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20" yWindow="240" windowWidth="18780" windowHeight="13170" activeTab="2"/>
  </bookViews>
  <sheets>
    <sheet name="Pathogen box" sheetId="1" r:id="rId1"/>
    <sheet name="Stasis box" sheetId="3" r:id="rId2"/>
    <sheet name="Fenarimol analogues - Epichem" sheetId="4" r:id="rId3"/>
    <sheet name="Fenarimol analogues - Sydney" sheetId="5" r:id="rId4"/>
  </sheets>
  <definedNames>
    <definedName name="_xlnm._FilterDatabase" localSheetId="2" hidden="1">'Fenarimol analogues - Epichem'!$A$2:$CF$38</definedName>
    <definedName name="_xlnm._FilterDatabase" localSheetId="0" hidden="1">'Pathogen box'!$A$2:$CA$402</definedName>
    <definedName name="_xlnm._FilterDatabase" localSheetId="1" hidden="1">'Stasis box'!$A$3:$AM$403</definedName>
  </definedNames>
  <calcPr calcId="145621"/>
</workbook>
</file>

<file path=xl/calcChain.xml><?xml version="1.0" encoding="utf-8"?>
<calcChain xmlns="http://schemas.openxmlformats.org/spreadsheetml/2006/main">
  <c r="N47" i="4" l="1"/>
  <c r="N39" i="4"/>
  <c r="N40" i="4"/>
  <c r="N41" i="4"/>
  <c r="N42" i="4"/>
  <c r="N43" i="4"/>
  <c r="N44" i="4"/>
  <c r="N45" i="4"/>
  <c r="N46" i="4"/>
  <c r="N48" i="4"/>
  <c r="N49" i="4"/>
  <c r="M39" i="4"/>
  <c r="M40" i="4"/>
  <c r="M41" i="4"/>
  <c r="M42" i="4"/>
  <c r="M43" i="4"/>
  <c r="M44" i="4"/>
  <c r="M45" i="4"/>
  <c r="M46" i="4"/>
  <c r="M47" i="4"/>
  <c r="M48" i="4"/>
  <c r="M49" i="4"/>
  <c r="I40" i="4"/>
  <c r="I41" i="4"/>
  <c r="I42" i="4"/>
  <c r="I43" i="4"/>
  <c r="I44" i="4"/>
  <c r="I45" i="4"/>
  <c r="I46" i="4"/>
  <c r="I47" i="4"/>
  <c r="I48" i="4"/>
  <c r="I49" i="4"/>
  <c r="H40" i="4"/>
  <c r="H41" i="4"/>
  <c r="H42" i="4"/>
  <c r="H43" i="4"/>
  <c r="H44" i="4"/>
  <c r="H45" i="4"/>
  <c r="H46" i="4"/>
  <c r="H47" i="4"/>
  <c r="H48" i="4"/>
  <c r="H49" i="4"/>
  <c r="H39" i="4"/>
  <c r="I39" i="4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4" i="4"/>
  <c r="N35" i="4"/>
  <c r="N36" i="4"/>
  <c r="N37" i="4"/>
  <c r="N38" i="4"/>
  <c r="N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4" i="4"/>
  <c r="M35" i="4"/>
  <c r="M36" i="4"/>
  <c r="M37" i="4"/>
  <c r="M38" i="4"/>
  <c r="M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J33" i="4"/>
  <c r="M33" i="4" s="1"/>
  <c r="H4" i="4"/>
  <c r="H5" i="4"/>
  <c r="H6" i="4"/>
  <c r="H7" i="4"/>
  <c r="H3" i="4"/>
  <c r="N33" i="4" l="1"/>
  <c r="AU197" i="1" l="1"/>
  <c r="AI399" i="3" l="1"/>
  <c r="AH399" i="3"/>
  <c r="AG399" i="3"/>
  <c r="AF399" i="3"/>
  <c r="AE399" i="3"/>
  <c r="AD399" i="3"/>
  <c r="AI395" i="3"/>
  <c r="AH395" i="3"/>
  <c r="AG395" i="3"/>
  <c r="AF395" i="3"/>
  <c r="AE395" i="3"/>
  <c r="AD395" i="3"/>
  <c r="AI384" i="3"/>
  <c r="AH384" i="3"/>
  <c r="AG384" i="3"/>
  <c r="AF384" i="3"/>
  <c r="AE384" i="3"/>
  <c r="AD384" i="3"/>
  <c r="AI377" i="3"/>
  <c r="AH377" i="3"/>
  <c r="AG377" i="3"/>
  <c r="AF377" i="3"/>
  <c r="AE377" i="3"/>
  <c r="AD377" i="3"/>
  <c r="AI375" i="3"/>
  <c r="AH375" i="3"/>
  <c r="AG375" i="3"/>
  <c r="AF375" i="3"/>
  <c r="AE375" i="3"/>
  <c r="AD375" i="3"/>
  <c r="AI365" i="3"/>
  <c r="AH365" i="3"/>
  <c r="AG365" i="3"/>
  <c r="AF365" i="3"/>
  <c r="AE365" i="3"/>
  <c r="AD365" i="3"/>
  <c r="AI364" i="3"/>
  <c r="AH364" i="3"/>
  <c r="AG364" i="3"/>
  <c r="AF364" i="3"/>
  <c r="AE364" i="3"/>
  <c r="AD364" i="3"/>
  <c r="AI363" i="3"/>
  <c r="AH363" i="3"/>
  <c r="AG363" i="3"/>
  <c r="AF363" i="3"/>
  <c r="AE363" i="3"/>
  <c r="AD363" i="3"/>
  <c r="AI359" i="3"/>
  <c r="AH359" i="3"/>
  <c r="AG359" i="3"/>
  <c r="AF359" i="3"/>
  <c r="AE359" i="3"/>
  <c r="AD359" i="3"/>
  <c r="AI356" i="3"/>
  <c r="AH356" i="3"/>
  <c r="AG356" i="3"/>
  <c r="AF356" i="3"/>
  <c r="AE356" i="3"/>
  <c r="AD356" i="3"/>
  <c r="AI347" i="3"/>
  <c r="AH347" i="3"/>
  <c r="AG347" i="3"/>
  <c r="AF347" i="3"/>
  <c r="AE347" i="3"/>
  <c r="AD347" i="3"/>
  <c r="AI345" i="3"/>
  <c r="AH345" i="3"/>
  <c r="AG345" i="3"/>
  <c r="AF345" i="3"/>
  <c r="AE345" i="3"/>
  <c r="AD345" i="3"/>
  <c r="AI336" i="3"/>
  <c r="AH336" i="3"/>
  <c r="AG336" i="3"/>
  <c r="AF336" i="3"/>
  <c r="AE336" i="3"/>
  <c r="AD336" i="3"/>
  <c r="AI328" i="3"/>
  <c r="AH328" i="3"/>
  <c r="AG328" i="3"/>
  <c r="AF328" i="3"/>
  <c r="AE328" i="3"/>
  <c r="AD328" i="3"/>
  <c r="AI306" i="3"/>
  <c r="AH306" i="3"/>
  <c r="AG306" i="3"/>
  <c r="AF306" i="3"/>
  <c r="AE306" i="3"/>
  <c r="AD306" i="3"/>
  <c r="AI305" i="3"/>
  <c r="AH305" i="3"/>
  <c r="AG305" i="3"/>
  <c r="AF305" i="3"/>
  <c r="AE305" i="3"/>
  <c r="AD305" i="3"/>
  <c r="AI302" i="3"/>
  <c r="AH302" i="3"/>
  <c r="AG302" i="3"/>
  <c r="AF302" i="3"/>
  <c r="AE302" i="3"/>
  <c r="AD302" i="3"/>
  <c r="AI301" i="3"/>
  <c r="AH301" i="3"/>
  <c r="AG301" i="3"/>
  <c r="AF301" i="3"/>
  <c r="AE301" i="3"/>
  <c r="AD301" i="3"/>
  <c r="AI294" i="3"/>
  <c r="AH294" i="3"/>
  <c r="AG294" i="3"/>
  <c r="AF294" i="3"/>
  <c r="AE294" i="3"/>
  <c r="AD294" i="3"/>
  <c r="AI285" i="3"/>
  <c r="AH285" i="3"/>
  <c r="AG285" i="3"/>
  <c r="AF285" i="3"/>
  <c r="AE285" i="3"/>
  <c r="AD285" i="3"/>
  <c r="AI280" i="3"/>
  <c r="AH280" i="3"/>
  <c r="AG280" i="3"/>
  <c r="AF280" i="3"/>
  <c r="AE280" i="3"/>
  <c r="AD280" i="3"/>
  <c r="AI276" i="3"/>
  <c r="AH276" i="3"/>
  <c r="AG276" i="3"/>
  <c r="AF276" i="3"/>
  <c r="AE276" i="3"/>
  <c r="AD276" i="3"/>
  <c r="AI274" i="3"/>
  <c r="AH274" i="3"/>
  <c r="AG274" i="3"/>
  <c r="AF274" i="3"/>
  <c r="AE274" i="3"/>
  <c r="AD274" i="3"/>
  <c r="AI269" i="3"/>
  <c r="AH269" i="3"/>
  <c r="AG269" i="3"/>
  <c r="AF269" i="3"/>
  <c r="AE269" i="3"/>
  <c r="AD269" i="3"/>
  <c r="AI257" i="3"/>
  <c r="AH257" i="3"/>
  <c r="AG257" i="3"/>
  <c r="AF257" i="3"/>
  <c r="AE257" i="3"/>
  <c r="AD257" i="3"/>
  <c r="AI254" i="3"/>
  <c r="AH254" i="3"/>
  <c r="AG254" i="3"/>
  <c r="AF254" i="3"/>
  <c r="AE254" i="3"/>
  <c r="AD254" i="3"/>
  <c r="AI246" i="3"/>
  <c r="AH246" i="3"/>
  <c r="AG246" i="3"/>
  <c r="AF246" i="3"/>
  <c r="AE246" i="3"/>
  <c r="AD246" i="3"/>
  <c r="AI241" i="3"/>
  <c r="AH241" i="3"/>
  <c r="AG241" i="3"/>
  <c r="AF241" i="3"/>
  <c r="AE241" i="3"/>
  <c r="AD241" i="3"/>
  <c r="AI240" i="3"/>
  <c r="AH240" i="3"/>
  <c r="AG240" i="3"/>
  <c r="AF240" i="3"/>
  <c r="AE240" i="3"/>
  <c r="AD240" i="3"/>
  <c r="AI233" i="3"/>
  <c r="AH233" i="3"/>
  <c r="AG233" i="3"/>
  <c r="AF233" i="3"/>
  <c r="AE233" i="3"/>
  <c r="AD233" i="3"/>
  <c r="AI234" i="3"/>
  <c r="AH234" i="3"/>
  <c r="AG234" i="3"/>
  <c r="AF234" i="3"/>
  <c r="AE234" i="3"/>
  <c r="AD234" i="3"/>
  <c r="AJ234" i="3" s="1"/>
  <c r="AI232" i="3"/>
  <c r="AH232" i="3"/>
  <c r="AG232" i="3"/>
  <c r="AF232" i="3"/>
  <c r="AE232" i="3"/>
  <c r="AD232" i="3"/>
  <c r="AI222" i="3"/>
  <c r="AH222" i="3"/>
  <c r="AG222" i="3"/>
  <c r="AF222" i="3"/>
  <c r="AE222" i="3"/>
  <c r="AD222" i="3"/>
  <c r="AI220" i="3"/>
  <c r="AH220" i="3"/>
  <c r="AG220" i="3"/>
  <c r="AF220" i="3"/>
  <c r="AE220" i="3"/>
  <c r="AD220" i="3"/>
  <c r="AI216" i="3"/>
  <c r="AH216" i="3"/>
  <c r="AG216" i="3"/>
  <c r="AF216" i="3"/>
  <c r="AE216" i="3"/>
  <c r="AD216" i="3"/>
  <c r="AI211" i="3"/>
  <c r="AH211" i="3"/>
  <c r="AG211" i="3"/>
  <c r="AF211" i="3"/>
  <c r="AE211" i="3"/>
  <c r="AD211" i="3"/>
  <c r="AI207" i="3"/>
  <c r="AH207" i="3"/>
  <c r="AG207" i="3"/>
  <c r="AF207" i="3"/>
  <c r="AE207" i="3"/>
  <c r="AD207" i="3"/>
  <c r="AI201" i="3"/>
  <c r="AH201" i="3"/>
  <c r="AG201" i="3"/>
  <c r="AF201" i="3"/>
  <c r="AE201" i="3"/>
  <c r="AD201" i="3"/>
  <c r="AI202" i="3"/>
  <c r="AH202" i="3"/>
  <c r="AG202" i="3"/>
  <c r="AF202" i="3"/>
  <c r="AE202" i="3"/>
  <c r="AD202" i="3"/>
  <c r="AK202" i="3" s="1"/>
  <c r="AI198" i="3"/>
  <c r="AH198" i="3"/>
  <c r="AG198" i="3"/>
  <c r="AF198" i="3"/>
  <c r="AE198" i="3"/>
  <c r="AD198" i="3"/>
  <c r="AI188" i="3"/>
  <c r="AH188" i="3"/>
  <c r="AG188" i="3"/>
  <c r="AF188" i="3"/>
  <c r="AE188" i="3"/>
  <c r="AD188" i="3"/>
  <c r="AI175" i="3"/>
  <c r="AH175" i="3"/>
  <c r="AG175" i="3"/>
  <c r="AF175" i="3"/>
  <c r="AE175" i="3"/>
  <c r="AD175" i="3"/>
  <c r="AI169" i="3"/>
  <c r="AH169" i="3"/>
  <c r="AG169" i="3"/>
  <c r="AF169" i="3"/>
  <c r="AE169" i="3"/>
  <c r="AD169" i="3"/>
  <c r="AI166" i="3"/>
  <c r="AH166" i="3"/>
  <c r="AG166" i="3"/>
  <c r="AF166" i="3"/>
  <c r="AE166" i="3"/>
  <c r="AD166" i="3"/>
  <c r="AI158" i="3"/>
  <c r="AH158" i="3"/>
  <c r="AG158" i="3"/>
  <c r="AF158" i="3"/>
  <c r="AE158" i="3"/>
  <c r="AD158" i="3"/>
  <c r="AI155" i="3"/>
  <c r="AH155" i="3"/>
  <c r="AG155" i="3"/>
  <c r="AF155" i="3"/>
  <c r="AE155" i="3"/>
  <c r="AD155" i="3"/>
  <c r="AI154" i="3"/>
  <c r="AH154" i="3"/>
  <c r="AG154" i="3"/>
  <c r="AF154" i="3"/>
  <c r="AE154" i="3"/>
  <c r="AD154" i="3"/>
  <c r="AI138" i="3"/>
  <c r="AH138" i="3"/>
  <c r="AG138" i="3"/>
  <c r="AF138" i="3"/>
  <c r="AE138" i="3"/>
  <c r="AD138" i="3"/>
  <c r="AI128" i="3"/>
  <c r="AH128" i="3"/>
  <c r="AG128" i="3"/>
  <c r="AF128" i="3"/>
  <c r="AE128" i="3"/>
  <c r="AD128" i="3"/>
  <c r="AI126" i="3"/>
  <c r="AH126" i="3"/>
  <c r="AG126" i="3"/>
  <c r="AF126" i="3"/>
  <c r="AE126" i="3"/>
  <c r="AD126" i="3"/>
  <c r="AI119" i="3"/>
  <c r="AH119" i="3"/>
  <c r="AG119" i="3"/>
  <c r="AF119" i="3"/>
  <c r="AE119" i="3"/>
  <c r="AD119" i="3"/>
  <c r="AI115" i="3"/>
  <c r="AH115" i="3"/>
  <c r="AG115" i="3"/>
  <c r="AF115" i="3"/>
  <c r="AE115" i="3"/>
  <c r="AD115" i="3"/>
  <c r="AI112" i="3"/>
  <c r="AH112" i="3"/>
  <c r="AG112" i="3"/>
  <c r="AF112" i="3"/>
  <c r="AE112" i="3"/>
  <c r="AD112" i="3"/>
  <c r="AI107" i="3"/>
  <c r="AH107" i="3"/>
  <c r="AG107" i="3"/>
  <c r="AF107" i="3"/>
  <c r="AE107" i="3"/>
  <c r="AD107" i="3"/>
  <c r="AI105" i="3"/>
  <c r="AH105" i="3"/>
  <c r="AG105" i="3"/>
  <c r="AF105" i="3"/>
  <c r="AE105" i="3"/>
  <c r="AD105" i="3"/>
  <c r="AI89" i="3"/>
  <c r="AH89" i="3"/>
  <c r="AG89" i="3"/>
  <c r="AF89" i="3"/>
  <c r="AE89" i="3"/>
  <c r="AD89" i="3"/>
  <c r="AI77" i="3"/>
  <c r="AH77" i="3"/>
  <c r="AG77" i="3"/>
  <c r="AF77" i="3"/>
  <c r="AE77" i="3"/>
  <c r="AD77" i="3"/>
  <c r="AI72" i="3"/>
  <c r="AH72" i="3"/>
  <c r="AG72" i="3"/>
  <c r="AF72" i="3"/>
  <c r="AE72" i="3"/>
  <c r="AD72" i="3"/>
  <c r="AI71" i="3"/>
  <c r="AH71" i="3"/>
  <c r="AG71" i="3"/>
  <c r="AF71" i="3"/>
  <c r="AE71" i="3"/>
  <c r="AD71" i="3"/>
  <c r="AI63" i="3"/>
  <c r="AH63" i="3"/>
  <c r="AG63" i="3"/>
  <c r="AF63" i="3"/>
  <c r="AE63" i="3"/>
  <c r="AD63" i="3"/>
  <c r="AI57" i="3"/>
  <c r="AH57" i="3"/>
  <c r="AG57" i="3"/>
  <c r="AF57" i="3"/>
  <c r="AE57" i="3"/>
  <c r="AD57" i="3"/>
  <c r="AI56" i="3"/>
  <c r="AH56" i="3"/>
  <c r="AG56" i="3"/>
  <c r="AF56" i="3"/>
  <c r="AE56" i="3"/>
  <c r="AD56" i="3"/>
  <c r="AI54" i="3"/>
  <c r="AH54" i="3"/>
  <c r="AG54" i="3"/>
  <c r="AF54" i="3"/>
  <c r="AE54" i="3"/>
  <c r="AD54" i="3"/>
  <c r="AI51" i="3"/>
  <c r="AH51" i="3"/>
  <c r="AG51" i="3"/>
  <c r="AF51" i="3"/>
  <c r="AE51" i="3"/>
  <c r="AD51" i="3"/>
  <c r="AI39" i="3"/>
  <c r="AH39" i="3"/>
  <c r="AG39" i="3"/>
  <c r="AF39" i="3"/>
  <c r="AE39" i="3"/>
  <c r="AD39" i="3"/>
  <c r="AI33" i="3"/>
  <c r="AH33" i="3"/>
  <c r="AG33" i="3"/>
  <c r="AF33" i="3"/>
  <c r="AE33" i="3"/>
  <c r="AD33" i="3"/>
  <c r="AI27" i="3"/>
  <c r="AH27" i="3"/>
  <c r="AG27" i="3"/>
  <c r="AF27" i="3"/>
  <c r="AE27" i="3"/>
  <c r="AD27" i="3"/>
  <c r="AI25" i="3"/>
  <c r="AH25" i="3"/>
  <c r="AG25" i="3"/>
  <c r="AF25" i="3"/>
  <c r="AE25" i="3"/>
  <c r="AD25" i="3"/>
  <c r="AI19" i="3"/>
  <c r="AH19" i="3"/>
  <c r="AG19" i="3"/>
  <c r="AF19" i="3"/>
  <c r="AE19" i="3"/>
  <c r="AD19" i="3"/>
  <c r="AI11" i="3"/>
  <c r="AH11" i="3"/>
  <c r="AG11" i="3"/>
  <c r="AF11" i="3"/>
  <c r="AE11" i="3"/>
  <c r="AD11" i="3"/>
  <c r="AI5" i="3"/>
  <c r="AF5" i="3"/>
  <c r="AG5" i="3"/>
  <c r="AH5" i="3"/>
  <c r="AE5" i="3"/>
  <c r="AD5" i="3"/>
  <c r="AK285" i="3" l="1"/>
  <c r="AK356" i="3"/>
  <c r="AJ375" i="3"/>
  <c r="AJ399" i="3"/>
  <c r="AJ166" i="3"/>
  <c r="AK216" i="3"/>
  <c r="AK119" i="3"/>
  <c r="AJ154" i="3"/>
  <c r="AK27" i="3"/>
  <c r="AK77" i="3"/>
  <c r="AK105" i="3"/>
  <c r="AK5" i="3"/>
  <c r="AJ155" i="3"/>
  <c r="AJ241" i="3"/>
  <c r="AK246" i="3"/>
  <c r="AJ254" i="3"/>
  <c r="AJ301" i="3"/>
  <c r="AJ302" i="3"/>
  <c r="AK306" i="3"/>
  <c r="AJ395" i="3"/>
  <c r="AJ5" i="3"/>
  <c r="AJ51" i="3"/>
  <c r="AJ158" i="3"/>
  <c r="AJ207" i="3"/>
  <c r="AK359" i="3"/>
  <c r="AJ112" i="3"/>
  <c r="AJ274" i="3"/>
  <c r="AK345" i="3"/>
  <c r="AJ63" i="3"/>
  <c r="AJ115" i="3"/>
  <c r="AK234" i="3"/>
  <c r="AK328" i="3"/>
  <c r="AK336" i="3"/>
  <c r="AJ25" i="3"/>
  <c r="AK33" i="3"/>
  <c r="AK54" i="3"/>
  <c r="AK57" i="3"/>
  <c r="AK63" i="3"/>
  <c r="AJ72" i="3"/>
  <c r="AK89" i="3"/>
  <c r="AJ138" i="3"/>
  <c r="AK154" i="3"/>
  <c r="AK166" i="3"/>
  <c r="AK175" i="3"/>
  <c r="AK198" i="3"/>
  <c r="AK201" i="3"/>
  <c r="AK207" i="3"/>
  <c r="AJ220" i="3"/>
  <c r="AK274" i="3"/>
  <c r="AK294" i="3"/>
  <c r="AK302" i="3"/>
  <c r="AK305" i="3"/>
  <c r="AK384" i="3"/>
  <c r="AK395" i="3"/>
  <c r="AK19" i="3"/>
  <c r="AJ39" i="3"/>
  <c r="AK56" i="3"/>
  <c r="AK71" i="3"/>
  <c r="AK115" i="3"/>
  <c r="AK126" i="3"/>
  <c r="AK169" i="3"/>
  <c r="AK188" i="3"/>
  <c r="AK211" i="3"/>
  <c r="AK222" i="3"/>
  <c r="AK233" i="3"/>
  <c r="AK240" i="3"/>
  <c r="AK254" i="3"/>
  <c r="AK269" i="3"/>
  <c r="AK276" i="3"/>
  <c r="AJ336" i="3"/>
  <c r="AK364" i="3"/>
  <c r="AK375" i="3"/>
  <c r="AK51" i="3"/>
  <c r="AJ216" i="3"/>
  <c r="AJ246" i="3"/>
  <c r="AJ306" i="3"/>
  <c r="AJ345" i="3"/>
  <c r="AK11" i="3"/>
  <c r="AJ19" i="3"/>
  <c r="AK39" i="3"/>
  <c r="AK107" i="3"/>
  <c r="AK128" i="3"/>
  <c r="AK138" i="3"/>
  <c r="AK158" i="3"/>
  <c r="AJ202" i="3"/>
  <c r="AJ211" i="3"/>
  <c r="AK220" i="3"/>
  <c r="AK232" i="3"/>
  <c r="AJ233" i="3"/>
  <c r="AK241" i="3"/>
  <c r="AK257" i="3"/>
  <c r="AK280" i="3"/>
  <c r="AK301" i="3"/>
  <c r="AJ328" i="3"/>
  <c r="AK347" i="3"/>
  <c r="AJ359" i="3"/>
  <c r="AK363" i="3"/>
  <c r="AK365" i="3"/>
  <c r="AK377" i="3"/>
  <c r="AK399" i="3"/>
  <c r="AJ384" i="3"/>
  <c r="AJ377" i="3"/>
  <c r="AJ364" i="3"/>
  <c r="AJ363" i="3"/>
  <c r="AJ365" i="3"/>
  <c r="AJ356" i="3"/>
  <c r="AJ347" i="3"/>
  <c r="AJ305" i="3"/>
  <c r="AJ294" i="3"/>
  <c r="AJ285" i="3"/>
  <c r="AJ280" i="3"/>
  <c r="AJ276" i="3"/>
  <c r="AJ269" i="3"/>
  <c r="AJ257" i="3"/>
  <c r="AJ240" i="3"/>
  <c r="AJ232" i="3"/>
  <c r="AJ222" i="3"/>
  <c r="AJ201" i="3"/>
  <c r="AJ198" i="3"/>
  <c r="AJ188" i="3"/>
  <c r="AJ175" i="3"/>
  <c r="AJ169" i="3"/>
  <c r="AK155" i="3"/>
  <c r="AJ128" i="3"/>
  <c r="AJ126" i="3"/>
  <c r="AJ119" i="3"/>
  <c r="AK112" i="3"/>
  <c r="AJ107" i="3"/>
  <c r="AJ105" i="3"/>
  <c r="AJ89" i="3"/>
  <c r="AJ77" i="3"/>
  <c r="AK72" i="3"/>
  <c r="AJ71" i="3"/>
  <c r="AJ57" i="3"/>
  <c r="AJ56" i="3"/>
  <c r="AJ54" i="3"/>
  <c r="AJ33" i="3"/>
  <c r="AJ27" i="3"/>
  <c r="AK25" i="3"/>
  <c r="AJ11" i="3"/>
  <c r="AT385" i="1"/>
  <c r="AU385" i="1"/>
  <c r="AU397" i="1"/>
  <c r="AT397" i="1"/>
  <c r="AU396" i="1"/>
  <c r="AT396" i="1"/>
  <c r="AU395" i="1"/>
  <c r="AT395" i="1"/>
  <c r="AU389" i="1"/>
  <c r="AT389" i="1"/>
  <c r="AU388" i="1"/>
  <c r="AT388" i="1"/>
  <c r="AU387" i="1"/>
  <c r="AT387" i="1"/>
  <c r="AU386" i="1"/>
  <c r="AT386" i="1"/>
  <c r="AU384" i="1"/>
  <c r="AT384" i="1"/>
  <c r="AU379" i="1"/>
  <c r="AT379" i="1"/>
  <c r="AU374" i="1"/>
  <c r="AT374" i="1"/>
  <c r="AU372" i="1"/>
  <c r="AT372" i="1"/>
  <c r="AU360" i="1"/>
  <c r="AT360" i="1"/>
  <c r="AU353" i="1"/>
  <c r="AT353" i="1"/>
  <c r="AU350" i="1"/>
  <c r="AT350" i="1"/>
  <c r="AU349" i="1"/>
  <c r="AT349" i="1"/>
  <c r="AU347" i="1"/>
  <c r="AT347" i="1"/>
  <c r="AU339" i="1"/>
  <c r="AT339" i="1"/>
  <c r="AU338" i="1"/>
  <c r="AT338" i="1"/>
  <c r="AU337" i="1"/>
  <c r="AT337" i="1"/>
  <c r="AU336" i="1"/>
  <c r="AT336" i="1"/>
  <c r="AU335" i="1"/>
  <c r="AT335" i="1"/>
  <c r="AU331" i="1"/>
  <c r="AT331" i="1"/>
  <c r="AU329" i="1"/>
  <c r="AT329" i="1"/>
  <c r="AU324" i="1"/>
  <c r="AT324" i="1"/>
  <c r="AU320" i="1"/>
  <c r="AT320" i="1"/>
  <c r="AU319" i="1"/>
  <c r="AT319" i="1"/>
  <c r="AU314" i="1"/>
  <c r="AT314" i="1"/>
  <c r="AU312" i="1"/>
  <c r="AT312" i="1"/>
  <c r="AU306" i="1"/>
  <c r="AT306" i="1"/>
  <c r="AU302" i="1"/>
  <c r="AT302" i="1"/>
  <c r="AU297" i="1"/>
  <c r="AT297" i="1"/>
  <c r="AU295" i="1"/>
  <c r="AT295" i="1"/>
  <c r="AU291" i="1"/>
  <c r="AT291" i="1"/>
  <c r="AU290" i="1"/>
  <c r="AT290" i="1"/>
  <c r="AU289" i="1"/>
  <c r="AT289" i="1"/>
  <c r="AU286" i="1"/>
  <c r="AT286" i="1"/>
  <c r="AU285" i="1"/>
  <c r="AT285" i="1"/>
  <c r="AU283" i="1"/>
  <c r="AT283" i="1"/>
  <c r="AU282" i="1"/>
  <c r="AT282" i="1"/>
  <c r="AU273" i="1"/>
  <c r="AT273" i="1"/>
  <c r="AU271" i="1"/>
  <c r="AT271" i="1"/>
  <c r="AU270" i="1"/>
  <c r="AT270" i="1"/>
  <c r="AU265" i="1"/>
  <c r="AU262" i="1"/>
  <c r="AT262" i="1"/>
  <c r="AU261" i="1"/>
  <c r="AT261" i="1"/>
  <c r="AU258" i="1"/>
  <c r="AT258" i="1"/>
  <c r="AU257" i="1"/>
  <c r="AT257" i="1"/>
  <c r="AU256" i="1"/>
  <c r="AT256" i="1"/>
  <c r="AU254" i="1"/>
  <c r="AT254" i="1"/>
  <c r="AU253" i="1"/>
  <c r="AT253" i="1"/>
  <c r="AU251" i="1"/>
  <c r="AT251" i="1"/>
  <c r="AU250" i="1"/>
  <c r="AT250" i="1"/>
  <c r="AU245" i="1"/>
  <c r="AT245" i="1"/>
  <c r="AU243" i="1"/>
  <c r="AT243" i="1"/>
  <c r="AU241" i="1"/>
  <c r="AT241" i="1"/>
  <c r="AU238" i="1"/>
  <c r="AT238" i="1"/>
  <c r="AU235" i="1"/>
  <c r="AT235" i="1"/>
  <c r="AU234" i="1"/>
  <c r="AT234" i="1"/>
  <c r="AU233" i="1"/>
  <c r="AT233" i="1"/>
  <c r="AU232" i="1"/>
  <c r="AT232" i="1"/>
  <c r="AU229" i="1"/>
  <c r="AT229" i="1"/>
  <c r="AU227" i="1"/>
  <c r="AT227" i="1"/>
  <c r="AU226" i="1"/>
  <c r="AT226" i="1"/>
  <c r="AU225" i="1"/>
  <c r="AT225" i="1"/>
  <c r="AU221" i="1"/>
  <c r="AT221" i="1"/>
  <c r="AU219" i="1"/>
  <c r="AT219" i="1"/>
  <c r="AU215" i="1"/>
  <c r="AT215" i="1"/>
  <c r="AU214" i="1"/>
  <c r="AT214" i="1"/>
  <c r="AU211" i="1"/>
  <c r="AT211" i="1"/>
  <c r="AU209" i="1"/>
  <c r="AT209" i="1"/>
  <c r="AU206" i="1"/>
  <c r="AT206" i="1"/>
  <c r="AU202" i="1"/>
  <c r="AT202" i="1"/>
  <c r="AU200" i="1"/>
  <c r="AT200" i="1"/>
  <c r="AU199" i="1"/>
  <c r="AT199" i="1"/>
  <c r="AT197" i="1"/>
  <c r="AU196" i="1"/>
  <c r="AT196" i="1"/>
  <c r="AU195" i="1"/>
  <c r="AT195" i="1"/>
  <c r="AU194" i="1"/>
  <c r="AT194" i="1"/>
  <c r="AU188" i="1"/>
  <c r="AT188" i="1"/>
  <c r="AU187" i="1"/>
  <c r="AT187" i="1"/>
  <c r="AU186" i="1"/>
  <c r="AT186" i="1"/>
  <c r="AU182" i="1"/>
  <c r="AT182" i="1"/>
  <c r="AU180" i="1"/>
  <c r="AT180" i="1"/>
  <c r="AU177" i="1"/>
  <c r="AT177" i="1"/>
  <c r="AU176" i="1"/>
  <c r="AT176" i="1"/>
  <c r="AU172" i="1"/>
  <c r="AT172" i="1"/>
  <c r="AU170" i="1"/>
  <c r="AT170" i="1"/>
  <c r="AU167" i="1"/>
  <c r="AT167" i="1"/>
  <c r="AU166" i="1"/>
  <c r="AT166" i="1"/>
  <c r="AU165" i="1"/>
  <c r="AT165" i="1"/>
  <c r="AU164" i="1"/>
  <c r="AT164" i="1"/>
  <c r="AU163" i="1"/>
  <c r="AT163" i="1"/>
  <c r="AU159" i="1"/>
  <c r="AT159" i="1"/>
  <c r="AU154" i="1"/>
  <c r="AT154" i="1"/>
  <c r="AU153" i="1"/>
  <c r="AT153" i="1"/>
  <c r="AU152" i="1"/>
  <c r="AT152" i="1"/>
  <c r="AU151" i="1"/>
  <c r="AT151" i="1"/>
  <c r="AU150" i="1"/>
  <c r="AT150" i="1"/>
  <c r="AU146" i="1"/>
  <c r="AT146" i="1"/>
  <c r="AU136" i="1"/>
  <c r="AT136" i="1"/>
  <c r="AU133" i="1"/>
  <c r="AT133" i="1"/>
  <c r="AU132" i="1"/>
  <c r="AT132" i="1"/>
  <c r="AU127" i="1"/>
  <c r="AT127" i="1"/>
  <c r="AU126" i="1"/>
  <c r="AT126" i="1"/>
  <c r="AU123" i="1"/>
  <c r="AT123" i="1"/>
  <c r="AU122" i="1"/>
  <c r="AT122" i="1"/>
  <c r="AU116" i="1"/>
  <c r="AT116" i="1"/>
  <c r="AU113" i="1"/>
  <c r="AT113" i="1"/>
  <c r="AU112" i="1"/>
  <c r="AT112" i="1"/>
  <c r="AU110" i="1"/>
  <c r="AT110" i="1"/>
  <c r="AU107" i="1"/>
  <c r="AT107" i="1"/>
  <c r="AU103" i="1"/>
  <c r="AT103" i="1"/>
  <c r="AU102" i="1"/>
  <c r="AT102" i="1"/>
  <c r="AU94" i="1"/>
  <c r="AT94" i="1"/>
  <c r="AU87" i="1"/>
  <c r="AT87" i="1"/>
  <c r="AU82" i="1"/>
  <c r="AT82" i="1"/>
  <c r="AU81" i="1"/>
  <c r="AT81" i="1"/>
  <c r="AU79" i="1"/>
  <c r="AT79" i="1"/>
  <c r="AU78" i="1"/>
  <c r="AT78" i="1"/>
  <c r="AU71" i="1"/>
  <c r="AT71" i="1"/>
  <c r="AU70" i="1"/>
  <c r="AT70" i="1"/>
  <c r="AU68" i="1"/>
  <c r="AT68" i="1"/>
  <c r="AU66" i="1"/>
  <c r="AT66" i="1"/>
  <c r="AU57" i="1"/>
  <c r="AT57" i="1"/>
  <c r="AU55" i="1"/>
  <c r="AT55" i="1"/>
  <c r="AU49" i="1"/>
  <c r="AT49" i="1"/>
  <c r="AU43" i="1"/>
  <c r="AT43" i="1"/>
  <c r="AU42" i="1"/>
  <c r="AT42" i="1"/>
  <c r="AU40" i="1"/>
  <c r="AT40" i="1"/>
  <c r="AU39" i="1"/>
  <c r="AT39" i="1"/>
  <c r="AU35" i="1"/>
  <c r="AT35" i="1"/>
  <c r="AU33" i="1"/>
  <c r="AT33" i="1"/>
  <c r="AU30" i="1"/>
  <c r="AT30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U20" i="1"/>
  <c r="AT20" i="1"/>
  <c r="AU10" i="1"/>
  <c r="AT10" i="1"/>
  <c r="AU8" i="1"/>
  <c r="AT8" i="1"/>
  <c r="AU3" i="1"/>
  <c r="AT3" i="1"/>
  <c r="AL397" i="1"/>
  <c r="AR397" i="1" s="1"/>
  <c r="AM397" i="1"/>
  <c r="AN397" i="1"/>
  <c r="AO397" i="1"/>
  <c r="AP397" i="1"/>
  <c r="AQ397" i="1"/>
  <c r="AW397" i="1"/>
  <c r="AV397" i="1"/>
  <c r="AW396" i="1"/>
  <c r="AV396" i="1"/>
  <c r="AW395" i="1"/>
  <c r="AV395" i="1"/>
  <c r="AW389" i="1"/>
  <c r="AV389" i="1"/>
  <c r="AW388" i="1"/>
  <c r="AV388" i="1"/>
  <c r="AW387" i="1"/>
  <c r="AV387" i="1"/>
  <c r="AW386" i="1"/>
  <c r="AV386" i="1"/>
  <c r="AW385" i="1"/>
  <c r="AV385" i="1"/>
  <c r="AW384" i="1"/>
  <c r="AV384" i="1"/>
  <c r="AW379" i="1"/>
  <c r="AV379" i="1"/>
  <c r="AW374" i="1"/>
  <c r="AV374" i="1"/>
  <c r="AW372" i="1"/>
  <c r="AV372" i="1"/>
  <c r="AW360" i="1"/>
  <c r="AV360" i="1"/>
  <c r="AW353" i="1"/>
  <c r="AV353" i="1"/>
  <c r="AW350" i="1"/>
  <c r="AV350" i="1"/>
  <c r="AW349" i="1"/>
  <c r="AV349" i="1"/>
  <c r="AW347" i="1"/>
  <c r="AV347" i="1"/>
  <c r="AW339" i="1"/>
  <c r="AV339" i="1"/>
  <c r="AW338" i="1"/>
  <c r="AV338" i="1"/>
  <c r="AW337" i="1"/>
  <c r="AV337" i="1"/>
  <c r="AW336" i="1"/>
  <c r="AV336" i="1"/>
  <c r="AW335" i="1"/>
  <c r="AV335" i="1"/>
  <c r="AW331" i="1"/>
  <c r="AV331" i="1"/>
  <c r="AW329" i="1"/>
  <c r="AV329" i="1"/>
  <c r="AW324" i="1"/>
  <c r="AV324" i="1"/>
  <c r="AW320" i="1"/>
  <c r="AV320" i="1"/>
  <c r="AW319" i="1"/>
  <c r="AV319" i="1"/>
  <c r="AW314" i="1"/>
  <c r="AV314" i="1"/>
  <c r="AW312" i="1"/>
  <c r="AV312" i="1"/>
  <c r="AW306" i="1"/>
  <c r="AV306" i="1"/>
  <c r="AW302" i="1"/>
  <c r="AV302" i="1"/>
  <c r="AW297" i="1"/>
  <c r="AV297" i="1"/>
  <c r="AW295" i="1"/>
  <c r="AV295" i="1"/>
  <c r="AW291" i="1"/>
  <c r="AV291" i="1"/>
  <c r="AW290" i="1"/>
  <c r="AV290" i="1"/>
  <c r="AW289" i="1"/>
  <c r="AV289" i="1"/>
  <c r="AW286" i="1"/>
  <c r="AV286" i="1"/>
  <c r="AW285" i="1"/>
  <c r="AV285" i="1"/>
  <c r="AW283" i="1"/>
  <c r="AV283" i="1"/>
  <c r="AW282" i="1"/>
  <c r="AV282" i="1"/>
  <c r="AW273" i="1"/>
  <c r="AV273" i="1"/>
  <c r="AW271" i="1"/>
  <c r="AV271" i="1"/>
  <c r="AW270" i="1"/>
  <c r="AV270" i="1"/>
  <c r="AW265" i="1"/>
  <c r="AV265" i="1"/>
  <c r="AW262" i="1"/>
  <c r="AV262" i="1"/>
  <c r="AW261" i="1"/>
  <c r="AV261" i="1"/>
  <c r="AW258" i="1"/>
  <c r="AV258" i="1"/>
  <c r="AW257" i="1"/>
  <c r="AV257" i="1"/>
  <c r="AW256" i="1"/>
  <c r="AV256" i="1"/>
  <c r="AW254" i="1"/>
  <c r="AV254" i="1"/>
  <c r="AW253" i="1"/>
  <c r="AV253" i="1"/>
  <c r="AW251" i="1"/>
  <c r="AV251" i="1"/>
  <c r="AW250" i="1"/>
  <c r="AV250" i="1"/>
  <c r="AW245" i="1"/>
  <c r="AV245" i="1"/>
  <c r="AW243" i="1"/>
  <c r="AV243" i="1"/>
  <c r="AW241" i="1"/>
  <c r="AV241" i="1"/>
  <c r="AW238" i="1"/>
  <c r="AV238" i="1"/>
  <c r="AW235" i="1"/>
  <c r="AV235" i="1"/>
  <c r="AW234" i="1"/>
  <c r="AV234" i="1"/>
  <c r="AW233" i="1"/>
  <c r="AV233" i="1"/>
  <c r="AW232" i="1"/>
  <c r="AV232" i="1"/>
  <c r="AW229" i="1"/>
  <c r="AV229" i="1"/>
  <c r="AW227" i="1"/>
  <c r="AV227" i="1"/>
  <c r="AW226" i="1"/>
  <c r="AV226" i="1"/>
  <c r="AW225" i="1"/>
  <c r="AV225" i="1"/>
  <c r="AW221" i="1"/>
  <c r="AV221" i="1"/>
  <c r="AW219" i="1"/>
  <c r="AV219" i="1"/>
  <c r="AW215" i="1"/>
  <c r="AV215" i="1"/>
  <c r="AW214" i="1"/>
  <c r="AV214" i="1"/>
  <c r="AW211" i="1"/>
  <c r="AV211" i="1"/>
  <c r="AW209" i="1"/>
  <c r="AV209" i="1"/>
  <c r="AW207" i="1"/>
  <c r="AV207" i="1"/>
  <c r="AW206" i="1"/>
  <c r="AV206" i="1"/>
  <c r="AW202" i="1"/>
  <c r="AV202" i="1"/>
  <c r="AW200" i="1"/>
  <c r="AV200" i="1"/>
  <c r="AW199" i="1"/>
  <c r="AV199" i="1"/>
  <c r="AW197" i="1"/>
  <c r="AV197" i="1"/>
  <c r="AW196" i="1"/>
  <c r="AV196" i="1"/>
  <c r="AW195" i="1"/>
  <c r="AV195" i="1"/>
  <c r="AW194" i="1"/>
  <c r="AV194" i="1"/>
  <c r="AW188" i="1"/>
  <c r="AV188" i="1"/>
  <c r="AW187" i="1"/>
  <c r="AV187" i="1"/>
  <c r="AW186" i="1"/>
  <c r="AV186" i="1"/>
  <c r="AW182" i="1"/>
  <c r="AV182" i="1"/>
  <c r="AW180" i="1"/>
  <c r="AV180" i="1"/>
  <c r="AW177" i="1"/>
  <c r="AV177" i="1"/>
  <c r="AW176" i="1"/>
  <c r="AV176" i="1"/>
  <c r="AW172" i="1"/>
  <c r="AV172" i="1"/>
  <c r="AW170" i="1"/>
  <c r="AV170" i="1"/>
  <c r="AW167" i="1"/>
  <c r="AV167" i="1"/>
  <c r="AW166" i="1"/>
  <c r="AV166" i="1"/>
  <c r="AW165" i="1"/>
  <c r="AV165" i="1"/>
  <c r="AW164" i="1"/>
  <c r="AV164" i="1"/>
  <c r="AW163" i="1"/>
  <c r="AV163" i="1"/>
  <c r="AW159" i="1"/>
  <c r="AV159" i="1"/>
  <c r="AW154" i="1"/>
  <c r="AV154" i="1"/>
  <c r="AW153" i="1"/>
  <c r="AV153" i="1"/>
  <c r="AW152" i="1"/>
  <c r="AV152" i="1"/>
  <c r="AW151" i="1"/>
  <c r="AV151" i="1"/>
  <c r="AW150" i="1"/>
  <c r="AV150" i="1"/>
  <c r="AW146" i="1"/>
  <c r="AV146" i="1"/>
  <c r="AW136" i="1"/>
  <c r="AV136" i="1"/>
  <c r="AW133" i="1"/>
  <c r="AV133" i="1"/>
  <c r="AW132" i="1"/>
  <c r="AV132" i="1"/>
  <c r="AW127" i="1"/>
  <c r="AV127" i="1"/>
  <c r="AW126" i="1"/>
  <c r="AV126" i="1"/>
  <c r="AW123" i="1"/>
  <c r="AV123" i="1"/>
  <c r="AW122" i="1"/>
  <c r="AV122" i="1"/>
  <c r="AW116" i="1"/>
  <c r="AV116" i="1"/>
  <c r="AW113" i="1"/>
  <c r="AV113" i="1"/>
  <c r="AW112" i="1"/>
  <c r="AV112" i="1"/>
  <c r="AW110" i="1"/>
  <c r="AV110" i="1"/>
  <c r="AW107" i="1"/>
  <c r="AV107" i="1"/>
  <c r="AW103" i="1"/>
  <c r="AV103" i="1"/>
  <c r="AW102" i="1"/>
  <c r="AV102" i="1"/>
  <c r="AW94" i="1"/>
  <c r="AV94" i="1"/>
  <c r="AW87" i="1"/>
  <c r="AV87" i="1"/>
  <c r="AW82" i="1"/>
  <c r="AV82" i="1"/>
  <c r="AW81" i="1"/>
  <c r="AV81" i="1"/>
  <c r="AW79" i="1"/>
  <c r="AV79" i="1"/>
  <c r="AW78" i="1"/>
  <c r="AV78" i="1"/>
  <c r="AW71" i="1"/>
  <c r="AV71" i="1"/>
  <c r="AW70" i="1"/>
  <c r="AV70" i="1"/>
  <c r="AW68" i="1"/>
  <c r="AV68" i="1"/>
  <c r="AW66" i="1"/>
  <c r="AV66" i="1"/>
  <c r="AW57" i="1"/>
  <c r="AV57" i="1"/>
  <c r="AW55" i="1"/>
  <c r="AV55" i="1"/>
  <c r="AW49" i="1"/>
  <c r="AV49" i="1"/>
  <c r="AW43" i="1"/>
  <c r="AV43" i="1"/>
  <c r="AW42" i="1"/>
  <c r="AV42" i="1"/>
  <c r="AW40" i="1"/>
  <c r="AV40" i="1"/>
  <c r="AW39" i="1"/>
  <c r="AV39" i="1"/>
  <c r="AW37" i="1"/>
  <c r="AV37" i="1"/>
  <c r="AW35" i="1"/>
  <c r="AV35" i="1"/>
  <c r="AW33" i="1"/>
  <c r="AV33" i="1"/>
  <c r="AW30" i="1"/>
  <c r="AV30" i="1"/>
  <c r="AW27" i="1"/>
  <c r="AV27" i="1"/>
  <c r="AW26" i="1"/>
  <c r="AV26" i="1"/>
  <c r="AW25" i="1"/>
  <c r="AV25" i="1"/>
  <c r="AW24" i="1"/>
  <c r="AV24" i="1"/>
  <c r="AW23" i="1"/>
  <c r="AV23" i="1"/>
  <c r="AW22" i="1"/>
  <c r="AV22" i="1"/>
  <c r="AW21" i="1"/>
  <c r="AV21" i="1"/>
  <c r="AW20" i="1"/>
  <c r="AV20" i="1"/>
  <c r="AW10" i="1"/>
  <c r="AV10" i="1"/>
  <c r="AW8" i="1"/>
  <c r="AV8" i="1"/>
  <c r="AW3" i="1"/>
  <c r="AV3" i="1"/>
  <c r="AQ270" i="1"/>
  <c r="AS397" i="1" l="1"/>
  <c r="AU384" i="3"/>
  <c r="AC269" i="3" l="1"/>
  <c r="AF3" i="3"/>
  <c r="AG3" i="3" s="1"/>
  <c r="AH3" i="3" s="1"/>
  <c r="AQ396" i="1" l="1"/>
  <c r="AP396" i="1"/>
  <c r="AO396" i="1"/>
  <c r="AN396" i="1"/>
  <c r="AM396" i="1"/>
  <c r="AL396" i="1"/>
  <c r="AQ395" i="1"/>
  <c r="AP395" i="1"/>
  <c r="AO395" i="1"/>
  <c r="AN395" i="1"/>
  <c r="AM395" i="1"/>
  <c r="AL395" i="1"/>
  <c r="AQ389" i="1"/>
  <c r="AP389" i="1"/>
  <c r="AO389" i="1"/>
  <c r="AN389" i="1"/>
  <c r="AM389" i="1"/>
  <c r="AL389" i="1"/>
  <c r="AQ388" i="1"/>
  <c r="AP388" i="1"/>
  <c r="AO388" i="1"/>
  <c r="AN388" i="1"/>
  <c r="AM388" i="1"/>
  <c r="AL388" i="1"/>
  <c r="AQ387" i="1"/>
  <c r="AP387" i="1"/>
  <c r="AO387" i="1"/>
  <c r="AN387" i="1"/>
  <c r="AM387" i="1"/>
  <c r="AL387" i="1"/>
  <c r="AQ386" i="1"/>
  <c r="AP386" i="1"/>
  <c r="AO386" i="1"/>
  <c r="AN386" i="1"/>
  <c r="AM386" i="1"/>
  <c r="AL386" i="1"/>
  <c r="AQ385" i="1"/>
  <c r="AP385" i="1"/>
  <c r="AO385" i="1"/>
  <c r="AN385" i="1"/>
  <c r="AM385" i="1"/>
  <c r="AL385" i="1"/>
  <c r="AQ379" i="1"/>
  <c r="AP379" i="1"/>
  <c r="AO379" i="1"/>
  <c r="AN379" i="1"/>
  <c r="AM379" i="1"/>
  <c r="AL379" i="1"/>
  <c r="AQ384" i="1"/>
  <c r="AP384" i="1"/>
  <c r="AO384" i="1"/>
  <c r="AN384" i="1"/>
  <c r="AM384" i="1"/>
  <c r="AL384" i="1"/>
  <c r="AQ374" i="1"/>
  <c r="AP374" i="1"/>
  <c r="AO374" i="1"/>
  <c r="AN374" i="1"/>
  <c r="AM374" i="1"/>
  <c r="AL374" i="1"/>
  <c r="AQ372" i="1"/>
  <c r="AP372" i="1"/>
  <c r="AO372" i="1"/>
  <c r="AN372" i="1"/>
  <c r="AM372" i="1"/>
  <c r="AL372" i="1"/>
  <c r="AQ360" i="1"/>
  <c r="AP360" i="1"/>
  <c r="AO360" i="1"/>
  <c r="AN360" i="1"/>
  <c r="AM360" i="1"/>
  <c r="AL360" i="1"/>
  <c r="AQ353" i="1"/>
  <c r="AP353" i="1"/>
  <c r="AO353" i="1"/>
  <c r="AN353" i="1"/>
  <c r="AM353" i="1"/>
  <c r="AL353" i="1"/>
  <c r="AQ350" i="1"/>
  <c r="AP350" i="1"/>
  <c r="AO350" i="1"/>
  <c r="AN350" i="1"/>
  <c r="AM350" i="1"/>
  <c r="AL350" i="1"/>
  <c r="AQ349" i="1"/>
  <c r="AP349" i="1"/>
  <c r="AO349" i="1"/>
  <c r="AN349" i="1"/>
  <c r="AM349" i="1"/>
  <c r="AL349" i="1"/>
  <c r="AQ347" i="1"/>
  <c r="AP347" i="1"/>
  <c r="AO347" i="1"/>
  <c r="AN347" i="1"/>
  <c r="AM347" i="1"/>
  <c r="AL347" i="1"/>
  <c r="AQ339" i="1"/>
  <c r="AP339" i="1"/>
  <c r="AO339" i="1"/>
  <c r="AN339" i="1"/>
  <c r="AM339" i="1"/>
  <c r="AL339" i="1"/>
  <c r="AQ338" i="1"/>
  <c r="AS338" i="1"/>
  <c r="AQ337" i="1"/>
  <c r="AP337" i="1"/>
  <c r="AO337" i="1"/>
  <c r="AN337" i="1"/>
  <c r="AM337" i="1"/>
  <c r="AL337" i="1"/>
  <c r="AQ336" i="1"/>
  <c r="AP336" i="1"/>
  <c r="AO336" i="1"/>
  <c r="AN336" i="1"/>
  <c r="AM336" i="1"/>
  <c r="AL336" i="1"/>
  <c r="AQ335" i="1"/>
  <c r="AP335" i="1"/>
  <c r="AO335" i="1"/>
  <c r="AN335" i="1"/>
  <c r="AM335" i="1"/>
  <c r="AL335" i="1"/>
  <c r="AQ331" i="1"/>
  <c r="AP331" i="1"/>
  <c r="AO331" i="1"/>
  <c r="AN331" i="1"/>
  <c r="AM331" i="1"/>
  <c r="AL331" i="1"/>
  <c r="AQ329" i="1"/>
  <c r="AP329" i="1"/>
  <c r="AO329" i="1"/>
  <c r="AN329" i="1"/>
  <c r="AM329" i="1"/>
  <c r="AL329" i="1"/>
  <c r="AQ324" i="1"/>
  <c r="AP324" i="1"/>
  <c r="AO324" i="1"/>
  <c r="AN324" i="1"/>
  <c r="AM324" i="1"/>
  <c r="AL324" i="1"/>
  <c r="AQ320" i="1"/>
  <c r="AP320" i="1"/>
  <c r="AO320" i="1"/>
  <c r="AN320" i="1"/>
  <c r="AM320" i="1"/>
  <c r="AL320" i="1"/>
  <c r="AQ319" i="1"/>
  <c r="AP319" i="1"/>
  <c r="AO319" i="1"/>
  <c r="AN319" i="1"/>
  <c r="AM319" i="1"/>
  <c r="AL319" i="1"/>
  <c r="AQ314" i="1"/>
  <c r="AP314" i="1"/>
  <c r="AO314" i="1"/>
  <c r="AN314" i="1"/>
  <c r="AM314" i="1"/>
  <c r="AL314" i="1"/>
  <c r="AQ312" i="1"/>
  <c r="AP312" i="1"/>
  <c r="AO312" i="1"/>
  <c r="AN312" i="1"/>
  <c r="AM312" i="1"/>
  <c r="AL312" i="1"/>
  <c r="AQ306" i="1"/>
  <c r="AP306" i="1"/>
  <c r="AO306" i="1"/>
  <c r="AN306" i="1"/>
  <c r="AM306" i="1"/>
  <c r="AL306" i="1"/>
  <c r="AQ302" i="1"/>
  <c r="AP302" i="1"/>
  <c r="AO302" i="1"/>
  <c r="AN302" i="1"/>
  <c r="AM302" i="1"/>
  <c r="AL302" i="1"/>
  <c r="AQ297" i="1"/>
  <c r="AP297" i="1"/>
  <c r="AO297" i="1"/>
  <c r="AN297" i="1"/>
  <c r="AM297" i="1"/>
  <c r="AL297" i="1"/>
  <c r="AQ295" i="1"/>
  <c r="AP295" i="1"/>
  <c r="AO295" i="1"/>
  <c r="AN295" i="1"/>
  <c r="AM295" i="1"/>
  <c r="AL295" i="1"/>
  <c r="AQ291" i="1"/>
  <c r="AP291" i="1"/>
  <c r="AO291" i="1"/>
  <c r="AN291" i="1"/>
  <c r="AM291" i="1"/>
  <c r="AL291" i="1"/>
  <c r="AQ290" i="1"/>
  <c r="AP290" i="1"/>
  <c r="AO290" i="1"/>
  <c r="AN290" i="1"/>
  <c r="AM290" i="1"/>
  <c r="AL290" i="1"/>
  <c r="AQ289" i="1"/>
  <c r="AP289" i="1"/>
  <c r="AO289" i="1"/>
  <c r="AN289" i="1"/>
  <c r="AM289" i="1"/>
  <c r="AL289" i="1"/>
  <c r="AQ286" i="1"/>
  <c r="AP286" i="1"/>
  <c r="AO286" i="1"/>
  <c r="AN286" i="1"/>
  <c r="AM286" i="1"/>
  <c r="AL286" i="1"/>
  <c r="AQ285" i="1"/>
  <c r="AP285" i="1"/>
  <c r="AO285" i="1"/>
  <c r="AN285" i="1"/>
  <c r="AM285" i="1"/>
  <c r="AL285" i="1"/>
  <c r="AQ283" i="1"/>
  <c r="AP283" i="1"/>
  <c r="AO283" i="1"/>
  <c r="AN283" i="1"/>
  <c r="AM283" i="1"/>
  <c r="AL283" i="1"/>
  <c r="AQ282" i="1"/>
  <c r="AP282" i="1"/>
  <c r="AO282" i="1"/>
  <c r="AN282" i="1"/>
  <c r="AM282" i="1"/>
  <c r="AL282" i="1"/>
  <c r="AQ273" i="1"/>
  <c r="AP273" i="1"/>
  <c r="AO273" i="1"/>
  <c r="AN273" i="1"/>
  <c r="AM273" i="1"/>
  <c r="AL273" i="1"/>
  <c r="AQ271" i="1"/>
  <c r="AP271" i="1"/>
  <c r="AO271" i="1"/>
  <c r="AN271" i="1"/>
  <c r="AM271" i="1"/>
  <c r="AL271" i="1"/>
  <c r="AP270" i="1"/>
  <c r="AO270" i="1"/>
  <c r="AN270" i="1"/>
  <c r="AM270" i="1"/>
  <c r="AL270" i="1"/>
  <c r="AQ265" i="1"/>
  <c r="AP265" i="1"/>
  <c r="AO265" i="1"/>
  <c r="AN265" i="1"/>
  <c r="AM265" i="1"/>
  <c r="AL265" i="1"/>
  <c r="AQ262" i="1"/>
  <c r="AP262" i="1"/>
  <c r="AO262" i="1"/>
  <c r="AN262" i="1"/>
  <c r="AM262" i="1"/>
  <c r="AL262" i="1"/>
  <c r="AQ261" i="1"/>
  <c r="AP261" i="1"/>
  <c r="AO261" i="1"/>
  <c r="AN261" i="1"/>
  <c r="AM261" i="1"/>
  <c r="AL261" i="1"/>
  <c r="AQ258" i="1"/>
  <c r="AP258" i="1"/>
  <c r="AO258" i="1"/>
  <c r="AN258" i="1"/>
  <c r="AM258" i="1"/>
  <c r="AL258" i="1"/>
  <c r="AQ257" i="1"/>
  <c r="AP257" i="1"/>
  <c r="AO257" i="1"/>
  <c r="AN257" i="1"/>
  <c r="AM257" i="1"/>
  <c r="AL257" i="1"/>
  <c r="AQ256" i="1"/>
  <c r="AP256" i="1"/>
  <c r="AO256" i="1"/>
  <c r="AN256" i="1"/>
  <c r="AM256" i="1"/>
  <c r="AL256" i="1"/>
  <c r="AQ254" i="1"/>
  <c r="AP254" i="1"/>
  <c r="AO254" i="1"/>
  <c r="AN254" i="1"/>
  <c r="AM254" i="1"/>
  <c r="AL254" i="1"/>
  <c r="AQ253" i="1"/>
  <c r="AP253" i="1"/>
  <c r="AO253" i="1"/>
  <c r="AN253" i="1"/>
  <c r="AM253" i="1"/>
  <c r="AL253" i="1"/>
  <c r="AQ251" i="1"/>
  <c r="AP251" i="1"/>
  <c r="AO251" i="1"/>
  <c r="AN251" i="1"/>
  <c r="AM251" i="1"/>
  <c r="AL251" i="1"/>
  <c r="AQ250" i="1"/>
  <c r="AP250" i="1"/>
  <c r="AO250" i="1"/>
  <c r="AN250" i="1"/>
  <c r="AM250" i="1"/>
  <c r="AL250" i="1"/>
  <c r="AQ245" i="1"/>
  <c r="AP245" i="1"/>
  <c r="AO245" i="1"/>
  <c r="AN245" i="1"/>
  <c r="AM245" i="1"/>
  <c r="AL245" i="1"/>
  <c r="AQ243" i="1"/>
  <c r="AP243" i="1"/>
  <c r="AO243" i="1"/>
  <c r="AN243" i="1"/>
  <c r="AM243" i="1"/>
  <c r="AL243" i="1"/>
  <c r="AQ241" i="1"/>
  <c r="AP241" i="1"/>
  <c r="AO241" i="1"/>
  <c r="AN241" i="1"/>
  <c r="AM241" i="1"/>
  <c r="AL241" i="1"/>
  <c r="AQ238" i="1"/>
  <c r="AP238" i="1"/>
  <c r="AO238" i="1"/>
  <c r="AN238" i="1"/>
  <c r="AM238" i="1"/>
  <c r="AL238" i="1"/>
  <c r="AQ235" i="1"/>
  <c r="AP235" i="1"/>
  <c r="AO235" i="1"/>
  <c r="AN235" i="1"/>
  <c r="AM235" i="1"/>
  <c r="AL235" i="1"/>
  <c r="AQ234" i="1"/>
  <c r="AP234" i="1"/>
  <c r="AO234" i="1"/>
  <c r="AN234" i="1"/>
  <c r="AM234" i="1"/>
  <c r="AL234" i="1"/>
  <c r="AQ233" i="1"/>
  <c r="AP233" i="1"/>
  <c r="AO233" i="1"/>
  <c r="AN233" i="1"/>
  <c r="AM233" i="1"/>
  <c r="AL233" i="1"/>
  <c r="AQ232" i="1"/>
  <c r="AP232" i="1"/>
  <c r="AO232" i="1"/>
  <c r="AN232" i="1"/>
  <c r="AM232" i="1"/>
  <c r="AL232" i="1"/>
  <c r="AQ229" i="1"/>
  <c r="AP229" i="1"/>
  <c r="AO229" i="1"/>
  <c r="AN229" i="1"/>
  <c r="AM229" i="1"/>
  <c r="AL229" i="1"/>
  <c r="AQ227" i="1"/>
  <c r="AP227" i="1"/>
  <c r="AO227" i="1"/>
  <c r="AN227" i="1"/>
  <c r="AM227" i="1"/>
  <c r="AL227" i="1"/>
  <c r="AQ226" i="1"/>
  <c r="AP226" i="1"/>
  <c r="AO226" i="1"/>
  <c r="AN226" i="1"/>
  <c r="AM226" i="1"/>
  <c r="AL226" i="1"/>
  <c r="AQ225" i="1"/>
  <c r="AP225" i="1"/>
  <c r="AO225" i="1"/>
  <c r="AN225" i="1"/>
  <c r="AM225" i="1"/>
  <c r="AL225" i="1"/>
  <c r="AQ221" i="1"/>
  <c r="AP221" i="1"/>
  <c r="AO221" i="1"/>
  <c r="AN221" i="1"/>
  <c r="AM221" i="1"/>
  <c r="AL221" i="1"/>
  <c r="AQ219" i="1"/>
  <c r="AP219" i="1"/>
  <c r="AO219" i="1"/>
  <c r="AN219" i="1"/>
  <c r="AM219" i="1"/>
  <c r="AL219" i="1"/>
  <c r="AQ215" i="1"/>
  <c r="AP215" i="1"/>
  <c r="AO215" i="1"/>
  <c r="AN215" i="1"/>
  <c r="AM215" i="1"/>
  <c r="AL215" i="1"/>
  <c r="AQ214" i="1"/>
  <c r="AP214" i="1"/>
  <c r="AO214" i="1"/>
  <c r="AN214" i="1"/>
  <c r="AM214" i="1"/>
  <c r="AL214" i="1"/>
  <c r="AQ211" i="1"/>
  <c r="AP211" i="1"/>
  <c r="AO211" i="1"/>
  <c r="AN211" i="1"/>
  <c r="AM211" i="1"/>
  <c r="AL211" i="1"/>
  <c r="AQ209" i="1"/>
  <c r="AP209" i="1"/>
  <c r="AO209" i="1"/>
  <c r="AN209" i="1"/>
  <c r="AM209" i="1"/>
  <c r="AL209" i="1"/>
  <c r="AS209" i="1" s="1"/>
  <c r="AQ207" i="1"/>
  <c r="AP207" i="1"/>
  <c r="AO207" i="1"/>
  <c r="AN207" i="1"/>
  <c r="AM207" i="1"/>
  <c r="AL207" i="1"/>
  <c r="AQ206" i="1"/>
  <c r="AP206" i="1"/>
  <c r="AO206" i="1"/>
  <c r="AN206" i="1"/>
  <c r="AM206" i="1"/>
  <c r="AL206" i="1"/>
  <c r="AQ202" i="1"/>
  <c r="AP202" i="1"/>
  <c r="AO202" i="1"/>
  <c r="AN202" i="1"/>
  <c r="AM202" i="1"/>
  <c r="AL202" i="1"/>
  <c r="AQ200" i="1"/>
  <c r="AP200" i="1"/>
  <c r="AO200" i="1"/>
  <c r="AN200" i="1"/>
  <c r="AM200" i="1"/>
  <c r="AL200" i="1"/>
  <c r="AQ199" i="1"/>
  <c r="AP199" i="1"/>
  <c r="AO199" i="1"/>
  <c r="AN199" i="1"/>
  <c r="AM199" i="1"/>
  <c r="AL199" i="1"/>
  <c r="AQ197" i="1"/>
  <c r="AP197" i="1"/>
  <c r="AO197" i="1"/>
  <c r="AN197" i="1"/>
  <c r="AM197" i="1"/>
  <c r="AL197" i="1"/>
  <c r="AQ196" i="1"/>
  <c r="AP196" i="1"/>
  <c r="AO196" i="1"/>
  <c r="AN196" i="1"/>
  <c r="AM196" i="1"/>
  <c r="AL196" i="1"/>
  <c r="AQ195" i="1"/>
  <c r="AP195" i="1"/>
  <c r="AO195" i="1"/>
  <c r="AN195" i="1"/>
  <c r="AM195" i="1"/>
  <c r="AL195" i="1"/>
  <c r="AQ194" i="1"/>
  <c r="AP194" i="1"/>
  <c r="AO194" i="1"/>
  <c r="AN194" i="1"/>
  <c r="AM194" i="1"/>
  <c r="AL194" i="1"/>
  <c r="AQ188" i="1"/>
  <c r="AP188" i="1"/>
  <c r="AO188" i="1"/>
  <c r="AN188" i="1"/>
  <c r="AM188" i="1"/>
  <c r="AL188" i="1"/>
  <c r="AQ187" i="1"/>
  <c r="AP187" i="1"/>
  <c r="AO187" i="1"/>
  <c r="AN187" i="1"/>
  <c r="AM187" i="1"/>
  <c r="AL187" i="1"/>
  <c r="AQ186" i="1"/>
  <c r="AP186" i="1"/>
  <c r="AO186" i="1"/>
  <c r="AN186" i="1"/>
  <c r="AM186" i="1"/>
  <c r="AL186" i="1"/>
  <c r="AQ182" i="1"/>
  <c r="AP182" i="1"/>
  <c r="AO182" i="1"/>
  <c r="AN182" i="1"/>
  <c r="AM182" i="1"/>
  <c r="AL182" i="1"/>
  <c r="AQ180" i="1"/>
  <c r="AP180" i="1"/>
  <c r="AO180" i="1"/>
  <c r="AN180" i="1"/>
  <c r="AM180" i="1"/>
  <c r="AL180" i="1"/>
  <c r="AQ177" i="1"/>
  <c r="AP177" i="1"/>
  <c r="AO177" i="1"/>
  <c r="AN177" i="1"/>
  <c r="AM177" i="1"/>
  <c r="AL177" i="1"/>
  <c r="AQ176" i="1"/>
  <c r="AP176" i="1"/>
  <c r="AO176" i="1"/>
  <c r="AN176" i="1"/>
  <c r="AM176" i="1"/>
  <c r="AL176" i="1"/>
  <c r="AQ172" i="1"/>
  <c r="AP172" i="1"/>
  <c r="AO172" i="1"/>
  <c r="AN172" i="1"/>
  <c r="AM172" i="1"/>
  <c r="AL172" i="1"/>
  <c r="AQ170" i="1"/>
  <c r="AP170" i="1"/>
  <c r="AO170" i="1"/>
  <c r="AN170" i="1"/>
  <c r="AM170" i="1"/>
  <c r="AL170" i="1"/>
  <c r="AQ167" i="1"/>
  <c r="AP167" i="1"/>
  <c r="AO167" i="1"/>
  <c r="AN167" i="1"/>
  <c r="AM167" i="1"/>
  <c r="AL167" i="1"/>
  <c r="AQ166" i="1"/>
  <c r="AP166" i="1"/>
  <c r="AO166" i="1"/>
  <c r="AN166" i="1"/>
  <c r="AM166" i="1"/>
  <c r="AL166" i="1"/>
  <c r="AQ165" i="1"/>
  <c r="AP165" i="1"/>
  <c r="AO165" i="1"/>
  <c r="AN165" i="1"/>
  <c r="AM165" i="1"/>
  <c r="AL165" i="1"/>
  <c r="AQ164" i="1"/>
  <c r="AP164" i="1"/>
  <c r="AO164" i="1"/>
  <c r="AN164" i="1"/>
  <c r="AM164" i="1"/>
  <c r="AL164" i="1"/>
  <c r="AS164" i="1" s="1"/>
  <c r="AQ163" i="1"/>
  <c r="AP163" i="1"/>
  <c r="AO163" i="1"/>
  <c r="AN163" i="1"/>
  <c r="AM163" i="1"/>
  <c r="AL163" i="1"/>
  <c r="AQ159" i="1"/>
  <c r="AP159" i="1"/>
  <c r="AO159" i="1"/>
  <c r="AN159" i="1"/>
  <c r="AM159" i="1"/>
  <c r="AL159" i="1"/>
  <c r="AQ154" i="1"/>
  <c r="AP154" i="1"/>
  <c r="AO154" i="1"/>
  <c r="AN154" i="1"/>
  <c r="AM154" i="1"/>
  <c r="AL154" i="1"/>
  <c r="AQ153" i="1"/>
  <c r="AP153" i="1"/>
  <c r="AO153" i="1"/>
  <c r="AN153" i="1"/>
  <c r="AM153" i="1"/>
  <c r="AL153" i="1"/>
  <c r="AQ152" i="1"/>
  <c r="AP152" i="1"/>
  <c r="AO152" i="1"/>
  <c r="AN152" i="1"/>
  <c r="AM152" i="1"/>
  <c r="AL152" i="1"/>
  <c r="AQ151" i="1"/>
  <c r="AP151" i="1"/>
  <c r="AO151" i="1"/>
  <c r="AN151" i="1"/>
  <c r="AM151" i="1"/>
  <c r="AL151" i="1"/>
  <c r="AQ150" i="1"/>
  <c r="AP150" i="1"/>
  <c r="AO150" i="1"/>
  <c r="AN150" i="1"/>
  <c r="AM150" i="1"/>
  <c r="AL150" i="1"/>
  <c r="AQ146" i="1"/>
  <c r="AP146" i="1"/>
  <c r="AO146" i="1"/>
  <c r="AN146" i="1"/>
  <c r="AM146" i="1"/>
  <c r="AL146" i="1"/>
  <c r="AQ136" i="1"/>
  <c r="AP136" i="1"/>
  <c r="AO136" i="1"/>
  <c r="AN136" i="1"/>
  <c r="AM136" i="1"/>
  <c r="AL136" i="1"/>
  <c r="AQ134" i="1"/>
  <c r="AP134" i="1"/>
  <c r="AO134" i="1"/>
  <c r="AN134" i="1"/>
  <c r="AM134" i="1"/>
  <c r="AL134" i="1"/>
  <c r="AQ133" i="1"/>
  <c r="AP133" i="1"/>
  <c r="AO133" i="1"/>
  <c r="AN133" i="1"/>
  <c r="AM133" i="1"/>
  <c r="AL133" i="1"/>
  <c r="AQ132" i="1"/>
  <c r="AP132" i="1"/>
  <c r="AO132" i="1"/>
  <c r="AN132" i="1"/>
  <c r="AM132" i="1"/>
  <c r="AL132" i="1"/>
  <c r="AQ127" i="1"/>
  <c r="AP127" i="1"/>
  <c r="AO127" i="1"/>
  <c r="AN127" i="1"/>
  <c r="AM127" i="1"/>
  <c r="AL127" i="1"/>
  <c r="AQ126" i="1"/>
  <c r="AP126" i="1"/>
  <c r="AO126" i="1"/>
  <c r="AN126" i="1"/>
  <c r="AM126" i="1"/>
  <c r="AL126" i="1"/>
  <c r="AQ123" i="1"/>
  <c r="AP123" i="1"/>
  <c r="AO123" i="1"/>
  <c r="AN123" i="1"/>
  <c r="AM123" i="1"/>
  <c r="AL123" i="1"/>
  <c r="AQ122" i="1"/>
  <c r="AP122" i="1"/>
  <c r="AO122" i="1"/>
  <c r="AN122" i="1"/>
  <c r="AM122" i="1"/>
  <c r="AL122" i="1"/>
  <c r="AQ116" i="1"/>
  <c r="AP116" i="1"/>
  <c r="AO116" i="1"/>
  <c r="AN116" i="1"/>
  <c r="AM116" i="1"/>
  <c r="AL116" i="1"/>
  <c r="AQ113" i="1"/>
  <c r="AP113" i="1"/>
  <c r="AO113" i="1"/>
  <c r="AN113" i="1"/>
  <c r="AM113" i="1"/>
  <c r="AL113" i="1"/>
  <c r="AQ112" i="1"/>
  <c r="AP112" i="1"/>
  <c r="AO112" i="1"/>
  <c r="AN112" i="1"/>
  <c r="AM112" i="1"/>
  <c r="AL112" i="1"/>
  <c r="AQ110" i="1"/>
  <c r="AP110" i="1"/>
  <c r="AO110" i="1"/>
  <c r="AN110" i="1"/>
  <c r="AM110" i="1"/>
  <c r="AL110" i="1"/>
  <c r="AQ107" i="1"/>
  <c r="AP107" i="1"/>
  <c r="AO107" i="1"/>
  <c r="AN107" i="1"/>
  <c r="AM107" i="1"/>
  <c r="AL107" i="1"/>
  <c r="AQ103" i="1"/>
  <c r="AP103" i="1"/>
  <c r="AO103" i="1"/>
  <c r="AN103" i="1"/>
  <c r="AM103" i="1"/>
  <c r="AL103" i="1"/>
  <c r="AQ102" i="1"/>
  <c r="AP102" i="1"/>
  <c r="AO102" i="1"/>
  <c r="AN102" i="1"/>
  <c r="AM102" i="1"/>
  <c r="AL102" i="1"/>
  <c r="AQ94" i="1"/>
  <c r="AP94" i="1"/>
  <c r="AO94" i="1"/>
  <c r="AN94" i="1"/>
  <c r="AM94" i="1"/>
  <c r="AL94" i="1"/>
  <c r="AQ87" i="1"/>
  <c r="AP87" i="1"/>
  <c r="AO87" i="1"/>
  <c r="AN87" i="1"/>
  <c r="AM87" i="1"/>
  <c r="AL87" i="1"/>
  <c r="AQ82" i="1"/>
  <c r="AP82" i="1"/>
  <c r="AO82" i="1"/>
  <c r="AN82" i="1"/>
  <c r="AM82" i="1"/>
  <c r="AL82" i="1"/>
  <c r="AQ81" i="1"/>
  <c r="AP81" i="1"/>
  <c r="AO81" i="1"/>
  <c r="AN81" i="1"/>
  <c r="AM81" i="1"/>
  <c r="AL81" i="1"/>
  <c r="AQ79" i="1"/>
  <c r="AP79" i="1"/>
  <c r="AO79" i="1"/>
  <c r="AN79" i="1"/>
  <c r="AM79" i="1"/>
  <c r="AL79" i="1"/>
  <c r="AQ78" i="1"/>
  <c r="AP78" i="1"/>
  <c r="AO78" i="1"/>
  <c r="AN78" i="1"/>
  <c r="AM78" i="1"/>
  <c r="AL78" i="1"/>
  <c r="AQ71" i="1"/>
  <c r="AP71" i="1"/>
  <c r="AO71" i="1"/>
  <c r="AN71" i="1"/>
  <c r="AM71" i="1"/>
  <c r="AL71" i="1"/>
  <c r="AQ70" i="1"/>
  <c r="AP70" i="1"/>
  <c r="AO70" i="1"/>
  <c r="AN70" i="1"/>
  <c r="AM70" i="1"/>
  <c r="AL70" i="1"/>
  <c r="AQ68" i="1"/>
  <c r="AP68" i="1"/>
  <c r="AO68" i="1"/>
  <c r="AN68" i="1"/>
  <c r="AM68" i="1"/>
  <c r="AL68" i="1"/>
  <c r="AQ66" i="1"/>
  <c r="AP66" i="1"/>
  <c r="AO66" i="1"/>
  <c r="AN66" i="1"/>
  <c r="AM66" i="1"/>
  <c r="AL66" i="1"/>
  <c r="AQ57" i="1"/>
  <c r="AP57" i="1"/>
  <c r="AO57" i="1"/>
  <c r="AN57" i="1"/>
  <c r="AM57" i="1"/>
  <c r="AL57" i="1"/>
  <c r="AQ55" i="1"/>
  <c r="AP55" i="1"/>
  <c r="AO55" i="1"/>
  <c r="AN55" i="1"/>
  <c r="AM55" i="1"/>
  <c r="AL55" i="1"/>
  <c r="AQ49" i="1"/>
  <c r="AP49" i="1"/>
  <c r="AO49" i="1"/>
  <c r="AN49" i="1"/>
  <c r="AM49" i="1"/>
  <c r="AL49" i="1"/>
  <c r="AQ43" i="1"/>
  <c r="AP43" i="1"/>
  <c r="AO43" i="1"/>
  <c r="AN43" i="1"/>
  <c r="AM43" i="1"/>
  <c r="AL43" i="1"/>
  <c r="AQ42" i="1"/>
  <c r="AP42" i="1"/>
  <c r="AO42" i="1"/>
  <c r="AN42" i="1"/>
  <c r="AM42" i="1"/>
  <c r="AL42" i="1"/>
  <c r="AQ40" i="1"/>
  <c r="AP40" i="1"/>
  <c r="AO40" i="1"/>
  <c r="AN40" i="1"/>
  <c r="AM40" i="1"/>
  <c r="AL40" i="1"/>
  <c r="AQ39" i="1"/>
  <c r="AP39" i="1"/>
  <c r="AO39" i="1"/>
  <c r="AN39" i="1"/>
  <c r="AM39" i="1"/>
  <c r="AL39" i="1"/>
  <c r="AQ37" i="1"/>
  <c r="AP37" i="1"/>
  <c r="AO37" i="1"/>
  <c r="AN37" i="1"/>
  <c r="AM37" i="1"/>
  <c r="AL37" i="1"/>
  <c r="AQ35" i="1"/>
  <c r="AP35" i="1"/>
  <c r="AO35" i="1"/>
  <c r="AN35" i="1"/>
  <c r="AM35" i="1"/>
  <c r="AL35" i="1"/>
  <c r="AQ33" i="1"/>
  <c r="AP33" i="1"/>
  <c r="AO33" i="1"/>
  <c r="AN33" i="1"/>
  <c r="AM33" i="1"/>
  <c r="AL33" i="1"/>
  <c r="AQ30" i="1"/>
  <c r="AP30" i="1"/>
  <c r="AO30" i="1"/>
  <c r="AN30" i="1"/>
  <c r="AM30" i="1"/>
  <c r="AL30" i="1"/>
  <c r="AQ27" i="1"/>
  <c r="AP27" i="1"/>
  <c r="AO27" i="1"/>
  <c r="AN27" i="1"/>
  <c r="AM27" i="1"/>
  <c r="AL27" i="1"/>
  <c r="AQ26" i="1"/>
  <c r="AP26" i="1"/>
  <c r="AO26" i="1"/>
  <c r="AN26" i="1"/>
  <c r="AM26" i="1"/>
  <c r="AL26" i="1"/>
  <c r="AQ25" i="1"/>
  <c r="AP25" i="1"/>
  <c r="AO25" i="1"/>
  <c r="AN25" i="1"/>
  <c r="AM25" i="1"/>
  <c r="AL25" i="1"/>
  <c r="AQ24" i="1"/>
  <c r="AP24" i="1"/>
  <c r="AO24" i="1"/>
  <c r="AN24" i="1"/>
  <c r="AM24" i="1"/>
  <c r="AL24" i="1"/>
  <c r="AQ23" i="1"/>
  <c r="AP23" i="1"/>
  <c r="AO23" i="1"/>
  <c r="AN23" i="1"/>
  <c r="AM23" i="1"/>
  <c r="AL23" i="1"/>
  <c r="AQ22" i="1"/>
  <c r="AP22" i="1"/>
  <c r="AO22" i="1"/>
  <c r="AN22" i="1"/>
  <c r="AM22" i="1"/>
  <c r="AL22" i="1"/>
  <c r="AQ21" i="1"/>
  <c r="AP21" i="1"/>
  <c r="AO21" i="1"/>
  <c r="AN21" i="1"/>
  <c r="AM21" i="1"/>
  <c r="AL21" i="1"/>
  <c r="AQ20" i="1"/>
  <c r="AP20" i="1"/>
  <c r="AO20" i="1"/>
  <c r="AN20" i="1"/>
  <c r="AM20" i="1"/>
  <c r="AL20" i="1"/>
  <c r="AQ10" i="1"/>
  <c r="AP10" i="1"/>
  <c r="AO10" i="1"/>
  <c r="AN10" i="1"/>
  <c r="AM10" i="1"/>
  <c r="AL10" i="1"/>
  <c r="AQ8" i="1"/>
  <c r="AP8" i="1"/>
  <c r="AO8" i="1"/>
  <c r="AN8" i="1"/>
  <c r="AM8" i="1"/>
  <c r="AL8" i="1"/>
  <c r="AM3" i="1"/>
  <c r="AN3" i="1"/>
  <c r="AO3" i="1"/>
  <c r="AP3" i="1"/>
  <c r="AQ3" i="1"/>
  <c r="AL3" i="1"/>
  <c r="AN2" i="1"/>
  <c r="AO2" i="1" s="1"/>
  <c r="AP2" i="1" s="1"/>
  <c r="AR238" i="1" l="1"/>
  <c r="AS271" i="1"/>
  <c r="AS339" i="1"/>
  <c r="AS353" i="1"/>
  <c r="AS385" i="1"/>
  <c r="AS396" i="1"/>
  <c r="AR21" i="1"/>
  <c r="AS27" i="1"/>
  <c r="AS37" i="1"/>
  <c r="AS70" i="1"/>
  <c r="AS78" i="1"/>
  <c r="AS102" i="1"/>
  <c r="AS127" i="1"/>
  <c r="AS25" i="1"/>
  <c r="AR209" i="1"/>
  <c r="AS40" i="1"/>
  <c r="AR164" i="1"/>
  <c r="AS133" i="1"/>
  <c r="AS166" i="1"/>
  <c r="AS170" i="1"/>
  <c r="AS180" i="1"/>
  <c r="AS186" i="1"/>
  <c r="AR206" i="1"/>
  <c r="AS226" i="1"/>
  <c r="AS229" i="1"/>
  <c r="AS233" i="1"/>
  <c r="AS235" i="1"/>
  <c r="AR245" i="1"/>
  <c r="AS251" i="1"/>
  <c r="AR254" i="1"/>
  <c r="AS257" i="1"/>
  <c r="AS336" i="1"/>
  <c r="AS3" i="1"/>
  <c r="AS87" i="1"/>
  <c r="AR136" i="1"/>
  <c r="AR150" i="1"/>
  <c r="AS152" i="1"/>
  <c r="AR153" i="1"/>
  <c r="AR214" i="1"/>
  <c r="AS225" i="1"/>
  <c r="AS238" i="1"/>
  <c r="AR258" i="1"/>
  <c r="AS347" i="1"/>
  <c r="AS8" i="1"/>
  <c r="AR20" i="1"/>
  <c r="AS22" i="1"/>
  <c r="AR30" i="1"/>
  <c r="AR35" i="1"/>
  <c r="AS49" i="1"/>
  <c r="AR66" i="1"/>
  <c r="AS79" i="1"/>
  <c r="AR94" i="1"/>
  <c r="AS123" i="1"/>
  <c r="AS194" i="1"/>
  <c r="AS199" i="1"/>
  <c r="AS202" i="1"/>
  <c r="AS265" i="1"/>
  <c r="AS282" i="1"/>
  <c r="AS289" i="1"/>
  <c r="AS291" i="1"/>
  <c r="AS297" i="1"/>
  <c r="AS306" i="1"/>
  <c r="AS320" i="1"/>
  <c r="AS329" i="1"/>
  <c r="AS337" i="1"/>
  <c r="AS23" i="1"/>
  <c r="AS30" i="1"/>
  <c r="AS35" i="1"/>
  <c r="AS81" i="1"/>
  <c r="AS116" i="1"/>
  <c r="AS126" i="1"/>
  <c r="AS132" i="1"/>
  <c r="AS134" i="1"/>
  <c r="AS146" i="1"/>
  <c r="AS153" i="1"/>
  <c r="AS165" i="1"/>
  <c r="AR170" i="1"/>
  <c r="AS177" i="1"/>
  <c r="AS182" i="1"/>
  <c r="AS187" i="1"/>
  <c r="AS196" i="1"/>
  <c r="AS211" i="1"/>
  <c r="AS214" i="1"/>
  <c r="AS221" i="1"/>
  <c r="AR232" i="1"/>
  <c r="AS241" i="1"/>
  <c r="AS245" i="1"/>
  <c r="AS254" i="1"/>
  <c r="AS258" i="1"/>
  <c r="AS262" i="1"/>
  <c r="AS270" i="1"/>
  <c r="AS273" i="1"/>
  <c r="AR283" i="1"/>
  <c r="AS286" i="1"/>
  <c r="AS290" i="1"/>
  <c r="AS295" i="1"/>
  <c r="AS302" i="1"/>
  <c r="AS312" i="1"/>
  <c r="AS319" i="1"/>
  <c r="AS324" i="1"/>
  <c r="AS331" i="1"/>
  <c r="AS349" i="1"/>
  <c r="AS374" i="1"/>
  <c r="AS379" i="1"/>
  <c r="AS386" i="1"/>
  <c r="AS39" i="1"/>
  <c r="AS42" i="1"/>
  <c r="AR49" i="1"/>
  <c r="AS57" i="1"/>
  <c r="AS107" i="1"/>
  <c r="AS112" i="1"/>
  <c r="AR133" i="1"/>
  <c r="AS151" i="1"/>
  <c r="AS159" i="1"/>
  <c r="AR165" i="1"/>
  <c r="AS167" i="1"/>
  <c r="AS172" i="1"/>
  <c r="AS285" i="1"/>
  <c r="AS314" i="1"/>
  <c r="AR338" i="1"/>
  <c r="AR350" i="1"/>
  <c r="AS360" i="1"/>
  <c r="AS388" i="1"/>
  <c r="AS395" i="1"/>
  <c r="AR23" i="1"/>
  <c r="AS24" i="1"/>
  <c r="AS26" i="1"/>
  <c r="AR33" i="1"/>
  <c r="AS66" i="1"/>
  <c r="AS68" i="1"/>
  <c r="AS71" i="1"/>
  <c r="AS82" i="1"/>
  <c r="AR123" i="1"/>
  <c r="AS195" i="1"/>
  <c r="AS197" i="1"/>
  <c r="AS206" i="1"/>
  <c r="AS207" i="1"/>
  <c r="AS215" i="1"/>
  <c r="AS219" i="1"/>
  <c r="AS227" i="1"/>
  <c r="AS232" i="1"/>
  <c r="AS250" i="1"/>
  <c r="AS261" i="1"/>
  <c r="AR265" i="1"/>
  <c r="AS335" i="1"/>
  <c r="AR3" i="1"/>
  <c r="AR8" i="1"/>
  <c r="AS10" i="1"/>
  <c r="AS20" i="1"/>
  <c r="AR24" i="1"/>
  <c r="AR26" i="1"/>
  <c r="AS43" i="1"/>
  <c r="AS55" i="1"/>
  <c r="AS94" i="1"/>
  <c r="AS103" i="1"/>
  <c r="AS110" i="1"/>
  <c r="AS113" i="1"/>
  <c r="AS122" i="1"/>
  <c r="AS136" i="1"/>
  <c r="AS150" i="1"/>
  <c r="AR152" i="1"/>
  <c r="AS154" i="1"/>
  <c r="AS163" i="1"/>
  <c r="AR166" i="1"/>
  <c r="AS176" i="1"/>
  <c r="AS188" i="1"/>
  <c r="AR197" i="1"/>
  <c r="AS200" i="1"/>
  <c r="AR215" i="1"/>
  <c r="AR225" i="1"/>
  <c r="AR227" i="1"/>
  <c r="AS234" i="1"/>
  <c r="AS243" i="1"/>
  <c r="AS253" i="1"/>
  <c r="AS256" i="1"/>
  <c r="AR271" i="1"/>
  <c r="AS283" i="1"/>
  <c r="AR285" i="1"/>
  <c r="AR295" i="1"/>
  <c r="AR339" i="1"/>
  <c r="AS350" i="1"/>
  <c r="AS372" i="1"/>
  <c r="AS384" i="1"/>
  <c r="AS387" i="1"/>
  <c r="AS389" i="1"/>
  <c r="AR395" i="1"/>
  <c r="AR396" i="1"/>
  <c r="AR389" i="1"/>
  <c r="AR388" i="1"/>
  <c r="AR387" i="1"/>
  <c r="AR386" i="1"/>
  <c r="AR385" i="1"/>
  <c r="AR379" i="1"/>
  <c r="AR384" i="1"/>
  <c r="AR374" i="1"/>
  <c r="AR372" i="1"/>
  <c r="AR360" i="1"/>
  <c r="AR353" i="1"/>
  <c r="AR349" i="1"/>
  <c r="AR347" i="1"/>
  <c r="AR337" i="1"/>
  <c r="AR336" i="1"/>
  <c r="AR331" i="1"/>
  <c r="AR335" i="1"/>
  <c r="AR329" i="1"/>
  <c r="AR324" i="1"/>
  <c r="AR320" i="1"/>
  <c r="AR319" i="1"/>
  <c r="AR314" i="1"/>
  <c r="AR312" i="1"/>
  <c r="AR306" i="1"/>
  <c r="AR302" i="1"/>
  <c r="AR297" i="1"/>
  <c r="AR291" i="1"/>
  <c r="AR290" i="1"/>
  <c r="AR289" i="1"/>
  <c r="AR286" i="1"/>
  <c r="AR282" i="1"/>
  <c r="AR273" i="1"/>
  <c r="AR270" i="1"/>
  <c r="AR262" i="1"/>
  <c r="AR261" i="1"/>
  <c r="AR257" i="1"/>
  <c r="AR256" i="1"/>
  <c r="AR253" i="1"/>
  <c r="AR251" i="1"/>
  <c r="AR250" i="1"/>
  <c r="AR243" i="1"/>
  <c r="AR241" i="1"/>
  <c r="AR235" i="1"/>
  <c r="AR234" i="1"/>
  <c r="AR233" i="1"/>
  <c r="AR229" i="1"/>
  <c r="AR226" i="1"/>
  <c r="AR221" i="1"/>
  <c r="AR219" i="1"/>
  <c r="AR211" i="1"/>
  <c r="AR207" i="1"/>
  <c r="AR202" i="1"/>
  <c r="AR200" i="1"/>
  <c r="AR199" i="1"/>
  <c r="AR196" i="1"/>
  <c r="AR195" i="1"/>
  <c r="AR194" i="1"/>
  <c r="AR188" i="1"/>
  <c r="AR187" i="1"/>
  <c r="AR186" i="1"/>
  <c r="AR182" i="1"/>
  <c r="AR180" i="1"/>
  <c r="AR177" i="1"/>
  <c r="AR176" i="1"/>
  <c r="AR172" i="1"/>
  <c r="AR167" i="1"/>
  <c r="AR163" i="1"/>
  <c r="AR159" i="1"/>
  <c r="AR154" i="1"/>
  <c r="AR151" i="1"/>
  <c r="AR146" i="1"/>
  <c r="AR134" i="1"/>
  <c r="AR132" i="1"/>
  <c r="AR127" i="1"/>
  <c r="AR126" i="1"/>
  <c r="AR122" i="1"/>
  <c r="AR116" i="1"/>
  <c r="AR113" i="1"/>
  <c r="AR112" i="1"/>
  <c r="AR110" i="1"/>
  <c r="AR107" i="1"/>
  <c r="AR103" i="1"/>
  <c r="AR102" i="1"/>
  <c r="AR87" i="1"/>
  <c r="AR82" i="1"/>
  <c r="AR81" i="1"/>
  <c r="AR79" i="1"/>
  <c r="AR78" i="1"/>
  <c r="AR71" i="1"/>
  <c r="AR70" i="1"/>
  <c r="AR68" i="1"/>
  <c r="AR57" i="1"/>
  <c r="AR55" i="1"/>
  <c r="AR43" i="1"/>
  <c r="AR42" i="1"/>
  <c r="AR40" i="1"/>
  <c r="AR39" i="1"/>
  <c r="AR37" i="1"/>
  <c r="AS33" i="1"/>
  <c r="AR27" i="1"/>
  <c r="AR25" i="1"/>
  <c r="AR22" i="1"/>
  <c r="AS21" i="1"/>
  <c r="AR10" i="1"/>
  <c r="AC395" i="3" l="1"/>
  <c r="AC399" i="3"/>
  <c r="X11" i="3"/>
  <c r="Y11" i="3"/>
  <c r="Z11" i="3"/>
  <c r="AA11" i="3"/>
  <c r="AB11" i="3"/>
  <c r="X19" i="3"/>
  <c r="Y19" i="3"/>
  <c r="Z19" i="3"/>
  <c r="AA19" i="3"/>
  <c r="AB19" i="3"/>
  <c r="X25" i="3"/>
  <c r="Y25" i="3"/>
  <c r="Z25" i="3"/>
  <c r="AA25" i="3"/>
  <c r="AB25" i="3"/>
  <c r="X27" i="3"/>
  <c r="Y27" i="3"/>
  <c r="Z27" i="3"/>
  <c r="AA27" i="3"/>
  <c r="AB27" i="3"/>
  <c r="X33" i="3"/>
  <c r="Y33" i="3"/>
  <c r="Z33" i="3"/>
  <c r="AA33" i="3"/>
  <c r="AB33" i="3"/>
  <c r="X39" i="3"/>
  <c r="Y39" i="3"/>
  <c r="Z39" i="3"/>
  <c r="AA39" i="3"/>
  <c r="AB39" i="3"/>
  <c r="X51" i="3"/>
  <c r="Y51" i="3"/>
  <c r="Z51" i="3"/>
  <c r="AA51" i="3"/>
  <c r="AB51" i="3"/>
  <c r="X54" i="3"/>
  <c r="Y54" i="3"/>
  <c r="Z54" i="3"/>
  <c r="AA54" i="3"/>
  <c r="AB54" i="3"/>
  <c r="X56" i="3"/>
  <c r="Y56" i="3"/>
  <c r="Z56" i="3"/>
  <c r="AA56" i="3"/>
  <c r="AB56" i="3"/>
  <c r="X57" i="3"/>
  <c r="Y57" i="3"/>
  <c r="Z57" i="3"/>
  <c r="AA57" i="3"/>
  <c r="AB57" i="3"/>
  <c r="X63" i="3"/>
  <c r="Y63" i="3"/>
  <c r="Z63" i="3"/>
  <c r="AA63" i="3"/>
  <c r="AB63" i="3"/>
  <c r="X71" i="3"/>
  <c r="Y71" i="3"/>
  <c r="Z71" i="3"/>
  <c r="AA71" i="3"/>
  <c r="AB71" i="3"/>
  <c r="X72" i="3"/>
  <c r="Y72" i="3"/>
  <c r="Z72" i="3"/>
  <c r="AA72" i="3"/>
  <c r="AB72" i="3"/>
  <c r="X77" i="3"/>
  <c r="Y77" i="3"/>
  <c r="Z77" i="3"/>
  <c r="AA77" i="3"/>
  <c r="AB77" i="3"/>
  <c r="X89" i="3"/>
  <c r="Y89" i="3"/>
  <c r="Z89" i="3"/>
  <c r="AA89" i="3"/>
  <c r="AB89" i="3"/>
  <c r="X105" i="3"/>
  <c r="Y105" i="3"/>
  <c r="Z105" i="3"/>
  <c r="AA105" i="3"/>
  <c r="AB105" i="3"/>
  <c r="X107" i="3"/>
  <c r="Y107" i="3"/>
  <c r="Z107" i="3"/>
  <c r="AA107" i="3"/>
  <c r="AB107" i="3"/>
  <c r="X112" i="3"/>
  <c r="Y112" i="3"/>
  <c r="Z112" i="3"/>
  <c r="AA112" i="3"/>
  <c r="AB112" i="3"/>
  <c r="X115" i="3"/>
  <c r="Y115" i="3"/>
  <c r="Z115" i="3"/>
  <c r="AA115" i="3"/>
  <c r="AB115" i="3"/>
  <c r="X119" i="3"/>
  <c r="Y119" i="3"/>
  <c r="Z119" i="3"/>
  <c r="AA119" i="3"/>
  <c r="AB119" i="3"/>
  <c r="X126" i="3"/>
  <c r="Y126" i="3"/>
  <c r="Z126" i="3"/>
  <c r="AA126" i="3"/>
  <c r="AB126" i="3"/>
  <c r="X128" i="3"/>
  <c r="Y128" i="3"/>
  <c r="Z128" i="3"/>
  <c r="AA128" i="3"/>
  <c r="AB128" i="3"/>
  <c r="X138" i="3"/>
  <c r="Y138" i="3"/>
  <c r="Z138" i="3"/>
  <c r="AA138" i="3"/>
  <c r="AB138" i="3"/>
  <c r="X154" i="3"/>
  <c r="Y154" i="3"/>
  <c r="Z154" i="3"/>
  <c r="AA154" i="3"/>
  <c r="AB154" i="3"/>
  <c r="X155" i="3"/>
  <c r="Y155" i="3"/>
  <c r="Z155" i="3"/>
  <c r="AA155" i="3"/>
  <c r="AB155" i="3"/>
  <c r="X158" i="3"/>
  <c r="Y158" i="3"/>
  <c r="Z158" i="3"/>
  <c r="AA158" i="3"/>
  <c r="AB158" i="3"/>
  <c r="X166" i="3"/>
  <c r="Y166" i="3"/>
  <c r="Z166" i="3"/>
  <c r="AA166" i="3"/>
  <c r="AB166" i="3"/>
  <c r="X169" i="3"/>
  <c r="Y169" i="3"/>
  <c r="Z169" i="3"/>
  <c r="AA169" i="3"/>
  <c r="AB169" i="3"/>
  <c r="X175" i="3"/>
  <c r="Y175" i="3"/>
  <c r="Z175" i="3"/>
  <c r="AA175" i="3"/>
  <c r="AB175" i="3"/>
  <c r="X188" i="3"/>
  <c r="Y188" i="3"/>
  <c r="Z188" i="3"/>
  <c r="AA188" i="3"/>
  <c r="AB188" i="3"/>
  <c r="X198" i="3"/>
  <c r="Y198" i="3"/>
  <c r="Z198" i="3"/>
  <c r="AA198" i="3"/>
  <c r="AB198" i="3"/>
  <c r="X201" i="3"/>
  <c r="Y201" i="3"/>
  <c r="Z201" i="3"/>
  <c r="AA201" i="3"/>
  <c r="AB201" i="3"/>
  <c r="X207" i="3"/>
  <c r="Y207" i="3"/>
  <c r="Z207" i="3"/>
  <c r="AA207" i="3"/>
  <c r="AB207" i="3"/>
  <c r="X211" i="3"/>
  <c r="Y211" i="3"/>
  <c r="Z211" i="3"/>
  <c r="AA211" i="3"/>
  <c r="AB211" i="3"/>
  <c r="X216" i="3"/>
  <c r="Y216" i="3"/>
  <c r="Z216" i="3"/>
  <c r="AA216" i="3"/>
  <c r="AB216" i="3"/>
  <c r="X220" i="3"/>
  <c r="Y220" i="3"/>
  <c r="Z220" i="3"/>
  <c r="AA220" i="3"/>
  <c r="AB220" i="3"/>
  <c r="X222" i="3"/>
  <c r="Y222" i="3"/>
  <c r="Z222" i="3"/>
  <c r="AA222" i="3"/>
  <c r="AB222" i="3"/>
  <c r="X232" i="3"/>
  <c r="Y232" i="3"/>
  <c r="Z232" i="3"/>
  <c r="AA232" i="3"/>
  <c r="AB232" i="3"/>
  <c r="X233" i="3"/>
  <c r="Y233" i="3"/>
  <c r="Z233" i="3"/>
  <c r="AA233" i="3"/>
  <c r="AB233" i="3"/>
  <c r="X240" i="3"/>
  <c r="Y240" i="3"/>
  <c r="Z240" i="3"/>
  <c r="AA240" i="3"/>
  <c r="AB240" i="3"/>
  <c r="X241" i="3"/>
  <c r="Y241" i="3"/>
  <c r="Z241" i="3"/>
  <c r="AA241" i="3"/>
  <c r="AB241" i="3"/>
  <c r="X246" i="3"/>
  <c r="Y246" i="3"/>
  <c r="Z246" i="3"/>
  <c r="AA246" i="3"/>
  <c r="AB246" i="3"/>
  <c r="X254" i="3"/>
  <c r="Y254" i="3"/>
  <c r="Z254" i="3"/>
  <c r="AA254" i="3"/>
  <c r="AB254" i="3"/>
  <c r="X257" i="3"/>
  <c r="Y257" i="3"/>
  <c r="Z257" i="3"/>
  <c r="AA257" i="3"/>
  <c r="AB257" i="3"/>
  <c r="X269" i="3"/>
  <c r="Y269" i="3"/>
  <c r="Z269" i="3"/>
  <c r="AA269" i="3"/>
  <c r="AB269" i="3"/>
  <c r="X274" i="3"/>
  <c r="Y274" i="3"/>
  <c r="Z274" i="3"/>
  <c r="AA274" i="3"/>
  <c r="AB274" i="3"/>
  <c r="X276" i="3"/>
  <c r="Y276" i="3"/>
  <c r="Z276" i="3"/>
  <c r="AA276" i="3"/>
  <c r="AB276" i="3"/>
  <c r="X280" i="3"/>
  <c r="Y280" i="3"/>
  <c r="Z280" i="3"/>
  <c r="AA280" i="3"/>
  <c r="AB280" i="3"/>
  <c r="X285" i="3"/>
  <c r="Y285" i="3"/>
  <c r="Z285" i="3"/>
  <c r="AA285" i="3"/>
  <c r="AB285" i="3"/>
  <c r="X294" i="3"/>
  <c r="Y294" i="3"/>
  <c r="Z294" i="3"/>
  <c r="AA294" i="3"/>
  <c r="AB294" i="3"/>
  <c r="X301" i="3"/>
  <c r="Y301" i="3"/>
  <c r="Z301" i="3"/>
  <c r="AA301" i="3"/>
  <c r="AB301" i="3"/>
  <c r="X302" i="3"/>
  <c r="Y302" i="3"/>
  <c r="Z302" i="3"/>
  <c r="AA302" i="3"/>
  <c r="AB302" i="3"/>
  <c r="X305" i="3"/>
  <c r="Y305" i="3"/>
  <c r="Z305" i="3"/>
  <c r="AA305" i="3"/>
  <c r="AB305" i="3"/>
  <c r="X306" i="3"/>
  <c r="Y306" i="3"/>
  <c r="Z306" i="3"/>
  <c r="AA306" i="3"/>
  <c r="AB306" i="3"/>
  <c r="X328" i="3"/>
  <c r="Y328" i="3"/>
  <c r="Z328" i="3"/>
  <c r="AA328" i="3"/>
  <c r="AB328" i="3"/>
  <c r="X336" i="3"/>
  <c r="Y336" i="3"/>
  <c r="Z336" i="3"/>
  <c r="AA336" i="3"/>
  <c r="AB336" i="3"/>
  <c r="X345" i="3"/>
  <c r="Y345" i="3"/>
  <c r="Z345" i="3"/>
  <c r="AA345" i="3"/>
  <c r="AB345" i="3"/>
  <c r="X347" i="3"/>
  <c r="Y347" i="3"/>
  <c r="Z347" i="3"/>
  <c r="AA347" i="3"/>
  <c r="AB347" i="3"/>
  <c r="X356" i="3"/>
  <c r="Y356" i="3"/>
  <c r="Z356" i="3"/>
  <c r="AA356" i="3"/>
  <c r="AB356" i="3"/>
  <c r="X359" i="3"/>
  <c r="Y359" i="3"/>
  <c r="Z359" i="3"/>
  <c r="AA359" i="3"/>
  <c r="AB359" i="3"/>
  <c r="X363" i="3"/>
  <c r="Y363" i="3"/>
  <c r="Z363" i="3"/>
  <c r="AA363" i="3"/>
  <c r="AB363" i="3"/>
  <c r="X364" i="3"/>
  <c r="Y364" i="3"/>
  <c r="Z364" i="3"/>
  <c r="AA364" i="3"/>
  <c r="AB364" i="3"/>
  <c r="X365" i="3"/>
  <c r="Y365" i="3"/>
  <c r="Z365" i="3"/>
  <c r="AA365" i="3"/>
  <c r="AB365" i="3"/>
  <c r="X375" i="3"/>
  <c r="Y375" i="3"/>
  <c r="Z375" i="3"/>
  <c r="AA375" i="3"/>
  <c r="AB375" i="3"/>
  <c r="X377" i="3"/>
  <c r="Y377" i="3"/>
  <c r="Z377" i="3"/>
  <c r="AA377" i="3"/>
  <c r="AB377" i="3"/>
  <c r="X384" i="3"/>
  <c r="Y384" i="3"/>
  <c r="Z384" i="3"/>
  <c r="AA384" i="3"/>
  <c r="AB384" i="3"/>
  <c r="X395" i="3"/>
  <c r="Y395" i="3"/>
  <c r="Z395" i="3"/>
  <c r="AA395" i="3"/>
  <c r="AB395" i="3"/>
  <c r="X399" i="3"/>
  <c r="Y399" i="3"/>
  <c r="Z399" i="3"/>
  <c r="AA399" i="3"/>
  <c r="AB399" i="3"/>
  <c r="Y5" i="3"/>
  <c r="Z5" i="3"/>
  <c r="AA5" i="3"/>
  <c r="AB5" i="3"/>
  <c r="X5" i="3"/>
  <c r="Z3" i="3"/>
  <c r="AA3" i="3" s="1"/>
  <c r="AB3" i="3" s="1"/>
  <c r="R3" i="3"/>
  <c r="S3" i="3" s="1"/>
  <c r="T3" i="3" s="1"/>
  <c r="AF8" i="1"/>
  <c r="AG8" i="1"/>
  <c r="AH8" i="1"/>
  <c r="AI8" i="1"/>
  <c r="AJ8" i="1"/>
  <c r="AK8" i="1"/>
  <c r="AF10" i="1"/>
  <c r="AG10" i="1"/>
  <c r="AH10" i="1"/>
  <c r="AI10" i="1"/>
  <c r="AJ10" i="1"/>
  <c r="AK10" i="1"/>
  <c r="AF20" i="1"/>
  <c r="AG20" i="1"/>
  <c r="AH20" i="1"/>
  <c r="AI20" i="1"/>
  <c r="AJ20" i="1"/>
  <c r="AK20" i="1"/>
  <c r="AF21" i="1"/>
  <c r="AG21" i="1"/>
  <c r="AH21" i="1"/>
  <c r="AI21" i="1"/>
  <c r="AJ21" i="1"/>
  <c r="AK21" i="1"/>
  <c r="AF22" i="1"/>
  <c r="AG22" i="1"/>
  <c r="AH22" i="1"/>
  <c r="AI22" i="1"/>
  <c r="AJ22" i="1"/>
  <c r="AK22" i="1"/>
  <c r="AF23" i="1"/>
  <c r="AG23" i="1"/>
  <c r="AH23" i="1"/>
  <c r="AI23" i="1"/>
  <c r="AJ23" i="1"/>
  <c r="AK23" i="1"/>
  <c r="AF24" i="1"/>
  <c r="AG24" i="1"/>
  <c r="AH24" i="1"/>
  <c r="AI24" i="1"/>
  <c r="AJ24" i="1"/>
  <c r="AK24" i="1"/>
  <c r="AF25" i="1"/>
  <c r="AG25" i="1"/>
  <c r="AH25" i="1"/>
  <c r="AI25" i="1"/>
  <c r="AJ25" i="1"/>
  <c r="AK25" i="1"/>
  <c r="AF26" i="1"/>
  <c r="AG26" i="1"/>
  <c r="AH26" i="1"/>
  <c r="AI26" i="1"/>
  <c r="AJ26" i="1"/>
  <c r="AK26" i="1"/>
  <c r="AF27" i="1"/>
  <c r="AG27" i="1"/>
  <c r="AH27" i="1"/>
  <c r="AI27" i="1"/>
  <c r="AJ27" i="1"/>
  <c r="AK27" i="1"/>
  <c r="AF30" i="1"/>
  <c r="AG30" i="1"/>
  <c r="AH30" i="1"/>
  <c r="AI30" i="1"/>
  <c r="AJ30" i="1"/>
  <c r="AK30" i="1"/>
  <c r="AF33" i="1"/>
  <c r="AG33" i="1"/>
  <c r="AH33" i="1"/>
  <c r="AI33" i="1"/>
  <c r="AJ33" i="1"/>
  <c r="AK33" i="1"/>
  <c r="AF35" i="1"/>
  <c r="AG35" i="1"/>
  <c r="AH35" i="1"/>
  <c r="AI35" i="1"/>
  <c r="AJ35" i="1"/>
  <c r="AK35" i="1"/>
  <c r="AF37" i="1"/>
  <c r="AG37" i="1"/>
  <c r="AH37" i="1"/>
  <c r="AI37" i="1"/>
  <c r="AJ37" i="1"/>
  <c r="AK37" i="1"/>
  <c r="AF39" i="1"/>
  <c r="AG39" i="1"/>
  <c r="AH39" i="1"/>
  <c r="AI39" i="1"/>
  <c r="AJ39" i="1"/>
  <c r="AK39" i="1"/>
  <c r="AF40" i="1"/>
  <c r="AG40" i="1"/>
  <c r="AH40" i="1"/>
  <c r="AI40" i="1"/>
  <c r="AJ40" i="1"/>
  <c r="AK40" i="1"/>
  <c r="AF42" i="1"/>
  <c r="AG42" i="1"/>
  <c r="AH42" i="1"/>
  <c r="AI42" i="1"/>
  <c r="AJ42" i="1"/>
  <c r="AK42" i="1"/>
  <c r="AF43" i="1"/>
  <c r="AG43" i="1"/>
  <c r="AH43" i="1"/>
  <c r="AI43" i="1"/>
  <c r="AJ43" i="1"/>
  <c r="AK43" i="1"/>
  <c r="AF49" i="1"/>
  <c r="AG49" i="1"/>
  <c r="AH49" i="1"/>
  <c r="AI49" i="1"/>
  <c r="AJ49" i="1"/>
  <c r="AK49" i="1"/>
  <c r="AF55" i="1"/>
  <c r="AG55" i="1"/>
  <c r="AH55" i="1"/>
  <c r="AI55" i="1"/>
  <c r="AJ55" i="1"/>
  <c r="AK55" i="1"/>
  <c r="AF57" i="1"/>
  <c r="AG57" i="1"/>
  <c r="AH57" i="1"/>
  <c r="AI57" i="1"/>
  <c r="AJ57" i="1"/>
  <c r="AK57" i="1"/>
  <c r="AF66" i="1"/>
  <c r="AG66" i="1"/>
  <c r="AH66" i="1"/>
  <c r="AI66" i="1"/>
  <c r="AJ66" i="1"/>
  <c r="AK66" i="1"/>
  <c r="AF68" i="1"/>
  <c r="AG68" i="1"/>
  <c r="AH68" i="1"/>
  <c r="AI68" i="1"/>
  <c r="AJ68" i="1"/>
  <c r="AK68" i="1"/>
  <c r="AF70" i="1"/>
  <c r="AG70" i="1"/>
  <c r="AH70" i="1"/>
  <c r="AI70" i="1"/>
  <c r="AJ70" i="1"/>
  <c r="AK70" i="1"/>
  <c r="AF71" i="1"/>
  <c r="AG71" i="1"/>
  <c r="AH71" i="1"/>
  <c r="AI71" i="1"/>
  <c r="AJ71" i="1"/>
  <c r="AK71" i="1"/>
  <c r="AF78" i="1"/>
  <c r="AG78" i="1"/>
  <c r="AH78" i="1"/>
  <c r="AI78" i="1"/>
  <c r="AJ78" i="1"/>
  <c r="AK78" i="1"/>
  <c r="AF79" i="1"/>
  <c r="AG79" i="1"/>
  <c r="AH79" i="1"/>
  <c r="AI79" i="1"/>
  <c r="AJ79" i="1"/>
  <c r="AK79" i="1"/>
  <c r="AF81" i="1"/>
  <c r="AG81" i="1"/>
  <c r="AH81" i="1"/>
  <c r="AI81" i="1"/>
  <c r="AJ81" i="1"/>
  <c r="AK81" i="1"/>
  <c r="AF82" i="1"/>
  <c r="AG82" i="1"/>
  <c r="AH82" i="1"/>
  <c r="AI82" i="1"/>
  <c r="AJ82" i="1"/>
  <c r="AK82" i="1"/>
  <c r="AF87" i="1"/>
  <c r="AG87" i="1"/>
  <c r="AH87" i="1"/>
  <c r="AI87" i="1"/>
  <c r="AJ87" i="1"/>
  <c r="AK87" i="1"/>
  <c r="AF94" i="1"/>
  <c r="AG94" i="1"/>
  <c r="AH94" i="1"/>
  <c r="AI94" i="1"/>
  <c r="AJ94" i="1"/>
  <c r="AK94" i="1"/>
  <c r="AF102" i="1"/>
  <c r="AG102" i="1"/>
  <c r="AH102" i="1"/>
  <c r="AI102" i="1"/>
  <c r="AJ102" i="1"/>
  <c r="AK102" i="1"/>
  <c r="AF103" i="1"/>
  <c r="AG103" i="1"/>
  <c r="AH103" i="1"/>
  <c r="AI103" i="1"/>
  <c r="AJ103" i="1"/>
  <c r="AK103" i="1"/>
  <c r="AF107" i="1"/>
  <c r="AG107" i="1"/>
  <c r="AH107" i="1"/>
  <c r="AI107" i="1"/>
  <c r="AJ107" i="1"/>
  <c r="AK107" i="1"/>
  <c r="AF110" i="1"/>
  <c r="AG110" i="1"/>
  <c r="AH110" i="1"/>
  <c r="AI110" i="1"/>
  <c r="AJ110" i="1"/>
  <c r="AK110" i="1"/>
  <c r="AF112" i="1"/>
  <c r="AG112" i="1"/>
  <c r="AH112" i="1"/>
  <c r="AI112" i="1"/>
  <c r="AJ112" i="1"/>
  <c r="AK112" i="1"/>
  <c r="AF113" i="1"/>
  <c r="AG113" i="1"/>
  <c r="AH113" i="1"/>
  <c r="AI113" i="1"/>
  <c r="AJ113" i="1"/>
  <c r="AK113" i="1"/>
  <c r="AF116" i="1"/>
  <c r="AG116" i="1"/>
  <c r="AH116" i="1"/>
  <c r="AI116" i="1"/>
  <c r="AJ116" i="1"/>
  <c r="AK116" i="1"/>
  <c r="AF122" i="1"/>
  <c r="AG122" i="1"/>
  <c r="AH122" i="1"/>
  <c r="AI122" i="1"/>
  <c r="AJ122" i="1"/>
  <c r="AK122" i="1"/>
  <c r="AF123" i="1"/>
  <c r="AG123" i="1"/>
  <c r="AH123" i="1"/>
  <c r="AI123" i="1"/>
  <c r="AJ123" i="1"/>
  <c r="AK123" i="1"/>
  <c r="AF126" i="1"/>
  <c r="AG126" i="1"/>
  <c r="AH126" i="1"/>
  <c r="AI126" i="1"/>
  <c r="AJ126" i="1"/>
  <c r="AK126" i="1"/>
  <c r="AF127" i="1"/>
  <c r="AG127" i="1"/>
  <c r="AH127" i="1"/>
  <c r="AI127" i="1"/>
  <c r="AJ127" i="1"/>
  <c r="AK127" i="1"/>
  <c r="AF132" i="1"/>
  <c r="AG132" i="1"/>
  <c r="AH132" i="1"/>
  <c r="AI132" i="1"/>
  <c r="AJ132" i="1"/>
  <c r="AK132" i="1"/>
  <c r="AF133" i="1"/>
  <c r="AG133" i="1"/>
  <c r="AH133" i="1"/>
  <c r="AI133" i="1"/>
  <c r="AJ133" i="1"/>
  <c r="AK133" i="1"/>
  <c r="AF134" i="1"/>
  <c r="AG134" i="1"/>
  <c r="AH134" i="1"/>
  <c r="AI134" i="1"/>
  <c r="AJ134" i="1"/>
  <c r="AK134" i="1"/>
  <c r="AF136" i="1"/>
  <c r="AG136" i="1"/>
  <c r="AH136" i="1"/>
  <c r="AI136" i="1"/>
  <c r="AJ136" i="1"/>
  <c r="AK136" i="1"/>
  <c r="AF146" i="1"/>
  <c r="AG146" i="1"/>
  <c r="AH146" i="1"/>
  <c r="AI146" i="1"/>
  <c r="AJ146" i="1"/>
  <c r="AK146" i="1"/>
  <c r="AF150" i="1"/>
  <c r="AG150" i="1"/>
  <c r="AH150" i="1"/>
  <c r="AI150" i="1"/>
  <c r="AJ150" i="1"/>
  <c r="AK150" i="1"/>
  <c r="AF151" i="1"/>
  <c r="AG151" i="1"/>
  <c r="AH151" i="1"/>
  <c r="AI151" i="1"/>
  <c r="AJ151" i="1"/>
  <c r="AK151" i="1"/>
  <c r="AF152" i="1"/>
  <c r="AG152" i="1"/>
  <c r="AH152" i="1"/>
  <c r="AI152" i="1"/>
  <c r="AJ152" i="1"/>
  <c r="AK152" i="1"/>
  <c r="AF153" i="1"/>
  <c r="AG153" i="1"/>
  <c r="AH153" i="1"/>
  <c r="AI153" i="1"/>
  <c r="AJ153" i="1"/>
  <c r="AK153" i="1"/>
  <c r="AF154" i="1"/>
  <c r="AG154" i="1"/>
  <c r="AH154" i="1"/>
  <c r="AI154" i="1"/>
  <c r="AJ154" i="1"/>
  <c r="AK154" i="1"/>
  <c r="AK155" i="1"/>
  <c r="AK156" i="1"/>
  <c r="AK157" i="1"/>
  <c r="AK158" i="1"/>
  <c r="AF159" i="1"/>
  <c r="AG159" i="1"/>
  <c r="AH159" i="1"/>
  <c r="AI159" i="1"/>
  <c r="AJ159" i="1"/>
  <c r="AK159" i="1"/>
  <c r="AK160" i="1"/>
  <c r="AK161" i="1"/>
  <c r="AK162" i="1"/>
  <c r="AF163" i="1"/>
  <c r="AG163" i="1"/>
  <c r="AH163" i="1"/>
  <c r="AI163" i="1"/>
  <c r="AJ163" i="1"/>
  <c r="AK163" i="1"/>
  <c r="AF164" i="1"/>
  <c r="AG164" i="1"/>
  <c r="AH164" i="1"/>
  <c r="AI164" i="1"/>
  <c r="AJ164" i="1"/>
  <c r="AK164" i="1"/>
  <c r="AF165" i="1"/>
  <c r="AG165" i="1"/>
  <c r="AH165" i="1"/>
  <c r="AI165" i="1"/>
  <c r="AJ165" i="1"/>
  <c r="AK165" i="1"/>
  <c r="AF166" i="1"/>
  <c r="AG166" i="1"/>
  <c r="AH166" i="1"/>
  <c r="AI166" i="1"/>
  <c r="AJ166" i="1"/>
  <c r="AK166" i="1"/>
  <c r="AF167" i="1"/>
  <c r="AG167" i="1"/>
  <c r="AH167" i="1"/>
  <c r="AI167" i="1"/>
  <c r="AJ167" i="1"/>
  <c r="AK167" i="1"/>
  <c r="AK168" i="1"/>
  <c r="AK169" i="1"/>
  <c r="AF170" i="1"/>
  <c r="AG170" i="1"/>
  <c r="AH170" i="1"/>
  <c r="AI170" i="1"/>
  <c r="AJ170" i="1"/>
  <c r="AK170" i="1"/>
  <c r="AK171" i="1"/>
  <c r="AF172" i="1"/>
  <c r="AG172" i="1"/>
  <c r="AH172" i="1"/>
  <c r="AI172" i="1"/>
  <c r="AJ172" i="1"/>
  <c r="AK172" i="1"/>
  <c r="AK173" i="1"/>
  <c r="AK174" i="1"/>
  <c r="AK175" i="1"/>
  <c r="AF176" i="1"/>
  <c r="AG176" i="1"/>
  <c r="AH176" i="1"/>
  <c r="AI176" i="1"/>
  <c r="AJ176" i="1"/>
  <c r="AK176" i="1"/>
  <c r="AF177" i="1"/>
  <c r="AG177" i="1"/>
  <c r="AH177" i="1"/>
  <c r="AI177" i="1"/>
  <c r="AJ177" i="1"/>
  <c r="AK177" i="1"/>
  <c r="AK178" i="1"/>
  <c r="AK179" i="1"/>
  <c r="AF180" i="1"/>
  <c r="AG180" i="1"/>
  <c r="AH180" i="1"/>
  <c r="AI180" i="1"/>
  <c r="AJ180" i="1"/>
  <c r="AK180" i="1"/>
  <c r="AK181" i="1"/>
  <c r="AF182" i="1"/>
  <c r="AG182" i="1"/>
  <c r="AH182" i="1"/>
  <c r="AI182" i="1"/>
  <c r="AJ182" i="1"/>
  <c r="AK182" i="1"/>
  <c r="AK183" i="1"/>
  <c r="AK184" i="1"/>
  <c r="AK185" i="1"/>
  <c r="AF186" i="1"/>
  <c r="AG186" i="1"/>
  <c r="AH186" i="1"/>
  <c r="AI186" i="1"/>
  <c r="AJ186" i="1"/>
  <c r="AK186" i="1"/>
  <c r="AF187" i="1"/>
  <c r="AG187" i="1"/>
  <c r="AH187" i="1"/>
  <c r="AI187" i="1"/>
  <c r="AJ187" i="1"/>
  <c r="AK187" i="1"/>
  <c r="AF188" i="1"/>
  <c r="AG188" i="1"/>
  <c r="AH188" i="1"/>
  <c r="AI188" i="1"/>
  <c r="AJ188" i="1"/>
  <c r="AK188" i="1"/>
  <c r="AK189" i="1"/>
  <c r="AK190" i="1"/>
  <c r="AK191" i="1"/>
  <c r="AK192" i="1"/>
  <c r="AK193" i="1"/>
  <c r="AF194" i="1"/>
  <c r="AG194" i="1"/>
  <c r="AH194" i="1"/>
  <c r="AI194" i="1"/>
  <c r="AJ194" i="1"/>
  <c r="AK194" i="1"/>
  <c r="AF195" i="1"/>
  <c r="AG195" i="1"/>
  <c r="AH195" i="1"/>
  <c r="AI195" i="1"/>
  <c r="AJ195" i="1"/>
  <c r="AK195" i="1"/>
  <c r="AF196" i="1"/>
  <c r="AG196" i="1"/>
  <c r="AH196" i="1"/>
  <c r="AI196" i="1"/>
  <c r="AJ196" i="1"/>
  <c r="AK196" i="1"/>
  <c r="AF197" i="1"/>
  <c r="AG197" i="1"/>
  <c r="AH197" i="1"/>
  <c r="AI197" i="1"/>
  <c r="AJ197" i="1"/>
  <c r="AK197" i="1"/>
  <c r="AK198" i="1"/>
  <c r="AF199" i="1"/>
  <c r="AG199" i="1"/>
  <c r="AH199" i="1"/>
  <c r="AI199" i="1"/>
  <c r="AJ199" i="1"/>
  <c r="AK199" i="1"/>
  <c r="AF200" i="1"/>
  <c r="AG200" i="1"/>
  <c r="AH200" i="1"/>
  <c r="AI200" i="1"/>
  <c r="AJ200" i="1"/>
  <c r="AK200" i="1"/>
  <c r="AK201" i="1"/>
  <c r="AF202" i="1"/>
  <c r="AG202" i="1"/>
  <c r="AH202" i="1"/>
  <c r="AI202" i="1"/>
  <c r="AJ202" i="1"/>
  <c r="AK202" i="1"/>
  <c r="AK203" i="1"/>
  <c r="AK204" i="1"/>
  <c r="AK205" i="1"/>
  <c r="AF206" i="1"/>
  <c r="AG206" i="1"/>
  <c r="AH206" i="1"/>
  <c r="AI206" i="1"/>
  <c r="AJ206" i="1"/>
  <c r="AK206" i="1"/>
  <c r="AF207" i="1"/>
  <c r="AG207" i="1"/>
  <c r="AH207" i="1"/>
  <c r="AI207" i="1"/>
  <c r="AJ207" i="1"/>
  <c r="AK207" i="1"/>
  <c r="AF209" i="1"/>
  <c r="AG209" i="1"/>
  <c r="AH209" i="1"/>
  <c r="AI209" i="1"/>
  <c r="AJ209" i="1"/>
  <c r="AK209" i="1"/>
  <c r="AF211" i="1"/>
  <c r="AG211" i="1"/>
  <c r="AH211" i="1"/>
  <c r="AI211" i="1"/>
  <c r="AJ211" i="1"/>
  <c r="AK211" i="1"/>
  <c r="AF214" i="1"/>
  <c r="AG214" i="1"/>
  <c r="AH214" i="1"/>
  <c r="AI214" i="1"/>
  <c r="AJ214" i="1"/>
  <c r="AK214" i="1"/>
  <c r="AF215" i="1"/>
  <c r="AG215" i="1"/>
  <c r="AH215" i="1"/>
  <c r="AI215" i="1"/>
  <c r="AJ215" i="1"/>
  <c r="AK215" i="1"/>
  <c r="AF219" i="1"/>
  <c r="AG219" i="1"/>
  <c r="AH219" i="1"/>
  <c r="AI219" i="1"/>
  <c r="AJ219" i="1"/>
  <c r="AK219" i="1"/>
  <c r="AF221" i="1"/>
  <c r="AG221" i="1"/>
  <c r="AH221" i="1"/>
  <c r="AI221" i="1"/>
  <c r="AJ221" i="1"/>
  <c r="AK221" i="1"/>
  <c r="AF225" i="1"/>
  <c r="AG225" i="1"/>
  <c r="AH225" i="1"/>
  <c r="AI225" i="1"/>
  <c r="AJ225" i="1"/>
  <c r="AK225" i="1"/>
  <c r="AF226" i="1"/>
  <c r="AG226" i="1"/>
  <c r="AH226" i="1"/>
  <c r="AI226" i="1"/>
  <c r="AJ226" i="1"/>
  <c r="AK226" i="1"/>
  <c r="AF227" i="1"/>
  <c r="AG227" i="1"/>
  <c r="AH227" i="1"/>
  <c r="AI227" i="1"/>
  <c r="AJ227" i="1"/>
  <c r="AK227" i="1"/>
  <c r="AF229" i="1"/>
  <c r="AG229" i="1"/>
  <c r="AH229" i="1"/>
  <c r="AI229" i="1"/>
  <c r="AJ229" i="1"/>
  <c r="AK229" i="1"/>
  <c r="AF232" i="1"/>
  <c r="AG232" i="1"/>
  <c r="AH232" i="1"/>
  <c r="AI232" i="1"/>
  <c r="AJ232" i="1"/>
  <c r="AK232" i="1"/>
  <c r="AF233" i="1"/>
  <c r="AG233" i="1"/>
  <c r="AH233" i="1"/>
  <c r="AI233" i="1"/>
  <c r="AJ233" i="1"/>
  <c r="AK233" i="1"/>
  <c r="AF234" i="1"/>
  <c r="AG234" i="1"/>
  <c r="AH234" i="1"/>
  <c r="AI234" i="1"/>
  <c r="AJ234" i="1"/>
  <c r="AK234" i="1"/>
  <c r="AF235" i="1"/>
  <c r="AG235" i="1"/>
  <c r="AH235" i="1"/>
  <c r="AI235" i="1"/>
  <c r="AJ235" i="1"/>
  <c r="AK235" i="1"/>
  <c r="AF238" i="1"/>
  <c r="AG238" i="1"/>
  <c r="AH238" i="1"/>
  <c r="AI238" i="1"/>
  <c r="AJ238" i="1"/>
  <c r="AK238" i="1"/>
  <c r="AF241" i="1"/>
  <c r="AG241" i="1"/>
  <c r="AH241" i="1"/>
  <c r="AI241" i="1"/>
  <c r="AJ241" i="1"/>
  <c r="AK241" i="1"/>
  <c r="AF243" i="1"/>
  <c r="AG243" i="1"/>
  <c r="AH243" i="1"/>
  <c r="AI243" i="1"/>
  <c r="AJ243" i="1"/>
  <c r="AK243" i="1"/>
  <c r="AF245" i="1"/>
  <c r="AG245" i="1"/>
  <c r="AH245" i="1"/>
  <c r="AI245" i="1"/>
  <c r="AJ245" i="1"/>
  <c r="AK245" i="1"/>
  <c r="AK246" i="1"/>
  <c r="AK247" i="1"/>
  <c r="AK248" i="1"/>
  <c r="AK249" i="1"/>
  <c r="AF250" i="1"/>
  <c r="AG250" i="1"/>
  <c r="AH250" i="1"/>
  <c r="AI250" i="1"/>
  <c r="AJ250" i="1"/>
  <c r="AK250" i="1"/>
  <c r="AF251" i="1"/>
  <c r="AG251" i="1"/>
  <c r="AH251" i="1"/>
  <c r="AI251" i="1"/>
  <c r="AJ251" i="1"/>
  <c r="AK251" i="1"/>
  <c r="AK252" i="1"/>
  <c r="AF253" i="1"/>
  <c r="AG253" i="1"/>
  <c r="AH253" i="1"/>
  <c r="AI253" i="1"/>
  <c r="AJ253" i="1"/>
  <c r="AK253" i="1"/>
  <c r="AF254" i="1"/>
  <c r="AG254" i="1"/>
  <c r="AH254" i="1"/>
  <c r="AI254" i="1"/>
  <c r="AJ254" i="1"/>
  <c r="AK254" i="1"/>
  <c r="AK255" i="1"/>
  <c r="AF256" i="1"/>
  <c r="AG256" i="1"/>
  <c r="AH256" i="1"/>
  <c r="AI256" i="1"/>
  <c r="AJ256" i="1"/>
  <c r="AK256" i="1"/>
  <c r="AF257" i="1"/>
  <c r="AG257" i="1"/>
  <c r="AH257" i="1"/>
  <c r="AI257" i="1"/>
  <c r="AJ257" i="1"/>
  <c r="AK257" i="1"/>
  <c r="AF258" i="1"/>
  <c r="AG258" i="1"/>
  <c r="AH258" i="1"/>
  <c r="AI258" i="1"/>
  <c r="AJ258" i="1"/>
  <c r="AK258" i="1"/>
  <c r="AF261" i="1"/>
  <c r="AG261" i="1"/>
  <c r="AH261" i="1"/>
  <c r="AI261" i="1"/>
  <c r="AJ261" i="1"/>
  <c r="AK261" i="1"/>
  <c r="AF262" i="1"/>
  <c r="AG262" i="1"/>
  <c r="AH262" i="1"/>
  <c r="AI262" i="1"/>
  <c r="AJ262" i="1"/>
  <c r="AK262" i="1"/>
  <c r="AF265" i="1"/>
  <c r="AG265" i="1"/>
  <c r="AH265" i="1"/>
  <c r="AI265" i="1"/>
  <c r="AJ265" i="1"/>
  <c r="AK265" i="1"/>
  <c r="AF270" i="1"/>
  <c r="AG270" i="1"/>
  <c r="AH270" i="1"/>
  <c r="AI270" i="1"/>
  <c r="AJ270" i="1"/>
  <c r="AK270" i="1"/>
  <c r="AF271" i="1"/>
  <c r="AG271" i="1"/>
  <c r="AH271" i="1"/>
  <c r="AI271" i="1"/>
  <c r="AJ271" i="1"/>
  <c r="AK271" i="1"/>
  <c r="AF273" i="1"/>
  <c r="AG273" i="1"/>
  <c r="AH273" i="1"/>
  <c r="AI273" i="1"/>
  <c r="AJ273" i="1"/>
  <c r="AK273" i="1"/>
  <c r="AF282" i="1"/>
  <c r="AG282" i="1"/>
  <c r="AH282" i="1"/>
  <c r="AI282" i="1"/>
  <c r="AJ282" i="1"/>
  <c r="AK282" i="1"/>
  <c r="AF283" i="1"/>
  <c r="AG283" i="1"/>
  <c r="AH283" i="1"/>
  <c r="AI283" i="1"/>
  <c r="AJ283" i="1"/>
  <c r="AK283" i="1"/>
  <c r="AF285" i="1"/>
  <c r="AG285" i="1"/>
  <c r="AH285" i="1"/>
  <c r="AI285" i="1"/>
  <c r="AJ285" i="1"/>
  <c r="AK285" i="1"/>
  <c r="AF286" i="1"/>
  <c r="AG286" i="1"/>
  <c r="AH286" i="1"/>
  <c r="AI286" i="1"/>
  <c r="AJ286" i="1"/>
  <c r="AK286" i="1"/>
  <c r="AF289" i="1"/>
  <c r="AG289" i="1"/>
  <c r="AH289" i="1"/>
  <c r="AI289" i="1"/>
  <c r="AJ289" i="1"/>
  <c r="AK289" i="1"/>
  <c r="AF290" i="1"/>
  <c r="AG290" i="1"/>
  <c r="AH290" i="1"/>
  <c r="AI290" i="1"/>
  <c r="AJ290" i="1"/>
  <c r="AK290" i="1"/>
  <c r="AF291" i="1"/>
  <c r="AG291" i="1"/>
  <c r="AH291" i="1"/>
  <c r="AI291" i="1"/>
  <c r="AJ291" i="1"/>
  <c r="AK291" i="1"/>
  <c r="AF295" i="1"/>
  <c r="AG295" i="1"/>
  <c r="AH295" i="1"/>
  <c r="AI295" i="1"/>
  <c r="AJ295" i="1"/>
  <c r="AK295" i="1"/>
  <c r="AF297" i="1"/>
  <c r="AG297" i="1"/>
  <c r="AH297" i="1"/>
  <c r="AI297" i="1"/>
  <c r="AJ297" i="1"/>
  <c r="AK297" i="1"/>
  <c r="AF302" i="1"/>
  <c r="AG302" i="1"/>
  <c r="AH302" i="1"/>
  <c r="AI302" i="1"/>
  <c r="AJ302" i="1"/>
  <c r="AK302" i="1"/>
  <c r="AF306" i="1"/>
  <c r="AG306" i="1"/>
  <c r="AH306" i="1"/>
  <c r="AI306" i="1"/>
  <c r="AJ306" i="1"/>
  <c r="AK306" i="1"/>
  <c r="AF312" i="1"/>
  <c r="AG312" i="1"/>
  <c r="AH312" i="1"/>
  <c r="AI312" i="1"/>
  <c r="AJ312" i="1"/>
  <c r="AK312" i="1"/>
  <c r="AF314" i="1"/>
  <c r="AG314" i="1"/>
  <c r="AH314" i="1"/>
  <c r="AI314" i="1"/>
  <c r="AJ314" i="1"/>
  <c r="AK314" i="1"/>
  <c r="AF319" i="1"/>
  <c r="AG319" i="1"/>
  <c r="AH319" i="1"/>
  <c r="AI319" i="1"/>
  <c r="AJ319" i="1"/>
  <c r="AK319" i="1"/>
  <c r="AF320" i="1"/>
  <c r="AG320" i="1"/>
  <c r="AH320" i="1"/>
  <c r="AI320" i="1"/>
  <c r="AJ320" i="1"/>
  <c r="AK320" i="1"/>
  <c r="AF324" i="1"/>
  <c r="AG324" i="1"/>
  <c r="AH324" i="1"/>
  <c r="AI324" i="1"/>
  <c r="AJ324" i="1"/>
  <c r="AK324" i="1"/>
  <c r="AF329" i="1"/>
  <c r="AG329" i="1"/>
  <c r="AH329" i="1"/>
  <c r="AI329" i="1"/>
  <c r="AJ329" i="1"/>
  <c r="AK329" i="1"/>
  <c r="AF331" i="1"/>
  <c r="AG331" i="1"/>
  <c r="AH331" i="1"/>
  <c r="AI331" i="1"/>
  <c r="AJ331" i="1"/>
  <c r="AK331" i="1"/>
  <c r="AF335" i="1"/>
  <c r="AG335" i="1"/>
  <c r="AH335" i="1"/>
  <c r="AI335" i="1"/>
  <c r="AJ335" i="1"/>
  <c r="AK335" i="1"/>
  <c r="AF336" i="1"/>
  <c r="AG336" i="1"/>
  <c r="AH336" i="1"/>
  <c r="AI336" i="1"/>
  <c r="AJ336" i="1"/>
  <c r="AK336" i="1"/>
  <c r="AF337" i="1"/>
  <c r="AG337" i="1"/>
  <c r="AH337" i="1"/>
  <c r="AI337" i="1"/>
  <c r="AJ337" i="1"/>
  <c r="AK337" i="1"/>
  <c r="AF338" i="1"/>
  <c r="AG338" i="1"/>
  <c r="AH338" i="1"/>
  <c r="AI338" i="1"/>
  <c r="AJ338" i="1"/>
  <c r="AK338" i="1"/>
  <c r="AF339" i="1"/>
  <c r="AG339" i="1"/>
  <c r="AH339" i="1"/>
  <c r="AI339" i="1"/>
  <c r="AJ339" i="1"/>
  <c r="AK339" i="1"/>
  <c r="AF347" i="1"/>
  <c r="AG347" i="1"/>
  <c r="AH347" i="1"/>
  <c r="AI347" i="1"/>
  <c r="AJ347" i="1"/>
  <c r="AK347" i="1"/>
  <c r="AF349" i="1"/>
  <c r="AG349" i="1"/>
  <c r="AH349" i="1"/>
  <c r="AI349" i="1"/>
  <c r="AJ349" i="1"/>
  <c r="AK349" i="1"/>
  <c r="AF350" i="1"/>
  <c r="AG350" i="1"/>
  <c r="AH350" i="1"/>
  <c r="AI350" i="1"/>
  <c r="AJ350" i="1"/>
  <c r="AK350" i="1"/>
  <c r="AF353" i="1"/>
  <c r="AG353" i="1"/>
  <c r="AH353" i="1"/>
  <c r="AI353" i="1"/>
  <c r="AJ353" i="1"/>
  <c r="AK353" i="1"/>
  <c r="AF360" i="1"/>
  <c r="AG360" i="1"/>
  <c r="AH360" i="1"/>
  <c r="AI360" i="1"/>
  <c r="AJ360" i="1"/>
  <c r="AK360" i="1"/>
  <c r="AF372" i="1"/>
  <c r="AG372" i="1"/>
  <c r="AH372" i="1"/>
  <c r="AI372" i="1"/>
  <c r="AJ372" i="1"/>
  <c r="AK372" i="1"/>
  <c r="AF374" i="1"/>
  <c r="AG374" i="1"/>
  <c r="AH374" i="1"/>
  <c r="AI374" i="1"/>
  <c r="AJ374" i="1"/>
  <c r="AK374" i="1"/>
  <c r="AF379" i="1"/>
  <c r="AG379" i="1"/>
  <c r="AH379" i="1"/>
  <c r="AI379" i="1"/>
  <c r="AJ379" i="1"/>
  <c r="AK379" i="1"/>
  <c r="AF384" i="1"/>
  <c r="AG384" i="1"/>
  <c r="AH384" i="1"/>
  <c r="AI384" i="1"/>
  <c r="AJ384" i="1"/>
  <c r="AK384" i="1"/>
  <c r="AF385" i="1"/>
  <c r="AG385" i="1"/>
  <c r="AH385" i="1"/>
  <c r="AI385" i="1"/>
  <c r="AJ385" i="1"/>
  <c r="AK385" i="1"/>
  <c r="AF386" i="1"/>
  <c r="AG386" i="1"/>
  <c r="AH386" i="1"/>
  <c r="AI386" i="1"/>
  <c r="AJ386" i="1"/>
  <c r="AK386" i="1"/>
  <c r="AF387" i="1"/>
  <c r="AG387" i="1"/>
  <c r="AH387" i="1"/>
  <c r="AI387" i="1"/>
  <c r="AJ387" i="1"/>
  <c r="AK387" i="1"/>
  <c r="AF388" i="1"/>
  <c r="AG388" i="1"/>
  <c r="AH388" i="1"/>
  <c r="AI388" i="1"/>
  <c r="AJ388" i="1"/>
  <c r="AK388" i="1"/>
  <c r="AF389" i="1"/>
  <c r="AG389" i="1"/>
  <c r="AH389" i="1"/>
  <c r="AI389" i="1"/>
  <c r="AJ389" i="1"/>
  <c r="AK389" i="1"/>
  <c r="AK390" i="1"/>
  <c r="AK391" i="1"/>
  <c r="AK392" i="1"/>
  <c r="AK393" i="1"/>
  <c r="AK394" i="1"/>
  <c r="AF395" i="1"/>
  <c r="AG395" i="1"/>
  <c r="AH395" i="1"/>
  <c r="AI395" i="1"/>
  <c r="AJ395" i="1"/>
  <c r="AK395" i="1"/>
  <c r="AF396" i="1"/>
  <c r="AG396" i="1"/>
  <c r="AH396" i="1"/>
  <c r="AI396" i="1"/>
  <c r="AJ396" i="1"/>
  <c r="AK396" i="1"/>
  <c r="AF397" i="1"/>
  <c r="AG397" i="1"/>
  <c r="AH397" i="1"/>
  <c r="AI397" i="1"/>
  <c r="AJ397" i="1"/>
  <c r="AK397" i="1"/>
  <c r="AK398" i="1"/>
  <c r="AK399" i="1"/>
  <c r="AK400" i="1"/>
  <c r="AK401" i="1"/>
  <c r="AK402" i="1"/>
  <c r="AG3" i="1"/>
  <c r="AH3" i="1"/>
  <c r="AI3" i="1"/>
  <c r="AJ3" i="1"/>
  <c r="AK3" i="1"/>
  <c r="AF3" i="1"/>
  <c r="AH2" i="1"/>
  <c r="AI2" i="1" s="1"/>
  <c r="AJ2" i="1" s="1"/>
  <c r="Z2" i="1"/>
  <c r="AA2" i="1" s="1"/>
  <c r="AB2" i="1" s="1"/>
  <c r="F5" i="3"/>
  <c r="N172" i="1"/>
  <c r="N164" i="1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G4" i="3"/>
  <c r="F4" i="3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O163" i="1"/>
  <c r="N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BM35" i="4"/>
  <c r="BL35" i="4"/>
  <c r="BL33" i="4"/>
  <c r="BL28" i="4"/>
  <c r="BL16" i="4"/>
  <c r="BL6" i="4"/>
  <c r="AW384" i="3"/>
  <c r="BF347" i="1"/>
  <c r="BF320" i="1"/>
  <c r="BF314" i="1"/>
  <c r="BF27" i="1"/>
  <c r="BF134" i="1"/>
  <c r="BF37" i="1"/>
  <c r="J3" i="3"/>
  <c r="K3" i="3" s="1"/>
  <c r="L3" i="3" s="1"/>
  <c r="R2" i="1"/>
  <c r="S2" i="1" s="1"/>
  <c r="T2" i="1" s="1"/>
</calcChain>
</file>

<file path=xl/comments1.xml><?xml version="1.0" encoding="utf-8"?>
<comments xmlns="http://schemas.openxmlformats.org/spreadsheetml/2006/main">
  <authors>
    <author>Benoit Laleu</author>
  </authors>
  <commentList>
    <comment ref="J3" authorId="0">
      <text>
        <r>
          <rPr>
            <sz val="9"/>
            <color indexed="81"/>
            <rFont val="Tahoma"/>
            <family val="2"/>
          </rPr>
          <t>QzE0SDE2TjRPUzJ8TUFTVEVSIFNIRUVUUGljdHVyZSAyNTF8Vm1wRFJEQXhNREFFQXdJQkFBQUFBQUFBQUFBQUFBQ0FBQUFBQUFNQUZnQUFBRU5vWlcxRWNtRjNJREV5TGpBdU1pNHhNRGMyQkFJUUFLb1JtditHS3IzLzJmNGJBRTRDd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Od3EvUkFXQ0FRQUFBQWtBQmdJQkFBQUFDUUFHUWdBQUJBSUFnQUJBQThJQWdBQkFBT0FNQUFBQUFRQ0VBQ3FFWnIvaGlxOS85bitHd0JPQXJrQUJJQUJBQUFBQUFJSUFPMEU1djlPS2xzQUNnQUNBQUlBTndRQkFBRUFBQVNBQWdBQUFBQUNDQUFBQUFBQVRpcE1BQW9BQWdBREFBSUVBZ0FIQUNzRUFnQUJBRWdFQUFBM0JBRUFBUWFBQUFBQUFBQUNDQUF6a3dNQVRwSklBQVFDRUFETmJQei9UcEpJQURPVEF3QzArRllBSXdnQkFBQUNCd0lBQUFBRkJ3RUFBUUFIRGdBQkFBQUFBd0JnQU1nQUF3Qk9TQUFBQUFBRWdBTUFBQUFBQWdnQUFBQUFBRTRxTGdBS0FBSUFCQUFBQUFTQUJBQUFBQUFDQ0FEQXV1Zi9IWWdjQUFvQUFnQUZBQUlFQWdBSEFDc0VBZ0FBQUVnRUFBQUdnQUFBQUFBQUFnZ0E5RTNyL3gzd0dBQUVBaEFBalNmay94M3dHQUQwVGV2L1VDTWdBQ01JQVFBQUFnY0NBQUFBQUFjTkFBRUFBQUFEQUdBQXlBQURBRTRBQUFBQUJJQUZBQUFBQUFJSUFBQUE4ZjhBQUFBQUNnQUNBQVlBQWdRQ0FBY0FLd1FDQUFBQVNBUUFBQWFBQUFBQUFBQUNDQUEway9UL0FHajgvd1FDRUFETmJPMy9BR2o4L3pTVDlQOHptd01BSXdnQkFBQUNCd0lBQUFBQUJ3MEFBUUFBQUFNQVlBRElBQU1BVGdBQUFBQUVnQVlBQUFBQUFnZ0F3THJuLytOMzQvOEtBQUlBQndBQUFBU0FCd0FBQUFBQ0NBQUFBQUFBc3RYUi93b0FBZ0FJQUFBQUJJQUlBQUFBQUFJSUFFQkZHQURqZCtQL0NnQUNBQWtBQWdRQ0FBY0FLd1FDQUFBQVNBUUFBQWFBQUFBQUFBQUNDQUJ6MkJzQTQ5L2Yvd1FDRUFBTXNoUUE0OS9mLzNQWUd3QVhFK2YvSXdnQkFBQUNCd0lBQUFBQUJ3MEFBUUFBQUFNQVlBRElBQU1BVGdBQUFBQUVnQWtBQUFBQUFnZ0FBQUFQQUFBQUFBQUtBQUlBQ2dBQUFBU0FDZ0FBQUFBQ0NBQkFSUmdBSFlnY0FBb0FBZ0FMQUFJRUFnQVFBQ3NFQWdBQUFFZ0VBQUFHZ0FBQUFBQUFBZ2dBUU9VYkFCMHNHUUFFQWhBQVFLVVVBQjBzR1FEWi9oc0FnOUlmQUNNSUFRQUFBZ2NDQUFBQUFBY05BQUVBQUFBREFHQUF5QUFEQUZNQUFBQUFCSUFMQUFBQUFBSUlBS015eS8rak10ci9DZ0FDQUF3QUFBQUVnQXdBQUFBQUFnZ0FZKzNCLzRhcXZmOEtBQUlBRFFBQUFBU0FEUUFBQUFBQ0NBQmo3YVAvaHFxOS93b0FBZ0FPQUFBQUJJQU9BQUFBQUFJSUFDT29tditqTXRyL0NnQUNBQThBQUFBRWdBOEFBQUFBQWdnQVkrMnkvOVRVNi84S0FBSUFFQUFDQkFJQUVBQXJCQUlBQUFCSUJBQUFCb0FBQUFBQUFBSUlBR09OdHYvVWVPai9CQUlRQUdOTnIvL1VlT2ovL2FhMi96b2Y3LzhqQ0FFQUFBSUhBZ0FBQUFBSERRQUJBQUFBQXdCZ0FNZ0FBd0JUQUFBQUFBU0FFQUFBQUFBQ0NBRHRCT2IvVGlwNUFBb0FBZ0FSQUFBQUJJQVJBQUFBQUFJSUFOb0p6UDlPS29nQUNnQUNBQklBTndRQkFBRUFBQVNBRWdBQUFBQUNDQURhQ2N6L1RpcW1BQW9BQWdBVEFEY0VBUUFCQUFBRWdCTUFBQUFBQWdnQTdRVG0vMDRxdFFBS0FBSUFGQUFDQkFJQUNBQXJCQUlBQUFCSUJBQUFOd1FCQUFFR2dBQUFBQUFBQWdnQTdhVHAvMDVDc1FBRUFoQUE3V1RpLzA1Q3NRQ0h2dW4vVGdLNUFDTUlBUUFBQWdjQ0FBQUFBQWNOQUFFQUFBQURBR0FBeUFBREFFOEFBQUFBQklBVUFBQUFBQUlJQUFBQUFBQk9LcVlBQ2dBQ0FCVUFOd1FCQUFFQUFBU0FGUUFBQUFBQ0NBQUFBQUFBVGlxSUFBb0FBZ0FXQURjRUFRQUJBQUFGZ0JjQUFBQUtBQUlBRndBRUJnUUFBUUFBQUFVR0JBQUNBQUFBQ2dZQkFBRUFBQVdBR0FBQUFBb0FBZ0FZQUFRR0JBQUNBQUFBQlFZRUFBTUFBQUFLQmdFQUFRQUFCWUFaQUFBQUNnQUNBQmtBQkFZRUFBTUFBQUFGQmdRQUJBQUFBQUFHQWdDQUFBQUFCWUFhQUFBQUNnQUNBQm9BQkFZRUFBUUFBQUFGQmdRQUJRQUFBQUFHQWdDQUFBQUFCWUFiQUFBQUNnQUNBQnNBQkFZRUFBVUFBQUFGQmdRQUJnQUFBQUFHQWdDQUFBQUFCWUFjQUFBQUNnQUNBQndBQkFZRUFBWUFBQUFGQmdRQUJ3QUFBQUFHQWdDQUFBQUFCWUFkQUFBQUNnQUNBQjBBQkFZRUFBY0FBQUFGQmdRQUNBQUFBQUFHQWdDQUFBQUFCWUFlQUFBQUNnQUNBQjRBQkFZRUFBZ0FBQUFGQmdRQUNRQUFBQUFHQWdDQUFBQUFCWUFmQUFBQUNnQUNBQjhBQkFZRUFBVUFBQUFGQmdRQUNRQUFBQUFHQWdDQUFBQUFCWUFnQUFBQUNnQUNBQ0FBQkFZRUFBa0FBQUFGQmdRQUNnQUFBQUFHQWdDQUFBQUFCWUFoQUFBQUNnQUNBQ0VBQkFZRUFBTUFBQUFGQmdRQUNnQUFBQUFHQWdDQUFBQUFCWUFpQUFBQUNnQUNBQ0lBQkFZRUFBWUFBQUFGQmdRQUN3QUFBQUFBQllBakFBQUFDZ0FDQUNNQUJBWUVBQXNBQUFBRkJnUUFEQUFBQUFBR0FnQ0FBQUFBQllBa0FBQUFDZ0FDQUNRQUJBWUVBQXdBQUFBRkJnUUFEUUFBQUFBR0FnQ0FBQUFBQllBbEFBQUFDZ0FDQUNVQUJBWUVBQTBBQUFBRkJnUUFEZ0FBQUFBR0FnQ0FBQUFBQllBbUFBQUFDZ0FDQUNZQUJBWUVBQTRBQUFBRkJnUUFEd0FBQUFBR0FnQ0FBQUFBQllBbkFBQUFDZ0FDQUNjQUJBWUVBQXNBQUFBRkJnUUFEd0FBQUFBR0FnQ0FBQUFBQllBb0FBQUFDZ0FDQUNnQUJBWUVBQUVBQUFBRkJnUUFFQUFBQUFvR0FRQUJBQUFGZ0NrQUFBQUtBQUlBS1FBRUJnUUFFQUFBQUFVR0JBQVJBQUFBQ2dZQkFBRUFBQVdBS2dBQUFBb0FBZ0FxQUFRR0JBQVJBQUFBQlFZRUFCSUFBQUFLQmdFQUFRQUFCWUFyQUFBQUNnQUNBQ3NBQkFZRUFCSUFBQUFGQmdRQUV3QUFBQW9HQVFBQkFBQUZnQ3dBQUFBS0FBSUFMQUFFQmdRQUV3QUFBQVVHQkFBVUFBQUFDZ1lCQUFFQUFBV0FMUUFBQUFvQUFnQXRBQVFHQkFBVUFBQUFCUVlFQUJVQUFBQUtCZ0VBQVFBQUJZQXVBQUFBQ2dBQ0FDNEFCQVlFQUJBQUFBQUZCZ1FBRlFBQUFBb0dBUUFCQUFBSGdERUFBQUFFQWhBQUFBQUFBTkI5SkFBQUFBQUFUcVVVQUFvQUFnQXZBQUFLQWdBRUFBUUtBZ0FCQUEwQ0RBQk9wUlFBQUFBQUFBQUFBQUFPQWd3QTBIMGtBQUFBQUFBQUFBQUFEd0lNQUU2bEZBQ0IyQThBQUFBQUFBQUFCNEF5QUFBQUJBSVFBQUFBQUFBME0vdi9BQUFBQUxKYTYvOEtBQUlBTUFBUUFFY0FBQUJVYUdWeVpTQnBjeUJoSUhaaGJHVnVZMlVnYjNJZ1kyaGhjbWRsSUdWeWNtOXlJSE52YldWM2FHVnlaU0JwYmlCMGFHbHpJR0Z5YjIxaGRHbGpJSE41YzNSbGJTNEFDZ0lBQkFBRUNnSUFBUUFOQWd3QXNscnIvd0FBQUFBQUFBQUFEZ0lNQURReisvOEFBQUFBQUFBQUFBOENEQUN5V3V2L2dkZ1BBQUFBQUFBQUFBZUFNd0FBQUFRQ0VBQmo3YkwvVmlqaS8yUHRzdi9VVDlML0NnQUNBREVBQUFvQ0FBUUFCQW9DQUFFQURRSU1BTlJQMHY5ajdiTC9BQUFBQUE0Q0RBQldLT0wvWSsyeS93QUFBQUFQQWd3QTFFL1MvK1hGd3Y4QUFBQUFBQUFBQUFBQUFBQUFBQT09</t>
        </r>
      </text>
    </comment>
    <comment ref="K3" authorId="0">
      <text>
        <r>
          <rPr>
            <sz val="9"/>
            <color indexed="81"/>
            <rFont val="Tahoma"/>
            <family val="2"/>
          </rPr>
          <t>QzE0SDE2TjRPUzJ8TUFTVEVSIFNIRUVUUGljdHVyZSAyNTF8Vm1wRFJEQXhNREFFQXdJQkFBQUFBQUFBQUFBQUFBQ0FBQUFBQUFNQUZnQUFBRU5vWlcxRWNtRjNJREV5TGpBdU1pNHhNRGMyQkFJUUFLb1JtditHS3IzLzJmNGJBRTRDd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Od3EvUkFXQ0FRQUFBQWtBQmdJQkFBQUFDUUFHUWdBQUJBSUFnQUJBQThJQWdBQkFBT0FNQUFBQUFRQ0VBQ3FFWnIvaGlxOS85bitHd0JPQXJrQUJJQUJBQUFBQUFJSUFPMEU1djlPS2xzQUNnQUNBQUlBTndRQkFBRUFBQVNBQWdBQUFBQUNDQUFBQUFBQVRpcE1BQW9BQWdBREFBSUVBZ0FIQUNzRUFnQUJBRWdFQUFBM0JBRUFBUWFBQUFBQUFBQUNDQUF6a3dNQVRwSklBQVFDRUFETmJQei9UcEpJQURPVEF3QzArRllBSXdnQkFBQUNCd0lBQUFBRkJ3RUFBUUFIRGdBQkFBQUFBd0JnQU1nQUF3Qk9TQUFBQUFBRWdBTUFBQUFBQWdnQUFBQUFBRTRxTGdBS0FBSUFCQUFBQUFTQUJBQUFBQUFDQ0FEQXV1Zi9IWWdjQUFvQUFnQUZBQUlFQWdBSEFDc0VBZ0FBQUVnRUFBQUdnQUFBQUFBQUFnZ0E5RTNyL3gzd0dBQUVBaEFBalNmay94M3dHQUQwVGV2L1VDTWdBQ01JQVFBQUFnY0NBQUFBQUFjTkFBRUFBQUFEQUdBQXlBQURBRTRBQUFBQUJJQUZBQUFBQUFJSUFBQUE4ZjhBQUFBQUNnQUNBQVlBQWdRQ0FBY0FLd1FDQUFBQVNBUUFBQWFBQUFBQUFBQUNDQUEway9UL0FHajgvd1FDRUFETmJPMy9BR2o4L3pTVDlQOHptd01BSXdnQkFBQUNCd0lBQUFBQUJ3MEFBUUFBQUFNQVlBRElBQU1BVGdBQUFBQUVnQVlBQUFBQUFnZ0F3THJuLytOMzQvOEtBQUlBQndBQUFBU0FCd0FBQUFBQ0NBQUFBQUFBc3RYUi93b0FBZ0FJQUFBQUJJQUlBQUFBQUFJSUFFQkZHQURqZCtQL0NnQUNBQWtBQWdRQ0FBY0FLd1FDQUFBQVNBUUFBQWFBQUFBQUFBQUNDQUJ6MkJzQTQ5L2Yvd1FDRUFBTXNoUUE0OS9mLzNQWUd3QVhFK2YvSXdnQkFBQUNCd0lBQUFBQUJ3MEFBUUFBQUFNQVlBRElBQU1BVGdBQUFBQUVnQWtBQUFBQUFnZ0FBQUFQQUFBQUFBQUtBQUlBQ2dBQUFBU0FDZ0FBQUFBQ0NBQkFSUmdBSFlnY0FBb0FBZ0FMQUFJRUFnQVFBQ3NFQWdBQUFFZ0VBQUFHZ0FBQUFBQUFBZ2dBUU9VYkFCMHNHUUFFQWhBQVFLVVVBQjBzR1FEWi9oc0FnOUlmQUNNSUFRQUFBZ2NDQUFBQUFBY05BQUVBQUFBREFHQUF5QUFEQUZNQUFBQUFCSUFMQUFBQUFBSUlBS015eS8rak10ci9DZ0FDQUF3QUFBQUVnQXdBQUFBQUFnZ0FZKzNCLzRhcXZmOEtBQUlBRFFBQUFBU0FEUUFBQUFBQ0NBQmo3YVAvaHFxOS93b0FBZ0FPQUFBQUJJQU9BQUFBQUFJSUFDT29tditqTXRyL0NnQUNBQThBQUFBRWdBOEFBQUFBQWdnQVkrMnkvOVRVNi84S0FBSUFFQUFDQkFJQUVBQXJCQUlBQUFCSUJBQUFCb0FBQUFBQUFBSUlBR09OdHYvVWVPai9CQUlRQUdOTnIvL1VlT2ovL2FhMi96b2Y3LzhqQ0FFQUFBSUhBZ0FBQUFBSERRQUJBQUFBQXdCZ0FNZ0FBd0JUQUFBQUFBU0FFQUFBQUFBQ0NBRHRCT2IvVGlwNUFBb0FBZ0FSQUFBQUJJQVJBQUFBQUFJSUFOb0p6UDlPS29nQUNnQUNBQklBTndRQkFBRUFBQVNBRWdBQUFBQUNDQURhQ2N6L1RpcW1BQW9BQWdBVEFEY0VBUUFCQUFBRWdCTUFBQUFBQWdnQTdRVG0vMDRxdFFBS0FBSUFGQUFDQkFJQUNBQXJCQUlBQUFCSUJBQUFOd1FCQUFFR2dBQUFBQUFBQWdnQTdhVHAvMDVDc1FBRUFoQUE3V1RpLzA1Q3NRQ0h2dW4vVGdLNUFDTUlBUUFBQWdjQ0FBQUFBQWNOQUFFQUFBQURBR0FBeUFBREFFOEFBQUFBQklBVUFBQUFBQUlJQUFBQUFBQk9LcVlBQ2dBQ0FCVUFOd1FCQUFFQUFBU0FGUUFBQUFBQ0NBQUFBQUFBVGlxSUFBb0FBZ0FXQURjRUFRQUJBQUFGZ0JjQUFBQUtBQUlBRndBRUJnUUFBUUFBQUFVR0JBQUNBQUFBQ2dZQkFBRUFBQVdBR0FBQUFBb0FBZ0FZQUFRR0JBQUNBQUFBQlFZRUFBTUFBQUFLQmdFQUFRQUFCWUFaQUFBQUNnQUNBQmtBQkFZRUFBTUFBQUFGQmdRQUJBQUFBQUFHQWdDQUFBQUFCWUFhQUFBQUNnQUNBQm9BQkFZRUFBUUFBQUFGQmdRQUJRQUFBQUFHQWdDQUFBQUFCWUFiQUFBQUNnQUNBQnNBQkFZRUFBVUFBQUFGQmdRQUJnQUFBQUFHQWdDQUFBQUFCWUFjQUFBQUNnQUNBQndBQkFZRUFBWUFBQUFGQmdRQUJ3QUFBQUFHQWdDQUFBQUFCWUFkQUFBQUNnQUNBQjBBQkFZRUFBY0FBQUFGQmdRQUNBQUFBQUFHQWdDQUFBQUFCWUFlQUFBQUNnQUNBQjRBQkFZRUFBZ0FBQUFGQmdRQUNRQUFBQUFHQWdDQUFBQUFCWUFmQUFBQUNnQUNBQjhBQkFZRUFBVUFBQUFGQmdRQUNRQUFBQUFHQWdDQUFBQUFCWUFnQUFBQUNnQUNBQ0FBQkFZRUFBa0FBQUFGQmdRQUNnQUFBQUFHQWdDQUFBQUFCWUFoQUFBQUNnQUNBQ0VBQkFZRUFBTUFBQUFGQmdRQUNnQUFBQUFHQWdDQUFBQUFCWUFpQUFBQUNnQUNBQ0lBQkFZRUFBWUFBQUFGQmdRQUN3QUFBQUFBQllBakFBQUFDZ0FDQUNNQUJBWUVBQXNBQUFBRkJnUUFEQUFBQUFBR0FnQ0FBQUFBQllBa0FBQUFDZ0FDQUNRQUJBWUVBQXdBQUFBRkJnUUFEUUFBQUFBR0FnQ0FBQUFBQllBbEFBQUFDZ0FDQUNVQUJBWUVBQTBBQUFBRkJnUUFEZ0FBQUFBR0FnQ0FBQUFBQllBbUFBQUFDZ0FDQUNZQUJBWUVBQTRBQUFBRkJnUUFEd0FBQUFBR0FnQ0FBQUFBQllBbkFBQUFDZ0FDQUNjQUJBWUVBQXNBQUFBRkJnUUFEd0FBQUFBR0FnQ0FBQUFBQllBb0FBQUFDZ0FDQUNnQUJBWUVBQUVBQUFBRkJnUUFFQUFBQUFvR0FRQUJBQUFGZ0NrQUFBQUtBQUlBS1FBRUJnUUFFQUFBQUFVR0JBQVJBQUFBQ2dZQkFBRUFBQVdBS2dBQUFBb0FBZ0FxQUFRR0JBQVJBQUFBQlFZRUFCSUFBQUFLQmdFQUFRQUFCWUFyQUFBQUNnQUNBQ3NBQkFZRUFCSUFBQUFGQmdRQUV3QUFBQW9HQVFBQkFBQUZnQ3dBQUFBS0FBSUFMQUFFQmdRQUV3QUFBQVVHQkFBVUFBQUFDZ1lCQUFFQUFBV0FMUUFBQUFvQUFnQXRBQVFHQkFBVUFBQUFCUVlFQUJVQUFBQUtCZ0VBQVFBQUJZQXVBQUFBQ2dBQ0FDNEFCQVlFQUJBQUFBQUZCZ1FBRlFBQUFBb0dBUUFCQUFBSGdERUFBQUFFQWhBQUFBQUFBTkI5SkFBQUFBQUFUcVVVQUFvQUFnQXZBQUFLQWdBRUFBUUtBZ0FCQUEwQ0RBQk9wUlFBQUFBQUFBQUFBQUFPQWd3QTBIMGtBQUFBQUFBQUFBQUFEd0lNQUU2bEZBQ0IyQThBQUFBQUFBQUFCNEF5QUFBQUJBSVFBQUFBQUFBME0vdi9BQUFBQUxKYTYvOEtBQUlBTUFBUUFFY0FBQUJVYUdWeVpTQnBjeUJoSUhaaGJHVnVZMlVnYjNJZ1kyaGhjbWRsSUdWeWNtOXlJSE52YldWM2FHVnlaU0JwYmlCMGFHbHpJR0Z5YjIxaGRHbGpJSE41YzNSbGJTNEFDZ0lBQkFBRUNnSUFBUUFOQWd3QXNscnIvd0FBQUFBQUFBQUFEZ0lNQURReisvOEFBQUFBQUFBQUFBOENEQUN5V3V2L2dkZ1BBQUFBQUFBQUFBZUFNd0FBQUFRQ0VBQmo3YkwvVmlqaS8yUHRzdi9VVDlML0NnQUNBREVBQUFvQ0FBUUFCQW9DQUFFQURRSU1BTlJQMHY5ajdiTC9BQUFBQUE0Q0RBQldLT0wvWSsyeS93QUFBQUFQQWd3QTFFL1MvK1hGd3Y4QUFBQUFBQUFBQUFBQUFBQUFBQT09</t>
        </r>
      </text>
    </comment>
    <comment ref="J4" authorId="0">
      <text>
        <r>
          <rPr>
            <sz val="9"/>
            <color indexed="81"/>
            <rFont val="Tahoma"/>
            <family val="2"/>
          </rPr>
          <t>QzIxSDE2Q2xOM08zfE1BU1RFUiBTSEVFVFBpY3R1cmUgNzI1fFZtcERSREF4TURBRUF3SUJBQUFBQUFBQUFBQUFBQUNBQUFBQUFBTUFGZ0FBQUVOb1pXMUVjbUYzSURFeUxqQXVNaTR4TURjMkJBSVFBRE5zNGYvYTR2UCt6Wk5MQUlIRml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QVNsZUFVV0NBUUFBQUFrQUJnSUJBQUFBQ1FBR1FnQUFCQUlBZ0FCQUE4SUFnQUJBQU9BUGdBQUFBUUNFQUF6Yk9ILzJ1THovczJUU3dDQnhZc0FCSUFCQUFBQUFBSUlBQUFBUEFDZ0dINy9DZ0FDQUFJQU53UUJBQUVBQUFTQUFnQUFBQUFDQ0FBQUFCNEFvQmgrL3dvQUFnQURBQUFBQklBREFBQUFBQUlJQUFBQUR3Q05IV1QvQ2dBQ0FBUUFBZ1FDQUFnQUt3UUNBQUFBU0FRQUFEY0VBUUFCQm9BQUFBQUFBQUlJQUFDZ0VnQ05OV0QvQkFJUUFBQmdDd0NOTldEL21ia1NBSTMxWi84akNBRUFBQUlIQWdBQUFBQUhEUUFCQUFBQUF3QmdBTWdBQXdCUEFBQUFBQVNBQkFBQUFBQUNDQUFBQUI0QWVpSksvd29BQWdBRkFBQUFCSUFGQUFBQUFBSUlBQUFBUEFCNklrci9DZ0FDQUFZQUFBQUVnQVlBQUFBQUFnZ0FBQUJMQUdjbk1QOEtBQUlBQndBQUFBU0FCd0FBQUFBQ0NBQUFBRHdBVXl3Vy93b0FBZ0FJQUFBQUJJQUlBQUFBQUFJSUFBQUFIZ0JUTEJiL0NnQUNBQWtBQUFBRWdBa0FBQUFBQWdnQUFBQVBBRUF4L1A0S0FBSUFDZ0FDQkFJQUVRQXJCQUlBQUFCSUJBQUFOd1FCQUFFR2dBQUFBQUFBQWdnQUFLQVNBRUJKL2Y0RUFoQUFBR0FMQU5yaTgvNlp1UklBUUVuOS9pTUlBUUQvQVFjQkFQOENCd0lBQUFBRkJ3RUFBd0FIRGdBQkFBQUFBd0JnQU1nQUF3QkRiQUFBQUFBRWdBb0FBQUFBQWdnQUFBQVBBR2NuTVA4S0FBSUFDd0FBQUFTQUN3QUFBQUFDQ0FBQUFBOEF0Qk9ZL3dvQUFnQU1BQUFBQklBTUFBQUFBQUlJQUFFQThmKzBFNWovQ2dBQ0FBMEFBZ1FDQUFnQUt3UUNBQUFBU0FRQUFEY0VBUUFCQm9BQUFBQUFBQUlJQUFHZzlQKzBLNVQvQkFJUUFBRmc3ZiswSzVUL21ybjAvN1RybS84akNBRUFBQUlIQWdBQUFBQUhEUUFCQUFBQUF3QmdBTWdBQXdCUEFBQUFBQVNBRFFBQUFBQUNDQUFBQUI0QXh3Nnkvd29BQWdBT0FBSUVBZ0FIQUNzRUFnQUJBRWdFQUFBM0JBRUFBUWFBQUFBQUFBQUNDQUF6a3lFQXgzYXUvd1FDRUFETWJCb0F4M2F1LzZycUtRRDZxYlgvSXdnQkFBQUNCd0lBQUFBRkJ3RUFCUVFIQmdBQ0FBSUFBd0FBQnc0QUFRQUFBQU1BWUFESUFBTUFUa2dBQUFBQUJJQU9BQUFBQUFJSUFBQUFEd0RhQ2N6L0NnQUNBQThBQUFBRWdBOEFBQUFBQWdnQUFRRHgvOW9KelA4S0FBSUFFQUFBQUFTQUVBQUFBQUFDQ0FBQUFPTC83UVRtL3dvQUFnQVJBQUFBQklBUkFBQUFBQUlJQUFBQThmOEFBQUFBQ2dBQ0FCSUFBQUFFZ0JJQUFBQUFBZ2dBd0xybi94MklIQUFLQUFJQUV3QUNCQUlBQ0FBckJBSUFBQUJJQkFBQUJvQUFBQUFBQUFJSUFNQmE2Lzhkb0JnQUJBSVFBTUFhNVA4ZG9CZ0FXblRyL3gxZ0lBQWpDQUVBQUFJSEFnQUFBQUFIRFFBQkFBQUFBd0JnQU1nQUF3QlBBQUFBQUFTQUV3QUFBQUFDQ0FBQUFBQUFUaW91QUFvQUFnQVVBQUFBQklBVUFBQUFBQUlJQUVCRkdBQWRpQndBQ2dBQ0FCVUFBZ1FDQUFjQUt3UUNBQUFBU0FRQUFBYUFBQUFBQUFBQ0NBQnoyQnNBSGZBWUFBUUNFQUFNc2hRQUhmQVlBSFBZR3dCUUl5QUFJd2dCQUFBQ0J3SUFBQUFBQncwQUFRQUFBQU1BWUFESUFBTUFUZ0FBQUFBRWdCVUFBQUFBQWdnQS8vOE9BQUFBQUFBS0FBSUFGZ0FBQUFTQUZnQUFBQUFDQ0FBQUFCNEE3UVRtL3dvQUFnQVhBQUFBQklBWEFBQUFBQUlJQUFBQUFBQk9La3dBQ2dBQ0FCZ0FBQUFFZ0JnQUFBQUFBZ2dBN1FUbS8wNHFXd0FLQUFJQUdRQUFBQVNBR1FBQUFBQUNDQUR0Qk9iL1RpcDVBQW9BQWdBYUFBQUFCSUFhQUFBQUFBSUlBQUFBQUFCT0tvZ0FDZ0FDQUJzQUFnUUNBQWNBS3dRQ0FBQUFTQVFBQUFhQUFBQUFBQUFDQ0FBemt3TUFUcEtFQUFRQ0VBRE5iUHovVHBLRUFET1RBd0NCeFlzQUl3Z0JBQUFDQndJQUFBQUFCdzBBQVFBQUFBTUFZQURJQUFNQVRnQUFBQUFFZ0JzQUFBQUFBZ2dBRS9zWkFFNHFlUUFLQUFJQUhBQUFBQVNBSEFBQUFBQUNDQUFUK3hrQVRpcGJBQW9BQWdBZEFBQUFCWUFlQUFBQUNnQUNBQjRBQkFZRUFBRUFBQUFGQmdRQUFnQUFBQW9HQVFBQkFBQUZnQjhBQUFBS0FBSUFId0FFQmdRQUFnQUFBQVVHQkFBREFBQUFDZ1lCQUFFQUFBV0FJQUFBQUFvQUFnQWdBQVFHQkFBREFBQUFCUVlFQUFRQUFBQUtCZ0VBQVFBQUJZQWhBQUFBQ2dBQ0FDRUFCQVlFQUFRQUFBQUZCZ1FBQlFBQUFBQUdBZ0NBQUFBQUJZQWlBQUFBQ2dBQ0FDSUFCQVlFQUFVQUFBQUZCZ1FBQmdBQUFBQUdBZ0NBQUFBQUJZQWpBQUFBQ2dBQ0FDTUFCQVlFQUFZQUFBQUZCZ1FBQndBQUFBQUdBZ0NBQUFBQUJZQWtBQUFBQ2dBQ0FDUUFCQVlFQUFjQUFBQUZCZ1FBQ0FBQUFBQUdBZ0NBQUFBQUJZQWxBQUFBQ2dBQ0FDVUFCQVlFQUFnQUFBQUZCZ1FBQ1FBQUFBb0dBUUFCQUFBRmdDWUFBQUFLQUFJQUpnQUVCZ1FBQ0FBQUFBVUdCQUFLQUFBQUFBWUNBSUFBQUFBRmdDY0FBQUFLQUFJQUp3QUVCZ1FBQkFBQUFBVUdCQUFLQUFBQUFBWUNBSUFBQUFBRmdDZ0FBQUFLQUFJQUtBQUVCZ1FBQWdBQUFBVUdCQUFMQUFBQUNnWUJBQUVBQUFXQUtRQUFBQW9BQWdBcEFBUUdCQUFMQUFBQUJRWUVBQXdBQUFBQUJnSUFBZ0FBQUFXQUtnQUFBQW9BQWdBcUFBUUdCQUFMQUFBQUJRWUVBQTBBQUFBS0JnRUFBUUFBQllBckFBQUFDZ0FDQUNzQUJBWUVBQTBBQUFBRkJnUUFEZ0FBQUFvR0FRQUJBQUFGZ0N3QUFBQUtBQUlBTEFBRUJnUUFEZ0FBQUFVR0JBQVBBQUFBQUFZQ0FJQUFBQUFGZ0MwQUFBQUtBQUlBTFFBRUJnUUFEd0FBQUFVR0JBQVFBQUFBQUFZQ0FJQUFBQUFGZ0M0QUFBQUtBQUlBTGdBRUJnUUFFQUFBQUFVR0JBQVJBQUFBQUFZQ0FJQUFBQUFGZ0M4QUFBQUtBQUlBTHdBRUJnUUFFUUFBQUFVR0JBQVNBQUFBQUFZQ0FJQUFBQUFGZ0RBQUFBQUtBQUlBTUFBRUJnUUFFZ0FBQUFVR0JBQVRBQUFBQUFZQ0FJQUFBQUFGZ0RFQUFBQUtBQUlBTVFBRUJnUUFFd0FBQUFVR0JBQVVBQUFBQUFZQ0FJQUFBQUFGZ0RJQUFBQUtBQUlBTWdBRUJnUUFGQUFBQUFVR0JBQVZBQUFBQUFZQ0FJQUFBQUFGZ0RNQUFBQUtBQUlBTXdBRUJnUUFFUUFBQUFVR0JBQVZBQUFBQUFZQ0FJQUFBQUFGZ0RRQUFBQUtBQUlBTkFBRUJnUUFGUUFBQUFVR0JBQVdBQUFBQUFZQ0FJQUFBQUFGZ0RVQUFBQUtBQUlBTlFBRUJnUUFEZ0FBQUFVR0JBQVdBQUFBQUFZQ0FJQUFBQUFGZ0RZQUFBQUtBQUlBTmdBRUJnUUFFd0FBQUFVR0JBQVhBQUFBQUFBRmdEY0FBQUFLQUFJQU53QUVCZ1FBRndBQUFBVUdCQUFZQUFBQUFBWUNBSUFBQUFBRmdEZ0FBQUFLQUFJQU9BQUVCZ1FBR0FBQUFBVUdCQUFaQUFBQUFBWUNBSUFBQUFBRmdEa0FBQUFLQUFJQU9RQUVCZ1FBR1FBQUFBVUdCQUFhQUFBQUFBWUNBSUFBQUFBRmdEb0FBQUFLQUFJQU9nQUVCZ1FBR2dBQUFBVUdCQUFiQUFBQUFBWUNBSUFBQUFBRmdEc0FBQUFLQUFJQU93QUVCZ1FBR3dBQUFBVUdCQUFjQUFBQUFBWUNBSUFBQUFBRmdEd0FBQUFLQUFJQVBBQUVCZ1FBRndBQUFBVUdCQUFjQUFBQUFBWUNBSUFBQUFBSGdEOEFBQUFFQWhBQUFBQXRBSzFWUmY4QUFDMEFaeWN3L3dvQUFnQTlBQUFLQWdBRUFBUUtBZ0FCQUEwQ0RBQm5KekQvQUFBdEFBQUFBQUFPQWd3QXJWVkYvd0FBTFFBQUFBQUFEd0lNQUdjbk1QOUdMa0lBQUFBQUFBQUFCNEJBQUFBQUJBSVFBQUFBQUFBME0vdi9BQUFBQU8wRTV2OEtBQUlBUGdBQUNnSUFCQUFFQ2dJQUFRQU5BZ3dBN1FUbS93QUFBQUFBQUFBQURnSU1BRFF6Ky84QUFBQUFBQUFBQUE4Q0RBRHRCT2IvUmk0VkFBQUFBQUFBQUFlQVFRQUFBQVFDRUFBQUFBQUEwSDBrQUFBQUFBQk9wUlFBQ2dBQ0FEOEFBQW9DQUFRQUJBb0NBQUVBRFFJTUFFNmxGQUFBQUFBQUFBQUFBQTRDREFEUWZTUUFBQUFBQUFBQUFBQVBBZ3dBVHFVVUFJSFlEd0FBQUFBQUFBQUhnRUlBQUFBRUFoQUFBQUFBQUpSWWZ3QUFBQUFBVGlwcUFBb0FBZ0JBQUFBS0FnQUVBQVFLQWdBQkFBMENEQUJPS21vQUFBQUFBQUFBQUFBT0Fnd0FsRmgvQUFBQUFBQUFBQUFBRHdJTUFFNHFhZ0JHTGhVQUFBQUFBQUFBQUFBQUFBQUFBQUE9</t>
        </r>
      </text>
    </comment>
    <comment ref="K4" authorId="0">
      <text>
        <r>
          <rPr>
            <sz val="9"/>
            <color indexed="81"/>
            <rFont val="Tahoma"/>
            <family val="2"/>
          </rPr>
          <t>QzIxSDE2Q2xOM08zfE1BU1RFUiBTSEVFVFBpY3R1cmUgNzI1fFZtcERSREF4TURBRUF3SUJBQUFBQUFBQUFBQUFBQUNBQUFBQUFBTUFGZ0FBQUVOb1pXMUVjbUYzSURFeUxqQXVNaTR4TURjMkJBSVFBRE5zNGYvYTR2UCt6Wk5MQUlIRml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QVNsZUFVV0NBUUFBQUFrQUJnSUJBQUFBQ1FBR1FnQUFCQUlBZ0FCQUE4SUFnQUJBQU9BUGdBQUFBUUNFQUF6Yk9ILzJ1THovczJUU3dDQnhZc0FCSUFCQUFBQUFBSUlBQUFBUEFDZ0dINy9DZ0FDQUFJQU53UUJBQUVBQUFTQUFnQUFBQUFDQ0FBQUFCNEFvQmgrL3dvQUFnQURBQUFBQklBREFBQUFBQUlJQUFBQUR3Q05IV1QvQ2dBQ0FBUUFBZ1FDQUFnQUt3UUNBQUFBU0FRQUFEY0VBUUFCQm9BQUFBQUFBQUlJQUFDZ0VnQ05OV0QvQkFJUUFBQmdDd0NOTldEL21ia1NBSTMxWi84akNBRUFBQUlIQWdBQUFBQUhEUUFCQUFBQUF3QmdBTWdBQXdCUEFBQUFBQVNBQkFBQUFBQUNDQUFBQUI0QWVpSksvd29BQWdBRkFBQUFCSUFGQUFBQUFBSUlBQUFBUEFCNklrci9DZ0FDQUFZQUFBQUVnQVlBQUFBQUFnZ0FBQUJMQUdjbk1QOEtBQUlBQndBQUFBU0FCd0FBQUFBQ0NBQUFBRHdBVXl3Vy93b0FBZ0FJQUFBQUJJQUlBQUFBQUFJSUFBQUFIZ0JUTEJiL0NnQUNBQWtBQUFBRWdBa0FBQUFBQWdnQUFBQVBBRUF4L1A0S0FBSUFDZ0FDQkFJQUVRQXJCQUlBQUFCSUJBQUFOd1FCQUFFR2dBQUFBQUFBQWdnQUFLQVNBRUJKL2Y0RUFoQUFBR0FMQU5yaTgvNlp1UklBUUVuOS9pTUlBUUQvQVFjQkFQOENCd0lBQUFBRkJ3RUFBd0FIRGdBQkFBQUFBd0JnQU1nQUF3QkRiQUFBQUFBRWdBb0FBQUFBQWdnQUFBQVBBR2NuTVA4S0FBSUFDd0FBQUFTQUN3QUFBQUFDQ0FBQUFBOEF0Qk9ZL3dvQUFnQU1BQUFBQklBTUFBQUFBQUlJQUFFQThmKzBFNWovQ2dBQ0FBMEFBZ1FDQUFnQUt3UUNBQUFBU0FRQUFEY0VBUUFCQm9BQUFBQUFBQUlJQUFHZzlQKzBLNVQvQkFJUUFBRmc3ZiswSzVUL21ybjAvN1RybS84akNBRUFBQUlIQWdBQUFBQUhEUUFCQUFBQUF3QmdBTWdBQXdCUEFBQUFBQVNBRFFBQUFBQUNDQUFBQUI0QXh3Nnkvd29BQWdBT0FBSUVBZ0FIQUNzRUFnQUJBRWdFQUFBM0JBRUFBUWFBQUFBQUFBQUNDQUF6a3lFQXgzYXUvd1FDRUFETWJCb0F4M2F1LzZycUtRRDZxYlgvSXdnQkFBQUNCd0lBQUFBRkJ3RUFCUVFIQmdBQ0FBSUFBd0FBQnc0QUFRQUFBQU1BWUFESUFBTUFUa2dBQUFBQUJJQU9BQUFBQUFJSUFBQUFEd0RhQ2N6L0NnQUNBQThBQUFBRWdBOEFBQUFBQWdnQUFRRHgvOW9KelA4S0FBSUFFQUFBQUFTQUVBQUFBQUFDQ0FBQUFPTC83UVRtL3dvQUFnQVJBQUFBQklBUkFBQUFBQUlJQUFBQThmOEFBQUFBQ2dBQ0FCSUFBQUFFZ0JJQUFBQUFBZ2dBd0xybi94MklIQUFLQUFJQUV3QUNCQUlBQ0FBckJBSUFBQUJJQkFBQUJvQUFBQUFBQUFJSUFNQmE2Lzhkb0JnQUJBSVFBTUFhNVA4ZG9CZ0FXblRyL3gxZ0lBQWpDQUVBQUFJSEFnQUFBQUFIRFFBQkFBQUFBd0JnQU1nQUF3QlBBQUFBQUFTQUV3QUFBQUFDQ0FBQUFBQUFUaW91QUFvQUFnQVVBQUFBQklBVUFBQUFBQUlJQUVCRkdBQWRpQndBQ2dBQ0FCVUFBZ1FDQUFjQUt3UUNBQUFBU0FRQUFBYUFBQUFBQUFBQ0NBQnoyQnNBSGZBWUFBUUNFQUFNc2hRQUhmQVlBSFBZR3dCUUl5QUFJd2dCQUFBQ0J3SUFBQUFBQncwQUFRQUFBQU1BWUFESUFBTUFUZ0FBQUFBRWdCVUFBQUFBQWdnQS8vOE9BQUFBQUFBS0FBSUFGZ0FBQUFTQUZnQUFBQUFDQ0FBQUFCNEE3UVRtL3dvQUFnQVhBQUFBQklBWEFBQUFBQUlJQUFBQUFBQk9La3dBQ2dBQ0FCZ0FBQUFFZ0JnQUFBQUFBZ2dBN1FUbS8wNHFXd0FLQUFJQUdRQUFBQVNBR1FBQUFBQUNDQUR0Qk9iL1RpcDVBQW9BQWdBYUFBQUFCSUFhQUFBQUFBSUlBQUFBQUFCT0tvZ0FDZ0FDQUJzQUFnUUNBQWNBS3dRQ0FBQUFTQVFBQUFhQUFBQUFBQUFDQ0FBemt3TUFUcEtFQUFRQ0VBRE5iUHovVHBLRUFET1RBd0NCeFlzQUl3Z0JBQUFDQndJQUFBQUFCdzBBQVFBQUFBTUFZQURJQUFNQVRnQUFBQUFFZ0JzQUFBQUFBZ2dBRS9zWkFFNHFlUUFLQUFJQUhBQUFBQVNBSEFBQUFBQUNDQUFUK3hrQVRpcGJBQW9BQWdBZEFBQUFCWUFlQUFBQUNnQUNBQjRBQkFZRUFBRUFBQUFGQmdRQUFnQUFBQW9HQVFBQkFBQUZnQjhBQUFBS0FBSUFId0FFQmdRQUFnQUFBQVVHQkFBREFBQUFDZ1lCQUFFQUFBV0FJQUFBQUFvQUFnQWdBQVFHQkFBREFBQUFCUVlFQUFRQUFBQUtCZ0VBQVFBQUJZQWhBQUFBQ2dBQ0FDRUFCQVlFQUFRQUFBQUZCZ1FBQlFBQUFBQUdBZ0NBQUFBQUJZQWlBQUFBQ2dBQ0FDSUFCQVlFQUFVQUFBQUZCZ1FBQmdBQUFBQUdBZ0NBQUFBQUJZQWpBQUFBQ2dBQ0FDTUFCQVlFQUFZQUFBQUZCZ1FBQndBQUFBQUdBZ0NBQUFBQUJZQWtBQUFBQ2dBQ0FDUUFCQVlFQUFjQUFBQUZCZ1FBQ0FBQUFBQUdBZ0NBQUFBQUJZQWxBQUFBQ2dBQ0FDVUFCQVlFQUFnQUFBQUZCZ1FBQ1FBQUFBb0dBUUFCQUFBRmdDWUFBQUFLQUFJQUpnQUVCZ1FBQ0FBQUFBVUdCQUFLQUFBQUFBWUNBSUFBQUFBRmdDY0FBQUFLQUFJQUp3QUVCZ1FBQkFBQUFBVUdCQUFLQUFBQUFBWUNBSUFBQUFBRmdDZ0FBQUFLQUFJQUtBQUVCZ1FBQWdBQUFBVUdCQUFMQUFBQUNnWUJBQUVBQUFXQUtRQUFBQW9BQWdBcEFBUUdCQUFMQUFBQUJRWUVBQXdBQUFBQUJnSUFBZ0FBQUFXQUtnQUFBQW9BQWdBcUFBUUdCQUFMQUFBQUJRWUVBQTBBQUFBS0JnRUFBUUFBQllBckFBQUFDZ0FDQUNzQUJBWUVBQTBBQUFBRkJnUUFEZ0FBQUFvR0FRQUJBQUFGZ0N3QUFBQUtBQUlBTEFBRUJnUUFEZ0FBQUFVR0JBQVBBQUFBQUFZQ0FJQUFBQUFGZ0MwQUFBQUtBQUlBTFFBRUJnUUFEd0FBQUFVR0JBQVFBQUFBQUFZQ0FJQUFBQUFGZ0M0QUFBQUtBQUlBTGdBRUJnUUFFQUFBQUFVR0JBQVJBQUFBQUFZQ0FJQUFBQUFGZ0M4QUFBQUtBQUlBTHdBRUJnUUFFUUFBQUFVR0JBQVNBQUFBQUFZQ0FJQUFBQUFGZ0RBQUFBQUtBQUlBTUFBRUJnUUFFZ0FBQUFVR0JBQVRBQUFBQUFZQ0FJQUFBQUFGZ0RFQUFBQUtBQUlBTVFBRUJnUUFFd0FBQUFVR0JBQVVBQUFBQUFZQ0FJQUFBQUFGZ0RJQUFBQUtBQUlBTWdBRUJnUUFGQUFBQUFVR0JBQVZBQUFBQUFZQ0FJQUFBQUFGZ0RNQUFBQUtBQUlBTXdBRUJnUUFFUUFBQUFVR0JBQVZBQUFBQUFZQ0FJQUFBQUFGZ0RRQUFBQUtBQUlBTkFBRUJnUUFGUUFBQUFVR0JBQVdBQUFBQUFZQ0FJQUFBQUFGZ0RVQUFBQUtBQUlBTlFBRUJnUUFEZ0FBQUFVR0JBQVdBQUFBQUFZQ0FJQUFBQUFGZ0RZQUFBQUtBQUlBTmdBRUJnUUFFd0FBQUFVR0JBQVhBQUFBQUFBRmdEY0FBQUFLQUFJQU53QUVCZ1FBRndBQUFBVUdCQUFZQUFBQUFBWUNBSUFBQUFBRmdEZ0FBQUFLQUFJQU9BQUVCZ1FBR0FBQUFBVUdCQUFaQUFBQUFBWUNBSUFBQUFBRmdEa0FBQUFLQUFJQU9RQUVCZ1FBR1FBQUFBVUdCQUFhQUFBQUFBWUNBSUFBQUFBRmdEb0FBQUFLQUFJQU9nQUVCZ1FBR2dBQUFBVUdCQUFiQUFBQUFBWUNBSUFBQUFBRmdEc0FBQUFLQUFJQU93QUVCZ1FBR3dBQUFBVUdCQUFjQUFBQUFBWUNBSUFBQUFBRmdEd0FBQUFLQUFJQVBBQUVCZ1FBRndBQUFBVUdCQUFjQUFBQUFBWUNBSUFBQUFBSGdEOEFBQUFFQWhBQUFBQXRBSzFWUmY4QUFDMEFaeWN3L3dvQUFnQTlBQUFLQWdBRUFBUUtBZ0FCQUEwQ0RBQm5KekQvQUFBdEFBQUFBQUFPQWd3QXJWVkYvd0FBTFFBQUFBQUFEd0lNQUdjbk1QOUdMa0lBQUFBQUFBQUFCNEJBQUFBQUJBSVFBQUFBQUFBME0vdi9BQUFBQU8wRTV2OEtBQUlBUGdBQUNnSUFCQUFFQ2dJQUFRQU5BZ3dBN1FUbS93QUFBQUFBQUFBQURnSU1BRFF6Ky84QUFBQUFBQUFBQUE4Q0RBRHRCT2IvUmk0VkFBQUFBQUFBQUFlQVFRQUFBQVFDRUFBQUFBQUEwSDBrQUFBQUFBQk9wUlFBQ2dBQ0FEOEFBQW9DQUFRQUJBb0NBQUVBRFFJTUFFNmxGQUFBQUFBQUFBQUFBQTRDREFEUWZTUUFBQUFBQUFBQUFBQVBBZ3dBVHFVVUFJSFlEd0FBQUFBQUFBQUhnRUlBQUFBRUFoQUFBQUFBQUpSWWZ3QUFBQUFBVGlwcUFBb0FBZ0JBQUFBS0FnQUVBQVFLQWdBQkFBMENEQUJPS21vQUFBQUFBQUFBQUFBT0Fnd0FsRmgvQUFBQUFBQUFBQUFBRHdJTUFFNHFhZ0JHTGhVQUFBQUFBQUFBQUFBQUFBQUFBQUE9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QzIzSDI1Q2xONE8yU3xNQVNURVIgU0hFRVRQaWN0dXJlIDU3MHxWbXBEUkRBeE1EQUVBd0lCQUFBQUFBQUFBQUFBQUFDQUFBQUFBQU1BRmdBQUFFTm9aVzFFY21GM0lERXlMakF1TWk0eE1EYzJDQUFUQUFBQVZXNTBhWFJzWldRZ1JHOWpkVzFsYm5RRUFoQUFBR0NULzJIQXFmL05reDRBTVBCY0FRRUpDQUFBZ0JZQUFBQUdBQUlKQ0FBQVFERUJBTURWQUEwSUFRQUJDQWNCQUFFNkJBRUFBVHNFQVFBQVJRUUJBQUU4QkFFQUFBd0dBUUFCRHdZQkFBRU5CZ0VBQUVJRUFRQUFRd1FCQUFCRUJBRUFBQTRJQWdCdkNBb0lDQUFEQUdBQXlBQURBQXNJQ0FBRUFBQUE4QUFEQUFrSUJBQXpzd0lBQ0FnRUFBQUFBZ0FIQ0FRQUFBQUJBQVlJQkFBQUFBUUFCUWdFQUFBQUhnQUVDQUlBZUFBRENBUUFBQUI0QUNNSUFRQUZEQWdCQUFBb0NBRUFBU2tJQVFBQktnZ0JBQUVDQ0JBQUFBQWtBQUFBSkFBQUFDUUFBQUFrQUFFREFnQUFBQUlEQWdBQkFBQUREZ0FDQVAvLy8vLy8vd0FBQUFBQUFBQUJKQUFBQUFJQUF3RGtCQVVBUVhKcFlXd0VBT1FFRHdCVWFXMWxjeUJPWlhjZ1VtOXRZVzRCZ0VzQUFBQUVBaEFBQUFBQUFBQUFBQUFBQUJvRUFNQmpBeFlJQkFBQUFDUUFHQWdFQUFBQUpBQVpDQUFBRUFnQ0FBRUFEd2dDQUFFQUE0QkVBQUFBQkFJUUFBQmdrLzlod0tuL3paTWVBRER3WEFFRWdBRUFBQUFBQWdnQUFBQ1gveDIxUWdFS0FBSUFBZ0EzQkFFQUFRQUFCSUFDQUFBQUFBSUlBQUFBdGY4ZHRVSUJDZ0FDQUFNQUFBQUVnQU1BQUFBQUFnZ0FBQUNtL3pDd1hBRUtBQUlBQkFBM0JBRUFBUUFBQklBRUFBQUFBQUlJQUFBQXhQOHdzRndCQ2dBQ0FBVUFOd1FCQUFFQUFBU0FCUUFBQUFBQ0NBQUFBTVQvQ3Jvb0FRb0FBZ0FHQUFJRUFnQUlBQ3NFQWdBQUFFZ0VBQUEzQkFFQUFRYUFBQUFBQUFBQ0NBQUFvTWYvQ3RJa0FRUUNFQUFBWU1EL0N0SWtBWnE1eC84S2tpd0JJd2dCQUFBQ0J3SUFBQUFBQncwQUFRQUFBQU1BWUFESUFBTUFUd0FBQUFBRWdBWUFBQUFBQWdnQUFBQzEvL2UrRGdFS0FBSUFCd0FBQUFTQUJ3QUFBQUFDQ0FBQUFKZi85NzRPQVFvQUFnQUlBQUlFQWdBSUFDc0VBZ0FBQUVnRUFBQTNCQUVBQVFhQUFBQUFBQUFDQ0FBQW9Kci85OVlLQVFRQ0VBQUFZSlAvOTlZS0FacTVtdi8zbGhJQkl3Z0JBQUFDQndJQUFBQUFCdzBBQVFBQUFBTUFZQURJQUFNQVR3QUFBQUFFZ0FnQUFBQUFBZ2dBQUFERS8rUEQ5QUFLQUFJQUNRQUNCQUlBQndBckJBSUFBQUJJQkFBQUJvQUFBQUFBQUFJSUFEU1R4Ly9qSy9FQUJBSVFBTTFzd1AvaksvRUFOSlBIL3haZitBQWpDQUVBQUFJSEFnQUFBQUFIRFFBQkFBQUFBd0JnQU1nQUF3Qk9BQUFBQUFTQUNRQUFBQUFDQ0FBQUFPTC80OFAwQUFvQUFnQUtBRGNFQVFBQkFBQUVnQW9BQUFBQUFnZ0FBUUR4LzlESTJnQUtBQUlBQ3dBM0JBRUFBUUFBQklBTEFBQUFBQUlJQUFFQTR2Kzl6Y0FBQ2dBQ0FBd0FBZ1FDQUFjQUt3UUNBQUFBU0FRQUFBYUFBQUFBQUFBQ0NBQTFrK1gvdlRXOUFBUUNFQURPYk43L3ZUVzlBRFdUNWYvd2FNUUFJd2dCQUFBQ0J3SUFBQUFBQncwQUFRQUFBQU1BWUFESUFBTUFUZ0FBQUFBRWdBd0FBQUFBQWdnQUFRREUvNzNOd0FBS0FBSUFEUUEzQkFFQUFRQUFCSUFOQUFBQUFBSUlBQUFBdGYvUXlOb0FDZ0FDQUE0QU53UUJBQUVBQUFTQURnQUFBQUFDQ0FBQUFQSC9xdEttQUFvQUFnQVBBQUFBQklBUEFBQUFBQUlJQUFBQUR3Q3EwcVlBQ2dBQ0FCQUFBZ1FDQUFjQUt3UUNBQUFBU0FRQUFEY0VBUUFCQm9BQUFBQUFBQUlJQURPVEVnQ3FPcU1BQkFJUUFNeHNDd0NxT3FNQU01TVNBTjF0cWdBakNBRUFBQUlIQWdBQUFBQUhEUUFCQUFBQUF3QmdBTWdBQXdCT0FBQUFBQVNBRUFBQUFBQUNDQUFBQUI0QWx0ZU1BQW9BQWdBUkFEY0VBUUFCQUFBRWdCRUFBQUFBQWdnQS8vOE9BSVBjY2dBS0FBSUFFZ0EzQkFFQUFRQUFCSUFTQUFBQUFBSUlBQUFBOGYrRDNISUFDZ0FDQUJNQUFBQUVnQk1BQUFBQUFnZ0FBQURpLzViWGpBQUtBQUlBRkFBQ0JBSUFCd0FyQkFJQUFBQklCQUFBTndRQkFBRUdnQUFBQUFBQUFnZ0FOSlBsLzVZL2lRQUVBaEFBeld6ZS81WS9pUUEwaytYL3lYS1FBQ01JQVFBQUFnY0NBQUFBQUFjTkFBRUFBQUFEQUdBQXlBQURBRTRBQUFBQUJJQVVBQUFBQUFJSUFBQUE0djl3NFZnQUNnQUNBQlVBQUFBRWdCVUFBQUFBQWdnQUV5ckUvNm0rVlFBS0FBSUFGZ0EzQkFFQUFRQUFCSUFXQUFBQUFBSUlBRkR0dmY5OFpqZ0FDZ0FDQUJjQU53UUJBQUVBQUFTQUZ3QUFBQUFDQ0FCajZOZi9mR1lwQUFvQUFnQVlBQUFBQklBWUFBQUFBQUlJQUwwejd2OXBlVDBBQ2dBQ0FCa0FBZ1FDQUJBQUt3UUNBQUFBU0FRQUFEY0VBUUFCQm9BQUFBQUFBQUlJQUwzVDhmOXBIVG9BQkFJUUFMMlQ2djlwSFRvQVYrM3gvOC9EUUFBakNBRUFBQUlIQWdBQUFBQUhEUUFCQUFBQUF3QmdBTWdBQXdCVEFBQUFBQVNBR1FBQUFBQUNDQUFxQzl2L2o1QUxBQW9BQWdBYUFBQUFCSUFhQUFBQUFBSUlBREp6OXYvVFhQLy9DZ0FDQUJzQU53UUJBQUVBQUFTQUd3QUFBQUFDQ0FENWxmbi81WWJoL3dvQUFnQWNBRGNFQVFBQkFBQUVnQndBQUFBQUFnZ0F1VkRoLzdUa3ovOEtBQUlBSFFBQUFBU0FIUUFBQUFBQ0NBQ0FjK1QveHc2eS93b0FBZ0FlQUFJRUFnQVJBQ3NFQWdBQUFFZ0VBQUEzQkFFQUFRYUFBQUFBQUFBQ0NBQ0FFK2oveHlhei93UUNFQUNBMCtEL1ljQ3AveG90NlAvSEpyUC9Jd2dCQVA4QkJ3RUEvd0lIQWdBQUFBVUhBUUFEQUFjT0FBRUFBQUFEQUdBQXlBQURBRU5zQUFBQUFBU0FIZ0FBQUFBQ0NBQ3k2TVgvY1JqYy93b0FBZ0FmQURjRUFRQUJBQUFFZ0I4QUFBQUFBZ2dBNnNYQy8xL3UrZjhLQUFJQUlBQTNCQUVBQVFBQUJZQWhBQUFBQ2dBQ0FDRUFCQVlFQUFFQUFBQUZCZ1FBQWdBQUFBb0dBUUFCQUFBRmdDSUFBQUFLQUFJQUlnQUVCZ1FBQWdBQUFBVUdCQUFEQUFBQUNnWUJBQUVBQUFXQUl3QUFBQW9BQWdBakFBUUdCQUFDQUFBQUJRWUVBQVFBQUFBS0JnRUFBUUFBQllBa0FBQUFDZ0FDQUNRQUJBWUVBQUlBQUFBRkJnUUFCUUFBQUFvR0FRQUJBQUFGZ0NVQUFBQUtBQUlBSlFBRUJnUUFCUUFBQUFVR0JBQUdBQUFBQ2dZQkFBRUFBQVdBSmdBQUFBb0FBZ0FtQUFRR0JBQUdBQUFBQlFZRUFBY0FBQUFBQmdJQUFnQUFBQVdBSndBQUFBb0FBZ0FuQUFRR0JBQUdBQUFBQlFZRUFBZ0FBQUFLQmdFQUFRQUFCWUFvQUFBQUNnQUNBQ2dBQkFZRUFBZ0FBQUFGQmdRQUNRQUFBQW9HQVFBQkFBQUZnQ2tBQUFBS0FBSUFLUUFFQmdRQUNRQUFBQVVHQkFBS0FBQUFDZ1lCQUFFQUFBV0FLZ0FBQUFvQUFnQXFBQVFHQkFBS0FBQUFCUVlFQUFzQUFBQUtCZ0VBQVFBQUJZQXJBQUFBQ2dBQ0FDc0FCQVlFQUFzQUFBQUZCZ1FBREFBQUFBb0dBUUFCQUFBRmdDd0FBQUFLQUFJQUxBQUVCZ1FBREFBQUFBVUdCQUFOQUFBQUNnWUJBQUVBQUFXQUxRQUFBQW9BQWdBdEFBUUdCQUFJQUFBQUJRWUVBQTBBQUFBS0JnRUFBUUFBQllBdUFBQUFDZ0FDQUM0QUJBWUVBQXNBQUFBRkJnUUFEZ0FBQUFvR0FRQUJBQUFGZ0M4QUFBQUtBQUlBTHdBRUJnUUFEZ0FBQUFVR0JBQVBBQUFBQUFZQ0FJQUFDZ1lCQUFFQUFBV0FNQUFBQUFvQUFnQXdBQVFHQkFBUEFBQUFCUVlFQUJBQUFBQUFCZ0lBZ0FBS0JnRUFBUUFBQllBeEFBQUFDZ0FDQURFQUJBWUVBQkFBQUFBRkJnUUFFUUFBQUFBR0FnQ0FBQW9HQVFBQkFBQUZnRElBQUFBS0FBSUFNZ0FFQmdRQUVRQUFBQVVHQkFBU0FBQUFBQVlDQUlBQUNnWUJBQUVBQUFXQU13QUFBQW9BQWdBekFBUUdCQUFTQUFBQUJRWUVBQk1BQUFBQUJnSUFnQUFLQmdFQUFRQUFCWUEwQUFBQUNnQUNBRFFBQkFZRUFBNEFBQUFGQmdRQUV3QUFBQUFHQWdDQUFBb0dBUUFCQUFBRmdEVUFBQUFLQUFJQU5RQUVCZ1FBRWdBQUFBVUdCQUFVQUFBQUNnWUJBQUVBQUFXQU5nQUFBQW9BQWdBMkFBUUdCQUFVQUFBQUJRWUVBQlVBQUFBQUJnSUFnQUFLQmdFQUFRQUFCWUEzQUFBQUNnQUNBRGNBQkFZRUFCVUFBQUFGQmdRQUZnQUFBQUFHQWdDQUFBb0dBUUFCQUFBRmdEZ0FBQUFLQUFJQU9BQUVCZ1FBRmdBQUFBVUdCQUFYQUFBQUFBWUNBSUFBQ2dZQkFBRUFBQVdBT1FBQUFBb0FBZ0E1QUFRR0JBQVhBQUFBQlFZRUFCZ0FBQUFBQmdJQWdBQUtCZ0VBQVFBQUJZQTZBQUFBQ2dBQ0FEb0FCQVlFQUJRQUFBQUZCZ1FBR0FBQUFBQUdBZ0NBQUFvR0FRQUJBQUFGZ0RzQUFBQUtBQUlBT3dBRUJnUUFGd0FBQUFVR0JBQVpBQUFBQ2dZQkFBRUFBQVdBUEFBQUFBb0FBZ0E4QUFRR0JBQVpBQUFBQlFZRUFCb0FBQUFBQmdJQWdBQUtCZ0VBQVFBQUJZQTlBQUFBQ2dBQ0FEMEFCQVlFQUJvQUFBQUZCZ1FBR3dBQUFBQUdBZ0NBQUFvR0FRQUJBQUFGZ0Q0QUFBQUtBQUlBUGdBRUJnUUFHd0FBQUFVR0JBQWNBQUFBQUFZQ0FJQUFDZ1lCQUFFQUFBV0FQd0FBQUFvQUFnQS9BQVFHQkFBY0FBQUFCUVlFQUIwQUFBQUtCZ0VBQVFBQUJZQkFBQUFBQ2dBQ0FFQUFCQVlFQUJ3QUFBQUZCZ1FBSGdBQUFBQUdBZ0NBQUFvR0FRQUJBQUFGZ0VFQUFBQUtBQUlBUVFBRUJnUUFIZ0FBQUFVR0JBQWZBQUFBQUFZQ0FJQUFDZ1lCQUFFQUFBV0FRZ0FBQUFvQUFnQkNBQVFHQkFBWkFBQUFCUVlFQUI4QUFBQUFCZ0lBZ0FBS0JnRUFBUUFBQjRCRkFBQUFCQUlRQUFBQUFBRGRCYUlBQUFBQUFKYlhqQUFLQUFJQVF3QUFDZ0lBQkFBRUNnSUFBUUFOQWd3QWx0ZU1BQUFBQUFBQUFBQUFEZ0lNQU4wRm9nQUFBQUFBQUFBQUFBOENEQUNXMTR3QVJpNFZBQUFBQUFBQUFBZUFSZ0FBQUFRQ0VBQ0JQZFgvTktCU0FJRTkxZit5eDBJQUNnQUNBRVFBQUFvQ0FBUUFCQW9DQUFFQURRSU1BTExIUWdDQlBkWC9BQUFBQUE0Q0RBQTBvRklBZ1QzVi93QUFBQUFQQWd3QXNzZENBQUlXNWY4QUFBQUFBQUFIZ0VjQUFBQUVBaEFBOGkzZS8rZm9BZ0R5TGQ3L29ycnQvd29BQWdCRkFBQUtBZ0FFQUFRS0FnQUJBQTBDREFDaXV1My84aTNlL3dBQUFBQU9BZ3dBNStnQ0FQSXQzdjhBQUFBQUR3SU1BS0s2N2Y4NFhQUC9BQUFBQUFBQUFBQUFBQUFBQUFBPQ==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QzMySDMxQnJOMk8yfE1BU1RFUiBTSEVFVFBpY3R1cmUgMzc1fFZtcERSREF4TURBRUF3SUJBQUFBQUFBQUFBQUFBQUNBQUFBQUFBTUFGZ0FBQUVOb1pXMUVjbUYzSURFeUxqQXVNaTR4TURjMkJBSVFBTTFzay8vSHpySC96Wk9IQVBsOGl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lBQUFBQkFJUUFBQUFBQUFBQUFBQUFBQnhCR3RNYXdVV0NBUUFBQUFrQUJnSUJBQUFBQ1FBR1FnQUFCQUlBZ0FCQUE4SUFnQUJBQU9BVVFBQUFBUUNFQUROYkpQL3g4NngvODJUaHdENWZJZ0FCSUFCQUFBQUFBSUlBQUFBOGYvdEJPYi9DZ0FDQUFJQU53UUJBQUVBQUFTQUFnQUFBQUFDQ0FBQUFBQUFBQUFBQUFvQUFnQURBQUlFQWdBSUFDc0VBZ0FBQUVnRUFBQTNCQUVBQVFhQUFBQUFBQUFDQ0FBQW9BTUFBQmo4L3dRQ0VBQUFZUHovQUJqOC81bTVBd0FBMkFNQUl3Z0JBQUFDQndJQUFBQUFCdzBBQVFBQUFBTUFZQURJQUFNQVR3QUFBQUFFZ0FNQUFBQUFBZ2dBQUFEeC94UDdHUUFLQUFJQUJBQUFBQVNBQkFBQUFBQUNDQUFBQU5QL0Uvc1pBQW9BQWdBRkFBSUVBZ0FIQUNzRUFnQUFBRWdFQUFBR2dBQUFBQUFBQWdnQU5KUFcveE5qRmdBRUFoQUF6V3pQL3hOakZnQTBrOWIvUnBZZEFDTUlBUUFBQWdjQ0FBQUFBQWNOQUFFQUFBQURBR0FBeUFBREFFNEFBQUFBQklBRkFBQUFBQUlJQUFBQXhQOG05ak1BQ2dBQ0FBWUFBQUFFZ0FZQUFBQUFBZ2dBQUFDbS95YjJNd0FLQUFJQUJ3QUFBQVNBQndBQUFBQUNDQUFBQUpmL09mRk5BQW9BQWdBSUFBQUFCSUFJQUFBQUFBSUlBQUFBcHY5TTdHY0FDZ0FDQUFrQUFBQUVnQWtBQUFBQUFnZ0FBQUNYLzJEbmdRQUtBQUlBQ2dBQ0JBSUFJd0FyQkFJQUFBQklCQUFBTndRQkFBRUdnQUFBQUFBQUFnZ0FOSk9hLzJCamZnQUVBaEFBeld5VC8yQmpmZ0EwazVyLytYeUlBQ01JQVFBQUFnY0NBQUFBQlFjQkFBRUFCdzRBQVFBQUFBTUFZQURJQUFNQVFuSUFBQUFBQklBS0FBQUFBQUlJQUFBQXhQOU03R2NBQ2dBQ0FBc0FBQUFFZ0FzQUFBQUFBZ2dBQUFEVC96bnhUUUFLQUFJQURBQUFBQVNBREFBQUFBQUNDQUFBQVBIL09mRk5BQW9BQWdBTkFBQUFCSUFOQUFBQUFBSUlBQUFBQUFBbTlqTUFDZ0FDQUE0QUFBQUVnQTRBQUFBQUFnZ0EvLzhkQUNiMk13QUtBQUlBRHdBd0JBRUFCekVFRUFBMUFBQUFOZ0FBQUQwQUFBQUFBQUFBQUFBRWdBOEFBQUFBQWdnQS8vOHNBRG54VFFBS0FBSUFFQUFBQUFTQUVBQUFBQUFDQ0FELy94MEFUT3huQUFvQUFnQVJBQUFBQklBUkFBQUFBQUlJQUFBQUxRQmc1NEVBQ2dBQ0FCSUFBQUFFZ0JJQUFBQUFBZ2dBQUFCTEFHRG5nUUFLQUFJQUV3QUFBQVNBRXdBQUFBQUNDQUFBQUZvQVRPeG5BQW9BQWdBVUFBQUFCSUFVQUFBQUFBSUlBUC8vU2dBNThVMEFDZ0FDQUJVQUFBQUVnQlVBQUFBQUFnZ0EvLzhzQUJQN0dRQUtBQUlBRmdBd0JBRUFCekVFRUFBOUFBQUFQZ0FBQUQ4QUFBQkVBQUFBQUFBRWdCWUFBQUFBQWdnQS8vOE9BQlA3R1FBS0FBSUFGd0FDQkFJQUNBQXJCQUlBQVFCSUJBQUFOd1FCQUFFR2dBQUFBQUFBQWdnQUFLQVNBQk1URmdBRUFoQUFBR0FMQUJNVEZnQ1p1UklBUmdZbEFDTUlBUUFBQWdjQ0FBQUFCUWNCQUFFQUJ3NEFBUUFBQUFNQVlBRElBQU1BVDBnQUFBQUFCSUFYQUFBQUFBSUlBUC8vSFFBQUFBQUFDZ0FDQUJnQU53UUJBQUVBQUFTQUdBQUFBQUFDQ0FELy95d0E3UVRtL3dvQUFnQVpBRGNFQVFBQkFBQUVnQmtBQUFBQUFnZ0EvLzhkQU5vSnpQOEtBQUlBR2dBQ0JBSUFCd0FyQkFJQUFBQklCQUFBQm9BQUFBQUFBQUlJQURPVElRRGFjY2ovQkFJUUFNeHNHZ0RhY2NqL001TWhBQTJsei84akNBRUFBQUlIQWdBQUFBQUhEUUFCQUFBQUF3QmdBTWdBQXdCT0FBQUFBQVNBR2dBQUFBQUNDQUQvL3l3QXh3Nnkvd29BQWdBYkFEY0VBUUFCQUFBRWdCc0FBQUFBQWdnQUFBQUFBTm9KelA4S0FBSUFIQUEzQkFFQUFRQUFCSUFjQUFBQUFBSUlBUC8vU2dBVCt4a0FDZ0FDQUIwQUFBQUVnQjBBQUFBQUFnZ0EvLzlaQUNiMk13QUtBQUlBSGdBQUFBU0FIZ0FBQUFBQ0NBRC8vM2NBSnZZekFBb0FBZ0FmQUFBQUJJQWZBQUFBQUFJSUFQLy9oZ0FUK3hrQUNnQUNBQ0FBQUFBRWdDQUFBQUFBQWdnQUFBQjRBQUFBQUFBS0FBSUFJUUFBQUFTQUlRQUFBQUFDQ0FBQUFJY0E3UVRtL3dvQUFnQWlBQUFBQklBaUFBQUFBQUlJQUFBQWVBRGFDY3ovQ2dBQ0FDTUFBQUFFZ0NNQUFBQUFBZ2dBQUFCYUFOb0p6UDhLQUFJQUpBQUFBQVNBSkFBQUFBQUNDQUFBQUVzQTdRVG0vd29BQWdBbEFBQUFCSUFsQUFBQUFBSUlBQUFBV2dBQUFBQUFDZ0FDQUNZQUFBQUZnQ2NBQUFBS0FBSUFKd0FFQmdRQUFRQUFBQVVHQkFBQ0FBQUFDZ1lCQUFFQUFBV0FLQUFBQUFvQUFnQW9BQVFHQkFBQ0FBQUFCUVlFQUFNQUFBQUtCZ0VBQVFBQUJZQXBBQUFBQ2dBQ0FDa0FCQVlFQUFNQUFBQUZCZ1FBQkFBQUFBQUdBZ0NBQUFBQUJZQXFBQUFBQ2dBQ0FDb0FCQVlFQUFRQUFBQUZCZ1FBQlFBQUFBQUdBZ0NBQUFBQUJZQXJBQUFBQ2dBQ0FDc0FCQVlFQUFVQUFBQUZCZ1FBQmdBQUFBQUdBZ0NBQUFBQUJZQXNBQUFBQ2dBQ0FDd0FCQVlFQUFZQUFBQUZCZ1FBQndBQUFBQUdBZ0NBQUFBQUJZQXRBQUFBQ2dBQ0FDMEFCQVlFQUFjQUFBQUZCZ1FBQ0FBQUFBQUdBZ0NBQUFBQUJZQXVBQUFBQ2dBQ0FDNEFCQVlFQUFnQUFBQUZCZ1FBQ1FBQUFBb0dBUUFCQUFBRmdDOEFBQUFLQUFJQUx3QUVCZ1FBQ0FBQUFBVUdCQUFLQUFBQUFBWUNBSUFBQUFBRmdEQUFBQUFLQUFJQU1BQUVCZ1FBQ2dBQUFBVUdCQUFMQUFBQUFBWUNBSUFBQUFBRmdERUFBQUFLQUFJQU1RQUVCZ1FBQlFBQUFBVUdCQUFMQUFBQUFBWUNBSUFBQUFBRmdESUFBQUFLQUFJQU1nQUVCZ1FBQ3dBQUFBVUdCQUFNQUFBQUFBWUNBSUFBQUFBRmdETUFBQUFLQUFJQU13QUVCZ1FBREFBQUFBVUdCQUFOQUFBQUFBWUNBSUFBQUFBRmdEUUFBQUFLQUFJQU5BQUVCZ1FBQXdBQUFBVUdCQUFOQUFBQUFBWUNBSUFBQUFBRmdEVUFBQUFLQUFJQU5RQUVCZ1FBRFFBQUFBVUdCQUFPQUFBQUFRWUNBQWNBQ2dZQkFBRUFBQVdBTmdBQUFBb0FBZ0EyQUFRR0JBQU9BQUFBQlFZRUFBOEFBQUFLQmdFQUFRQUFCWUEzQUFBQUNnQUNBRGNBQkFZRUFBOEFBQUFGQmdRQUVBQUFBQUFHQWdDQUFBQUFCWUE0QUFBQUNnQUNBRGdBQkFZRUFCQUFBQUFGQmdRQUVRQUFBQUFHQWdDQUFBQUFCWUE1QUFBQUNnQUNBRGtBQkFZRUFCRUFBQUFGQmdRQUVnQUFBQUFHQWdDQUFBQUFCWUE2QUFBQUNnQUNBRG9BQkFZRUFCSUFBQUFGQmdRQUV3QUFBQUFHQWdDQUFBQUFCWUE3QUFBQUNnQUNBRHNBQkFZRUFCTUFBQUFGQmdRQUZBQUFBQUFHQWdDQUFBQUFCWUE4QUFBQUNnQUNBRHdBQkFZRUFBOEFBQUFGQmdRQUZBQUFBQUFHQWdDQUFBQUFCWUE5QUFBQUNnQUNBRDBBQkFZRUFBNEFBQUFGQmdRQUZRQUFBQW9HQVFBQkFBQUZnRDRBQUFBS0FBSUFQZ0FFQmdRQUZRQUFBQVVHQkFBV0FBQUFBUVlDQUFZQUNnWUJBQUVBQUFXQVB3QUFBQW9BQWdBL0FBUUdCQUFWQUFBQUJRWUVBQmNBQUFBS0JnRUFBUUFBQllCQUFBQUFDZ0FDQUVBQUJBWUVBQmNBQUFBRkJnUUFHQUFBQUFvR0FRQUJBQUFGZ0VFQUFBQUtBQUlBUVFBRUJnUUFHQUFBQUFVR0JBQVpBQUFBQ2dZQkFBRUFBQVdBUWdBQUFBb0FBZ0JDQUFRR0JBQVpBQUFBQlFZRUFCb0FBQUFLQmdFQUFRQUFCWUJEQUFBQUNnQUNBRU1BQkFZRUFCa0FBQUFGQmdRQUd3QUFBQW9HQVFBQkFBQUZnRVFBQUFBS0FBSUFSQUFFQmdRQUZRQUFBQVVHQkFBY0FBQUFDZ1lCQUFFQUFBV0FSUUFBQUFvQUFnQkZBQVFHQkFBY0FBQUFCUVlFQUIwQUFBQUFCZ0lBZ0FBQUFBV0FSZ0FBQUFvQUFnQkdBQVFHQkFBZEFBQUFCUVlFQUI0QUFBQUFCZ0lBZ0FBQUFBV0FSd0FBQUFvQUFnQkhBQVFHQkFBZUFBQUFCUVlFQUI4QUFBQUFCZ0lBZ0FBQUFBV0FTQUFBQUFvQUFnQklBQVFHQkFBZkFBQUFCUVlFQUNBQUFBQUFCZ0lBZ0FBQUFBV0FTUUFBQUFvQUFnQkpBQVFHQkFBZ0FBQUFCUVlFQUNFQUFBQUFCZ0lBZ0FBQUFBV0FTZ0FBQUFvQUFnQktBQVFHQkFBaEFBQUFCUVlFQUNJQUFBQUFCZ0lBZ0FBQUFBV0FTd0FBQUFvQUFnQkxBQVFHQkFBaUFBQUFCUVlFQUNNQUFBQUFCZ0lBZ0FBQUFBV0FUQUFBQUFvQUFnQk1BQVFHQkFBakFBQUFCUVlFQUNRQUFBQUFCZ0lBZ0FBQUFBV0FUUUFBQUFvQUFnQk5BQVFHQkFBa0FBQUFCUVlFQUNVQUFBQUFCZ0lBZ0FBQUFBV0FUZ0FBQUFvQUFnQk9BQVFHQkFBY0FBQUFCUVlFQUNVQUFBQUFCZ0lBZ0FBQUFBV0FUd0FBQUFvQUFnQlBBQVFHQkFBZ0FBQUFCUVlFQUNVQUFBQUFCZ0lBZ0FBQUFBZUFVZ0FBQUFRQ0VBQUFBT0wvYkNSSkFBQUE0djhtOWpNQUNnQUNBRkFBQUFvQ0FBUUFCQW9DQUFFQURRSU1BQ2IyTXdBQUFPTC9BQUFBQUE0Q0RBQnNKRWtBQUFEaS93QUFBQUFQQWd3QUp2WXpBRWN1OS84QUFBQUFBQUFIZ0ZNQUFBQUVBaEFBQUFDMS80QWZZd0FBQUxYL09mRk5BQW9BQWdCUkFBQUtBZ0FFQUFRS0FnQUJBQTBDREFBNThVMEFBQUMxL3dBQUFBQU9BZ3dBZ0I5akFBQUF0ZjhBQUFBQUR3SU1BRG54VFFCSExzci9BQUFBQUFBQUI0QlVBQUFBQkFJUUFBQUFQQUNUR24wQUFBQThBRXpzWndBS0FBSUFVZ0FBQ2dJQUJBQUVDZ0lBQVFBTkFnd0FUT3huQUFBQVBBQUFBQUFBRGdJTUFKTWFmUUFBQUR3QUFBQUFBQThDREFCTTdHY0FSaTVSQUFBQUFBQUFBQWVBVlFBQUFBUUNFQUQvLzJnQVdTa3ZBUC8vYUFBVCt4a0FDZ0FDQUZNQUFBb0NBQVFBQkFvQ0FBRUFEUUlNQUJQN0dRRC8vMmdBQUFBQUFBNENEQUJaS1M4QS8vOW9BQUFBQUFBUEFnd0FFL3NaQUVZdWZnQUFBQUFBQUFBSGdGWUFBQUFFQWhBQUFBQnBBRFF6Ky84QUFHa0E3UVRtL3dvQUFnQlVBQUFLQWdBRUFBUUtBZ0FCQUEwQ0RBRHRCT2IvQUFCcEFBQUFBQUFPQWd3QU5EUDcvd0FBYVFBQUFBQUFEd0lNQU8wRTV2OUdMbjRBQUFBQUFBQUFBQUFBQUFBQUFBQT0=</t>
        </r>
      </text>
    </comment>
    <comment ref="J7" authorId="0">
      <text>
        <r>
          <rPr>
            <sz val="9"/>
            <color indexed="81"/>
            <rFont val="Tahoma"/>
            <family val="2"/>
          </rPr>
          <t>QzE5SDE5Rk40TzJ8TUFTVEVSIFNIRUVUUGljdHVyZSA1Nzl8Vm1wRFJEQXhNREFFQXdJQkFBQUFBQUFBQUFBQUFBQ0FBQUFBQUFNQUZnQUFBRU5vWlcxRWNtRjNJREV5TGpBdU1pNHhNRGMyQkFJUUFQTS9odi9MdWIzLzZENGlBQnVQQ2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CLzdWQWtXQ0FRQUFBQWtBQmdJQkFBQUFDUUFHUWdBQUJBSUFnQUJBQThJQWdBQkFBT0FPZ0FBQUFRQ0VBRHpQNGIveTdtOS8rZytJZ0FiandvQkJJQUJBQUFBQUFJSUFOOFMyUCtCcVFjQkNnQUNBQUlBQWdRQ0FBa0FLd1FDQUFBQVNBUUFBRGNFQVFBQkJvQUFBQUFBQUFJSUFCT20yLytCZFFRQkJBSVFBS3gvMVArQmRRUUJFNmJiL3h1UENnRWpDQUVBQUFJSEFnQUFBQUFIRFFBQkFBQUFBd0JnQU1nQUF3QkdBQUFBQUFTQUFnQUFBQUFDQ0FBajM4di9la0hzQUFvQUFnQURBQUFBQklBREFBQUFBQUlJQUZPQjNmODUvTk1BQ2dBQ0FBUUFBQUFFZ0FRQUFBQUFBZ2dBbDAzUi96S1V1QUFLQUFJQUJRQUFBQVNBQlFBQUFBQUNDQUNwZDdQL2EzRzFBQW9BQWdBR0FBQUFCSUFHQUFBQUFBSUlBSGpWb2YrcnRzMEFDZ0FDQUFjQUFBQUVnQWNBQUFBQUFnZ0FOUW11LzdJZTZRQUtBQUlBQ0FBQUFBU0FDQUFBQUFBQ0NBRHNRNmYvWXdtYUFBb0FBZ0FKQUFBQUJJQUpBQUFBQUFJSUFPeER0djlRRG9BQUNnQUNBQW9BQWdRQ0FBZ0FLd1FDQUFBQVNBUUFBQWFBQUFBQUFBQUNDQURzNDduL1VDWjhBQVFDRUFEc283TC9VQ1o4QUliOXVmOVE1b01BSXdnQkFBQUNCd0lBQUFBQUJ3MEFBUUFBQUFNQVlBRElBQU1BVHdBQUFBQUVnQW9BQUFBQUFnZ0FBREdpLy9iQ2FRQUtBQUlBQ3dBQUFBU0FDd0FBQUFBQ0NBRDR5SWIvcy9aMUFBb0FBZ0FNQUFBQUJJQU1BQUFBQUFJSUFNRHJpZitnekpNQUNnQUNBQTBBQUFBRWdBMEFBQUFBQWdnQXcyMm8vOGxxVEFBS0FBSUFEZ0FBQUFTQURnQUFBQUFDQ0FBdU41UC9OVFEzQUFvQUFnQVBBQUlFQWdBSUFDc0VBZ0FBQUVnRUFBQTNCQUVBQVFhQUFBQUFBQUFDQ0FBdTE1Yi9OVXd6QUFRQ0VBQXVsNC8vTlV3ekFNandsdjgxRERzQUl3Z0JBQUFDQndJQUFBQUFCdzBBQVFBQUFBTUFZQURJQUFNQVR3QUFBQUFFZ0E4QUFBQUFBZ2dBNFBYRS80a2xRd0FLQUFJQUVBQUNCQUlBQndBckJBSUFBUUJJQkFBQU53UUJBQUVHZ0FBQUFBQUFBZ2dBRTRuSS80bU5Qd0FFQWhBQXJXTEIvNG1OUHdBVGljai84UE5OQUNNSUFRQUFBZ2NDQUFBQUJRY0JBQUVBQnc0QUFRQUFBQU1BWUFESUFBTUFUa2dBQUFBQUJJQVFBQUFBQUFJSUFLTXl5LzlkelNVQUNnQUNBQkVBTndRQkFBRUFBQVNBRVFBQUFBQUNDQURBdXVmL0hZZ2NBQW9BQWdBU0FBQUFCSUFTQUFBQUFBSUlBQUFBQUFCT0tpNEFDZ0FDQUJNQUFnUUNBQWNBS3dRQ0FBQUFTQVFBQUFhQUFBQUFBQUFDQ0FBemt3TUFUcElxQUFRQ0VBRE5iUHovVHBJcUFET1RBd0NCeFRFQUl3Z0JBQUFDQndJQUFBQUFCdzBBQVFBQUFBTUFZQURJQUFNQVRnQUFBQUFFZ0JNQUFBQUFBZ2dBUUVVWUFCMklIQUFLQUFJQUZBQUNCQUlBQndBckJBSUFBQUJJQkFBQUJvQUFBQUFBQUFJSUFIUFlHd0FkOEJnQUJBSVFBQXl5RkFBZDhCZ0FjOWdiQUZBaklBQWpDQUVBQUFJSEFnQUFBQUFIRFFBQkFBQUFBd0JnQU1nQUF3Qk9BQUFBQUFTQUZBQUFBQUFDQ0FELy93NEFBQUFBQUFvQUFnQVZBQUFBQklBVkFBQUFBQUlJQUdhMElRQ0ppK2ovQ2dBQ0FCWUFOd1FCQUFFQUFBU0FGZ0FBQUFBQ0NBQndCeHNBRjB6TC93b0FBZ0FYQURjRUFRQUJBQUFFZ0JjQUFBQUFBZ2dBQUFBQUFOMUh2djhLQUFJQUdBQTNCQUVBQVFBQUJJQVlBQUFBQUFJSUFKRDQ1UDhYVE12L0NnQUNBQmtBTndRQkFBRUFBQVNBR1FBQUFBQUNDQUNhUzk3L2lZdm8vd29BQWdBYUFEY0VBUUFCQUFBRWdCb0FBQUFBQWdnQUFBRHgvd0FBQUFBS0FBSUFHd0FDQkFJQUJ3QXJCQUlBQUFCSUJBQUFCb0FBQUFBQUFBSUlBRFNUOVA4QWFQei9CQUlRQU0xczdmOEFhUHovTkpQMC96T2JBd0FqQ0FFQUFBSUhBZ0FBQUFBSERRQUJBQUFBQXdCZ0FNZ0FBd0JPQUFBQUFBV0FIQUFBQUFvQUFnQWNBQVFHQkFBQkFBQUFCUVlFQUFJQUFBQUtCZ0VBQVFBQUJZQWRBQUFBQ2dBQ0FCMEFCQVlFQUFJQUFBQUZCZ1FBQXdBQUFBQUdBZ0NBQUFBQUJZQWVBQUFBQ2dBQ0FCNEFCQVlFQUFNQUFBQUZCZ1FBQkFBQUFBQUdBZ0NBQUFBQUJZQWZBQUFBQ2dBQ0FCOEFCQVlFQUFRQUFBQUZCZ1FBQlFBQUFBQUdBZ0NBQUFBQUJZQWdBQUFBQ2dBQ0FDQUFCQVlFQUFVQUFBQUZCZ1FBQmdBQUFBQUdBZ0NBQUFBQUJZQWhBQUFBQ2dBQ0FDRUFCQVlFQUFZQUFBQUZCZ1FBQndBQUFBQUdBZ0NBQUFBQUJZQWlBQUFBQ2dBQ0FDSUFCQVlFQUFJQUFBQUZCZ1FBQndBQUFBQUdBZ0NBQUFBQUJZQWpBQUFBQ2dBQ0FDTUFCQVlFQUFVQUFBQUZCZ1FBQ0FBQUFBQUFCWUFrQUFBQUNnQUNBQ1FBQkFZRUFBZ0FBQUFGQmdRQUNRQUFBQUFHQWdDQUFBQUFCWUFsQUFBQUNnQUNBQ1VBQkFZRUFBa0FBQUFGQmdRQUNnQUFBQUFHQWdDQUFBQUFCWUFtQUFBQUNnQUNBQ1lBQkFZRUFBb0FBQUFGQmdRQUN3QUFBQUFHQWdDQUFBQUFCWUFuQUFBQUNnQUNBQ2NBQkFZRUFBc0FBQUFGQmdRQURBQUFBQUFHQWdDQUFBQUFCWUFvQUFBQUNnQUNBQ2dBQkFZRUFBZ0FBQUFGQmdRQURBQUFBQUFHQWdDQUFBQUFCWUFwQUFBQUNnQUNBQ2tBQkFZRUFBb0FBQUFGQmdRQURRQUFBQW9HQVFBQkFBQUZnQ29BQUFBS0FBSUFLZ0FFQmdRQURRQUFBQVVHQkFBT0FBQUFBQVlDQUFJQUFBQUZnQ3NBQUFBS0FBSUFLd0FFQmdRQURRQUFBQVVHQkFBUEFBQUFDZ1lCQUFFQUFBV0FMQUFBQUFvQUFnQXNBQVFHQkFBUEFBQUFCUVlFQUJBQUFBQUtCZ0VBQVFBQUJZQXRBQUFBQ2dBQ0FDMEFCQVlFQUJBQUFBQUZCZ1FBRVFBQUFBb0dBUUFCQUFBRmdDNEFBQUFLQUFJQUxnQUVCZ1FBRVFBQUFBVUdCQUFTQUFBQUFBWUNBSUFBQUFBRmdDOEFBQUFLQUFJQUx3QUVCZ1FBRWdBQUFBVUdCQUFUQUFBQUFBWUNBSUFBQUFBRmdEQUFBQUFLQUFJQU1BQUVCZ1FBRXdBQUFBVUdCQUFVQUFBQUFBWUNBSUFBQUFBRmdERUFBQUFLQUFJQU1RQUVCZ1FBRkFBQUFBVUdCQUFWQUFBQUNnWUJBQUVBQUFXQU1nQUFBQW9BQWdBeUFBUUdCQUFWQUFBQUJRWUVBQllBQUFBS0JnRUFBUUFBQllBekFBQUFDZ0FDQURNQUJBWUVBQllBQUFBRkJnUUFGd0FBQUFvR0FRQUJBQUFGZ0RRQUFBQUtBQUlBTkFBRUJnUUFGd0FBQUFVR0JBQVlBQUFBQ2dZQkFBRUFBQVdBTlFBQUFBb0FBZ0ExQUFRR0JBQVlBQUFBQlFZRUFCa0FBQUFLQmdFQUFRQUFCWUEyQUFBQUNnQUNBRFlBQkFZRUFCa0FBQUFGQmdRQUdnQUFBQW9HQVFBQkFBQUZnRGNBQUFBS0FBSUFOd0FFQmdRQUVRQUFBQVVHQkFBYUFBQUFBQVlDQUlBQUFBQUZnRGdBQUFBS0FBSUFPQUFFQmdRQUZBQUFBQVVHQkFBYUFBQUFBQVlDQUlBQUFBQUhnRHNBQUFBRUFoQUFacXUvLzdrSDVnQm1xNy8vY3RuUUFBb0FBZ0E1QUFBS0FnQUVBQVFLQWdBQkFBMENEQUJ5MmRBQVpxdS8vd0FBQUFBT0Fnd0F1UWZtQUdhcnYvOEFBQUFBRHdJTUFITFowQUNzMmRUL0FBQUFBQUFBQjRBOEFBQUFCQUlRQUxmaW5QKzBrWklBdCtLYy96SzVnZ0FLQUFJQU9nQUFDZ0lBQkFBRUNnSUFBUUFOQWd3QU1ybUNBTGZpblA4QUFBQUFEZ0lNQUxTUmtnQzM0cHovQUFBQUFBOENEQUF5dVlJQU9MdXMvd0FBQUFBQUFBZUFQUUFBQUFRQ0VBQUFBQUFBMEgwa0FBQUFBQUJPcFJRQUNnQUNBRHNBRUFCSEFBQUFWR2hsY21VZ2FYTWdZU0IyWVd4bGJtTmxJRzl5SUdOb1lYSm5aU0JsY25KdmNpQnpiMjFsZDJobGNtVWdhVzRnZEdocGN5QmhjbTl0WVhScFl5QnplWE4wWlcwdUFBb0NBQVFBQkFvQ0FBRUFEUUlNQUU2bEZBQUFBQUFBQUFBQUFBNENEQURRZlNRQUFBQUFBQUFBQUFBUEFnd0FUcVVVQUlIWUR3QUFBQUFBQUFBQUFBQUFBQUFBQUE9PQ==</t>
        </r>
      </text>
    </comment>
    <comment ref="K7" authorId="0">
      <text>
        <r>
          <rPr>
            <sz val="9"/>
            <color indexed="81"/>
            <rFont val="Tahoma"/>
            <family val="2"/>
          </rPr>
          <t>QzE5SDE5Rk40TzJ8TUFTVEVSIFNIRUVUUGljdHVyZSA1Nzl8Vm1wRFJEQXhNREFFQXdJQkFBQUFBQUFBQUFBQUFBQ0FBQUFBQUFNQUZnQUFBRU5vWlcxRWNtRjNJREV5TGpBdU1pNHhNRGMyQkFJUUFQTS9odi9MdWIzLzZENGlBQnVQQ2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CLzdWQWtXQ0FRQUFBQWtBQmdJQkFBQUFDUUFHUWdBQUJBSUFnQUJBQThJQWdBQkFBT0FPZ0FBQUFRQ0VBRHpQNGIveTdtOS8rZytJZ0FiandvQkJJQUJBQUFBQUFJSUFOOFMyUCtCcVFjQkNnQUNBQUlBQWdRQ0FBa0FLd1FDQUFBQVNBUUFBRGNFQVFBQkJvQUFBQUFBQUFJSUFCT20yLytCZFFRQkJBSVFBS3gvMVArQmRRUUJFNmJiL3h1UENnRWpDQUVBQUFJSEFnQUFBQUFIRFFBQkFBQUFBd0JnQU1nQUF3QkdBQUFBQUFTQUFnQUFBQUFDQ0FBajM4di9la0hzQUFvQUFnQURBQUFBQklBREFBQUFBQUlJQUZPQjNmODUvTk1BQ2dBQ0FBUUFBQUFFZ0FRQUFBQUFBZ2dBbDAzUi96S1V1QUFLQUFJQUJRQUFBQVNBQlFBQUFBQUNDQUNwZDdQL2EzRzFBQW9BQWdBR0FBQUFCSUFHQUFBQUFBSUlBSGpWb2YrcnRzMEFDZ0FDQUFjQUFBQUVnQWNBQUFBQUFnZ0FOUW11LzdJZTZRQUtBQUlBQ0FBQUFBU0FDQUFBQUFBQ0NBRHNRNmYvWXdtYUFBb0FBZ0FKQUFBQUJJQUpBQUFBQUFJSUFPeER0djlRRG9BQUNnQUNBQW9BQWdRQ0FBZ0FLd1FDQUFBQVNBUUFBQWFBQUFBQUFBQUNDQURzNDduL1VDWjhBQVFDRUFEc283TC9VQ1o4QUliOXVmOVE1b01BSXdnQkFBQUNCd0lBQUFBQUJ3MEFBUUFBQUFNQVlBRElBQU1BVHdBQUFBQUVnQW9BQUFBQUFnZ0FBREdpLy9iQ2FRQUtBQUlBQ3dBQUFBU0FDd0FBQUFBQ0NBRDR5SWIvcy9aMUFBb0FBZ0FNQUFBQUJJQU1BQUFBQUFJSUFNRHJpZitnekpNQUNnQUNBQTBBQUFBRWdBMEFBQUFBQWdnQXcyMm8vOGxxVEFBS0FBSUFEZ0FBQUFTQURnQUFBQUFDQ0FBdU41UC9OVFEzQUFvQUFnQVBBQUlFQWdBSUFDc0VBZ0FBQUVnRUFBQTNCQUVBQVFhQUFBQUFBQUFDQ0FBdTE1Yi9OVXd6QUFRQ0VBQXVsNC8vTlV3ekFNandsdjgxRERzQUl3Z0JBQUFDQndJQUFBQUFCdzBBQVFBQUFBTUFZQURJQUFNQVR3QUFBQUFFZ0E4QUFBQUFBZ2dBNFBYRS80a2xRd0FLQUFJQUVBQUNCQUlBQndBckJBSUFBUUJJQkFBQU53UUJBQUVHZ0FBQUFBQUFBZ2dBRTRuSS80bU5Qd0FFQWhBQXJXTEIvNG1OUHdBVGljai84UE5OQUNNSUFRQUFBZ2NDQUFBQUJRY0JBQUVBQnc0QUFRQUFBQU1BWUFESUFBTUFUa2dBQUFBQUJJQVFBQUFBQUFJSUFLTXl5LzlkelNVQUNnQUNBQkVBTndRQkFBRUFBQVNBRVFBQUFBQUNDQURBdXVmL0hZZ2NBQW9BQWdBU0FBQUFCSUFTQUFBQUFBSUlBQUFBQUFCT0tpNEFDZ0FDQUJNQUFnUUNBQWNBS3dRQ0FBQUFTQVFBQUFhQUFBQUFBQUFDQ0FBemt3TUFUcElxQUFRQ0VBRE5iUHovVHBJcUFET1RBd0NCeFRFQUl3Z0JBQUFDQndJQUFBQUFCdzBBQVFBQUFBTUFZQURJQUFNQVRnQUFBQUFFZ0JNQUFBQUFBZ2dBUUVVWUFCMklIQUFLQUFJQUZBQUNCQUlBQndBckJBSUFBQUJJQkFBQUJvQUFBQUFBQUFJSUFIUFlHd0FkOEJnQUJBSVFBQXl5RkFBZDhCZ0FjOWdiQUZBaklBQWpDQUVBQUFJSEFnQUFBQUFIRFFBQkFBQUFBd0JnQU1nQUF3Qk9BQUFBQUFTQUZBQUFBQUFDQ0FELy93NEFBQUFBQUFvQUFnQVZBQUFBQklBVkFBQUFBQUlJQUdhMElRQ0ppK2ovQ2dBQ0FCWUFOd1FCQUFFQUFBU0FGZ0FBQUFBQ0NBQndCeHNBRjB6TC93b0FBZ0FYQURjRUFRQUJBQUFFZ0JjQUFBQUFBZ2dBQUFBQUFOMUh2djhLQUFJQUdBQTNCQUVBQVFBQUJJQVlBQUFBQUFJSUFKRDQ1UDhYVE12L0NnQUNBQmtBTndRQkFBRUFBQVNBR1FBQUFBQUNDQUNhUzk3L2lZdm8vd29BQWdBYUFEY0VBUUFCQUFBRWdCb0FBQUFBQWdnQUFBRHgvd0FBQUFBS0FBSUFHd0FDQkFJQUJ3QXJCQUlBQUFCSUJBQUFCb0FBQUFBQUFBSUlBRFNUOVA4QWFQei9CQUlRQU0xczdmOEFhUHovTkpQMC96T2JBd0FqQ0FFQUFBSUhBZ0FBQUFBSERRQUJBQUFBQXdCZ0FNZ0FBd0JPQUFBQUFBV0FIQUFBQUFvQUFnQWNBQVFHQkFBQkFBQUFCUVlFQUFJQUFBQUtCZ0VBQVFBQUJZQWRBQUFBQ2dBQ0FCMEFCQVlFQUFJQUFBQUZCZ1FBQXdBQUFBQUdBZ0NBQUFBQUJZQWVBQUFBQ2dBQ0FCNEFCQVlFQUFNQUFBQUZCZ1FBQkFBQUFBQUdBZ0NBQUFBQUJZQWZBQUFBQ2dBQ0FCOEFCQVlFQUFRQUFBQUZCZ1FBQlFBQUFBQUdBZ0NBQUFBQUJZQWdBQUFBQ2dBQ0FDQUFCQVlFQUFVQUFBQUZCZ1FBQmdBQUFBQUdBZ0NBQUFBQUJZQWhBQUFBQ2dBQ0FDRUFCQVlFQUFZQUFBQUZCZ1FBQndBQUFBQUdBZ0NBQUFBQUJZQWlBQUFBQ2dBQ0FDSUFCQVlFQUFJQUFBQUZCZ1FBQndBQUFBQUdBZ0NBQUFBQUJZQWpBQUFBQ2dBQ0FDTUFCQVlFQUFVQUFBQUZCZ1FBQ0FBQUFBQUFCWUFrQUFBQUNnQUNBQ1FBQkFZRUFBZ0FBQUFGQmdRQUNRQUFBQUFHQWdDQUFBQUFCWUFsQUFBQUNnQUNBQ1VBQkFZRUFBa0FBQUFGQmdRQUNnQUFBQUFHQWdDQUFBQUFCWUFtQUFBQUNnQUNBQ1lBQkFZRUFBb0FBQUFGQmdRQUN3QUFBQUFHQWdDQUFBQUFCWUFuQUFBQUNnQUNBQ2NBQkFZRUFBc0FBQUFGQmdRQURBQUFBQUFHQWdDQUFBQUFCWUFvQUFBQUNnQUNBQ2dBQkFZRUFBZ0FBQUFGQmdRQURBQUFBQUFHQWdDQUFBQUFCWUFwQUFBQUNnQUNBQ2tBQkFZRUFBb0FBQUFGQmdRQURRQUFBQW9HQVFBQkFBQUZnQ29BQUFBS0FBSUFLZ0FFQmdRQURRQUFBQVVHQkFBT0FBQUFBQVlDQUFJQUFBQUZnQ3NBQUFBS0FBSUFLd0FFQmdRQURRQUFBQVVHQkFBUEFBQUFDZ1lCQUFFQUFBV0FMQUFBQUFvQUFnQXNBQVFHQkFBUEFBQUFCUVlFQUJBQUFBQUtCZ0VBQVFBQUJZQXRBQUFBQ2dBQ0FDMEFCQVlFQUJBQUFBQUZCZ1FBRVFBQUFBb0dBUUFCQUFBRmdDNEFBQUFLQUFJQUxnQUVCZ1FBRVFBQUFBVUdCQUFTQUFBQUFBWUNBSUFBQUFBRmdDOEFBQUFLQUFJQUx3QUVCZ1FBRWdBQUFBVUdCQUFUQUFBQUFBWUNBSUFBQUFBRmdEQUFBQUFLQUFJQU1BQUVCZ1FBRXdBQUFBVUdCQUFVQUFBQUFBWUNBSUFBQUFBRmdERUFBQUFLQUFJQU1RQUVCZ1FBRkFBQUFBVUdCQUFWQUFBQUNnWUJBQUVBQUFXQU1nQUFBQW9BQWdBeUFBUUdCQUFWQUFBQUJRWUVBQllBQUFBS0JnRUFBUUFBQllBekFBQUFDZ0FDQURNQUJBWUVBQllBQUFBRkJnUUFGd0FBQUFvR0FRQUJBQUFGZ0RRQUFBQUtBQUlBTkFBRUJnUUFGd0FBQUFVR0JBQVlBQUFBQ2dZQkFBRUFBQVdBTlFBQUFBb0FBZ0ExQUFRR0JBQVlBQUFBQlFZRUFCa0FBQUFLQmdFQUFRQUFCWUEyQUFBQUNnQUNBRFlBQkFZRUFCa0FBQUFGQmdRQUdnQUFBQW9HQVFBQkFBQUZnRGNBQUFBS0FBSUFOd0FFQmdRQUVRQUFBQVVHQkFBYUFBQUFBQVlDQUlBQUFBQUZnRGdBQUFBS0FBSUFPQUFFQmdRQUZBQUFBQVVHQkFBYUFBQUFBQVlDQUlBQUFBQUhnRHNBQUFBRUFoQUFacXUvLzdrSDVnQm1xNy8vY3RuUUFBb0FBZ0E1QUFBS0FnQUVBQVFLQWdBQkFBMENEQUJ5MmRBQVpxdS8vd0FBQUFBT0Fnd0F1UWZtQUdhcnYvOEFBQUFBRHdJTUFITFowQUNzMmRUL0FBQUFBQUFBQjRBOEFBQUFCQUlRQUxmaW5QKzBrWklBdCtLYy96SzVnZ0FLQUFJQU9nQUFDZ0lBQkFBRUNnSUFBUUFOQWd3QU1ybUNBTGZpblA4QUFBQUFEZ0lNQUxTUmtnQzM0cHovQUFBQUFBOENEQUF5dVlJQU9MdXMvd0FBQUFBQUFBZUFQUUFBQUFRQ0VBQUFBQUFBMEgwa0FBQUFBQUJPcFJRQUNnQUNBRHNBRUFCSEFBQUFWR2hsY21VZ2FYTWdZU0IyWVd4bGJtTmxJRzl5SUdOb1lYSm5aU0JsY25KdmNpQnpiMjFsZDJobGNtVWdhVzRnZEdocGN5QmhjbTl0WVhScFl5QnplWE4wWlcwdUFBb0NBQVFBQkFvQ0FBRUFEUUlNQUU2bEZBQUFBQUFBQUFBQUFBNENEQURRZlNRQUFBQUFBQUFBQUFBUEFnd0FUcVVVQUlIWUR3QUFBQUFBQUFBQUFBQUFBQUFBQUE9PQ==</t>
        </r>
      </text>
    </comment>
    <comment ref="J8" authorId="0">
      <text>
        <r>
          <rPr>
            <sz val="9"/>
            <color indexed="81"/>
            <rFont val="Tahoma"/>
            <family val="2"/>
          </rPr>
          <t>QzIxSDE3Q2xGTk8zfE1BU1RFUiBTSEVFVFBpY3R1cmUgMTI5fFZtcERSREF4TURBRUF3SUJBQUFBQUFBQUFBQUFBQUNBQUFBQUFBTUFGZ0FBQUVOb1pXMUVjbUYzSURFeUxqQXVNaTR4TURjMkJBSVFBQUJnb3YvSDJxNy9tYmtTQU1BT0J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T2JDOVJ3V0NBUUFBQUFrQUJnSUJBQUFBQ1FBR1FnQUFCQUlBZ0FCQUE4SUFnQUJBQU9BT3dBQUFBUUNFQUFBWUtML3g5cXUvNW01RWdEQURnUUJCSUFCQUFBQUFBSUlBQUFBQUFEQXpnTUJDZ0FDQUFJQU53UUJBQUVBQUFTQUFnQUFBQUFDQ0FBQUFBOEFyZFBwQUFvQUFnQURBQUlFQWdBSUFDc0VBZ0FBQUVnRUFBQTNCQUVBQVFhQUFBQUFBQUFDQ0FBQW9CSUFyZXZsQUFRQ0VBQUFZQXNBcmV2bEFKbTVFZ0N0cSswQUl3Z0JBQUFDQndJQUFBQUFCdzBBQVFBQUFBTUFZQURJQUFNQVR3QUFBQUFFZ0FNQUFBQUFBZ2dBQUFBQUFKbll6d0FLQUFJQUJBQUFBQVNBQkFBQUFBQUNDQUFBQUE4QWh0MjFBQW9BQWdBRkFBQUFCSUFGQUFBQUFBSUlBQUFBQUFCejRwc0FDZ0FDQUFZQUFBQUVnQVlBQUFBQUFnZ0FBUURpLzNQaW13QUtBQUlBQndBQUFBU0FCd0FBQUFBQ0NBQUJBTlAvaHQyMUFBb0FBZ0FJQUFBQUJJQUlBQUFBQUFJSUFBRUE0ditaMk04QUNnQUNBQWtBQUFBRWdBa0FBQUFBQWdnQUFRRFQvMkRuZ1FBS0FBSUFDZ0FBQUFTQUNnQUFBQUFDQ0FBQkFPTC9UT3huQUFvQUFnQUxBQUFBQklBTEFBQUFBQUlJQUFBQTAvODU4VTBBQ2dBQ0FBd0FBQUFFZ0F3QUFBQUFBZ2dBQUFEaS95YjJNd0FLQUFJQURRQUNCQUlBQndBckJBSUFBUUJJQkFBQU53UUJBQUVHZ0FBQUFBQUFBZ2dBTkpQbC95WmVNQUFFQWhBQXpXemUveVplTUFDcjZ1My9XWkUzQUNNSUFRQUFBZ2NDQUFBQUJRY0JBQVVFQndZQUFnQUNBQU1BQUFjT0FBRUFBQUFEQUdBQXlBQURBRTVJQUFBQUFBU0FEUUFBQUFBQ0NBQUFBTlAvRS9zWkFBb0FBZ0FPQUFBQUJJQU9BQUFBQUFJSUFBQUF0ZjhUK3hrQUNnQUNBQThBQWdRQ0FBZ0FLd1FDQUFBQVNBUUFBRGNFQVFBQkJvQUFBQUFBQUFJSUFBQ2d1UDhURXhZQUJBSVFBQUJnc2Y4VEV4WUFtcm00L3hQVEhRQWpDQUVBQUFJSEFnQUFBQUFIRFFBQkFBQUFBd0JnQU1nQUF3QlBBQUFBQUFTQUR3QUFBQUFDQ0FBQUFPTC9BQUFBQUFvQUFnQVFBQUFBQklBUUFBQUFBQUlJQUFBQTAvL3RCT2IvQ2dBQ0FCRUFBQUFFZ0JFQUFBQUFBZ2dBQVFEaS85b0p6UDhLQUFJQUVnQUFBQVNBRWdBQUFBQUNDQUFBQUFBQTJnbk0vd29BQWdBVEFBQUFCSUFUQUFBQUFBSUlBQUFBRHdESERyTC9DZ0FDQUJRQUFnUUNBQWtBS3dRQ0FBQUFTQVFBQURjRUFRQUJCb0FBQUFBQUFBSUlBRE9URWdESDJxNy9CQUlRQU14c0N3REgycTcvTTVNU0FHRDB0UDhqQ0FFQUFBSUhBZ0FBQUFBSERRQUJBQUFBQXdCZ0FNZ0FBd0JHQUFBQUFBU0FGQUFBQUFBQ0NBRC8vdzRBN1FUbS93b0FBZ0FWQUFBQUJJQVZBQUFBQUFJSUFBQUFBQUFBQUFBQUNnQUNBQllBQUFBRWdCWUFBQUFBQWdnQS8vOE9BQlA3R1FBS0FBSUFGd0FDQkFJQUVRQXJCQUlBQUFCSUJBQUFOd1FCQUFFR2dBQUFBQUFBQWdnQUFLQVNBQk5qRmdBRUFoQUFBR0FMQUJOakZnQ1p1UklBZWNrZkFDTUlBUUFBQWdjQ0FBQUFCUWNCQUFFQUJ3NEFBUUFBQUFNQVlBRElBQU1BUTJ3QUFBQUFCSUFYQUFBQUFBSUlBQUFBdGY4NThVMEFDZ0FDQUJnQUFBQUVnQmdBQUFBQUFnZ0FBQUNtLzB6c1p3QUtBQUlBR1FBQUFBU0FHUUFBQUFBQ0NBQUJBTFgvWU9lQkFBb0FBZ0FhQUFBQUJJQWFBQUFBQUFJSUFBRUFwdjl6NHBzQUNnQUNBQnNBQWdRQ0FBZ0FLd1FDQUFBQVNBUUFBRGNFQVFBQkJvQUFBQUFBQUFJSUFBQ2dxZjl6K3BjQUJBSVFBQUJnb3Y5eitwY0Ftcm1wLzNPNm53QWpDQUVBQUFJSEFnQUFBQUFIRFFBQkFBQUFBd0JnQU1nQUF3QlBBQUFBQUFTQUd3QUFBQUFDQ0FBQkFMWC9odDIxQUFvQUFnQWNBRGNFQVFBQkFBQUZnQjBBQUFBS0FBSUFIUUFFQmdRQUFRQUFBQVVHQkFBQ0FBQUFDZ1lCQUFFQUFBV0FIZ0FBQUFvQUFnQWVBQVFHQkFBQ0FBQUFCUVlFQUFNQUFBQUtCZ0VBQVFBQUJZQWZBQUFBQ2dBQ0FCOEFCQVlFQUFNQUFBQUZCZ1FBQkFBQUFBQUdBZ0NBQUFBQUJZQWdBQUFBQ2dBQ0FDQUFCQVlFQUFRQUFBQUZCZ1FBQlFBQUFBQUdBZ0NBQUFBQUJZQWhBQUFBQ2dBQ0FDRUFCQVlFQUFVQUFBQUZCZ1FBQmdBQUFBQUdBZ0NBQUFBQUJZQWlBQUFBQ2dBQ0FDSUFCQVlFQUFZQUFBQUZCZ1FBQndBQUFBQUdBZ0NBQUFBQUJZQWpBQUFBQ2dBQ0FDTUFCQVlFQUFjQUFBQUZCZ1FBQ0FBQUFBQUdBZ0NBQUFBQUJZQWtBQUFBQ2dBQ0FDUUFCQVlFQUFNQUFBQUZCZ1FBQ0FBQUFBQUdBZ0NBQUFBQUJZQWxBQUFBQ2dBQ0FDVUFCQVlFQUFZQUFBQUZCZ1FBQ1FBQUFBQUFCWUFtQUFBQUNnQUNBQ1lBQkFZRUFBa0FBQUFGQmdRQUNnQUFBQUFHQWdDQUFBQUFCWUFuQUFBQUNnQUNBQ2NBQkFZRUFBb0FBQUFGQmdRQUN3QUFBQUFHQWdDQUFBQUFCWUFvQUFBQUNnQUNBQ2dBQkFZRUFBc0FBQUFGQmdRQURBQUFBQW9HQVFBQkFBQUZnQ2tBQUFBS0FBSUFLUUFFQmdRQURBQUFBQVVHQkFBTkFBQUFDZ1lCQUFFQUFBV0FLZ0FBQUFvQUFnQXFBQVFHQkFBTkFBQUFCUVlFQUE0QUFBQUFCZ0lBQWdBQUFBV0FLd0FBQUFvQUFnQXJBQVFHQkFBTkFBQUFCUVlFQUE4QUFBQUtCZ0VBQVFBQUJZQXNBQUFBQ2dBQ0FDd0FCQVlFQUE4QUFBQUZCZ1FBRUFBQUFBQUdBZ0NBQUFBQUJZQXRBQUFBQ2dBQ0FDMEFCQVlFQUJBQUFBQUZCZ1FBRVFBQUFBQUdBZ0NBQUFBQUJZQXVBQUFBQ2dBQ0FDNEFCQVlFQUJFQUFBQUZCZ1FBRWdBQUFBQUdBZ0NBQUFBQUJZQXZBQUFBQ2dBQ0FDOEFCQVlFQUJJQUFBQUZCZ1FBRXdBQUFBb0dBUUFCQUFBRmdEQUFBQUFLQUFJQU1BQUVCZ1FBRWdBQUFBVUdCQUFVQUFBQUFBWUNBSUFBQUFBRmdERUFBQUFLQUFJQU1RQUVCZ1FBRkFBQUFBVUdCQUFWQUFBQUFBWUNBSUFBQUFBRmdESUFBQUFLQUFJQU1nQUVCZ1FBRHdBQUFBVUdCQUFWQUFBQUFBWUNBSUFBQUFBRmdETUFBQUFLQUFJQU13QUVCZ1FBRlFBQUFBVUdCQUFXQUFBQUNnWUJBQUVBQUFXQU5BQUFBQW9BQWdBMEFBUUdCQUFMQUFBQUJRWUVBQmNBQUFBQUJnSUFnQUFBQUFXQU5RQUFBQW9BQWdBMUFBUUdCQUFYQUFBQUJRWUVBQmdBQUFBQUJnSUFnQUFBQUFXQU5nQUFBQW9BQWdBMkFBUUdCQUFZQUFBQUJRWUVBQmtBQUFBQUJnSUFnQUFBQUFXQU53QUFBQW9BQWdBM0FBUUdCQUFKQUFBQUJRWUVBQmtBQUFBQUJnSUFnQUFBQUFXQU9BQUFBQW9BQWdBNEFBUUdCQUFaQUFBQUJRWUVBQm9BQUFBS0JnRUFBUUFBQllBNUFBQUFDZ0FDQURrQUJBWUVBQm9BQUFBRkJnUUFHd0FBQUFvR0FRQUJBQUFIZ0R3QUFBQUVBaEFBQVFEeC84MEx5d0FCQVBIL2h0MjFBQW9BQWdBNkFBQUtBZ0FFQUFRS0FnQUJBQTBDREFDRzNiVUFBUUR4L3dBQUFBQU9BZ3dBelF2TEFBRUE4ZjhBQUFBQUR3SU1BSWJkdFFCR0xnWUFBQUFBQUFBQUI0QTlBQUFBQkFJUUFBQUF4UCtUR24wQUFBREUvMHpzWndBS0FBSUFPd0FBQ2dJQUJBQUVDZ0lBQVFBTkFnd0FUT3huQUFBQXhQOEFBQUFBRGdJTUFKTWFmUUFBQU1UL0FBQUFBQThDREFCTTdHY0FSeTdaL3dBQUFBQUFBQWVBUGdBQUFBUUNFQUFBQVBIL05EUDcvd0FBOGYvdEJPYi9DZ0FDQUR3QUFBb0NBQVFBQkFvQ0FBRUFEUUlNQU8wRTV2OEFBUEgvQUFBQUFBNENEQUEwTS92L0FBRHgvd0FBQUFBUEFnd0E3UVRtLzBZdUJnQUFBQUFBQUFBQUFBQUFBQUFBQUE9PQ==</t>
        </r>
      </text>
    </comment>
    <comment ref="K8" authorId="0">
      <text>
        <r>
          <rPr>
            <sz val="9"/>
            <color indexed="81"/>
            <rFont val="Tahoma"/>
            <family val="2"/>
          </rPr>
          <t>QzIxSDE3Q2xGTk8zfE1BU1RFUiBTSEVFVFBpY3R1cmUgMTI5fFZtcERSREF4TURBRUF3SUJBQUFBQUFBQUFBQUFBQUNBQUFBQUFBTUFGZ0FBQUVOb1pXMUVjbUYzSURFeUxqQXVNaTR4TURjMkJBSVFBQUJnb3YvSDJxNy9tYmtTQU1BT0J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T2JDOVJ3V0NBUUFBQUFrQUJnSUJBQUFBQ1FBR1FnQUFCQUlBZ0FCQUE4SUFnQUJBQU9BT3dBQUFBUUNFQUFBWUtML3g5cXUvNW01RWdEQURnUUJCSUFCQUFBQUFBSUlBQUFBQUFEQXpnTUJDZ0FDQUFJQU53UUJBQUVBQUFTQUFnQUFBQUFDQ0FBQUFBOEFyZFBwQUFvQUFnQURBQUlFQWdBSUFDc0VBZ0FBQUVnRUFBQTNCQUVBQVFhQUFBQUFBQUFDQ0FBQW9CSUFyZXZsQUFRQ0VBQUFZQXNBcmV2bEFKbTVFZ0N0cSswQUl3Z0JBQUFDQndJQUFBQUFCdzBBQVFBQUFBTUFZQURJQUFNQVR3QUFBQUFFZ0FNQUFBQUFBZ2dBQUFBQUFKbll6d0FLQUFJQUJBQUFBQVNBQkFBQUFBQUNDQUFBQUE4QWh0MjFBQW9BQWdBRkFBQUFCSUFGQUFBQUFBSUlBQUFBQUFCejRwc0FDZ0FDQUFZQUFBQUVnQVlBQUFBQUFnZ0FBUURpLzNQaW13QUtBQUlBQndBQUFBU0FCd0FBQUFBQ0NBQUJBTlAvaHQyMUFBb0FBZ0FJQUFBQUJJQUlBQUFBQUFJSUFBRUE0ditaMk04QUNnQUNBQWtBQUFBRWdBa0FBQUFBQWdnQUFRRFQvMkRuZ1FBS0FBSUFDZ0FBQUFTQUNnQUFBQUFDQ0FBQkFPTC9UT3huQUFvQUFnQUxBQUFBQklBTEFBQUFBQUlJQUFBQTAvODU4VTBBQ2dBQ0FBd0FBQUFFZ0F3QUFBQUFBZ2dBQUFEaS95YjJNd0FLQUFJQURRQUNCQUlBQndBckJBSUFBUUJJQkFBQU53UUJBQUVHZ0FBQUFBQUFBZ2dBTkpQbC95WmVNQUFFQWhBQXpXemUveVplTUFDcjZ1My9XWkUzQUNNSUFRQUFBZ2NDQUFBQUJRY0JBQVVFQndZQUFnQUNBQU1BQUFjT0FBRUFBQUFEQUdBQXlBQURBRTVJQUFBQUFBU0FEUUFBQUFBQ0NBQUFBTlAvRS9zWkFBb0FBZ0FPQUFBQUJJQU9BQUFBQUFJSUFBQUF0ZjhUK3hrQUNnQUNBQThBQWdRQ0FBZ0FLd1FDQUFBQVNBUUFBRGNFQVFBQkJvQUFBQUFBQUFJSUFBQ2d1UDhURXhZQUJBSVFBQUJnc2Y4VEV4WUFtcm00L3hQVEhRQWpDQUVBQUFJSEFnQUFBQUFIRFFBQkFBQUFBd0JnQU1nQUF3QlBBQUFBQUFTQUR3QUFBQUFDQ0FBQUFPTC9BQUFBQUFvQUFnQVFBQUFBQklBUUFBQUFBQUlJQUFBQTAvL3RCT2IvQ2dBQ0FCRUFBQUFFZ0JFQUFBQUFBZ2dBQVFEaS85b0p6UDhLQUFJQUVnQUFBQVNBRWdBQUFBQUNDQUFBQUFBQTJnbk0vd29BQWdBVEFBQUFCSUFUQUFBQUFBSUlBQUFBRHdESERyTC9DZ0FDQUJRQUFnUUNBQWtBS3dRQ0FBQUFTQVFBQURjRUFRQUJCb0FBQUFBQUFBSUlBRE9URWdESDJxNy9CQUlRQU14c0N3REgycTcvTTVNU0FHRDB0UDhqQ0FFQUFBSUhBZ0FBQUFBSERRQUJBQUFBQXdCZ0FNZ0FBd0JHQUFBQUFBU0FGQUFBQUFBQ0NBRC8vdzRBN1FUbS93b0FBZ0FWQUFBQUJJQVZBQUFBQUFJSUFBQUFBQUFBQUFBQUNnQUNBQllBQUFBRWdCWUFBQUFBQWdnQS8vOE9BQlA3R1FBS0FBSUFGd0FDQkFJQUVRQXJCQUlBQUFCSUJBQUFOd1FCQUFFR2dBQUFBQUFBQWdnQUFLQVNBQk5qRmdBRUFoQUFBR0FMQUJOakZnQ1p1UklBZWNrZkFDTUlBUUFBQWdjQ0FBQUFCUWNCQUFFQUJ3NEFBUUFBQUFNQVlBRElBQU1BUTJ3QUFBQUFCSUFYQUFBQUFBSUlBQUFBdGY4NThVMEFDZ0FDQUJnQUFBQUVnQmdBQUFBQUFnZ0FBQUNtLzB6c1p3QUtBQUlBR1FBQUFBU0FHUUFBQUFBQ0NBQUJBTFgvWU9lQkFBb0FBZ0FhQUFBQUJJQWFBQUFBQUFJSUFBRUFwdjl6NHBzQUNnQUNBQnNBQWdRQ0FBZ0FLd1FDQUFBQVNBUUFBRGNFQVFBQkJvQUFBQUFBQUFJSUFBQ2dxZjl6K3BjQUJBSVFBQUJnb3Y5eitwY0Ftcm1wLzNPNm53QWpDQUVBQUFJSEFnQUFBQUFIRFFBQkFBQUFBd0JnQU1nQUF3QlBBQUFBQUFTQUd3QUFBQUFDQ0FBQkFMWC9odDIxQUFvQUFnQWNBRGNFQVFBQkFBQUZnQjBBQUFBS0FBSUFIUUFFQmdRQUFRQUFBQVVHQkFBQ0FBQUFDZ1lCQUFFQUFBV0FIZ0FBQUFvQUFnQWVBQVFHQkFBQ0FBQUFCUVlFQUFNQUFBQUtCZ0VBQVFBQUJZQWZBQUFBQ2dBQ0FCOEFCQVlFQUFNQUFBQUZCZ1FBQkFBQUFBQUdBZ0NBQUFBQUJZQWdBQUFBQ2dBQ0FDQUFCQVlFQUFRQUFBQUZCZ1FBQlFBQUFBQUdBZ0NBQUFBQUJZQWhBQUFBQ2dBQ0FDRUFCQVlFQUFVQUFBQUZCZ1FBQmdBQUFBQUdBZ0NBQUFBQUJZQWlBQUFBQ2dBQ0FDSUFCQVlFQUFZQUFBQUZCZ1FBQndBQUFBQUdBZ0NBQUFBQUJZQWpBQUFBQ2dBQ0FDTUFCQVlFQUFjQUFBQUZCZ1FBQ0FBQUFBQUdBZ0NBQUFBQUJZQWtBQUFBQ2dBQ0FDUUFCQVlFQUFNQUFBQUZCZ1FBQ0FBQUFBQUdBZ0NBQUFBQUJZQWxBQUFBQ2dBQ0FDVUFCQVlFQUFZQUFBQUZCZ1FBQ1FBQUFBQUFCWUFtQUFBQUNnQUNBQ1lBQkFZRUFBa0FBQUFGQmdRQUNnQUFBQUFHQWdDQUFBQUFCWUFuQUFBQUNnQUNBQ2NBQkFZRUFBb0FBQUFGQmdRQUN3QUFBQUFHQWdDQUFBQUFCWUFvQUFBQUNnQUNBQ2dBQkFZRUFBc0FBQUFGQmdRQURBQUFBQW9HQVFBQkFBQUZnQ2tBQUFBS0FBSUFLUUFFQmdRQURBQUFBQVVHQkFBTkFBQUFDZ1lCQUFFQUFBV0FLZ0FBQUFvQUFnQXFBQVFHQkFBTkFBQUFCUVlFQUE0QUFBQUFCZ0lBQWdBQUFBV0FLd0FBQUFvQUFnQXJBQVFHQkFBTkFBQUFCUVlFQUE4QUFBQUtCZ0VBQVFBQUJZQXNBQUFBQ2dBQ0FDd0FCQVlFQUE4QUFBQUZCZ1FBRUFBQUFBQUdBZ0NBQUFBQUJZQXRBQUFBQ2dBQ0FDMEFCQVlFQUJBQUFBQUZCZ1FBRVFBQUFBQUdBZ0NBQUFBQUJZQXVBQUFBQ2dBQ0FDNEFCQVlFQUJFQUFBQUZCZ1FBRWdBQUFBQUdBZ0NBQUFBQUJZQXZBQUFBQ2dBQ0FDOEFCQVlFQUJJQUFBQUZCZ1FBRXdBQUFBb0dBUUFCQUFBRmdEQUFBQUFLQUFJQU1BQUVCZ1FBRWdBQUFBVUdCQUFVQUFBQUFBWUNBSUFBQUFBRmdERUFBQUFLQUFJQU1RQUVCZ1FBRkFBQUFBVUdCQUFWQUFBQUFBWUNBSUFBQUFBRmdESUFBQUFLQUFJQU1nQUVCZ1FBRHdBQUFBVUdCQUFWQUFBQUFBWUNBSUFBQUFBRmdETUFBQUFLQUFJQU13QUVCZ1FBRlFBQUFBVUdCQUFXQUFBQUNnWUJBQUVBQUFXQU5BQUFBQW9BQWdBMEFBUUdCQUFMQUFBQUJRWUVBQmNBQUFBQUJnSUFnQUFBQUFXQU5RQUFBQW9BQWdBMUFBUUdCQUFYQUFBQUJRWUVBQmdBQUFBQUJnSUFnQUFBQUFXQU5nQUFBQW9BQWdBMkFBUUdCQUFZQUFBQUJRWUVBQmtBQUFBQUJnSUFnQUFBQUFXQU53QUFBQW9BQWdBM0FBUUdCQUFKQUFBQUJRWUVBQmtBQUFBQUJnSUFnQUFBQUFXQU9BQUFBQW9BQWdBNEFBUUdCQUFaQUFBQUJRWUVBQm9BQUFBS0JnRUFBUUFBQllBNUFBQUFDZ0FDQURrQUJBWUVBQm9BQUFBRkJnUUFHd0FBQUFvR0FRQUJBQUFIZ0R3QUFBQUVBaEFBQVFEeC84MEx5d0FCQVBIL2h0MjFBQW9BQWdBNkFBQUtBZ0FFQUFRS0FnQUJBQTBDREFDRzNiVUFBUUR4L3dBQUFBQU9BZ3dBelF2TEFBRUE4ZjhBQUFBQUR3SU1BSWJkdFFCR0xnWUFBQUFBQUFBQUI0QTlBQUFBQkFJUUFBQUF4UCtUR24wQUFBREUvMHpzWndBS0FBSUFPd0FBQ2dJQUJBQUVDZ0lBQVFBTkFnd0FUT3huQUFBQXhQOEFBQUFBRGdJTUFKTWFmUUFBQU1UL0FBQUFBQThDREFCTTdHY0FSeTdaL3dBQUFBQUFBQWVBUGdBQUFBUUNFQUFBQVBIL05EUDcvd0FBOGYvdEJPYi9DZ0FDQUR3QUFBb0NBQVFBQkFvQ0FBRUFEUUlNQU8wRTV2OEFBUEgvQUFBQUFBNENEQUEwTS92L0FBRHgvd0FBQUFBUEFnd0E3UVRtLzBZdUJnQUFBQUFBQUFBQUFBQUFBQUFBQUE9PQ==</t>
        </r>
      </text>
    </comment>
    <comment ref="J9" authorId="0">
      <text>
        <r>
          <rPr>
            <sz val="9"/>
            <color indexed="81"/>
            <rFont val="Tahoma"/>
            <family val="2"/>
          </rPr>
          <t>QzE4SDIxTjNPNHxNQVNURVIgU0hFRVRQaWN0dXJlIDE2NXxWbXBEUkRBeE1EQUVBd0lCQUFBQUFBQUFBQUFBQUFDQUFBQUFBQU1BRmdBQUFFTm9aVzFFY21GM0lERXlMakF1TWk0eE1EYzJCQUlRQUFCZ3dQL3pHTXorelpNZU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R0dTB4OFdDQVFBQUFBa0FCZ0lCQUFBQUNRQUdRZ0FBQkFJQWdBQkFBOElBZ0FCQUFPQU9BQUFBQVFDRUFBQVlNRC84eGpNL3MyVEhnQ0Z5QzRBQklBQkFBQUFBQUlJQUFFQXhQOTZJa3IvQ2dBQ0FBSUFBZ1FDQUFnQUt3UUNBQUFBU0FRQUFEY0VBUUFCQm9BQUFBQUFBQUlJQUFDZ3gvOTZPa2IvQkFJUUFBQmd3UDk2T2tiL21ybkgvM3I2VGY4akNBRUFBQUlIQWdBQUFBQUhEUUFCQUFBQUF3QmdBTWdBQXdCUEFBQUFBQVNBQWdBQUFBQUNDQUFCQU9ML2VpSksvd29BQWdBREFBQUFCSUFEQUFBQUFBSUlBQUVBOGY5bkp6RC9DZ0FDQUFRQUFnUUNBQWNBS3dRQ0FBRUFTQVFBQURjRUFRQUJCb0FBQUFBQUFBSUlBRFNUOVA5bmp5ei9CQUlRQU0xczdmOW5qeXovcStyOC81ckNNLzhqQ0FFQUFBSUhBZ0FBQUFVSEFRQUZCQWNHQUFJQUFnQURBQUFIRGdBQkFBQUFBd0JnQU1nQUF3Qk9TQUFBQUFBRWdBUUFBQUFBQWdnQUFRRGkvMU1zRnY4S0FBSUFCUUEzQkFFQUFRQUFCSUFGQUFBQUFBSUlBQUVBOGY5QU1meitDZ0FDQUFZQUFBQUVnQVlBQUFBQUFnZ0E3ZFVPQUhrTytmNEtBQUlBQndBQUFBU0FCd0FBQUFBQ0NBQ3dFaFVBVExiYi9nb0FBZ0FJQUFJRUFnQUlBQ3NFQWdBQUFFZ0VBQUFHZ0FBQUFBQUFBZ2dBc0xJWUFFek8xLzRFQWhBQXNISVJBRXpPMS81S3pCZ0FUSTdmL2lNSUFRQUFBZ2NDQUFBQUFBY05BQUVBQUFBREFHQUF5QUFEQUU4QUFBQUFCSUFJQUFBQUFBSUlBSjRYKy85TXRzeitDZ0FDQUFrQUFBQUVnQWtBQUFBQUFnZ0FSTXprL3puSjRQNEtBQUlBQ2dBQUFBU0FDZ0FBQUFBQ0NBQUJBUEgvalIxay93b0FBZ0FMQUFJRUFnQUhBQ3NFQWdBQUFFZ0VBQUFHZ0FBQUFBQUFBZ2dBTkpQMC80MkZZUDhFQWhBQXpXenQvNDJGWVA4MGsvVC93TGhuL3lNSUFRQUFBZ2NDQUFBQUFBY05BQUVBQUFBREFHQUF5QUFEQUU0QUFBQUFCSUFMQUFBQUFBSUlBQUVBNHYrZ0dINy9DZ0FDQUF3QU53UUJBQUVBQUFTQURBQUFBQUFDQ0FBQkFQSC90Qk9ZL3dvQUFnQU5BRGNFQVFBQkFBQUVnQTBBQUFBQUFnZ0FBQUFQQUxRVG1QOEtBQUlBRGdBQ0JBSUFCd0FyQkFJQUFBQklCQUFBQm9BQUFBQUFBQUlJQURPVEVnQzBlNVQvQkFJUUFNeHNDd0MwZTVUL001TVNBT2V1bS84akNBRUFBQUlIQWdBQUFBQUhEUUFCQUFBQUF3QmdBTWdBQXdCT0FBQUFBQVNBRGdBQUFBQUNDQUFBQUI0QXh3Nnkvd29BQWdBUEFEY0VBUUFCQUFBRWdBOEFBQUFBQWdnQUFBQVBBTm9KelA4S0FBSUFFQUFBQUFTQUVBQUFBQUFDQ0FBQkFQSC8yZ25NL3dvQUFnQVJBQUFBQklBUkFBQUFBQUlJQUFBQTR2L3RCT2IvQ2dBQ0FCSUFBQUFFZ0JJQUFBQUFBZ2dBQUFEeC93QUFBQUFLQUFJQUV3QUFBQVNBRXdBQUFBQUNDQURBdXVmL0hZZ2NBQW9BQWdBVUFBSUVBZ0FJQUNzRUFnQUFBRWdFQUFBM0JBRUFBUWFBQUFBQUFBQUNDQURBV3V2L0hhQVlBQVFDRUFEQUd1VC9IYUFZQUZwMDYvOGRZQ0FBSXdnQkFBQUNCd0lBQUFBQUJ3MEFBUUFBQUFNQVlBRElBQU1BVHdBQUFBQUVnQlFBQUFBQUFnZ0FBQUFBQUU0cUxnQUtBQUlBRlFBM0JBRUFBUUFBQklBVkFBQUFBQUlJQUVCRkdBQWRpQndBQ2dBQ0FCWUFBZ1FDQUFnQUt3UUNBQUFBU0FRQUFEY0VBUUFCQm9BQUFBQUFBQUlJQUVEbEd3QWRvQmdBQkFJUUFFQ2xGQUFkb0JnQTJmNGJBQjFnSUFBakNBRUFBQUlIQWdBQUFBQUhEUUFCQUFBQUF3QmdBTWdBQXdCUEFBQUFBQVNBRmdBQUFBQUNDQUQvL3c0QUFBQUFBQW9BQWdBWEFBQUFCSUFYQUFBQUFBSUlBQUFBSGdEdEJPYi9DZ0FDQUJnQUFBQUVnQmdBQUFBQUFnZ0FBQUFlQUtBWWZ2OEtBQUlBR1FBM0JBRUFBUUFBQklBWkFBQUFBQUlJQUFBQUR3Q05IV1QvQ2dBQ0FCb0FOd1FCQUFFQUFBV0FHd0FBQUFvQUFnQWJBQVFHQkFBQkFBQUFCUVlFQUFJQUFBQUFCZ0lBQWdBQUFBV0FIQUFBQUFvQUFnQWNBQVFHQkFBQ0FBQUFCUVlFQUFNQUFBQUtCZ0VBQVFBQUJZQWRBQUFBQ2dBQ0FCMEFCQVlFQUFNQUFBQUZCZ1FBQkFBQUFBb0dBUUFCQUFBRmdCNEFBQUFLQUFJQUhnQUVCZ1FBQkFBQUFBVUdCQUFGQUFBQUNnWUJBQUVBQUFXQUh3QUFBQW9BQWdBZkFBUUdCQUFGQUFBQUJRWUVBQVlBQUFBQUJnSUFnQUFBQUFXQUlBQUFBQW9BQWdBZ0FBUUdCQUFHQUFBQUJRWUVBQWNBQUFBQUJnSUFnQUFBQUFXQUlRQUFBQW9BQWdBaEFBUUdCQUFIQUFBQUJRWUVBQWdBQUFBQUJnSUFnQUFBQUFXQUlnQUFBQW9BQWdBaUFBUUdCQUFJQUFBQUJRWUVBQWtBQUFBQUJnSUFnQUFBQUFXQUl3QUFBQW9BQWdBakFBUUdCQUFGQUFBQUJRWUVBQWtBQUFBQUJnSUFnQUFBQUFXQUpBQUFBQW9BQWdBa0FBUUdCQUFDQUFBQUJRWUVBQW9BQUFBS0JnRUFBUUFBQllBbEFBQUFDZ0FDQUNVQUJBWUVBQW9BQUFBRkJnUUFDd0FBQUFvR0FRQUJBQUFGZ0NZQUFBQUtBQUlBSmdBRUJnUUFDd0FBQUFVR0JBQU1BQUFBQ2dZQkFBRUFBQVdBSndBQUFBb0FBZ0FuQUFRR0JBQU1BQUFBQlFZRUFBMEFBQUFLQmdFQUFRQUFCWUFvQUFBQUNnQUNBQ2dBQkFZRUFBMEFBQUFGQmdRQURnQUFBQW9HQVFBQkFBQUZnQ2tBQUFBS0FBSUFLUUFFQmdRQURnQUFBQVVHQkFBUEFBQUFDZ1lCQUFFQUFBV0FLZ0FBQUFvQUFnQXFBQVFHQkFBUEFBQUFCUVlFQUJBQUFBQUFCZ0lBZ0FBQUFBV0FLd0FBQUFvQUFnQXJBQVFHQkFBUUFBQUFCUVlFQUJFQUFBQUFCZ0lBZ0FBQUFBV0FMQUFBQUFvQUFnQXNBQVFHQkFBUkFBQUFCUVlFQUJJQUFBQUFCZ0lBZ0FBQUFBV0FMUUFBQUFvQUFnQXRBQVFHQkFBU0FBQUFCUVlFQUJNQUFBQUtCZ0VBQVFBQUJZQXVBQUFBQ2dBQ0FDNEFCQVlFQUJNQUFBQUZCZ1FBRkFBQUFBb0dBUUFCQUFBRmdDOEFBQUFLQUFJQUx3QUVCZ1FBRkFBQUFBVUdCQUFWQUFBQUNnWUJBQUVBQUFXQU1BQUFBQW9BQWdBd0FBUUdCQUFWQUFBQUJRWUVBQllBQUFBS0JnRUFBUUFBQllBeEFBQUFDZ0FDQURFQUJBWUVBQklBQUFBRkJnUUFGZ0FBQUFBR0FnQ0FBQUFBQllBeUFBQUFDZ0FDQURJQUJBWUVBQllBQUFBRkJnUUFGd0FBQUFBR0FnQ0FBQUFBQllBekFBQUFDZ0FDQURNQUJBWUVBQThBQUFBRkJnUUFGd0FBQUFBR0FnQ0FBQUFBQllBMEFBQUFDZ0FDQURRQUJBWUVBQTBBQUFBRkJnUUFHQUFBQUFvR0FRQUJBQUFGZ0RVQUFBQUtBQUlBTlFBRUJnUUFHQUFBQUFVR0JBQVpBQUFBQ2dZQkFBRUFBQVdBTmdBQUFBb0FBZ0EyQUFRR0JBQUtBQUFBQlFZRUFCa0FBQUFLQmdFQUFRQUFCNEE1QUFBQUJBSVFBSURDL2Y4RThQWCtnTUw5LzRJWDV2NEtBQUlBTndBQUNnSUFCQUFFQ2dJQUFRQU5BZ3dBZ2hmbS9vREMvZjhBQUFBQURnSU1BQVR3OWY2QXd2My9BQUFBQUE4Q0RBQ0NGK2IrQVpzTkFBQUFBQUFBQUFlQU9nQUFBQVFDRUFBQUFBQUFORFA3L3dBQUFBRHRCT2IvQ2dBQ0FEZ0FBQW9DQUFRQUJBb0NBQUVBRFFJTUFPMEU1djhBQUFBQUFBQUFBQTRDREFBME0vdi9BQUFBQUFBQUFBQVBBZ3dBN1FUbS8wWXVGUUFBQUFBQUFBQUFBQUFBQUFBQUFBPT0=</t>
        </r>
      </text>
    </comment>
    <comment ref="K9" authorId="0">
      <text>
        <r>
          <rPr>
            <sz val="9"/>
            <color indexed="81"/>
            <rFont val="Tahoma"/>
            <family val="2"/>
          </rPr>
          <t>QzE4SDIxTjNPNHxNQVNURVIgU0hFRVRQaWN0dXJlIDE2NXxWbXBEUkRBeE1EQUVBd0lCQUFBQUFBQUFBQUFBQUFDQUFBQUFBQU1BRmdBQUFFTm9aVzFFY21GM0lERXlMakF1TWk0eE1EYzJCQUlRQUFCZ3dQL3pHTXorelpNZU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R0dTB4OFdDQVFBQUFBa0FCZ0lCQUFBQUNRQUdRZ0FBQkFJQWdBQkFBOElBZ0FCQUFPQU9BQUFBQVFDRUFBQVlNRC84eGpNL3MyVEhnQ0Z5QzRBQklBQkFBQUFBQUlJQUFFQXhQOTZJa3IvQ2dBQ0FBSUFBZ1FDQUFnQUt3UUNBQUFBU0FRQUFEY0VBUUFCQm9BQUFBQUFBQUlJQUFDZ3gvOTZPa2IvQkFJUUFBQmd3UDk2T2tiL21ybkgvM3I2VGY4akNBRUFBQUlIQWdBQUFBQUhEUUFCQUFBQUF3QmdBTWdBQXdCUEFBQUFBQVNBQWdBQUFBQUNDQUFCQU9ML2VpSksvd29BQWdBREFBQUFCSUFEQUFBQUFBSUlBQUVBOGY5bkp6RC9DZ0FDQUFRQUFnUUNBQWNBS3dRQ0FBRUFTQVFBQURjRUFRQUJCb0FBQUFBQUFBSUlBRFNUOVA5bmp5ei9CQUlRQU0xczdmOW5qeXovcStyOC81ckNNLzhqQ0FFQUFBSUhBZ0FBQUFVSEFRQUZCQWNHQUFJQUFnQURBQUFIRGdBQkFBQUFBd0JnQU1nQUF3Qk9TQUFBQUFBRWdBUUFBQUFBQWdnQUFRRGkvMU1zRnY4S0FBSUFCUUEzQkFFQUFRQUFCSUFGQUFBQUFBSUlBQUVBOGY5QU1meitDZ0FDQUFZQUFBQUVnQVlBQUFBQUFnZ0E3ZFVPQUhrTytmNEtBQUlBQndBQUFBU0FCd0FBQUFBQ0NBQ3dFaFVBVExiYi9nb0FBZ0FJQUFJRUFnQUlBQ3NFQWdBQUFFZ0VBQUFHZ0FBQUFBQUFBZ2dBc0xJWUFFek8xLzRFQWhBQXNISVJBRXpPMS81S3pCZ0FUSTdmL2lNSUFRQUFBZ2NDQUFBQUFBY05BQUVBQUFBREFHQUF5QUFEQUU4QUFBQUFCSUFJQUFBQUFBSUlBSjRYKy85TXRzeitDZ0FDQUFrQUFBQUVnQWtBQUFBQUFnZ0FSTXprL3puSjRQNEtBQUlBQ2dBQUFBU0FDZ0FBQUFBQ0NBQUJBUEgvalIxay93b0FBZ0FMQUFJRUFnQUhBQ3NFQWdBQUFFZ0VBQUFHZ0FBQUFBQUFBZ2dBTkpQMC80MkZZUDhFQWhBQXpXenQvNDJGWVA4MGsvVC93TGhuL3lNSUFRQUFBZ2NDQUFBQUFBY05BQUVBQUFBREFHQUF5QUFEQUU0QUFBQUFCSUFMQUFBQUFBSUlBQUVBNHYrZ0dINy9DZ0FDQUF3QU53UUJBQUVBQUFTQURBQUFBQUFDQ0FBQkFQSC90Qk9ZL3dvQUFnQU5BRGNFQVFBQkFBQUVnQTBBQUFBQUFnZ0FBQUFQQUxRVG1QOEtBQUlBRGdBQ0JBSUFCd0FyQkFJQUFBQklCQUFBQm9BQUFBQUFBQUlJQURPVEVnQzBlNVQvQkFJUUFNeHNDd0MwZTVUL001TVNBT2V1bS84akNBRUFBQUlIQWdBQUFBQUhEUUFCQUFBQUF3QmdBTWdBQXdCT0FBQUFBQVNBRGdBQUFBQUNDQUFBQUI0QXh3Nnkvd29BQWdBUEFEY0VBUUFCQUFBRWdBOEFBQUFBQWdnQUFBQVBBTm9KelA4S0FBSUFFQUFBQUFTQUVBQUFBQUFDQ0FBQkFQSC8yZ25NL3dvQUFnQVJBQUFBQklBUkFBQUFBQUlJQUFBQTR2L3RCT2IvQ2dBQ0FCSUFBQUFFZ0JJQUFBQUFBZ2dBQUFEeC93QUFBQUFLQUFJQUV3QUFBQVNBRXdBQUFBQUNDQURBdXVmL0hZZ2NBQW9BQWdBVUFBSUVBZ0FJQUNzRUFnQUFBRWdFQUFBM0JBRUFBUWFBQUFBQUFBQUNDQURBV3V2L0hhQVlBQVFDRUFEQUd1VC9IYUFZQUZwMDYvOGRZQ0FBSXdnQkFBQUNCd0lBQUFBQUJ3MEFBUUFBQUFNQVlBRElBQU1BVHdBQUFBQUVnQlFBQUFBQUFnZ0FBQUFBQUU0cUxnQUtBQUlBRlFBM0JBRUFBUUFBQklBVkFBQUFBQUlJQUVCRkdBQWRpQndBQ2dBQ0FCWUFBZ1FDQUFnQUt3UUNBQUFBU0FRQUFEY0VBUUFCQm9BQUFBQUFBQUlJQUVEbEd3QWRvQmdBQkFJUUFFQ2xGQUFkb0JnQTJmNGJBQjFnSUFBakNBRUFBQUlIQWdBQUFBQUhEUUFCQUFBQUF3QmdBTWdBQXdCUEFBQUFBQVNBRmdBQUFBQUNDQUQvL3c0QUFBQUFBQW9BQWdBWEFBQUFCSUFYQUFBQUFBSUlBQUFBSGdEdEJPYi9DZ0FDQUJnQUFBQUVnQmdBQUFBQUFnZ0FBQUFlQUtBWWZ2OEtBQUlBR1FBM0JBRUFBUUFBQklBWkFBQUFBQUlJQUFBQUR3Q05IV1QvQ2dBQ0FCb0FOd1FCQUFFQUFBV0FHd0FBQUFvQUFnQWJBQVFHQkFBQkFBQUFCUVlFQUFJQUFBQUFCZ0lBQWdBQUFBV0FIQUFBQUFvQUFnQWNBQVFHQkFBQ0FBQUFCUVlFQUFNQUFBQUtCZ0VBQVFBQUJZQWRBQUFBQ2dBQ0FCMEFCQVlFQUFNQUFBQUZCZ1FBQkFBQUFBb0dBUUFCQUFBRmdCNEFBQUFLQUFJQUhnQUVCZ1FBQkFBQUFBVUdCQUFGQUFBQUNnWUJBQUVBQUFXQUh3QUFBQW9BQWdBZkFBUUdCQUFGQUFBQUJRWUVBQVlBQUFBQUJnSUFnQUFBQUFXQUlBQUFBQW9BQWdBZ0FBUUdCQUFHQUFBQUJRWUVBQWNBQUFBQUJnSUFnQUFBQUFXQUlRQUFBQW9BQWdBaEFBUUdCQUFIQUFBQUJRWUVBQWdBQUFBQUJnSUFnQUFBQUFXQUlnQUFBQW9BQWdBaUFBUUdCQUFJQUFBQUJRWUVBQWtBQUFBQUJnSUFnQUFBQUFXQUl3QUFBQW9BQWdBakFBUUdCQUFGQUFBQUJRWUVBQWtBQUFBQUJnSUFnQUFBQUFXQUpBQUFBQW9BQWdBa0FBUUdCQUFDQUFBQUJRWUVBQW9BQUFBS0JnRUFBUUFBQllBbEFBQUFDZ0FDQUNVQUJBWUVBQW9BQUFBRkJnUUFDd0FBQUFvR0FRQUJBQUFGZ0NZQUFBQUtBQUlBSmdBRUJnUUFDd0FBQUFVR0JBQU1BQUFBQ2dZQkFBRUFBQVdBSndBQUFBb0FBZ0FuQUFRR0JBQU1BQUFBQlFZRUFBMEFBQUFLQmdFQUFRQUFCWUFvQUFBQUNnQUNBQ2dBQkFZRUFBMEFBQUFGQmdRQURnQUFBQW9HQVFBQkFBQUZnQ2tBQUFBS0FBSUFLUUFFQmdRQURnQUFBQVVHQkFBUEFBQUFDZ1lCQUFFQUFBV0FLZ0FBQUFvQUFnQXFBQVFHQkFBUEFBQUFCUVlFQUJBQUFBQUFCZ0lBZ0FBQUFBV0FLd0FBQUFvQUFnQXJBQVFHQkFBUUFBQUFCUVlFQUJFQUFBQUFCZ0lBZ0FBQUFBV0FMQUFBQUFvQUFnQXNBQVFHQkFBUkFBQUFCUVlFQUJJQUFBQUFCZ0lBZ0FBQUFBV0FMUUFBQUFvQUFnQXRBQVFHQkFBU0FBQUFCUVlFQUJNQUFBQUtCZ0VBQVFBQUJZQXVBQUFBQ2dBQ0FDNEFCQVlFQUJNQUFBQUZCZ1FBRkFBQUFBb0dBUUFCQUFBRmdDOEFBQUFLQUFJQUx3QUVCZ1FBRkFBQUFBVUdCQUFWQUFBQUNnWUJBQUVBQUFXQU1BQUFBQW9BQWdBd0FBUUdCQUFWQUFBQUJRWUVBQllBQUFBS0JnRUFBUUFBQllBeEFBQUFDZ0FDQURFQUJBWUVBQklBQUFBRkJnUUFGZ0FBQUFBR0FnQ0FBQUFBQllBeUFBQUFDZ0FDQURJQUJBWUVBQllBQUFBRkJnUUFGd0FBQUFBR0FnQ0FBQUFBQllBekFBQUFDZ0FDQURNQUJBWUVBQThBQUFBRkJnUUFGd0FBQUFBR0FnQ0FBQUFBQllBMEFBQUFDZ0FDQURRQUJBWUVBQTBBQUFBRkJnUUFHQUFBQUFvR0FRQUJBQUFGZ0RVQUFBQUtBQUlBTlFBRUJnUUFHQUFBQUFVR0JBQVpBQUFBQ2dZQkFBRUFBQVdBTmdBQUFBb0FBZ0EyQUFRR0JBQUtBQUFBQlFZRUFCa0FBQUFLQmdFQUFRQUFCNEE1QUFBQUJBSVFBSURDL2Y4RThQWCtnTUw5LzRJWDV2NEtBQUlBTndBQUNnSUFCQUFFQ2dJQUFRQU5BZ3dBZ2hmbS9vREMvZjhBQUFBQURnSU1BQVR3OWY2QXd2My9BQUFBQUE4Q0RBQ0NGK2IrQVpzTkFBQUFBQUFBQUFlQU9nQUFBQVFDRUFBQUFBQUFORFA3L3dBQUFBRHRCT2IvQ2dBQ0FEZ0FBQW9DQUFRQUJBb0NBQUVBRFFJTUFPMEU1djhBQUFBQUFBQUFBQTRDREFBME0vdi9BQUFBQUFBQUFBQVBBZ3dBN1FUbS8wWXVGUUFBQUFBQUFBQUFBQUFBQUFBQUFBPT0=</t>
        </r>
      </text>
    </comment>
    <comment ref="J10" authorId="0">
      <text>
        <r>
          <rPr>
            <sz val="9"/>
            <color indexed="81"/>
            <rFont val="Tahoma"/>
            <family val="2"/>
          </rPr>
          <t>QzExSDVDbDJOM08yUzJ8TUFTVEVSIFNIRUVUUGljdHVyZSA2NXxWbXBEUkRBeE1EQUVBd0lCQUFBQUFBQUFBQUFBQUFDQUFBQUFBQU1BRmdBQUFFTm9aVzFFY21GM0lERXlMakF1TWk0eE1EYzJCQUlRQUIxYXlmK29ic0lBT3FNa0FIaVVBZ0l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5QUFBQUJBSVFBQUFBQUFBQUFBQUFBSURHQkNQNU5Sa1dDQVFBQUFBa0FCZ0lCQUFBQUNRQUdRZ0FBQkFJQWdBQkFBOElBZ0FCQUFPQUxRQUFBQVFDRUFBZFdzbi9xRzdDQURxakpBQjRsQUlDQklBQkFBQUFBQUlJQU5iMEJnQU92Y29BQ2dBQ0FBSUFBZ1FDQUJFQUt3UUNBQUFBU0FRQUFEY0VBUUFCQm9BQUFBQUFBQUlJQU5hVUNnQU8xY3NBQkFJUUFOWlVBd0NvYnNJQWI2NEtBQTdWeXdBakNBRUEvd0VIQVFEL0FnY0NBQUFBQlFjQkFBTUFCdzRBQVFBQUFBTUFZQURJQUFNQVEyd0FBQUFBQklBQ0FBQUFBQUlJQUowWENnRDhrdWdBQ2dBQ0FBTUFBQUFFZ0FNQUFBQUFBZ2dBc0JJa0FQeVM5d0FLQUFJQUJBQUFBQVNBQkFBQUFBQUNDQUR0MVIwQUtPc1VBUW9BQWdBRkFBQUFCSUFGQUFBQUFBSUlBQUFBQUFEd0RSZ0JDZ0FDQUFZQUFBQUVnQVlBQUFBQUFnZ0FSTXp6LytpbC9BQUtBQUlBQndBQ0JBSUFFQUFyQkFJQUFBQklCQUFBQm9BQUFBQUFBQUlJQUVSczkvL29TZmtBQkFJUUFFUXM4UC9vU2ZrQTNZWDMvMC93L3dBakNBRUFBQUlIQWdBQUFBQUhEUUFCQUFBQUF3QmdBTWdBQXdCVEFBQUFBQVNBQndBQUFBQUNDQUFCQVBIL0F3a3lBUW9BQWdBSUFBQUFCSUFJQUFBQUFBSUlBQUVBMC84RENUSUJDZ0FDQUFrQUFnUUNBQWdBS3dRQ0FBQUFTQVFBQURjRUFRQUJCb0FBQUFBQUFBSUlBQUdnMXY4RElTNEJCQUlRQUFGZ3ovOERJUzRCbXJuVy93UGhOUUVqQ0FFQUFBSUhBZ0FBQUFBSERRQUJBQUFBQXdCZ0FNZ0FBd0JQQUFBQUFBU0FDUUFBQUFBQ0NBQUFBQUFBRmdSTUFRb0FBZ0FLQUFJRUFnQUhBQ3NFQWdBQkFFZ0VBQUEzQkFFQUFRYUFBQUFBQUFBQ0NBQXprd01BRm14SUFRUUNFQUROYlB6L0ZteElBYXJxQ3dCSm4wOEJJd2dCQUFBQ0J3SUFBQUFGQndFQUJRUUhCZ0FDQUFJQUF3QUFCdzRBQVFBQUFBTUFZQURJQUFNQVRrZ0FBQUFBQklBS0FBQUFBQUlJQUFFQThmOHAvMlVCQ2dBQ0FBc0FBQUFFZ0FzQUFBQUFBZ2dBdlRQOS96Rm5nUUVLQUFJQURBQUNCQUlBQ0FBckJBSUFBQUJJQkFBQUJvQUFBQUFBQUFJSUFMelRBQUF4ZjMwQkJBSVFBTDJUK2Y4eGYzMEJWdTBBQURFL2hRRWpDQUVBQUFJSEFnQUFBQUFIRFFBQkFBQUFBd0JnQU1nQUF3QlBBQUFBQUFTQURBQUFBQUFDQ0FCajZPYi9IWHFWQVFvQUFnQU5BQUFBQklBTkFBQUFBQUlJQUZEdHpQOGRlb1lCQ2dBQ0FBNEFBZ1FDQUFjQUt3UUNBQUFBU0FRQUFBYUFBQUFBQUFBQ0NBQ0RnTkQvSGVLQ0FRUUNFQUFkV3NuL0hlS0NBWU9BMFA5UUZZb0JJd2dCQUFBQ0J3SUFBQUFBQncwQUFRQUFBQU1BWUFESUFBTUFUZ0FBQUFBRWdBNEFBQUFBQWdnQUV5clQvL0VoYVFFS0FBSUFEd0FDQkFJQUJ3QXJCQUlBQUFCSUJBQUFCb0FBQUFBQUFBSUlBRWE5MXYveGlXVUJCQUlRQU9DV3ovL3hpV1VCUnIzVy95UzliQUVqQ0FFQUFBSUhBZ0FBQUFBSERRQUJBQUFBQXdCZ0FNZ0FBd0JPQUFBQUFBU0FEd0FBQUFBQ0NBQXFDK3IvQzFDekFRb0FBZ0FRQUFBQUJJQVFBQUFBQUFJSUFEMEdCQUFMVU1JQkNnQUNBQkVBQUFBRWdCRUFBQUFBQWdnQWU4bjkvemVvM3dFS0FBSUFFZ0FBQUFTQUVnQUFBQUFDQ0FDTjg5Ly8vc3JpQVFvQUFnQVRBQUFBQklBVEFBQUFBQUlJQUkzejBQOFN4dndCQ2dBQ0FCUUFBZ1FDQUJFQUt3UUNBQUFBU0FRQUFEY0VBUUFCQm9BQUFBQUFBQUlJQUkyVDFQOFNMdmtCQkFJUUFJMVR6ZjhTTHZrQko2M1UvM2lVQWdJakNBRUFBQUlIQWdBQUFBVUhBUUFCQUFjT0FBRUFBQUFEQUdBQXlBQURBRU5zQUFBQUFBU0FGQUFBQUFBQ0NBRFF2OVAvOTJMSEFRb0FBZ0FWQUFJRUFnQVFBQ3NFQWdBQUFFZ0VBQUFHZ0FBQUFBQUFBZ2dBMEYvWC8vY0d4QUVFQWhBQTBCL1EvL2NHeEFGcWVkZi9YYTNLQVNNSUFRQUFBZ2NDQUFBQUFBY05BQUVBQUFBREFHQUF5QUFEQUZNQUFBQUFCWUFXQUFBQUNnQUNBQllBQkFZRUFBRUFBQUFGQmdRQUFnQUFBQW9HQVFBQkFBQUZnQmNBQUFBS0FBSUFGd0FFQmdRQUFnQUFBQVVHQkFBREFBQUFBQVlDQUlBQUFBQUZnQmdBQUFBS0FBSUFHQUFFQmdRQUF3QUFBQVVHQkFBRUFBQUFBQVlDQUlBQUFBQUZnQmtBQUFBS0FBSUFHUUFFQmdRQUJBQUFBQVVHQkFBRkFBQUFBQVlDQUlBQUFBQUZnQm9BQUFBS0FBSUFHZ0FFQmdRQUJRQUFBQVVHQkFBR0FBQUFBQVlDQUlBQUFBQUZnQnNBQUFBS0FBSUFHd0FFQmdRQUFnQUFBQVVHQkFBR0FBQUFBQVlDQUlBQUFBQUZnQndBQUFBS0FBSUFIQUFFQmdRQUJRQUFBQVVHQkFBSEFBQUFDZ1lCQUFFQUFBV0FIUUFBQUFvQUFnQWRBQVFHQkFBSEFBQUFCUVlFQUFnQUFBQUFCZ0lBQWdBQUFBV0FIZ0FBQUFvQUFnQWVBQVFHQkFBSEFBQUFCUVlFQUFrQUFBQUtCZ0VBQVFBQUJZQWZBQUFBQ2dBQ0FCOEFCQVlFQUFrQUFBQUZCZ1FBQ2dBQUFBb0dBUUFCQUFBRmdDQUFBQUFLQUFJQUlBQUVCZ1FBQ2dBQUFBVUdCQUFMQUFBQUFBWUNBSUFBQUFBRmdDRUFBQUFLQUFJQUlRQUVCZ1FBQ3dBQUFBVUdCQUFNQUFBQUFBWUNBSUFBQUFBRmdDSUFBQUFLQUFJQUlnQUVCZ1FBREFBQUFBVUdCQUFOQUFBQUFBWUNBSUFBQUFBRmdDTUFBQUFLQUFJQUl3QUVCZ1FBRFFBQUFBVUdCQUFPQUFBQUFBWUNBSUFBQUFBRmdDUUFBQUFLQUFJQUpBQUVCZ1FBQ2dBQUFBVUdCQUFPQUFBQUFBWUNBSUFBQUFBRmdDVUFBQUFLQUFJQUpRQUVCZ1FBREFBQUFBVUdCQUFQQUFBQUFBQUZnQ1lBQUFBS0FBSUFKZ0FFQmdRQUR3QUFBQVVHQkFBUUFBQUFBQVlDQUlBQUFBQUZnQ2NBQUFBS0FBSUFKd0FFQmdRQUVBQUFBQVVHQkFBUkFBQUFBQVlDQUlBQUFBQUZnQ2dBQUFBS0FBSUFLQUFFQmdRQUVRQUFBQVVHQkFBU0FBQUFBQVlDQUlBQUFBQUZnQ2tBQUFBS0FBSUFLUUFFQmdRQUVnQUFBQVVHQkFBVEFBQUFDZ1lCQUFFQUFBV0FLZ0FBQUFvQUFnQXFBQVFHQkFBU0FBQUFCUVlFQUJRQUFBQUFCZ0lBZ0FBQUFBV0FLd0FBQUFvQUFnQXJBQVFHQkFBUEFBQUFCUVlFQUJRQUFBQUFCZ0lBZ0FBQUFBZUFMZ0FBQUFRQ0VBQi93Z3dBczh3UkFYL0NEQUF5OUFFQkNnQUNBQ3dBQUFvQ0FBUUFCQW9DQUFFQURRSU1BREwwQVFGL3dnd0FBQUFBQUE0Q0RBQ3p6QkVCZjhJTUFBQUFBQUFQQWd3QU12UUJBUUdiSEFBQUFBQUFBQUFIZ0M4QUFBQUVBaEFBZ1Qzay8ybnhpd0dCUGVULzV4aDhBUW9BQWdBdEFBQUtBZ0FFQUFRS0FnQUJBQTBDREFEbkdId0JnVDNrL3dBQUFBQU9BZ3dBYWZHTEFZRTk1UDhBQUFBQUR3SU1BT2NZZkFFQ0Z2VC9BQUFBQUFBQUI0QXdBQUFBQkFJUUFBMjI3UC9DaWR3QkRiYnMvMEN4ekFFS0FBSUFMZ0FBQ2dJQUJBQUVDZ0lBQVFBTkFnd0FRTEhNQVEyMjdQOEFBQUFBRGdJTUFNS0ozQUVOdHV6L0FBQUFBQThDREFCQXNjd0Jqbzc4L3dBQUFBQUFBQUFBQUFBQUFBQUE=</t>
        </r>
      </text>
    </comment>
    <comment ref="K10" authorId="0">
      <text>
        <r>
          <rPr>
            <sz val="9"/>
            <color indexed="81"/>
            <rFont val="Tahoma"/>
            <family val="2"/>
          </rPr>
          <t>QzExSDVDbDJOM08yUzJ8TUFTVEVSIFNIRUVUUGljdHVyZSA2NXxWbXBEUkRBeE1EQUVBd0lCQUFBQUFBQUFBQUFBQUFDQUFBQUFBQU1BRmdBQUFFTm9aVzFFY21GM0lERXlMakF1TWk0eE1EYzJCQUlRQUIxYXlmK29ic0lBT3FNa0FIaVVBZ0l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5QUFBQUJBSVFBQUFBQUFBQUFBQUFBSURHQkNQNU5Sa1dDQVFBQUFBa0FCZ0lCQUFBQUNRQUdRZ0FBQkFJQWdBQkFBOElBZ0FCQUFPQUxRQUFBQVFDRUFBZFdzbi9xRzdDQURxakpBQjRsQUlDQklBQkFBQUFBQUlJQU5iMEJnQU92Y29BQ2dBQ0FBSUFBZ1FDQUJFQUt3UUNBQUFBU0FRQUFEY0VBUUFCQm9BQUFBQUFBQUlJQU5hVUNnQU8xY3NBQkFJUUFOWlVBd0NvYnNJQWI2NEtBQTdWeXdBakNBRUEvd0VIQVFEL0FnY0NBQUFBQlFjQkFBTUFCdzRBQVFBQUFBTUFZQURJQUFNQVEyd0FBQUFBQklBQ0FBQUFBQUlJQUowWENnRDhrdWdBQ2dBQ0FBTUFBQUFFZ0FNQUFBQUFBZ2dBc0JJa0FQeVM5d0FLQUFJQUJBQUFBQVNBQkFBQUFBQUNDQUR0MVIwQUtPc1VBUW9BQWdBRkFBQUFCSUFGQUFBQUFBSUlBQUFBQUFEd0RSZ0JDZ0FDQUFZQUFBQUVnQVlBQUFBQUFnZ0FSTXp6LytpbC9BQUtBQUlBQndBQ0JBSUFFQUFyQkFJQUFBQklCQUFBQm9BQUFBQUFBQUlJQUVSczkvL29TZmtBQkFJUUFFUXM4UC9vU2ZrQTNZWDMvMC93L3dBakNBRUFBQUlIQWdBQUFBQUhEUUFCQUFBQUF3QmdBTWdBQXdCVEFBQUFBQVNBQndBQUFBQUNDQUFCQVBIL0F3a3lBUW9BQWdBSUFBQUFCSUFJQUFBQUFBSUlBQUVBMC84RENUSUJDZ0FDQUFrQUFnUUNBQWdBS3dRQ0FBQUFTQVFBQURjRUFRQUJCb0FBQUFBQUFBSUlBQUdnMXY4RElTNEJCQUlRQUFGZ3ovOERJUzRCbXJuVy93UGhOUUVqQ0FFQUFBSUhBZ0FBQUFBSERRQUJBQUFBQXdCZ0FNZ0FBd0JQQUFBQUFBU0FDUUFBQUFBQ0NBQUFBQUFBRmdSTUFRb0FBZ0FLQUFJRUFnQUhBQ3NFQWdBQkFFZ0VBQUEzQkFFQUFRYUFBQUFBQUFBQ0NBQXprd01BRm14SUFRUUNFQUROYlB6L0ZteElBYXJxQ3dCSm4wOEJJd2dCQUFBQ0J3SUFBQUFGQndFQUJRUUhCZ0FDQUFJQUF3QUFCdzRBQVFBQUFBTUFZQURJQUFNQVRrZ0FBQUFBQklBS0FBQUFBQUlJQUFFQThmOHAvMlVCQ2dBQ0FBc0FBQUFFZ0FzQUFBQUFBZ2dBdlRQOS96Rm5nUUVLQUFJQURBQUNCQUlBQ0FBckJBSUFBQUJJQkFBQUJvQUFBQUFBQUFJSUFMelRBQUF4ZjMwQkJBSVFBTDJUK2Y4eGYzMEJWdTBBQURFL2hRRWpDQUVBQUFJSEFnQUFBQUFIRFFBQkFBQUFBd0JnQU1nQUF3QlBBQUFBQUFTQURBQUFBQUFDQ0FCajZPYi9IWHFWQVFvQUFnQU5BQUFBQklBTkFBQUFBQUlJQUZEdHpQOGRlb1lCQ2dBQ0FBNEFBZ1FDQUFjQUt3UUNBQUFBU0FRQUFBYUFBQUFBQUFBQ0NBQ0RnTkQvSGVLQ0FRUUNFQUFkV3NuL0hlS0NBWU9BMFA5UUZZb0JJd2dCQUFBQ0J3SUFBQUFBQncwQUFRQUFBQU1BWUFESUFBTUFUZ0FBQUFBRWdBNEFBQUFBQWdnQUV5clQvL0VoYVFFS0FBSUFEd0FDQkFJQUJ3QXJCQUlBQUFCSUJBQUFCb0FBQUFBQUFBSUlBRWE5MXYveGlXVUJCQUlRQU9DV3ovL3hpV1VCUnIzVy95UzliQUVqQ0FFQUFBSUhBZ0FBQUFBSERRQUJBQUFBQXdCZ0FNZ0FBd0JPQUFBQUFBU0FEd0FBQUFBQ0NBQXFDK3IvQzFDekFRb0FBZ0FRQUFBQUJJQVFBQUFBQUFJSUFEMEdCQUFMVU1JQkNnQUNBQkVBQUFBRWdCRUFBQUFBQWdnQWU4bjkvemVvM3dFS0FBSUFFZ0FBQUFTQUVnQUFBQUFDQ0FDTjg5Ly8vc3JpQVFvQUFnQVRBQUFBQklBVEFBQUFBQUlJQUkzejBQOFN4dndCQ2dBQ0FCUUFBZ1FDQUJFQUt3UUNBQUFBU0FRQUFEY0VBUUFCQm9BQUFBQUFBQUlJQUkyVDFQOFNMdmtCQkFJUUFJMVR6ZjhTTHZrQko2M1UvM2lVQWdJakNBRUFBQUlIQWdBQUFBVUhBUUFCQUFjT0FBRUFBQUFEQUdBQXlBQURBRU5zQUFBQUFBU0FGQUFBQUFBQ0NBRFF2OVAvOTJMSEFRb0FBZ0FWQUFJRUFnQVFBQ3NFQWdBQUFFZ0VBQUFHZ0FBQUFBQUFBZ2dBMEYvWC8vY0d4QUVFQWhBQTBCL1EvL2NHeEFGcWVkZi9YYTNLQVNNSUFRQUFBZ2NDQUFBQUFBY05BQUVBQUFBREFHQUF5QUFEQUZNQUFBQUFCWUFXQUFBQUNnQUNBQllBQkFZRUFBRUFBQUFGQmdRQUFnQUFBQW9HQVFBQkFBQUZnQmNBQUFBS0FBSUFGd0FFQmdRQUFnQUFBQVVHQkFBREFBQUFBQVlDQUlBQUFBQUZnQmdBQUFBS0FBSUFHQUFFQmdRQUF3QUFBQVVHQkFBRUFBQUFBQVlDQUlBQUFBQUZnQmtBQUFBS0FBSUFHUUFFQmdRQUJBQUFBQVVHQkFBRkFBQUFBQVlDQUlBQUFBQUZnQm9BQUFBS0FBSUFHZ0FFQmdRQUJRQUFBQVVHQkFBR0FBQUFBQVlDQUlBQUFBQUZnQnNBQUFBS0FBSUFHd0FFQmdRQUFnQUFBQVVHQkFBR0FBQUFBQVlDQUlBQUFBQUZnQndBQUFBS0FBSUFIQUFFQmdRQUJRQUFBQVVHQkFBSEFBQUFDZ1lCQUFFQUFBV0FIUUFBQUFvQUFnQWRBQVFHQkFBSEFBQUFCUVlFQUFnQUFBQUFCZ0lBQWdBQUFBV0FIZ0FBQUFvQUFnQWVBQVFHQkFBSEFBQUFCUVlFQUFrQUFBQUtCZ0VBQVFBQUJZQWZBQUFBQ2dBQ0FCOEFCQVlFQUFrQUFBQUZCZ1FBQ2dBQUFBb0dBUUFCQUFBRmdDQUFBQUFLQUFJQUlBQUVCZ1FBQ2dBQUFBVUdCQUFMQUFBQUFBWUNBSUFBQUFBRmdDRUFBQUFLQUFJQUlRQUVCZ1FBQ3dBQUFBVUdCQUFNQUFBQUFBWUNBSUFBQUFBRmdDSUFBQUFLQUFJQUlnQUVCZ1FBREFBQUFBVUdCQUFOQUFBQUFBWUNBSUFBQUFBRmdDTUFBQUFLQUFJQUl3QUVCZ1FBRFFBQUFBVUdCQUFPQUFBQUFBWUNBSUFBQUFBRmdDUUFBQUFLQUFJQUpBQUVCZ1FBQ2dBQUFBVUdCQUFPQUFBQUFBWUNBSUFBQUFBRmdDVUFBQUFLQUFJQUpRQUVCZ1FBREFBQUFBVUdCQUFQQUFBQUFBQUZnQ1lBQUFBS0FBSUFKZ0FFQmdRQUR3QUFBQVVHQkFBUUFBQUFBQVlDQUlBQUFBQUZnQ2NBQUFBS0FBSUFKd0FFQmdRQUVBQUFBQVVHQkFBUkFBQUFBQVlDQUlBQUFBQUZnQ2dBQUFBS0FBSUFLQUFFQmdRQUVRQUFBQVVHQkFBU0FBQUFBQVlDQUlBQUFBQUZnQ2tBQUFBS0FBSUFLUUFFQmdRQUVnQUFBQVVHQkFBVEFBQUFDZ1lCQUFFQUFBV0FLZ0FBQUFvQUFnQXFBQVFHQkFBU0FBQUFCUVlFQUJRQUFBQUFCZ0lBZ0FBQUFBV0FLd0FBQUFvQUFnQXJBQVFHQkFBUEFBQUFCUVlFQUJRQUFBQUFCZ0lBZ0FBQUFBZUFMZ0FBQUFRQ0VBQi93Z3dBczh3UkFYL0NEQUF5OUFFQkNnQUNBQ3dBQUFvQ0FBUUFCQW9DQUFFQURRSU1BREwwQVFGL3dnd0FBQUFBQUE0Q0RBQ3p6QkVCZjhJTUFBQUFBQUFQQWd3QU12UUJBUUdiSEFBQUFBQUFBQUFIZ0M4QUFBQUVBaEFBZ1Qzay8ybnhpd0dCUGVULzV4aDhBUW9BQWdBdEFBQUtBZ0FFQUFRS0FnQUJBQTBDREFEbkdId0JnVDNrL3dBQUFBQU9BZ3dBYWZHTEFZRTk1UDhBQUFBQUR3SU1BT2NZZkFFQ0Z2VC9BQUFBQUFBQUI0QXdBQUFBQkFJUUFBMjI3UC9DaWR3QkRiYnMvMEN4ekFFS0FBSUFMZ0FBQ2dJQUJBQUVDZ0lBQVFBTkFnd0FRTEhNQVEyMjdQOEFBQUFBRGdJTUFNS0ozQUVOdHV6L0FBQUFBQThDREFCQXNjd0Jqbzc4L3dBQUFBQUFBQUFBQUFBQUFBQUE=</t>
        </r>
      </text>
    </comment>
    <comment ref="J11" authorId="0">
      <text>
        <r>
          <rPr>
            <sz val="9"/>
            <color indexed="81"/>
            <rFont val="Tahoma"/>
            <family val="2"/>
          </rPr>
          <t>QzE5SDIxQ2xOMk8yfE1BU1RFUiBTSEVFVFBpY3R1cmUgMTczfFZtcERSREF4TURBRUF3SUJBQUFBQUFBQUFBQUFBQUNBQUFBQUFBTUFGZ0FBQUVOb1pXMUVjbUYzSURFeUxqQXVNaTR4TURjMkJBSVFBSXQ3Ty8vYWljdi96Wk1lQUptbXB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RHR1MHg4V0NBUUFBQUFrQUJnSUJBQUFBQ1FBR1FnQUFCQUlBZ0FCQUE4SUFnQUJBQU9BTlFBQUFBUUNFQUNMZXp2LzJvbkwvODJUSGdDWnBxY0FCSUFCQUFBQUFBSUlBQlA3R1FCT0tsc0FDZ0FDQUFJQU53UUJBQUVBQUFTQUFnQUFBQUFDQ0FBQUFBQUFUaXBNQUFvQUFnQURBRGNFQVFBQkFBQUVnQU1BQUFBQUFnZ0FBQUFBQUU0cUxnQUtBQUlBQkFBQUFBU0FCQUFBQUFBQ0NBQkFSUmdBSFlnY0FBb0FBZ0FGQUFJRUFnQUhBQ3NFQWdBQUFFZ0VBQUFHZ0FBQUFBQUFBZ2dBYzlnYkFCM3dHQUFFQWhBQURMSVVBQjN3R0FCejJCc0FVQ01nQUNNSUFRQUFBZ2NDQUFBQUFBY05BQUVBQUFBREFHQUF5QUFEQUU0QUFBQUFCSUFGQUFBQUFBSUlBQUFBRHdBQUFBQUFDZ0FDQUFZQUFBQUVnQVlBQUFBQUFnZ0EvLzhkQU8wRTV2OEtBQUlBQndBQUFBU0FCd0FBQUFBQ0NBRC8vdzRBMmduTS93b0FBZ0FJQUFBQUJJQUlBQUFBQUFJSUFBQUE4Zi9hQ2N6L0NnQUNBQWtBQUFBRWdBa0FBQUFBQWdnQUFBRGkvKzBFNXY4S0FBSUFDZ0FBQUFTQUNnQUFBQUFDQ0FBQUFQSC9BQUFBQUFvQUFnQUxBQUFBQklBTEFBQUFBQUlJQU1DNjUvOGRpQndBQ2dBQ0FBd0FBZ1FDQUFjQUt3UUNBQUFBU0FRQUFBYUFBQUFBQUFBQ0NBRDBUZXYvSGZBWUFBUUNFQUNOSitUL0hmQVlBUFJONi85UUl5QUFJd2dCQUFBQ0J3SUFBQUFBQncwQUFRQUFBQU1BWUFESUFBTUFUZ0FBQUFBRWdBd0FBQUFBQWdnQW96TEwvMTNOSlFBS0FBSUFEUUEzQkFFQUFRQUFCSUFOQUFBQUFBSUlBT0QxeFArSkpVTUFDZ0FDQUE0QUFBQUVnQTRBQUFBQUFnZ0FkU3phL3g1Y1dBQUtBQUlBRHdBQ0JBSUFDQUFyQkFJQUFRQklCQUFBTndRQkFBRUdnQUFBQUFBQUFnZ0FkY3pkL3g1MFZBQUVBaEFBZFl6Vy94NTBWQUFPNXQzL1VXZGpBQ01JQVFBQUFnY0NBQUFBQlFjQkFBRUFCdzRBQVFBQUFBTUFZQURJQUFNQVQwZ0FBQUFBQklBUEFBQUFBQUlJQUpIN3AvOUU2VW9BQ2dBQ0FCQUFOd1FCQUFFQUFBU0FFQUFBQUFBQ0NBRFdONkQvbE9ObkFBb0FBZ0FSQUFJRUFnQUlBQ3NFQWdBQUFFZ0VBQUEzQkFFQUFRYUFBQUFBQUFBQ0NBRFcxNlAvbFB0akFBUUNFQURXbDV6L2xQdGpBRy94by8rVXUyc0FJd2dCQUFBQ0J3SUFBQUFBQncwQUFRQUFBQU1BWUFESUFBTUFUd0FBQUFBRWdCRUFBQUFBQWdnQWhqMkQvMCtuYndBS0FBSUFFZ0FBQUFTQUVnQUFBQUFDQ0FEeUJtNy91bkJhQUFvQUFnQVRBQUFBQklBVEFBQUFBQUlJQUtJTVVmOTFOR0lBQ2dBQ0FCUUFBQUFFZ0JRQUFBQUFBZ2dBRHRZNy8rSDlUQUFLQUFJQUZRQTNCQUVBQVFBQUJJQVZBQUFBQUFJSUFPZElTZi9GTG44QUNnQUNBQllBQUFBRWdCWUFBQUFBQWdnQWZIOWUvMWxsbEFBS0FBSUFGd0FBQUFTQUZ3QUFBQUFDQ0FETGVYdi9ucUdNQUFvQUFnQVlBQUFBQklBWUFBQUFBQUlJQUdDd2tQOHoyS0VBQ2dBQ0FCa0FBZ1FDQUJFQUt3UUNBQUFBU0FRQUFEY0VBUUFCQm9BQUFBQUFBQUlJQUdCUWxQOHpRSjRBQkFJUUFHQVFqZjh6UUo0QStXbVUvNW1tcHdBakNBRUFBQUlIQWdBQUFBVUhBUUFCQUFjT0FBRUFBQUFEQUdBQXlBQURBRU5zQUFBQUFBV0FHZ0FBQUFvQUFnQWFBQVFHQkFBQkFBQUFCUVlFQUFJQUFBQUtCZ0VBQVFBQUJZQWJBQUFBQ2dBQ0FCc0FCQVlFQUFJQUFBQUZCZ1FBQXdBQUFBb0dBUUFCQUFBRmdCd0FBQUFLQUFJQUhBQUVCZ1FBQXdBQUFBVUdCQUFFQUFBQUFBWUNBSUFBQUFBRmdCMEFBQUFLQUFJQUhRQUVCZ1FBQkFBQUFBVUdCQUFGQUFBQUFBWUNBSUFBQUFBRmdCNEFBQUFLQUFJQUhnQUVCZ1FBQlFBQUFBVUdCQUFHQUFBQUFBWUNBSUFBQUFBRmdCOEFBQUFLQUFJQUh3QUVCZ1FBQmdBQUFBVUdCQUFIQUFBQUFBWUNBSUFBQUFBRmdDQUFBQUFLQUFJQUlBQUVCZ1FBQndBQUFBVUdCQUFJQUFBQUFBWUNBSUFBQUFBRmdDRUFBQUFLQUFJQUlRQUVCZ1FBQ0FBQUFBVUdCQUFKQUFBQUFBWUNBSUFBQUFBRmdDSUFBQUFLQUFJQUlnQUVCZ1FBQ1FBQUFBVUdCQUFLQUFBQUFBWUNBSUFBQUFBRmdDTUFBQUFLQUFJQUl3QUVCZ1FBQlFBQUFBVUdCQUFLQUFBQUFBWUNBSUFBQUFBRmdDUUFBQUFLQUFJQUpBQUVCZ1FBQ2dBQUFBVUdCQUFMQUFBQUFBWUNBSUFBQUFBRmdDVUFBQUFLQUFJQUpRQUVCZ1FBQXdBQUFBVUdCQUFMQUFBQUFBWUNBSUFBQUFBRmdDWUFBQUFLQUFJQUpnQUVCZ1FBQ3dBQUFBVUdCQUFNQUFBQUNnWUJBQUVBQUFXQUp3QUFBQW9BQWdBbkFBUUdCQUFNQUFBQUJRWUVBQTBBQUFBS0JnRUFBUUFBQllBb0FBQUFDZ0FDQUNnQUJBWUVBQTBBQUFBRkJnUUFEZ0FBQUFvR0FRQUJBQUFGZ0NrQUFBQUtBQUlBS1FBRUJnUUFEUUFBQUFVR0JBQVBBQUFBQ2dZQkFBRUFBQVdBS2dBQUFBb0FBZ0FxQUFRR0JBQVBBQUFBQlFZRUFCQUFBQUFLQmdFQUFRQUFCWUFyQUFBQUNnQUNBQ3NBQkFZRUFCQUFBQUFGQmdRQUVRQUFBQW9HQVFBQkFBQUZnQ3dBQUFBS0FBSUFMQUFFQmdRQUVRQUFBQVVHQkFBU0FBQUFBQVlDQUlBQUFBQUZnQzBBQUFBS0FBSUFMUUFFQmdRQUVnQUFBQVVHQkFBVEFBQUFBQVlDQUlBQUFBQUZnQzRBQUFBS0FBSUFMZ0FFQmdRQUV3QUFBQVVHQkFBVUFBQUFDZ1lCQUFFQUFBV0FMd0FBQUFvQUFnQXZBQVFHQkFBVEFBQUFCUVlFQUJVQUFBQUFCZ0lBZ0FBQUFBV0FNQUFBQUFvQUFnQXdBQVFHQkFBVkFBQUFCUVlFQUJZQUFBQUFCZ0lBZ0FBQUFBV0FNUUFBQUFvQUFnQXhBQVFHQkFBV0FBQUFCUVlFQUJjQUFBQUFCZ0lBZ0FBQUFBV0FNZ0FBQUFvQUFnQXlBQVFHQkFBUkFBQUFCUVlFQUJjQUFBQUFCZ0lBZ0FBQUFBV0FNd0FBQUFvQUFnQXpBQVFHQkFBWEFBQUFCUVlFQUJnQUFBQUtCZ0VBQVFBQUI0QTJBQUFBQkFJUUFBQUFBQURRZlNRQUFBQUFBRTZsRkFBS0FBSUFOQUFRQUVjQUFBQlVhR1Z5WlNCcGN5QmhJSFpoYkdWdVkyVWdiM0lnWTJoaGNtZGxJR1Z5Y205eUlITnZiV1YzYUdWeVpTQnBiaUIwYUdseklHRnliMjFoZEdsaklITjVjM1JsYlM0QUNnSUFCQUFFQ2dJQUFRQU5BZ3dBVHFVVUFBQUFBQUFBQUFBQURnSU1BTkI5SkFBQUFBQUFBQUFBQUE4Q0RBQk9wUlFBZ2RnUEFBQUFBQUFBQUFlQU53QUFBQVFDRUFBQUFBQUFORFA3L3dBQUFBRHRCT2IvQ2dBQ0FEVUFBQW9DQUFRQUJBb0NBQUVBRFFJTUFPMEU1djhBQUFBQUFBQUFBQTRDREFBME0vdi9BQUFBQUFBQUFBQVBBZ3dBN1FUbS8wWXVGUUFBQUFBQUFBQUhnRGdBQUFBRUFoQUFOME5tLzFDWmpBQTNRMmIvQ210M0FBb0FBZ0EyQUFBS0FnQUVBQVFLQWdBQkFBMENEQUFLYTNjQU4wTm0vd0FBQUFBT0Fnd0FVSm1NQURkRFp2OEFBQUFBRHdJTUFBcHJkd0I5Y1h2L0FBQUFBQUFBQUFBQUFBQUFBQUE9</t>
        </r>
      </text>
    </comment>
    <comment ref="K11" authorId="0">
      <text>
        <r>
          <rPr>
            <sz val="9"/>
            <color indexed="81"/>
            <rFont val="Tahoma"/>
            <family val="2"/>
          </rPr>
          <t>QzE5SDIxQ2xOMk8yfE1BU1RFUiBTSEVFVFBpY3R1cmUgMTczfFZtcERSREF4TURBRUF3SUJBQUFBQUFBQUFBQUFBQUNBQUFBQUFBTUFGZ0FBQUVOb1pXMUVjbUYzSURFeUxqQXVNaTR4TURjMkJBSVFBSXQ3Ty8vYWljdi96Wk1lQUptbXB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RHR1MHg4V0NBUUFBQUFrQUJnSUJBQUFBQ1FBR1FnQUFCQUlBZ0FCQUE4SUFnQUJBQU9BTlFBQUFBUUNFQUNMZXp2LzJvbkwvODJUSGdDWnBxY0FCSUFCQUFBQUFBSUlBQlA3R1FCT0tsc0FDZ0FDQUFJQU53UUJBQUVBQUFTQUFnQUFBQUFDQ0FBQUFBQUFUaXBNQUFvQUFnQURBRGNFQVFBQkFBQUVnQU1BQUFBQUFnZ0FBQUFBQUU0cUxnQUtBQUlBQkFBQUFBU0FCQUFBQUFBQ0NBQkFSUmdBSFlnY0FBb0FBZ0FGQUFJRUFnQUhBQ3NFQWdBQUFFZ0VBQUFHZ0FBQUFBQUFBZ2dBYzlnYkFCM3dHQUFFQWhBQURMSVVBQjN3R0FCejJCc0FVQ01nQUNNSUFRQUFBZ2NDQUFBQUFBY05BQUVBQUFBREFHQUF5QUFEQUU0QUFBQUFCSUFGQUFBQUFBSUlBQUFBRHdBQUFBQUFDZ0FDQUFZQUFBQUVnQVlBQUFBQUFnZ0EvLzhkQU8wRTV2OEtBQUlBQndBQUFBU0FCd0FBQUFBQ0NBRC8vdzRBMmduTS93b0FBZ0FJQUFBQUJJQUlBQUFBQUFJSUFBQUE4Zi9hQ2N6L0NnQUNBQWtBQUFBRWdBa0FBQUFBQWdnQUFBRGkvKzBFNXY4S0FBSUFDZ0FBQUFTQUNnQUFBQUFDQ0FBQUFQSC9BQUFBQUFvQUFnQUxBQUFBQklBTEFBQUFBQUlJQU1DNjUvOGRpQndBQ2dBQ0FBd0FBZ1FDQUFjQUt3UUNBQUFBU0FRQUFBYUFBQUFBQUFBQ0NBRDBUZXYvSGZBWUFBUUNFQUNOSitUL0hmQVlBUFJONi85UUl5QUFJd2dCQUFBQ0J3SUFBQUFBQncwQUFRQUFBQU1BWUFESUFBTUFUZ0FBQUFBRWdBd0FBQUFBQWdnQW96TEwvMTNOSlFBS0FBSUFEUUEzQkFFQUFRQUFCSUFOQUFBQUFBSUlBT0QxeFArSkpVTUFDZ0FDQUE0QUFBQUVnQTRBQUFBQUFnZ0FkU3phL3g1Y1dBQUtBQUlBRHdBQ0JBSUFDQUFyQkFJQUFRQklCQUFBTndRQkFBRUdnQUFBQUFBQUFnZ0FkY3pkL3g1MFZBQUVBaEFBZFl6Vy94NTBWQUFPNXQzL1VXZGpBQ01JQVFBQUFnY0NBQUFBQlFjQkFBRUFCdzRBQVFBQUFBTUFZQURJQUFNQVQwZ0FBQUFBQklBUEFBQUFBQUlJQUpIN3AvOUU2VW9BQ2dBQ0FCQUFOd1FCQUFFQUFBU0FFQUFBQUFBQ0NBRFdONkQvbE9ObkFBb0FBZ0FSQUFJRUFnQUlBQ3NFQWdBQUFFZ0VBQUEzQkFFQUFRYUFBQUFBQUFBQ0NBRFcxNlAvbFB0akFBUUNFQURXbDV6L2xQdGpBRy94by8rVXUyc0FJd2dCQUFBQ0J3SUFBQUFBQncwQUFRQUFBQU1BWUFESUFBTUFUd0FBQUFBRWdCRUFBQUFBQWdnQWhqMkQvMCtuYndBS0FBSUFFZ0FBQUFTQUVnQUFBQUFDQ0FEeUJtNy91bkJhQUFvQUFnQVRBQUFBQklBVEFBQUFBQUlJQUtJTVVmOTFOR0lBQ2dBQ0FCUUFBQUFFZ0JRQUFBQUFBZ2dBRHRZNy8rSDlUQUFLQUFJQUZRQTNCQUVBQVFBQUJJQVZBQUFBQUFJSUFPZElTZi9GTG44QUNnQUNBQllBQUFBRWdCWUFBQUFBQWdnQWZIOWUvMWxsbEFBS0FBSUFGd0FBQUFTQUZ3QUFBQUFDQ0FETGVYdi9ucUdNQUFvQUFnQVlBQUFBQklBWUFBQUFBQUlJQUdDd2tQOHoyS0VBQ2dBQ0FCa0FBZ1FDQUJFQUt3UUNBQUFBU0FRQUFEY0VBUUFCQm9BQUFBQUFBQUlJQUdCUWxQOHpRSjRBQkFJUUFHQVFqZjh6UUo0QStXbVUvNW1tcHdBakNBRUFBQUlIQWdBQUFBVUhBUUFCQUFjT0FBRUFBQUFEQUdBQXlBQURBRU5zQUFBQUFBV0FHZ0FBQUFvQUFnQWFBQVFHQkFBQkFBQUFCUVlFQUFJQUFBQUtCZ0VBQVFBQUJZQWJBQUFBQ2dBQ0FCc0FCQVlFQUFJQUFBQUZCZ1FBQXdBQUFBb0dBUUFCQUFBRmdCd0FBQUFLQUFJQUhBQUVCZ1FBQXdBQUFBVUdCQUFFQUFBQUFBWUNBSUFBQUFBRmdCMEFBQUFLQUFJQUhRQUVCZ1FBQkFBQUFBVUdCQUFGQUFBQUFBWUNBSUFBQUFBRmdCNEFBQUFLQUFJQUhnQUVCZ1FBQlFBQUFBVUdCQUFHQUFBQUFBWUNBSUFBQUFBRmdCOEFBQUFLQUFJQUh3QUVCZ1FBQmdBQUFBVUdCQUFIQUFBQUFBWUNBSUFBQUFBRmdDQUFBQUFLQUFJQUlBQUVCZ1FBQndBQUFBVUdCQUFJQUFBQUFBWUNBSUFBQUFBRmdDRUFBQUFLQUFJQUlRQUVCZ1FBQ0FBQUFBVUdCQUFKQUFBQUFBWUNBSUFBQUFBRmdDSUFBQUFLQUFJQUlnQUVCZ1FBQ1FBQUFBVUdCQUFLQUFBQUFBWUNBSUFBQUFBRmdDTUFBQUFLQUFJQUl3QUVCZ1FBQlFBQUFBVUdCQUFLQUFBQUFBWUNBSUFBQUFBRmdDUUFBQUFLQUFJQUpBQUVCZ1FBQ2dBQUFBVUdCQUFMQUFBQUFBWUNBSUFBQUFBRmdDVUFBQUFLQUFJQUpRQUVCZ1FBQXdBQUFBVUdCQUFMQUFBQUFBWUNBSUFBQUFBRmdDWUFBQUFLQUFJQUpnQUVCZ1FBQ3dBQUFBVUdCQUFNQUFBQUNnWUJBQUVBQUFXQUp3QUFBQW9BQWdBbkFBUUdCQUFNQUFBQUJRWUVBQTBBQUFBS0JnRUFBUUFBQllBb0FBQUFDZ0FDQUNnQUJBWUVBQTBBQUFBRkJnUUFEZ0FBQUFvR0FRQUJBQUFGZ0NrQUFBQUtBQUlBS1FBRUJnUUFEUUFBQUFVR0JBQVBBQUFBQ2dZQkFBRUFBQVdBS2dBQUFBb0FBZ0FxQUFRR0JBQVBBQUFBQlFZRUFCQUFBQUFLQmdFQUFRQUFCWUFyQUFBQUNnQUNBQ3NBQkFZRUFCQUFBQUFGQmdRQUVRQUFBQW9HQVFBQkFBQUZnQ3dBQUFBS0FBSUFMQUFFQmdRQUVRQUFBQVVHQkFBU0FBQUFBQVlDQUlBQUFBQUZnQzBBQUFBS0FBSUFMUUFFQmdRQUVnQUFBQVVHQkFBVEFBQUFBQVlDQUlBQUFBQUZnQzRBQUFBS0FBSUFMZ0FFQmdRQUV3QUFBQVVHQkFBVUFBQUFDZ1lCQUFFQUFBV0FMd0FBQUFvQUFnQXZBQVFHQkFBVEFBQUFCUVlFQUJVQUFBQUFCZ0lBZ0FBQUFBV0FNQUFBQUFvQUFnQXdBQVFHQkFBVkFBQUFCUVlFQUJZQUFBQUFCZ0lBZ0FBQUFBV0FNUUFBQUFvQUFnQXhBQVFHQkFBV0FBQUFCUVlFQUJjQUFBQUFCZ0lBZ0FBQUFBV0FNZ0FBQUFvQUFnQXlBQVFHQkFBUkFBQUFCUVlFQUJjQUFBQUFCZ0lBZ0FBQUFBV0FNd0FBQUFvQUFnQXpBQVFHQkFBWEFBQUFCUVlFQUJnQUFBQUtCZ0VBQVFBQUI0QTJBQUFBQkFJUUFBQUFBQURRZlNRQUFBQUFBRTZsRkFBS0FBSUFOQUFRQUVjQUFBQlVhR1Z5WlNCcGN5QmhJSFpoYkdWdVkyVWdiM0lnWTJoaGNtZGxJR1Z5Y205eUlITnZiV1YzYUdWeVpTQnBiaUIwYUdseklHRnliMjFoZEdsaklITjVjM1JsYlM0QUNnSUFCQUFFQ2dJQUFRQU5BZ3dBVHFVVUFBQUFBQUFBQUFBQURnSU1BTkI5SkFBQUFBQUFBQUFBQUE4Q0RBQk9wUlFBZ2RnUEFBQUFBQUFBQUFlQU53QUFBQVFDRUFBQUFBQUFORFA3L3dBQUFBRHRCT2IvQ2dBQ0FEVUFBQW9DQUFRQUJBb0NBQUVBRFFJTUFPMEU1djhBQUFBQUFBQUFBQTRDREFBME0vdi9BQUFBQUFBQUFBQVBBZ3dBN1FUbS8wWXVGUUFBQUFBQUFBQUhnRGdBQUFBRUFoQUFOME5tLzFDWmpBQTNRMmIvQ210M0FBb0FBZ0EyQUFBS0FnQUVBQVFLQWdBQkFBMENEQUFLYTNjQU4wTm0vd0FBQUFBT0Fnd0FVSm1NQURkRFp2OEFBQUFBRHdJTUFBcHJkd0I5Y1h2L0FBQUFBQUFBQUFBQUFBQUFBQUE9</t>
        </r>
      </text>
    </comment>
    <comment ref="J12" authorId="0">
      <text>
        <r>
          <rPr>
            <sz val="9"/>
            <color indexed="81"/>
            <rFont val="Tahoma"/>
            <family val="2"/>
          </rPr>
          <t>QzE2SDlDbE4yTzNTfE1BU1RFUiBTSEVFVFBpY3R1cmUgMTA1fFZtcERSREF4TURBRUF3SUJBQUFBQUFBQUFBQUFBQUNBQUFBQUFBTUFGZ0FBQUVOb1pXMUVjbUYzSURFeUxqQXVNaTR4TURjMkJBSVFBRjlOZWY5Z3dLbi9tYmtTQU9DRnZ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SHFnZ3h3V0NBUUFBQUFrQUJnSUJBQUFBQ1FBR1FnQUFCQUlBZ0FCQUE4SUFnQUJBQU9BTXdBQUFBUUNFQUJmVFhuL1lNQ3AvNW01RWdEZ2hiMEFCSUFCQUFBQUFBSUlBUC8vRGdESERyTC9DZ0FDQUFJQUFnUUNBQkVBS3dRQ0FBQUFTQVFBQURjRUFRQUJCb0FBQUFBQUFBSUlBQUNnRWdESEpyUC9CQUlRQUFCZ0N3Qmd3S24vbWJrU0FNY21zLzhqQ0FFQS93RUhBUUQvQWdjQ0FBQUFCUWNCQUFNQUJ3NEFBUUFBQUFNQVlBRElBQU1BUTJ3QUFBQUFCSUFDQUFBQUFBSUlBQUFBQUFEYUNjei9DZ0FDQUFNQUFBQUVnQU1BQUFBQUFnZ0FBQURpLzlvSnpQOEtBQUlBQkFBQUFBU0FCQUFBQUFBQ0NBQUFBTlAvN1FUbS93b0FBZ0FGQUFBQUJJQUZBQUFBQUFJSUFBRUE0djhBQUFBQUNnQUNBQVlBQUFBRWdBWUFBQUFBQWdnQUFBQUFBQUFBQUFBS0FBSUFCd0FBQUFTQUJ3QUFBQUFDQ0FELy93NEE3UVRtL3dvQUFnQUlBQUFBQklBSUFBQUFBQUlJQUFFQTAvOFQreGtBQ2dBQ0FBa0FBZ1FDQUJBQUt3UUNBQUFBU0FRQUFBYUFBQUFBQUFBQ0NBQUFvTmIvRTU4V0FBUUNFQUFBWU0vL0U1OFdBSnE1MXY5NVJSMEFJd2dCQUFBQ0J3SUFBQUFBQncwQUFRQUFBQU1BWUFESUFBTUFVd0FBQUFBRWdBa0FBQUFBQWdnQUZQdnMveFA3S0FBS0FBSUFDZ0FDQkFJQUNBQXJCQUlBQUFCSUJBQUFOd1FCQUFFR2dBQUFBQUFBQWdnQUZKdncveE1USlFBRUFoQUFGRnZwL3hNVEpRQ3R0UEQvRTlNc0FDTUlBUUFBQWdjQ0FBQUFBQWNOQUFFQUFBQURBR0FBeUFBREFFOEFBQUFBQklBS0FBQUFBQUlJQU8wRXVmOFQrd29BQ2dBQ0FBc0FBZ1FDQUFnQUt3UUNBQUFBU0FRQUFEY0VBUUFCQm9BQUFBQUFBQUlJQU8ya3ZQOFRFd2NBQkFJUUFPMWt0ZjhURXdjQWg3NjgveFBURGdBakNBRUFBQUlIQWdBQUFBQUhEUUFCQUFBQUF3QmdBTWdBQXdCUEFBQUFBQVNBQ3dBQUFBQUNDQUFCQU1UL0p2WXpBQW9BQWdBTUFBQUFCSUFNQUFBQUFBSUlBTDB6MFA4dFhrOEFDZ0FDQUEwQUFnUUNBQWdBS3dRQ0FBQUFTQVFBQUFhQUFBQUFBQUFDQ0FDOTA5UC9MWFpMQUFRQ0VBQzlrOHovTFhaTEFGZnQwLzh0TmxNQUl3Z0JBQUFDQndJQUFBQUFCdzBBQVFBQUFBTUFZQURJQUFNQVR3QUFBQUFFZ0EwQUFBQUFBZ2dBWStpNS94cHhZd0FLQUFJQURnQUFBQVNBRGdBQUFBQUNDQUJRN1ovL0duRlVBQW9BQWdBUEFBSUVBZ0FIQUNzRUFnQUFBRWdFQUFBR2dBQUFBQUFBQWdnQWc0Q2oveHJaVUFBRUFoQUFIVnFjL3hyWlVBQ0RnS1AvVFF4WUFDTUlBUUFBQWdjQ0FBQUFBQWNOQUFFQUFBQURBR0FBeUFBREFFNEFBQUFBQklBUEFBQUFBQUlJQUJNcXB2L3RHRGNBQ2dBQ0FCQUFBQUFFZ0JBQUFBQUFBZ2dBSnhlUy81UE5JQUFLQUFJQUVRQTNCQUVBQVFBQUJJQVJBQUFBQUFJSUFKTGdmUC8vbGdzQUNnQUNBQklBQWdRQ0FBY0FLd1FDQUFBQVNBUUFBRGNFQVFBQkJvQUFBQUFBQUFJSUFNVnpnUC8vL2djQUJBSVFBRjlOZWYvLy9nY0F4WE9BL3pJeUR3QWpDQUVBQUFJSEFnQUFBQUFIRFFBQkFBQUFBd0JnQU1nQUF3Qk9BQUFBQUFTQUVnQUFBQUFDQ0FBcUM3My9CMGVCQUFvQUFnQVRBQUFBQklBVEFBQUFBQUlJQU9yRnBQODQ2WklBQ2dBQ0FCUUFBQUFFZ0JRQUFBQUFBZ2dBc3Vpbi95YS9zQUFLQUFJQUZRQUFBQVNBRlFBQUFBQUNDQUM1VU1QLzQvSzhBQW9BQWdBV0FBQUFCSUFXQUFBQUFBSUlBUG1WMi8reVVLc0FDZ0FDQUJjQUFBQUVnQmNBQUFBQUFnZ0FNblBZLzhSNmpRQUtBQUlBR0FBQUFBV0FHUUFBQUFvQUFnQVpBQVFHQkFBQkFBQUFCUVlFQUFJQUFBQUtCZ0VBQVFBQUJZQWFBQUFBQ2dBQ0FCb0FCQVlFQUFJQUFBQUZCZ1FBQXdBQUFBQUdBZ0NBQUFBQUJZQWJBQUFBQ2dBQ0FCc0FCQVlFQUFNQUFBQUZCZ1FBQkFBQUFBQUdBZ0NBQUFBQUJZQWNBQUFBQ2dBQ0FCd0FCQVlFQUFRQUFBQUZCZ1FBQlFBQUFBQUdBZ0NBQUFBQUJZQWRBQUFBQ2dBQ0FCMEFCQVlFQUFVQUFBQUZCZ1FBQmdBQUFBQUdBZ0NBQUFBQUJZQWVBQUFBQ2dBQ0FCNEFCQVlFQUFZQUFBQUZCZ1FBQndBQUFBQUdBZ0NBQUFBQUJZQWZBQUFBQ2dBQ0FCOEFCQVlFQUFJQUFBQUZCZ1FBQndBQUFBQUdBZ0NBQUFBQUJZQWdBQUFBQ2dBQ0FDQUFCQVlFQUFVQUFBQUZCZ1FBQ0FBQUFBb0dBUUFCQUFBRmdDRUFBQUFLQUFJQUlRQUVCZ1FBQ0FBQUFBVUdCQUFKQUFBQUFBWUNBQUlBQUFBRmdDSUFBQUFLQUFJQUlnQUVCZ1FBQ0FBQUFBVUdCQUFLQUFBQUFBWUNBQUlBQUFBRmdDTUFBQUFLQUFJQUl3QUVCZ1FBQ0FBQUFBVUdCQUFMQUFBQUNnWUJBQUVBQUFXQUpBQUFBQW9BQWdBa0FBUUdCQUFMQUFBQUJRWUVBQXdBQUFBQUJnSUFnQUFBQUFXQUpRQUFBQW9BQWdBbEFBUUdCQUFNQUFBQUJRWUVBQTBBQUFBQUJnSUFnQUFBQUFXQUpnQUFBQW9BQWdBbUFBUUdCQUFOQUFBQUJRWUVBQTRBQUFBQUJnSUFnQUFBQUFXQUp3QUFBQW9BQWdBbkFBUUdCQUFPQUFBQUJRWUVBQThBQUFBQUJnSUFnQUFBQUFXQUtBQUFBQW9BQWdBb0FBUUdCQUFMQUFBQUJRWUVBQThBQUFBQUJnSUFnQUFBQUFXQUtRQUFBQW9BQWdBcEFBUUdCQUFQQUFBQUJRWUVBQkFBQUFBS0JnRUFBUUFBQllBcUFBQUFDZ0FDQUNvQUJBWUVBQkFBQUFBRkJnUUFFUUFBQUFBR0FnQUVBQW9HQVFBQkFBQUZnQ3NBQUFBS0FBSUFLd0FFQmdRQURRQUFBQVVHQkFBU0FBQUFBQUFGZ0N3QUFBQUtBQUlBTEFBRUJnUUFFZ0FBQUFVR0JBQVRBQUFBQUFZQ0FJQUFBQUFGZ0MwQUFBQUtBQUlBTFFBRUJnUUFFd0FBQUFVR0JBQVVBQUFBQUFZQ0FJQUFBQUFGZ0M0QUFBQUtBQUlBTGdBRUJnUUFGQUFBQUFVR0JBQVZBQUFBQUFZQ0FJQUFBQUFGZ0M4QUFBQUtBQUlBTHdBRUJnUUFGUUFBQUFVR0JBQVdBQUFBQUFZQ0FJQUFBQUFGZ0RBQUFBQUtBQUlBTUFBRUJnUUFGZ0FBQUFVR0JBQVhBQUFBQUFZQ0FJQUFBQUFGZ0RFQUFBQUtBQUlBTVFBRUJnUUFFZ0FBQUFVR0JBQVhBQUFBQUFZQ0FJQUFBQUFIZ0RRQUFBQUVBaEFBQUFEeC96UXorLzhBQVBILzdRVG0vd29BQWdBeUFBQUtBZ0FFQUFRS0FnQUJBQTBDREFEdEJPYi9BQUR4L3dBQUFBQU9BZ3dBTkRQNy93QUE4ZjhBQUFBQUR3SU1BTzBFNXY5R0xnWUFBQUFBQUFBQUI0QTFBQUFBQkFJUUFJRTl0LzltNkZrQWdUMjMvK1FQU2dBS0FBSUFNd0FBQ2dJQUJBQUVDZ0lBQVFBTkFnd0E1QTlLQUlFOXQvOEFBQUFBRGdJTUFHYm9XUUNCUGJmL0FBQUFBQThDREFEa0Qwb0FBaGJIL3dBQUFBQUFBQWVBTmdBQUFBUUNFQUR5TGNEL08wdTBBUEl0d1AvMUhKOEFDZ0FDQURRQUFBb0NBQVFBQkFvQ0FBRUFEUUlNQVBVY253RHlMY0QvQUFBQUFBNENEQUE3UzdRQThpM0Evd0FBQUFBUEFnd0E5UnlmQURoYzFmOEFBQUFBQUFBQUFBQUFBQUFBQUE9PQ==</t>
        </r>
      </text>
    </comment>
    <comment ref="K12" authorId="0">
      <text>
        <r>
          <rPr>
            <sz val="9"/>
            <color indexed="81"/>
            <rFont val="Tahoma"/>
            <family val="2"/>
          </rPr>
          <t>QzE2SDlDbE4yTzNTfE1BU1RFUiBTSEVFVFBpY3R1cmUgMTA1fFZtcERSREF4TURBRUF3SUJBQUFBQUFBQUFBQUFBQUNBQUFBQUFBTUFGZ0FBQUVOb1pXMUVjbUYzSURFeUxqQXVNaTR4TURjMkJBSVFBRjlOZWY5Z3dLbi9tYmtTQU9DRnZ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SHFnZ3h3V0NBUUFBQUFrQUJnSUJBQUFBQ1FBR1FnQUFCQUlBZ0FCQUE4SUFnQUJBQU9BTXdBQUFBUUNFQUJmVFhuL1lNQ3AvNW01RWdEZ2hiMEFCSUFCQUFBQUFBSUlBUC8vRGdESERyTC9DZ0FDQUFJQUFnUUNBQkVBS3dRQ0FBQUFTQVFBQURjRUFRQUJCb0FBQUFBQUFBSUlBQUNnRWdESEpyUC9CQUlRQUFCZ0N3Qmd3S24vbWJrU0FNY21zLzhqQ0FFQS93RUhBUUQvQWdjQ0FBQUFCUWNCQUFNQUJ3NEFBUUFBQUFNQVlBRElBQU1BUTJ3QUFBQUFCSUFDQUFBQUFBSUlBQUFBQUFEYUNjei9DZ0FDQUFNQUFBQUVnQU1BQUFBQUFnZ0FBQURpLzlvSnpQOEtBQUlBQkFBQUFBU0FCQUFBQUFBQ0NBQUFBTlAvN1FUbS93b0FBZ0FGQUFBQUJJQUZBQUFBQUFJSUFBRUE0djhBQUFBQUNnQUNBQVlBQUFBRWdBWUFBQUFBQWdnQUFBQUFBQUFBQUFBS0FBSUFCd0FBQUFTQUJ3QUFBQUFDQ0FELy93NEE3UVRtL3dvQUFnQUlBQUFBQklBSUFBQUFBQUlJQUFFQTAvOFQreGtBQ2dBQ0FBa0FBZ1FDQUJBQUt3UUNBQUFBU0FRQUFBYUFBQUFBQUFBQ0NBQUFvTmIvRTU4V0FBUUNFQUFBWU0vL0U1OFdBSnE1MXY5NVJSMEFJd2dCQUFBQ0J3SUFBQUFBQncwQUFRQUFBQU1BWUFESUFBTUFVd0FBQUFBRWdBa0FBQUFBQWdnQUZQdnMveFA3S0FBS0FBSUFDZ0FDQkFJQUNBQXJCQUlBQUFCSUJBQUFOd1FCQUFFR2dBQUFBQUFBQWdnQUZKdncveE1USlFBRUFoQUFGRnZwL3hNVEpRQ3R0UEQvRTlNc0FDTUlBUUFBQWdjQ0FBQUFBQWNOQUFFQUFBQURBR0FBeUFBREFFOEFBQUFBQklBS0FBQUFBQUlJQU8wRXVmOFQrd29BQ2dBQ0FBc0FBZ1FDQUFnQUt3UUNBQUFBU0FRQUFEY0VBUUFCQm9BQUFBQUFBQUlJQU8ya3ZQOFRFd2NBQkFJUUFPMWt0ZjhURXdjQWg3NjgveFBURGdBakNBRUFBQUlIQWdBQUFBQUhEUUFCQUFBQUF3QmdBTWdBQXdCUEFBQUFBQVNBQ3dBQUFBQUNDQUFCQU1UL0p2WXpBQW9BQWdBTUFBQUFCSUFNQUFBQUFBSUlBTDB6MFA4dFhrOEFDZ0FDQUEwQUFnUUNBQWdBS3dRQ0FBQUFTQVFBQUFhQUFBQUFBQUFDQ0FDOTA5UC9MWFpMQUFRQ0VBQzlrOHovTFhaTEFGZnQwLzh0TmxNQUl3Z0JBQUFDQndJQUFBQUFCdzBBQVFBQUFBTUFZQURJQUFNQVR3QUFBQUFFZ0EwQUFBQUFBZ2dBWStpNS94cHhZd0FLQUFJQURnQUFBQVNBRGdBQUFBQUNDQUJRN1ovL0duRlVBQW9BQWdBUEFBSUVBZ0FIQUNzRUFnQUFBRWdFQUFBR2dBQUFBQUFBQWdnQWc0Q2oveHJaVUFBRUFoQUFIVnFjL3hyWlVBQ0RnS1AvVFF4WUFDTUlBUUFBQWdjQ0FBQUFBQWNOQUFFQUFBQURBR0FBeUFBREFFNEFBQUFBQklBUEFBQUFBQUlJQUJNcXB2L3RHRGNBQ2dBQ0FCQUFBQUFFZ0JBQUFBQUFBZ2dBSnhlUy81UE5JQUFLQUFJQUVRQTNCQUVBQVFBQUJJQVJBQUFBQUFJSUFKTGdmUC8vbGdzQUNnQUNBQklBQWdRQ0FBY0FLd1FDQUFBQVNBUUFBRGNFQVFBQkJvQUFBQUFBQUFJSUFNVnpnUC8vL2djQUJBSVFBRjlOZWYvLy9nY0F4WE9BL3pJeUR3QWpDQUVBQUFJSEFnQUFBQUFIRFFBQkFBQUFBd0JnQU1nQUF3Qk9BQUFBQUFTQUVnQUFBQUFDQ0FBcUM3My9CMGVCQUFvQUFnQVRBQUFBQklBVEFBQUFBQUlJQU9yRnBQODQ2WklBQ2dBQ0FCUUFBQUFFZ0JRQUFBQUFBZ2dBc3Vpbi95YS9zQUFLQUFJQUZRQUFBQVNBRlFBQUFBQUNDQUM1VU1QLzQvSzhBQW9BQWdBV0FBQUFCSUFXQUFBQUFBSUlBUG1WMi8reVVLc0FDZ0FDQUJjQUFBQUVnQmNBQUFBQUFnZ0FNblBZLzhSNmpRQUtBQUlBR0FBQUFBV0FHUUFBQUFvQUFnQVpBQVFHQkFBQkFBQUFCUVlFQUFJQUFBQUtCZ0VBQVFBQUJZQWFBQUFBQ2dBQ0FCb0FCQVlFQUFJQUFBQUZCZ1FBQXdBQUFBQUdBZ0NBQUFBQUJZQWJBQUFBQ2dBQ0FCc0FCQVlFQUFNQUFBQUZCZ1FBQkFBQUFBQUdBZ0NBQUFBQUJZQWNBQUFBQ2dBQ0FCd0FCQVlFQUFRQUFBQUZCZ1FBQlFBQUFBQUdBZ0NBQUFBQUJZQWRBQUFBQ2dBQ0FCMEFCQVlFQUFVQUFBQUZCZ1FBQmdBQUFBQUdBZ0NBQUFBQUJZQWVBQUFBQ2dBQ0FCNEFCQVlFQUFZQUFBQUZCZ1FBQndBQUFBQUdBZ0NBQUFBQUJZQWZBQUFBQ2dBQ0FCOEFCQVlFQUFJQUFBQUZCZ1FBQndBQUFBQUdBZ0NBQUFBQUJZQWdBQUFBQ2dBQ0FDQUFCQVlFQUFVQUFBQUZCZ1FBQ0FBQUFBb0dBUUFCQUFBRmdDRUFBQUFLQUFJQUlRQUVCZ1FBQ0FBQUFBVUdCQUFKQUFBQUFBWUNBQUlBQUFBRmdDSUFBQUFLQUFJQUlnQUVCZ1FBQ0FBQUFBVUdCQUFLQUFBQUFBWUNBQUlBQUFBRmdDTUFBQUFLQUFJQUl3QUVCZ1FBQ0FBQUFBVUdCQUFMQUFBQUNnWUJBQUVBQUFXQUpBQUFBQW9BQWdBa0FBUUdCQUFMQUFBQUJRWUVBQXdBQUFBQUJnSUFnQUFBQUFXQUpRQUFBQW9BQWdBbEFBUUdCQUFNQUFBQUJRWUVBQTBBQUFBQUJnSUFnQUFBQUFXQUpnQUFBQW9BQWdBbUFBUUdCQUFOQUFBQUJRWUVBQTRBQUFBQUJnSUFnQUFBQUFXQUp3QUFBQW9BQWdBbkFBUUdCQUFPQUFBQUJRWUVBQThBQUFBQUJnSUFnQUFBQUFXQUtBQUFBQW9BQWdBb0FBUUdCQUFMQUFBQUJRWUVBQThBQUFBQUJnSUFnQUFBQUFXQUtRQUFBQW9BQWdBcEFBUUdCQUFQQUFBQUJRWUVBQkFBQUFBS0JnRUFBUUFBQllBcUFBQUFDZ0FDQUNvQUJBWUVBQkFBQUFBRkJnUUFFUUFBQUFBR0FnQUVBQW9HQVFBQkFBQUZnQ3NBQUFBS0FBSUFLd0FFQmdRQURRQUFBQVVHQkFBU0FBQUFBQUFGZ0N3QUFBQUtBQUlBTEFBRUJnUUFFZ0FBQUFVR0JBQVRBQUFBQUFZQ0FJQUFBQUFGZ0MwQUFBQUtBQUlBTFFBRUJnUUFFd0FBQUFVR0JBQVVBQUFBQUFZQ0FJQUFBQUFGZ0M0QUFBQUtBQUlBTGdBRUJnUUFGQUFBQUFVR0JBQVZBQUFBQUFZQ0FJQUFBQUFGZ0M4QUFBQUtBQUlBTHdBRUJnUUFGUUFBQUFVR0JBQVdBQUFBQUFZQ0FJQUFBQUFGZ0RBQUFBQUtBQUlBTUFBRUJnUUFGZ0FBQUFVR0JBQVhBQUFBQUFZQ0FJQUFBQUFGZ0RFQUFBQUtBQUlBTVFBRUJnUUFFZ0FBQUFVR0JBQVhBQUFBQUFZQ0FJQUFBQUFIZ0RRQUFBQUVBaEFBQUFEeC96UXorLzhBQVBILzdRVG0vd29BQWdBeUFBQUtBZ0FFQUFRS0FnQUJBQTBDREFEdEJPYi9BQUR4L3dBQUFBQU9BZ3dBTkRQNy93QUE4ZjhBQUFBQUR3SU1BTzBFNXY5R0xnWUFBQUFBQUFBQUI0QTFBQUFBQkFJUUFJRTl0LzltNkZrQWdUMjMvK1FQU2dBS0FBSUFNd0FBQ2dJQUJBQUVDZ0lBQVFBTkFnd0E1QTlLQUlFOXQvOEFBQUFBRGdJTUFHYm9XUUNCUGJmL0FBQUFBQThDREFEa0Qwb0FBaGJIL3dBQUFBQUFBQWVBTmdBQUFBUUNFQUR5TGNEL08wdTBBUEl0d1AvMUhKOEFDZ0FDQURRQUFBb0NBQVFBQkFvQ0FBRUFEUUlNQVBVY253RHlMY0QvQUFBQUFBNENEQUE3UzdRQThpM0Evd0FBQUFBUEFnd0E5UnlmQURoYzFmOEFBQUFBQUFBQUFBQUFBQUFBQUE9PQ==</t>
        </r>
      </text>
    </comment>
    <comment ref="J13" authorId="0">
      <text>
        <r>
          <rPr>
            <sz val="9"/>
            <color indexed="81"/>
            <rFont val="Tahoma"/>
            <family val="2"/>
          </rPr>
          <t>QzE1SDE2RjNOM08yfE1BU1RFUiBTSEVFVFBpY3R1cmUgNjc3fFZtcERSREF4TURBRUF3SUJBQUFBQUFBQUFBQUFBQUNBQUFBQUFBTUFGZ0FBQUVOb1pXMUVjbUYzSURFeUxqQXVNaTR4TURjMkJBSVFBQ2VSdFAvYWljdi9OZnAvQU9jUG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FBQUFBQkFJUUFBQUFBQUFBQUFBQUFJREdCRmE4R1FjV0NBUUFBQUFrQUJnSUJBQUFBQ1FBR1FnQUFCQUlBZ0FCQUE4SUFnQUJBQU9BTXdBQUFBUUNFQUFua2JULzJvbkwvelg2ZndEbkQyMEFCSUFCQUFBQUFBSUlBQlA3R1FCT0tsc0FDZ0FDQUFJQUFnUUNBQWtBS3dRQ0FBQUFTQVFBQURjRUFRQUJCb0FBQUFBQUFBSUlBRWFPSFFCTzlsY0FCQUlRQU9CbkZnQk85bGNBUm80ZEFPY1BYZ0FqQ0FFQUFBSUhBZ0FBQUFBSERRQUJBQUFBQXdCZ0FNZ0FBd0JHQUFBQUFBU0FBZ0FBQUFBQ0NBQUFBQUFBVGlwTUFBb0FBZ0FEQUFBQUJJQURBQUFBQUFJSUFBQUFBQUJPS21vQUNnQUNBQVFBQWdRQ0FBa0FLd1FDQUFBQVNBUUFBRGNFQVFBQkJvQUFBQUFBQUFJSUFET1RBd0JPOW1ZQUJBSVFBTTFzL1A5TzltWUFNNU1EQU9jUGJRQWpDQUVBQUFJSEFnQUFBQUFIRFFBQkFBQUFBd0JnQU1nQUF3QkdBQUFBQUFTQUJBQUFBQUFDQ0FEdEJPYi9UaXBiQUFvQUFnQUZBQUlFQWdBSkFDc0VBZ0FBQUVnRUFBQTNCQUVBQVFhQUFBQUFBQUFDQ0FBZ21Pbi9UdlpYQUFRQ0VBQzZjZUwvVHZaWEFDQ1k2Zi9uRDE0QUl3Z0JBQUFDQndJQUFBQUFCdzBBQVFBQUFBTUFZQURJQUFNQVJnQUFBQUFFZ0FVQUFBQUFBZ2dBQUFBQUFFNHFMZ0FLQUFJQUJnQUFBQVNBQmdBQUFBQUNDQUJBUlJnQUhZZ2NBQW9BQWdBSEFBQUFCSUFIQUFBQUFBSUlBRjNOTkFCZHpTVUFDZ0FDQUFnQUFBQUVnQWdBQUFBQUFnZ0EyQjFNQUMvc0VnQUtBQUlBQ1FBQ0JBSUFCd0FyQkFJQUFBQklCQUFBQm9BQUFBQUFBQUlJQUF1eFR3QXZWQThBQkFJUUFLV0tTQUF2VkE4QUM3RlBBR0tIRmdBakNBRUFBQUlIQWdBQUFBQUhEUUFCQUFBQUF3QmdBTWdBQXdCT0FBQUFBQVNBQ1FBQUFBQUNDQUJ0YkVjQXZVcjEvd29BQWdBS0FEY0VBUUFCQUFBRWdBb0FBQUFBQWdnQTZMeGVBSTlwNHY4S0FBSUFDd0EzQkFFQUFRQUFCSUFMQUFBQUFBSUlBTTYrZWdEVEtlMy9DZ0FDQUF3QU53UUJBQUVBQUFTQURBQUFBQUFDQ0FBNWNIOEFSTXNLQUFvQUFnQU5BRGNFQVFBQkFBQUVnQTBBQUFBQUFnZ0F2aDlvQUhPc0hRQUtBQUlBRGdBM0JBRUFBUUFBQklBT0FBQUFBQUlJQU1oK09RRFBia01BQ2dBQ0FBOEFBZ1FDQUFnQUt3UUNBQUFBU0FRQUFEY0VBUUFCQm9BQUFBQUFBQUlJQU1nZVBRRFBoajhBQkFJUUFNamVOUURQaGo4QVlUZzlBTTlHUndBakNBRUFBQUlIQWdBQUFBQUhEUUFCQUFBQUF3QmdBTWdBQXdCUEFBQUFBQVNBRHdBQUFBQUNDQUFBQUE4QUFBQUFBQW9BQWdBUUFBSUVBZ0FIQUNzRUFnQUFBRWdFQUFBR2dBQUFBQUFBQWdnQU01TVNBQUJvL1A4RUFoQUF6R3dMQUFCby9QOHpreElBTTVzREFDTUlBUUFBQWdjQ0FBQUFBQWNOQUFFQUFBQURBR0FBeUFBREFFNEFBQUFBQklBUUFBQUFBQUlJQVAvL0hRRHRCT2IvQ2dBQ0FCRUFOd1FCQUFFQUFBU0FFUUFBQUFBQ0NBRC8vdzRBMmduTS93b0FBZ0FTQURjRUFRQUJBQUFFZ0JJQUFBQUFBZ2dBQUFEeC85b0p6UDhLQUFJQUV3QTNCQUVBQVFBQUJJQVRBQUFBQUFJSUFBQUE0di90Qk9iL0NnQUNBQlFBQUFBRWdCUUFBQUFBQWdnQUFBREUvKzBFNXY4S0FBSUFGUUFDQkFJQUNBQXJCQUlBQUFCSUJBQUFOd1FCQUFFR2dBQUFBQUFBQWdnQUFLREgvKzBjNHY4RUFoQUFBR0RBLyswYzR2K2F1Y2YvN2R6cC95TUlBUUFBQWdjQ0FBQUFBQWNOQUFFQUFBQURBR0FBeUFBREFFOEFBQUFBQklBVkFBQUFBQUlJQUFBQXRmL2FDY3ovQ2dBQ0FCWUFOd1FCQUFFQUFBU0FGZ0FBQUFBQ0NBQUFBUEgvQUFBQUFBb0FBZ0FYQUFBQUJJQVhBQUFBQUFJSUFNQzY1LzhkaUJ3QUNnQUNBQmdBQWdRQ0FBY0FLd1FDQUFBQVNBUUFBRGNFQVFBQkJvQUFBQUFBQUFJSUFQUk42LzhkOEJnQUJBSVFBSTBuNVA4ZDhCZ0E5RTNyLzFBaklBQWpDQUVBQUFJSEFnQUFBQUFIRFFBQkFBQUFBd0JnQU1nQUF3Qk9BQUFBQUFXQUdRQUFBQW9BQWdBWkFBUUdCQUFCQUFBQUJRWUVBQUlBQUFBS0JnRUFBUUFBQllBYUFBQUFDZ0FDQUJvQUJBWUVBQUlBQUFBRkJnUUFBd0FBQUFvR0FRQUJBQUFGZ0JzQUFBQUtBQUlBR3dBRUJnUUFBZ0FBQUFVR0JBQUVBQUFBQ2dZQkFBRUFBQVdBSEFBQUFBb0FBZ0FjQUFRR0JBQUNBQUFBQlFZRUFBVUFBQUFLQmdFQUFRQUFCWUFkQUFBQUNnQUNBQjBBQkFZRUFBVUFBQUFGQmdRQUJnQUFBQUFHQWdBQ0FBTUdBZ0FDQUFzR0VBQWNBQUFBTVFBQUFDY0FBQUFlQUFBQUFBQUZnQjRBQUFBS0FBSUFIZ0FFQmdRQUJnQUFBQVVHQkFBSEFBQUFDZ1lCQUFFQUFBV0FId0FBQUFvQUFnQWZBQVFHQkFBSEFBQUFCUVlFQUFnQUFBQUtCZ0VBQVFBQUJZQWdBQUFBQ2dBQ0FDQUFCQVlFQUFnQUFBQUZCZ1FBQ1FBQUFBb0dBUUFCQUFBRmdDRUFBQUFLQUFJQUlRQUVCZ1FBQ1FBQUFBVUdCQUFLQUFBQUNnWUJBQUVBQUFXQUlnQUFBQW9BQWdBaUFBUUdCQUFLQUFBQUJRWUVBQXNBQUFBS0JnRUFBUUFBQllBakFBQUFDZ0FDQUNNQUJBWUVBQXNBQUFBRkJnUUFEQUFBQUFvR0FRQUJBQUFGZ0NRQUFBQUtBQUlBSkFBRUJnUUFEQUFBQUFVR0JBQU5BQUFBQ2dZQkFBRUFBQVdBSlFBQUFBb0FBZ0FsQUFRR0JBQUlBQUFBQlFZRUFBMEFBQUFLQmdFQUFRQUFCWUFtQUFBQUNnQUNBQ1lBQkFZRUFBY0FBQUFGQmdRQURnQUFBQUFHQWdBQ0FBQUFCWUFuQUFBQUNnQUNBQ2NBQkFZRUFBWUFBQUFGQmdRQUR3QUFBQW9HQVFBQkFBQUZnQ2dBQUFBS0FBSUFLQUFFQmdRQUR3QUFBQVVHQkFBUUFBQUFDZ1lCQUFFQUFBV0FLUUFBQUFvQUFnQXBBQVFHQkFBUUFBQUFCUVlFQUJFQUFBQUFCZ0lBQWdBREJnSUFBZ0FMQmhBQUFBQUFBQ2dBQUFBcUFBQUFBQUFBQUFBQUJZQXFBQUFBQ2dBQ0FDb0FCQVlFQUJFQUFBQUZCZ1FBRWdBQUFBb0dBUUFCQUFBRmdDc0FBQUFLQUFJQUt3QUVCZ1FBRWdBQUFBVUdCQUFUQUFBQUFBWUNBQUlBQXdZQ0FBSUFDd1lRQUFBQUFBQXFBQUFBTHdBQUFDd0FBQUFBQUFXQUxBQUFBQW9BQWdBc0FBUUdCQUFUQUFBQUJRWUVBQlFBQUFBS0JnRUFBUUFBQllBdEFBQUFDZ0FDQUMwQUJBWUVBQlFBQUFBRkJnUUFGUUFBQUFvR0FRQUJBQUFGZ0M0QUFBQUtBQUlBTGdBRUJnUUFEd0FBQUFVR0JBQVdBQUFBQ2dZQkFBRUFBQVdBTHdBQUFBb0FBZ0F2QUFRR0JBQVRBQUFBQlFZRUFCWUFBQUFLQmdFQUFRQUFCWUF3QUFBQUNnQUNBREFBQkFZRUFCWUFBQUFGQmdRQUZ3QUFBQUFHQWdBQ0FBTUdBZ0FDQUFzR0VBQXZBQUFBTGdBQUFERUFBQUFBQUFBQUFBQUZnREVBQUFBS0FBSUFNUUFFQmdRQUJRQUFBQVVHQkFBWEFBQUFDZ1lCQUFFQUFBQUFBQUFBQUFBQQ==</t>
        </r>
      </text>
    </comment>
    <comment ref="K13" authorId="0">
      <text>
        <r>
          <rPr>
            <sz val="9"/>
            <color indexed="81"/>
            <rFont val="Tahoma"/>
            <family val="2"/>
          </rPr>
          <t>QzE1SDE2RjNOM08yfE1BU1RFUiBTSEVFVFBpY3R1cmUgNjc3fFZtcERSREF4TURBRUF3SUJBQUFBQUFBQUFBQUFBQUNBQUFBQUFBTUFGZ0FBQUVOb1pXMUVjbUYzSURFeUxqQXVNaTR4TURjMkJBSVFBQ2VSdFAvYWljdi9OZnAvQU9jUG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FBQUFBQkFJUUFBQUFBQUFBQUFBQUFJREdCRmE4R1FjV0NBUUFBQUFrQUJnSUJBQUFBQ1FBR1FnQUFCQUlBZ0FCQUE4SUFnQUJBQU9BTXdBQUFBUUNFQUFua2JULzJvbkwvelg2ZndEbkQyMEFCSUFCQUFBQUFBSUlBQlA3R1FCT0tsc0FDZ0FDQUFJQUFnUUNBQWtBS3dRQ0FBQUFTQVFBQURjRUFRQUJCb0FBQUFBQUFBSUlBRWFPSFFCTzlsY0FCQUlRQU9CbkZnQk85bGNBUm80ZEFPY1BYZ0FqQ0FFQUFBSUhBZ0FBQUFBSERRQUJBQUFBQXdCZ0FNZ0FBd0JHQUFBQUFBU0FBZ0FBQUFBQ0NBQUFBQUFBVGlwTUFBb0FBZ0FEQUFBQUJJQURBQUFBQUFJSUFBQUFBQUJPS21vQUNnQUNBQVFBQWdRQ0FBa0FLd1FDQUFBQVNBUUFBRGNFQVFBQkJvQUFBQUFBQUFJSUFET1RBd0JPOW1ZQUJBSVFBTTFzL1A5TzltWUFNNU1EQU9jUGJRQWpDQUVBQUFJSEFnQUFBQUFIRFFBQkFBQUFBd0JnQU1nQUF3QkdBQUFBQUFTQUJBQUFBQUFDQ0FEdEJPYi9UaXBiQUFvQUFnQUZBQUlFQWdBSkFDc0VBZ0FBQUVnRUFBQTNCQUVBQVFhQUFBQUFBQUFDQ0FBZ21Pbi9UdlpYQUFRQ0VBQzZjZUwvVHZaWEFDQ1k2Zi9uRDE0QUl3Z0JBQUFDQndJQUFBQUFCdzBBQVFBQUFBTUFZQURJQUFNQVJnQUFBQUFFZ0FVQUFBQUFBZ2dBQUFBQUFFNHFMZ0FLQUFJQUJnQUFBQVNBQmdBQUFBQUNDQUJBUlJnQUhZZ2NBQW9BQWdBSEFBQUFCSUFIQUFBQUFBSUlBRjNOTkFCZHpTVUFDZ0FDQUFnQUFBQUVnQWdBQUFBQUFnZ0EyQjFNQUMvc0VnQUtBQUlBQ1FBQ0JBSUFCd0FyQkFJQUFBQklCQUFBQm9BQUFBQUFBQUlJQUF1eFR3QXZWQThBQkFJUUFLV0tTQUF2VkE4QUM3RlBBR0tIRmdBakNBRUFBQUlIQWdBQUFBQUhEUUFCQUFBQUF3QmdBTWdBQXdCT0FBQUFBQVNBQ1FBQUFBQUNDQUJ0YkVjQXZVcjEvd29BQWdBS0FEY0VBUUFCQUFBRWdBb0FBQUFBQWdnQTZMeGVBSTlwNHY4S0FBSUFDd0EzQkFFQUFRQUFCSUFMQUFBQUFBSUlBTTYrZWdEVEtlMy9DZ0FDQUF3QU53UUJBQUVBQUFTQURBQUFBQUFDQ0FBNWNIOEFSTXNLQUFvQUFnQU5BRGNFQVFBQkFBQUVnQTBBQUFBQUFnZ0F2aDlvQUhPc0hRQUtBQUlBRGdBM0JBRUFBUUFBQklBT0FBQUFBQUlJQU1oK09RRFBia01BQ2dBQ0FBOEFBZ1FDQUFnQUt3UUNBQUFBU0FRQUFEY0VBUUFCQm9BQUFBQUFBQUlJQU1nZVBRRFBoajhBQkFJUUFNamVOUURQaGo4QVlUZzlBTTlHUndBakNBRUFBQUlIQWdBQUFBQUhEUUFCQUFBQUF3QmdBTWdBQXdCUEFBQUFBQVNBRHdBQUFBQUNDQUFBQUE4QUFBQUFBQW9BQWdBUUFBSUVBZ0FIQUNzRUFnQUFBRWdFQUFBR2dBQUFBQUFBQWdnQU01TVNBQUJvL1A4RUFoQUF6R3dMQUFCby9QOHpreElBTTVzREFDTUlBUUFBQWdjQ0FBQUFBQWNOQUFFQUFBQURBR0FBeUFBREFFNEFBQUFBQklBUUFBQUFBQUlJQVAvL0hRRHRCT2IvQ2dBQ0FCRUFOd1FCQUFFQUFBU0FFUUFBQUFBQ0NBRC8vdzRBMmduTS93b0FBZ0FTQURjRUFRQUJBQUFFZ0JJQUFBQUFBZ2dBQUFEeC85b0p6UDhLQUFJQUV3QTNCQUVBQVFBQUJJQVRBQUFBQUFJSUFBQUE0di90Qk9iL0NnQUNBQlFBQUFBRWdCUUFBQUFBQWdnQUFBREUvKzBFNXY4S0FBSUFGUUFDQkFJQUNBQXJCQUlBQUFCSUJBQUFOd1FCQUFFR2dBQUFBQUFBQWdnQUFLREgvKzBjNHY4RUFoQUFBR0RBLyswYzR2K2F1Y2YvN2R6cC95TUlBUUFBQWdjQ0FBQUFBQWNOQUFFQUFBQURBR0FBeUFBREFFOEFBQUFBQklBVkFBQUFBQUlJQUFBQXRmL2FDY3ovQ2dBQ0FCWUFOd1FCQUFFQUFBU0FGZ0FBQUFBQ0NBQUFBUEgvQUFBQUFBb0FBZ0FYQUFBQUJJQVhBQUFBQUFJSUFNQzY1LzhkaUJ3QUNnQUNBQmdBQWdRQ0FBY0FLd1FDQUFBQVNBUUFBRGNFQVFBQkJvQUFBQUFBQUFJSUFQUk42LzhkOEJnQUJBSVFBSTBuNVA4ZDhCZ0E5RTNyLzFBaklBQWpDQUVBQUFJSEFnQUFBQUFIRFFBQkFBQUFBd0JnQU1nQUF3Qk9BQUFBQUFXQUdRQUFBQW9BQWdBWkFBUUdCQUFCQUFBQUJRWUVBQUlBQUFBS0JnRUFBUUFBQllBYUFBQUFDZ0FDQUJvQUJBWUVBQUlBQUFBRkJnUUFBd0FBQUFvR0FRQUJBQUFGZ0JzQUFBQUtBQUlBR3dBRUJnUUFBZ0FBQUFVR0JBQUVBQUFBQ2dZQkFBRUFBQVdBSEFBQUFBb0FBZ0FjQUFRR0JBQUNBQUFBQlFZRUFBVUFBQUFLQmdFQUFRQUFCWUFkQUFBQUNnQUNBQjBBQkFZRUFBVUFBQUFGQmdRQUJnQUFBQUFHQWdBQ0FBTUdBZ0FDQUFzR0VBQWNBQUFBTVFBQUFDY0FBQUFlQUFBQUFBQUZnQjRBQUFBS0FBSUFIZ0FFQmdRQUJnQUFBQVVHQkFBSEFBQUFDZ1lCQUFFQUFBV0FId0FBQUFvQUFnQWZBQVFHQkFBSEFBQUFCUVlFQUFnQUFBQUtCZ0VBQVFBQUJZQWdBQUFBQ2dBQ0FDQUFCQVlFQUFnQUFBQUZCZ1FBQ1FBQUFBb0dBUUFCQUFBRmdDRUFBQUFLQUFJQUlRQUVCZ1FBQ1FBQUFBVUdCQUFLQUFBQUNnWUJBQUVBQUFXQUlnQUFBQW9BQWdBaUFBUUdCQUFLQUFBQUJRWUVBQXNBQUFBS0JnRUFBUUFBQllBakFBQUFDZ0FDQUNNQUJBWUVBQXNBQUFBRkJnUUFEQUFBQUFvR0FRQUJBQUFGZ0NRQUFBQUtBQUlBSkFBRUJnUUFEQUFBQUFVR0JBQU5BQUFBQ2dZQkFBRUFBQVdBSlFBQUFBb0FBZ0FsQUFRR0JBQUlBQUFBQlFZRUFBMEFBQUFLQmdFQUFRQUFCWUFtQUFBQUNnQUNBQ1lBQkFZRUFBY0FBQUFGQmdRQURnQUFBQUFHQWdBQ0FBQUFCWUFuQUFBQUNnQUNBQ2NBQkFZRUFBWUFBQUFGQmdRQUR3QUFBQW9HQVFBQkFBQUZnQ2dBQUFBS0FBSUFLQUFFQmdRQUR3QUFBQVVHQkFBUUFBQUFDZ1lCQUFFQUFBV0FLUUFBQUFvQUFnQXBBQVFHQkFBUUFBQUFCUVlFQUJFQUFBQUFCZ0lBQWdBREJnSUFBZ0FMQmhBQUFBQUFBQ2dBQUFBcUFBQUFBQUFBQUFBQUJZQXFBQUFBQ2dBQ0FDb0FCQVlFQUJFQUFBQUZCZ1FBRWdBQUFBb0dBUUFCQUFBRmdDc0FBQUFLQUFJQUt3QUVCZ1FBRWdBQUFBVUdCQUFUQUFBQUFBWUNBQUlBQXdZQ0FBSUFDd1lRQUFBQUFBQXFBQUFBTHdBQUFDd0FBQUFBQUFXQUxBQUFBQW9BQWdBc0FBUUdCQUFUQUFBQUJRWUVBQlFBQUFBS0JnRUFBUUFBQllBdEFBQUFDZ0FDQUMwQUJBWUVBQlFBQUFBRkJnUUFGUUFBQUFvR0FRQUJBQUFGZ0M0QUFBQUtBQUlBTGdBRUJnUUFEd0FBQUFVR0JBQVdBQUFBQ2dZQkFBRUFBQVdBTHdBQUFBb0FBZ0F2QUFRR0JBQVRBQUFBQlFZRUFCWUFBQUFLQmdFQUFRQUFCWUF3QUFBQUNnQUNBREFBQkFZRUFCWUFBQUFGQmdRQUZ3QUFBQUFHQWdBQ0FBTUdBZ0FDQUFzR0VBQXZBQUFBTGdBQUFERUFBQUFBQUFBQUFBQUZnREVBQUFBS0FBSUFNUUFFQmdRQUJRQUFBQVVHQkFBWEFBQUFDZ1lCQUFFQUFBQUFBQUFBQUFBQQ==</t>
        </r>
      </text>
    </comment>
    <comment ref="J14" authorId="0">
      <text>
        <r>
          <rPr>
            <sz val="9"/>
            <color indexed="81"/>
            <rFont val="Tahoma"/>
            <family val="2"/>
          </rPr>
          <t>QzExSDEzTjVPfE1BU1RFUiBTSEVFVFBpY3R1cmUgMzAxfFZtcERSREF4TURBRUF3SUJBQUFBQUFBQUFBQUFBQUNBQUFBQUFBTUFGZ0FBQUVOb1pXMUVjbUYzSURFeUxqQXVNaTR4TURjMkJBSVFBQ2VSdFAvYWljdi8vLzg3QUdEZmt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FBQUFBQkFJUUFBQUFBQUFBQUFBQUFJREdCQUxJR0JFV0NBUUFBQUFrQUJnSUJBQUFBQ1FBR1FnQUFCQUlBZ0FCQUE4SUFnQUJBQU9BSmdBQUFBUUNFQUFua2JULzJvbkwvLy8vT3dCZzM1QUFCSUFCQUFBQUFBSUlBQUVBdGYvYUNjei9DZ0FDQUFJQU53UUJBQUVBQUFTQUFnQUFBQUFDQ0FBQkFNVC83UVRtL3dvQUFnQURBQUlFQWdBSUFDc0VBZ0FBQUVnRUFBQTNCQUVBQVFhQUFBQUFBQUFDQ0FBQW9NZi83UnppL3dRQ0VBQUFZTUQvN1J6aS81cTV4Ly90M09uL0l3Z0JBQUFDQndJQUFBQUFCdzBBQVFBQUFBTUFZQURJQUFNQVR3QUFBQUFFZ0FNQUFBQUFBZ2dBQVFEaS8rMEU1djhLQUFJQUJBQUFBQVNBQkFBQUFBQUNDQUFCQVBILzJnbk0vd29BQWdBRkFBQUFCSUFGQUFBQUFBSUlBQUFBRHdEYUNjei9DZ0FDQUFZQUFBQUVnQVlBQUFBQUFnZ0FBQUFlQU8wRTV2OEtBQUlBQndBQUFBU0FCd0FBQUFBQ0NBQUFBQThBQUFBQUFBb0FBZ0FJQUFBQUJJQUlBQUFBQUFJSUFQLy9IUUFUK3hrQUNnQUNBQWtBQUFBRWdBa0FBQUFBQWdnQS8vODdBQlA3R1FBS0FBSUFDZ0EzQkFFQUFRQUFCSUFLQUFBQUFBSUlBUC8vRGdBbTlqTUFDZ0FDQUFzQUFnUUNBQWNBS3dRQ0FBQUFTQVFBQUFhQUFBQUFBQUFDQ0FBemt4SUFKbDR3QUFRQ0VBRE1iQXNBSmw0d0FET1RFZ0Jaa1RjQUl3Z0JBQUFDQndJQUFBQUFCdzBBQVFBQUFBTUFZQURJQUFNQVRnQUFBQUFFZ0FzQUFBQUFBZ2dBQUFEeC95YjJNd0FLQUFJQURBQUFBQVNBREFBQUFBQUNDQUFBQU9ML09mRk5BQW9BQWdBTkFBSUVBZ0FIQUNzRUFnQUFBRWdFQUFBM0JBRUFBUWFBQUFBQUFBQUNDQUEwaytYL09WbEtBQVFDRUFETmJONy9PVmxLQURTVDVmOXNqRkVBSXdnQkFBQUNCd0lBQUFBQUJ3MEFBUUFBQUFNQVlBRElBQU1BVGdBQUFBQUVnQTBBQUFBQUFnZ0FBQUR4LzB6c1p3QUtBQUlBRGdBQUFBU0FEZ0FBQUFBQ0NBRC8vdzRBVE94bkFBb0FBZ0FQQUFJRUFnQUhBQ3NFQWdBQ0FFZ0VBQUEzQkFFQUFRYUFBQUFBQUFBQ0NBQXpreElBVEZSa0FBUUNFQURNYkFzQVRGUmtBR2JHRkFCTTVIWUFJd2dCQUFBQ0J3SUFBQUFGQndFQUFRQUhEd0FCQUFBQUF3QmdBTWdBQXdCT1NESUFBQUFBQklBUEFBQUFBQUlJQUFBQTR2OWc1NEVBQ2dBQ0FCQUFBZ1FDQUFjQUt3UUNBQUlBU0FRQUFEY0VBUUFCQm9BQUFBQUFBQUlJQURTVDVmOWdUMzRBQkFJUUFNMXMzdjlnVDM0QVo4Ym4vMkRma0FBakNBRUFBQUlIQWdBQUFBVUhBUUFCQUFjUEFBRUFBQUFEQUdBQXlBQURBRTVJTWdBQUFBQUVnQkFBQUFBQUFnZ0FBQURpL3hQN0dRQUtBQUlBRVFBQ0JBSUFCd0FyQkFJQUFBQklCQUFBQm9BQUFBQUFBQUlJQURTVDVmOFRZeFlBQkFJUUFNMXMzdjhUWXhZQU5KUGwvMGFXSFFBakNBRUFBQUlIQWdBQUFBQUhEUUFCQUFBQUF3QmdBTWdBQXdCT0FBQUFBQVNBRVFBQUFBQUNDQUFBQVBIL0FBQUFBQW9BQWdBU0FBQUFCWUFUQUFBQUNnQUNBQk1BQkFZRUFBRUFBQUFGQmdRQUFnQUFBQW9HQVFBQkFBQUZnQlFBQUFBS0FBSUFGQUFFQmdRQUFnQUFBQVVHQkFBREFBQUFDZ1lCQUFFQUFBV0FGUUFBQUFvQUFnQVZBQVFHQkFBREFBQUFCUVlFQUFRQUFBQUFCZ0lBZ0FBQUFBV0FGZ0FBQUFvQUFnQVdBQVFHQkFBRUFBQUFCUVlFQUFVQUFBQUFCZ0lBZ0FBQUFBV0FGd0FBQUFvQUFnQVhBQVFHQkFBRkFBQUFCUVlFQUFZQUFBQUFCZ0lBZ0FBQUFBV0FHQUFBQUFvQUFnQVlBQVFHQkFBR0FBQUFCUVlFQUFjQUFBQUFCZ0lBZ0FBQUFBV0FHUUFBQUFvQUFnQVpBQVFHQkFBSEFBQUFCUVlFQUFnQUFBQUFCZ0lBZ0FBQUFBV0FHZ0FBQUFvQUFnQWFBQVFHQkFBSUFBQUFCUVlFQUFrQUFBQUtCZ0VBQVFBQUJZQWJBQUFBQ2dBQ0FCc0FCQVlFQUFnQUFBQUZCZ1FBQ2dBQUFBQUdBZ0NBQUFBQUJZQWNBQUFBQ2dBQ0FCd0FCQVlFQUFvQUFBQUZCZ1FBQ3dBQUFBQUdBZ0NBQUFBQUJZQWRBQUFBQ2dBQ0FCMEFCQVlFQUFzQUFBQUZCZ1FBREFBQUFBb0dBUUFCQUFBRmdCNEFBQUFLQUFJQUhnQUVCZ1FBREFBQUFBVUdCQUFOQUFBQUFBWUNBQUlBQXdZQ0FBSUFDd1lRQUFBQUFBQWRBQUFBSHdBQUFDQUFBQUFBQUFXQUh3QUFBQW9BQWdBZkFBUUdCQUFOQUFBQUJRWUVBQTRBQUFBS0JnRUFBUUFBQllBZ0FBQUFDZ0FDQUNBQUJBWUVBQTBBQUFBRkJnUUFEd0FBQUFvR0FRQUJBQUFGZ0NFQUFBQUtBQUlBSVFBRUJnUUFDd0FBQUFVR0JBQVFBQUFBQUFZQ0FJQUFBQUFGZ0NJQUFBQUtBQUlBSWdBRUJnUUFFQUFBQUFVR0JBQVJBQUFBQUFZQ0FJQUFBQUFGZ0NNQUFBQUtBQUlBSXdBRUJnUUFBd0FBQUFVR0JBQVJBQUFBQUFZQ0FJQUFBQUFGZ0NRQUFBQUtBQUlBSkFBRUJnUUFCd0FBQUFVR0JBQVJBQUFBQUFZQ0FJQUFBQUFIZ0NjQUFBQUVBaEFBQUFBQUFEUXorLzhBQUFBQTdRVG0vd29BQWdBbEFBQUtBZ0FFQUFRS0FnQUJBQTBDREFEdEJPYi9BQUFBQUFBQUFBQU9BZ3dBTkRQNy93QUFBQUFBQUFBQUR3SU1BTzBFNXY5R0xoVUFBQUFBQUFBQUI0QW9BQUFBQkFJUUFBQUFBQUJaS1M4QUFBQUFBQlA3R1FBS0FBSUFKZ0FBQ2dJQUJBQUVDZ0lBQVFBTkFnd0FFL3NaQUFBQUFBQUFBQUFBRGdJTUFGa3BMd0FBQUFBQUFBQUFBQThDREFBVCt4a0FSaTRWQUFBQUFBQUFBQUFBQUFBQUFBQUE=</t>
        </r>
      </text>
    </comment>
    <comment ref="K14" authorId="0">
      <text>
        <r>
          <rPr>
            <sz val="9"/>
            <color indexed="81"/>
            <rFont val="Tahoma"/>
            <family val="2"/>
          </rPr>
          <t>QzExSDEzTjVPfE1BU1RFUiBTSEVFVFBpY3R1cmUgMzAxfFZtcERSREF4TURBRUF3SUJBQUFBQUFBQUFBQUFBQUNBQUFBQUFBTUFGZ0FBQUVOb1pXMUVjbUYzSURFeUxqQXVNaTR4TURjMkJBSVFBQ2VSdFAvYWljdi8vLzg3QUdEZmt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FBQUFBQkFJUUFBQUFBQUFBQUFBQUFJREdCQUxJR0JFV0NBUUFBQUFrQUJnSUJBQUFBQ1FBR1FnQUFCQUlBZ0FCQUE4SUFnQUJBQU9BSmdBQUFBUUNFQUFua2JULzJvbkwvLy8vT3dCZzM1QUFCSUFCQUFBQUFBSUlBQUVBdGYvYUNjei9DZ0FDQUFJQU53UUJBQUVBQUFTQUFnQUFBQUFDQ0FBQkFNVC83UVRtL3dvQUFnQURBQUlFQWdBSUFDc0VBZ0FBQUVnRUFBQTNCQUVBQVFhQUFBQUFBQUFDQ0FBQW9NZi83UnppL3dRQ0VBQUFZTUQvN1J6aS81cTV4Ly90M09uL0l3Z0JBQUFDQndJQUFBQUFCdzBBQVFBQUFBTUFZQURJQUFNQVR3QUFBQUFFZ0FNQUFBQUFBZ2dBQVFEaS8rMEU1djhLQUFJQUJBQUFBQVNBQkFBQUFBQUNDQUFCQVBILzJnbk0vd29BQWdBRkFBQUFCSUFGQUFBQUFBSUlBQUFBRHdEYUNjei9DZ0FDQUFZQUFBQUVnQVlBQUFBQUFnZ0FBQUFlQU8wRTV2OEtBQUlBQndBQUFBU0FCd0FBQUFBQ0NBQUFBQThBQUFBQUFBb0FBZ0FJQUFBQUJJQUlBQUFBQUFJSUFQLy9IUUFUK3hrQUNnQUNBQWtBQUFBRWdBa0FBQUFBQWdnQS8vODdBQlA3R1FBS0FBSUFDZ0EzQkFFQUFRQUFCSUFLQUFBQUFBSUlBUC8vRGdBbTlqTUFDZ0FDQUFzQUFnUUNBQWNBS3dRQ0FBQUFTQVFBQUFhQUFBQUFBQUFDQ0FBemt4SUFKbDR3QUFRQ0VBRE1iQXNBSmw0d0FET1RFZ0Jaa1RjQUl3Z0JBQUFDQndJQUFBQUFCdzBBQVFBQUFBTUFZQURJQUFNQVRnQUFBQUFFZ0FzQUFBQUFBZ2dBQUFEeC95YjJNd0FLQUFJQURBQUFBQVNBREFBQUFBQUNDQUFBQU9ML09mRk5BQW9BQWdBTkFBSUVBZ0FIQUNzRUFnQUFBRWdFQUFBM0JBRUFBUWFBQUFBQUFBQUNDQUEwaytYL09WbEtBQVFDRUFETmJONy9PVmxLQURTVDVmOXNqRkVBSXdnQkFBQUNCd0lBQUFBQUJ3MEFBUUFBQUFNQVlBRElBQU1BVGdBQUFBQUVnQTBBQUFBQUFnZ0FBQUR4LzB6c1p3QUtBQUlBRGdBQUFBU0FEZ0FBQUFBQ0NBRC8vdzRBVE94bkFBb0FBZ0FQQUFJRUFnQUhBQ3NFQWdBQ0FFZ0VBQUEzQkFFQUFRYUFBQUFBQUFBQ0NBQXpreElBVEZSa0FBUUNFQURNYkFzQVRGUmtBR2JHRkFCTTVIWUFJd2dCQUFBQ0J3SUFBQUFGQndFQUFRQUhEd0FCQUFBQUF3QmdBTWdBQXdCT1NESUFBQUFBQklBUEFBQUFBQUlJQUFBQTR2OWc1NEVBQ2dBQ0FCQUFBZ1FDQUFjQUt3UUNBQUlBU0FRQUFEY0VBUUFCQm9BQUFBQUFBQUlJQURTVDVmOWdUMzRBQkFJUUFNMXMzdjlnVDM0QVo4Ym4vMkRma0FBakNBRUFBQUlIQWdBQUFBVUhBUUFCQUFjUEFBRUFBQUFEQUdBQXlBQURBRTVJTWdBQUFBQUVnQkFBQUFBQUFnZ0FBQURpL3hQN0dRQUtBQUlBRVFBQ0JBSUFCd0FyQkFJQUFBQklCQUFBQm9BQUFBQUFBQUlJQURTVDVmOFRZeFlBQkFJUUFNMXMzdjhUWXhZQU5KUGwvMGFXSFFBakNBRUFBQUlIQWdBQUFBQUhEUUFCQUFBQUF3QmdBTWdBQXdCT0FBQUFBQVNBRVFBQUFBQUNDQUFBQVBIL0FBQUFBQW9BQWdBU0FBQUFCWUFUQUFBQUNnQUNBQk1BQkFZRUFBRUFBQUFGQmdRQUFnQUFBQW9HQVFBQkFBQUZnQlFBQUFBS0FBSUFGQUFFQmdRQUFnQUFBQVVHQkFBREFBQUFDZ1lCQUFFQUFBV0FGUUFBQUFvQUFnQVZBQVFHQkFBREFBQUFCUVlFQUFRQUFBQUFCZ0lBZ0FBQUFBV0FGZ0FBQUFvQUFnQVdBQVFHQkFBRUFBQUFCUVlFQUFVQUFBQUFCZ0lBZ0FBQUFBV0FGd0FBQUFvQUFnQVhBQVFHQkFBRkFBQUFCUVlFQUFZQUFBQUFCZ0lBZ0FBQUFBV0FHQUFBQUFvQUFnQVlBQVFHQkFBR0FBQUFCUVlFQUFjQUFBQUFCZ0lBZ0FBQUFBV0FHUUFBQUFvQUFnQVpBQVFHQkFBSEFBQUFCUVlFQUFnQUFBQUFCZ0lBZ0FBQUFBV0FHZ0FBQUFvQUFnQWFBQVFHQkFBSUFBQUFCUVlFQUFrQUFBQUtCZ0VBQVFBQUJZQWJBQUFBQ2dBQ0FCc0FCQVlFQUFnQUFBQUZCZ1FBQ2dBQUFBQUdBZ0NBQUFBQUJZQWNBQUFBQ2dBQ0FCd0FCQVlFQUFvQUFBQUZCZ1FBQ3dBQUFBQUdBZ0NBQUFBQUJZQWRBQUFBQ2dBQ0FCMEFCQVlFQUFzQUFBQUZCZ1FBREFBQUFBb0dBUUFCQUFBRmdCNEFBQUFLQUFJQUhnQUVCZ1FBREFBQUFBVUdCQUFOQUFBQUFBWUNBQUlBQXdZQ0FBSUFDd1lRQUFBQUFBQWRBQUFBSHdBQUFDQUFBQUFBQUFXQUh3QUFBQW9BQWdBZkFBUUdCQUFOQUFBQUJRWUVBQTRBQUFBS0JnRUFBUUFBQllBZ0FBQUFDZ0FDQUNBQUJBWUVBQTBBQUFBRkJnUUFEd0FBQUFvR0FRQUJBQUFGZ0NFQUFBQUtBQUlBSVFBRUJnUUFDd0FBQUFVR0JBQVFBQUFBQUFZQ0FJQUFBQUFGZ0NJQUFBQUtBQUlBSWdBRUJnUUFFQUFBQUFVR0JBQVJBQUFBQUFZQ0FJQUFBQUFGZ0NNQUFBQUtBQUlBSXdBRUJnUUFBd0FBQUFVR0JBQVJBQUFBQUFZQ0FJQUFBQUFGZ0NRQUFBQUtBQUlBSkFBRUJnUUFCd0FBQUFVR0JBQVJBQUFBQUFZQ0FJQUFBQUFIZ0NjQUFBQUVBaEFBQUFBQUFEUXorLzhBQUFBQTdRVG0vd29BQWdBbEFBQUtBZ0FFQUFRS0FnQUJBQTBDREFEdEJPYi9BQUFBQUFBQUFBQU9BZ3dBTkRQNy93QUFBQUFBQUFBQUR3SU1BTzBFNXY5R0xoVUFBQUFBQUFBQUI0QW9BQUFBQkFJUUFBQUFBQUJaS1M4QUFBQUFBQlA3R1FBS0FBSUFKZ0FBQ2dJQUJBQUVDZ0lBQVFBTkFnd0FFL3NaQUFBQUFBQUFBQUFBRGdJTUFGa3BMd0FBQUFBQUFBQUFBQThDREFBVCt4a0FSaTRWQUFBQUFBQUFBQUFBQUFBQUFBQUE=</t>
        </r>
      </text>
    </comment>
    <comment ref="J15" authorId="0">
      <text>
        <r>
          <rPr>
            <sz val="9"/>
            <color indexed="81"/>
            <rFont val="Tahoma"/>
            <family val="2"/>
          </rPr>
          <t>QzE5SDE2Q2xONXxNQVNURVIgU0hFRVRQaWN0dXJlIDIxOXxWbXBEUkRBeE1EQUVBd0lCQUFBQUFBQUFBQUFBQUFDQUFBQUFBQU1BRmdBQUFFTm9aVzFFY21GM0lERXlMakF1TWk0eE1EYzJCQUlRQUROc3RQOG56MXYvbWJtb0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NIaWl5WVdDQVFBQUFBa0FCZ0lCQUFBQUNRQUdRZ0FBQkFJQWdBQkFBOElBZ0FCQUFPQU9BQUFBQVFDRUFBemJMVC9KODliLzVtNXFBQ0Z5QzRBQklBQkFBQUFBQUlJQVAvL3BBQ05IV1QvQ2dBQ0FBSUFBZ1FDQUJFQUt3UUNBQUFBU0FRQUFEY0VBUUFCQm9BQUFBQUFBQUlJQUFDZ3FBQ05OV1gvQkFJUUFBQmdvUUFuejF2L21ibW9BSTAxWmY4akNBRUEvd0VIQVFEL0FnY0NBQUFBQlFjQkFBTUFCdzRBQVFBQUFBTUFZQURJQUFNQVEyd0FBQUFBQklBQ0FBQUFBQUlJQVAvL2xRQ2dHSDcvQ2dBQ0FBTUFBQUFFZ0FNQUFBQUFBZ2dBLy85M0FLQVlmdjhLQUFJQUJBQUFBQVNBQkFBQUFBQUNDQUQvLzJnQXRCT1kvd29BQWdBRkFBQUFCSUFGQUFBQUFBSUlBQUFBZUFESERyTC9DZ0FDQUFZQUFBQUVnQVlBQUFBQUFnZ0FBQUJwQU5vSnpQOEtBQUlBQndBM0JBRUFBUUFBQklBSEFBQUFBQUlJQUFBQVN3RGFDY3ovQ2dBQ0FBZ0FOd1FCQUFFQUFBU0FDQUFBQUFBQ0NBQUFBRHdBN1FUbS93b0FBZ0FKQUFJRUFnQUhBQ3NFQWdBQkFFZ0VBQUEzQkFFQUFRYUFBQUFBQUFBQ0NBQXprejhBN1d6aS93UUNFQURNYkRnQTdXemkvek9UUHdCVTAvRC9Jd2dCQUFBQ0J3SUFBQUFGQndFQUFRQUhEZ0FCQUFBQUF3QmdBTWdBQXdCT1NBQUFBQUFFZ0FrQUFBQUFBZ2dBQUFBZUFPMEU1djhLQUFJQUNnQUFBQVNBQ2dBQUFBQUNDQUFBQUE4QTJnbk0vd29BQWdBTEFBQUFCSUFMQUFBQUFBSUlBQUVBOGYvYUNjei9DZ0FDQUF3QUFBQUVnQXdBQUFBQUFnZ0FBQURpLyswRTV2OEtBQUlBRFFBQ0JBSUFCd0FyQkFJQUFBQklCQUFBQm9BQUFBQUFBQUlJQURTVDVmL3RiT0wvQkFJUUFNMXMzdi90Yk9ML05KUGwveUNnNmY4akNBRUFBQUlIQWdBQUFBQUhEUUFCQUFBQUF3QmdBTWdBQXdCT0FBQUFBQVNBRFFBQUFBQUNDQUFCQVBIL0FBQUFBQW9BQWdBT0FBQUFCSUFPQUFBQUFBSUlBTUM2NS84ZGlCd0FDZ0FDQUE4QUFnUUNBQWNBS3dRQ0FBQUFTQVFBQUFhQUFBQUFBQUFDQ0FEMFRldi9IZkFZQUFRQ0VBQ05KK1QvSGZBWUFQUk42LzlRSXlBQUl3Z0JBQUFDQndJQUFBQUFCdzBBQVFBQUFBTUFZQURJQUFNQVRnQUFBQUFFZ0E4QUFBQUFBZ2dBQUFBQUFFNHFMZ0FLQUFJQUVBQUFBQVNBRUFBQUFBQUNDQUJBUlJnQUhZZ2NBQW9BQWdBUkFBSUVBZ0FIQUNzRUFnQUFBRWdFQUFBR2dBQUFBQUFBQWdnQWM5Z2JBQjN3R0FBRUFoQUFETElVQUIzd0dBQnoyQnNBVUNNZ0FDTUlBUUFBQWdjQ0FBQUFBQWNOQUFFQUFBQURBR0FBeUFBREFFNEFBQUFBQklBUkFBQUFBQUlJQUFBQUR3QUFBQUFBQ2dBQ0FCSUFBZ1FDQUFjQUt3UUNBQUFBU0FRQUFBYUFBQUFBQUFBQ0NBQXpreElBQUdqOC93UUNFQURNYkFzQUFHajgvek9URWdBem13TUFJd2dCQUFBQ0J3SUFBQUFBQncwQUFRQUFBQU1BWUFESUFBTUFUZ0FBQUFBRWdCSUFBQUFBQWdnQUFRRGkvOGNPc3Y4S0FBSUFFd0FBQUFTQUV3QUFBQUFDQ0FBQUFQSC90Qk9ZL3dvQUFnQVVBQUFBQklBVUFBQUFBQUlJQUFBQTR2K2dHSDcvQ2dBQ0FCVUFBQUFFZ0JVQUFBQUFBZ2dBQUFERS82QVlmdjhLQUFJQUZnQUFBQVNBRmdBQUFBQUNDQUFBQUxYL3RCT1kvd29BQWdBWEFBQUFCSUFYQUFBQUFBSUlBQUVBeFAvSERyTC9DZ0FDQUJnQUFBQUVnQmdBQUFBQUFnZ0FBQUNXQU1jT3N2OEtBQUlBR1FBQUFBU0FHUUFBQUFBQ0NBRC8vNlFBdEJPWS93b0FBZ0FhQUFBQUJZQWJBQUFBQ2dBQ0FCc0FCQVlFQUFFQUFBQUZCZ1FBQWdBQUFBb0dBUUFCQUFBRmdCd0FBQUFLQUFJQUhBQUVCZ1FBQWdBQUFBVUdCQUFEQUFBQUFBWUNBSUFBQUFBRmdCMEFBQUFLQUFJQUhRQUVCZ1FBQXdBQUFBVUdCQUFFQUFBQUFBWUNBSUFBQUFBRmdCNEFBQUFLQUFJQUhnQUVCZ1FBQkFBQUFBVUdCQUFGQUFBQUFBWUNBSUFBQUFBRmdCOEFBQUFLQUFJQUh3QUVCZ1FBQlFBQUFBVUdCQUFHQUFBQUNnWUJBQUVBQUFXQUlBQUFBQW9BQWdBZ0FBUUdCQUFHQUFBQUJRWUVBQWNBQUFBS0JnRUFBUUFBQllBaEFBQUFDZ0FDQUNFQUJBWUVBQWNBQUFBRkJnUUFDQUFBQUFvR0FRQUJBQUFGZ0NJQUFBQUtBQUlBSWdBRUJnUUFDQUFBQUFVR0JBQUpBQUFBQ2dZQkFBR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UpBQUFBQlFZRUFCRUFBQUFBQmdJQWdBQUFBQVdBTEFBQUFBb0FBZ0FzQUFRR0JBQU5BQUFBQlFZRUFCRUFBQUFBQmdJQWdBQUFBQVdBTFFBQUFBb0FBZ0F0QUFRR0JBQUxBQUFBQlFZRUFCSUFBQUFBQUFXQUxnQUFBQW9BQWdBdUFBUUdCQUFTQUFBQUJRWUVBQk1BQUFBQUJnSUFnQUFBQUFXQUx3QUFBQW9BQWdBdkFBUUdCQUFUQUFBQUJRWUVBQlFBQUFBQUJnSUFnQUFBQUFXQU1BQUFBQW9BQWdBd0FBUUdCQUFVQUFBQUJRWUVBQlVBQUFBQUJnSUFnQUFBQUFXQU1RQUFBQW9BQWdBeEFBUUdCQUFWQUFBQUJRWUVBQllBQUFBQUJnSUFnQUFBQUFXQU1nQUFBQW9BQWdBeUFBUUdCQUFXQUFBQUJRWUVBQmNBQUFBQUJnSUFnQUFBQUFXQU13QUFBQW9BQWdBekFBUUdCQUFTQUFBQUJRWUVBQmNBQUFBQUJnSUFnQUFBQUFXQU5BQUFBQW9BQWdBMEFBUUdCQUFGQUFBQUJRWUVBQmdBQUFBQUJnSUFnQUFBQUFXQU5RQUFBQW9BQWdBMUFBUUdCQUFZQUFBQUJRWUVBQmtBQUFBQUJnSUFnQUFBQUFXQU5nQUFBQW9BQWdBMkFBUUdCQUFDQUFBQUJRWUVBQmtBQUFBQUJnSUFnQUFBQUFlQU9RQUFBQVFDRUFELy80WUEra0d0Ly8vL2hnQzBFNWovQ2dBQ0FEY0FBQW9DQUFRQUJBb0NBQUVBRFFJTUFMUVRtUC8vLzRZQUFBQUFBQTRDREFENlFhMy8vLytHQUFBQUFBQVBBZ3dBdEJPWS8wWXVuQUFBQUFBQUFBQUhnRG9BQUFBRUFoQUFBQUFBQURReisvOEFBQUFBN1FUbS93b0FBZ0E0QUFBS0FnQUVBQVFLQWdBQkFBMENEQUR0Qk9iL0FBQUFBQUFBQUFBT0Fnd0FORFA3L3dBQUFBQUFBQUFBRHdJTUFPMEU1djlHTGhVQUFBQUFBQUFBQjRBN0FBQUFCQUlRQUFBQUFBRFFmU1FBQUFBQUFFNmxGQUFLQUFJQU9RQVFBRWNBQUFCVWFHVnlaU0JwY3lCaElIWmhiR1Z1WTJVZ2IzSWdZMmhoY21kbElHVnljbTl5SUhOdmJXVjNhR1Z5WlNCcGJpQjBhR2x6SUdGeWIyMWhkR2xqSUhONWMzUmxiUzRBQ2dJQUJBQUVDZ0lBQVFBTkFnd0FUcVVVQUFBQUFBQUFBQUFBRGdJTUFOQjlKQUFBQUFBQUFBQUFBQThDREFCT3BSUUFnZGdQQUFBQUFBQUFBQWVBUEFBQUFBUUNFQUFBQU5QLytrR3Qvd0FBMC8rMEU1ai9DZ0FDQURvQUFBb0NBQVFBQkFvQ0FBRUFEUUlNQUxRVG1QOEFBTlAvQUFBQUFBNENEQUQ2UWEzL0FBRFQvd0FBQUFBUEFnd0F0Qk9ZLzBjdTZQOEFBQUFBQUFBQUFBQUFBQUFBQUE9PQ==</t>
        </r>
      </text>
    </comment>
    <comment ref="K15" authorId="0">
      <text>
        <r>
          <rPr>
            <sz val="9"/>
            <color indexed="81"/>
            <rFont val="Tahoma"/>
            <family val="2"/>
          </rPr>
          <t>QzE5SDE2Q2xONXxNQVNURVIgU0hFRVRQaWN0dXJlIDIxOXxWbXBEUkRBeE1EQUVBd0lCQUFBQUFBQUFBQUFBQUFDQUFBQUFBQU1BRmdBQUFFTm9aVzFFY21GM0lERXlMakF1TWk0eE1EYzJCQUlRQUROc3RQOG56MXYvbWJtb0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NIaWl5WVdDQVFBQUFBa0FCZ0lCQUFBQUNRQUdRZ0FBQkFJQWdBQkFBOElBZ0FCQUFPQU9BQUFBQVFDRUFBemJMVC9KODliLzVtNXFBQ0Z5QzRBQklBQkFBQUFBQUlJQVAvL3BBQ05IV1QvQ2dBQ0FBSUFBZ1FDQUJFQUt3UUNBQUFBU0FRQUFEY0VBUUFCQm9BQUFBQUFBQUlJQUFDZ3FBQ05OV1gvQkFJUUFBQmdvUUFuejF2L21ibW9BSTAxWmY4akNBRUEvd0VIQVFEL0FnY0NBQUFBQlFjQkFBTUFCdzRBQVFBQUFBTUFZQURJQUFNQVEyd0FBQUFBQklBQ0FBQUFBQUlJQVAvL2xRQ2dHSDcvQ2dBQ0FBTUFBQUFFZ0FNQUFBQUFBZ2dBLy85M0FLQVlmdjhLQUFJQUJBQUFBQVNBQkFBQUFBQUNDQUQvLzJnQXRCT1kvd29BQWdBRkFBQUFCSUFGQUFBQUFBSUlBQUFBZUFESERyTC9DZ0FDQUFZQUFBQUVnQVlBQUFBQUFnZ0FBQUJwQU5vSnpQOEtBQUlBQndBM0JBRUFBUUFBQklBSEFBQUFBQUlJQUFBQVN3RGFDY3ovQ2dBQ0FBZ0FOd1FCQUFFQUFBU0FDQUFBQUFBQ0NBQUFBRHdBN1FUbS93b0FBZ0FKQUFJRUFnQUhBQ3NFQWdBQkFFZ0VBQUEzQkFFQUFRYUFBQUFBQUFBQ0NBQXprejhBN1d6aS93UUNFQURNYkRnQTdXemkvek9UUHdCVTAvRC9Jd2dCQUFBQ0J3SUFBQUFGQndFQUFRQUhEZ0FCQUFBQUF3QmdBTWdBQXdCT1NBQUFBQUFFZ0FrQUFBQUFBZ2dBQUFBZUFPMEU1djhLQUFJQUNnQUFBQVNBQ2dBQUFBQUNDQUFBQUE4QTJnbk0vd29BQWdBTEFBQUFCSUFMQUFBQUFBSUlBQUVBOGYvYUNjei9DZ0FDQUF3QUFBQUVnQXdBQUFBQUFnZ0FBQURpLyswRTV2OEtBQUlBRFFBQ0JBSUFCd0FyQkFJQUFBQklCQUFBQm9BQUFBQUFBQUlJQURTVDVmL3RiT0wvQkFJUUFNMXMzdi90Yk9ML05KUGwveUNnNmY4akNBRUFBQUlIQWdBQUFBQUhEUUFCQUFBQUF3QmdBTWdBQXdCT0FBQUFBQVNBRFFBQUFBQUNDQUFCQVBIL0FBQUFBQW9BQWdBT0FBQUFCSUFPQUFBQUFBSUlBTUM2NS84ZGlCd0FDZ0FDQUE4QUFnUUNBQWNBS3dRQ0FBQUFTQVFBQUFhQUFBQUFBQUFDQ0FEMFRldi9IZkFZQUFRQ0VBQ05KK1QvSGZBWUFQUk42LzlRSXlBQUl3Z0JBQUFDQndJQUFBQUFCdzBBQVFBQUFBTUFZQURJQUFNQVRnQUFBQUFFZ0E4QUFBQUFBZ2dBQUFBQUFFNHFMZ0FLQUFJQUVBQUFBQVNBRUFBQUFBQUNDQUJBUlJnQUhZZ2NBQW9BQWdBUkFBSUVBZ0FIQUNzRUFnQUFBRWdFQUFBR2dBQUFBQUFBQWdnQWM5Z2JBQjN3R0FBRUFoQUFETElVQUIzd0dBQnoyQnNBVUNNZ0FDTUlBUUFBQWdjQ0FBQUFBQWNOQUFFQUFBQURBR0FBeUFBREFFNEFBQUFBQklBUkFBQUFBQUlJQUFBQUR3QUFBQUFBQ2dBQ0FCSUFBZ1FDQUFjQUt3UUNBQUFBU0FRQUFBYUFBQUFBQUFBQ0NBQXpreElBQUdqOC93UUNFQURNYkFzQUFHajgvek9URWdBem13TUFJd2dCQUFBQ0J3SUFBQUFBQncwQUFRQUFBQU1BWUFESUFBTUFUZ0FBQUFBRWdCSUFBQUFBQWdnQUFRRGkvOGNPc3Y4S0FBSUFFd0FBQUFTQUV3QUFBQUFDQ0FBQUFQSC90Qk9ZL3dvQUFnQVVBQUFBQklBVUFBQUFBQUlJQUFBQTR2K2dHSDcvQ2dBQ0FCVUFBQUFFZ0JVQUFBQUFBZ2dBQUFERS82QVlmdjhLQUFJQUZnQUFBQVNBRmdBQUFBQUNDQUFBQUxYL3RCT1kvd29BQWdBWEFBQUFCSUFYQUFBQUFBSUlBQUVBeFAvSERyTC9DZ0FDQUJnQUFBQUVnQmdBQUFBQUFnZ0FBQUNXQU1jT3N2OEtBQUlBR1FBQUFBU0FHUUFBQUFBQ0NBRC8vNlFBdEJPWS93b0FBZ0FhQUFBQUJZQWJBQUFBQ2dBQ0FCc0FCQVlFQUFFQUFBQUZCZ1FBQWdBQUFBb0dBUUFCQUFBRmdCd0FBQUFLQUFJQUhBQUVCZ1FBQWdBQUFBVUdCQUFEQUFBQUFBWUNBSUFBQUFBRmdCMEFBQUFLQUFJQUhRQUVCZ1FBQXdBQUFBVUdCQUFFQUFBQUFBWUNBSUFBQUFBRmdCNEFBQUFLQUFJQUhnQUVCZ1FBQkFBQUFBVUdCQUFGQUFBQUFBWUNBSUFBQUFBRmdCOEFBQUFLQUFJQUh3QUVCZ1FBQlFBQUFBVUdCQUFHQUFBQUNnWUJBQUVBQUFXQUlBQUFBQW9BQWdBZ0FBUUdCQUFHQUFBQUJRWUVBQWNBQUFBS0JnRUFBUUFBQllBaEFBQUFDZ0FDQUNFQUJBWUVBQWNBQUFBRkJnUUFDQUFBQUFvR0FRQUJBQUFGZ0NJQUFBQUtBQUlBSWdBRUJnUUFDQUFBQUFVR0JBQUpBQUFBQ2dZQkFBR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UpBQUFBQlFZRUFCRUFBQUFBQmdJQWdBQUFBQVdBTEFBQUFBb0FBZ0FzQUFRR0JBQU5BQUFBQlFZRUFCRUFBQUFBQmdJQWdBQUFBQVdBTFFBQUFBb0FBZ0F0QUFRR0JBQUxBQUFBQlFZRUFCSUFBQUFBQUFXQUxnQUFBQW9BQWdBdUFBUUdCQUFTQUFBQUJRWUVBQk1BQUFBQUJnSUFnQUFBQUFXQUx3QUFBQW9BQWdBdkFBUUdCQUFUQUFBQUJRWUVBQlFBQUFBQUJnSUFnQUFBQUFXQU1BQUFBQW9BQWdBd0FBUUdCQUFVQUFBQUJRWUVBQlVBQUFBQUJnSUFnQUFBQUFXQU1RQUFBQW9BQWdBeEFBUUdCQUFWQUFBQUJRWUVBQllBQUFBQUJnSUFnQUFBQUFXQU1nQUFBQW9BQWdBeUFBUUdCQUFXQUFBQUJRWUVBQmNBQUFBQUJnSUFnQUFBQUFXQU13QUFBQW9BQWdBekFBUUdCQUFTQUFBQUJRWUVBQmNBQUFBQUJnSUFnQUFBQUFXQU5BQUFBQW9BQWdBMEFBUUdCQUFGQUFBQUJRWUVBQmdBQUFBQUJnSUFnQUFBQUFXQU5RQUFBQW9BQWdBMUFBUUdCQUFZQUFBQUJRWUVBQmtBQUFBQUJnSUFnQUFBQUFXQU5nQUFBQW9BQWdBMkFBUUdCQUFDQUFBQUJRWUVBQmtBQUFBQUJnSUFnQUFBQUFlQU9RQUFBQVFDRUFELy80WUEra0d0Ly8vL2hnQzBFNWovQ2dBQ0FEY0FBQW9DQUFRQUJBb0NBQUVBRFFJTUFMUVRtUC8vLzRZQUFBQUFBQTRDREFENlFhMy8vLytHQUFBQUFBQVBBZ3dBdEJPWS8wWXVuQUFBQUFBQUFBQUhnRG9BQUFBRUFoQUFBQUFBQURReisvOEFBQUFBN1FUbS93b0FBZ0E0QUFBS0FnQUVBQVFLQWdBQkFBMENEQUR0Qk9iL0FBQUFBQUFBQUFBT0Fnd0FORFA3L3dBQUFBQUFBQUFBRHdJTUFPMEU1djlHTGhVQUFBQUFBQUFBQjRBN0FBQUFCQUlRQUFBQUFBRFFmU1FBQUFBQUFFNmxGQUFLQUFJQU9RQVFBRWNBQUFCVWFHVnlaU0JwY3lCaElIWmhiR1Z1WTJVZ2IzSWdZMmhoY21kbElHVnljbTl5SUhOdmJXVjNhR1Z5WlNCcGJpQjBhR2x6SUdGeWIyMWhkR2xqSUhONWMzUmxiUzRBQ2dJQUJBQUVDZ0lBQVFBTkFnd0FUcVVVQUFBQUFBQUFBQUFBRGdJTUFOQjlKQUFBQUFBQUFBQUFBQThDREFCT3BSUUFnZGdQQUFBQUFBQUFBQWVBUEFBQUFBUUNFQUFBQU5QLytrR3Qvd0FBMC8rMEU1ai9DZ0FDQURvQUFBb0NBQVFBQkFvQ0FBRUFEUUlNQUxRVG1QOEFBTlAvQUFBQUFBNENEQUQ2UWEzL0FBRFQvd0FBQUFBUEFnd0F0Qk9ZLzBjdTZQOEFBQUFBQUFBQUFBQUFBQUFBQUE9PQ==</t>
        </r>
      </text>
    </comment>
    <comment ref="J16" authorId="0">
      <text>
        <r>
          <rPr>
            <sz val="9"/>
            <color indexed="81"/>
            <rFont val="Tahoma"/>
            <family val="2"/>
          </rPr>
          <t>QzE3SDE2Q2xOM098TUFTVEVSIFNIRUVUUGljdHVyZSA1NzF8Vm1wRFJEQXhNREFFQXdJQkFBQUFBQUFBQUFBQUFBQ0FBQUFBQUFNQUZnQUFBRU5vWlcxRWNtRjNJREV5TGpBdU1pNHhNRGMyQkFJUUFBQmd3UC9IanJIL1RoK09BRy8yW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CLzdWQWtXQ0FRQUFBQWtBQmdJQkFBQUFDUUFHUWdBQUJBSUFnQUJBQThJQWdBQkFBT0FNZ0FBQUFRQ0VBQUFZTUQveDQ2eC8wNGZqZ0J2OW1ZQUJJQUJBQUFBQUFJSUFBQUFBQUJoSldZQUNnQUNBQUlBTndRQkFBRUFBQVNBQWdBQUFBQUNDQUFBQUFBQVlTVklBQW9BQWdBREFBQUFCSUFEQUFBQUFBSUlBTUM2NS84d2d6WUFDZ0FDQUFRQUFnUUNBQWNBS3dRQ0FBQUFTQVFBQUFhQUFBQUFBQUFDQ0FEMFRldi9NT3N5QUFRQ0VBQ05KK1QvTU9zeUFQUk42LzlqSGpvQUl3Z0JBQUFDQndJQUFBQUFCdzBBQVFBQUFBTUFZQURJQUFNQVRnQUFBQUFFZ0FRQUFBQUFBZ2dBQVFEeC94UDdHUUFLQUFJQUJRQUNCQUlBQndBckJBSUFBQUJJQkFBQUJvQUFBQUFBQUFJSUFEU1Q5UDhUWXhZQUJBSVFBTTFzN2Y4VFl4WUFOSlAwLzBhV0hRQWpDQUVBQUFJSEFnQUFBQUFIRFFBQkFBQUFBd0JnQU1nQUF3Qk9BQUFBQUFTQUJRQUFBQUFDQ0FBQUFPTC9BQUFBQUFvQUFnQUdBQUFBQklBR0FBQUFBQUlJQUFBQXhQOEFBQUFBQ2dBQ0FBY0FBZ1FDQUFnQUt3UUNBQUFBU0FRQUFEY0VBUUFCQm9BQUFBQUFBQUlJQUFDZ3gvOEJHUHovQkFJUUFBQmd3UDhCR1B6L21ybkgvd0RZQXdBakNBRUFBQUlIQWdBQUFBQUhEUUFCQUFBQUF3QmdBTWdBQXdCUEFBQUFBQVNBQndBQUFBQUNDQUFBQVBILzdRVG0vd29BQWdBSUFBQUFCSUFJQUFBQUFBSUlBQUFBRHdEdEJPYi9DZ0FDQUFrQUFBQUVnQWtBQUFBQUFnZ0FBQUFlQU5vSnpQOEtBQUlBQ2dBM0JBRUFBUUFBQklBS0FBQUFBQUlJQUFBQUR3REhEckwvQ2dBQ0FBc0FOd1FCQUFFQUFBU0FDd0FBQUFBQ0NBQUFBUEgveHc2eS93b0FBZ0FNQURjRUFRQUJBQUFFZ0F3QUFBQUFBZ2dBQUFEaS85b0p6UDhLQUFJQURRQTNCQUVBQVFBQUJJQU5BQUFBQUFJSUFQLy9IUUFBQUFBQUNnQUNBQTRBQWdRQ0FBY0FLd1FDQUFFQVNBUUFBRGNFQVFBQkJvQUFBQUFBQUFJSUFET1RJUUFBYVB6L0JBSVFBTXhzR2dBQWFQei9xdW9wQURPYkF3QWpDQUVBQUFJSEFnQUFBQVVIQVFBRkJBY0dBQUlBQWdBREFBQUhEZ0FCQUFBQUF3QmdBTWdBQXdCT1NBQUFBQUFFZ0E0QUFBQUFBZ2dBQUFBUEFCUDdHUUFLQUFJQUR3QUFBQVNBRHdBQUFBQUNDQUJBUlJnQU1JTTJBQW9BQWdBUUFBQUFCSUFRQUFBQUFBSUlBRjNOTkFCd3lEOEFDZ0FDQUJFQUFBQUVnQkVBQUFBQUFnZ0FJQW83QUp3Z1hRQUtBQUlBRWdBQUFBU0FFZ0FBQUFBQ0NBQTlrbGNBM1dWbUFBb0FBZ0FUQUFBQUJJQVRBQUFBQUFJSUFKZmRiUUR3VWxJQUNnQUNBQlFBQUFBRWdCUUFBQUFBQWdnQXRHV0tBRENZV3dBS0FBSUFGUUFDQkFJQUVRQXJCQUlBQUFCSUJBQUFOd1FCQUFFR2dBQUFBQUFBQWdnQXRBV09BREFBV0FBRUFoQUF0TVdHQURBQVdBQk9INDRBbDJaaEFDTUlBUUFBQWdjQ0FBQUFCUWNCQUFFQUJ3NEFBUUFBQUFNQVlBRElBQU1BUTJ3QUFBQUFCSUFWQUFBQUFBSUlBTlNnWndERStqUUFDZ0FDQUJZQUFBQUVnQllBQUFBQUFnZ0F0eGhMQUlTMUt3QUtBQUlBRndBQUFBV0FHQUFBQUFvQUFnQVlBQVFHQkFBQkFBQUFCUVlFQUFJQUFBQUtCZ0VBQVFBQUJZQVpBQUFBQ2dBQ0FCa0FCQVlFQUFJQUFBQUZCZ1FBQXdBQUFBQUdBZ0NBQUFBQUJZQWFBQUFBQ2dBQ0FCb0FCQVlFQUFNQUFBQUZCZ1FBQkFBQUFBQUdBZ0NBQUFBQUJZQWJBQUFBQ2dBQ0FCc0FCQVlFQUFRQUFBQUZCZ1FBQlFBQUFBb0dBUUFCQUFBRmdCd0FBQUFLQUFJQUhBQUVCZ1FBQlFBQUFBVUdCQUFHQUFBQUFBWUNBQUlBQUFBRmdCMEFBQUFLQUFJQUhRQUVCZ1FBQlFBQUFBVUdCQUFIQUFBQUNnWUJBQUVBQUFXQUhnQUFBQW9BQWdBZUFBUUdCQUFIQUFBQUJRWUVBQWdBQUFBQUJnSUFBZ0FEQmdJQUFRQUxCaEFBSFFBQUFDTUFBQUFmQUFBQUpBQUFBQUFBQllBZkFBQUFDZ0FDQUI4QUJBWUVBQWdBQUFBRkJnUUFDUUFBQUFvR0FRQUJBQUFGZ0NBQUFBQUtBQUlBSUFBRUJnUUFDUUFBQUFVR0JBQUtBQUFBQ2dZQkFBRUFBQVdBSVFBQUFBb0FBZ0FoQUFRR0JBQUtBQUFBQlFZRUFBc0FBQUFLQmdFQUFRQUFCWUFpQUFBQUNnQUNBQ0lBQkFZRUFBc0FBQUFGQmdRQURBQUFBQW9HQVFBQkFBQUZnQ01BQUFBS0FBSUFJd0FFQmdRQUJ3QUFBQVVHQkFBTUFBQUFDZ1lCQUFFQUFBV0FKQUFBQUFvQUFnQWtBQVFHQkFBSUFBQUFCUVlFQUEwQUFBQUtCZ0VBQVFBQUJZQWxBQUFBQ2dBQ0FDVUFCQVlFQUEwQUFBQUZCZ1FBRGdBQUFBb0dBUUFCQUFBRmdDWUFBQUFLQUFJQUpnQUVCZ1FBQkFBQUFBVUdCQUFPQUFBQUFBWUNBSUFBQUFBRmdDY0FBQUFLQUFJQUp3QUVCZ1FBRGdBQUFBVUdCQUFQQUFBQUFBWUNBSUFBQUFBRmdDZ0FBQUFLQUFJQUtBQUVCZ1FBQWdBQUFBVUdCQUFQQUFBQUFBWUNBSUFBQUFBRmdDa0FBQUFLQUFJQUtRQUVCZ1FBRHdBQUFBVUdCQUFRQUFBQUFBQUZnQ29BQUFBS0FBSUFLZ0FFQmdRQUVBQUFBQVVHQkFBUkFBQUFBQVlDQUlBQUFBQUZnQ3NBQUFBS0FBSUFLd0FFQmdRQUVRQUFBQVVHQkFBU0FBQUFBQVlDQUlBQUFBQUZnQ3dBQUFBS0FBSUFMQUFFQmdRQUVnQUFBQVVHQkFBVEFBQUFBQVlDQUlBQUFBQUZnQzBBQUFBS0FBSUFMUUFFQmdRQUV3QUFBQVVHQkFBVUFBQUFDZ1lCQUFFQUFBV0FMZ0FBQUFvQUFnQXVBQVFHQkFBVEFBQUFCUVlFQUJVQUFBQUFCZ0lBZ0FBQUFBV0FMd0FBQUFvQUFnQXZBQVFHQkFBVkFBQUFCUVlFQUJZQUFBQUFCZ0lBZ0FBQUFBV0FNQUFBQUFvQUFnQXdBQVFHQkFBUUFBQUFCUVlFQUJZQUFBQUFCZ0lBZ0FBQUFBZUFNd0FBQUFRQ0VBQUFBQUFBNDNnK0FBQUFBQUJob0M0QUNnQUNBREVBRUFCSEFBQUFWR2hsY21VZ2FYTWdZU0IyWVd4bGJtTmxJRzl5SUdOb1lYSm5aU0JsY25KdmNpQnpiMjFsZDJobGNtVWdhVzRnZEdocGN5QmhjbTl0WVhScFl5QnplWE4wWlcwdUFBb0NBQVFBQkFvQ0FBRUFEUUlNQUdHZ0xnQUFBQUFBQUFBQUFBNENEQURqZUQ0QUFBQUFBQUFBQUFBUEFnd0FZYUF1QUlIWUR3QUFBQUFBQUFBSGdEUUFBQUFFQWhBQWVsVlJBUGM3WGdCNlZWRUFzQTFKQUFvQUFnQXlBQUFLQWdBRUFBUUtBZ0FCQUEwQ0RBQ3dEVWtBZWxWUkFBQUFBQUFPQWd3QTl6dGVBSHBWVVFBQUFBQUFEd0lNQUxBTlNRREFnMllBQUFBQUFBQUFBQUFBQUFBQUFBQT0=</t>
        </r>
      </text>
    </comment>
    <comment ref="K16" authorId="0">
      <text>
        <r>
          <rPr>
            <sz val="9"/>
            <color indexed="81"/>
            <rFont val="Tahoma"/>
            <family val="2"/>
          </rPr>
          <t>QzE3SDE2Q2xOM098TUFTVEVSIFNIRUVUUGljdHVyZSA1NzF8Vm1wRFJEQXhNREFFQXdJQkFBQUFBQUFBQUFBQUFBQ0FBQUFBQUFNQUZnQUFBRU5vWlcxRWNtRjNJREV5TGpBdU1pNHhNRGMyQkFJUUFBQmd3UC9IanJIL1RoK09BRy8yW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CLzdWQWtXQ0FRQUFBQWtBQmdJQkFBQUFDUUFHUWdBQUJBSUFnQUJBQThJQWdBQkFBT0FNZ0FBQUFRQ0VBQUFZTUQveDQ2eC8wNGZqZ0J2OW1ZQUJJQUJBQUFBQUFJSUFBQUFBQUJoSldZQUNnQUNBQUlBTndRQkFBRUFBQVNBQWdBQUFBQUNDQUFBQUFBQVlTVklBQW9BQWdBREFBQUFCSUFEQUFBQUFBSUlBTUM2NS84d2d6WUFDZ0FDQUFRQUFnUUNBQWNBS3dRQ0FBQUFTQVFBQUFhQUFBQUFBQUFDQ0FEMFRldi9NT3N5QUFRQ0VBQ05KK1QvTU9zeUFQUk42LzlqSGpvQUl3Z0JBQUFDQndJQUFBQUFCdzBBQVFBQUFBTUFZQURJQUFNQVRnQUFBQUFFZ0FRQUFBQUFBZ2dBQVFEeC94UDdHUUFLQUFJQUJRQUNCQUlBQndBckJBSUFBQUJJQkFBQUJvQUFBQUFBQUFJSUFEU1Q5UDhUWXhZQUJBSVFBTTFzN2Y4VFl4WUFOSlAwLzBhV0hRQWpDQUVBQUFJSEFnQUFBQUFIRFFBQkFBQUFBd0JnQU1nQUF3Qk9BQUFBQUFTQUJRQUFBQUFDQ0FBQUFPTC9BQUFBQUFvQUFnQUdBQUFBQklBR0FBQUFBQUlJQUFBQXhQOEFBQUFBQ2dBQ0FBY0FBZ1FDQUFnQUt3UUNBQUFBU0FRQUFEY0VBUUFCQm9BQUFBQUFBQUlJQUFDZ3gvOEJHUHovQkFJUUFBQmd3UDhCR1B6L21ybkgvd0RZQXdBakNBRUFBQUlIQWdBQUFBQUhEUUFCQUFBQUF3QmdBTWdBQXdCUEFBQUFBQVNBQndBQUFBQUNDQUFBQVBILzdRVG0vd29BQWdBSUFBQUFCSUFJQUFBQUFBSUlBQUFBRHdEdEJPYi9DZ0FDQUFrQUFBQUVnQWtBQUFBQUFnZ0FBQUFlQU5vSnpQOEtBQUlBQ2dBM0JBRUFBUUFBQklBS0FBQUFBQUlJQUFBQUR3REhEckwvQ2dBQ0FBc0FOd1FCQUFFQUFBU0FDd0FBQUFBQ0NBQUFBUEgveHc2eS93b0FBZ0FNQURjRUFRQUJBQUFFZ0F3QUFBQUFBZ2dBQUFEaS85b0p6UDhLQUFJQURRQTNCQUVBQVFBQUJJQU5BQUFBQUFJSUFQLy9IUUFBQUFBQUNnQUNBQTRBQWdRQ0FBY0FLd1FDQUFFQVNBUUFBRGNFQVFBQkJvQUFBQUFBQUFJSUFET1RJUUFBYVB6L0JBSVFBTXhzR2dBQWFQei9xdW9wQURPYkF3QWpDQUVBQUFJSEFnQUFBQVVIQVFBRkJBY0dBQUlBQWdBREFBQUhEZ0FCQUFBQUF3QmdBTWdBQXdCT1NBQUFBQUFFZ0E0QUFBQUFBZ2dBQUFBUEFCUDdHUUFLQUFJQUR3QUFBQVNBRHdBQUFBQUNDQUJBUlJnQU1JTTJBQW9BQWdBUUFBQUFCSUFRQUFBQUFBSUlBRjNOTkFCd3lEOEFDZ0FDQUJFQUFBQUVnQkVBQUFBQUFnZ0FJQW83QUp3Z1hRQUtBQUlBRWdBQUFBU0FFZ0FBQUFBQ0NBQTlrbGNBM1dWbUFBb0FBZ0FUQUFBQUJJQVRBQUFBQUFJSUFKZmRiUUR3VWxJQUNnQUNBQlFBQUFBRWdCUUFBQUFBQWdnQXRHV0tBRENZV3dBS0FBSUFGUUFDQkFJQUVRQXJCQUlBQUFCSUJBQUFOd1FCQUFFR2dBQUFBQUFBQWdnQXRBV09BREFBV0FBRUFoQUF0TVdHQURBQVdBQk9INDRBbDJaaEFDTUlBUUFBQWdjQ0FBQUFCUWNCQUFFQUJ3NEFBUUFBQUFNQVlBRElBQU1BUTJ3QUFBQUFCSUFWQUFBQUFBSUlBTlNnWndERStqUUFDZ0FDQUJZQUFBQUVnQllBQUFBQUFnZ0F0eGhMQUlTMUt3QUtBQUlBRndBQUFBV0FHQUFBQUFvQUFnQVlBQVFHQkFBQkFBQUFCUVlFQUFJQUFBQUtCZ0VBQVFBQUJZQVpBQUFBQ2dBQ0FCa0FCQVlFQUFJQUFBQUZCZ1FBQXdBQUFBQUdBZ0NBQUFBQUJZQWFBQUFBQ2dBQ0FCb0FCQVlFQUFNQUFBQUZCZ1FBQkFBQUFBQUdBZ0NBQUFBQUJZQWJBQUFBQ2dBQ0FCc0FCQVlFQUFRQUFBQUZCZ1FBQlFBQUFBb0dBUUFCQUFBRmdCd0FBQUFLQUFJQUhBQUVCZ1FBQlFBQUFBVUdCQUFHQUFBQUFBWUNBQUlBQUFBRmdCMEFBQUFLQUFJQUhRQUVCZ1FBQlFBQUFBVUdCQUFIQUFBQUNnWUJBQUVBQUFXQUhnQUFBQW9BQWdBZUFBUUdCQUFIQUFBQUJRWUVBQWdBQUFBQUJnSUFBZ0FEQmdJQUFRQUxCaEFBSFFBQUFDTUFBQUFmQUFBQUpBQUFBQUFBQllBZkFBQUFDZ0FDQUI4QUJBWUVBQWdBQUFBRkJnUUFDUUFBQUFvR0FRQUJBQUFGZ0NBQUFBQUtBQUlBSUFBRUJnUUFDUUFBQUFVR0JBQUtBQUFBQ2dZQkFBRUFBQVdBSVFBQUFBb0FBZ0FoQUFRR0JBQUtBQUFBQlFZRUFBc0FBQUFLQmdFQUFRQUFCWUFpQUFBQUNnQUNBQ0lBQkFZRUFBc0FBQUFGQmdRQURBQUFBQW9HQVFBQkFBQUZnQ01BQUFBS0FBSUFJd0FFQmdRQUJ3QUFBQVVHQkFBTUFBQUFDZ1lCQUFFQUFBV0FKQUFBQUFvQUFnQWtBQVFHQkFBSUFBQUFCUVlFQUEwQUFBQUtCZ0VBQVFBQUJZQWxBQUFBQ2dBQ0FDVUFCQVlFQUEwQUFBQUZCZ1FBRGdBQUFBb0dBUUFCQUFBRmdDWUFBQUFLQUFJQUpnQUVCZ1FBQkFBQUFBVUdCQUFPQUFBQUFBWUNBSUFBQUFBRmdDY0FBQUFLQUFJQUp3QUVCZ1FBRGdBQUFBVUdCQUFQQUFBQUFBWUNBSUFBQUFBRmdDZ0FBQUFLQUFJQUtBQUVCZ1FBQWdBQUFBVUdCQUFQQUFBQUFBWUNBSUFBQUFBRmdDa0FBQUFLQUFJQUtRQUVCZ1FBRHdBQUFBVUdCQUFRQUFBQUFBQUZnQ29BQUFBS0FBSUFLZ0FFQmdRQUVBQUFBQVVHQkFBUkFBQUFBQVlDQUlBQUFBQUZnQ3NBQUFBS0FBSUFLd0FFQmdRQUVRQUFBQVVHQkFBU0FBQUFBQVlDQUlBQUFBQUZnQ3dBQUFBS0FBSUFMQUFFQmdRQUVnQUFBQVVHQkFBVEFBQUFBQVlDQUlBQUFBQUZnQzBBQUFBS0FBSUFMUUFFQmdRQUV3QUFBQVVHQkFBVUFBQUFDZ1lCQUFFQUFBV0FMZ0FBQUFvQUFnQXVBQVFHQkFBVEFBQUFCUVlFQUJVQUFBQUFCZ0lBZ0FBQUFBV0FMd0FBQUFvQUFnQXZBQVFHQkFBVkFBQUFCUVlFQUJZQUFBQUFCZ0lBZ0FBQUFBV0FNQUFBQUFvQUFnQXdBQVFHQkFBUUFBQUFCUVlFQUJZQUFBQUFCZ0lBZ0FBQUFBZUFNd0FBQUFRQ0VBQUFBQUFBNDNnK0FBQUFBQUJob0M0QUNnQUNBREVBRUFCSEFBQUFWR2hsY21VZ2FYTWdZU0IyWVd4bGJtTmxJRzl5SUdOb1lYSm5aU0JsY25KdmNpQnpiMjFsZDJobGNtVWdhVzRnZEdocGN5QmhjbTl0WVhScFl5QnplWE4wWlcwdUFBb0NBQVFBQkFvQ0FBRUFEUUlNQUdHZ0xnQUFBQUFBQUFBQUFBNENEQURqZUQ0QUFBQUFBQUFBQUFBUEFnd0FZYUF1QUlIWUR3QUFBQUFBQUFBSGdEUUFBQUFFQWhBQWVsVlJBUGM3WGdCNlZWRUFzQTFKQUFvQUFnQXlBQUFLQWdBRUFBUUtBZ0FCQUEwQ0RBQ3dEVWtBZWxWUkFBQUFBQUFPQWd3QTl6dGVBSHBWVVFBQUFBQUFEd0lNQUxBTlNRREFnMllBQUFBQUFBQUFBQUFBQUFBQUFBQT0=</t>
        </r>
      </text>
    </comment>
    <comment ref="J17" authorId="0">
      <text>
        <r>
          <rPr>
            <sz val="9"/>
            <color indexed="81"/>
            <rFont val="Tahoma"/>
            <family val="2"/>
          </rPr>
          <t>QzIxSDIyQ2xOM08yfE1BU1RFUiBTSEVFVFBpY3R1cmUgNTg1fFZtcERSREF4TURBRUF3SUJBQUFBQUFBQUFBQUFBQUNBQUFBQUFBTUFGZ0FBQUVOb1pXMUVjbUYzSURFeUxqQXVNaTR4TURjMkJBSVFBQ2QzdS8reXlmditIMThlQUNVdWV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QmE2dHdrV0NBUUFBQUFrQUJnSUJBQUFBQ1FBR1FnQUFCQUlBZ0FCQUE4SUFnQUJBQU9BT3dBQUFBUUNFQUFuZDd2L3NzbjcvaDlmSGdBbExua0FCSUFCQUFBQUFBSUlBRHhSQ3dCQU1meitDZ0FDQUFJQU53UUJBQUVBQUFTQUFnQUFBQUFDQ0FEOUMvUC9jZE1OL3dvQUFnQURBRGNFQVFBQkFBQUVnQU1BQUFBQUFnZ0F4QzcyLzErcEsvOEtBQUlBQkFBQUFBU0FCQUFBQUFBQ0NBRFdLUkFBWDZrNi93b0FBZ0FGQUFJRUFnQUhBQ3NFQWdBQUFFZ0VBQUFHZ0FBQUFBQUFBZ2dBQ2IwVEFGOFJOLzhFQWhBQW81WU1BRjhSTi84SnZSTUFra1ErL3lNSUFRQUFBZ2NDQUFBQUFBY05BQUVBQUFBREFHQUF5QUFEQUU0QUFBQUFCSUFGQUFBQUFBSUlBQlB0Q1FDTEFWai9DZ0FDQUFZQUFnUUNBQWNBS3dRQ0FBQUFTQVFBQUFhQUFBQUFBQUFDQ0FCR2dBMEFpMmxVL3dRQ0VBRGdXUVlBaTJsVS8wYUFEUUMrbkZ2L0l3Z0JBQUFDQndJQUFBQUFCdzBBQVFBQUFBTUFZQURJQUFNQVRnQUFBQUFFZ0FZQUFBQUFBZ2dBLy84ZEFPVk1idjhLQUFJQUJ3QTNCQUVBQVFBQUJJQUhBQUFBQUFJSUFDY1g3UDlTSkZ2L0NnQUNBQWdBQUFBRWdBZ0FBQUFBQWdnQUp4ZmQvMllmZGY4S0FBSUFDUUFBQUFTQUNRQUFBQUFDQ0FBbkY3Ly9aaDkxL3dvQUFnQUtBQUlFQWdBSUFDc0VBZ0FBQUVnRUFBQTNCQUVBQVFhQUFBQUFBQUFDQ0FBbnQ4TC9aamR4L3dRQ0VBQW5kN3YvWmpkeC84RFF3djltOTNqL0l3Z0JBQUFDQndJQUFBQUFCdzBBQVFBQUFBTUFZQURJQUFNQVR3QUFBQUFFZ0FvQUFBQUFBZ2dBSnhmcy8za2FqLzhLQUFJQUN3QUNCQUlBQndBckJBSUFBUUJJQkFBQU53UUJBQUVHZ0FBQUFBQUFBZ2dBV3Fydi8zbUNpLzhFQWhBQTg0UG8vM21DaS8vUkFmai9yTFdTL3lNSUFRQUFBZ2NDQUFBQUJRY0JBQVVFQndZQUFnQUNBQU1BQUFjT0FBRUFBQUFEQUdBQXlBQURBRTVJQUFBQUFBU0FDd0FBQUFBQ0NBQW5GOTMvakJXcC93b0FBZ0FNQURjRUFRQUJBQUFFZ0F3QUFBQUFBZ2dBSnhmcy81OFF3LzhLQUFJQURRQUFBQVNBRFFBQUFBQUNDQUFuRjkzL3N3dmQvd29BQWdBT0FBQUFCSUFPQUFBQUFBSUlBQ2NYN1AvR0J2Zi9DZ0FDQUE4QUFBQUVnQThBQUFBQUFnZ0FKaGNLQU1ZRzkvOEtBQUlBRUFBQUFBU0FFQUFBQUFBQ0NBQW1GeGtBMkFFUkFBb0FBZ0FSQUFJRUFnQUlBQ3NFQWdBQUFFZ0VBQUEzQkFFQUFRYUFBQUFBQUFBQ0NBQW10eHdBMkJrTkFBUUNFQUFtZHhVQTJCa05BTC9RSEFEWTJSUUFJd2dCQUFBQ0J3SUFBQUFBQncwQUFRQUFBQU1BWUFESUFBTUFUd0FBQUFBRWdCRUFBQUFBQWdnQUpoY0tBT3Y4S2dBS0FBSUFFZ0FBQUFTQUVnQUFBQUFDQ0FBbkYrei82L3dxQUFvQUFnQVRBQUFBQklBVEFBQUFBQUlJQUNjWDNmLys5MFFBQ2dBQ0FCUUFBQUFFZ0JRQUFBQUFBZ2dBSnhmcy94THpYZ0FLQUFJQUZRQUFBQVNBRlFBQUFBQUNDQUFuRjkzL0plNTRBQW9BQWdBV0FEY0VBUUFCQUFBRWdCWUFBQUFBQWdnQUpoY0tBQkx6WGdBS0FBSUFGd0FBQUFTQUZ3QUFBQUFDQ0FBbUZ4a0EvdmRFQUFvQUFnQVlBQUFBQklBWUFBQUFBQUlJQUNZWEdRQ3pDOTMvQ2dBQ0FCa0FBQUFFZ0JrQUFBQUFBZ2dBSmhjS0FKOFF3LzhLQUFJQUdnQUFBQVNBR2dBQUFBQUNDQUJxNDkvL1M3dy8vd29BQWdBYkFBQUFCSUFiQUFBQUFBSUlBRDJMd3YrSWZ6bi9DZ0FDQUJ3QUFnUUNBQkVBS3dRQ0FBQUFTQVFBQURjRUFRQUJCb0FBQUFBQUFBSUlBRDByeHYrSWx6ci9CQUlRQUQzcnZ2OGlNVEgvMTBURy80aVhPdjhqQ0FFQS93RUhBUUQvQWdjQ0FBQUFCUWNCQUFNQUJ3NEFBUUFBQUFNQVlBRElBQU1BUTJ3QUFBQUFCWUFkQUFBQUNnQUNBQjBBQkFZRUFBRUFBQUFGQmdRQUFnQUFBQW9HQVFBQkFBQUZnQjRBQUFBS0FBSUFIZ0FFQmdRQUFnQUFBQVVHQkFBREFBQUFDZ1lCQUFFQUFBV0FId0FBQUFvQUFnQWZBQVFHQkFBREFBQUFCUVlFQUFRQUFBQUFCZ0lBZ0FBQUFBV0FJQUFBQUFvQUFnQWdBQVFHQkFBRUFBQUFCUVlFQUFVQUFBQUFCZ0lBZ0FBQUFBV0FJUUFBQUFvQUFnQWhBQVFHQkFBRkFBQUFCUVlFQUFZQUFBQUtCZ0VBQVFBQUJZQWlBQUFBQ2dBQ0FDSUFCQVlFQUFVQUFBQUZCZ1FBQndBQUFBQUdBZ0NBQUFBQUJZQWpBQUFBQ2dBQ0FDTUFCQVlFQUFjQUFBQUZCZ1FBQ0FBQUFBb0dBUUFCQUFBRmdDUUFBQUFLQUFJQUpBQUVCZ1FBQ0FBQUFBVUdCQUFKQUFBQUFBWUNBQUlBQUFBRmdDVUFBQUFLQUFJQUpRQUVCZ1FBQ0FBQUFBVUdCQUFLQUFBQUNnWUJBQUVBQUFXQUpnQUFBQW9BQWdBbUFBUUdCQUFLQUFBQUJRWUVBQXNBQUFBS0JnRUFBUUFBQllBbkFBQUFDZ0FDQUNjQUJBWUVBQXNBQUFBRkJnUUFEQUFBQUFvR0FRQUJBQUFGZ0NnQUFBQUtBQUlBS0FBRUJnUUFEQUFBQUFVR0JBQU5BQUFBQUFZQ0FJQUFBQUFGZ0NrQUFBQUtBQUlBS1FBRUJnUUFEUUFBQUFVR0JBQU9BQUFBQUFZQ0FJQUFBQUFGZ0NvQUFBQUtBQUlBS2dBRUJnUUFEZ0FBQUFVR0JBQVBBQUFBQUFZQ0FJQUFBQUFGZ0NzQUFBQUtBQUlBS3dBRUJnUUFEd0FBQUFVR0JBQVFBQUFBQ2dZQkFBRUFBQVdBTEFBQUFBb0FBZ0FzQUFRR0JBQVFBQUFBQlFZRUFCRUFBQUFLQmdFQUFRQUFCWUF0QUFBQUNnQUNBQzBBQkFZRUFCRUFBQUFGQmdRQUVnQUFBQUFHQWdDQUFBQUFCWUF1QUFBQUNnQUNBQzRBQkFZRUFCSUFBQUFGQmdRQUV3QUFBQUFHQWdDQUFBQUFCWUF2QUFBQUNnQUNBQzhBQkFZRUFCTUFBQUFGQmdRQUZBQUFBQUFHQWdDQUFBQUFCWUF3QUFBQUNnQUNBREFBQkFZRUFCUUFBQUFGQmdRQUZRQUFBQW9HQVFBQkFBQUZnREVBQUFBS0FBSUFNUUFFQmdRQUZBQUFBQVVHQkFBV0FBQUFBQVlDQUlBQUFBQUZnRElBQUFBS0FBSUFNZ0FFQmdRQUZnQUFBQVVHQkFBWEFBQUFBQVlDQUlBQUFBQUZnRE1BQUFBS0FBSUFNd0FFQmdRQUVRQUFBQVVHQkFBWEFBQUFBQVlDQUlBQUFBQUZnRFFBQUFBS0FBSUFOQUFFQmdRQUR3QUFBQVVHQkFBWUFBQUFBQVlDQUlBQUFBQUZnRFVBQUFBS0FBSUFOUUFFQmdRQUdBQUFBQVVHQkFBWkFBQUFBQVlDQUlBQUFBQUZnRFlBQUFBS0FBSUFOZ0FFQmdRQURBQUFBQVVHQkFBWkFBQUFBQVlDQUlBQUFBQUZnRGNBQUFBS0FBSUFOd0FFQmdRQUJ3QUFBQVVHQkFBYUFBQUFBQVlDQUlBQUFBQUZnRGdBQUFBS0FBSUFPQUFFQmdRQUF3QUFBQVVHQkFBYUFBQUFBQVlDQUlBQUFBQUZnRGtBQUFBS0FBSUFPUUFFQmdRQUdnQUFBQVVHQkFBYkFBQUFDZ1lCQUFFQUFBZUFQQUFBQUFRQ0VBQ20yZmovRnVOVS82YlorUCtVQ2tYL0NnQUNBRG9BRUFCSEFBQUFWR2hsY21VZ2FYTWdZU0IyWVd4bGJtTmxJRzl5SUdOb1lYSm5aU0JsY25KdmNpQnpiMjFsZDJobGNtVWdhVzRnZEdocGN5QmhjbTl0WVhScFl5QnplWE4wWlcwdUFBb0NBQVFBQkFvQ0FBRUFEUUlNQUpRS1JmK20yZmovQUFBQUFBNENEQUFXNDFUL3B0bjQvd0FBQUFBUEFnd0FsQXBGL3lleUNBQUFBQUFBQUFBSGdEMEFBQUFFQWhBQUp4ZjcvL2s1OHY4bkYvdi9zd3ZkL3dvQUFnQTdBQUFLQWdBRUFBUUtBZ0FCQUEwQ0RBQ3pDOTMvSnhmNy93QUFBQUFPQWd3QStUbnkveWNYKy84QUFBQUFEd0lNQUxNTDNmOXNSUkFBQUFBQUFBQUFCNEErQUFBQUJBSVFBQ2NYKy85Rkpsb0FKeGY3Ly83M1JBQUtBQUlBUEFBQUNnSUFCQUFFQ2dJQUFRQU5BZ3dBL3ZkRUFDY1grLzhBQUFBQURnSU1BRVVtV2dBbkYvdi9BQUFBQUE4Q0RBRCs5MFFBYkVVUUFBQUFBQUFBQUFBQUFBQUFBQUFB</t>
        </r>
      </text>
    </comment>
    <comment ref="K17" authorId="0">
      <text>
        <r>
          <rPr>
            <sz val="9"/>
            <color indexed="81"/>
            <rFont val="Tahoma"/>
            <family val="2"/>
          </rPr>
          <t>QzIxSDIyQ2xOM08yfE1BU1RFUiBTSEVFVFBpY3R1cmUgNTg1fFZtcERSREF4TURBRUF3SUJBQUFBQUFBQUFBQUFBQUNBQUFBQUFBTUFGZ0FBQUVOb1pXMUVjbUYzSURFeUxqQXVNaTR4TURjMkJBSVFBQ2QzdS8reXlmditIMThlQUNVdWV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QmE2dHdrV0NBUUFBQUFrQUJnSUJBQUFBQ1FBR1FnQUFCQUlBZ0FCQUE4SUFnQUJBQU9BT3dBQUFBUUNFQUFuZDd2L3NzbjcvaDlmSGdBbExua0FCSUFCQUFBQUFBSUlBRHhSQ3dCQU1meitDZ0FDQUFJQU53UUJBQUVBQUFTQUFnQUFBQUFDQ0FEOUMvUC9jZE1OL3dvQUFnQURBRGNFQVFBQkFBQUVnQU1BQUFBQUFnZ0F4QzcyLzErcEsvOEtBQUlBQkFBQUFBU0FCQUFBQUFBQ0NBRFdLUkFBWDZrNi93b0FBZ0FGQUFJRUFnQUhBQ3NFQWdBQUFFZ0VBQUFHZ0FBQUFBQUFBZ2dBQ2IwVEFGOFJOLzhFQWhBQW81WU1BRjhSTi84SnZSTUFra1ErL3lNSUFRQUFBZ2NDQUFBQUFBY05BQUVBQUFBREFHQUF5QUFEQUU0QUFBQUFCSUFGQUFBQUFBSUlBQlB0Q1FDTEFWai9DZ0FDQUFZQUFnUUNBQWNBS3dRQ0FBQUFTQVFBQUFhQUFBQUFBQUFDQ0FCR2dBMEFpMmxVL3dRQ0VBRGdXUVlBaTJsVS8wYUFEUUMrbkZ2L0l3Z0JBQUFDQndJQUFBQUFCdzBBQVFBQUFBTUFZQURJQUFNQVRnQUFBQUFFZ0FZQUFBQUFBZ2dBLy84ZEFPVk1idjhLQUFJQUJ3QTNCQUVBQVFBQUJJQUhBQUFBQUFJSUFDY1g3UDlTSkZ2L0NnQUNBQWdBQUFBRWdBZ0FBQUFBQWdnQUp4ZmQvMllmZGY4S0FBSUFDUUFBQUFTQUNRQUFBQUFDQ0FBbkY3Ly9aaDkxL3dvQUFnQUtBQUlFQWdBSUFDc0VBZ0FBQUVnRUFBQTNCQUVBQVFhQUFBQUFBQUFDQ0FBbnQ4TC9aamR4L3dRQ0VBQW5kN3YvWmpkeC84RFF3djltOTNqL0l3Z0JBQUFDQndJQUFBQUFCdzBBQVFBQUFBTUFZQURJQUFNQVR3QUFBQUFFZ0FvQUFBQUFBZ2dBSnhmcy8za2FqLzhLQUFJQUN3QUNCQUlBQndBckJBSUFBUUJJQkFBQU53UUJBQUVHZ0FBQUFBQUFBZ2dBV3Fydi8zbUNpLzhFQWhBQTg0UG8vM21DaS8vUkFmai9yTFdTL3lNSUFRQUFBZ2NDQUFBQUJRY0JBQVVFQndZQUFnQUNBQU1BQUFjT0FBRUFBQUFEQUdBQXlBQURBRTVJQUFBQUFBU0FDd0FBQUFBQ0NBQW5GOTMvakJXcC93b0FBZ0FNQURjRUFRQUJBQUFFZ0F3QUFBQUFBZ2dBSnhmcy81OFF3LzhLQUFJQURRQUFBQVNBRFFBQUFBQUNDQUFuRjkzL3N3dmQvd29BQWdBT0FBQUFCSUFPQUFBQUFBSUlBQ2NYN1AvR0J2Zi9DZ0FDQUE4QUFBQUVnQThBQUFBQUFnZ0FKaGNLQU1ZRzkvOEtBQUlBRUFBQUFBU0FFQUFBQUFBQ0NBQW1GeGtBMkFFUkFBb0FBZ0FSQUFJRUFnQUlBQ3NFQWdBQUFFZ0VBQUEzQkFFQUFRYUFBQUFBQUFBQ0NBQW10eHdBMkJrTkFBUUNFQUFtZHhVQTJCa05BTC9RSEFEWTJSUUFJd2dCQUFBQ0J3SUFBQUFBQncwQUFRQUFBQU1BWUFESUFBTUFUd0FBQUFBRWdCRUFBQUFBQWdnQUpoY0tBT3Y4S2dBS0FBSUFFZ0FBQUFTQUVnQUFBQUFDQ0FBbkYrei82L3dxQUFvQUFnQVRBQUFBQklBVEFBQUFBQUlJQUNjWDNmLys5MFFBQ2dBQ0FCUUFBQUFFZ0JRQUFBQUFBZ2dBSnhmcy94THpYZ0FLQUFJQUZRQUFBQVNBRlFBQUFBQUNDQUFuRjkzL0plNTRBQW9BQWdBV0FEY0VBUUFCQUFBRWdCWUFBQUFBQWdnQUpoY0tBQkx6WGdBS0FBSUFGd0FBQUFTQUZ3QUFBQUFDQ0FBbUZ4a0EvdmRFQUFvQUFnQVlBQUFBQklBWUFBQUFBQUlJQUNZWEdRQ3pDOTMvQ2dBQ0FCa0FBQUFFZ0JrQUFBQUFBZ2dBSmhjS0FKOFF3LzhLQUFJQUdnQUFBQVNBR2dBQUFBQUNDQUJxNDkvL1M3dy8vd29BQWdBYkFBQUFCSUFiQUFBQUFBSUlBRDJMd3YrSWZ6bi9DZ0FDQUJ3QUFnUUNBQkVBS3dRQ0FBQUFTQVFBQURjRUFRQUJCb0FBQUFBQUFBSUlBRDByeHYrSWx6ci9CQUlRQUQzcnZ2OGlNVEgvMTBURy80aVhPdjhqQ0FFQS93RUhBUUQvQWdjQ0FBQUFCUWNCQUFNQUJ3NEFBUUFBQUFNQVlBRElBQU1BUTJ3QUFBQUFCWUFkQUFBQUNnQUNBQjBBQkFZRUFBRUFBQUFGQmdRQUFnQUFBQW9HQVFBQkFBQUZnQjRBQUFBS0FBSUFIZ0FFQmdRQUFnQUFBQVVHQkFBREFBQUFDZ1lCQUFFQUFBV0FId0FBQUFvQUFnQWZBQVFHQkFBREFBQUFCUVlFQUFRQUFBQUFCZ0lBZ0FBQUFBV0FJQUFBQUFvQUFnQWdBQVFHQkFBRUFBQUFCUVlFQUFVQUFBQUFCZ0lBZ0FBQUFBV0FJUUFBQUFvQUFnQWhBQVFHQkFBRkFBQUFCUVlFQUFZQUFBQUtCZ0VBQVFBQUJZQWlBQUFBQ2dBQ0FDSUFCQVlFQUFVQUFBQUZCZ1FBQndBQUFBQUdBZ0NBQUFBQUJZQWpBQUFBQ2dBQ0FDTUFCQVlFQUFjQUFBQUZCZ1FBQ0FBQUFBb0dBUUFCQUFBRmdDUUFBQUFLQUFJQUpBQUVCZ1FBQ0FBQUFBVUdCQUFKQUFBQUFBWUNBQUlBQUFBRmdDVUFBQUFLQUFJQUpRQUVCZ1FBQ0FBQUFBVUdCQUFLQUFBQUNnWUJBQUVBQUFXQUpnQUFBQW9BQWdBbUFBUUdCQUFLQUFBQUJRWUVBQXNBQUFBS0JnRUFBUUFBQllBbkFBQUFDZ0FDQUNjQUJBWUVBQXNBQUFBRkJnUUFEQUFBQUFvR0FRQUJBQUFGZ0NnQUFBQUtBQUlBS0FBRUJnUUFEQUFBQUFVR0JBQU5BQUFBQUFZQ0FJQUFBQUFGZ0NrQUFBQUtBQUlBS1FBRUJnUUFEUUFBQUFVR0JBQU9BQUFBQUFZQ0FJQUFBQUFGZ0NvQUFBQUtBQUlBS2dBRUJnUUFEZ0FBQUFVR0JBQVBBQUFBQUFZQ0FJQUFBQUFGZ0NzQUFBQUtBQUlBS3dBRUJnUUFEd0FBQUFVR0JBQVFBQUFBQ2dZQkFBRUFBQVdBTEFBQUFBb0FBZ0FzQUFRR0JBQVFBQUFBQlFZRUFCRUFBQUFLQmdFQUFRQUFCWUF0QUFBQUNnQUNBQzBBQkFZRUFCRUFBQUFGQmdRQUVnQUFBQUFHQWdDQUFBQUFCWUF1QUFBQUNnQUNBQzRBQkFZRUFCSUFBQUFGQmdRQUV3QUFBQUFHQWdDQUFBQUFCWUF2QUFBQUNnQUNBQzhBQkFZRUFCTUFBQUFGQmdRQUZBQUFBQUFHQWdDQUFBQUFCWUF3QUFBQUNnQUNBREFBQkFZRUFCUUFBQUFGQmdRQUZRQUFBQW9HQVFBQkFBQUZnREVBQUFBS0FBSUFNUUFFQmdRQUZBQUFBQVVHQkFBV0FBQUFBQVlDQUlBQUFBQUZnRElBQUFBS0FBSUFNZ0FFQmdRQUZnQUFBQVVHQkFBWEFBQUFBQVlDQUlBQUFBQUZnRE1BQUFBS0FBSUFNd0FFQmdRQUVRQUFBQVVHQkFBWEFBQUFBQVlDQUlBQUFBQUZnRFFBQUFBS0FBSUFOQUFFQmdRQUR3QUFBQVVHQkFBWUFBQUFBQVlDQUlBQUFBQUZnRFVBQUFBS0FBSUFOUUFFQmdRQUdBQUFBQVVHQkFBWkFBQUFBQVlDQUlBQUFBQUZnRFlBQUFBS0FBSUFOZ0FFQmdRQURBQUFBQVVHQkFBWkFBQUFBQVlDQUlBQUFBQUZnRGNBQUFBS0FBSUFOd0FFQmdRQUJ3QUFBQVVHQkFBYUFBQUFBQVlDQUlBQUFBQUZnRGdBQUFBS0FBSUFPQUFFQmdRQUF3QUFBQVVHQkFBYUFBQUFBQVlDQUlBQUFBQUZnRGtBQUFBS0FBSUFPUUFFQmdRQUdnQUFBQVVHQkFBYkFBQUFDZ1lCQUFFQUFBZUFQQUFBQUFRQ0VBQ20yZmovRnVOVS82YlorUCtVQ2tYL0NnQUNBRG9BRUFCSEFBQUFWR2hsY21VZ2FYTWdZU0IyWVd4bGJtTmxJRzl5SUdOb1lYSm5aU0JsY25KdmNpQnpiMjFsZDJobGNtVWdhVzRnZEdocGN5QmhjbTl0WVhScFl5QnplWE4wWlcwdUFBb0NBQVFBQkFvQ0FBRUFEUUlNQUpRS1JmK20yZmovQUFBQUFBNENEQUFXNDFUL3B0bjQvd0FBQUFBUEFnd0FsQXBGL3lleUNBQUFBQUFBQUFBSGdEMEFBQUFFQWhBQUp4ZjcvL2s1OHY4bkYvdi9zd3ZkL3dvQUFnQTdBQUFLQWdBRUFBUUtBZ0FCQUEwQ0RBQ3pDOTMvSnhmNy93QUFBQUFPQWd3QStUbnkveWNYKy84QUFBQUFEd0lNQUxNTDNmOXNSUkFBQUFBQUFBQUFCNEErQUFBQUJBSVFBQ2NYKy85Rkpsb0FKeGY3Ly83M1JBQUtBQUlBUEFBQUNnSUFCQUFFQ2dJQUFRQU5BZ3dBL3ZkRUFDY1grLzhBQUFBQURnSU1BRVVtV2dBbkYvdi9BQUFBQUE4Q0RBRCs5MFFBYkVVUUFBQUFBQUFBQUFBQUFBQUFBQUFB</t>
        </r>
      </text>
    </comment>
    <comment ref="J18" authorId="0">
      <text>
        <r>
          <rPr>
            <sz val="9"/>
            <color indexed="81"/>
            <rFont val="Tahoma"/>
            <family val="2"/>
          </rPr>
          <t>QzIwSDI0TjRPM3xNQVNURVIgU0hFRVRQaWN0dXJlIDk5fFZtcERSREF4TURBRUF3SUJBQUFBQUFBQUFBQUFBQUNBQUFBQUFBTUFGZ0FBQUVOb1pXMUVjbUYzSURFeUxqQXVNaTR4TURjMkJBSVFBQUJnd1A5MGZ0bit6Wk1l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JBQUFBQkFJUUFBQUFBQUFBQUFBQUFJREdCSHFnZ3h3V0NBUUFBQUFrQUJnSUJBQUFBQ1FBR1FnQUFCQUlBZ0FCQUE4SUFnQUJBQU9BUFFBQUFBUUNFQUFBWU1EL2RIN1ovczJUSGdDRnlDNEFCSUFCQUFBQUFBSUlBQUVBeFA5Nklrci9DZ0FDQUFJQUFnUUNBQWdBS3dRQ0FBQUFTQVFBQURjRUFRQUJCb0FBQUFBQUFBSUlBQUNneC85Nk9rYi9CQUlRQUFCZ3dQOTZPa2IvbXJuSC8zcjZUZjhqQ0FFQUFBSUhBZ0FBQUFBSERRQUJBQUFBQXdCZ0FNZ0FBd0JQQUFBQUFBU0FBZ0FBQUFBQ0NBQUJBT0wvZWlKSy93b0FBZ0FEQUFBQUJJQURBQUFBQUFJSUFBRUE4ZitOSFdUL0NnQUNBQVFBQWdRQ0FBY0FLd1FDQUFBQVNBUUFBQWFBQUFBQUFBQUNDQUEway9UL2pZVmcvd1FDRUFETmJPMy9qWVZnL3pTVDlQL0F1R2YvSXdnQkFBQUNCd0lBQUFBQUJ3MEFBUUFBQUFNQVlBRElBQU1BVGdBQUFBQUVnQVFBQUFBQUFnZ0FBUURpLzZBWWZ2OEtBQUlBQlFBM0JBRUFBUUFBQklBRkFBQUFBQUlJQUFFQThmKzBFNWovQ2dBQ0FBWUFOd1FCQUFFQUFBU0FCZ0FBQUFBQ0NBQUFBQThBdEJPWS93b0FBZ0FIQUFJRUFnQUhBQ3NFQWdBQUFFZ0VBQUFHZ0FBQUFBQUFBZ2dBTTVNU0FMUjdsUDhFQWhBQXpHd0xBTFI3bFA4emt4SUE1NjZiL3lNSUFRQUFBZ2NDQUFBQUFBY05BQUVBQUFBREFHQUF5QUFEQUU0QUFBQUFCSUFIQUFBQUFBSUlBQUFBSGdESERyTC9DZ0FDQUFnQU53UUJBQUVBQUFTQUNBQUFBQUFDQ0FBQUFBOEEyZ25NL3dvQUFnQUpBQUFBQklBSkFBQUFBQUlJQUFFQThmL2FDY3ovQ2dBQ0FBb0FBQUFFZ0FvQUFBQUFBZ2dBQUFEaS8rMEU1djhLQUFJQUN3QUFBQVNBQ3dBQUFBQUNDQUFBQVBIL0FBQUFBQW9BQWdBTUFBQUFCSUFNQUFBQUFBSUlBTUM2NS84ZGlCd0FDZ0FDQUEwQUFnUUNBQWdBS3dRQ0FBQUFTQVFBQURjRUFRQUJCb0FBQUFBQUFBSUlBTUJhNi84ZG9CZ0FCQUlRQU1BYTVQOGRvQmdBV25Uci94MWdJQUFqQ0FFQUFBSUhBZ0FBQUFBSERRQUJBQUFBQXdCZ0FNZ0FBd0JQQUFBQUFBU0FEUUFBQUFBQ0NBQUFBQUFBVGlvdUFBb0FBZ0FPQURjRUFRQUJBQUFFZ0E0QUFBQUFBZ2dBUUVVWUFCMklIQUFLQUFJQUR3QUNCQUlBQ0FBckJBSUFBQUJJQkFBQU53UUJBQUVHZ0FBQUFBQUFBZ2dBUU9VYkFCMmdHQUFFQWhBQVFLVVVBQjJnR0FEWi9oc0FIV0FnQUNNSUFRQUFBZ2NDQUFBQUFBY05BQUVBQUFBREFHQUF5QUFEQUU4QUFBQUFCSUFQQUFBQUFBSUlBUC8vRGdBQUFBQUFDZ0FDQUJBQUFBQUVnQkFBQUFBQUFnZ0FBQUFlQU8wRTV2OEtBQUlBRVFBQUFBU0FFUUFBQUFBQ0NBQUFBQjRBb0JoKy93b0FBZ0FTQURjRUFRQUJBQUFFZ0JJQUFBQUFBZ2dBQUFBUEFJMGRaUDhLQUFJQUV3QTNCQUVBQVFBQUJJQVRBQUFBQUFJSUFBRUE4ZjluSnpEL0NnQUNBQlFBQUFBRWdCUUFBQUFBQWdnQTdkVU9BSjhFTGY4S0FBSUFGUUFDQkFJQUJ3QXJCQUlBQVFCSUJBQUFCb0FBQUFBQUFBSUlBQ0JwRWdDZmJDbi9CQUlRQUxwQ0N3Q2ZiQ24vSUdrU0FBYlROLzhqQ0FFQUFBSUhBZ0FBQUFVSEFRQUJBQWNPQUFFQUFBQURBR0FBeUFBREFFNUlBQUFBQUFTQUZRQUFBQUFDQ0FDd0VoVUFjNndQL3dvQUFnQVdBQUlFQWdBSEFDc0VBZ0FBQUVnRUFBQUdnQUFBQUFBQUFnZ0E0NlVZQUhNVURQOEVBaEFBZlg4UkFITVVEUC9qcFJnQXBrY1QveU1JQVFBQUFnY0NBQUFBQUFjTkFBRUFBQUFEQUdBQXlBQURBRTRBQUFBQUJJQVdBQUFBQUFJSUFKNFgrLzl6ckFEL0NnQUNBQmNBQUFBRWdCY0FBQUFBQWdnQTI5cjAvMGRVNC80S0FBSUFHQUEzQkFFQUFRQUFCSUFZQUFBQUFBSUlBTDVTMlA4R0Q5citDZ0FDQUJrQU53UUJBQUVBQUFTQUdRQUFBQUFDQ0FCa0I4TC84eUh1L2dvQUFnQWFBRGNFQVFBQkFBQUVnQm9BQUFBQUFnZ0FKMFRJL3g5NkMvOEtBQUlBR3dBM0JBRUFBUUFBQklBYkFBQUFBQUlJQUVUTTVQOWZ2eFQvQ2dBQ0FCd0FBQUFGZ0IwQUFBQUtBQUlBSFFBRUJnUUFBUUFBQUFVR0JBQUNBQUFBQUFZQ0FBSUFBQUFGZ0I0QUFBQUtBQUlBSGdBRUJnUUFBZ0FBQUFVR0JBQURBQUFBQ2dZQkFBRUFBQVdBSHdBQUFBb0FBZ0FmQUFRR0JBQURBQUFBQlFZRUFBUUFBQUFLQmdFQUFRQUFCWUFnQUFBQUNnQUNBQ0FBQkFZRUFBUUFBQUFGQmdRQUJRQUFBQW9HQVFBQkFBQUZnQ0VBQUFBS0FBSUFJUUFFQmdRQUJRQUFBQVVHQkFBR0FBQUFDZ1lCQUFFQUFBV0FJZ0FBQUFvQUFnQWlBQVFHQkFBR0FBQUFCUVlFQUFjQUFBQUtCZ0VBQVFBQUJZQWpBQUFBQ2dBQ0FDTUFCQVlFQUFjQUFBQUZCZ1FBQ0FBQUFBb0dBUUFCQUFBRmdDUUFBQUFLQUFJQUpBQUVCZ1FBQ0FBQUFBVUdCQUFKQUFBQUFBWUNBSUFBQUFBRmdDVUFBQUFLQUFJQUpRQUVCZ1FBQ1FBQUFBVUdCQUFLQUFBQUFBWUNBSUFBQUFBRmdDWUFBQUFLQUFJQUpnQUVCZ1FBQ2dBQUFBVUdCQUFMQUFBQUFBWUNBSUFBQUFBRmdDY0FBQUFLQUFJQUp3QUVCZ1FBQ3dBQUFBVUdCQUFNQUFBQUNnWUJBQUVBQUFXQUtBQUFBQW9BQWdBb0FBUUdCQUFNQUFBQUJRWUVBQTBBQUFBS0JnRUFBUUFBQllBcEFBQUFDZ0FDQUNrQUJBWUVBQTBBQUFBRkJnUUFEZ0FBQUFvR0FRQUJBQUFGZ0NvQUFBQUtBQUlBS2dBRUJnUUFEZ0FBQUFVR0JBQVBBQUFBQ2dZQkFBRUFBQVdBS3dBQUFBb0FBZ0FyQUFRR0JBQUxBQUFBQlFZRUFBOEFBQUFBQmdJQWdBQUFBQVdBTEFBQUFBb0FBZ0FzQUFRR0JBQVBBQUFBQlFZRUFCQUFBQUFBQmdJQWdBQUFBQVdBTFFBQUFBb0FBZ0F0QUFRR0JBQUlBQUFBQlFZRUFCQUFBQUFBQmdJQWdBQUFBQVdBTGdBQUFBb0FBZ0F1QUFRR0JBQUdBQUFBQlFZRUFCRUFBQUFLQmdFQUFRQUFCWUF2QUFBQUNnQUNBQzhBQkFZRUFCRUFBQUFGQmdRQUVnQUFBQW9HQVFBQkFBQUZnREFBQUFBS0FBSUFNQUFFQmdRQUF3QUFBQVVHQkFBU0FBQUFDZ1lCQUFFQUFBV0FNUUFBQUFvQUFnQXhBQVFHQkFBQ0FBQUFCUVlFQUJNQUFBQUtCZ0VBQVFBQUJZQXlBQUFBQ2dBQ0FESUFCQVlFQUJNQUFBQUZCZ1FBRkFBQUFBQUdBZ0NBQUFBQUJZQXpBQUFBQ2dBQ0FETUFCQVlFQUJRQUFBQUZCZ1FBRlFBQUFBQUdBZ0NBQUFBQUJZQTBBQUFBQ2dBQ0FEUUFCQVlFQUJVQUFBQUZCZ1FBRmdBQUFBQUdBZ0NBQUFBQUJZQTFBQUFBQ2dBQ0FEVUFCQVlFQUJZQUFBQUZCZ1FBRndBQUFBb0dBUUFCQUFBRmdEWUFBQUFLQUFJQU5nQUVCZ1FBRndBQUFBVUdCQUFZQUFBQUNnWUJBQUVBQUFXQU53QUFBQW9BQWdBM0FBUUdCQUFZQUFBQUJRWUVBQmtBQUFBS0JnRUFBUUFBQllBNEFBQUFDZ0FDQURnQUJBWUVBQmtBQUFBRkJnUUFHZ0FBQUFvR0FRQUJBQUFGZ0RrQUFBQUtBQUlBT1FBRUJnUUFHZ0FBQUFVR0JBQWJBQUFBQ2dZQkFBRUFBQVdBT2dBQUFBb0FBZ0E2QUFRR0JBQVRBQUFBQlFZRUFCc0FBQUFBQmdJQWdBQUFBQVdBT3dBQUFBb0FBZ0E3QUFRR0JBQVdBQUFBQlFZRUFCc0FBQUFBQmdJQWdBQUFBQWVBUGdBQUFBUUNFQUFBQUFBQU5EUDcvd0FBQUFEdEJPYi9DZ0FDQUR3QUFBb0NBQVFBQkFvQ0FBRUFEUUlNQU8wRTV2OEFBQUFBQUFBQUFBNENEQUEwTS92L0FBQUFBQUFBQUFBUEFnd0E3UVRtLzBZdUZRQUFBQUFBQUFBSGdEOEFBQUFFQWhBQWdNTDkveXJtS2YrQXd2My9xUTBhL3dvQUFnQTlBQUFLQWdBRUFBUUtBZ0FCQUEwQ0RBQ3BEUnIvZ01MOS93QUFBQUFPQWd3QUt1WXAvNERDL2Y4QUFBQUFEd0lNQUtrTkd2OEJtdzBBQUFBQUFBQUFBQUFBQUFBQUFBQT0=</t>
        </r>
      </text>
    </comment>
    <comment ref="K18" authorId="0">
      <text>
        <r>
          <rPr>
            <sz val="9"/>
            <color indexed="81"/>
            <rFont val="Tahoma"/>
            <family val="2"/>
          </rPr>
          <t>QzIwSDI0TjRPM3xNQVNURVIgU0hFRVRQaWN0dXJlIDk5fFZtcERSREF4TURBRUF3SUJBQUFBQUFBQUFBQUFBQUNBQUFBQUFBTUFGZ0FBQUVOb1pXMUVjbUYzSURFeUxqQXVNaTR4TURjMkJBSVFBQUJnd1A5MGZ0bit6Wk1l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JBQUFBQkFJUUFBQUFBQUFBQUFBQUFJREdCSHFnZ3h3V0NBUUFBQUFrQUJnSUJBQUFBQ1FBR1FnQUFCQUlBZ0FCQUE4SUFnQUJBQU9BUFFBQUFBUUNFQUFBWU1EL2RIN1ovczJUSGdDRnlDNEFCSUFCQUFBQUFBSUlBQUVBeFA5Nklrci9DZ0FDQUFJQUFnUUNBQWdBS3dRQ0FBQUFTQVFBQURjRUFRQUJCb0FBQUFBQUFBSUlBQUNneC85Nk9rYi9CQUlRQUFCZ3dQOTZPa2IvbXJuSC8zcjZUZjhqQ0FFQUFBSUhBZ0FBQUFBSERRQUJBQUFBQXdCZ0FNZ0FBd0JQQUFBQUFBU0FBZ0FBQUFBQ0NBQUJBT0wvZWlKSy93b0FBZ0FEQUFBQUJJQURBQUFBQUFJSUFBRUE4ZitOSFdUL0NnQUNBQVFBQWdRQ0FBY0FLd1FDQUFBQVNBUUFBQWFBQUFBQUFBQUNDQUEway9UL2pZVmcvd1FDRUFETmJPMy9qWVZnL3pTVDlQL0F1R2YvSXdnQkFBQUNCd0lBQUFBQUJ3MEFBUUFBQUFNQVlBRElBQU1BVGdBQUFBQUVnQVFBQUFBQUFnZ0FBUURpLzZBWWZ2OEtBQUlBQlFBM0JBRUFBUUFBQklBRkFBQUFBQUlJQUFFQThmKzBFNWovQ2dBQ0FBWUFOd1FCQUFFQUFBU0FCZ0FBQUFBQ0NBQUFBQThBdEJPWS93b0FBZ0FIQUFJRUFnQUhBQ3NFQWdBQUFFZ0VBQUFHZ0FBQUFBQUFBZ2dBTTVNU0FMUjdsUDhFQWhBQXpHd0xBTFI3bFA4emt4SUE1NjZiL3lNSUFRQUFBZ2NDQUFBQUFBY05BQUVBQUFBREFHQUF5QUFEQUU0QUFBQUFCSUFIQUFBQUFBSUlBQUFBSGdESERyTC9DZ0FDQUFnQU53UUJBQUVBQUFTQUNBQUFBQUFDQ0FBQUFBOEEyZ25NL3dvQUFnQUpBQUFBQklBSkFBQUFBQUlJQUFFQThmL2FDY3ovQ2dBQ0FBb0FBQUFFZ0FvQUFBQUFBZ2dBQUFEaS8rMEU1djhLQUFJQUN3QUFBQVNBQ3dBQUFBQUNDQUFBQVBIL0FBQUFBQW9BQWdBTUFBQUFCSUFNQUFBQUFBSUlBTUM2NS84ZGlCd0FDZ0FDQUEwQUFnUUNBQWdBS3dRQ0FBQUFTQVFBQURjRUFRQUJCb0FBQUFBQUFBSUlBTUJhNi84ZG9CZ0FCQUlRQU1BYTVQOGRvQmdBV25Uci94MWdJQUFqQ0FFQUFBSUhBZ0FBQUFBSERRQUJBQUFBQXdCZ0FNZ0FBd0JQQUFBQUFBU0FEUUFBQUFBQ0NBQUFBQUFBVGlvdUFBb0FBZ0FPQURjRUFRQUJBQUFFZ0E0QUFBQUFBZ2dBUUVVWUFCMklIQUFLQUFJQUR3QUNCQUlBQ0FBckJBSUFBQUJJQkFBQU53UUJBQUVHZ0FBQUFBQUFBZ2dBUU9VYkFCMmdHQUFFQWhBQVFLVVVBQjJnR0FEWi9oc0FIV0FnQUNNSUFRQUFBZ2NDQUFBQUFBY05BQUVBQUFBREFHQUF5QUFEQUU4QUFBQUFCSUFQQUFBQUFBSUlBUC8vRGdBQUFBQUFDZ0FDQUJBQUFBQUVnQkFBQUFBQUFnZ0FBQUFlQU8wRTV2OEtBQUlBRVFBQUFBU0FFUUFBQUFBQ0NBQUFBQjRBb0JoKy93b0FBZ0FTQURjRUFRQUJBQUFFZ0JJQUFBQUFBZ2dBQUFBUEFJMGRaUDhLQUFJQUV3QTNCQUVBQVFBQUJJQVRBQUFBQUFJSUFBRUE4ZjluSnpEL0NnQUNBQlFBQUFBRWdCUUFBQUFBQWdnQTdkVU9BSjhFTGY4S0FBSUFGUUFDQkFJQUJ3QXJCQUlBQVFCSUJBQUFCb0FBQUFBQUFBSUlBQ0JwRWdDZmJDbi9CQUlRQUxwQ0N3Q2ZiQ24vSUdrU0FBYlROLzhqQ0FFQUFBSUhBZ0FBQUFVSEFRQUJBQWNPQUFFQUFBQURBR0FBeUFBREFFNUlBQUFBQUFTQUZRQUFBQUFDQ0FDd0VoVUFjNndQL3dvQUFnQVdBQUlFQWdBSEFDc0VBZ0FBQUVnRUFBQUdnQUFBQUFBQUFnZ0E0NlVZQUhNVURQOEVBaEFBZlg4UkFITVVEUC9qcFJnQXBrY1QveU1JQVFBQUFnY0NBQUFBQUFjTkFBRUFBQUFEQUdBQXlBQURBRTRBQUFBQUJJQVdBQUFBQUFJSUFKNFgrLzl6ckFEL0NnQUNBQmNBQUFBRWdCY0FBQUFBQWdnQTI5cjAvMGRVNC80S0FBSUFHQUEzQkFFQUFRQUFCSUFZQUFBQUFBSUlBTDVTMlA4R0Q5citDZ0FDQUJrQU53UUJBQUVBQUFTQUdRQUFBQUFDQ0FCa0I4TC84eUh1L2dvQUFnQWFBRGNFQVFBQkFBQUVnQm9BQUFBQUFnZ0FKMFRJL3g5NkMvOEtBQUlBR3dBM0JBRUFBUUFBQklBYkFBQUFBQUlJQUVUTTVQOWZ2eFQvQ2dBQ0FCd0FBQUFGZ0IwQUFBQUtBQUlBSFFBRUJnUUFBUUFBQUFVR0JBQUNBQUFBQUFZQ0FBSUFBQUFGZ0I0QUFBQUtBQUlBSGdBRUJnUUFBZ0FBQUFVR0JBQURBQUFBQ2dZQkFBRUFBQVdBSHdBQUFBb0FBZ0FmQUFRR0JBQURBQUFBQlFZRUFBUUFBQUFLQmdFQUFRQUFCWUFnQUFBQUNnQUNBQ0FBQkFZRUFBUUFBQUFGQmdRQUJRQUFBQW9HQVFBQkFBQUZnQ0VBQUFBS0FBSUFJUUFFQmdRQUJRQUFBQVVHQkFBR0FBQUFDZ1lCQUFFQUFBV0FJZ0FBQUFvQUFnQWlBQVFHQkFBR0FBQUFCUVlFQUFjQUFBQUtCZ0VBQVFBQUJZQWpBQUFBQ2dBQ0FDTUFCQVlFQUFjQUFBQUZCZ1FBQ0FBQUFBb0dBUUFCQUFBRmdDUUFBQUFLQUFJQUpBQUVCZ1FBQ0FBQUFBVUdCQUFKQUFBQUFBWUNBSUFBQUFBRmdDVUFBQUFLQUFJQUpRQUVCZ1FBQ1FBQUFBVUdCQUFLQUFBQUFBWUNBSUFBQUFBRmdDWUFBQUFLQUFJQUpnQUVCZ1FBQ2dBQUFBVUdCQUFMQUFBQUFBWUNBSUFBQUFBRmdDY0FBQUFLQUFJQUp3QUVCZ1FBQ3dBQUFBVUdCQUFNQUFBQUNnWUJBQUVBQUFXQUtBQUFBQW9BQWdBb0FBUUdCQUFNQUFBQUJRWUVBQTBBQUFBS0JnRUFBUUFBQllBcEFBQUFDZ0FDQUNrQUJBWUVBQTBBQUFBRkJnUUFEZ0FBQUFvR0FRQUJBQUFGZ0NvQUFBQUtBQUlBS2dBRUJnUUFEZ0FBQUFVR0JBQVBBQUFBQ2dZQkFBRUFBQVdBS3dBQUFBb0FBZ0FyQUFRR0JBQUxBQUFBQlFZRUFBOEFBQUFBQmdJQWdBQUFBQVdBTEFBQUFBb0FBZ0FzQUFRR0JBQVBBQUFBQlFZRUFCQUFBQUFBQmdJQWdBQUFBQVdBTFFBQUFBb0FBZ0F0QUFRR0JBQUlBQUFBQlFZRUFCQUFBQUFBQmdJQWdBQUFBQVdBTGdBQUFBb0FBZ0F1QUFRR0JBQUdBQUFBQlFZRUFCRUFBQUFLQmdFQUFRQUFCWUF2QUFBQUNnQUNBQzhBQkFZRUFCRUFBQUFGQmdRQUVnQUFBQW9HQVFBQkFBQUZnREFBQUFBS0FBSUFNQUFFQmdRQUF3QUFBQVVHQkFBU0FBQUFDZ1lCQUFFQUFBV0FNUUFBQUFvQUFnQXhBQVFHQkFBQ0FBQUFCUVlFQUJNQUFBQUtCZ0VBQVFBQUJZQXlBQUFBQ2dBQ0FESUFCQVlFQUJNQUFBQUZCZ1FBRkFBQUFBQUdBZ0NBQUFBQUJZQXpBQUFBQ2dBQ0FETUFCQVlFQUJRQUFBQUZCZ1FBRlFBQUFBQUdBZ0NBQUFBQUJZQTBBQUFBQ2dBQ0FEUUFCQVlFQUJVQUFBQUZCZ1FBRmdBQUFBQUdBZ0NBQUFBQUJZQTFBQUFBQ2dBQ0FEVUFCQVlFQUJZQUFBQUZCZ1FBRndBQUFBb0dBUUFCQUFBRmdEWUFBQUFLQUFJQU5nQUVCZ1FBRndBQUFBVUdCQUFZQUFBQUNnWUJBQUVBQUFXQU53QUFBQW9BQWdBM0FBUUdCQUFZQUFBQUJRWUVBQmtBQUFBS0JnRUFBUUFBQllBNEFBQUFDZ0FDQURnQUJBWUVBQmtBQUFBRkJnUUFHZ0FBQUFvR0FRQUJBQUFGZ0RrQUFBQUtBQUlBT1FBRUJnUUFHZ0FBQUFVR0JBQWJBQUFBQ2dZQkFBRUFBQVdBT2dBQUFBb0FBZ0E2QUFRR0JBQVRBQUFBQlFZRUFCc0FBQUFBQmdJQWdBQUFBQVdBT3dBQUFBb0FBZ0E3QUFRR0JBQVdBQUFBQlFZRUFCc0FBQUFBQmdJQWdBQUFBQWVBUGdBQUFBUUNFQUFBQUFBQU5EUDcvd0FBQUFEdEJPYi9DZ0FDQUR3QUFBb0NBQVFBQkFvQ0FBRUFEUUlNQU8wRTV2OEFBQUFBQUFBQUFBNENEQUEwTS92L0FBQUFBQUFBQUFBUEFnd0E3UVRtLzBZdUZRQUFBQUFBQUFBSGdEOEFBQUFFQWhBQWdNTDkveXJtS2YrQXd2My9xUTBhL3dvQUFnQTlBQUFLQWdBRUFBUUtBZ0FCQUEwQ0RBQ3BEUnIvZ01MOS93QUFBQUFPQWd3QUt1WXAvNERDL2Y4QUFBQUFEd0lNQUtrTkd2OEJtdzBBQUFBQUFBQUFBQUFBQUFBQUFBQT0=</t>
        </r>
      </text>
    </comment>
    <comment ref="J19" authorId="0">
      <text>
        <r>
          <rPr>
            <sz val="9"/>
            <color indexed="81"/>
            <rFont val="Tahoma"/>
            <family val="2"/>
          </rPr>
          <t>QzE3SDE2RjNOM081U3xNQVNURVIgU0hFRVRQaWN0dXJlIDI1fFZtcERSREF4TURBRUF3SUJBQUFBQUFBQUFBQUFBQUNBQUFBQUFBTUFGZ0FBQUVOb1pXMUVjbUYzSURFeUxqQXVNaTR4TURjMkJBSVFBRGhSaFArMDM1VC9tYmsvQUszL3N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RBQUFBQkFJUUFBQUFBQUFBQUFBQUFJREdCRmhFN1JZV0NBUUFBQUFrQUJnSUJBQUFBQ1FBR1FnQUFCQUlBZ0FCQUE4SUFnQUJBQU9BUUFBQUFBUUNFQUE0VVlUL3ROK1UvNW01UHdDdC83RUFCSUFCQUFBQUFBSUlBRWlGaFA4UWxxNEFDZ0FDQUFJQU53UUJBQUVBQUFTQUFnQUFBQUFDQ0FCUTdaLy9VMktpQUFvQUFnQURBQUFBQklBREFBQUFBQUlJQUdQb3VmOVRZckVBQ2dBQ0FBUUFOd1FCQUFFQUFBU0FCQUFBQUFBQ0NBQzlNOUQvWjArZEFBb0FBZ0FGQUFJRUFnQUlBQ3NFQWdBQUFFZ0VBQUEzQkFFQUFRYUFBQUFBQUFBQ0NBQzkwOVAvWjJlWkFBUUNFQUM5azh6L1oyZVpBRmZ0MC85bko2RUFJd2dCQUFBQ0J3SUFBQUFBQncwQUFRQUFBQU1BWUFESUFBTUFUd0FBQUFBRWdBVUFBQUFBQWdnQUFRREUvMkRuZ1FBS0FBSUFCZ0FBQUFTQUJnQUFBQUFDQ0FBQkFPTC9ZT2VCQUFvQUFnQUhBRGNFQVFBQkFBQUVnQWNBQUFBQUFnZ0FBUUR4LzB6c1p3QUtBQUlBQ0FBM0JBRUFBUUFBQklBSUFBQUFBQUlJQUFFQTR2ODU4VTBBQ2dBQ0FBa0FBZ1FDQUFjQUt3UUNBQUFBU0FRQUFBYUFBQUFBQUFBQ0NBQTBrK1gvT1ZsS0FBUUNFQUROYk43L09WbEtBRFNUNWY5c2pGRUFJd2dCQUFBQ0J3SUFBQUFBQncwQUFRQUFBQU1BWUFESUFBTUFUZ0FBQUFBRWdBa0FBQUFBQWdnQUFRREUvem54VFFBS0FBSUFDZ0EzQkFFQUFRQUFCSUFLQUFBQUFBSUlBQUVBdGY5TTdHY0FDZ0FDQUFzQU53UUJBQUVBQUFTQUN3QUFBQUFDQ0FBQkFQSC9Kdll6QUFvQUFnQU1BQUFBQklBTUFBQUFBQUlJQUFBQUR3QW05ak1BQ2dBQ0FBMEFBZ1FDQUFjQUt3UUNBQUFBU0FRQUFEY0VBUUFCQm9BQUFBQUFBQUlJQURPVEVnQW1YakFBQkFJUUFNeHNDd0FtWGpBQU01TVNBRm1STndBakNBRUFBQUlIQWdBQUFBQUhEUUFCQUFBQUF3QmdBTWdBQXdCT0FBQUFBQVNBRFFBQUFBQUNDQUFBQUI0QUUvc1pBQW9BQWdBT0FBQUFCSUFPQUFBQUFBSUlBQUFBUEFBVCt4a0FDZ0FDQUE4QUFnUUNBQWdBS3dRQ0FBQUFTQVFBQURjRUFRQUJCb0FBQUFBQUFBSUlBQUNnUHdBVEV4WUFCQUlRQUFCZ09BQVRFeFlBbWJrL0FCUFRIUUFqQ0FFQUFBSUhBZ0FBQUFBSERRQUJBQUFBQXdCZ0FNZ0FBd0JQQUFBQUFBU0FEd0FBQUFBQ0NBQUFBQThBQUFBQUFBb0FBZ0FRQUFBQUJJQVFBQUFBQUFJSUFQLy9IUUR0Qk9iL0NnQUNBQkVBQUFBRWdCRUFBQUFBQWdnQS8vOE9BTm9KelA4S0FBSUFFZ0FBQUFTQUVnQUFBQUFDQ0FBQUFQSC8yZ25NL3dvQUFnQVRBQUFBQklBVEFBQUFBQUlJQUFBQTR2L3RCT2IvQ2dBQ0FCUUFBQUFFZ0JRQUFBQUFBZ2dBQUFEeC93QUFBQUFLQUFJQUZRQUFBQVNBRlFBQUFBQUNDQUFCQU9ML0Uvc1pBQW9BQWdBV0FBSUVBZ0FRQUNzRUFnQUFBRWdFQUFBM0JBRUFBUWFBQUFBQUFBQUNDQUFBb09YL0U1OFdBQVFDRUFBQVlONy9FNThXQUpxNTVmOTVSUjBBSXdnQkFBQUNCd0lBQUFBQUJ3MEFBUUFBQUFNQVlBRElBQU1BVXdBQUFBQUVnQllBQUFBQUFnZ0FBQURFLyswRTV2OEtBQUlBRndBQ0JBSUFCd0FyQkFJQUFBQWhCQUVBQVVnRUFBQUdnQUFBQUFBQUFnZ0FOSlBILysxczR2OEVBaEFBQUVDLy8rMXM0djgwazhmL3V2bnQveU1JQVFBQUFnY0NBQUFBQlFjQkFBRUFCdzRBQVFBQUFBTUFZQURJQUFNQVRpc0FBQUFBQklBWEFBQUFBQUlJQUFBQXRmOEFBQUFBQ2dBQ0FCZ0FBZ1FDQUFnQUt3UUNBQUFBU0FRQUFEY0VBUUFCQm9BQUFBQUFBQUlJQUFDZ3VQOEJHUHovQkFJUUFBQmdzZjhCR1B6L21ybTQvd0RZQXdBakNBRUFBQUlIQWdBQUFBQUhEUUFCQUFBQUF3QmdBTWdBQXdCUEFBQUFBQVNBR0FBQUFBQUNDQUFBQUxYLzJnbk0vd29BQWdBWkFBSUVBZ0FJQUNzRUFnQUFBQ0VFQVFEL1NBUUFBRGNFQVFBQkJvQUFBQUFBQUFJSUFBQ2d1UC9hOGMvL0JBSVFBQUJnc2Y5QXVNWC9tcm00LzlyeHovOGpDQUVBL3dFSEFRRC9BZ2NDQUFBQUJRY0JBQU1BQnc0QUFRQUFBQU1BWUFESUFBTUFUeTBBQUFBQUJJQVpBQUFBQUFJSUFQLy9IUURIRHJML0NnQUNBQm9BQUFBRWdCb0FBQUFBQWdnQS8vOHNBTFFUbVA4S0FBSUFHd0FDQkFJQUNRQXJCQUlBQUFCSUJBQUFOd1FCQUFFR2dBQUFBQUFBQWdnQU01TXdBTFRmbFA4RUFoQUF6R3dwQUxUZmxQOHprekFBVGZtYS95TUlBUUFBQWdjQ0FBQUFBQWNOQUFFQUFBQURBR0FBeUFBREFFWUFBQUFBQklBYkFBQUFBQUlJQVAvL093REhEckwvQ2dBQ0FCd0FBZ1FDQUFrQUt3UUNBQUFBU0FRQUFEY0VBUUFCQm9BQUFBQUFBQUlJQURPVFB3REgycTcvQkFJUUFNeHNPQURIMnE3L001TS9BR0QwdFA4akNBRUFBQUlIQWdBQUFBQUhEUUFCQUFBQUF3QmdBTWdBQXdCR0FBQUFBQVNBSEFBQUFBQUNDQUQvL3c0QXRCT1kvd29BQWdBZEFBSUVBZ0FKQUNzRUFnQUFBRWdFQUFBM0JBRUFBUWFBQUFBQUFBQUNDQUF6a3hJQXROK1Uvd1FDRUFETWJBc0F0TitVL3pPVEVnQk4rWnIvSXdnQkFBQUNCd0lBQUFBQUJ3MEFBUUFBQUFNQVlBRElBQU1BUmdBQUFBQUVnQjBBQUFBQUFnZ0FFeXFtL3ljS2hRQUtBQUlBSGdBQ0JBSUFDQUFyQkFJQUFBQklCQUFBTndRQkFBRUdnQUFBQUFBQUFnZ0FFOHFwL3ljaWdRQUVBaEFBRTRxaS95Y2lnUUNzNDZuL0orS0lBQ01JQVFBQUFnY0NBQUFBQUFjTkFBRUFBQUFEQUdBQXlBQURBRThBQUFBQUJZQWZBQUFBQ2dBQ0FCOEFCQVlFQUFFQUFBQUZCZ1FBQWdBQUFBb0dBUUFCQUFBRmdDQUFBQUFLQUFJQUlBQUVCZ1FBQWdBQUFBVUdCQUFEQUFBQUNnWUJBQUVBQUFXQUlRQUFBQW9BQWdBaEFBUUdCQUFEQUFBQUJRWUVBQVFBQUFBS0JnRUFBUUFBQllBaUFBQUFDZ0FDQUNJQUJBWUVBQVFBQUFBRkJnUUFCUUFBQUFvR0FRQUJBQUFGZ0NNQUFBQUtBQUlBSXdBRUJnUUFCUUFBQUFVR0JBQUdBQUFBQ2dZQkFBRUFBQVdBSkFBQUFBb0FBZ0FrQUFRR0JBQUdBQUFBQlFZRUFBY0FBQUFLQmdFQUFRQUFCWUFsQUFBQUNnQUNBQ1VBQkFZRUFBY0FBQUFGQmdRQUNBQUFBQW9HQVFBQkFBQUZnQ1lBQUFBS0FBSUFKZ0FFQmdRQUNBQUFBQVVHQkFBSkFBQUFDZ1lCQUFFQUFBV0FKd0FBQUFvQUFnQW5BQVFHQkFBSkFBQUFCUVlFQUFvQUFBQUtCZ0VBQVFBQUJZQW9BQUFBQ2dBQ0FDZ0FCQVlFQUFVQUFBQUZCZ1FBQ2dBQUFBb0dBUUFCQUFBRmdDa0FBQUFLQUFJQUtRQUVCZ1FBQ0FBQUFBVUdCQUFMQUFBQUNnWUJBQUVBQUFXQUtnQUFBQW9BQWdBcUFBUUdCQUFMQUFBQUJRWUVBQXdBQUFBQUJnSUFBZ0FEQmdJQUFnQUxCaEFBS1FBQUFEVUFBQUFyQUFBQUFBQUFBQUFBQllBckFBQUFDZ0FDQUNzQUJBWUVBQXdBQUFBRkJnUUFEUUFBQUFvR0FRQUJBQUFGZ0N3QUFBQUtBQUlBTEFBRUJnUUFEUUFBQUFVR0JBQU9BQUFBQUFZQ0FBSUFBQUFGZ0MwQUFBQUtBQUlBTFFBRUJnUUFEUUFBQUFVR0JBQVBBQUFBQ2dZQkFBRUFBQVdBTGdBQUFBb0FBZ0F1QUFRR0JBQVBBQUFBQlFZRUFCQUFBQUFBQmdJQWdBQUFBQVdBTHdBQUFBb0FBZ0F2QUFRR0JBQVFBQUFBQlFZRUFCRUFBQUFBQmdJQWdBQUFBQVdBTUFBQUFBb0FBZ0F3QUFRR0JBQVJBQUFBQlFZRUFCSUFBQUFBQmdJQWdBQUFBQVdBTVFBQUFBb0FBZ0F4QUFRR0JBQVNBQUFBQlFZRUFCTUFBQUFBQmdJQWdBQUFBQVdBTWdBQUFBb0FBZ0F5QUFRR0JBQVRBQUFBQlFZRUFCUUFBQUFBQmdJQWdBQUFBQVdBTXdBQUFBb0FBZ0F6QUFRR0JBQVBBQUFBQlFZRUFCUUFBQUFBQmdJQWdBQUFBQVdBTkFBQUFBb0FBZ0EwQUFRR0JBQVVBQUFBQlFZRUFCVUFBQUFLQmdFQUFRQUFCWUExQUFBQUNnQUNBRFVBQkFZRUFBc0FBQUFGQmdRQUZRQUFBQW9HQVFBQkFBQUZnRFlBQUFBS0FBSUFOZ0FFQmdRQUV3QUFBQVVHQkFBV0FBQUFDZ1lCQUFFQUFBV0FOd0FBQUFvQUFnQTNBQVFHQkFBV0FBQUFCUVlFQUJjQUFBQUFCZ0lBQWdBQUFBV0FPQUFBQUFvQUFnQTRBQVFHQkFBV0FBQUFCUVlFQUJnQUFBQUtCZ0VBQVFBQUJZQTVBQUFBQ2dBQ0FEa0FCQVlFQUJFQUFBQUZCZ1FBR1FBQUFBb0dBUUFCQUFBRmdEb0FBQUFLQUFJQU9nQUVCZ1FBR1FBQUFBVUdCQUFhQUFBQUNnWUJBQUVBQUFXQU93QUFBQW9BQWdBN0FBUUdCQUFaQUFBQUJRWUVBQnNBQUFBS0JnRUFBUUFBQllBOEFBQUFDZ0FDQUR3QUJBWUVBQmtBQUFBRkJnUUFIQUFBQUFvR0FRQUJBQUFGZ0QwQUFBQUtBQUlBUFFBRUJnUUFCUUFBQUFVR0JBQWRBQUFBQ2dZQkFBRUFBQVdBUGdBQUFBb0FBZ0ErQUFRR0JBQUNBQUFBQlFZRUFCMEFBQUFLQmdFQUFRQUFCNEJCQUFBQUJBSVFBQUFBQUFBME0vdi9BQUFBQU8wRTV2OEtBQUlBUHdBQUNnSUFCQUFFQ2dJQUFRQU5BZ3dBN1FUbS93QUFBQUFBQUFBQURnSU1BRFF6Ky84QUFBQUFBQUFBQUE4Q0RBRHRCT2IvUmk0VkFBQUFBQUFBQUFBQUFBQUFBQUFB</t>
        </r>
      </text>
    </comment>
    <comment ref="K19" authorId="0">
      <text>
        <r>
          <rPr>
            <sz val="9"/>
            <color indexed="81"/>
            <rFont val="Tahoma"/>
            <family val="2"/>
          </rPr>
          <t>QzE3SDE2RjNOM081U3xNQVNURVIgU0hFRVRQaWN0dXJlIDI1fFZtcERSREF4TURBRUF3SUJBQUFBQUFBQUFBQUFBQUNBQUFBQUFBTUFGZ0FBQUVOb1pXMUVjbUYzSURFeUxqQXVNaTR4TURjMkJBSVFBRGhSaFArMDM1VC9tYmsvQUszL3N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RBQUFBQkFJUUFBQUFBQUFBQUFBQUFJREdCRmhFN1JZV0NBUUFBQUFrQUJnSUJBQUFBQ1FBR1FnQUFCQUlBZ0FCQUE4SUFnQUJBQU9BUUFBQUFBUUNFQUE0VVlUL3ROK1UvNW01UHdDdC83RUFCSUFCQUFBQUFBSUlBRWlGaFA4UWxxNEFDZ0FDQUFJQU53UUJBQUVBQUFTQUFnQUFBQUFDQ0FCUTdaLy9VMktpQUFvQUFnQURBQUFBQklBREFBQUFBQUlJQUdQb3VmOVRZckVBQ2dBQ0FBUUFOd1FCQUFFQUFBU0FCQUFBQUFBQ0NBQzlNOUQvWjArZEFBb0FBZ0FGQUFJRUFnQUlBQ3NFQWdBQUFFZ0VBQUEzQkFFQUFRYUFBQUFBQUFBQ0NBQzkwOVAvWjJlWkFBUUNFQUM5azh6L1oyZVpBRmZ0MC85bko2RUFJd2dCQUFBQ0J3SUFBQUFBQncwQUFRQUFBQU1BWUFESUFBTUFUd0FBQUFBRWdBVUFBQUFBQWdnQUFRREUvMkRuZ1FBS0FBSUFCZ0FBQUFTQUJnQUFBQUFDQ0FBQkFPTC9ZT2VCQUFvQUFnQUhBRGNFQVFBQkFBQUVnQWNBQUFBQUFnZ0FBUUR4LzB6c1p3QUtBQUlBQ0FBM0JBRUFBUUFBQklBSUFBQUFBQUlJQUFFQTR2ODU4VTBBQ2dBQ0FBa0FBZ1FDQUFjQUt3UUNBQUFBU0FRQUFBYUFBQUFBQUFBQ0NBQTBrK1gvT1ZsS0FBUUNFQUROYk43L09WbEtBRFNUNWY5c2pGRUFJd2dCQUFBQ0J3SUFBQUFBQncwQUFRQUFBQU1BWUFESUFBTUFUZ0FBQUFBRWdBa0FBQUFBQWdnQUFRREUvem54VFFBS0FBSUFDZ0EzQkFFQUFRQUFCSUFLQUFBQUFBSUlBQUVBdGY5TTdHY0FDZ0FDQUFzQU53UUJBQUVBQUFTQUN3QUFBQUFDQ0FBQkFQSC9Kdll6QUFvQUFnQU1BQUFBQklBTUFBQUFBQUlJQUFBQUR3QW05ak1BQ2dBQ0FBMEFBZ1FDQUFjQUt3UUNBQUFBU0FRQUFEY0VBUUFCQm9BQUFBQUFBQUlJQURPVEVnQW1YakFBQkFJUUFNeHNDd0FtWGpBQU01TVNBRm1STndBakNBRUFBQUlIQWdBQUFBQUhEUUFCQUFBQUF3QmdBTWdBQXdCT0FBQUFBQVNBRFFBQUFBQUNDQUFBQUI0QUUvc1pBQW9BQWdBT0FBQUFCSUFPQUFBQUFBSUlBQUFBUEFBVCt4a0FDZ0FDQUE4QUFnUUNBQWdBS3dRQ0FBQUFTQVFBQURjRUFRQUJCb0FBQUFBQUFBSUlBQUNnUHdBVEV4WUFCQUlRQUFCZ09BQVRFeFlBbWJrL0FCUFRIUUFqQ0FFQUFBSUhBZ0FBQUFBSERRQUJBQUFBQXdCZ0FNZ0FBd0JQQUFBQUFBU0FEd0FBQUFBQ0NBQUFBQThBQUFBQUFBb0FBZ0FRQUFBQUJJQVFBQUFBQUFJSUFQLy9IUUR0Qk9iL0NnQUNBQkVBQUFBRWdCRUFBQUFBQWdnQS8vOE9BTm9KelA4S0FBSUFFZ0FBQUFTQUVnQUFBQUFDQ0FBQUFQSC8yZ25NL3dvQUFnQVRBQUFBQklBVEFBQUFBQUlJQUFBQTR2L3RCT2IvQ2dBQ0FCUUFBQUFFZ0JRQUFBQUFBZ2dBQUFEeC93QUFBQUFLQUFJQUZRQUFBQVNBRlFBQUFBQUNDQUFCQU9ML0Uvc1pBQW9BQWdBV0FBSUVBZ0FRQUNzRUFnQUFBRWdFQUFBM0JBRUFBUWFBQUFBQUFBQUNDQUFBb09YL0U1OFdBQVFDRUFBQVlONy9FNThXQUpxNTVmOTVSUjBBSXdnQkFBQUNCd0lBQUFBQUJ3MEFBUUFBQUFNQVlBRElBQU1BVXdBQUFBQUVnQllBQUFBQUFnZ0FBQURFLyswRTV2OEtBQUlBRndBQ0JBSUFCd0FyQkFJQUFBQWhCQUVBQVVnRUFBQUdnQUFBQUFBQUFnZ0FOSlBILysxczR2OEVBaEFBQUVDLy8rMXM0djgwazhmL3V2bnQveU1JQVFBQUFnY0NBQUFBQlFjQkFBRUFCdzRBQVFBQUFBTUFZQURJQUFNQVRpc0FBQUFBQklBWEFBQUFBQUlJQUFBQXRmOEFBQUFBQ2dBQ0FCZ0FBZ1FDQUFnQUt3UUNBQUFBU0FRQUFEY0VBUUFCQm9BQUFBQUFBQUlJQUFDZ3VQOEJHUHovQkFJUUFBQmdzZjhCR1B6L21ybTQvd0RZQXdBakNBRUFBQUlIQWdBQUFBQUhEUUFCQUFBQUF3QmdBTWdBQXdCUEFBQUFBQVNBR0FBQUFBQUNDQUFBQUxYLzJnbk0vd29BQWdBWkFBSUVBZ0FJQUNzRUFnQUFBQ0VFQVFEL1NBUUFBRGNFQVFBQkJvQUFBQUFBQUFJSUFBQ2d1UC9hOGMvL0JBSVFBQUJnc2Y5QXVNWC9tcm00LzlyeHovOGpDQUVBL3dFSEFRRC9BZ2NDQUFBQUJRY0JBQU1BQnc0QUFRQUFBQU1BWUFESUFBTUFUeTBBQUFBQUJJQVpBQUFBQUFJSUFQLy9IUURIRHJML0NnQUNBQm9BQUFBRWdCb0FBQUFBQWdnQS8vOHNBTFFUbVA4S0FBSUFHd0FDQkFJQUNRQXJCQUlBQUFCSUJBQUFOd1FCQUFFR2dBQUFBQUFBQWdnQU01TXdBTFRmbFA4RUFoQUF6R3dwQUxUZmxQOHprekFBVGZtYS95TUlBUUFBQWdjQ0FBQUFBQWNOQUFFQUFBQURBR0FBeUFBREFFWUFBQUFBQklBYkFBQUFBQUlJQVAvL093REhEckwvQ2dBQ0FCd0FBZ1FDQUFrQUt3UUNBQUFBU0FRQUFEY0VBUUFCQm9BQUFBQUFBQUlJQURPVFB3REgycTcvQkFJUUFNeHNPQURIMnE3L001TS9BR0QwdFA4akNBRUFBQUlIQWdBQUFBQUhEUUFCQUFBQUF3QmdBTWdBQXdCR0FBQUFBQVNBSEFBQUFBQUNDQUQvL3c0QXRCT1kvd29BQWdBZEFBSUVBZ0FKQUNzRUFnQUFBRWdFQUFBM0JBRUFBUWFBQUFBQUFBQUNDQUF6a3hJQXROK1Uvd1FDRUFETWJBc0F0TitVL3pPVEVnQk4rWnIvSXdnQkFBQUNCd0lBQUFBQUJ3MEFBUUFBQUFNQVlBRElBQU1BUmdBQUFBQUVnQjBBQUFBQUFnZ0FFeXFtL3ljS2hRQUtBQUlBSGdBQ0JBSUFDQUFyQkFJQUFBQklCQUFBTndRQkFBRUdnQUFBQUFBQUFnZ0FFOHFwL3ljaWdRQUVBaEFBRTRxaS95Y2lnUUNzNDZuL0orS0lBQ01JQVFBQUFnY0NBQUFBQUFjTkFBRUFBQUFEQUdBQXlBQURBRThBQUFBQUJZQWZBQUFBQ2dBQ0FCOEFCQVlFQUFFQUFBQUZCZ1FBQWdBQUFBb0dBUUFCQUFBRmdDQUFBQUFLQUFJQUlBQUVCZ1FBQWdBQUFBVUdCQUFEQUFBQUNnWUJBQUVBQUFXQUlRQUFBQW9BQWdBaEFBUUdCQUFEQUFBQUJRWUVBQVFBQUFBS0JnRUFBUUFBQllBaUFBQUFDZ0FDQUNJQUJBWUVBQVFBQUFBRkJnUUFCUUFBQUFvR0FRQUJBQUFGZ0NNQUFBQUtBQUlBSXdBRUJnUUFCUUFBQUFVR0JBQUdBQUFBQ2dZQkFBRUFBQVdBSkFBQUFBb0FBZ0FrQUFRR0JBQUdBQUFBQlFZRUFBY0FBQUFLQmdFQUFRQUFCWUFsQUFBQUNnQUNBQ1VBQkFZRUFBY0FBQUFGQmdRQUNBQUFBQW9HQVFBQkFBQUZnQ1lBQUFBS0FBSUFKZ0FFQmdRQUNBQUFBQVVHQkFBSkFBQUFDZ1lCQUFFQUFBV0FKd0FBQUFvQUFnQW5BQVFHQkFBSkFBQUFCUVlFQUFvQUFBQUtCZ0VBQVFBQUJZQW9BQUFBQ2dBQ0FDZ0FCQVlFQUFVQUFBQUZCZ1FBQ2dBQUFBb0dBUUFCQUFBRmdDa0FBQUFLQUFJQUtRQUVCZ1FBQ0FBQUFBVUdCQUFMQUFBQUNnWUJBQUVBQUFXQUtnQUFBQW9BQWdBcUFBUUdCQUFMQUFBQUJRWUVBQXdBQUFBQUJnSUFBZ0FEQmdJQUFnQUxCaEFBS1FBQUFEVUFBQUFyQUFBQUFBQUFBQUFBQllBckFBQUFDZ0FDQUNzQUJBWUVBQXdBQUFBRkJnUUFEUUFBQUFvR0FRQUJBQUFGZ0N3QUFBQUtBQUlBTEFBRUJnUUFEUUFBQUFVR0JBQU9BQUFBQUFZQ0FBSUFBQUFGZ0MwQUFBQUtBQUlBTFFBRUJnUUFEUUFBQUFVR0JBQVBBQUFBQ2dZQkFBRUFBQVdBTGdBQUFBb0FBZ0F1QUFRR0JBQVBBQUFBQlFZRUFCQUFBQUFBQmdJQWdBQUFBQVdBTHdBQUFBb0FBZ0F2QUFRR0JBQVFBQUFBQlFZRUFCRUFBQUFBQmdJQWdBQUFBQVdBTUFBQUFBb0FBZ0F3QUFRR0JBQVJBQUFBQlFZRUFCSUFBQUFBQmdJQWdBQUFBQVdBTVFBQUFBb0FBZ0F4QUFRR0JBQVNBQUFBQlFZRUFCTUFBQUFBQmdJQWdBQUFBQVdBTWdBQUFBb0FBZ0F5QUFRR0JBQVRBQUFBQlFZRUFCUUFBQUFBQmdJQWdBQUFBQVdBTXdBQUFBb0FBZ0F6QUFRR0JBQVBBQUFBQlFZRUFCUUFBQUFBQmdJQWdBQUFBQVdBTkFBQUFBb0FBZ0EwQUFRR0JBQVVBQUFBQlFZRUFCVUFBQUFLQmdFQUFRQUFCWUExQUFBQUNnQUNBRFVBQkFZRUFBc0FBQUFGQmdRQUZRQUFBQW9HQVFBQkFBQUZnRFlBQUFBS0FBSUFOZ0FFQmdRQUV3QUFBQVVHQkFBV0FBQUFDZ1lCQUFFQUFBV0FOd0FBQUFvQUFnQTNBQVFHQkFBV0FBQUFCUVlFQUJjQUFBQUFCZ0lBQWdBQUFBV0FPQUFBQUFvQUFnQTRBQVFHQkFBV0FBQUFCUVlFQUJnQUFBQUtCZ0VBQVFBQUJZQTVBQUFBQ2dBQ0FEa0FCQVlFQUJFQUFBQUZCZ1FBR1FBQUFBb0dBUUFCQUFBRmdEb0FBQUFLQUFJQU9nQUVCZ1FBR1FBQUFBVUdCQUFhQUFBQUNnWUJBQUVBQUFXQU93QUFBQW9BQWdBN0FBUUdCQUFaQUFBQUJRWUVBQnNBQUFBS0JnRUFBUUFBQllBOEFBQUFDZ0FDQUR3QUJBWUVBQmtBQUFBRkJnUUFIQUFBQUFvR0FRQUJBQUFGZ0QwQUFBQUtBQUlBUFFBRUJnUUFCUUFBQUFVR0JBQWRBQUFBQ2dZQkFBRUFBQVdBUGdBQUFBb0FBZ0ErQUFRR0JBQUNBQUFBQlFZRUFCMEFBQUFLQmdFQUFRQUFCNEJCQUFBQUJBSVFBQUFBQUFBME0vdi9BQUFBQU8wRTV2OEtBQUlBUHdBQUNnSUFCQUFFQ2dJQUFRQU5BZ3dBN1FUbS93QUFBQUFBQUFBQURnSU1BRFF6Ky84QUFBQUFBQUFBQUE4Q0RBRHRCT2IvUmk0VkFBQUFBQUFBQUFBQUFBQUFBQUFB</t>
        </r>
      </text>
    </comment>
    <comment ref="J20" authorId="0">
      <text>
        <r>
          <rPr>
            <sz val="9"/>
            <color indexed="81"/>
            <rFont val="Tahoma"/>
            <family val="2"/>
          </rPr>
          <t>QzE4SDIwTjRPfE1BU1RFUiBTSEVFVFBpY3R1cmUgMTc1fFZtcERSREF4TURBRUF3SUJBQUFBQUFBQUFBQUFBQUNBQUFBQUFBTUFGZ0FBQUVOb1pXMUVjbUYzSURFeUxqQXVNaTR4TURjMkJBSVFBRE5zdFAvYWljdi9UcXFYQUdC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RHR1MHg4V0NBUUFBQUFrQUJnSUJBQUFBQ1FBR1FnQUFCQUlBZ0FCQUE4SUFnQUJBQU9BTkFBQUFBUUNFQUF6YkxULzJvbkwvMDZxbHdCZ1o0SUFCSUFCQUFBQUFBSUlBUC8vU2dBbTlqTUFDZ0FDQUFJQU53UUJBQUVBQUFTQUFnQUFBQUFDQ0FELy96c0FFL3NaQUFvQUFnQURBQUlFQWdBSEFDc0VBZ0FCQUVnRUFBQTNCQUVBQVFhQUFBQUFBQUFDQ0FBemt6OEFFNU1kQUFRQ0VBRE1iRGdBckN3UEFET1RQd0FUa3gwQUl3Z0JBUDhCQndFQS93SUhBZ0FBQUFVSEFRQURBQWNPQUFFQUFBQURBR0FBeUFBREFFNUlBQUFBQUFTQUF3QUFBQUFDQ0FELy94MEFFL3NaQUFvQUFnQUVBQUFBQklBRUFBQUFBQUlJQVAvL0RnQW05ak1BQ2dBQ0FBVUFBZ1FDQUFjQUt3UUNBQUFBU0FRQUFBYUFBQUFBQUFBQ0NBQXpreElBSmw0d0FBUUNFQURNYkFzQUpsNHdBRE9URWdCWmtUY0FJd2dCQUFBQ0J3SUFBQUFBQncwQUFRQUFBQU1BWUFESUFBTUFUZ0FBQUFBRWdBVUFBQUFBQWdnQUFBRHgveWIyTXdBS0FBSUFCZ0FBQUFTQUJnQUFBQUFDQ0FBQUFPTC9FL3NaQUFvQUFnQUhBQUlFQWdBSEFDc0VBZ0FBQUVnRUFBQUdnQUFBQUFBQUFnZ0FOSlBsL3hOakZnQUVBaEFBeld6ZS94TmpGZ0EwaytYL1JwWWRBQ01JQVFBQUFnY0NBQUFBQUFjTkFBRUFBQUFEQUdBQXlBQURBRTRBQUFBQUJJQUhBQUFBQUFJSUFBQUE4ZjhBQUFBQUNnQUNBQWdBQUFBRWdBZ0FBQUFBQWdnQUFRRGkvKzBFNXY4S0FBSUFDUUFBQUFTQUNRQUFBQUFDQ0FBQkFQSC8yZ25NL3dvQUFnQUtBQUFBQklBS0FBQUFBQUlJQUFBQUR3RGFDY3ovQ2dBQ0FBc0FBQUFFZ0FzQUFBQUFBZ2dBQUFBZUFPMEU1djhLQUFJQURBQUFBQVNBREFBQUFBQUNDQUFBQUE4QUFBQUFBQW9BQWdBTkFBQUFCSUFOQUFBQUFBSUlBQUFBNHY4NThVMEFDZ0FDQUE0QUFnUUNBQWNBS3dRQ0FBQUFTQVFBQUFhQUFBQUFBQUFDQ0FBMGsrWC9PVmxLQUFRQ0VBRE5iTjcvT1ZsS0FEU1Q1ZjlzakZFQUl3Z0JBQUFDQndJQUFBQUFCdzBBQVFBQUFBTUFZQURJQUFNQVRnQUFBQUFFZ0E0QUFBQUFBZ2dBQUFERS96bnhUUUFLQUFJQUR3QTNCQUVBQVFBQUJJQVBBQUFBQUFJSUFBQUF0ZjlNN0djQUNnQUNBQkFBTndRQkFBRUFBQVNBRUFBQUFBQUNDQUFBQU1UL1lPZUJBQW9BQWdBUkFEY0VBUUFCQUFBRWdCRUFBQUFBQWdnQUFBRGkvMkRuZ1FBS0FBSUFFZ0EzQkFFQUFRQUFCSUFTQUFBQUFBSUlBQUFBOGY5TTdHY0FDZ0FDQUJNQU53UUJBQUVBQUFTQUV3QUFBQUFDQ0FBQUFHa0FKdll6QUFvQUFnQVVBQUFBQklBVUFBQUFBQUlJQURDaWVnQm1PMHdBQ2dBQ0FCVUFBZ1FDQUFnQUt3UUNBQUFBU0FRQUFBYUFBQUFBQUFBQ0NBQXdRbjRBWmxOSUFBUUNFQUF3QW5jQVpsTklBTXBiZmdCbUUxQUFJd2dCQUFBQ0J3SUFBQUFBQncwQUFRQUFBQU1BWUFESUFBTUFUd0FBQUFBRWdCVUFBQUFBQWdnQVRpcVhBQ2IyUWdBS0FBSUFGZ0FBQUFTQUZnQUFBQUFDQ0FCT0twY0FKdllrQUFvQUFnQVhBQUFBQklBWEFBQUFBQUlJQURDaWVnRG1zQnNBQ2dBQ0FCZ0FBQUFGZ0JrQUFBQUtBQUlBR1FBRUJnUUFBUUFBQUFVR0JBQUNBQUFBQ2dZQkFBRUFBQVdBR2dBQUFBb0FBZ0FhQUFRR0JBQUNBQUFBQlFZRUFBTUFBQUFLQmdFQUFRQUFCWUFiQUFBQUNnQUNBQnNBQkFZRUFBTUFBQUFGQmdRQUJBQUFBQUFHQWdDQUFBQUFCWUFjQUFBQUNnQUNBQndBQkFZRUFBUUFBQUFGQmdRQUJRQUFBQUFHQWdDQUFBQUFCWUFkQUFBQUNnQUNBQjBBQkFZRUFBVUFBQUFGQmdRQUJnQUFBQUFHQWdDQUFBQUFCWUFlQUFBQUNnQUNBQjRBQkFZRUFBWUFBQUFGQmdRQUJ3QUFBQUFHQWdDQUFBQUFCWUFmQUFBQUNnQUNBQjhBQkFZRUFBY0FBQUFGQmdRQUNBQUFBQUFHQWdDQUFBQUFCWUFnQUFBQUNnQUNBQ0FBQkFZRUFBZ0FBQUFGQmdRQUNRQUFBQUFHQWdDQUFBQUFCWUFoQUFBQUNnQUNBQ0VBQkFZRUFBa0FBQUFGQmdRQUNnQUFBQUFHQWdDQUFBQUFCWUFpQUFBQUNnQUNBQ0lBQkFZRUFBb0FBQUFGQmdRQUN3QUFBQUFHQWdDQUFBQUFCWUFqQUFBQUNnQUNBQ01BQkFZRUFBc0FBQUFGQmdRQURBQUFBQUFHQWdDQUFBQUFCWUFrQUFBQUNnQUNBQ1FBQkFZRUFBTUFBQUFGQmdRQURBQUFBQUFHQWdDQUFBQUFCWUFsQUFBQUNnQUNBQ1VBQkFZRUFBY0FBQUFGQmdRQURBQUFBQUFHQWdDQUFBQUFCWUFtQUFBQUNnQUNBQ1lBQkFZRUFBVUFBQUFGQmdRQURRQUFBQW9HQVFBQkFBQUZnQ2NBQUFBS0FBSUFKd0FFQmdRQURRQUFBQVVHQkFBT0FBQUFDZ1lCQUFFQUFBV0FLQUFBQUFvQUFnQW9BQVFHQkFBT0FBQUFCUVlFQUE4QUFBQUtCZ0VBQVFBQUJZQXBBQUFBQ2dBQ0FDa0FCQVlFQUE4QUFBQUZCZ1FBRUFBQUFBb0dBUUFCQUFBRmdDb0FBQUFLQUFJQUtnQUVCZ1FBRUFBQUFBVUdCQUFSQUFBQUNnWUJBQUVBQUFXQUt3QUFBQW9BQWdBckFBUUdCQUFSQUFBQUJRWUVBQklBQUFBS0JnRUFBUUFBQllBc0FBQUFDZ0FDQUN3QUJBWUVBQTBBQUFBRkJnUUFFZ0FBQUFvR0FRQUJBQUFGZ0MwQUFBQUtBQUlBTFFBRUJnUUFBUUFBQUFVR0JBQVRBQUFBQ2dZQkFBRUFBQVdBTGdBQUFBb0FBZ0F1QUFRR0JBQVRBQUFBQlFZRUFCUUFBQUFBQmdJQWdBQUFBQVdBTHdBQUFBb0FBZ0F2QUFRR0JBQVVBQUFBQlFZRUFCVUFBQUFBQmdJQWdBQUFBQVdBTUFBQUFBb0FBZ0F3QUFRR0JBQVZBQUFBQlFZRUFCWUFBQUFBQmdJQWdBQUFBQVdBTVFBQUFBb0FBZ0F4QUFRR0JBQVdBQUFBQlFZRUFCY0FBQUFBQmdJQWdBQUFBQVdBTWdBQUFBb0FBZ0F5QUFRR0JBQVRBQUFBQlFZRUFCY0FBQUFBQmdJQWdBQUFBQWVBTlFBQUFBUUNFQUFBQUFBQVdTa3ZBQUFBQUFBVCt4a0FDZ0FDQURNQUFBb0NBQVFBQkFvQ0FBRUFEUUlNQUJQN0dRQUFBQUFBQUFBQUFBNENEQUJaS1M4QUFBQUFBQUFBQUFBUEFnd0FFL3NaQUVZdUZRQUFBQUFBQUFBSGdEWUFBQUFFQWhBQUFBQUFBRFF6Ky84QUFBQUE3UVRtL3dvQUFnQTBBQUFLQWdBRUFBUUtBZ0FCQUEwQ0RBRHRCT2IvQUFBQUFBQUFBQUFPQWd3QU5EUDcvd0FBQUFBQUFBQUFEd0lNQU8wRTV2OUdMaFVBQUFBQUFBQUFCNEEzQUFBQUJBSVFBUCtFZ2dDb3prTUEvNFNDQUNiMk13QUtBQUlBTlFBQUNnSUFCQUFFQ2dJQUFRQU5BZ3dBSnZZekFQK0VnZ0FBQUFBQURnSU1BS2pPUXdEL2hJSUFBQUFBQUE4Q0RBQW05ak1BZ1YyU0FBQUFBQUFBQUFBQUFBQUFBQUFB</t>
        </r>
      </text>
    </comment>
    <comment ref="K20" authorId="0">
      <text>
        <r>
          <rPr>
            <sz val="9"/>
            <color indexed="81"/>
            <rFont val="Tahoma"/>
            <family val="2"/>
          </rPr>
          <t>QzE4SDIwTjRPfE1BU1RFUiBTSEVFVFBpY3R1cmUgMTc1fFZtcERSREF4TURBRUF3SUJBQUFBQUFBQUFBQUFBQUNBQUFBQUFBTUFGZ0FBQUVOb1pXMUVjbUYzSURFeUxqQXVNaTR4TURjMkJBSVFBRE5zdFAvYWljdi9UcXFYQUdC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RHR1MHg4V0NBUUFBQUFrQUJnSUJBQUFBQ1FBR1FnQUFCQUlBZ0FCQUE4SUFnQUJBQU9BTkFBQUFBUUNFQUF6YkxULzJvbkwvMDZxbHdCZ1o0SUFCSUFCQUFBQUFBSUlBUC8vU2dBbTlqTUFDZ0FDQUFJQU53UUJBQUVBQUFTQUFnQUFBQUFDQ0FELy96c0FFL3NaQUFvQUFnQURBQUlFQWdBSEFDc0VBZ0FCQUVnRUFBQTNCQUVBQVFhQUFBQUFBQUFDQ0FBemt6OEFFNU1kQUFRQ0VBRE1iRGdBckN3UEFET1RQd0FUa3gwQUl3Z0JBUDhCQndFQS93SUhBZ0FBQUFVSEFRQURBQWNPQUFFQUFBQURBR0FBeUFBREFFNUlBQUFBQUFTQUF3QUFBQUFDQ0FELy94MEFFL3NaQUFvQUFnQUVBQUFBQklBRUFBQUFBQUlJQVAvL0RnQW05ak1BQ2dBQ0FBVUFBZ1FDQUFjQUt3UUNBQUFBU0FRQUFBYUFBQUFBQUFBQ0NBQXpreElBSmw0d0FBUUNFQURNYkFzQUpsNHdBRE9URWdCWmtUY0FJd2dCQUFBQ0J3SUFBQUFBQncwQUFRQUFBQU1BWUFESUFBTUFUZ0FBQUFBRWdBVUFBQUFBQWdnQUFBRHgveWIyTXdBS0FBSUFCZ0FBQUFTQUJnQUFBQUFDQ0FBQUFPTC9FL3NaQUFvQUFnQUhBQUlFQWdBSEFDc0VBZ0FBQUVnRUFBQUdnQUFBQUFBQUFnZ0FOSlBsL3hOakZnQUVBaEFBeld6ZS94TmpGZ0EwaytYL1JwWWRBQ01JQVFBQUFnY0NBQUFBQUFjTkFBRUFBQUFEQUdBQXlBQURBRTRBQUFBQUJJQUhBQUFBQUFJSUFBQUE4ZjhBQUFBQUNnQUNBQWdBQUFBRWdBZ0FBQUFBQWdnQUFRRGkvKzBFNXY4S0FBSUFDUUFBQUFTQUNRQUFBQUFDQ0FBQkFQSC8yZ25NL3dvQUFnQUtBQUFBQklBS0FBQUFBQUlJQUFBQUR3RGFDY3ovQ2dBQ0FBc0FBQUFFZ0FzQUFBQUFBZ2dBQUFBZUFPMEU1djhLQUFJQURBQUFBQVNBREFBQUFBQUNDQUFBQUE4QUFBQUFBQW9BQWdBTkFBQUFCSUFOQUFBQUFBSUlBQUFBNHY4NThVMEFDZ0FDQUE0QUFnUUNBQWNBS3dRQ0FBQUFTQVFBQUFhQUFBQUFBQUFDQ0FBMGsrWC9PVmxLQUFRQ0VBRE5iTjcvT1ZsS0FEU1Q1ZjlzakZFQUl3Z0JBQUFDQndJQUFBQUFCdzBBQVFBQUFBTUFZQURJQUFNQVRnQUFBQUFFZ0E0QUFBQUFBZ2dBQUFERS96bnhUUUFLQUFJQUR3QTNCQUVBQVFBQUJJQVBBQUFBQUFJSUFBQUF0ZjlNN0djQUNnQUNBQkFBTndRQkFBRUFBQVNBRUFBQUFBQUNDQUFBQU1UL1lPZUJBQW9BQWdBUkFEY0VBUUFCQUFBRWdCRUFBQUFBQWdnQUFBRGkvMkRuZ1FBS0FBSUFFZ0EzQkFFQUFRQUFCSUFTQUFBQUFBSUlBQUFBOGY5TTdHY0FDZ0FDQUJNQU53UUJBQUVBQUFTQUV3QUFBQUFDQ0FBQUFHa0FKdll6QUFvQUFnQVVBQUFBQklBVUFBQUFBQUlJQURDaWVnQm1PMHdBQ2dBQ0FCVUFBZ1FDQUFnQUt3UUNBQUFBU0FRQUFBYUFBQUFBQUFBQ0NBQXdRbjRBWmxOSUFBUUNFQUF3QW5jQVpsTklBTXBiZmdCbUUxQUFJd2dCQUFBQ0J3SUFBQUFBQncwQUFRQUFBQU1BWUFESUFBTUFUd0FBQUFBRWdCVUFBQUFBQWdnQVRpcVhBQ2IyUWdBS0FBSUFGZ0FBQUFTQUZnQUFBQUFDQ0FCT0twY0FKdllrQUFvQUFnQVhBQUFBQklBWEFBQUFBQUlJQURDaWVnRG1zQnNBQ2dBQ0FCZ0FBQUFGZ0JrQUFBQUtBQUlBR1FBRUJnUUFBUUFBQUFVR0JBQUNBQUFBQ2dZQkFBRUFBQVdBR2dBQUFBb0FBZ0FhQUFRR0JBQUNBQUFBQlFZRUFBTUFBQUFLQmdFQUFRQUFCWUFiQUFBQUNnQUNBQnNBQkFZRUFBTUFBQUFGQmdRQUJBQUFBQUFHQWdDQUFBQUFCWUFjQUFBQUNnQUNBQndBQkFZRUFBUUFBQUFGQmdRQUJRQUFBQUFHQWdDQUFBQUFCWUFkQUFBQUNnQUNBQjBBQkFZRUFBVUFBQUFGQmdRQUJnQUFBQUFHQWdDQUFBQUFCWUFlQUFBQUNnQUNBQjRBQkFZRUFBWUFBQUFGQmdRQUJ3QUFBQUFHQWdDQUFBQUFCWUFmQUFBQUNnQUNBQjhBQkFZRUFBY0FBQUFGQmdRQUNBQUFBQUFHQWdDQUFBQUFCWUFnQUFBQUNnQUNBQ0FBQkFZRUFBZ0FBQUFGQmdRQUNRQUFBQUFHQWdDQUFBQUFCWUFoQUFBQUNnQUNBQ0VBQkFZRUFBa0FBQUFGQmdRQUNnQUFBQUFHQWdDQUFBQUFCWUFpQUFBQUNnQUNBQ0lBQkFZRUFBb0FBQUFGQmdRQUN3QUFBQUFHQWdDQUFBQUFCWUFqQUFBQUNnQUNBQ01BQkFZRUFBc0FBQUFGQmdRQURBQUFBQUFHQWdDQUFBQUFCWUFrQUFBQUNnQUNBQ1FBQkFZRUFBTUFBQUFGQmdRQURBQUFBQUFHQWdDQUFBQUFCWUFsQUFBQUNnQUNBQ1VBQkFZRUFBY0FBQUFGQmdRQURBQUFBQUFHQWdDQUFBQUFCWUFtQUFBQUNnQUNBQ1lBQkFZRUFBVUFBQUFGQmdRQURRQUFBQW9HQVFBQkFBQUZnQ2NBQUFBS0FBSUFKd0FFQmdRQURRQUFBQVVHQkFBT0FBQUFDZ1lCQUFFQUFBV0FLQUFBQUFvQUFnQW9BQVFHQkFBT0FBQUFCUVlFQUE4QUFBQUtCZ0VBQVFBQUJZQXBBQUFBQ2dBQ0FDa0FCQVlFQUE4QUFBQUZCZ1FBRUFBQUFBb0dBUUFCQUFBRmdDb0FBQUFLQUFJQUtnQUVCZ1FBRUFBQUFBVUdCQUFSQUFBQUNnWUJBQUVBQUFXQUt3QUFBQW9BQWdBckFBUUdCQUFSQUFBQUJRWUVBQklBQUFBS0JnRUFBUUFBQllBc0FBQUFDZ0FDQUN3QUJBWUVBQTBBQUFBRkJnUUFFZ0FBQUFvR0FRQUJBQUFGZ0MwQUFBQUtBQUlBTFFBRUJnUUFBUUFBQUFVR0JBQVRBQUFBQ2dZQkFBRUFBQVdBTGdBQUFBb0FBZ0F1QUFRR0JBQVRBQUFBQlFZRUFCUUFBQUFBQmdJQWdBQUFBQVdBTHdBQUFBb0FBZ0F2QUFRR0JBQVVBQUFBQlFZRUFCVUFBQUFBQmdJQWdBQUFBQVdBTUFBQUFBb0FBZ0F3QUFRR0JBQVZBQUFBQlFZRUFCWUFBQUFBQmdJQWdBQUFBQVdBTVFBQUFBb0FBZ0F4QUFRR0JBQVdBQUFBQlFZRUFCY0FBQUFBQmdJQWdBQUFBQVdBTWdBQUFBb0FBZ0F5QUFRR0JBQVRBQUFBQlFZRUFCY0FBQUFBQmdJQWdBQUFBQWVBTlFBQUFBUUNFQUFBQUFBQVdTa3ZBQUFBQUFBVCt4a0FDZ0FDQURNQUFBb0NBQVFBQkFvQ0FBRUFEUUlNQUJQN0dRQUFBQUFBQUFBQUFBNENEQUJaS1M4QUFBQUFBQUFBQUFBUEFnd0FFL3NaQUVZdUZRQUFBQUFBQUFBSGdEWUFBQUFFQWhBQUFBQUFBRFF6Ky84QUFBQUE3UVRtL3dvQUFnQTBBQUFLQWdBRUFBUUtBZ0FCQUEwQ0RBRHRCT2IvQUFBQUFBQUFBQUFPQWd3QU5EUDcvd0FBQUFBQUFBQUFEd0lNQU8wRTV2OUdMaFVBQUFBQUFBQUFCNEEzQUFBQUJBSVFBUCtFZ2dDb3prTUEvNFNDQUNiMk13QUtBQUlBTlFBQUNnSUFCQUFFQ2dJQUFRQU5BZ3dBSnZZekFQK0VnZ0FBQUFBQURnSU1BS2pPUXdEL2hJSUFBQUFBQUE4Q0RBQW05ak1BZ1YyU0FBQUFBQUFBQUFBQUFBQUFBQUFB</t>
        </r>
      </text>
    </comment>
    <comment ref="J21" authorId="0">
      <text>
        <r>
          <rPr>
            <sz val="9"/>
            <color indexed="81"/>
            <rFont val="Tahoma"/>
            <family val="2"/>
          </rPr>
          <t>QzE2SDlDbEYzTjNPMnxNQVNURVIgU0hFRVRQaWN0dXJlIDEyN3xWbXBEUkRBeE1EQUVBd0lCQUFBQUFBQUFBQUFBQUFDQUFBQUFBQU1BRmdBQUFFTm9aVzFFY21GM0lERXlMakF1TWk0eE1EYzJCQUlRQUIxYXEvKzAzNVQvelpNUEFFcVMr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9iQzlSd1dDQVFBQUFBa0FCZ0lCQUFBQUNRQUdRZ0FBQkFJQWdBQkFBOElBZ0FCQUFPQU53QUFBQVFDRUFBZFdxdi90TitVLzgyVER3Qktrdm9BQklBQkFBQUFBQUlJQUFBQXRmL0hEckwvQ2dBQ0FBSUFBZ1FDQUFrQUt3UUNBQUFBU0FRQUFEY0VBUUFCQm9BQUFBQUFBQUlJQURTVHVQL0gycTcvQkFJUUFNMXNzZi9IMnE3L05KTzQvMkQwdFA4akNBRUFBQUlIQWdBQUFBQUhEUUFCQUFBQUF3QmdBTWdBQXdCR0FBQUFBQVNBQWdBQUFBQUNDQUFBQU5QL3h3Nnkvd29BQWdBREFBQUFCSUFEQUFBQUFBSUlBQUFBeFArMEU1ai9DZ0FDQUFRQUFnUUNBQWtBS3dRQ0FBQUFTQVFBQURjRUFRQUJCb0FBQUFBQUFBSUlBRFNUeC8rMDM1VC9CQUlRQU0xc3dQKzAzNVQvTkpQSC8wMzVtdjhqQ0FFQUFBSUhBZ0FBQUFBSERRQUJBQUFBQXdCZ0FNZ0FBd0JHQUFBQUFBU0FCQUFBQUFBQ0NBQUJBT0wvdEJPWS93b0FBZ0FGQUFJRUFnQUpBQ3NFQWdBQUFFZ0VBQUEzQkFFQUFRYUFBQUFBQUFBQ0NBQTBrK1gvdE4rVS93UUNFQUROYk43L3ROK1UvelNUNWY5Titaci9Jd2dCQUFBQ0J3SUFBQUFBQncwQUFRQUFBQU1BWUFESUFBTUFSZ0FBQUFBRWdBVUFBQUFBQWdnQUFBRGkvOW9KelA4S0FBSUFCZ0FBQUFTQUJnQUFBQUFDQ0FBQUFBQUEyZ25NL3dvQUFnQUhBQUFBQklBSEFBQUFBQUlJQVAvL0RnRHRCT2IvQ2dBQ0FBZ0FBQUFFZ0FnQUFBQUFBZ2dBQUFBQUFBQUFBQUFLQUFJQUNRQUFBQVNBQ1FBQUFBQUNDQUFBQU9ML0FBQUFBQW9BQWdBS0FBQUFCSUFLQUFBQUFBSUlBQUFBMC8vdEJPYi9DZ0FDQUFzQUFBQUVnQXNBQUFBQUFnZ0FBQURUL3hQN0dRQUtBQUlBREFBQUFBU0FEQUFBQUFBQ0NBQUFBTFgvRS9zWkFBb0FBZ0FOQUFJRUFnQUlBQ3NFQWdBQUFFZ0VBQUEzQkFFQUFRYUFBQUFBQUFBQ0NBQUFvTGovRXhNV0FBUUNFQUFBWUxIL0V4TVdBSnE1dVA4VDB4MEFJd2dCQUFBQ0J3SUFBQUFBQncwQUFRQUFBQU1BWUFESUFBTUFUd0FBQUFBRWdBMEFBQUFBQWdnQUFBRGkveWIyTXdBS0FBSUFEZ0FDQkFJQUJ3QXJCQUlBQVFCSUJBQUFOd1FCQUFFR2dBQUFBQUFBQWdnQU5KUGwveVplTUFBRUFoQUF6V3plL3laZU1BQ3I2dTMvV1pFM0FDTUlBUUFBQWdjQ0FBQUFCUWNCQUFVRUJ3WUFBZ0FDQUFNQUFBY09BQUVBQUFBREFHQUF5QUFEQUU1SUFBQUFBQVNBRGdBQUFBQUNDQUFBQU5QL09mRk5BQW9BQWdBUEFBQUFCSUFQQUFBQUFBSUlBTDB6My85QldXa0FDZ0FDQUJBQUFnUUNBQWdBS3dRQ0FBQUFTQVFBQUFhQUFBQUFBQUFDQ0FDOTArTC9RWEZsQUFRQ0VBQzlrOXYvUVhGbEFGZnQ0djlCTVcwQUl3Z0JBQUFDQndJQUFBQUFCdzBBQVFBQUFBTUFZQURJQUFNQVR3QUFBQUFFZ0JBQUFBQUFBZ2dBWStqSS95MXNmUUFLQUFJQUVRQUFBQVNBRVFBQUFBQUNDQUJRN2E3L0xXeHVBQW9BQWdBU0FBSUVBZ0FIQUNzRUFnQUFBRWdFQUFBR2dBQUFBQUFBQWdnQWc0Q3kveTNVYWdBRUFoQUFIVnFyL3kzVWFnQ0RnTEwvWUFkeUFDTUlBUUFBQWdjQ0FBQUFBQWNOQUFFQUFBQURBR0FBeUFBREFFNEFBQUFBQklBU0FBQUFBQUlJQUJNcXRmOEFGRkVBQ2dBQ0FCTUFBZ1FDQUFjQUt3UUNBQUFBU0FRQUFBYUFBQUFBQUFBQ0NBQkd2YmovQUh4TkFBUUNFQURnbHJIL0FIeE5BRWE5dVA4MHIxUUFJd2dCQUFBQ0J3SUFBQUFBQncwQUFRQUFBQU1BWUFESUFBTUFUZ0FBQUFBRWdCTUFBQUFBQWdnQUtndk0veHRDbXdBS0FBSUFGQUFBQUFTQUZBQUFBQUFDQ0FEcXhiUC9TK1NzQUFvQUFnQVZBQUFBQklBVkFBQUFBQUlJQUxMb3R2ODV1c29BQ2dBQ0FCWUFBQUFFZ0JZQUFBQUFBZ2dBdVZEUy8vYnQxZ0FLQUFJQUZ3QUFBQVNBRndBQUFBQUNDQUNBYzlYLzQ4UDBBQW9BQWdBWUFBSUVBZ0FSQUNzRUFnQUFBRWdFQUFBM0JBRUFBUWFBQUFBQUFBQUNDQUNBRTluLzR5dnhBQVFDRUFDQTA5SC80eXZ4QUJvdDJmOUtrdm9BSXdnQkFBQUNCd0lBQUFBRkJ3RUFBUUFIRGdBQkFBQUFBd0JnQU1nQUF3QkRiQUFBQUFBRWdCZ0FBQUFBQWdnQStaWHEvOFZMeFFBS0FBSUFHUUFBQUFTQUdRQUFBQUFDQ0FBeWMrZi8xM1duQUFvQUFnQWFBQUFBQllBYkFBQUFDZ0FDQUJzQUJBWUVBQUVBQUFBRkJnUUFBZ0FBQUFvR0FRQUJBQUFGZ0J3QUFBQUtBQUlBSEFBRUJnUUFBZ0FBQUFVR0JBQURBQUFBQ2dZQkFBRUFBQVdBSFFBQUFBb0FBZ0FkQUFRR0JBQUNBQUFBQlFZRUFBUUFBQUFLQmdFQUFRQUFCWUFlQUFBQUNnQUNBQjRBQkFZRUFBSUFBQUFGQmdRQUJRQUFBQW9HQVFBQkFBQUZnQjhBQUFBS0FBSUFId0FFQmdRQUJRQUFBQVVHQkFBR0FBQUFBQVlDQUlBQUFBQUZnQ0FBQUFBS0FBSUFJQUFFQmdRQUJnQUFBQVVHQkFBSEFBQUFBQVlDQUlBQUFBQUZnQ0VBQUFBS0FBSUFJUUFFQmdRQUJ3QUFBQVVHQkFBSUFBQUFBQVlDQUlBQUFBQUZnQ0lBQUFBS0FBSUFJZ0FFQmdRQUNBQUFBQVVHQkFBSkFBQUFBQVlDQUlBQUFBQUZnQ01BQUFBS0FBSUFJd0FFQmdRQUNRQUFBQVVHQkFBS0FBQUFBQVlDQUlBQUFBQUZnQ1FBQUFBS0FBSUFKQUFFQmdRQUJRQUFBQVVHQkFBS0FBQUFBQVlDQUlBQUFBQUZnQ1VBQUFBS0FBSUFKUUFFQmdRQUNRQUFBQVVHQkFBTEFBQUFDZ1lCQUFFQUFBV0FKZ0FBQUFvQUFnQW1BQVFHQkFBTEFBQUFCUVlFQUF3QUFBQUFCZ0lBQWdBQUFBV0FKd0FBQUFvQUFnQW5BQVFHQkFBTEFBQUFCUVlFQUEwQUFBQUtCZ0VBQVFBQUJZQW9BQUFBQ2dBQ0FDZ0FCQVlFQUEwQUFBQUZCZ1FBRGdBQUFBb0dBUUFCQUFBRmdDa0FBQUFLQUFJQUtRQUVCZ1FBRGdBQUFBVUdCQUFQQUFBQUFBWUNBSUFBQUFBRmdDb0FBQUFLQUFJQUtnQUVCZ1FBRHdBQUFBVUdCQUFRQUFBQUFBWUNBSUFBQUFBRmdDc0FBQUFLQUFJQUt3QUVCZ1FBRUFBQUFBVUdCQUFSQUFBQUFBWUNBSUFBQUFBRmdDd0FBQUFLQUFJQUxBQUVCZ1FBRVFBQUFBVUdCQUFTQUFBQUFBWUNBSUFBQUFBRmdDMEFBQUFLQUFJQUxRQUVCZ1FBRGdBQUFBVUdCQUFTQUFBQUFBWUNBSUFBQUFBRmdDNEFBQUFLQUFJQUxnQUVCZ1FBRUFBQUFBVUdCQUFUQUFBQUFBQUZnQzhBQUFBS0FBSUFMd0FFQmdRQUV3QUFBQVVHQkFBVUFBQUFBQVlDQUlBQUFBQUZnREFBQUFBS0FBSUFNQUFFQmdRQUZBQUFBQVVHQkFBVkFBQUFBQVlDQUlBQUFBQUZnREVBQUFBS0FBSUFNUUFFQmdRQUZRQUFBQVVHQkFBV0FBQUFBQVlDQUlBQUFBQUZnRElBQUFBS0FBSUFNZ0FFQmdRQUZnQUFBQVVHQkFBWEFBQUFDZ1lCQUFFQUFBV0FNd0FBQUFvQUFnQXpBQVFHQkFBV0FBQUFCUVlFQUJnQUFBQUFCZ0lBZ0FBQUFBV0FOQUFBQUFvQUFnQTBBQVFHQkFBWUFBQUFCUVlFQUJrQUFBQUFCZ0lBZ0FBQUFBV0FOUUFBQUFvQUFnQTFBQVFHQkFBVEFBQUFCUVlFQUJrQUFBQUFCZ0lBZ0FBQUFBZUFPQUFBQUFRQ0VBQUFBUEgvTkRQNy93QUE4Zi90Qk9iL0NnQUNBRFlBQUFvQ0FBUUFCQW9DQUFFQURRSU1BTzBFNXY4QUFQSC9BQUFBQUE0Q0RBQTBNL3YvQUFEeC93QUFBQUFQQWd3QTdRVG0vMFl1QmdBQUFBQUFBQUFIZ0RrQUFBQUVBaEFBZ1QzRy8zbmpjd0NCUGNiLzl3cGtBQW9BQWdBM0FBQUtBZ0FFQUFRS0FnQUJBQTBDREFEM0NtUUFnVDNHL3dBQUFBQU9BZ3dBZWVOekFJRTl4djhBQUFBQUR3SU1BUGNLWkFBQ0Z0Yi9BQUFBQUFBQUI0QTZBQUFBQkFJUUFQSXR6LzlQUnM0QThpM1Avd2dZdVFBS0FBSUFPQUFBQ2dJQUJBQUVDZ0lBQVFBTkFnd0FDQmk1QVBJdHovOEFBQUFBRGdJTUFFOUd6Z0R5TGMvL0FBQUFBQThDREFBSUdMa0FPRnprL3dBQUFBQUFBQUFBQUFBQUFBQUE=</t>
        </r>
      </text>
    </comment>
    <comment ref="K21" authorId="0">
      <text>
        <r>
          <rPr>
            <sz val="9"/>
            <color indexed="81"/>
            <rFont val="Tahoma"/>
            <family val="2"/>
          </rPr>
          <t>QzE2SDlDbEYzTjNPMnxNQVNURVIgU0hFRVRQaWN0dXJlIDEyN3xWbXBEUkRBeE1EQUVBd0lCQUFBQUFBQUFBQUFBQUFDQUFBQUFBQU1BRmdBQUFFTm9aVzFFY21GM0lERXlMakF1TWk0eE1EYzJCQUlRQUIxYXEvKzAzNVQvelpNUEFFcVMr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9iQzlSd1dDQVFBQUFBa0FCZ0lCQUFBQUNRQUdRZ0FBQkFJQWdBQkFBOElBZ0FCQUFPQU53QUFBQVFDRUFBZFdxdi90TitVLzgyVER3Qktrdm9BQklBQkFBQUFBQUlJQUFBQXRmL0hEckwvQ2dBQ0FBSUFBZ1FDQUFrQUt3UUNBQUFBU0FRQUFEY0VBUUFCQm9BQUFBQUFBQUlJQURTVHVQL0gycTcvQkFJUUFNMXNzZi9IMnE3L05KTzQvMkQwdFA4akNBRUFBQUlIQWdBQUFBQUhEUUFCQUFBQUF3QmdBTWdBQXdCR0FBQUFBQVNBQWdBQUFBQUNDQUFBQU5QL3h3Nnkvd29BQWdBREFBQUFCSUFEQUFBQUFBSUlBQUFBeFArMEU1ai9DZ0FDQUFRQUFnUUNBQWtBS3dRQ0FBQUFTQVFBQURjRUFRQUJCb0FBQUFBQUFBSUlBRFNUeC8rMDM1VC9CQUlRQU0xc3dQKzAzNVQvTkpQSC8wMzVtdjhqQ0FFQUFBSUhBZ0FBQUFBSERRQUJBQUFBQXdCZ0FNZ0FBd0JHQUFBQUFBU0FCQUFBQUFBQ0NBQUJBT0wvdEJPWS93b0FBZ0FGQUFJRUFnQUpBQ3NFQWdBQUFFZ0VBQUEzQkFFQUFRYUFBQUFBQUFBQ0NBQTBrK1gvdE4rVS93UUNFQUROYk43L3ROK1UvelNUNWY5Titaci9Jd2dCQUFBQ0J3SUFBQUFBQncwQUFRQUFBQU1BWUFESUFBTUFSZ0FBQUFBRWdBVUFBQUFBQWdnQUFBRGkvOW9KelA4S0FBSUFCZ0FBQUFTQUJnQUFBQUFDQ0FBQUFBQUEyZ25NL3dvQUFnQUhBQUFBQklBSEFBQUFBQUlJQVAvL0RnRHRCT2IvQ2dBQ0FBZ0FBQUFFZ0FnQUFBQUFBZ2dBQUFBQUFBQUFBQUFLQUFJQUNRQUFBQVNBQ1FBQUFBQUNDQUFBQU9ML0FBQUFBQW9BQWdBS0FBQUFCSUFLQUFBQUFBSUlBQUFBMC8vdEJPYi9DZ0FDQUFzQUFBQUVnQXNBQUFBQUFnZ0FBQURUL3hQN0dRQUtBQUlBREFBQUFBU0FEQUFBQUFBQ0NBQUFBTFgvRS9zWkFBb0FBZ0FOQUFJRUFnQUlBQ3NFQWdBQUFFZ0VBQUEzQkFFQUFRYUFBQUFBQUFBQ0NBQUFvTGovRXhNV0FBUUNFQUFBWUxIL0V4TVdBSnE1dVA4VDB4MEFJd2dCQUFBQ0J3SUFBQUFBQncwQUFRQUFBQU1BWUFESUFBTUFUd0FBQUFBRWdBMEFBQUFBQWdnQUFBRGkveWIyTXdBS0FBSUFEZ0FDQkFJQUJ3QXJCQUlBQVFCSUJBQUFOd1FCQUFFR2dBQUFBQUFBQWdnQU5KUGwveVplTUFBRUFoQUF6V3plL3laZU1BQ3I2dTMvV1pFM0FDTUlBUUFBQWdjQ0FBQUFCUWNCQUFVRUJ3WUFBZ0FDQUFNQUFBY09BQUVBQUFBREFHQUF5QUFEQUU1SUFBQUFBQVNBRGdBQUFBQUNDQUFBQU5QL09mRk5BQW9BQWdBUEFBQUFCSUFQQUFBQUFBSUlBTDB6My85QldXa0FDZ0FDQUJBQUFnUUNBQWdBS3dRQ0FBQUFTQVFBQUFhQUFBQUFBQUFDQ0FDOTArTC9RWEZsQUFRQ0VBQzlrOXYvUVhGbEFGZnQ0djlCTVcwQUl3Z0JBQUFDQndJQUFBQUFCdzBBQVFBQUFBTUFZQURJQUFNQVR3QUFBQUFFZ0JBQUFBQUFBZ2dBWStqSS95MXNmUUFLQUFJQUVRQUFBQVNBRVFBQUFBQUNDQUJRN2E3L0xXeHVBQW9BQWdBU0FBSUVBZ0FIQUNzRUFnQUFBRWdFQUFBR2dBQUFBQUFBQWdnQWc0Q3kveTNVYWdBRUFoQUFIVnFyL3kzVWFnQ0RnTEwvWUFkeUFDTUlBUUFBQWdjQ0FBQUFBQWNOQUFFQUFBQURBR0FBeUFBREFFNEFBQUFBQklBU0FBQUFBQUlJQUJNcXRmOEFGRkVBQ2dBQ0FCTUFBZ1FDQUFjQUt3UUNBQUFBU0FRQUFBYUFBQUFBQUFBQ0NBQkd2YmovQUh4TkFBUUNFQURnbHJIL0FIeE5BRWE5dVA4MHIxUUFJd2dCQUFBQ0J3SUFBQUFBQncwQUFRQUFBQU1BWUFESUFBTUFUZ0FBQUFBRWdCTUFBQUFBQWdnQUtndk0veHRDbXdBS0FBSUFGQUFBQUFTQUZBQUFBQUFDQ0FEcXhiUC9TK1NzQUFvQUFnQVZBQUFBQklBVkFBQUFBQUlJQUxMb3R2ODV1c29BQ2dBQ0FCWUFBQUFFZ0JZQUFBQUFBZ2dBdVZEUy8vYnQxZ0FLQUFJQUZ3QUFBQVNBRndBQUFBQUNDQUNBYzlYLzQ4UDBBQW9BQWdBWUFBSUVBZ0FSQUNzRUFnQUFBRWdFQUFBM0JBRUFBUWFBQUFBQUFBQUNDQUNBRTluLzR5dnhBQVFDRUFDQTA5SC80eXZ4QUJvdDJmOUtrdm9BSXdnQkFBQUNCd0lBQUFBRkJ3RUFBUUFIRGdBQkFBQUFBd0JnQU1nQUF3QkRiQUFBQUFBRWdCZ0FBQUFBQWdnQStaWHEvOFZMeFFBS0FBSUFHUUFBQUFTQUdRQUFBQUFDQ0FBeWMrZi8xM1duQUFvQUFnQWFBQUFBQllBYkFBQUFDZ0FDQUJzQUJBWUVBQUVBQUFBRkJnUUFBZ0FBQUFvR0FRQUJBQUFGZ0J3QUFBQUtBQUlBSEFBRUJnUUFBZ0FBQUFVR0JBQURBQUFBQ2dZQkFBRUFBQVdBSFFBQUFBb0FBZ0FkQUFRR0JBQUNBQUFBQlFZRUFBUUFBQUFLQmdFQUFRQUFCWUFlQUFBQUNnQUNBQjRBQkFZRUFBSUFBQUFGQmdRQUJRQUFBQW9HQVFBQkFBQUZnQjhBQUFBS0FBSUFId0FFQmdRQUJRQUFBQVVHQkFBR0FBQUFBQVlDQUlBQUFBQUZnQ0FBQUFBS0FBSUFJQUFFQmdRQUJnQUFBQVVHQkFBSEFBQUFBQVlDQUlBQUFBQUZnQ0VBQUFBS0FBSUFJUUFFQmdRQUJ3QUFBQVVHQkFBSUFBQUFBQVlDQUlBQUFBQUZnQ0lBQUFBS0FBSUFJZ0FFQmdRQUNBQUFBQVVHQkFBSkFBQUFBQVlDQUlBQUFBQUZnQ01BQUFBS0FBSUFJd0FFQmdRQUNRQUFBQVVHQkFBS0FBQUFBQVlDQUlBQUFBQUZnQ1FBQUFBS0FBSUFKQUFFQmdRQUJRQUFBQVVHQkFBS0FBQUFBQVlDQUlBQUFBQUZnQ1VBQUFBS0FBSUFKUUFFQmdRQUNRQUFBQVVHQkFBTEFBQUFDZ1lCQUFFQUFBV0FKZ0FBQUFvQUFnQW1BQVFHQkFBTEFBQUFCUVlFQUF3QUFBQUFCZ0lBQWdBQUFBV0FKd0FBQUFvQUFnQW5BQVFHQkFBTEFBQUFCUVlFQUEwQUFBQUtCZ0VBQVFBQUJZQW9BQUFBQ2dBQ0FDZ0FCQVlFQUEwQUFBQUZCZ1FBRGdBQUFBb0dBUUFCQUFBRmdDa0FBQUFLQUFJQUtRQUVCZ1FBRGdBQUFBVUdCQUFQQUFBQUFBWUNBSUFBQUFBRmdDb0FBQUFLQUFJQUtnQUVCZ1FBRHdBQUFBVUdCQUFRQUFBQUFBWUNBSUFBQUFBRmdDc0FBQUFLQUFJQUt3QUVCZ1FBRUFBQUFBVUdCQUFSQUFBQUFBWUNBSUFBQUFBRmdDd0FBQUFLQUFJQUxBQUVCZ1FBRVFBQUFBVUdCQUFTQUFBQUFBWUNBSUFBQUFBRmdDMEFBQUFLQUFJQUxRQUVCZ1FBRGdBQUFBVUdCQUFTQUFBQUFBWUNBSUFBQUFBRmdDNEFBQUFLQUFJQUxnQUVCZ1FBRUFBQUFBVUdCQUFUQUFBQUFBQUZnQzhBQUFBS0FBSUFMd0FFQmdRQUV3QUFBQVVHQkFBVUFBQUFBQVlDQUlBQUFBQUZnREFBQUFBS0FBSUFNQUFFQmdRQUZBQUFBQVVHQkFBVkFBQUFBQVlDQUlBQUFBQUZnREVBQUFBS0FBSUFNUUFFQmdRQUZRQUFBQVVHQkFBV0FBQUFBQVlDQUlBQUFBQUZnRElBQUFBS0FBSUFNZ0FFQmdRQUZnQUFBQVVHQkFBWEFBQUFDZ1lCQUFFQUFBV0FNd0FBQUFvQUFnQXpBQVFHQkFBV0FBQUFCUVlFQUJnQUFBQUFCZ0lBZ0FBQUFBV0FOQUFBQUFvQUFnQTBBQVFHQkFBWUFBQUFCUVlFQUJrQUFBQUFCZ0lBZ0FBQUFBV0FOUUFBQUFvQUFnQTFBQVFHQkFBVEFBQUFCUVlFQUJrQUFBQUFCZ0lBZ0FBQUFBZUFPQUFBQUFRQ0VBQUFBUEgvTkRQNy93QUE4Zi90Qk9iL0NnQUNBRFlBQUFvQ0FBUUFCQW9DQUFFQURRSU1BTzBFNXY4QUFQSC9BQUFBQUE0Q0RBQTBNL3YvQUFEeC93QUFBQUFQQWd3QTdRVG0vMFl1QmdBQUFBQUFBQUFIZ0RrQUFBQUVBaEFBZ1QzRy8zbmpjd0NCUGNiLzl3cGtBQW9BQWdBM0FBQUtBZ0FFQUFRS0FnQUJBQTBDREFEM0NtUUFnVDNHL3dBQUFBQU9BZ3dBZWVOekFJRTl4djhBQUFBQUR3SU1BUGNLWkFBQ0Z0Yi9BQUFBQUFBQUI0QTZBQUFBQkFJUUFQSXR6LzlQUnM0QThpM1Avd2dZdVFBS0FBSUFPQUFBQ2dJQUJBQUVDZ0lBQVFBTkFnd0FDQmk1QVBJdHovOEFBQUFBRGdJTUFFOUd6Z0R5TGMvL0FBQUFBQThDREFBSUdMa0FPRnprL3dBQUFBQUFBQUFBQUFBQUFBQUE=</t>
        </r>
      </text>
    </comment>
    <comment ref="J22" authorId="0">
      <text>
        <r>
          <rPr>
            <sz val="9"/>
            <color indexed="81"/>
            <rFont val="Tahoma"/>
            <family val="2"/>
          </rPr>
          <t>QzE5SDIxTjVPMlN8TUFTVEVSIFNIRUVUUGljdHVyZSAxMjV8Vm1wRFJEQXhNREFFQXdJQkFBQUFBQUFBQUFBQUFBQ0FBQUFBQUFNQUZnQUFBRU5vWlcxRWNtRjNJREV5TGpBdU1pNHhNRGMyQkFJUUFBQmdzZitFc0dULzBEYWl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PYkM5UndXQ0FRQUFBQWtBQmdJQkFBQUFDUUFHUWdBQUJBSUFnQUJBQThJQWdBQkFBT0FPd0FBQUFRQ0VBQUFZTEgvaExCay85QTJvZ0FtTmpRQUJJQUJBQUFBQUFJSUFBRUE0djhtOWpNQUNnQUNBQUlBTndRQkFBRUFBQVNBQWdBQUFBQUNDQUFBQU5QL0Uvc1pBQW9BQWdBREFEY0VBUUFCQUFBRWdBTUFBQUFBQWdnQUFBRGkvd0FBQUFBS0FBSUFCQUFBQUFTQUJBQUFBQUFDQ0FBQUFBQUFBQUFBQUFvQUFnQUZBQUFBQklBRkFBQUFBQUlJQUFBQUR3QVQreGtBQ2dBQ0FBWUFOd1FCQUFFQUFBU0FCZ0FBQUFBQ0NBRC8vdzRBN1FUbS93b0FBZ0FIQUFJRUFnQUhBQ3NFQWdBQUFFZ0VBQUEzQkFFQUFRYUFBQUFBQUFBQ0NBQXpreElBN1d6aS93UUNFQURNYkFzQTdXemkvek9URWdBZ29Pbi9Jd2dCQUFBQ0J3SUFBQUFBQncwQUFRQUFBQU1BWUFESUFBTUFUZ0FBQUFBRWdBY0FBQUFBQWdnQUFBQUFBTm9KelA4S0FBSUFDQUFBQUFTQUNBQUFBQUFDQ0FBQUFPTC8yZ25NL3dvQUFnQUpBQUlFQWdBSEFDc0VBZ0FCQUVnRUFBQTNCQUVBQVFhQUFBQUFBQUFDQ0FBMGsrWC8ycUhQL3dRQ0VBRE5iTjcvZER2Qi96U1Q1Zi9hb2MvL0l3Z0JBUDhCQndFQS93SUhBZ0FBQUFVSEFRQURBQWNPQUFFQUFBQURBR0FBeUFBREFFNUlBQUFBQUFTQUNRQUFBQUFDQ0FBQUFOUC83UVRtL3dvQUFnQUtBQUFBQklBS0FBQUFBQUlJQUFBQXRmL3RCT2IvQ2dBQ0FBc0FBZ1FDQUFnQUt3UUNBQUFBU0FRQUFEY0VBUUFCQm9BQUFBQUFBQUlJQUFDZ3VQL3RIT0wvQkFJUUFBQmdzZi90SE9ML21ybTQvKzNjNmY4akNBRUFBQUlIQWdBQUFBQUhEUUFCQUFBQUF3QmdBTWdBQXdCUEFBQUFBQVNBQ3dBQUFBQUNDQUQvL3c0QXh3Nnkvd29BQWdBTUFBSUVBZ0FIQUNzRUFnQUFBRWdFQUFBR2dBQUFBQUFBQWdnQU01TVNBTWQycnY4RUFoQUF6R3dMQU1kMnJ2OHpreElBK3FtMS95TUlBUUFBQWdjQ0FBQUFBQWNOQUFFQUFBQURBR0FBeUFBREFFNEFBQUFBQklBTUFBQUFBQUlJQUVQTUFnQy9wcGIvQ2dBQ0FBMEFBZ1FDQUFjQUt3UUNBQUFBU0FRQUFBYUFBQUFBQUFBQ0NBQjJYd1lBdnc2VC93UUNFQUFST2YvL3Z3NlQvM1pmQmdEelFaci9Jd2dCQUFBQ0J3SUFBQUFBQncwQUFRQUFBQU1BWUFESUFBTUFUZ0FBQUFBRWdBMEFBQUFBQWdnQW5SY1pBTk9UZ3Y4S0FBSUFEZ0FBQUFTQURnQUFBQUFDQ0FEVzlCVUE1YjFrL3dvQUFnQVBBRGNFQVFBQkFBQUVnQThBQUFBQUFnZ0FzQkl6QU5PVGtmOEtBQUlBRUFBQUFBU0FFQUFBQUFBQ0NBRHQxU3dBQU95dS93b0FBZ0FSQUFBQUJJQVJBQUFBQUFJSUFObm9RQUJhTjhYL0NnQUNBQklBQWdRQ0FBY0FLd1FDQUFFQVNBUUFBRGNFQVFBQkJvQUFBQUFBQUFJSUFBMThSQUJhbjhIL0JBSVFBS1pWUFFCYW44SC9EWHhFQU1BRjBQOGpDQUVBQUFJSEFnQUFBQVVIQVFBQkFBY09BQUVBQUFBREFHQUF5QUFEQUU1SUFBQUFBQVNBRWdBQUFBQUNDQUFHUVY0QWwvcSsvd29BQWdBVEFBQUFCSUFUQUFBQUFBSUlBRW9CYVFDeCtLTC9DZ0FDQUJRQUFnUUNBQWdBS3dRQ0FBQUFTQVFBQURjRUFRQUJCb0FBQUFBQUFBSUlBRXFoYkFDeEVKLy9CQUlRQUVwaFpRQ3hFSi8vNUxwc0FMSFFwdjhqQ0FFQUFBSUhBZ0FBQUFBSERRQUJBQUFBQXdCZ0FNZ0FBd0JQQUFBQUFBU0FGQUFBQUFBQ0NBQTBJbkVBRWt2Vy93b0FBZ0FWQUFBQUJJQVZBQUFBQUFJSUFLYkRqZ0NubWRIL0NnQUNBQllBQUFBRWdCWUFBQUFBQWdnQTFhU2hBQ0xxNlA4S0FBSUFGd0FBQUFTQUZ3QUFBQUFDQ0FDUjVKWUFCK3dFQUFvQUFnQVlBQUFBQklBWUFBQUFBQUlJQUI1RGVRQnluUWtBQ2dBQ0FCa0FBQUFFZ0JrQUFBQUFBZ2dBOEdGbUFQaE04djhLQUFJQUdnQUFBQVNBR2dBQUFBQUNDQUIrd0VnQVl2NzIvd29BQWdBYkFBSUVBZ0FRQUNzRUFnQUFBRWdFQUFBM0JBRUFBUWFBQUFBQUFBQUNDQUIrWUV3QVlxTHovd1FDRUFCK0lFVUFZcUx6L3hkNlRBREpTUHIvSXdnQkFBQUNCd0lBQUFBQUJ3MEFBUUFBQUFNQVlBRElBQU1BVXdBQUFBQUVnQnNBQUFBQUFnZ0FUOTgxQU9ldDMvOEtBQUlBSEFBM0JBRUFBUUFBQllBZEFBQUFDZ0FDQUIwQUJBWUVBQUVBQUFBRkJnUUFBZ0FBQUFvR0FRQUJBQUFGZ0I0QUFBQUtBQUlBSGdBRUJnUUFBZ0FBQUFVR0JBQURBQUFBQ2dZQkFBRUFBQVdBSHdBQUFBb0FBZ0FmQUFRR0JBQURBQUFBQlFZRUFBUUFBQUFBQmdJQUFnQURCZ0lBQWdBTEJoQUFIZ0FBQUNVQUFBQWhBQUFBSUFBQUFBQUFCWUFnQUFBQUNnQUNBQ0FBQkFZRUFBUUFBQUFGQmdRQUJRQUFBQW9HQVFBQkFBQUZnQ0VBQUFBS0FBSUFJUUFFQmdRQUJBQUFBQVVHQkFBR0FBQUFDZ1lCQUFFQUFBV0FJZ0FBQUFvQUFnQWlBQVFHQkFBR0FBQUFCUVlFQUFjQUFBQUFCZ0lBQWdBREJnSUFBZ0FMQmhBQUFBQUFBQ0VBQUFBakFBQUFKd0FBQUFBQUJZQWpBQUFBQ2dBQ0FDTUFCQVlFQUFjQUFBQUZCZ1FBQ0FBQUFBb0dBUUFCQUFBRmdDUUFBQUFLQUFJQUpBQUVCZ1FBQ0FBQUFBVUdCQUFKQUFBQUNnWUJBQUVBQUFXQUpRQUFBQW9BQWdBbEFBUUdCQUFEQUFBQUJRWUVBQWtBQUFBS0JnRUFBUUFBQllBbUFBQUFDZ0FDQUNZQUJBWUVBQWtBQUFBRkJnUUFDZ0FBQUFBR0FnQUNBQUFBQllBbkFBQUFDZ0FDQUNjQUJBWUVBQWNBQUFBRkJnUUFDd0FBQUFvR0FRQUJBQUFGZ0NnQUFBQUtBQUlBS0FBRUJnUUFDd0FBQUFVR0JBQU1BQUFBQUFZQ0FJQUFBQUFGZ0NrQUFBQUtBQUlBS1FBRUJnUUFEQUFBQUFVR0JBQU5BQUFBQUFZQ0FJQUFBQUFGZ0NvQUFBQUtBQUlBS2dBRUJnUUFEUUFBQUFVR0JBQU9BQUFBQ2dZQkFBRUFBQVdBS3dBQUFBb0FBZ0FyQUFRR0JBQU5BQUFBQlFZRUFBOEFBQUFBQmdJQWdBQUFBQVdBTEFBQUFBb0FBZ0FzQUFRR0JBQVBBQUFBQlFZRUFCQUFBQUFBQmdJQWdBQUFBQVdBTFFBQUFBb0FBZ0F0QUFRR0JBQUxBQUFBQlFZRUFCQUFBQUFBQmdJQWdBQUFBQVdBTGdBQUFBb0FBZ0F1QUFRR0JBQVFBQUFBQlFZRUFCRUFBQUFLQmdFQUFRQUFCWUF2QUFBQUNnQUNBQzhBQkFZRUFCRUFBQUFGQmdRQUVnQUFBQW9HQVFBQkFBQUZnREFBQUFBS0FBSUFNQUFFQmdRQUVnQUFBQVVHQkFBVEFBQUFBQVlDQUFJQUFBQUZnREVBQUFBS0FBSUFNUUFFQmdRQUVnQUFBQVVHQkFBVUFBQUFDZ1lCQUFFQUFBV0FNZ0FBQUFvQUFnQXlBQVFHQkFBVUFBQUFCUVlFQUJVQUFBQUFCZ0lBZ0FBQUFBV0FNd0FBQUFvQUFnQXpBQVFHQkFBVkFBQUFCUVlFQUJZQUFBQUFCZ0lBZ0FBQUFBV0FOQUFBQUFvQUFnQTBBQVFHQkFBV0FBQUFCUVlFQUJjQUFBQUFCZ0lBZ0FBQUFBV0FOUUFBQUFvQUFnQTFBQVFHQkFBWEFBQUFCUVlFQUJnQUFBQUFCZ0lBZ0FBQUFBV0FOZ0FBQUFvQUFnQTJBQVFHQkFBWUFBQUFCUVlFQUJrQUFBQUFCZ0lBZ0FBQUFBV0FOd0FBQUFvQUFnQTNBQVFHQkFBVUFBQUFCUVlFQUJrQUFBQUFCZ0lBZ0FBQUFBV0FPQUFBQUFvQUFnQTRBQVFHQkFBWkFBQUFCUVlFQUJvQUFBQUtCZ0VBQVFBQUJZQTVBQUFBQ2dBQ0FEa0FCQVlFQUJvQUFBQUZCZ1FBR3dBQUFBb0dBUUFCQUFBSGdEd0FBQUFFQWhBQWY4SWJBSXJOcS85L3doc0FDZldiL3dvQUFnQTZBQkFBUndBQUFGUm9aWEpsSUdseklHRWdkbUZzWlc1alpTQnZjaUJqYUdGeVoyVWdaWEp5YjNJZ2MyOXRaWGRvWlhKbElHbHVJSFJvYVhNZ1lYSnZiV0YwYVdNZ2MzbHpkR1Z0TGdBS0FnQUVBQVFLQWdBQkFBMENEQUFKOVp2L2Y4SWJBQUFBQUFBT0Fnd0FpczJyLzMvQ0d3QUFBQUFBRHdJTUFBbjFtLzhCbXlzQUFBQUFBQUFBQjRBOUFBQUFCQUlRQUdJRGhBRFN5UUlBWWdPRUFJMmI3ZjhLQUFJQU93QUFDZ0lBQkFBRUNnSUFBUUFOQWd3QWpadnQvMklEaEFBQUFBQUFEZ0lNQU5MSkFnQmlBNFFBQUFBQUFBOENEQUNObSszL3FUR1pBQUFBQUFBQUFBQUFBQUFBQUFBQQ==</t>
        </r>
      </text>
    </comment>
    <comment ref="K22" authorId="0">
      <text>
        <r>
          <rPr>
            <sz val="9"/>
            <color indexed="81"/>
            <rFont val="Tahoma"/>
            <family val="2"/>
          </rPr>
          <t>QzE5SDIxTjVPMlN8TUFTVEVSIFNIRUVUUGljdHVyZSAxMjV8Vm1wRFJEQXhNREFFQXdJQkFBQUFBQUFBQUFBQUFBQ0FBQUFBQUFNQUZnQUFBRU5vWlcxRWNtRjNJREV5TGpBdU1pNHhNRGMyQkFJUUFBQmdzZitFc0dULzBEYWl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PYkM5UndXQ0FRQUFBQWtBQmdJQkFBQUFDUUFHUWdBQUJBSUFnQUJBQThJQWdBQkFBT0FPd0FBQUFRQ0VBQUFZTEgvaExCay85QTJvZ0FtTmpRQUJJQUJBQUFBQUFJSUFBRUE0djhtOWpNQUNnQUNBQUlBTndRQkFBRUFBQVNBQWdBQUFBQUNDQUFBQU5QL0Uvc1pBQW9BQWdBREFEY0VBUUFCQUFBRWdBTUFBQUFBQWdnQUFBRGkvd0FBQUFBS0FBSUFCQUFBQUFTQUJBQUFBQUFDQ0FBQUFBQUFBQUFBQUFvQUFnQUZBQUFBQklBRkFBQUFBQUlJQUFBQUR3QVQreGtBQ2dBQ0FBWUFOd1FCQUFFQUFBU0FCZ0FBQUFBQ0NBRC8vdzRBN1FUbS93b0FBZ0FIQUFJRUFnQUhBQ3NFQWdBQUFFZ0VBQUEzQkFFQUFRYUFBQUFBQUFBQ0NBQXpreElBN1d6aS93UUNFQURNYkFzQTdXemkvek9URWdBZ29Pbi9Jd2dCQUFBQ0J3SUFBQUFBQncwQUFRQUFBQU1BWUFESUFBTUFUZ0FBQUFBRWdBY0FBQUFBQWdnQUFBQUFBTm9KelA4S0FBSUFDQUFBQUFTQUNBQUFBQUFDQ0FBQUFPTC8yZ25NL3dvQUFnQUpBQUlFQWdBSEFDc0VBZ0FCQUVnRUFBQTNCQUVBQVFhQUFBQUFBQUFDQ0FBMGsrWC8ycUhQL3dRQ0VBRE5iTjcvZER2Qi96U1Q1Zi9hb2MvL0l3Z0JBUDhCQndFQS93SUhBZ0FBQUFVSEFRQURBQWNPQUFFQUFBQURBR0FBeUFBREFFNUlBQUFBQUFTQUNRQUFBQUFDQ0FBQUFOUC83UVRtL3dvQUFnQUtBQUFBQklBS0FBQUFBQUlJQUFBQXRmL3RCT2IvQ2dBQ0FBc0FBZ1FDQUFnQUt3UUNBQUFBU0FRQUFEY0VBUUFCQm9BQUFBQUFBQUlJQUFDZ3VQL3RIT0wvQkFJUUFBQmdzZi90SE9ML21ybTQvKzNjNmY4akNBRUFBQUlIQWdBQUFBQUhEUUFCQUFBQUF3QmdBTWdBQXdCUEFBQUFBQVNBQ3dBQUFBQUNDQUQvL3c0QXh3Nnkvd29BQWdBTUFBSUVBZ0FIQUNzRUFnQUFBRWdFQUFBR2dBQUFBQUFBQWdnQU01TVNBTWQycnY4RUFoQUF6R3dMQU1kMnJ2OHpreElBK3FtMS95TUlBUUFBQWdjQ0FBQUFBQWNOQUFFQUFBQURBR0FBeUFBREFFNEFBQUFBQklBTUFBQUFBQUlJQUVQTUFnQy9wcGIvQ2dBQ0FBMEFBZ1FDQUFjQUt3UUNBQUFBU0FRQUFBYUFBQUFBQUFBQ0NBQjJYd1lBdnc2VC93UUNFQUFST2YvL3Z3NlQvM1pmQmdEelFaci9Jd2dCQUFBQ0J3SUFBQUFBQncwQUFRQUFBQU1BWUFESUFBTUFUZ0FBQUFBRWdBMEFBQUFBQWdnQW5SY1pBTk9UZ3Y4S0FBSUFEZ0FBQUFTQURnQUFBQUFDQ0FEVzlCVUE1YjFrL3dvQUFnQVBBRGNFQVFBQkFBQUVnQThBQUFBQUFnZ0FzQkl6QU5PVGtmOEtBQUlBRUFBQUFBU0FFQUFBQUFBQ0NBRHQxU3dBQU95dS93b0FBZ0FSQUFBQUJJQVJBQUFBQUFJSUFObm9RQUJhTjhYL0NnQUNBQklBQWdRQ0FBY0FLd1FDQUFFQVNBUUFBRGNFQVFBQkJvQUFBQUFBQUFJSUFBMThSQUJhbjhIL0JBSVFBS1pWUFFCYW44SC9EWHhFQU1BRjBQOGpDQUVBQUFJSEFnQUFBQVVIQVFBQkFBY09BQUVBQUFBREFHQUF5QUFEQUU1SUFBQUFBQVNBRWdBQUFBQUNDQUFHUVY0QWwvcSsvd29BQWdBVEFBQUFCSUFUQUFBQUFBSUlBRW9CYVFDeCtLTC9DZ0FDQUJRQUFnUUNBQWdBS3dRQ0FBQUFTQVFBQURjRUFRQUJCb0FBQUFBQUFBSUlBRXFoYkFDeEVKLy9CQUlRQUVwaFpRQ3hFSi8vNUxwc0FMSFFwdjhqQ0FFQUFBSUhBZ0FBQUFBSERRQUJBQUFBQXdCZ0FNZ0FBd0JQQUFBQUFBU0FGQUFBQUFBQ0NBQTBJbkVBRWt2Vy93b0FBZ0FWQUFBQUJJQVZBQUFBQUFJSUFLYkRqZ0NubWRIL0NnQUNBQllBQUFBRWdCWUFBQUFBQWdnQTFhU2hBQ0xxNlA4S0FBSUFGd0FBQUFTQUZ3QUFBQUFDQ0FDUjVKWUFCK3dFQUFvQUFnQVlBQUFBQklBWUFBQUFBQUlJQUI1RGVRQnluUWtBQ2dBQ0FCa0FBQUFFZ0JrQUFBQUFBZ2dBOEdGbUFQaE04djhLQUFJQUdnQUFBQVNBR2dBQUFBQUNDQUIrd0VnQVl2NzIvd29BQWdBYkFBSUVBZ0FRQUNzRUFnQUFBRWdFQUFBM0JBRUFBUWFBQUFBQUFBQUNDQUIrWUV3QVlxTHovd1FDRUFCK0lFVUFZcUx6L3hkNlRBREpTUHIvSXdnQkFBQUNCd0lBQUFBQUJ3MEFBUUFBQUFNQVlBRElBQU1BVXdBQUFBQUVnQnNBQUFBQUFnZ0FUOTgxQU9ldDMvOEtBQUlBSEFBM0JBRUFBUUFBQllBZEFBQUFDZ0FDQUIwQUJBWUVBQUVBQUFBRkJnUUFBZ0FBQUFvR0FRQUJBQUFGZ0I0QUFBQUtBQUlBSGdBRUJnUUFBZ0FBQUFVR0JBQURBQUFBQ2dZQkFBRUFBQVdBSHdBQUFBb0FBZ0FmQUFRR0JBQURBQUFBQlFZRUFBUUFBQUFBQmdJQUFnQURCZ0lBQWdBTEJoQUFIZ0FBQUNVQUFBQWhBQUFBSUFBQUFBQUFCWUFnQUFBQUNnQUNBQ0FBQkFZRUFBUUFBQUFGQmdRQUJRQUFBQW9HQVFBQkFBQUZnQ0VBQUFBS0FBSUFJUUFFQmdRQUJBQUFBQVVHQkFBR0FBQUFDZ1lCQUFFQUFBV0FJZ0FBQUFvQUFnQWlBQVFHQkFBR0FBQUFCUVlFQUFjQUFBQUFCZ0lBQWdBREJnSUFBZ0FMQmhBQUFBQUFBQ0VBQUFBakFBQUFKd0FBQUFBQUJZQWpBQUFBQ2dBQ0FDTUFCQVlFQUFjQUFBQUZCZ1FBQ0FBQUFBb0dBUUFCQUFBRmdDUUFBQUFLQUFJQUpBQUVCZ1FBQ0FBQUFBVUdCQUFKQUFBQUNnWUJBQUVBQUFXQUpRQUFBQW9BQWdBbEFBUUdCQUFEQUFBQUJRWUVBQWtBQUFBS0JnRUFBUUFBQllBbUFBQUFDZ0FDQUNZQUJBWUVBQWtBQUFBRkJnUUFDZ0FBQUFBR0FnQUNBQUFBQllBbkFBQUFDZ0FDQUNjQUJBWUVBQWNBQUFBRkJnUUFDd0FBQUFvR0FRQUJBQUFGZ0NnQUFBQUtBQUlBS0FBRUJnUUFDd0FBQUFVR0JBQU1BQUFBQUFZQ0FJQUFBQUFGZ0NrQUFBQUtBQUlBS1FBRUJnUUFEQUFBQUFVR0JBQU5BQUFBQUFZQ0FJQUFBQUFGZ0NvQUFBQUtBQUlBS2dBRUJnUUFEUUFBQUFVR0JBQU9BQUFBQ2dZQkFBRUFBQVdBS3dBQUFBb0FBZ0FyQUFRR0JBQU5BQUFBQlFZRUFBOEFBQUFBQmdJQWdBQUFBQVdBTEFBQUFBb0FBZ0FzQUFRR0JBQVBBQUFBQlFZRUFCQUFBQUFBQmdJQWdBQUFBQVdBTFFBQUFBb0FBZ0F0QUFRR0JBQUxBQUFBQlFZRUFCQUFBQUFBQmdJQWdBQUFBQVdBTGdBQUFBb0FBZ0F1QUFRR0JBQVFBQUFBQlFZRUFCRUFBQUFLQmdFQUFRQUFCWUF2QUFBQUNnQUNBQzhBQkFZRUFCRUFBQUFGQmdRQUVnQUFBQW9HQVFBQkFBQUZnREFBQUFBS0FBSUFNQUFFQmdRQUVnQUFBQVVHQkFBVEFBQUFBQVlDQUFJQUFBQUZnREVBQUFBS0FBSUFNUUFFQmdRQUVnQUFBQVVHQkFBVUFBQUFDZ1lCQUFFQUFBV0FNZ0FBQUFvQUFnQXlBQVFHQkFBVUFBQUFCUVlFQUJVQUFBQUFCZ0lBZ0FBQUFBV0FNd0FBQUFvQUFnQXpBQVFHQkFBVkFBQUFCUVlFQUJZQUFBQUFCZ0lBZ0FBQUFBV0FOQUFBQUFvQUFnQTBBQVFHQkFBV0FBQUFCUVlFQUJjQUFBQUFCZ0lBZ0FBQUFBV0FOUUFBQUFvQUFnQTFBQVFHQkFBWEFBQUFCUVlFQUJnQUFBQUFCZ0lBZ0FBQUFBV0FOZ0FBQUFvQUFnQTJBQVFHQkFBWUFBQUFCUVlFQUJrQUFBQUFCZ0lBZ0FBQUFBV0FOd0FBQUFvQUFnQTNBQVFHQkFBVUFBQUFCUVlFQUJrQUFBQUFCZ0lBZ0FBQUFBV0FPQUFBQUFvQUFnQTRBQVFHQkFBWkFBQUFCUVlFQUJvQUFBQUtCZ0VBQVFBQUJZQTVBQUFBQ2dBQ0FEa0FCQVlFQUJvQUFBQUZCZ1FBR3dBQUFBb0dBUUFCQUFBSGdEd0FBQUFFQWhBQWY4SWJBSXJOcS85L3doc0FDZldiL3dvQUFnQTZBQkFBUndBQUFGUm9aWEpsSUdseklHRWdkbUZzWlc1alpTQnZjaUJqYUdGeVoyVWdaWEp5YjNJZ2MyOXRaWGRvWlhKbElHbHVJSFJvYVhNZ1lYSnZiV0YwYVdNZ2MzbHpkR1Z0TGdBS0FnQUVBQVFLQWdBQkFBMENEQUFKOVp2L2Y4SWJBQUFBQUFBT0Fnd0FpczJyLzMvQ0d3QUFBQUFBRHdJTUFBbjFtLzhCbXlzQUFBQUFBQUFBQjRBOUFBQUFCQUlRQUdJRGhBRFN5UUlBWWdPRUFJMmI3ZjhLQUFJQU93QUFDZ0lBQkFBRUNnSUFBUUFOQWd3QWpadnQvMklEaEFBQUFBQUFEZ0lNQU5MSkFnQmlBNFFBQUFBQUFBOENEQUNObSszL3FUR1pBQUFBQUFBQUFBQUFBQUFBQUFBQQ==</t>
        </r>
      </text>
    </comment>
    <comment ref="J23" authorId="0">
      <text>
        <r>
          <rPr>
            <sz val="9"/>
            <color indexed="81"/>
            <rFont val="Tahoma"/>
            <family val="2"/>
          </rPr>
          <t>QzIySDIzTjNPU3xNQVNURVIgU0hFRVRQaWN0dXJlIDMwNXxWbXBEUkRBeE1EQUVBd0lCQUFBQUFBQUFBQUFBQUFDQUFBQUFBQU1BRmdBQUFFTm9aVzFFY21GM0lERXlMakF1TWk0eE1EYzJCQUlRQUROczRmK05uV1AvMUFsM0FCRzRt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FMSUdCRVdDQVFBQUFBa0FCZ0lCQUFBQUNRQUdRZ0FBQkFJQWdBQkFBOElBZ0FCQUFPQVBRQUFBQVFDRUFBemJPSC9qWjFqLzlRSmR3QVJ1SmtBQklBQkFBQUFBQUlJQUYzTk5BQmR6U1VBQ2dBQ0FBSUFBZ1FDQUFnQUt3UUNBQUFBU0FRQUFEY0VBUUFCQm9BQUFBQUFBQUlJQUYxdE9BQmQ1U0VBQkFJUUFGMHRNUUJkNVNFQTlvWTRBRjJsS1FBakNBRUFBQUlIQWdBQUFBQUhEUUFCQUFBQUF3QmdBTWdBQXdCUEFBQUFBQVNBQWdBQUFBQUNDQUJBUlJnQUhZZ2NBQW9BQWdBREFBQUFCSUFEQUFBQUFBSUlBQUFBQUFCT0tpNEFDZ0FDQUFRQUFnUUNBQWNBS3dRQ0FBQUFTQVFBQUFhQUFBQUFBQUFDQ0FBemt3TUFUcElxQUFRQ0VBRE5iUHovVHBJcUFET1RBd0NCeFRFQUl3Z0JBQUFDQndJQUFBQUFCdzBBQVFBQUFBTUFZQURJQUFNQVRnQUFBQUFFZ0FRQUFBQUFBZ2dBQUFBQUFFNHFUQUFLQUFJQUJRQTNCQUVBQVFBQUJJQUZBQUFBQUFJSUFCUDdHUUJPS2xzQUNnQUNBQVlBQUFBRWdBWUFBQUFBQWdnQTJoMGRBRHNBZVFBS0FBSUFCd0FBQUFTQUJ3QUFBQUFDQ0FBR2Rqb0EvangvQUFvQUFnQUlBQUFBQklBSUFBQUFBQUlJQUFaMlNRQVJPSmtBQ2dBQ0FBa0FBQUFFZ0FrQUFBQUFBZ2dBQm5abkFCRTRtUUFLQUFJQUNnQUFBQVNBQ2dBQUFBQUNDQUFHZG5ZQS9qeC9BQW9BQWdBTEFBQUFCSUFMQUFBQUFBSUlBQVoyWndEclFXVUFDZ0FDQUF3QUFBQUVnQXdBQUFBQUFnZ0FCblpKQU90QlpRQUtBQUlBRFFBQUFBU0FEUUFBQUFBQ0NBQWFZelVBa2ZaT0FBb0FBZ0FPQUFJRUFnQVFBQ3NFQWdBQUFFZ0VBQUFHZ0FBQUFBQUFBZ2dBR2dNNUFKR2FTd0FFQWhBQUdzTXhBSkdhU3dDMEhEa0E5MEJTQUNNSUFRQUFBZ2NDQUFBQUFBY05BQUVBQUFBREFHQUF5QUFEQUZNQUFBQUFCSUFPQUFBQUFBSUlBTUM2NS84ZGlCd0FDZ0FDQUE4QU53UUJBQUVBQUFTQUR3QUFBQUFDQ0FBQUFQSC9BQUFBQUFvQUFnQVFBQUFBQklBUUFBQUFBQUlJQUFFQTR2L3RCT2IvQ2dBQ0FCRUFOd1FCQUFFQUFBU0FFUUFBQUFBQ0NBQUJBUEgvMmduTS93b0FBZ0FTQUFJRUFnQUhBQ3NFQWdBQUFFZ0VBQUFHZ0FBQUFBQUFBZ2dBTkpQMC85cHh5UDhFQWhBQXpXenQvOXB4eVA4MGsvVC9EYVhQL3lNSUFRQUFBZ2NDQUFBQUFBY05BQUVBQUFBREFHQUF5QUFEQUU0QUFBQUFCSUFTQUFBQUFBSUlBQUVBNHYvSERyTC9DZ0FDQUJNQU53UUJBQUVBQUFTQUV3QUFBQUFDQ0FBQkFQSC90Qk9ZL3dvQUFnQVVBQUFBQklBVUFBQUFBQUlJQUFBQUR3QzBFNWovQ2dBQ0FCVUFBQUFFZ0JVQUFBQUFBZ2dBQUFBZUFLQVlmdjhLQUFJQUZnQUFBQVNBRmdBQUFBQUNDQUFBQUE4QWpSMWsvd29BQWdBWEFBQUFCSUFYQUFBQUFBSUlBQUVBOGYrTkhXVC9DZ0FDQUJnQUFBQUVnQmdBQUFBQUFnZ0FBUURpLzZBWWZ2OEtBQUlBR1FBQUFBU0FHUUFBQUFBQ0NBQUFBQThBMmduTS93b0FBZ0FhQURjRUFRQUJBQUFFZ0JvQUFBQUFBZ2dBQUFBZUFPMEU1djhLQUFJQUd3QTNCQUVBQVFBQUJJQWJBQUFBQUFJSUFBQUFEd0FBQUFBQUNnQUNBQndBQWdRQ0FBY0FLd1FDQUFBQVNBUUFBQWFBQUFBQUFBQUNDQUF6a3hJQUFHajgvd1FDRUFETWJBc0FBR2o4L3pPVEVnQXptd01BSXdnQkFBQUNCd0lBQUFBQUJ3MEFBUUFBQUFNQVlBRElBQU1BVGdBQUFBQUZnQjBBQUFBS0FBSUFIUUFFQmdRQUFRQUFBQVVHQkFBQ0FBQUFBQVlDQUFJQUFBQUZnQjRBQUFBS0FBSUFIZ0FFQmdRQUFnQUFBQVVHQkFBREFBQUFDZ1lCQUFFQUFBV0FId0FBQUFvQUFnQWZBQVFHQkFBREFBQUFCUVlFQUFRQUFBQUtCZ0VBQVFBQUJZQWdBQUFBQ2dBQ0FDQUFCQVlFQUFRQUFBQUZCZ1FBQlFBQUFBb0dBUUFCQUFBRmdDRUFBQUFLQUFJQUlRQUVCZ1FBQlFBQUFBVUdCQUFHQUFBQUFBWUNBSUFBQUFBRmdDSUFBQUFLQUFJQUlnQUVCZ1FBQmdBQUFBVUdCQUFIQUFBQUFBWUNBSUFBQUFBRmdDTUFBQUFLQUFJQUl3QUVCZ1FBQndBQUFBVUdCQUFJQUFBQUFBWUNBSUFBQUFBRmdDUUFBQUFLQUFJQUpBQUVCZ1FBQ0FBQUFBVUdCQUFKQUFBQUFBWUNBSUFBQUFBRmdDVUFBQUFLQUFJQUpRQUVCZ1FBQ1FBQUFBVUdCQUFLQUFBQUFBWUNBSUFBQUFBRmdDWUFBQUFLQUFJQUpnQUVCZ1FBQ2dBQUFBVUdCQUFMQUFBQUFBWUNBSUFBQUFBRmdDY0FBQUFLQUFJQUp3QUVCZ1FBQ3dBQUFBVUdCQUFNQUFBQUFBWUNBSUFBQUFBRmdDZ0FBQUFLQUFJQUtBQUVCZ1FBQndBQUFBVUdCQUFNQUFBQUFBWUNBSUFBQUFBRmdDa0FBQUFLQUFJQUtRQUVCZ1FBREFBQUFBVUdCQUFOQUFBQUFBWUNBSUFBQUFBRmdDb0FBQUFLQUFJQUtnQUVCZ1FBQlFBQUFBVUdCQUFOQUFBQUFBWUNBSUFBQUFBRmdDc0FBQUFLQUFJQUt3QUVCZ1FBQXdBQUFBVUdCQUFPQUFBQUNnWUJBQUVBQUFXQUxBQUFBQW9BQWdBc0FBUUdCQUFPQUFBQUJRWUVBQThBQUFBS0JnRUFBUUFBQllBdEFBQUFDZ0FDQUMwQUJBWUVBQThBQUFBRkJnUUFFQUFBQUFvR0FRQUJBQUFGZ0M0QUFBQUtBQUlBTGdBRUJnUUFFQUFBQUFVR0JBQVJBQUFBQ2dZQkFBRUFBQVdBTHdBQUFBb0FBZ0F2QUFRR0JBQVJBQUFBQlFZRUFCSUFBQUFLQmdFQUFRQUFCWUF3QUFBQUNnQUNBREFBQkFZRUFCSUFBQUFGQmdRQUV3QUFBQW9HQVFBQkFBQUZnREVBQUFBS0FBSUFNUUFFQmdRQUV3QUFBQVVHQkFBVUFBQUFBQVlDQUlBQUFBQUZnRElBQUFBS0FBSUFNZ0FFQmdRQUZBQUFBQVVHQkFBVkFBQUFBQVlDQUlBQUFBQUZnRE1BQUFBS0FBSUFNd0FFQmdRQUZRQUFBQVVHQkFBV0FBQUFBQVlDQUlBQUFBQUZnRFFBQUFBS0FBSUFOQUFFQmdRQUZnQUFBQVVHQkFBWEFBQUFBQVlDQUlBQUFBQUZnRFVBQUFBS0FBSUFOUUFFQmdRQUZ3QUFBQVVHQkFBWUFBQUFBQVlDQUlBQUFBQUZnRFlBQUFBS0FBSUFOZ0FFQmdRQUV3QUFBQVVHQkFBWUFBQUFBQVlDQUlBQUFBQUZnRGNBQUFBS0FBSUFOd0FFQmdRQUVRQUFBQVVHQkFBWkFBQUFDZ1lCQUFFQUFBV0FPQUFBQUFvQUFnQTRBQVFHQkFBWkFBQUFCUVlFQUJvQUFBQUtCZ0VBQVFBQUJZQTVBQUFBQ2dBQ0FEa0FCQVlFQUJvQUFBQUZCZ1FBR3dBQUFBb0dBUUFCQUFBRmdEb0FBQUFLQUFJQU9nQUVCZ1FBQWdBQUFBVUdCQUFiQUFBQUNnWUJBQUVBQUFXQU93QUFBQW9BQWdBN0FBUUdCQUFQQUFBQUJRWUVBQnNBQUFBS0JnRUFBUUFBQjRBK0FBQUFCQUlRQU5FVU1BQlB4WGNBMFJRd0FNM3Nad0FLQUFJQVBBQUFDZ0lBQkFBRUNnSUFBUUFOQWd3QXpleG5BTkVVTUFBQUFBQUFEZ0lNQUUvRmR3RFJGREFBQUFBQUFBOENEQURON0djQVV1MC9BQUFBQUFBQUFBZUFQd0FBQUFRQ0VBQUdkbGdBUld1VUFBWjJXQUQrUEg4QUNnQUNBRDBBQUFvQ0FBUUFCQW9DQUFFQURRSU1BUDQ4ZndBR2RsZ0FBQUFBQUE0Q0RBQkZhNVFBQm5aWUFBQUFBQUFQQWd3QS9qeC9BRTJrYlFBQUFBQUFBQUFIZ0VBQUFBQUVBaEFBQUFBQUFPZEdrLzhBQUFBQW9CaCsvd29BQWdBK0FBQUtBZ0FFQUFRS0FnQUJBQTBDREFDZ0dINy9BQUFBQUFBQUFBQU9BZ3dBNTBhVC93QUFBQUFBQUFBQUR3SU1BS0FZZnY5R0xoVUFBQUFBQUFBQUFBQUFBQUFBQUFBPQ==</t>
        </r>
      </text>
    </comment>
    <comment ref="K23" authorId="0">
      <text>
        <r>
          <rPr>
            <sz val="9"/>
            <color indexed="81"/>
            <rFont val="Tahoma"/>
            <family val="2"/>
          </rPr>
          <t>QzIySDIzTjNPU3xNQVNURVIgU0hFRVRQaWN0dXJlIDMwNXxWbXBEUkRBeE1EQUVBd0lCQUFBQUFBQUFBQUFBQUFDQUFBQUFBQU1BRmdBQUFFTm9aVzFFY21GM0lERXlMakF1TWk0eE1EYzJCQUlRQUROczRmK05uV1AvMUFsM0FCRzRt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FMSUdCRVdDQVFBQUFBa0FCZ0lCQUFBQUNRQUdRZ0FBQkFJQWdBQkFBOElBZ0FCQUFPQVBRQUFBQVFDRUFBemJPSC9qWjFqLzlRSmR3QVJ1SmtBQklBQkFBQUFBQUlJQUYzTk5BQmR6U1VBQ2dBQ0FBSUFBZ1FDQUFnQUt3UUNBQUFBU0FRQUFEY0VBUUFCQm9BQUFBQUFBQUlJQUYxdE9BQmQ1U0VBQkFJUUFGMHRNUUJkNVNFQTlvWTRBRjJsS1FBakNBRUFBQUlIQWdBQUFBQUhEUUFCQUFBQUF3QmdBTWdBQXdCUEFBQUFBQVNBQWdBQUFBQUNDQUJBUlJnQUhZZ2NBQW9BQWdBREFBQUFCSUFEQUFBQUFBSUlBQUFBQUFCT0tpNEFDZ0FDQUFRQUFnUUNBQWNBS3dRQ0FBQUFTQVFBQUFhQUFBQUFBQUFDQ0FBemt3TUFUcElxQUFRQ0VBRE5iUHovVHBJcUFET1RBd0NCeFRFQUl3Z0JBQUFDQndJQUFBQUFCdzBBQVFBQUFBTUFZQURJQUFNQVRnQUFBQUFFZ0FRQUFBQUFBZ2dBQUFBQUFFNHFUQUFLQUFJQUJRQTNCQUVBQVFBQUJJQUZBQUFBQUFJSUFCUDdHUUJPS2xzQUNnQUNBQVlBQUFBRWdBWUFBQUFBQWdnQTJoMGRBRHNBZVFBS0FBSUFCd0FBQUFTQUJ3QUFBQUFDQ0FBR2Rqb0EvangvQUFvQUFnQUlBQUFBQklBSUFBQUFBQUlJQUFaMlNRQVJPSmtBQ2dBQ0FBa0FBQUFFZ0FrQUFBQUFBZ2dBQm5abkFCRTRtUUFLQUFJQUNnQUFBQVNBQ2dBQUFBQUNDQUFHZG5ZQS9qeC9BQW9BQWdBTEFBQUFCSUFMQUFBQUFBSUlBQVoyWndEclFXVUFDZ0FDQUF3QUFBQUVnQXdBQUFBQUFnZ0FCblpKQU90QlpRQUtBQUlBRFFBQUFBU0FEUUFBQUFBQ0NBQWFZelVBa2ZaT0FBb0FBZ0FPQUFJRUFnQVFBQ3NFQWdBQUFFZ0VBQUFHZ0FBQUFBQUFBZ2dBR2dNNUFKR2FTd0FFQWhBQUdzTXhBSkdhU3dDMEhEa0E5MEJTQUNNSUFRQUFBZ2NDQUFBQUFBY05BQUVBQUFBREFHQUF5QUFEQUZNQUFBQUFCSUFPQUFBQUFBSUlBTUM2NS84ZGlCd0FDZ0FDQUE4QU53UUJBQUVBQUFTQUR3QUFBQUFDQ0FBQUFQSC9BQUFBQUFvQUFnQVFBQUFBQklBUUFBQUFBQUlJQUFFQTR2L3RCT2IvQ2dBQ0FCRUFOd1FCQUFFQUFBU0FFUUFBQUFBQ0NBQUJBUEgvMmduTS93b0FBZ0FTQUFJRUFnQUhBQ3NFQWdBQUFFZ0VBQUFHZ0FBQUFBQUFBZ2dBTkpQMC85cHh5UDhFQWhBQXpXenQvOXB4eVA4MGsvVC9EYVhQL3lNSUFRQUFBZ2NDQUFBQUFBY05BQUVBQUFBREFHQUF5QUFEQUU0QUFBQUFCSUFTQUFBQUFBSUlBQUVBNHYvSERyTC9DZ0FDQUJNQU53UUJBQUVBQUFTQUV3QUFBQUFDQ0FBQkFQSC90Qk9ZL3dvQUFnQVVBQUFBQklBVUFBQUFBQUlJQUFBQUR3QzBFNWovQ2dBQ0FCVUFBQUFFZ0JVQUFBQUFBZ2dBQUFBZUFLQVlmdjhLQUFJQUZnQUFBQVNBRmdBQUFBQUNDQUFBQUE4QWpSMWsvd29BQWdBWEFBQUFCSUFYQUFBQUFBSUlBQUVBOGYrTkhXVC9DZ0FDQUJnQUFBQUVnQmdBQUFBQUFnZ0FBUURpLzZBWWZ2OEtBQUlBR1FBQUFBU0FHUUFBQUFBQ0NBQUFBQThBMmduTS93b0FBZ0FhQURjRUFRQUJBQUFFZ0JvQUFBQUFBZ2dBQUFBZUFPMEU1djhLQUFJQUd3QTNCQUVBQVFBQUJJQWJBQUFBQUFJSUFBQUFEd0FBQUFBQUNnQUNBQndBQWdRQ0FBY0FLd1FDQUFBQVNBUUFBQWFBQUFBQUFBQUNDQUF6a3hJQUFHajgvd1FDRUFETWJBc0FBR2o4L3pPVEVnQXptd01BSXdnQkFBQUNCd0lBQUFBQUJ3MEFBUUFBQUFNQVlBRElBQU1BVGdBQUFBQUZnQjBBQUFBS0FBSUFIUUFFQmdRQUFRQUFBQVVHQkFBQ0FBQUFBQVlDQUFJQUFBQUZnQjRBQUFBS0FBSUFIZ0FFQmdRQUFnQUFBQVVHQkFBREFBQUFDZ1lCQUFFQUFBV0FId0FBQUFvQUFnQWZBQVFHQkFBREFBQUFCUVlFQUFRQUFBQUtCZ0VBQVFBQUJZQWdBQUFBQ2dBQ0FDQUFCQVlFQUFRQUFBQUZCZ1FBQlFBQUFBb0dBUUFCQUFBRmdDRUFBQUFLQUFJQUlRQUVCZ1FBQlFBQUFBVUdCQUFHQUFBQUFBWUNBSUFBQUFBRmdDSUFBQUFLQUFJQUlnQUVCZ1FBQmdBQUFBVUdCQUFIQUFBQUFBWUNBSUFBQUFBRmdDTUFBQUFLQUFJQUl3QUVCZ1FBQndBQUFBVUdCQUFJQUFBQUFBWUNBSUFBQUFBRmdDUUFBQUFLQUFJQUpBQUVCZ1FBQ0FBQUFBVUdCQUFKQUFBQUFBWUNBSUFBQUFBRmdDVUFBQUFLQUFJQUpRQUVCZ1FBQ1FBQUFBVUdCQUFLQUFBQUFBWUNBSUFBQUFBRmdDWUFBQUFLQUFJQUpnQUVCZ1FBQ2dBQUFBVUdCQUFMQUFBQUFBWUNBSUFBQUFBRmdDY0FBQUFLQUFJQUp3QUVCZ1FBQ3dBQUFBVUdCQUFNQUFBQUFBWUNBSUFBQUFBRmdDZ0FBQUFLQUFJQUtBQUVCZ1FBQndBQUFBVUdCQUFNQUFBQUFBWUNBSUFBQUFBRmdDa0FBQUFLQUFJQUtRQUVCZ1FBREFBQUFBVUdCQUFOQUFBQUFBWUNBSUFBQUFBRmdDb0FBQUFLQUFJQUtnQUVCZ1FBQlFBQUFBVUdCQUFOQUFBQUFBWUNBSUFBQUFBRmdDc0FBQUFLQUFJQUt3QUVCZ1FBQXdBQUFBVUdCQUFPQUFBQUNnWUJBQUVBQUFXQUxBQUFBQW9BQWdBc0FBUUdCQUFPQUFBQUJRWUVBQThBQUFBS0JnRUFBUUFBQllBdEFBQUFDZ0FDQUMwQUJBWUVBQThBQUFBRkJnUUFFQUFBQUFvR0FRQUJBQUFGZ0M0QUFBQUtBQUlBTGdBRUJnUUFFQUFBQUFVR0JBQVJBQUFBQ2dZQkFBRUFBQVdBTHdBQUFBb0FBZ0F2QUFRR0JBQVJBQUFBQlFZRUFCSUFBQUFLQmdFQUFRQUFCWUF3QUFBQUNnQUNBREFBQkFZRUFCSUFBQUFGQmdRQUV3QUFBQW9HQVFBQkFBQUZnREVBQUFBS0FBSUFNUUFFQmdRQUV3QUFBQVVHQkFBVUFBQUFBQVlDQUlBQUFBQUZnRElBQUFBS0FBSUFNZ0FFQmdRQUZBQUFBQVVHQkFBVkFBQUFBQVlDQUlBQUFBQUZnRE1BQUFBS0FBSUFNd0FFQmdRQUZRQUFBQVVHQkFBV0FBQUFBQVlDQUlBQUFBQUZnRFFBQUFBS0FBSUFOQUFFQmdRQUZnQUFBQVVHQkFBWEFBQUFBQVlDQUlBQUFBQUZnRFVBQUFBS0FBSUFOUUFFQmdRQUZ3QUFBQVVHQkFBWUFBQUFBQVlDQUlBQUFBQUZnRFlBQUFBS0FBSUFOZ0FFQmdRQUV3QUFBQVVHQkFBWUFBQUFBQVlDQUlBQUFBQUZnRGNBQUFBS0FBSUFOd0FFQmdRQUVRQUFBQVVHQkFBWkFBQUFDZ1lCQUFFQUFBV0FPQUFBQUFvQUFnQTRBQVFHQkFBWkFBQUFCUVlFQUJvQUFBQUtCZ0VBQVFBQUJZQTVBQUFBQ2dBQ0FEa0FCQVlFQUJvQUFBQUZCZ1FBR3dBQUFBb0dBUUFCQUFBRmdEb0FBQUFLQUFJQU9nQUVCZ1FBQWdBQUFBVUdCQUFiQUFBQUNnWUJBQUVBQUFXQU93QUFBQW9BQWdBN0FBUUdCQUFQQUFBQUJRWUVBQnNBQUFBS0JnRUFBUUFBQjRBK0FBQUFCQUlRQU5FVU1BQlB4WGNBMFJRd0FNM3Nad0FLQUFJQVBBQUFDZ0lBQkFBRUNnSUFBUUFOQWd3QXpleG5BTkVVTUFBQUFBQUFEZ0lNQUUvRmR3RFJGREFBQUFBQUFBOENEQURON0djQVV1MC9BQUFBQUFBQUFBZUFQd0FBQUFRQ0VBQUdkbGdBUld1VUFBWjJXQUQrUEg4QUNnQUNBRDBBQUFvQ0FBUUFCQW9DQUFFQURRSU1BUDQ4ZndBR2RsZ0FBQUFBQUE0Q0RBQkZhNVFBQm5aWUFBQUFBQUFQQWd3QS9qeC9BRTJrYlFBQUFBQUFBQUFIZ0VBQUFBQUVBaEFBQUFBQUFPZEdrLzhBQUFBQW9CaCsvd29BQWdBK0FBQUtBZ0FFQUFRS0FnQUJBQTBDREFDZ0dINy9BQUFBQUFBQUFBQU9BZ3dBNTBhVC93QUFBQUFBQUFBQUR3SU1BS0FZZnY5R0xoVUFBQUFBQUFBQUFBQUFBQUFBQUFBPQ==</t>
        </r>
      </text>
    </comment>
    <comment ref="J24" authorId="0">
      <text>
        <r>
          <rPr>
            <sz val="9"/>
            <color indexed="81"/>
            <rFont val="Tahoma"/>
            <family val="2"/>
          </rPr>
          <t>QzE1SDE3TjV8TUFTVEVSIFNIRUVUUGljdHVyZSA3Mjl8Vm1wRFJEQXhNREFFQXdJQkFBQUFBQUFBQUFBQUFBQ0FBQUFBQUFNQUZnQUFBRU5vWlcxRWNtRjNJREV5TGpBdU1pNHhNRGMyQkFJUUFQaUNydi9hY2NqL0tXcHVBRno3V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eUFBQUFCQUlRQUFBQUFBQUFBQUFBQUlER0JDcnpSZ1lXQ0FRQUFBQWtBQmdJQkFBQUFDUUFHUWdBQUJBSUFnQUJBQThJQWdBQkFBT0FMUUFBQUFRQ0VBRDRncTcvMm5ISS95bHFiZ0JjKzB3QUJJQUJBQUFBQUFJSUFBLzh0Zi9JbGhBQUNnQUNBQUlBTndRQkFBRUFBQVNBQWdBQUFBQUNDQUNqTXN2L1hjMGxBQW9BQWdBREFBQUFCSUFEQUFBQUFBSUlBSWFxcnYrZEVpOEFDZ0FDQUFRQU53UUJBQUVBQUFTQUJBQUFBQUFDQ0FEZzljVC9pU1ZEQUFvQUFnQUZBRGNFQVFBQkFBQUVnQVVBQUFBQUFnZ0F3THJuL3gySUhBQUtBQUlBQmdBQ0JBSUFCd0FyQkFJQUFBQklCQUFBQm9BQUFBQUFBQUlJQVBSTjYvOGQ4QmdBQkFJUUFJMG41UDhkOEJnQTlFM3IvMUFqSUFBakNBRUFBQUlIQWdBQUFBQUhEUUFCQUFBQUF3QmdBTWdBQXdCT0FBQUFBQVNBQmdBQUFBQUNDQUFBQUFBQVRpb3VBQW9BQWdBSEFBSUVBZ0FIQUNzRUFnQUFBRWdFQUFBR2dBQUFBQUFBQWdnQU01TURBRTZTS2dBRUFoQUF6V3o4LzA2U0tnQXprd01BZ2NVeEFDTUlBUUFBQWdjQ0FBQUFBQWNOQUFFQUFBQURBR0FBeUFBREFFNEFBQUFBQklBSEFBQUFBQUlJQUVCRkdBQWRpQndBQ2dBQ0FBZ0FBQUFFZ0FnQUFBQUFBZ2dBWGMwMEFGM05KUUFLQUFJQUNRQUFBQVNBQ1FBQUFBQUNDQUFnQ2pzQWlTVkRBQW9BQWdBS0FBQUFCSUFLQUFBQUFBSUlBRDJTVndESmFrd0FDZ0FDQUFzQUFBQUVnQXNBQUFBQUFnZ0FsOTF0QU4xWE9BQUtBQUlBREFBQUFBU0FEQUFBQUFBQ0NBRFVvR2NBc2Y4YUFBb0FBZ0FOQUFBQUJJQU5BQUFBQUFJSUFMY1lTd0J4dWhFQUNnQUNBQTRBQUFBRWdBNEFBQUFBQWdnQUFBQVBBQUFBQUFBS0FBSUFEd0FBQUFTQUR3QUFBQUFDQ0FELy94MEE3UVRtL3dvQUFnQVFBQUFBQklBUUFBQUFBQUlJQVAvL093RHRCT2IvQ2dBQ0FCRUFBZ1FDQUFjQUt3UUNBQUlBU0FRQUFEY0VBUUFCQm9BQUFBQUFBQUlJQURPVFB3RHRiT0wvQkFJUUFNeHNPQUR0Yk9ML1pzWkJBTzM4OVA4akNBRUFBQUlIQWdBQUFBVUhBUUFCQUFjUEFBRUFBQUFEQUdBQXlBQURBRTVJTWdBQUFBQUVnQkVBQUFBQUFnZ0EvLzhPQU5vSnpQOEtBQUlBRWdBQ0JBSUFCd0FyQkFJQUFBQklCQUFBQm9BQUFBQUFBQUlJQURPVEVnRGFjY2ovQkFJUUFNeHNDd0RhY2NqL001TVNBQTJsei84akNBRUFBQUlIQWdBQUFBQUhEUUFCQUFBQUF3QmdBTWdBQXdCT0FBQUFBQVNBRWdBQUFBQUNDQUFBQVBILzJnbk0vd29BQWdBVEFBQUFCSUFUQUFBQUFBSUlBQUFBNHYvdEJPYi9DZ0FDQUJRQUFnUUNBQWNBS3dRQ0FBQUFTQVFBQUFhQUFBQUFBQUFDQ0FBMGsrWC83V3ppL3dRQ0VBRE5iTjcvN1d6aS96U1Q1Zjhnb09uL0l3Z0JBQUFDQndJQUFBQUFCdzBBQVFBQUFBTUFZQURJQUFNQVRnQUFBQUFFZ0JRQUFBQUFBZ2dBQUFEeC93QUFBQUFLQUFJQUZRQUFBQVdBRmdBQUFBb0FBZ0FXQUFRR0JBQUJBQUFBQlFZRUFBSUFBQUFLQmdFQUFRQUFCWUFYQUFBQUNnQUNBQmNBQkFZRUFBSUFBQUFGQmdRQUF3QUFBQW9HQVFBQkFBQUZnQmdBQUFBS0FBSUFHQUFFQmdRQUFnQUFBQVVHQkFBRUFBQUFDZ1lCQUFFQUFBV0FHUUFBQUFvQUFnQVpBQVFHQkFBQ0FBQUFCUVlFQUFVQUFBQUtCZ0VBQVFBQUJZQWFBQUFBQ2dBQ0FCb0FCQVlFQUFVQUFBQUZCZ1FBQmdBQUFBQUdBZ0NBQUFBQUJZQWJBQUFBQ2dBQ0FCc0FCQVlFQUFZQUFBQUZCZ1FBQndBQUFBQUdBZ0NBQUFBQUJZQWNBQUFBQ2dBQ0FCd0FCQVlFQUFjQUFBQUZCZ1FBQ0FBQUFBQUFCWUFkQUFBQUNnQUNBQjBBQkFZRUFBZ0FBQUFGQmdRQUNRQUFBQUFHQWdDQUFBQUFCWUFlQUFBQUNnQUNBQjRBQkFZRUFBa0FBQUFGQmdRQUNnQUFBQUFHQWdDQUFBQUFCWUFmQUFBQUNnQUNBQjhBQkFZRUFBb0FBQUFGQmdRQUN3QUFBQUFHQWdDQUFBQUFCWUFnQUFBQUNnQUNBQ0FBQkFZRUFBc0FBQUFGQmdRQURBQUFBQUFHQWdDQUFBQUFCWUFoQUFBQUNnQUNBQ0VBQkFZRUFBd0FBQUFGQmdRQURRQUFBQUFHQWdDQUFBQUFCWUFpQUFBQUNnQUNBQ0lBQkFZRUFBZ0FBQUFGQmdRQURRQUFBQUFHQWdDQUFBQUFCWUFqQUFBQUNnQUNBQ01BQkFZRUFBY0FBQUFGQmdRQURnQUFBQUFHQWdDQUFBQUFCWUFrQUFBQUNnQUNBQ1FBQkFZRUFBNEFBQUFGQmdRQUR3QUFBQUFHQWdDQUFBQUFCWUFsQUFBQUNnQUNBQ1VBQkFZRUFBOEFBQUFGQmdRQUVBQUFBQW9HQVFBQkFBQUZnQ1lBQUFBS0FBSUFKZ0FFQmdRQUR3QUFBQVVHQkFBUkFBQUFBQVlDQUlBQUFBQUZnQ2NBQUFBS0FBSUFKd0FFQmdRQUVRQUFBQVVHQkFBU0FBQUFBQVlDQUlBQUFBQUZnQ2dBQUFBS0FBSUFLQUFFQmdRQUVnQUFBQVVHQkFBVEFBQUFBQVlDQUlBQUFBQUZnQ2tBQUFBS0FBSUFLUUFFQmdRQUV3QUFBQVVHQkFBVUFBQUFBQVlDQUlBQUFBQUZnQ29BQUFBS0FBSUFLZ0FFQmdRQUJRQUFBQVVHQkFBVUFBQUFBQVlDQUlBQUFBQUZnQ3NBQUFBS0FBSUFLd0FFQmdRQURnQUFBQVVHQkFBVUFBQUFBQVlDQUlBQUFBQUhnQzRBQUFBRUFoQUFBQUFBQU5COUpBQUFBQUFBVHFVVUFBb0FBZ0FzQUJBQVJ3QUFBRlJvWlhKbElHbHpJR0VnZG1Gc1pXNWpaU0J2Y2lCamFHRnlaMlVnWlhKeWIzSWdjMjl0Wlhkb1pYSmxJR2x1SUhSb2FYTWdZWEp2YldGMGFXTWdjM2x6ZEdWdExnQUtBZ0FFQUFRS0FnQUJBQTBDREFCT3BSUUFBQUFBQUFBQUFBQU9BZ3dBMEgwa0FBQUFBQUFBQUFBQUR3SU1BRTZsRkFDQjJBOEFBQUFBQUFBQUI0QXZBQUFBQkFJUUFIcFZVUURqUUVRQWVsVlJBSjBTTHdBS0FBSUFMUUFBQ2dJQUJBQUVDZ0lBQVFBTkFnd0FuUkl2QUhwVlVRQUFBQUFBRGdJTUFPTkFSQUI2VlZFQUFBQUFBQThDREFDZEVpOEF3SU5tQUFBQUFBQUFBQWVBTUFBQUFBUUNFQUFBQUFBQU5EUDcvd0FBQUFEdEJPYi9DZ0FDQUM0QUFBb0NBQVFBQkFvQ0FBRUFEUUlNQU8wRTV2OEFBQUFBQUFBQUFBNENEQUEwTS92L0FBQUFBQUFBQUFBUEFnd0E3UVRtLzBZdUZRQUFBQUFBQUFBQUFBQUFBQUFBQUE9PQ==</t>
        </r>
      </text>
    </comment>
    <comment ref="K24" authorId="0">
      <text>
        <r>
          <rPr>
            <sz val="9"/>
            <color indexed="81"/>
            <rFont val="Tahoma"/>
            <family val="2"/>
          </rPr>
          <t>QzE1SDE3TjV8TUFTVEVSIFNIRUVUUGljdHVyZSA3Mjl8Vm1wRFJEQXhNREFFQXdJQkFBQUFBQUFBQUFBQUFBQ0FBQUFBQUFNQUZnQUFBRU5vWlcxRWNtRjNJREV5TGpBdU1pNHhNRGMyQkFJUUFQaUNydi9hY2NqL0tXcHVBRno3V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eUFBQUFCQUlRQUFBQUFBQUFBQUFBQUlER0JDcnpSZ1lXQ0FRQUFBQWtBQmdJQkFBQUFDUUFHUWdBQUJBSUFnQUJBQThJQWdBQkFBT0FMUUFBQUFRQ0VBRDRncTcvMm5ISS95bHFiZ0JjKzB3QUJJQUJBQUFBQUFJSUFBLzh0Zi9JbGhBQUNnQUNBQUlBTndRQkFBRUFBQVNBQWdBQUFBQUNDQUNqTXN2L1hjMGxBQW9BQWdBREFBQUFCSUFEQUFBQUFBSUlBSWFxcnYrZEVpOEFDZ0FDQUFRQU53UUJBQUVBQUFTQUJBQUFBQUFDQ0FEZzljVC9pU1ZEQUFvQUFnQUZBRGNFQVFBQkFBQUVnQVVBQUFBQUFnZ0F3THJuL3gySUhBQUtBQUlBQmdBQ0JBSUFCd0FyQkFJQUFBQklCQUFBQm9BQUFBQUFBQUlJQVBSTjYvOGQ4QmdBQkFJUUFJMG41UDhkOEJnQTlFM3IvMUFqSUFBakNBRUFBQUlIQWdBQUFBQUhEUUFCQUFBQUF3QmdBTWdBQXdCT0FBQUFBQVNBQmdBQUFBQUNDQUFBQUFBQVRpb3VBQW9BQWdBSEFBSUVBZ0FIQUNzRUFnQUFBRWdFQUFBR2dBQUFBQUFBQWdnQU01TURBRTZTS2dBRUFoQUF6V3o4LzA2U0tnQXprd01BZ2NVeEFDTUlBUUFBQWdjQ0FBQUFBQWNOQUFFQUFBQURBR0FBeUFBREFFNEFBQUFBQklBSEFBQUFBQUlJQUVCRkdBQWRpQndBQ2dBQ0FBZ0FBQUFFZ0FnQUFBQUFBZ2dBWGMwMEFGM05KUUFLQUFJQUNRQUFBQVNBQ1FBQUFBQUNDQUFnQ2pzQWlTVkRBQW9BQWdBS0FBQUFCSUFLQUFBQUFBSUlBRDJTVndESmFrd0FDZ0FDQUFzQUFBQUVnQXNBQUFBQUFnZ0FsOTF0QU4xWE9BQUtBQUlBREFBQUFBU0FEQUFBQUFBQ0NBRFVvR2NBc2Y4YUFBb0FBZ0FOQUFBQUJJQU5BQUFBQUFJSUFMY1lTd0J4dWhFQUNnQUNBQTRBQUFBRWdBNEFBQUFBQWdnQUFBQVBBQUFBQUFBS0FBSUFEd0FBQUFTQUR3QUFBQUFDQ0FELy94MEE3UVRtL3dvQUFnQVFBQUFBQklBUUFBQUFBQUlJQVAvL093RHRCT2IvQ2dBQ0FCRUFBZ1FDQUFjQUt3UUNBQUlBU0FRQUFEY0VBUUFCQm9BQUFBQUFBQUlJQURPVFB3RHRiT0wvQkFJUUFNeHNPQUR0Yk9ML1pzWkJBTzM4OVA4akNBRUFBQUlIQWdBQUFBVUhBUUFCQUFjUEFBRUFBQUFEQUdBQXlBQURBRTVJTWdBQUFBQUVnQkVBQUFBQUFnZ0EvLzhPQU5vSnpQOEtBQUlBRWdBQ0JBSUFCd0FyQkFJQUFBQklCQUFBQm9BQUFBQUFBQUlJQURPVEVnRGFjY2ovQkFJUUFNeHNDd0RhY2NqL001TVNBQTJsei84akNBRUFBQUlIQWdBQUFBQUhEUUFCQUFBQUF3QmdBTWdBQXdCT0FBQUFBQVNBRWdBQUFBQUNDQUFBQVBILzJnbk0vd29BQWdBVEFBQUFCSUFUQUFBQUFBSUlBQUFBNHYvdEJPYi9DZ0FDQUJRQUFnUUNBQWNBS3dRQ0FBQUFTQVFBQUFhQUFBQUFBQUFDQ0FBMGsrWC83V3ppL3dRQ0VBRE5iTjcvN1d6aS96U1Q1Zjhnb09uL0l3Z0JBQUFDQndJQUFBQUFCdzBBQVFBQUFBTUFZQURJQUFNQVRnQUFBQUFFZ0JRQUFBQUFBZ2dBQUFEeC93QUFBQUFLQUFJQUZRQUFBQVdBRmdBQUFBb0FBZ0FXQUFRR0JBQUJBQUFBQlFZRUFBSUFBQUFLQmdFQUFRQUFCWUFYQUFBQUNnQUNBQmNBQkFZRUFBSUFBQUFGQmdRQUF3QUFBQW9HQVFBQkFBQUZnQmdBQUFBS0FBSUFHQUFFQmdRQUFnQUFBQVVHQkFBRUFBQUFDZ1lCQUFFQUFBV0FHUUFBQUFvQUFnQVpBQVFHQkFBQ0FBQUFCUVlFQUFVQUFBQUtCZ0VBQVFBQUJZQWFBQUFBQ2dBQ0FCb0FCQVlFQUFVQUFBQUZCZ1FBQmdBQUFBQUdBZ0NBQUFBQUJZQWJBQUFBQ2dBQ0FCc0FCQVlFQUFZQUFBQUZCZ1FBQndBQUFBQUdBZ0NBQUFBQUJZQWNBQUFBQ2dBQ0FCd0FCQVlFQUFjQUFBQUZCZ1FBQ0FBQUFBQUFCWUFkQUFBQUNnQUNBQjBBQkFZRUFBZ0FBQUFGQmdRQUNRQUFBQUFHQWdDQUFBQUFCWUFlQUFBQUNnQUNBQjRBQkFZRUFBa0FBQUFGQmdRQUNnQUFBQUFHQWdDQUFBQUFCWUFmQUFBQUNnQUNBQjhBQkFZRUFBb0FBQUFGQmdRQUN3QUFBQUFHQWdDQUFBQUFCWUFnQUFBQUNnQUNBQ0FBQkFZRUFBc0FBQUFGQmdRQURBQUFBQUFHQWdDQUFBQUFCWUFoQUFBQUNnQUNBQ0VBQkFZRUFBd0FBQUFGQmdRQURRQUFBQUFHQWdDQUFBQUFCWUFpQUFBQUNnQUNBQ0lBQkFZRUFBZ0FBQUFGQmdRQURRQUFBQUFHQWdDQUFBQUFCWUFqQUFBQUNnQUNBQ01BQkFZRUFBY0FBQUFGQmdRQURnQUFBQUFHQWdDQUFBQUFCWUFrQUFBQUNnQUNBQ1FBQkFZRUFBNEFBQUFGQmdRQUR3QUFBQUFHQWdDQUFBQUFCWUFsQUFBQUNnQUNBQ1VBQkFZRUFBOEFBQUFGQmdRQUVBQUFBQW9HQVFBQkFBQUZnQ1lBQUFBS0FBSUFKZ0FFQmdRQUR3QUFBQVVHQkFBUkFBQUFBQVlDQUlBQUFBQUZnQ2NBQUFBS0FBSUFKd0FFQmdRQUVRQUFBQVVHQkFBU0FBQUFBQVlDQUlBQUFBQUZnQ2dBQUFBS0FBSUFLQUFFQmdRQUVnQUFBQVVHQkFBVEFBQUFBQVlDQUlBQUFBQUZnQ2tBQUFBS0FBSUFLUUFFQmdRQUV3QUFBQVVHQkFBVUFBQUFBQVlDQUlBQUFBQUZnQ29BQUFBS0FBSUFLZ0FFQmdRQUJRQUFBQVVHQkFBVUFBQUFBQVlDQUlBQUFBQUZnQ3NBQUFBS0FBSUFLd0FFQmdRQURnQUFBQVVHQkFBVUFBQUFBQVlDQUlBQUFBQUhnQzRBQUFBRUFoQUFBQUFBQU5COUpBQUFBQUFBVHFVVUFBb0FBZ0FzQUJBQVJ3QUFBRlJvWlhKbElHbHpJR0VnZG1Gc1pXNWpaU0J2Y2lCamFHRnlaMlVnWlhKeWIzSWdjMjl0Wlhkb1pYSmxJR2x1SUhSb2FYTWdZWEp2YldGMGFXTWdjM2x6ZEdWdExnQUtBZ0FFQUFRS0FnQUJBQTBDREFCT3BSUUFBQUFBQUFBQUFBQU9BZ3dBMEgwa0FBQUFBQUFBQUFBQUR3SU1BRTZsRkFDQjJBOEFBQUFBQUFBQUI0QXZBQUFBQkFJUUFIcFZVUURqUUVRQWVsVlJBSjBTTHdBS0FBSUFMUUFBQ2dJQUJBQUVDZ0lBQVFBTkFnd0FuUkl2QUhwVlVRQUFBQUFBRGdJTUFPTkFSQUI2VlZFQUFBQUFBQThDREFDZEVpOEF3SU5tQUFBQUFBQUFBQWVBTUFBQUFBUUNFQUFBQUFBQU5EUDcvd0FBQUFEdEJPYi9DZ0FDQUM0QUFBb0NBQVFBQkFvQ0FBRUFEUUlNQU8wRTV2OEFBQUFBQUFBQUFBNENEQUEwTS92L0FBQUFBQUFBQUFBUEFnd0E3UVRtLzBZdUZRQUFBQUFBQUFBQUFBQUFBQUFBQUE9PQ==</t>
        </r>
      </text>
    </comment>
    <comment ref="J25" authorId="0">
      <text>
        <r>
          <rPr>
            <sz val="9"/>
            <color indexed="81"/>
            <rFont val="Tahoma"/>
            <family val="2"/>
          </rPr>
          <t>QzIwSDIwRk41fE1BU1RFUiBTSEVFVFBpY3R1cmUgMjE3fFZtcERSREF4TURBRUF3SUJBQUFBQUFBQUFBQUFBQUNBQUFBQUFBTUFGZ0FBQUVOb1pXMUVjbUYzSURFeUxqQXVNaTR4TURjMkJBSVFBRE5zcGYrZ2dIci9NNU9LQUV3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Q0hpaXlZV0NBUUFBQUFrQUJnSUJBQUFBQ1FBR1FnQUFCQUlBZ0FCQUE4SUFnQUJBQU9BT2dBQUFBUUNFQUF6YktYL29JQjYvek9UaWdCTUxHZ0FCSUFCQUFBQUFBSUlBQUVBcHY5TTdHY0FDZ0FDQUFJQU53UUJBQUVBQUFTQUFnQUFBQUFDQ0FBQkFMWC9PZkZOQUFvQUFnQURBQUlFQWdBSEFDc0VBZ0FBQUVnRUFBQUdnQUFBQUFBQUFnZ0FOSk80L3psWlNnQUVBaEFBeld5eC96bFpTZ0EwazdqL2JJeFJBQ01JQVFBQUFnY0NBQUFBQUFjTkFBRUFBQUFEQUdBQXlBQURBRTRBQUFBQUJJQURBQUFBQUFJSUFBRUEwLzg1OFUwQUNnQUNBQVFBTndRQkFBRUFBQVNBQkFBQUFBQUNDQUFCQU9ML0p2WXpBQW9BQWdBRkFEY0VBUUFCQUFBRWdBVUFBQUFBQWdnQUFBRFQveFA3R1FBS0FBSUFCZ0FDQkFJQUJ3QXJCQUlBQUFCSUJBQUFCb0FBQUFBQUFBSUlBRFNUMXY4VFl4WUFCQUlRQU0xc3ovOFRZeFlBTkpQVy8wYVdIUUFqQ0FFQUFBSUhBZ0FBQUFBSERRQUJBQUFBQXdCZ0FNZ0FBd0JPQUFBQUFBU0FCZ0FBQUFBQ0NBQUJBTFgvRS9zWkFBb0FBZ0FIQURjRUFRQUJBQUFFZ0FjQUFBQUFBZ2dBQVFDbS95YjJNd0FLQUFJQUNBQTNCQUVBQVFBQUJJQUlBQUFBQUFJSUFBQUE0djhBQUFBQUNnQUNBQWtBQUFBRWdBa0FBQUFBQWdnQUFBQUFBQUFBQUFBS0FBSUFDZ0FBQUFTQUNnQUFBQUFDQ0FELy93NEE3UVRtL3dvQUFnQUxBQUFBQklBTEFBQUFBQUlJQUFBQUFBRGFDY3ovQ2dBQ0FBd0FBZ1FDQUFjQUt3UUNBQUFBU0FRQUFBYUFBQUFBQUFBQ0NBQXprd01BMm5ISS93UUNFQUROYlB6LzJuSEkvek9UQXdBTnBjLy9Jd2dCQUFBQ0J3SUFBQUFBQncwQUFRQUFBQU1BWUFESUFBTUFUZ0FBQUFBRWdBd0FBQUFBQWdnQUFBRGkvOW9KelA4S0FBSUFEUUFBQUFTQURRQUFBQUFDQ0FBQUFOUC83UVRtL3dvQUFnQU9BQUlFQWdBSEFDc0VBZ0FBQUVnRUFBQUdnQUFBQUFBQUFnZ0FOSlBXLysxczR2OEVBaEFBeld6UC8rMXM0djgwazliL0lLRHAveU1JQVFBQUFnY0NBQUFBQUFjTkFBRUFBQUFEQUdBQXlBQURBRTRBQUFBQUJJQU9BQUFBQUFJSUFBQUEwLy9IRHJML0NnQUNBQThBQUFBRWdBOEFBQUFBQWdnQUFBRGkvN1FUbVA4S0FBSUFFQUFBQUFTQUVBQUFBQUFDQ0FBQUFOUC9vQmgrL3dvQUFnQVJBQUFBQklBUkFBQUFBQUlJQUFBQXRmK2dHSDcvQ2dBQ0FCSUFBZ1FDQUFjQUt3UUNBQUFBU0FRQUFBYUFBQUFBQUFBQ0NBQTBrN2ovb0lCNi93UUNFQUROYkxIL29JQjYvelNUdVAvVXM0SC9Jd2dCQUFBQ0J3SUFBQUFBQncwQUFRQUFBQU1BWUFESUFBTUFUZ0FBQUFBRWdCSUFBQUFBQWdnQUFBQ20vN1FUbVA4S0FBSUFFd0FBQUFTQUV3QUFBQUFDQ0FBQUFMWC94dzZ5L3dvQUFnQVVBQUFBQklBVUFBQUFBQUlJQVAvL0xBRHRCT2IvQ2dBQ0FCVUFBQUFFZ0JVQUFBQUFBZ2dBQUFBOEFBQUFBQUFLQUFJQUZnQUFBQVNBRmdBQUFBQUNDQUFBQUZvQUFBQUFBQW9BQWdBWEFBQUFCSUFYQUFBQUFBSUlBQUFBYVFEdEJPYi9DZ0FDQUJnQUFBQUVnQmdBQUFBQUFnZ0FBQUNIQU8wRTV2OEtBQUlBR1FBQ0JBSUFDUUFyQkFJQUFBQklCQUFBTndRQkFBRUdnQUFBQUFBQUFnZ0FNNU9LQU8zUTR2OEVBaEFBekd5REFPM1E0djh6azRvQWgrcm8veU1JQVFBQUFnY0NBQUFBQUFjTkFBRUFBQUFEQUdBQXlBQURBRVlBQUFBQUJJQVpBQUFBQUFJSUFQLy9XUURhQ2N6L0NnQUNBQm9BQUFBRWdCb0FBQUFBQWdnQS8vODdBTm9KelA4S0FBSUFHd0FBQUFXQUhBQUFBQW9BQWdBY0FBUUdCQUFCQUFBQUJRWUVBQUlBQUFBS0JnRUFBUUFBQllBZEFBQUFDZ0FDQUIwQUJBWUVBQUlBQUFBRkJnUUFBd0FBQUFvR0FRQUJBQUFGZ0I0QUFBQUtBQUlBSGdBRUJnUUFBd0FBQUFVR0JBQUVBQUFBQ2dZQkFBRUFBQVdBSHdBQUFBb0FBZ0FmQUFRR0JBQUVBQUFBQlFZRUFBVUFBQUFLQmdFQUFRQUFCWUFnQUFBQUNnQUNBQ0FBQkFZRUFBVUFBQUFGQmdRQUJnQUFBQW9HQVFBQkFBQUZnQ0VBQUFBS0FBSUFJUUFFQmdRQUJnQUFBQVVHQkFBSEFBQUFDZ1lCQUFFQUFBV0FJZ0FBQUFvQUFnQWlBQVFHQkFBQ0FBQUFCUVlFQUFjQUFBQUtCZ0VBQVFBQUJZQWpBQUFBQ2dBQ0FDTUFCQVlFQUFVQUFBQUZCZ1FBQ0FBQUFBb0dBUUFCQUFBRmdDUUFBQUFLQUFJQUpBQUVCZ1FBQ0FBQUFBVUdCQUFKQUFBQUFBWUNBSUFBQUFBRmdDVUFBQUFLQUFJQUpRQUVCZ1FBQ1FBQUFBVUdCQUFLQUFBQUFBWUNBSUFBQUFBRmdDWUFBQUFLQUFJQUpnQUVCZ1FBQ2dBQUFBVUdCQUFMQUFBQUFBWUNBSUFBQUFBRmdDY0FBQUFLQUFJQUp3QUVCZ1FBQ3dBQUFBVUdCQUFNQUFBQUFBWUNBSUFBQUFBRmdDZ0FBQUFLQUFJQUtBQUVCZ1FBREFBQUFBVUdCQUFOQUFBQUFBWUNBSUFBQUFBRmdDa0FBQUFLQUFJQUtRQUVCZ1FBQ0FBQUFBVUdCQUFOQUFBQUFBWUNBSUFBQUFBRmdDb0FBQUFLQUFJQUtnQUVCZ1FBREFBQUFBVUdCQUFPQUFBQUFBQUZnQ3NBQUFBS0FBSUFLd0FFQmdRQURnQUFBQVVHQkFBUEFBQUFBQVlDQUlBQUFBQUZnQ3dBQUFBS0FBSUFMQUFFQmdRQUR3QUFBQVVHQkFBUUFBQUFBQVlDQUlBQUFBQUZnQzBBQUFBS0FBSUFMUUFFQmdRQUVBQUFBQVVHQkFBUkFBQUFBQVlDQUlBQUFBQUZnQzRBQUFBS0FBSUFMZ0FFQmdRQUVRQUFBQVVHQkFBU0FBQUFBQVlDQUlBQUFBQUZnQzhBQUFBS0FBSUFMd0FFQmdRQUVnQUFBQVVHQkFBVEFBQUFBQVlDQUlBQUFBQUZnREFBQUFBS0FBSUFNQUFFQmdRQURnQUFBQVVHQkFBVEFBQUFBQVlDQUlBQUFBQUZnREVBQUFBS0FBSUFNUUFFQmdRQUNnQUFBQVVHQkFBVUFBQUFBQUFGZ0RJQUFBQUtBQUlBTWdBRUJnUUFGQUFBQUFVR0JBQVZBQUFBQUFZQ0FJQUFBQUFGZ0RNQUFBQUtBQUlBTXdBRUJnUUFGUUFBQUFVR0JBQVdBQUFBQUFZQ0FJQUFBQUFGZ0RRQUFBQUtBQUlBTkFBRUJnUUFGZ0FBQUFVR0JBQVhBQUFBQUFZQ0FJQUFBQUFGZ0RVQUFBQUtBQUlBTlFBRUJnUUFGd0FBQUFVR0JBQVlBQUFBQ2dZQkFBRUFBQVdBTmdBQUFBb0FBZ0EyQUFRR0JBQVhBQUFBQlFZRUFCa0FBQUFBQmdJQWdBQUFBQVdBTndBQUFBb0FBZ0EzQUFRR0JBQVpBQUFBQlFZRUFCb0FBQUFBQmdJQWdBQUFBQVdBT0FBQUFBb0FBZ0E0QUFRR0JBQVVBQUFBQlFZRUFCb0FBQUFBQmdJQWdBQUFBQWVBT3dBQUFBUUNFQUFBQVBIL05EUDcvd0FBOGYvdEJPYi9DZ0FDQURrQUFBb0NBQVFBQkFvQ0FBRUFEUUlNQU8wRTV2OEFBUEgvQUFBQUFBNENEQUEwTS92L0FBRHgvd0FBQUFBUEFnd0E3UVRtLzBZdUJnQUFBQUFBQUFBSGdEd0FBQUFFQWhBQUFBREUvL3BCcmY4QUFNVC90Qk9ZL3dvQUFnQTZBQUFLQWdBRUFBUUtBZ0FCQUEwQ0RBQzBFNWovQUFERS93QUFBQUFPQWd3QStrR3Qvd0FBeFA4QUFBQUFEd0lNQUxRVG1QOUhMdG4vQUFBQUFBQUFCNEE5QUFBQUJBSVFBQUFBU3dBME0vdi9BQUJMQU8wRTV2OEtBQUlBT3dBQUNnSUFCQUFFQ2dJQUFRQU5BZ3dBN1FUbS93QUFTd0FBQUFBQURnSU1BRFF6Ky84QUFFc0FBQUFBQUE4Q0RBRHRCT2IvUmk1Z0FBQUFBQUFBQUFBQUFBQUFBQUFB</t>
        </r>
      </text>
    </comment>
    <comment ref="K25" authorId="0">
      <text>
        <r>
          <rPr>
            <sz val="9"/>
            <color indexed="81"/>
            <rFont val="Tahoma"/>
            <family val="2"/>
          </rPr>
          <t>QzIwSDIwRk41fE1BU1RFUiBTSEVFVFBpY3R1cmUgMjE3fFZtcERSREF4TURBRUF3SUJBQUFBQUFBQUFBQUFBQUNBQUFBQUFBTUFGZ0FBQUVOb1pXMUVjbUYzSURFeUxqQXVNaTR4TURjMkJBSVFBRE5zcGYrZ2dIci9NNU9LQUV3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Q0hpaXlZV0NBUUFBQUFrQUJnSUJBQUFBQ1FBR1FnQUFCQUlBZ0FCQUE4SUFnQUJBQU9BT2dBQUFBUUNFQUF6YktYL29JQjYvek9UaWdCTUxHZ0FCSUFCQUFBQUFBSUlBQUVBcHY5TTdHY0FDZ0FDQUFJQU53UUJBQUVBQUFTQUFnQUFBQUFDQ0FBQkFMWC9PZkZOQUFvQUFnQURBQUlFQWdBSEFDc0VBZ0FBQUVnRUFBQUdnQUFBQUFBQUFnZ0FOSk80L3psWlNnQUVBaEFBeld5eC96bFpTZ0EwazdqL2JJeFJBQ01JQVFBQUFnY0NBQUFBQUFjTkFBRUFBQUFEQUdBQXlBQURBRTRBQUFBQUJJQURBQUFBQUFJSUFBRUEwLzg1OFUwQUNnQUNBQVFBTndRQkFBRUFBQVNBQkFBQUFBQUNDQUFCQU9ML0p2WXpBQW9BQWdBRkFEY0VBUUFCQUFBRWdBVUFBQUFBQWdnQUFBRFQveFA3R1FBS0FBSUFCZ0FDQkFJQUJ3QXJCQUlBQUFCSUJBQUFCb0FBQUFBQUFBSUlBRFNUMXY4VFl4WUFCQUlRQU0xc3ovOFRZeFlBTkpQVy8wYVdIUUFqQ0FFQUFBSUhBZ0FBQUFBSERRQUJBQUFBQXdCZ0FNZ0FBd0JPQUFBQUFBU0FCZ0FBQUFBQ0NBQUJBTFgvRS9zWkFBb0FBZ0FIQURjRUFRQUJBQUFFZ0FjQUFBQUFBZ2dBQVFDbS95YjJNd0FLQUFJQUNBQTNCQUVBQVFBQUJJQUlBQUFBQUFJSUFBQUE0djhBQUFBQUNnQUNBQWtBQUFBRWdBa0FBQUFBQWdnQUFBQUFBQUFBQUFBS0FBSUFDZ0FBQUFTQUNnQUFBQUFDQ0FELy93NEE3UVRtL3dvQUFnQUxBQUFBQklBTEFBQUFBQUlJQUFBQUFBRGFDY3ovQ2dBQ0FBd0FBZ1FDQUFjQUt3UUNBQUFBU0FRQUFBYUFBQUFBQUFBQ0NBQXprd01BMm5ISS93UUNFQUROYlB6LzJuSEkvek9UQXdBTnBjLy9Jd2dCQUFBQ0J3SUFBQUFBQncwQUFRQUFBQU1BWUFESUFBTUFUZ0FBQUFBRWdBd0FBQUFBQWdnQUFBRGkvOW9KelA4S0FBSUFEUUFBQUFTQURRQUFBQUFDQ0FBQUFOUC83UVRtL3dvQUFnQU9BQUlFQWdBSEFDc0VBZ0FBQUVnRUFBQUdnQUFBQUFBQUFnZ0FOSlBXLysxczR2OEVBaEFBeld6UC8rMXM0djgwazliL0lLRHAveU1JQVFBQUFnY0NBQUFBQUFjTkFBRUFBQUFEQUdBQXlBQURBRTRBQUFBQUJJQU9BQUFBQUFJSUFBQUEwLy9IRHJML0NnQUNBQThBQUFBRWdBOEFBQUFBQWdnQUFBRGkvN1FUbVA4S0FBSUFFQUFBQUFTQUVBQUFBQUFDQ0FBQUFOUC9vQmgrL3dvQUFnQVJBQUFBQklBUkFBQUFBQUlJQUFBQXRmK2dHSDcvQ2dBQ0FCSUFBZ1FDQUFjQUt3UUNBQUFBU0FRQUFBYUFBQUFBQUFBQ0NBQTBrN2ovb0lCNi93UUNFQUROYkxIL29JQjYvelNUdVAvVXM0SC9Jd2dCQUFBQ0J3SUFBQUFBQncwQUFRQUFBQU1BWUFESUFBTUFUZ0FBQUFBRWdCSUFBQUFBQWdnQUFBQ20vN1FUbVA4S0FBSUFFd0FBQUFTQUV3QUFBQUFDQ0FBQUFMWC94dzZ5L3dvQUFnQVVBQUFBQklBVUFBQUFBQUlJQVAvL0xBRHRCT2IvQ2dBQ0FCVUFBQUFFZ0JVQUFBQUFBZ2dBQUFBOEFBQUFBQUFLQUFJQUZnQUFBQVNBRmdBQUFBQUNDQUFBQUZvQUFBQUFBQW9BQWdBWEFBQUFCSUFYQUFBQUFBSUlBQUFBYVFEdEJPYi9DZ0FDQUJnQUFBQUVnQmdBQUFBQUFnZ0FBQUNIQU8wRTV2OEtBQUlBR1FBQ0JBSUFDUUFyQkFJQUFBQklCQUFBTndRQkFBRUdnQUFBQUFBQUFnZ0FNNU9LQU8zUTR2OEVBaEFBekd5REFPM1E0djh6azRvQWgrcm8veU1JQVFBQUFnY0NBQUFBQUFjTkFBRUFBQUFEQUdBQXlBQURBRVlBQUFBQUJJQVpBQUFBQUFJSUFQLy9XUURhQ2N6L0NnQUNBQm9BQUFBRWdCb0FBQUFBQWdnQS8vODdBTm9KelA4S0FBSUFHd0FBQUFXQUhBQUFBQW9BQWdBY0FBUUdCQUFCQUFBQUJRWUVBQUlBQUFBS0JnRUFBUUFBQllBZEFBQUFDZ0FDQUIwQUJBWUVBQUlBQUFBRkJnUUFBd0FBQUFvR0FRQUJBQUFGZ0I0QUFBQUtBQUlBSGdBRUJnUUFBd0FBQUFVR0JBQUVBQUFBQ2dZQkFBRUFBQVdBSHdBQUFBb0FBZ0FmQUFRR0JBQUVBQUFBQlFZRUFBVUFBQUFLQmdFQUFRQUFCWUFnQUFBQUNnQUNBQ0FBQkFZRUFBVUFBQUFGQmdRQUJnQUFBQW9HQVFBQkFBQUZnQ0VBQUFBS0FBSUFJUUFFQmdRQUJnQUFBQVVHQkFBSEFBQUFDZ1lCQUFFQUFBV0FJZ0FBQUFvQUFnQWlBQVFHQkFBQ0FBQUFCUVlFQUFjQUFBQUtCZ0VBQVFBQUJZQWpBQUFBQ2dBQ0FDTUFCQVlFQUFVQUFBQUZCZ1FBQ0FBQUFBb0dBUUFCQUFBRmdDUUFBQUFLQUFJQUpBQUVCZ1FBQ0FBQUFBVUdCQUFKQUFBQUFBWUNBSUFBQUFBRmdDVUFBQUFLQUFJQUpRQUVCZ1FBQ1FBQUFBVUdCQUFLQUFBQUFBWUNBSUFBQUFBRmdDWUFBQUFLQUFJQUpnQUVCZ1FBQ2dBQUFBVUdCQUFMQUFBQUFBWUNBSUFBQUFBRmdDY0FBQUFLQUFJQUp3QUVCZ1FBQ3dBQUFBVUdCQUFNQUFBQUFBWUNBSUFBQUFBRmdDZ0FBQUFLQUFJQUtBQUVCZ1FBREFBQUFBVUdCQUFOQUFBQUFBWUNBSUFBQUFBRmdDa0FBQUFLQUFJQUtRQUVCZ1FBQ0FBQUFBVUdCQUFOQUFBQUFBWUNBSUFBQUFBRmdDb0FBQUFLQUFJQUtnQUVCZ1FBREFBQUFBVUdCQUFPQUFBQUFBQUZnQ3NBQUFBS0FBSUFLd0FFQmdRQURnQUFBQVVHQkFBUEFBQUFBQVlDQUlBQUFBQUZnQ3dBQUFBS0FBSUFMQUFFQmdRQUR3QUFBQVVHQkFBUUFBQUFBQVlDQUlBQUFBQUZnQzBBQUFBS0FBSUFMUUFFQmdRQUVBQUFBQVVHQkFBUkFBQUFBQVlDQUlBQUFBQUZnQzRBQUFBS0FBSUFMZ0FFQmdRQUVRQUFBQVVHQkFBU0FBQUFBQVlDQUlBQUFBQUZnQzhBQUFBS0FBSUFMd0FFQmdRQUVnQUFBQVVHQkFBVEFBQUFBQVlDQUlBQUFBQUZnREFBQUFBS0FBSUFNQUFFQmdRQURnQUFBQVVHQkFBVEFBQUFBQVlDQUlBQUFBQUZnREVBQUFBS0FBSUFNUUFFQmdRQUNnQUFBQVVHQkFBVUFBQUFBQUFGZ0RJQUFBQUtBQUlBTWdBRUJnUUFGQUFBQUFVR0JBQVZBQUFBQUFZQ0FJQUFBQUFGZ0RNQUFBQUtBQUlBTXdBRUJnUUFGUUFBQUFVR0JBQVdBQUFBQUFZQ0FJQUFBQUFGZ0RRQUFBQUtBQUlBTkFBRUJnUUFGZ0FBQUFVR0JBQVhBQUFBQUFZQ0FJQUFBQUFGZ0RVQUFBQUtBQUlBTlFBRUJnUUFGd0FBQUFVR0JBQVlBQUFBQ2dZQkFBRUFBQVdBTmdBQUFBb0FBZ0EyQUFRR0JBQVhBQUFBQlFZRUFCa0FBQUFBQmdJQWdBQUFBQVdBTndBQUFBb0FBZ0EzQUFRR0JBQVpBQUFBQlFZRUFCb0FBQUFBQmdJQWdBQUFBQVdBT0FBQUFBb0FBZ0E0QUFRR0JBQVVBQUFBQlFZRUFCb0FBQUFBQmdJQWdBQUFBQWVBT3dBQUFBUUNFQUFBQVBIL05EUDcvd0FBOGYvdEJPYi9DZ0FDQURrQUFBb0NBQVFBQkFvQ0FBRUFEUUlNQU8wRTV2OEFBUEgvQUFBQUFBNENEQUEwTS92L0FBRHgvd0FBQUFBUEFnd0E3UVRtLzBZdUJnQUFBQUFBQUFBSGdEd0FBQUFFQWhBQUFBREUvL3BCcmY4QUFNVC90Qk9ZL3dvQUFnQTZBQUFLQWdBRUFBUUtBZ0FCQUEwQ0RBQzBFNWovQUFERS93QUFBQUFPQWd3QStrR3Qvd0FBeFA4QUFBQUFEd0lNQUxRVG1QOUhMdG4vQUFBQUFBQUFCNEE5QUFBQUJBSVFBQUFBU3dBME0vdi9BQUJMQU8wRTV2OEtBQUlBT3dBQUNnSUFCQUFFQ2dJQUFRQU5BZ3dBN1FUbS93QUFTd0FBQUFBQURnSU1BRFF6Ky84QUFFc0FBQUFBQUE4Q0RBRHRCT2IvUmk1Z0FBQUFBQUFBQUFBQUFBQUFBQUFB</t>
        </r>
      </text>
    </comment>
    <comment ref="J26" authorId="0">
      <text>
        <r>
          <rPr>
            <sz val="9"/>
            <color indexed="81"/>
            <rFont val="Tahoma"/>
            <family val="2"/>
          </rPr>
          <t>QzMwSDM4TjZPNHxNQVNURVIgU0hFRVRQaWN0dXJlIDYxN3xWbXBEUkRBeE1EQUVBd0lCQUFBQUFBQUFBQUFBQUFDQUFBQUFBQU1BRmdBQUFFTm9aVzFFY21GM0lERXlMakF1TWk0eE1EYzJCQUlRQU0xc3dQK2lLK2IrU3N4VUFMN0Y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aQUFBQUJBSVFBQUFBQUFBQUFBQUFBSURHQk9OcWh3NFdDQVFBQUFBa0FCZ0lCQUFBQUNRQUdRZ0FBQkFJQWdBQkFBOElBZ0FCQUFPQVZ3QUFBQVFDRUFETmJNRC9vaXZtL2tyTVZBQyt4ZnNBQklBQkFBQUFBQUlJQUxBU1FnRCsxdmovQ2dBQ0FBSUFOd1FCQUFFQUFBU0FBZ0FBQUFBQ0NBQ3dFbEVBNjl2ZS93b0FBZ0FEQUFJRUFnQUlBQ3NFQWdBQUFFZ0VBQUEzQkFFQUFRYUFBQUFBQUFBQ0NBQ3dzbFFBNi9QYS93UUNFQUN3Y2swQTYvUGEvMHJNVkFEcnMrTC9Jd2dCQUFBQ0J3SUFBQUFBQncwQUFRQUFBQU1BWUFESUFBTUFUd0FBQUFBRWdBTUFBQUFBQWdnQXNCSkNBTmpneFA4S0FBSUFCQUFBQUFTQUJBQUFBQUFDQ0FDd0VpUUEyT0RFL3dvQUFnQUZBQUFBQklBRkFBQUFBQUlJQUxBU0ZRRHIyOTcvQ2dBQ0FBWUFBZ1FDQUFnQUt3UUNBQUFBU0FRQUFEY0VBUUFCQm9BQUFBQUFBQUlJQUxDeUdBRHI4OXIvQkFJUUFMQnlFUURyODlyL1Nzd1lBT3V6NHY4akNBRUFBQUlIQWdBQUFBQUhEUUFCQUFBQUF3QmdBTWdBQXdCUEFBQUFBQVNBQmdBQUFBQUNDQUN3RWlRQS90YjQvd29BQWdBSEFEY0VBUUFCQUFBRWdBY0FBQUFBQWdnQXNCSVZBQkhTRWdBS0FBSUFDQUEzQkFFQUFRQUFCSUFJQUFBQUFBSUlBTEFTSkFBa3pTd0FDZ0FDQUFrQU53UUJBQUVBQUFTQUNRQUFBQUFDQ0FDd0VoVUFOOGhHQUFvQUFnQUtBRGNFQVFBQkFBQUVnQW9BQUFBQUFnZ0FzQklrQUVyRFlBQUtBQUlBQ3dBQ0JBSUFDQUFyQkFJQUFBQklCQUFBTndRQkFBRUdnQUFBQUFBQUFnZ0FzTEluQUVyYlhBQUVBaEFBc0hJZ0FFcmJYQUJLekNjQVNwdGtBQ01JQVFBQUFnY0NBQUFBQUFjTkFBRUFBQUFEQUdBQXlBQURBRThBQUFBQUJJQUxBQUFBQUFJSUFMQVNGUUJldm5vQUNnQUNBQXdBQUFBRWdBd0FBQUFBQWdnQXNSTDMvMTYrZWdBS0FBSUFEUUEzQkFFQUFRQUFCSUFOQUFBQUFBSUlBTEVTNlA5eHVaUUFDZ0FDQUE0QU53UUJBQUVBQUFTQURnQUFBQUFDQ0FDeEV2Zi9oTFN1QUFvQUFnQVBBQUFBQklBUEFBQUFBQUlJQUxFUzZQK1hyOGdBQ2dBQ0FCQUFBQUFFZ0JBQUFBQUFBZ2dBeER6Sy8xL1N5d0FLQUFJQUVRQUNCQUlBQndBckJBSUFBQUJJQkFBQU53UUJBQUVHZ0FBQUFBQUFBZ2dBOTgvTi8xODZ5QUFFQWhBQWtLbkcvMTg2eUFEM3o4My9rbTNQQUNNSUFRQUFBZ2NDQUFBQUFBY05BQUVBQUFBREFHQUF5QUFEQUU0QUFBQUFCSUFSQUFBQUFBSUlBQUVBeFArTEt1a0FDZ0FDQUJJQUFnUUNBQWNBS3dRQ0FBRUFTQVFBQURjRUFRQUJCb0FBQUFBQUFBSUlBRFNUeC8rTGt1VUFCQUlRQU0xc3dQK0xrdVVBTkpQSC8vSDQ4d0FqQ0FFQUFBSUhBZ0FBQUFVSEFRQUJBQWNPQUFFQUFBQURBR0FBeUFBREFFNUlBQUFBQUFTQUVnQUFBQUFDQ0FBVSs5My9peXI0QUFvQUFnQVRBQUlFQWdBSEFDc0VBZ0FBQUVnRUFBQTNCQUVBQVFhQUFBQUFBQUFDQ0FCSGp1SC9pNUwwQUFRQ0VBRGhaOXIvaTVMMEFFZU80ZisreGZzQUl3Z0JBQUFDQndJQUFBQUFCdzBBQVFBQUFBTUFZQURJQUFNQVRnQUFBQUFFZ0JNQUFBQUFBZ2dBYmtiMC81OFg1QUFLQUFJQUZBQUNCQUlBQndBckJBSUFBQUJJQkFBQU53UUJBQUVHZ0FBQUFBQUFBZ2dBb2RuMy81OS80QUFFQWhBQU83UHcvNTkvNEFDaDJmZi8wckxuQUNNSUFRQUFBZ2NDQUFBQUFBY05BQUVBQUFBREFHQUF5QUFEQUU0QUFBQUFCSUFVQUFBQUFBSUlBTEFTRlFDRXRLNEFDZ0FDQUJVQU53UUJBQUVBQUFTQUZRQUFBQUFDQ0FDd0VpUUFjYm1VQUFvQUFnQVdBRGNFQVFBQkFBQUVnQllBQUFBQUFnZ0FzQklWQU1YbHF2OEtBQUlBRndBM0JBRUFBUUFBQklBWEFBQUFBQUlJQUxBU0pBQ3k2cEQvQ2dBQ0FCZ0FBQUFFZ0JnQUFBQUFBZ2dBc0JJVkFKN3ZkdjhLQUFJQUdRQUFBQVNBR1FBQUFBQUNDQUJ0UmlFQWw0ZGIvd29BQWdBYUFBSUVBZ0FIQUNzRUFnQUFBRWdFQUFBM0JBRUFBUWFBQUFBQUFBQUNDQUNnMlNRQWwrOVgvd1FDRUFBNnN4MEFsKzlYLzZEWkpBREtJbC8vSXdnQkFBQUNCd0lBQUFBQUJ3MEFBUUFBQUFNQVlBRElBQU1BVGdBQUFBQUVnQm9BQUFBQUFnZ0FFL3NLQUt0MFIvOEtBQUlBR3dBQ0JBSUFCd0FyQkFJQUFBQklCQUFBQm9BQUFBQUFBQUlJQUVhT0RnQ3IzRVAvQkFJUUFPQm5Cd0NyM0VQL1JvNE9BTjRQUy84akNBRUFBQUlIQWdBQUFBQUhEUUFCQUFBQUF3QmdBTWdBQXdCT0FBQUFBQVNBR3dBQUFBQUNDQURhSFE0QXZaNHAvd29BQWdBY0FBQUFCSUFjQUFBQUFBSUlBTE5iS2dBTGdCLy9DZ0FDQUIwQU53UUJBQUVBQUFTQUhRQUFBQUFDQ0FEekRUUUFRQndEL3dvQUFnQWVBRGNFQVFBQkFBQUVnQjRBQUFBQUFnZ0FhK2NqQUNmVTZmNEtBQUlBSHdBM0JBRUFBUUFBQklBZkFBQUFBQUlJQUgwUkJnQmdzZWIrQ2dBQ0FDQUFOd1FCQUFFQUFBU0FJQUFBQUFBQ0NBQ3ZBL0gvYkJEOC9nb0FBZ0FoQURjRUFRQUJBQUFFZ0NFQUFBQUFBZ2dBb3BqMC8zM1pHZjhLQUFJQUlnQTNCQUVBQVFBQUJJQWlBQUFBQUFJSUFBQUE4ZityZEZiL0NnQUNBQ01BQUFBRWdDTUFBQUFBQWdnQXhEejMvOWZNYy84S0FBSUFKQUFBQUFTQUpBQUFBQUFDQ0FDbXROci9GeEo5L3dvQUFnQWxBRGNFQVFBQkFBQUVnQ1VBQUFBQUFnZ0FBUUR4L3dNbGtmOEtBQUlBSmdBM0JBRUFBUUFBQklBbUFBQUFBQUlJQVBtWDFmL3VRRXIvQ2dBQ0FDY0FBZ1FDQUFnQUt3UUNBQUFBU0FRQUFEY0VBUUFCQm9BQUFBQUFBQUlJQVBrMzJmL3VXRWIvQkFJUUFQbjMwZi91V0ViL2sxSFovKzRZVHY4akNBRUFBQUlIQWdBQUFBQUhEUUFCQUFBQUF3QmdBTWdBQXdCUEFBQUFBQVNBSndBQUFBQUNDQUN3RWtJQXN1cVEvd29BQWdBb0FEY0VBUUFCQUFBRWdDZ0FBQUFBQWdnQXNCSlJBTVhscXY4S0FBSUFLUUEzQkFFQUFRQUFCWUFxQUFBQUNnQUNBQ29BQkFZRUFBRUFBQUFGQmdRQUFnQUFBQW9HQVFBQkFBQUZnQ3NBQUFBS0FBSUFLd0FFQmdRQUFnQUFBQVVHQkFBREFBQUFDZ1lCQUFFQUFBV0FMQUFBQUFvQUFnQXNBQVFHQkFBREFBQUFCUVlFQUFRQUFBQUFCZ0lBQWdBREJnSUFBUUFMQmhBQVZRQUFBQ3NBQUFBdEFBQUFRQUFBQUFBQUJZQXRBQUFBQ2dBQ0FDMEFCQVlFQUFRQUFBQUZCZ1FBQlFBQUFBb0dBUUFCQUFBRmdDNEFBQUFLQUFJQUxnQUVCZ1FBQlFBQUFBVUdCQUFHQUFBQUNnWUJBQUVBQUFXQUx3QUFBQW9BQWdBdkFBUUdCQUFHQUFBQUJRWUVBQWNBQUFBS0JnRUFBUUFBQllBd0FBQUFDZ0FDQURBQUJBWUVBQWNBQUFBRkJnUUFDQUFBQUFvR0FRQUJBQUFGZ0RFQUFBQUtBQUlBTVFBRUJnUUFDQUFBQUFVR0JBQUpBQUFBQ2dZQkFBRUFBQVdBTWdBQUFBb0FBZ0F5QUFRR0JBQUpBQUFBQlFZRUFBb0FBQUFLQmdFQUFRQUFCWUF6QUFBQUNnQUNBRE1BQkFZRUFBb0FBQUFGQmdRQUN3QUFBQW9HQVFBQkFBQUZnRFFBQUFBS0FBSUFOQUFFQmdRQUN3QUFBQVVHQkFBTUFBQUFBQVlDQUFJQUF3WUNBQUlBQ3dZUUFETUFBQUEvQUFBQU5RQUFBQUFBQUFBQUFBV0FOUUFBQUFvQUFnQTFBQVFHQkFBTUFBQUFCUVlFQUEwQUFBQUtCZ0VBQVFBQUJZQTJBQUFBQ2dBQ0FEWUFCQVlFQUEwQUFBQUZCZ1FBRGdBQUFBQUdBZ0FDQUFNR0FnQUNBQXNHRUFBQUFBQUFOUUFBQUQwQUFBQTNBQUFBQUFBRmdEY0FBQUFLQUFJQU53QUVCZ1FBRGdBQUFBVUdCQUFQQUFBQUNnWUJBQUVBQUFXQU9BQUFBQW9BQWdBNEFBUUdCQUFQQUFBQUJRWUVBQkFBQUFBQUJnSUFBZ0FEQmdJQUFnQUxCaEFBTndBQUFEd0FBQUE1QUFBQUFBQUFBQUFBQllBNUFBQUFDZ0FDQURrQUJBWUVBQkFBQUFBRkJnUUFFUUFBQUFvR0FRQUJBQUFGZ0RvQUFBQUtBQUlBT2dBRUJnUUFFUUFBQUFVR0JBQVNBQUFBQ2dZQkFBRUFBQVdBT3dBQUFBb0FBZ0E3QUFRR0JBQVNBQUFBQlFZRUFCTUFBQUFBQmdJQUFnQURCZ0lBQWdBTEJoQUFBQUFBQURvQUFBQThBQUFBQUFBQUFBQUFCWUE4QUFBQUNnQUNBRHdBQkFZRUFBOEFBQUFGQmdRQUV3QUFBQW9HQVFBQkFBQUZnRDBBQUFBS0FBSUFQUUFFQmdRQURnQUFBQVVHQkFBVUFBQUFDZ1lCQUFFQUFBV0FQZ0FBQUFvQUFnQStBQVFHQkFBVUFBQUFCUVlFQUJVQUFBQUFCZ0lBQWdBREJnSUFBZ0FMQmhBQUFBQUFBRDBBQUFBL0FBQUFBQUFBQUFBQUJZQS9BQUFBQ2dBQ0FEOEFCQVlFQUFzQUFBQUZCZ1FBRlFBQUFBb0dBUUFCQUFBRmdFQUFBQUFLQUFJQVFBQUVCZ1FBQkFBQUFBVUdCQUFXQUFBQUNnWUJBQUVBQUFXQVFRQUFBQW9BQWdCQkFBUUdCQUFXQUFBQUJRWUVBQmNBQUFBQUJnSUFBZ0FEQmdJQUFRQUxCaEFBUUFBQUFBQUFBQUJDQUFBQVV3QUFBQUFBQllCQ0FBQUFDZ0FDQUVJQUJBWUVBQmNBQUFBRkJnUUFHQUFBQUFvR0FRQUJBQUFGZ0VNQUFBQUtBQUlBUXdBRUJnUUFHQUFBQUFVR0JBQVpBQUFBQUFZQ0FBSUFBd1lDQUFJQUN3WVFBRUlBQUFCUEFBQUFSQUFBQUFBQUFBQUFBQVdBUkFBQUFBb0FBZ0JFQUFRR0JBQVpBQUFBQlFZRUFCb0FBQUFLQmdFQUFRQUFCWUJGQUFBQUNnQUNBRVVBQkFZRUFCb0FBQUFGQmdRQUd3QUFBQW9HQVFBQkFBQUZnRVlBQUFBS0FBSUFSZ0FFQmdRQUd3QUFBQVVHQkFBY0FBQUFDZ1lCQUFFQUFBV0FSd0FBQUFvQUFnQkhBQVFHQkFBY0FBQUFCUVlFQUIwQUFBQUtCZ0VBQVFBQUJZQklBQUFBQ2dBQ0FFZ0FCQVlFQUIwQUFBQUZCZ1FBSGdBQUFBb0dBUUFCQUFBRmdFa0FBQUFLQUFJQVNRQUVCZ1FBSGdBQUFBVUdCQUFmQUFBQUNnWUJBQUVBQUFXQVNnQUFBQW9BQWdCS0FBUUdCQUFmQUFBQUJRWUVBQ0FBQUFBS0JnRUFBUUFBQllCTEFBQUFDZ0FDQUVzQUJBWUVBQ0FBQUFBRkJnUUFJUUFBQUFvR0FRQUJBQUFGZ0V3QUFBQUtBQUlBVEFBRUJnUUFHd0FBQUFVR0JBQWhBQUFBQ2dZQkFBRUFBQVdBVFFBQUFBb0FBZ0JOQUFRR0JBQWFBQUFBQlFZRUFDSUFBQUFLQmdFQUFRQUFCWUJPQUFBQUNnQUNBRTRBQkFZRUFDSUFBQUFGQmdRQUl3QUFBQW9HQVFBQkFBQUZnRThBQUFBS0FBSUFUd0FFQmdRQUdBQUFBQVVHQkFBakFBQUFDZ1lCQUFFQUFBV0FVQUFBQUFvQUFnQlFBQVFHQkFBakFBQUFCUVlFQUNRQUFBQUtCZ0VBQVFBQUJZQlJBQUFBQ2dBQ0FGRUFCQVlFQUNNQUFBQUZCZ1FBSlFBQUFBb0dBUUFCQUFBRmdGSUFBQUFLQUFJQVVnQUVCZ1FBSWdBQUFBVUdCQUFtQUFBQUFBWUNBQUlBQUFBRmdGTUFBQUFLQUFJQVV3QUVCZ1FBRndBQUFBVUdCQUFuQUFBQUNnWUJBQUVBQUFXQVZBQUFBQW9BQWdCVUFBUUdCQUFuQUFBQUJRWUVBQ2dBQUFBQUJnSUFBZ0FEQmdJQUFRQUxCaEFBVXdBQUFBQUFBQUFBQUFBQVZRQUFBQUFBQllCVkFBQUFDZ0FDQUZVQUJBWUVBQU1BQUFBRkJnUUFLQUFBQUFvR0FRQUJBQUFBQUFBQUFBQUFBQT09</t>
        </r>
      </text>
    </comment>
    <comment ref="K26" authorId="0">
      <text>
        <r>
          <rPr>
            <sz val="9"/>
            <color indexed="81"/>
            <rFont val="Tahoma"/>
            <family val="2"/>
          </rPr>
          <t>QzMwSDM4TjZPNHxNQVNURVIgU0hFRVRQaWN0dXJlIDYxN3xWbXBEUkRBeE1EQUVBd0lCQUFBQUFBQUFBQUFBQUFDQUFBQUFBQU1BRmdBQUFFTm9aVzFFY21GM0lERXlMakF1TWk0eE1EYzJCQUlRQU0xc3dQK2lLK2IrU3N4VUFMN0Y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aQUFBQUJBSVFBQUFBQUFBQUFBQUFBSURHQk9OcWh3NFdDQVFBQUFBa0FCZ0lCQUFBQUNRQUdRZ0FBQkFJQWdBQkFBOElBZ0FCQUFPQVZ3QUFBQVFDRUFETmJNRC9vaXZtL2tyTVZBQyt4ZnNBQklBQkFBQUFBQUlJQUxBU1FnRCsxdmovQ2dBQ0FBSUFOd1FCQUFFQUFBU0FBZ0FBQUFBQ0NBQ3dFbEVBNjl2ZS93b0FBZ0FEQUFJRUFnQUlBQ3NFQWdBQUFFZ0VBQUEzQkFFQUFRYUFBQUFBQUFBQ0NBQ3dzbFFBNi9QYS93UUNFQUN3Y2swQTYvUGEvMHJNVkFEcnMrTC9Jd2dCQUFBQ0J3SUFBQUFBQncwQUFRQUFBQU1BWUFESUFBTUFUd0FBQUFBRWdBTUFBQUFBQWdnQXNCSkNBTmpneFA4S0FBSUFCQUFBQUFTQUJBQUFBQUFDQ0FDd0VpUUEyT0RFL3dvQUFnQUZBQUFBQklBRkFBQUFBQUlJQUxBU0ZRRHIyOTcvQ2dBQ0FBWUFBZ1FDQUFnQUt3UUNBQUFBU0FRQUFEY0VBUUFCQm9BQUFBQUFBQUlJQUxDeUdBRHI4OXIvQkFJUUFMQnlFUURyODlyL1Nzd1lBT3V6NHY4akNBRUFBQUlIQWdBQUFBQUhEUUFCQUFBQUF3QmdBTWdBQXdCUEFBQUFBQVNBQmdBQUFBQUNDQUN3RWlRQS90YjQvd29BQWdBSEFEY0VBUUFCQUFBRWdBY0FBQUFBQWdnQXNCSVZBQkhTRWdBS0FBSUFDQUEzQkFFQUFRQUFCSUFJQUFBQUFBSUlBTEFTSkFBa3pTd0FDZ0FDQUFrQU53UUJBQUVBQUFTQUNRQUFBQUFDQ0FDd0VoVUFOOGhHQUFvQUFnQUtBRGNFQVFBQkFBQUVnQW9BQUFBQUFnZ0FzQklrQUVyRFlBQUtBQUlBQ3dBQ0JBSUFDQUFyQkFJQUFBQklCQUFBTndRQkFBRUdnQUFBQUFBQUFnZ0FzTEluQUVyYlhBQUVBaEFBc0hJZ0FFcmJYQUJLekNjQVNwdGtBQ01JQVFBQUFnY0NBQUFBQUFjTkFBRUFBQUFEQUdBQXlBQURBRThBQUFBQUJJQUxBQUFBQUFJSUFMQVNGUUJldm5vQUNnQUNBQXdBQUFBRWdBd0FBQUFBQWdnQXNSTDMvMTYrZWdBS0FBSUFEUUEzQkFFQUFRQUFCSUFOQUFBQUFBSUlBTEVTNlA5eHVaUUFDZ0FDQUE0QU53UUJBQUVBQUFTQURnQUFBQUFDQ0FDeEV2Zi9oTFN1QUFvQUFnQVBBQUFBQklBUEFBQUFBQUlJQUxFUzZQK1hyOGdBQ2dBQ0FCQUFBQUFFZ0JBQUFBQUFBZ2dBeER6Sy8xL1N5d0FLQUFJQUVRQUNCQUlBQndBckJBSUFBQUJJQkFBQU53UUJBQUVHZ0FBQUFBQUFBZ2dBOTgvTi8xODZ5QUFFQWhBQWtLbkcvMTg2eUFEM3o4My9rbTNQQUNNSUFRQUFBZ2NDQUFBQUFBY05BQUVBQUFBREFHQUF5QUFEQUU0QUFBQUFCSUFSQUFBQUFBSUlBQUVBeFArTEt1a0FDZ0FDQUJJQUFnUUNBQWNBS3dRQ0FBRUFTQVFBQURjRUFRQUJCb0FBQUFBQUFBSUlBRFNUeC8rTGt1VUFCQUlRQU0xc3dQK0xrdVVBTkpQSC8vSDQ4d0FqQ0FFQUFBSUhBZ0FBQUFVSEFRQUJBQWNPQUFFQUFBQURBR0FBeUFBREFFNUlBQUFBQUFTQUVnQUFBQUFDQ0FBVSs5My9peXI0QUFvQUFnQVRBQUlFQWdBSEFDc0VBZ0FBQUVnRUFBQTNCQUVBQVFhQUFBQUFBQUFDQ0FCSGp1SC9pNUwwQUFRQ0VBRGhaOXIvaTVMMEFFZU80ZisreGZzQUl3Z0JBQUFDQndJQUFBQUFCdzBBQVFBQUFBTUFZQURJQUFNQVRnQUFBQUFFZ0JNQUFBQUFBZ2dBYmtiMC81OFg1QUFLQUFJQUZBQUNCQUlBQndBckJBSUFBQUJJQkFBQU53UUJBQUVHZ0FBQUFBQUFBZ2dBb2RuMy81OS80QUFFQWhBQU83UHcvNTkvNEFDaDJmZi8wckxuQUNNSUFRQUFBZ2NDQUFBQUFBY05BQUVBQUFBREFHQUF5QUFEQUU0QUFBQUFCSUFVQUFBQUFBSUlBTEFTRlFDRXRLNEFDZ0FDQUJVQU53UUJBQUVBQUFTQUZRQUFBQUFDQ0FDd0VpUUFjYm1VQUFvQUFnQVdBRGNFQVFBQkFBQUVnQllBQUFBQUFnZ0FzQklWQU1YbHF2OEtBQUlBRndBM0JBRUFBUUFBQklBWEFBQUFBQUlJQUxBU0pBQ3k2cEQvQ2dBQ0FCZ0FBQUFFZ0JnQUFBQUFBZ2dBc0JJVkFKN3ZkdjhLQUFJQUdRQUFBQVNBR1FBQUFBQUNDQUJ0UmlFQWw0ZGIvd29BQWdBYUFBSUVBZ0FIQUNzRUFnQUFBRWdFQUFBM0JBRUFBUWFBQUFBQUFBQUNDQUNnMlNRQWwrOVgvd1FDRUFBNnN4MEFsKzlYLzZEWkpBREtJbC8vSXdnQkFBQUNCd0lBQUFBQUJ3MEFBUUFBQUFNQVlBRElBQU1BVGdBQUFBQUVnQm9BQUFBQUFnZ0FFL3NLQUt0MFIvOEtBQUlBR3dBQ0JBSUFCd0FyQkFJQUFBQklCQUFBQm9BQUFBQUFBQUlJQUVhT0RnQ3IzRVAvQkFJUUFPQm5Cd0NyM0VQL1JvNE9BTjRQUy84akNBRUFBQUlIQWdBQUFBQUhEUUFCQUFBQUF3QmdBTWdBQXdCT0FBQUFBQVNBR3dBQUFBQUNDQURhSFE0QXZaNHAvd29BQWdBY0FBQUFCSUFjQUFBQUFBSUlBTE5iS2dBTGdCLy9DZ0FDQUIwQU53UUJBQUVBQUFTQUhRQUFBQUFDQ0FEekRUUUFRQndEL3dvQUFnQWVBRGNFQVFBQkFBQUVnQjRBQUFBQUFnZ0FhK2NqQUNmVTZmNEtBQUlBSHdBM0JBRUFBUUFBQklBZkFBQUFBQUlJQUgwUkJnQmdzZWIrQ2dBQ0FDQUFOd1FCQUFFQUFBU0FJQUFBQUFBQ0NBQ3ZBL0gvYkJEOC9nb0FBZ0FoQURjRUFRQUJBQUFFZ0NFQUFBQUFBZ2dBb3BqMC8zM1pHZjhLQUFJQUlnQTNCQUVBQVFBQUJJQWlBQUFBQUFJSUFBQUE4ZityZEZiL0NnQUNBQ01BQUFBRWdDTUFBQUFBQWdnQXhEejMvOWZNYy84S0FBSUFKQUFBQUFTQUpBQUFBQUFDQ0FDbXROci9GeEo5L3dvQUFnQWxBRGNFQVFBQkFBQUVnQ1VBQUFBQUFnZ0FBUUR4L3dNbGtmOEtBQUlBSmdBM0JBRUFBUUFBQklBbUFBQUFBQUlJQVBtWDFmL3VRRXIvQ2dBQ0FDY0FBZ1FDQUFnQUt3UUNBQUFBU0FRQUFEY0VBUUFCQm9BQUFBQUFBQUlJQVBrMzJmL3VXRWIvQkFJUUFQbjMwZi91V0ViL2sxSFovKzRZVHY4akNBRUFBQUlIQWdBQUFBQUhEUUFCQUFBQUF3QmdBTWdBQXdCUEFBQUFBQVNBSndBQUFBQUNDQUN3RWtJQXN1cVEvd29BQWdBb0FEY0VBUUFCQUFBRWdDZ0FBQUFBQWdnQXNCSlJBTVhscXY4S0FBSUFLUUEzQkFFQUFRQUFCWUFxQUFBQUNnQUNBQ29BQkFZRUFBRUFBQUFGQmdRQUFnQUFBQW9HQVFBQkFBQUZnQ3NBQUFBS0FBSUFLd0FFQmdRQUFnQUFBQVVHQkFBREFBQUFDZ1lCQUFFQUFBV0FMQUFBQUFvQUFnQXNBQVFHQkFBREFBQUFCUVlFQUFRQUFBQUFCZ0lBQWdBREJnSUFBUUFMQmhBQVZRQUFBQ3NBQUFBdEFBQUFRQUFBQUFBQUJZQXRBQUFBQ2dBQ0FDMEFCQVlFQUFRQUFBQUZCZ1FBQlFBQUFBb0dBUUFCQUFBRmdDNEFBQUFLQUFJQUxnQUVCZ1FBQlFBQUFBVUdCQUFHQUFBQUNnWUJBQUVBQUFXQUx3QUFBQW9BQWdBdkFBUUdCQUFHQUFBQUJRWUVBQWNBQUFBS0JnRUFBUUFBQllBd0FBQUFDZ0FDQURBQUJBWUVBQWNBQUFBRkJnUUFDQUFBQUFvR0FRQUJBQUFGZ0RFQUFBQUtBQUlBTVFBRUJnUUFDQUFBQUFVR0JBQUpBQUFBQ2dZQkFBRUFBQVdBTWdBQUFBb0FBZ0F5QUFRR0JBQUpBQUFBQlFZRUFBb0FBQUFLQmdFQUFRQUFCWUF6QUFBQUNnQUNBRE1BQkFZRUFBb0FBQUFGQmdRQUN3QUFBQW9HQVFBQkFBQUZnRFFBQUFBS0FBSUFOQUFFQmdRQUN3QUFBQVVHQkFBTUFBQUFBQVlDQUFJQUF3WUNBQUlBQ3dZUUFETUFBQUEvQUFBQU5RQUFBQUFBQUFBQUFBV0FOUUFBQUFvQUFnQTFBQVFHQkFBTUFBQUFCUVlFQUEwQUFBQUtCZ0VBQVFBQUJZQTJBQUFBQ2dBQ0FEWUFCQVlFQUEwQUFBQUZCZ1FBRGdBQUFBQUdBZ0FDQUFNR0FnQUNBQXNHRUFBQUFBQUFOUUFBQUQwQUFBQTNBQUFBQUFBRmdEY0FBQUFLQUFJQU53QUVCZ1FBRGdBQUFBVUdCQUFQQUFBQUNnWUJBQUVBQUFXQU9BQUFBQW9BQWdBNEFBUUdCQUFQQUFBQUJRWUVBQkFBQUFBQUJnSUFBZ0FEQmdJQUFnQUxCaEFBTndBQUFEd0FBQUE1QUFBQUFBQUFBQUFBQllBNUFBQUFDZ0FDQURrQUJBWUVBQkFBQUFBRkJnUUFFUUFBQUFvR0FRQUJBQUFGZ0RvQUFBQUtBQUlBT2dBRUJnUUFFUUFBQUFVR0JBQVNBQUFBQ2dZQkFBRUFBQVdBT3dBQUFBb0FBZ0E3QUFRR0JBQVNBQUFBQlFZRUFCTUFBQUFBQmdJQUFnQURCZ0lBQWdBTEJoQUFBQUFBQURvQUFBQThBQUFBQUFBQUFBQUFCWUE4QUFBQUNnQUNBRHdBQkFZRUFBOEFBQUFGQmdRQUV3QUFBQW9HQVFBQkFBQUZnRDBBQUFBS0FBSUFQUUFFQmdRQURnQUFBQVVHQkFBVUFBQUFDZ1lCQUFFQUFBV0FQZ0FBQUFvQUFnQStBQVFHQkFBVUFBQUFCUVlFQUJVQUFBQUFCZ0lBQWdBREJnSUFBZ0FMQmhBQUFBQUFBRDBBQUFBL0FBQUFBQUFBQUFBQUJZQS9BQUFBQ2dBQ0FEOEFCQVlFQUFzQUFBQUZCZ1FBRlFBQUFBb0dBUUFCQUFBRmdFQUFBQUFLQUFJQVFBQUVCZ1FBQkFBQUFBVUdCQUFXQUFBQUNnWUJBQUVBQUFXQVFRQUFBQW9BQWdCQkFBUUdCQUFXQUFBQUJRWUVBQmNBQUFBQUJnSUFBZ0FEQmdJQUFRQUxCaEFBUUFBQUFBQUFBQUJDQUFBQVV3QUFBQUFBQllCQ0FBQUFDZ0FDQUVJQUJBWUVBQmNBQUFBRkJnUUFHQUFBQUFvR0FRQUJBQUFGZ0VNQUFBQUtBQUlBUXdBRUJnUUFHQUFBQUFVR0JBQVpBQUFBQUFZQ0FBSUFBd1lDQUFJQUN3WVFBRUlBQUFCUEFBQUFSQUFBQUFBQUFBQUFBQVdBUkFBQUFBb0FBZ0JFQUFRR0JBQVpBQUFBQlFZRUFCb0FBQUFLQmdFQUFRQUFCWUJGQUFBQUNnQUNBRVVBQkFZRUFCb0FBQUFGQmdRQUd3QUFBQW9HQVFBQkFBQUZnRVlBQUFBS0FBSUFSZ0FFQmdRQUd3QUFBQVVHQkFBY0FBQUFDZ1lCQUFFQUFBV0FSd0FBQUFvQUFnQkhBQVFHQkFBY0FBQUFCUVlFQUIwQUFBQUtCZ0VBQVFBQUJZQklBQUFBQ2dBQ0FFZ0FCQVlFQUIwQUFBQUZCZ1FBSGdBQUFBb0dBUUFCQUFBRmdFa0FBQUFLQUFJQVNRQUVCZ1FBSGdBQUFBVUdCQUFmQUFBQUNnWUJBQUVBQUFXQVNnQUFBQW9BQWdCS0FBUUdCQUFmQUFBQUJRWUVBQ0FBQUFBS0JnRUFBUUFBQllCTEFBQUFDZ0FDQUVzQUJBWUVBQ0FBQUFBRkJnUUFJUUFBQUFvR0FRQUJBQUFGZ0V3QUFBQUtBQUlBVEFBRUJnUUFHd0FBQUFVR0JBQWhBQUFBQ2dZQkFBRUFBQVdBVFFBQUFBb0FBZ0JOQUFRR0JBQWFBQUFBQlFZRUFDSUFBQUFLQmdFQUFRQUFCWUJPQUFBQUNnQUNBRTRBQkFZRUFDSUFBQUFGQmdRQUl3QUFBQW9HQVFBQkFBQUZnRThBQUFBS0FBSUFUd0FFQmdRQUdBQUFBQVVHQkFBakFBQUFDZ1lCQUFFQUFBV0FVQUFBQUFvQUFnQlFBQVFHQkFBakFBQUFCUVlFQUNRQUFBQUtCZ0VBQVFBQUJZQlJBQUFBQ2dBQ0FGRUFCQVlFQUNNQUFBQUZCZ1FBSlFBQUFBb0dBUUFCQUFBRmdGSUFBQUFLQUFJQVVnQUVCZ1FBSWdBQUFBVUdCQUFtQUFBQUFBWUNBQUlBQUFBRmdGTUFBQUFLQUFJQVV3QUVCZ1FBRndBQUFBVUdCQUFuQUFBQUNnWUJBQUVBQUFXQVZBQUFBQW9BQWdCVUFBUUdCQUFuQUFBQUJRWUVBQ2dBQUFBQUJnSUFBZ0FEQmdJQUFRQUxCaEFBVXdBQUFBQUFBQUFBQUFBQVZRQUFBQUFBQllCVkFBQUFDZ0FDQUZVQUJBWUVBQU1BQUFBRkJnUUFLQUFBQUFvR0FRQUJBQUFBQUFBQUFBQUFBQT09</t>
        </r>
      </text>
    </comment>
    <comment ref="J27" authorId="0">
      <text>
        <r>
          <rPr>
            <sz val="9"/>
            <color indexed="81"/>
            <rFont val="Tahoma"/>
            <family val="2"/>
          </rPr>
          <t>QzE5SDE3Q2wyTjNPM3xNQVNURVIgU0hFRVRQaWN0dXJlIDU4OXxWbXBEUkRBeE1EQUVBd0lCQUFBQUFBQUFBQUFBQUFDQUFBQUFBQU1BRmdBQUFFTm9aVzFFY21GM0lERXlMakF1TWk0eE1EYzJCQUlRQUg5Q2RQOFUxRUgvbWJrU0FOMjFZ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CQUFBQUJBSVFBQUFBQUFBQUFBQUFBSURHQkJhNnR3a1dDQVFBQUFBa0FCZ0lCQUFBQUNRQUdRZ0FBQkFJQWdBQkFBOElBZ0FCQUFPQVBBQUFBQVFDRUFCL1FuVC9GTlJCLzVtNUVnRGR0V0FBQklBQkFBQUFBQUlJQURHaTgvK2hhbUFBQ2dBQ0FBSUFOd1FCQUFFQUFBU0FBZ0FBQUFBQ0NBQUFBT0wvWVNWSUFBb0FBZ0FEQUFBQUJJQURBQUFBQUFJSUFBQUF4UDloSlVnQUNnQUNBQVFBTndRQkFBRUFBQVNBQkFBQUFBQUNDQURBdXJyL1JKMHJBQW9BQWdBRkFBSUVBZ0FJQUNzRUFnQUFBRWdFQUFBM0JBRUFBUWFBQUFBQUFBQUNDQURBV3I3L1JMVW5BQVFDRUFEQUdyZi9STFVuQUZwMHZ2OUVkUzhBSXdnQkFBQUNCd0lBQUFBQUJ3MEFBUUFBQUFNQVlBRElBQU1BVHdBQUFBQUVnQVVBQUFBQUFnZ0FBQURUL3hQN0dRQUtBQUlBQmdBQUFBU0FCZ0FBQUFBQ0NBQUFBTVQvQUFBQUFBb0FBZ0FIQURjRUFRQUJBQUFFZ0FjQUFBQUFBZ2dBQUFDbS93QUFBQUFLQUFJQUNBQUNCQUlBQndBckJBSUFBQUJJQkFBQUJvQUFBQUFBQUFJSUFEU1RxZjhBYVB6L0JBSVFBTTFzb3Y4QWFQei9OSk9wL3pPYkF3QWpDQUVBQUFJSEFnQUFBQUFIRFFBQkFBQUFBd0JnQU1nQUF3Qk9BQUFBQUFTQUNBQUFBQUFDQ0FEUVhaVC93THJuL3dvQUFnQUpBQUFBQklBSkFBQUFBQUlJQUxMVmQvOEFBUEgvQ2dBQ0FBb0FBZ1FDQUFjQUt3UUNBQUFBU0FRQUFBYUFBQUFBQUFBQ0NBRG1hSHYvQUdqdC93UUNFQUIvUW5UL0FHanQvK1pvZS84MG0vVC9Jd2dCQUFBQ0J3SUFBQUFBQncwQUFRQUFBQU1BWUFESUFBTUFUZ0FBQUFBRWdBb0FBQUFBQWdnQXN0VjMvLy8vRGdBS0FBSUFDd0FBQUFTQUN3QUFBQUFDQ0FEUVhaVC9RRVVZQUFvQUFnQU1BQUlFQWdBSEFDc0VBZ0FBQUVnRUFBQUdnQUFBQUFBQUFnZ0FBL0dYLzBDdEZBQUVBaEFBbk1xUS8wQ3RGQUFEOFpmL2MrQWJBQ01JQVFBQUFnY0NBQUFBQUFjTkFBRUFBQUFEQUdBQXlBQURBRTRBQUFBQUJJQU1BQUFBQUFJSUFFRkY2LzlFblNzQUNnQUNBQTBBQWdRQ0FBZ0FLd1FDQUFBQVNBUUFBRGNFQVFBQkJvQUFBQUFBQUFJSUFFSGw3djlFdFNjQUJBSVFBRUdsNS85RXRTY0Eydjd1LzBSMUx3QWpDQUVBQUFJSEFnQUFBQUFIRFFBQkFBQUFBd0JnQU1nQUF3QlBBQUFBQUFTQURRQUFBQUFDQ0FBQUFPTC9BQUFBQUFvQUFnQU9BQUFBQklBT0FBQUFBQUlJQUFBQTAvL3RCT2IvQ2dBQ0FBOEFBQUFFZ0E4QUFBQUFBZ2dBQVFEaS85b0p6UDhLQUFJQUVBQUFBQVNBRUFBQUFBQUNDQUFBQUFBQTJnbk0vd29BQWdBUkFBQUFCSUFSQUFBQUFBSUlBQUFBRHdESERyTC9DZ0FDQUJJQUFnUUNBQWdBS3dRQ0FBQUFTQVFBQURjRUFRQUJCb0FBQUFBQUFBSUlBQUNnRWdESEpxNy9CQUlRQUFCZ0N3REhKcTcvbWJrU0FNZm10ZjhqQ0FFQUFBSUhBZ0FBQUFBSERRQUJBQUFBQXdCZ0FNZ0FBd0JQQUFBQUFBU0FFZ0FBQUFBQ0NBQUFBQUFBdEJPWS93b0FBZ0FUQUFBQUJJQVRBQUFBQUFJSUFBQUFEd0NnR0g3L0NnQUNBQlFBQUFBRWdCUUFBQUFBQWdnQUFBQUFBSTBkWlA4S0FBSUFGUUFBQUFTQUZRQUFBQUFDQ0FBQUFPTC9qUjFrL3dvQUFnQVdBQUFBQklBV0FBQUFBQUlJQUFBQTAvOTZJa3IvQ2dBQ0FCY0FBZ1FDQUJFQUt3UUNBQUFBU0FRQUFEY0VBUUFCQm9BQUFBQUFBQUlJQUFDZzF2OTZPa3YvQkFJUUFBQmd6LzhVMUVIL21yblcvM282Uy84akNBRUEvd0VIQVFEL0FnY0NBQUFBQlFjQkFBTUFCdzRBQVFBQUFBTUFZQURJQUFNQVEyd0FBQUFBQklBWEFBQUFBQUlJQUFFQTAvK2dHSDcvQ2dBQ0FCZ0FBQUFFZ0JnQUFBQUFBZ2dBQVFEaS83UVRtUDhLQUFJQUdRQUFBQVNBR1FBQUFBQUNDQUQvL3c0QTdRVG0vd29BQWdBYUFBQUFCSUFhQUFBQUFBSUlBQUFBQUFBQUFBQUFDZ0FDQUJzQUFBQUVnQnNBQUFBQUFnZ0EvLzhPQUJQN0dRQUtBQUlBSEFBQ0JBSUFFUUFyQkFJQUFBQklCQUFBTndRQkFBRUdnQUFBQUFBQUFnZ0FBS0FTQUJOakZnQUVBaEFBQUdBTEFCTmpGZ0NadVJJQWVja2ZBQ01JQVFBQUFnY0NBQUFBQlFjQkFBRUFCdzRBQVFBQUFBTUFZQURJQUFNQVEyd0FBQUFBQllBZEFBQUFDZ0FDQUIwQUJBWUVBQUVBQUFBRkJnUUFBZ0FBQUFvR0FRQUJBQUFGZ0I0QUFBQUtBQUlBSGdBRUJnUUFBZ0FBQUFVR0JBQURBQUFBQ2dZQkFBRUFBQVdBSHdBQUFBb0FBZ0FmQUFRR0JBQURBQUFBQlFZRUFBUUFBQUFLQmdFQUFRQUFCWUFnQUFBQUNnQUNBQ0FBQkFZRUFBUUFBQUFGQmdRQUJRQUFBQW9HQVFBQkFBQUZnQ0VBQUFBS0FBSUFJUUFFQmdRQUJRQUFBQVVHQkFBR0FBQUFDZ1lCQUFFQUFBV0FJZ0FBQUFvQUFnQWlBQVFHQkFBR0FBQUFCUVlFQUFjQUFBQUtCZ0VBQVFBQUJZQWpBQUFBQ2dBQ0FDTUFCQVlFQUFjQUFBQUZCZ1FBQ0FBQUFBQUdBZ0NBQUFBQUJZQWtBQUFBQ2dBQ0FDUUFCQVlFQUFnQUFBQUZCZ1FBQ1FBQUFBQUdBZ0NBQUFBQUJZQWxBQUFBQ2dBQ0FDVUFCQVlFQUFrQUFBQUZCZ1FBQ2dBQUFBQUdBZ0NBQUFBQUJZQW1BQUFBQ2dBQ0FDWUFCQVlFQUFvQUFBQUZCZ1FBQ3dBQUFBQUdBZ0NBQUFBQUJZQW5BQUFBQ2dBQ0FDY0FCQVlFQUFjQUFBQUZCZ1FBQ3dBQUFBQUdBZ0NBQUFBQUJZQW9BQUFBQ2dBQ0FDZ0FCQVlFQUFVQUFBQUZCZ1FBREFBQUFBb0dBUUFCQUFBRmdDa0FBQUFLQUFJQUtRQUVCZ1FBQWdBQUFBVUdCQUFNQUFBQUNnWUJBQUVBQUFXQUtnQUFBQW9BQWdBcUFBUUdCQUFGQUFBQUJRWUVBQTBBQUFBS0JnRUFBUUFBQllBckFBQUFDZ0FDQUNzQUJBWUVBQTBBQUFBRkJnUUFEZ0FBQUFBR0FnQ0FBQUFBQllBc0FBQUFDZ0FDQUN3QUJBWUVBQTRBQUFBRkJnUUFEd0FBQUFBR0FnQ0FBQUFBQllBdEFBQUFDZ0FDQUMwQUJBWUVBQThBQUFBRkJnUUFFQUFBQUFBR0FnQ0FBQUFBQllBdUFBQUFDZ0FDQUM0QUJBWUVBQkFBQUFBRkJnUUFFUUFBQUFvR0FRQUJBQUFGZ0M4QUFBQUtBQUlBTHdBRUJnUUFFUUFBQUFVR0JBQVNBQUFBQ2dZQkFBRUFBQVdBTUFBQUFBb0FBZ0F3QUFRR0JBQVNBQUFBQlFZRUFCTUFBQUFBQmdJQWdBQUFBQVdBTVFBQUFBb0FBZ0F4QUFRR0JBQVRBQUFBQlFZRUFCUUFBQUFBQmdJQWdBQUFBQVdBTWdBQUFBb0FBZ0F5QUFRR0JBQVVBQUFBQlFZRUFCVUFBQUFBQmdJQWdBQUFBQVdBTXdBQUFBb0FBZ0F6QUFRR0JBQVZBQUFBQlFZRUFCWUFBQUFLQmdFQUFRQUFCWUEwQUFBQUNnQUNBRFFBQkFZRUFCVUFBQUFGQmdRQUZ3QUFBQUFHQWdDQUFBQUFCWUExQUFBQUNnQUNBRFVBQkFZRUFCY0FBQUFGQmdRQUdBQUFBQUFHQWdDQUFBQUFCWUEyQUFBQUNnQUNBRFlBQkFZRUFCSUFBQUFGQmdRQUdBQUFBQUFHQWdDQUFBQUFCWUEzQUFBQUNnQUNBRGNBQkFZRUFCQUFBQUFGQmdRQUdRQUFBQUFHQWdDQUFBQUFCWUE0QUFBQUNnQUNBRGdBQkFZRUFCa0FBQUFGQmdRQUdnQUFBQUFHQWdDQUFBQUFCWUE1QUFBQUNnQUNBRGtBQkFZRUFBMEFBQUFGQmdRQUdnQUFBQUFHQWdDQUFBQUFCWUE2QUFBQUNnQUNBRG9BQkFZRUFCb0FBQUFGQmdRQUd3QUFBQW9HQVFBQkFBQUhnRDBBQUFBRUFoQUFBWHVNLzRIWUR3QUJlNHovQUFBQUFBb0FBZ0E3QUJBQVJ3QUFBRlJvWlhKbElHbHpJR0VnZG1Gc1pXNWpaU0J2Y2lCamFHRnlaMlVnWlhKeWIzSWdjMjl0Wlhkb1pYSmxJR2x1SUhSb2FYTWdZWEp2YldGMGFXTWdjM2x6ZEdWdExnQUtBZ0FFQUFRS0FnQUJBQTBDREFBQUFBQUFBWHVNL3dBQUFBQU9BZ3dBZ2RnUEFBRjdqUDhBQUFBQUR3SU1BQUFBQUFDRFU1ei9BQUFBQUFBQUI0QStBQUFBQkFJUUFBQUE4ZjgwTS92L0FBRHgvKzBFNXY4S0FBSUFQQUFBQ2dJQUJBQUVDZ0lBQVFBTkFnd0E3UVRtL3dBQThmOEFBQUFBRGdJTUFEUXorLzhBQVBIL0FBQUFBQThDREFEdEJPYi9SaTRHQUFBQUFBQUFBQWVBUHdBQUFBUUNFQUFCQVBILzUwYVQvd0VBOGYrZ0dINy9DZ0FDQUQwQUFBb0NBQVFBQkFvQ0FBRUFEUUlNQUtBWWZ2OEJBUEgvQUFBQUFBNENEQURuUnBQL0FRRHgvd0FBQUFBUEFnd0FvQmgrLzBZdUJnQUFBQUFBQUFBQUFBQUFBQUFBQUE9PQ==</t>
        </r>
      </text>
    </comment>
    <comment ref="K27" authorId="0">
      <text>
        <r>
          <rPr>
            <sz val="9"/>
            <color indexed="81"/>
            <rFont val="Tahoma"/>
            <family val="2"/>
          </rPr>
          <t>QzE5SDE3Q2wyTjNPM3xNQVNURVIgU0hFRVRQaWN0dXJlIDU4OXxWbXBEUkRBeE1EQUVBd0lCQUFBQUFBQUFBQUFBQUFDQUFBQUFBQU1BRmdBQUFFTm9aVzFFY21GM0lERXlMakF1TWk0eE1EYzJCQUlRQUg5Q2RQOFUxRUgvbWJrU0FOMjFZ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CQUFBQUJBSVFBQUFBQUFBQUFBQUFBSURHQkJhNnR3a1dDQVFBQUFBa0FCZ0lCQUFBQUNRQUdRZ0FBQkFJQWdBQkFBOElBZ0FCQUFPQVBBQUFBQVFDRUFCL1FuVC9GTlJCLzVtNUVnRGR0V0FBQklBQkFBQUFBQUlJQURHaTgvK2hhbUFBQ2dBQ0FBSUFOd1FCQUFFQUFBU0FBZ0FBQUFBQ0NBQUFBT0wvWVNWSUFBb0FBZ0FEQUFBQUJJQURBQUFBQUFJSUFBQUF4UDloSlVnQUNnQUNBQVFBTndRQkFBRUFBQVNBQkFBQUFBQUNDQURBdXJyL1JKMHJBQW9BQWdBRkFBSUVBZ0FJQUNzRUFnQUFBRWdFQUFBM0JBRUFBUWFBQUFBQUFBQUNDQURBV3I3L1JMVW5BQVFDRUFEQUdyZi9STFVuQUZwMHZ2OUVkUzhBSXdnQkFBQUNCd0lBQUFBQUJ3MEFBUUFBQUFNQVlBRElBQU1BVHdBQUFBQUVnQVVBQUFBQUFnZ0FBQURUL3hQN0dRQUtBQUlBQmdBQUFBU0FCZ0FBQUFBQ0NBQUFBTVQvQUFBQUFBb0FBZ0FIQURjRUFRQUJBQUFFZ0FjQUFBQUFBZ2dBQUFDbS93QUFBQUFLQUFJQUNBQUNCQUlBQndBckJBSUFBQUJJQkFBQUJvQUFBQUFBQUFJSUFEU1RxZjhBYVB6L0JBSVFBTTFzb3Y4QWFQei9OSk9wL3pPYkF3QWpDQUVBQUFJSEFnQUFBQUFIRFFBQkFBQUFBd0JnQU1nQUF3Qk9BQUFBQUFTQUNBQUFBQUFDQ0FEUVhaVC93THJuL3dvQUFnQUpBQUFBQklBSkFBQUFBQUlJQUxMVmQvOEFBUEgvQ2dBQ0FBb0FBZ1FDQUFjQUt3UUNBQUFBU0FRQUFBYUFBQUFBQUFBQ0NBRG1hSHYvQUdqdC93UUNFQUIvUW5UL0FHanQvK1pvZS84MG0vVC9Jd2dCQUFBQ0J3SUFBQUFBQncwQUFRQUFBQU1BWUFESUFBTUFUZ0FBQUFBRWdBb0FBQUFBQWdnQXN0VjMvLy8vRGdBS0FBSUFDd0FBQUFTQUN3QUFBQUFDQ0FEUVhaVC9RRVVZQUFvQUFnQU1BQUlFQWdBSEFDc0VBZ0FBQUVnRUFBQUdnQUFBQUFBQUFnZ0FBL0dYLzBDdEZBQUVBaEFBbk1xUS8wQ3RGQUFEOFpmL2MrQWJBQ01JQVFBQUFnY0NBQUFBQUFjTkFBRUFBQUFEQUdBQXlBQURBRTRBQUFBQUJJQU1BQUFBQUFJSUFFRkY2LzlFblNzQUNnQUNBQTBBQWdRQ0FBZ0FLd1FDQUFBQVNBUUFBRGNFQVFBQkJvQUFBQUFBQUFJSUFFSGw3djlFdFNjQUJBSVFBRUdsNS85RXRTY0Eydjd1LzBSMUx3QWpDQUVBQUFJSEFnQUFBQUFIRFFBQkFBQUFBd0JnQU1nQUF3QlBBQUFBQUFTQURRQUFBQUFDQ0FBQUFPTC9BQUFBQUFvQUFnQU9BQUFBQklBT0FBQUFBQUlJQUFBQTAvL3RCT2IvQ2dBQ0FBOEFBQUFFZ0E4QUFBQUFBZ2dBQVFEaS85b0p6UDhLQUFJQUVBQUFBQVNBRUFBQUFBQUNDQUFBQUFBQTJnbk0vd29BQWdBUkFBQUFCSUFSQUFBQUFBSUlBQUFBRHdESERyTC9DZ0FDQUJJQUFnUUNBQWdBS3dRQ0FBQUFTQVFBQURjRUFRQUJCb0FBQUFBQUFBSUlBQUNnRWdESEpxNy9CQUlRQUFCZ0N3REhKcTcvbWJrU0FNZm10ZjhqQ0FFQUFBSUhBZ0FBQUFBSERRQUJBQUFBQXdCZ0FNZ0FBd0JQQUFBQUFBU0FFZ0FBQUFBQ0NBQUFBQUFBdEJPWS93b0FBZ0FUQUFBQUJJQVRBQUFBQUFJSUFBQUFEd0NnR0g3L0NnQUNBQlFBQUFBRWdCUUFBQUFBQWdnQUFBQUFBSTBkWlA4S0FBSUFGUUFBQUFTQUZRQUFBQUFDQ0FBQUFPTC9qUjFrL3dvQUFnQVdBQUFBQklBV0FBQUFBQUlJQUFBQTAvOTZJa3IvQ2dBQ0FCY0FBZ1FDQUJFQUt3UUNBQUFBU0FRQUFEY0VBUUFCQm9BQUFBQUFBQUlJQUFDZzF2OTZPa3YvQkFJUUFBQmd6LzhVMUVIL21yblcvM282Uy84akNBRUEvd0VIQVFEL0FnY0NBQUFBQlFjQkFBTUFCdzRBQVFBQUFBTUFZQURJQUFNQVEyd0FBQUFBQklBWEFBQUFBQUlJQUFFQTAvK2dHSDcvQ2dBQ0FCZ0FBQUFFZ0JnQUFBQUFBZ2dBQVFEaS83UVRtUDhLQUFJQUdRQUFBQVNBR1FBQUFBQUNDQUQvL3c0QTdRVG0vd29BQWdBYUFBQUFCSUFhQUFBQUFBSUlBQUFBQUFBQUFBQUFDZ0FDQUJzQUFBQUVnQnNBQUFBQUFnZ0EvLzhPQUJQN0dRQUtBQUlBSEFBQ0JBSUFFUUFyQkFJQUFBQklCQUFBTndRQkFBRUdnQUFBQUFBQUFnZ0FBS0FTQUJOakZnQUVBaEFBQUdBTEFCTmpGZ0NadVJJQWVja2ZBQ01JQVFBQUFnY0NBQUFBQlFjQkFBRUFCdzRBQVFBQUFBTUFZQURJQUFNQVEyd0FBQUFBQllBZEFBQUFDZ0FDQUIwQUJBWUVBQUVBQUFBRkJnUUFBZ0FBQUFvR0FRQUJBQUFGZ0I0QUFBQUtBQUlBSGdBRUJnUUFBZ0FBQUFVR0JBQURBQUFBQ2dZQkFBRUFBQVdBSHdBQUFBb0FBZ0FmQUFRR0JBQURBQUFBQlFZRUFBUUFBQUFLQmdFQUFRQUFCWUFnQUFBQUNnQUNBQ0FBQkFZRUFBUUFBQUFGQmdRQUJRQUFBQW9HQVFBQkFBQUZnQ0VBQUFBS0FBSUFJUUFFQmdRQUJRQUFBQVVHQkFBR0FBQUFDZ1lCQUFFQUFBV0FJZ0FBQUFvQUFnQWlBQVFHQkFBR0FBQUFCUVlFQUFjQUFBQUtCZ0VBQVFBQUJZQWpBQUFBQ2dBQ0FDTUFCQVlFQUFjQUFBQUZCZ1FBQ0FBQUFBQUdBZ0NBQUFBQUJZQWtBQUFBQ2dBQ0FDUUFCQVlFQUFnQUFBQUZCZ1FBQ1FBQUFBQUdBZ0NBQUFBQUJZQWxBQUFBQ2dBQ0FDVUFCQVlFQUFrQUFBQUZCZ1FBQ2dBQUFBQUdBZ0NBQUFBQUJZQW1BQUFBQ2dBQ0FDWUFCQVlFQUFvQUFBQUZCZ1FBQ3dBQUFBQUdBZ0NBQUFBQUJZQW5BQUFBQ2dBQ0FDY0FCQVlFQUFjQUFBQUZCZ1FBQ3dBQUFBQUdBZ0NBQUFBQUJZQW9BQUFBQ2dBQ0FDZ0FCQVlFQUFVQUFBQUZCZ1FBREFBQUFBb0dBUUFCQUFBRmdDa0FBQUFLQUFJQUtRQUVCZ1FBQWdBQUFBVUdCQUFNQUFBQUNnWUJBQUVBQUFXQUtnQUFBQW9BQWdBcUFBUUdCQUFGQUFBQUJRWUVBQTBBQUFBS0JnRUFBUUFBQllBckFBQUFDZ0FDQUNzQUJBWUVBQTBBQUFBRkJnUUFEZ0FBQUFBR0FnQ0FBQUFBQllBc0FBQUFDZ0FDQUN3QUJBWUVBQTRBQUFBRkJnUUFEd0FBQUFBR0FnQ0FBQUFBQllBdEFBQUFDZ0FDQUMwQUJBWUVBQThBQUFBRkJnUUFFQUFBQUFBR0FnQ0FBQUFBQllBdUFBQUFDZ0FDQUM0QUJBWUVBQkFBQUFBRkJnUUFFUUFBQUFvR0FRQUJBQUFGZ0M4QUFBQUtBQUlBTHdBRUJnUUFFUUFBQUFVR0JBQVNBQUFBQ2dZQkFBRUFBQVdBTUFBQUFBb0FBZ0F3QUFRR0JBQVNBQUFBQlFZRUFCTUFBQUFBQmdJQWdBQUFBQVdBTVFBQUFBb0FBZ0F4QUFRR0JBQVRBQUFBQlFZRUFCUUFBQUFBQmdJQWdBQUFBQVdBTWdBQUFBb0FBZ0F5QUFRR0JBQVVBQUFBQlFZRUFCVUFBQUFBQmdJQWdBQUFBQVdBTXdBQUFBb0FBZ0F6QUFRR0JBQVZBQUFBQlFZRUFCWUFBQUFLQmdFQUFRQUFCWUEwQUFBQUNnQUNBRFFBQkFZRUFCVUFBQUFGQmdRQUZ3QUFBQUFHQWdDQUFBQUFCWUExQUFBQUNnQUNBRFVBQkFZRUFCY0FBQUFGQmdRQUdBQUFBQUFHQWdDQUFBQUFCWUEyQUFBQUNnQUNBRFlBQkFZRUFCSUFBQUFGQmdRQUdBQUFBQUFHQWdDQUFBQUFCWUEzQUFBQUNnQUNBRGNBQkFZRUFCQUFBQUFGQmdRQUdRQUFBQUFHQWdDQUFBQUFCWUE0QUFBQUNnQUNBRGdBQkFZRUFCa0FBQUFGQmdRQUdnQUFBQUFHQWdDQUFBQUFCWUE1QUFBQUNnQUNBRGtBQkFZRUFBMEFBQUFGQmdRQUdnQUFBQUFHQWdDQUFBQUFCWUE2QUFBQUNnQUNBRG9BQkFZRUFCb0FBQUFGQmdRQUd3QUFBQW9HQVFBQkFBQUhnRDBBQUFBRUFoQUFBWHVNLzRIWUR3QUJlNHovQUFBQUFBb0FBZ0E3QUJBQVJ3QUFBRlJvWlhKbElHbHpJR0VnZG1Gc1pXNWpaU0J2Y2lCamFHRnlaMlVnWlhKeWIzSWdjMjl0Wlhkb1pYSmxJR2x1SUhSb2FYTWdZWEp2YldGMGFXTWdjM2x6ZEdWdExnQUtBZ0FFQUFRS0FnQUJBQTBDREFBQUFBQUFBWHVNL3dBQUFBQU9BZ3dBZ2RnUEFBRjdqUDhBQUFBQUR3SU1BQUFBQUFDRFU1ei9BQUFBQUFBQUI0QStBQUFBQkFJUUFBQUE4ZjgwTS92L0FBRHgvKzBFNXY4S0FBSUFQQUFBQ2dJQUJBQUVDZ0lBQVFBTkFnd0E3UVRtL3dBQThmOEFBQUFBRGdJTUFEUXorLzhBQVBIL0FBQUFBQThDREFEdEJPYi9SaTRHQUFBQUFBQUFBQWVBUHdBQUFBUUNFQUFCQVBILzUwYVQvd0VBOGYrZ0dINy9DZ0FDQUQwQUFBb0NBQVFBQkFvQ0FBRUFEUUlNQUtBWWZ2OEJBUEgvQUFBQUFBNENEQURuUnBQL0FRRHgvd0FBQUFBUEFnd0FvQmgrLzBZdUJnQUFBQUFBQUFBQUFBQUFBQUFBQUE9PQ==</t>
        </r>
      </text>
    </comment>
    <comment ref="J28" authorId="0">
      <text>
        <r>
          <rPr>
            <sz val="9"/>
            <color indexed="81"/>
            <rFont val="Tahoma"/>
            <family val="2"/>
          </rPr>
          <t>QzE1SDEyTjJPMnxNQVNURVIgU0hFRVRQaWN0dXJlIDUxfFZtcERSREF4TURBRUF3SUJBQUFBQUFBQUFBQUFBQUNBQUFBQUFBTUFGZ0FBQUVOb1pXMUVjbUYzSURFeUxqQXVNaTR4TURjMkJBSVFBQUJnaFArVHhRNytNNU1oQUdjZlAv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Q1A1TlJrV0NBUUFBQUFrQUJnSUJBQUFBQ1FBR1FnQUFCQUlBZ0FCQUE4SUFnQUJBQU9BS2dBQUFBUUNFQUFBWUlUL2s4VU8vak9USVFCbkh6Ly9CSUFCQUFBQUFBSUlBQUFBdGY5bkp6RC9DZ0FDQUFJQUFnUUNBQWNBS3dRQ0FBSUFTQVFBQURjRUFRQUJCb0FBQUFBQUFBSUlBRFNUdVA5bmp5ei9CQUlRQU0xc3NmOW5qeXovWjhhNi8yY2ZQLzhqQ0FFQUFBSUhBZ0FBQUFVSEFRQUJBQWNQQUFFQUFBQURBR0FBeUFBREFFNUlNZ0FBQUFBRWdBSUFBQUFBQWdnQUFBQ20vMU1zRnY4S0FBSUFBd0FBQUFTQUF3QUFBQUFDQ0FBQUFJai9VeXdXL3dvQUFnQUVBQUlFQWdBSUFDc0VBZ0FBQUVnRUFBQTNCQUVBQVFhQUFBQUFBQUFDQ0FBQW9Jdi9VMFFTL3dRQ0VBQUFZSVQvVTBRUy81cTVpLzlUQkJyL0l3Z0JBQUFDQndJQUFBQUFCdzBBQVFBQUFBTUFZQURJQUFNQVR3QUFBQUFFZ0FRQUFBQUFBZ2dBQUFDMS8wQXgvUDRLQUFJQUJRQTNCQUVBQVFBQUJJQUZBQUFBQUFJSUFBQUFwdjh0TnVMK0NnQUNBQVlBQWdRQ0FBZ0FLd1FDQUFBQVNBUUFBRGNFQVFBQkJvQUFBQUFBQUFJSUFBQ2dxZjh0VHQ3K0JBSVFBQUJnb3Y4dFR0Nyttcm1wL3kwTzV2NGpDQUVBQUFJSEFnQUFBQUFIRFFBQkFBQUFBd0JnQU1nQUF3QlBBQUFBQUFTQUJnQUFBQUFDQ0FBQUFMWC9HanZJL2dvQUFnQUhBQUFBQklBSEFBQUFBQUlJQUFBQXB2OEhRSzcrQ2dBQ0FBZ0FBQUFFZ0FnQUFBQUFBZ2dBQUFDMS8vTkVsUDRLQUFJQUNRQUFBQVNBQ1FBQUFBQUNDQUFBQU5QLzgwU1UvZ29BQWdBS0FBQUFCSUFLQUFBQUFBSUlBQUFBNHY4SFFLNytDZ0FDQUFzQUFBQUVnQXNBQUFBQUFnZ0FBQURUL3hvN3lQNEtBQUlBREFBQUFBU0FEQUFBQUFBQ0NBQUFBT0wvNEVsNi9nb0FBZ0FOQUFBQUJJQU5BQUFBQUFJSUFBQUEwLy9OVG1EK0NnQUNBQTRBQUFBRWdBNEFBQUFBQWdnQUFBRGkvN3BUUnY0S0FBSUFEd0FBQUFTQUR3QUFBQUFDQ0FBQUFBQUF1bE5HL2dvQUFnQVFBQUFBQklBUUFBQUFBQUlJQVAvL0RnRE5UbUQrQ2dBQ0FCRUFBQUFFZ0JFQUFBQUFBZ2dBQUFBQUFPQkpldjRLQUFJQUVnQUFBQVNBRWdBQUFBQUNDQUFBQUE4QXBsZ3MvZ29BQWdBVEFEY0VBUUFCQUFBRWdCTUFBQUFBQWdnQUFBQWVBSk5kRXY0S0FBSUFGQUFDQkFJQUJ3QXJCQUlBQUFCSUJBQUFOd1FCQUFFR2dBQUFBQUFBQWdnQU01TWhBSlBGRHY0RUFoQUF6R3dhQUpQRkR2NHpreUVBeHZnVi9pTUlBUUFBQWdjQ0FBQUFBQWNOQUFFQUFBQURBR0FBeUFBREFFNEFBQUFBQllBVkFBQUFDZ0FDQUJVQUJBWUVBQUVBQUFBRkJnUUFBZ0FBQUFvR0FRQUJBQUFGZ0JZQUFBQUtBQUlBRmdBRUJnUUFBZ0FBQUFVR0JBQURBQUFBQUFZQ0FBSUFBQUFGZ0JjQUFBQUtBQUlBRndBRUJnUUFBZ0FBQUFVR0JBQUVBQUFBQ2dZQkFBRUFBQVdBR0FBQUFBb0FBZ0FZQUFRR0JBQUVBQUFBQlFZRUFBVUFBQUFLQmdFQUFRQUFCWUFaQUFBQUNnQUNBQmtBQkFZRUFBVUFBQUFGQmdRQUJnQUFBQW9HQVFBQkFBQUZnQm9BQUFBS0FBSUFHZ0FFQmdRQUJnQUFBQVVHQkFBSEFBQUFBQVlDQUlBQUFBQUZnQnNBQUFBS0FBSUFHd0FFQmdRQUJ3QUFBQVVHQkFBSUFBQUFBQVlDQUlBQUFBQUZnQndBQUFBS0FBSUFIQUFFQmdRQUNBQUFBQVVHQkFBSkFBQUFBQVlDQUlBQUFBQUZnQjBBQUFBS0FBSUFIUUFFQmdRQUNRQUFBQVVHQkFBS0FBQUFBQVlDQUlBQUFBQUZnQjRBQUFBS0FBSUFIZ0FFQmdRQUNnQUFBQVVHQkFBTEFBQUFBQVlDQUlBQUFBQUZnQjhBQUFBS0FBSUFId0FFQmdRQUJnQUFBQVVHQkFBTEFBQUFBQVlDQUlBQUFBQUZnQ0FBQUFBS0FBSUFJQUFFQmdRQUNRQUFBQVVHQkFBTUFBQUFBQUFGZ0NFQUFBQUtBQUlBSVFBRUJnUUFEQUFBQUFVR0JBQU5BQUFBQUFZQ0FJQUFBQUFGZ0NJQUFBQUtBQUlBSWdBRUJnUUFEUUFBQUFVR0JBQU9BQUFBQUFZQ0FJQUFBQUFGZ0NNQUFBQUtBQUlBSXdBRUJnUUFEZ0FBQUFVR0JBQVBBQUFBQUFZQ0FJQUFBQUFGZ0NRQUFBQUtBQUlBSkFBRUJnUUFEd0FBQUFVR0JBQVFBQUFBQUFZQ0FJQUFBQUFGZ0NVQUFBQUtBQUlBSlFBRUJnUUFFQUFBQUFVR0JBQVJBQUFBQUFZQ0FJQUFBQUFGZ0NZQUFBQUtBQUlBSmdBRUJnUUFEQUFBQUFVR0JBQVJBQUFBQUFZQ0FJQUFBQUFGZ0NjQUFBQUtBQUlBSndBRUJnUUFEd0FBQUFVR0JBQVNBQUFBQ2dZQkFBRUFBQVdBS0FBQUFBb0FBZ0FvQUFRR0JBQVNBQUFBQlFZRUFCTUFBQUFBQmdJQUJBQUtCZ0VBQVFBQUI0QXJBQUFBQkFJUUFBQUF4UDlOYnNQK0FBREUvd2RBcnY0S0FBSUFLUUFBQ2dJQUJBQUVDZ0lBQVFBTkFnd0FCMEN1L2dBQXhQOEFBQUFBRGdJTUFFMXV3LzRBQU1UL0FBQUFBQThDREFBSFFLNytSeTdaL3dBQUFBQUFBQWVBTEFBQUFBUUNFQUFBQVBIL0UzMTEvZ0FBOGYvTlRtRCtDZ0FDQUNvQUFBb0NBQVFBQkFvQ0FBRUFEUUlNQU0xT1lQNEFBUEgvQUFBQUFBNENEQUFUZlhYK0FBRHgvd0FBQUFBUEFnd0F6VTVnL2tZdUJnQUFBQUFBQUFBQUFBQUFBQUFBQUE9PQ==</t>
        </r>
      </text>
    </comment>
    <comment ref="K28" authorId="0">
      <text>
        <r>
          <rPr>
            <sz val="9"/>
            <color indexed="81"/>
            <rFont val="Tahoma"/>
            <family val="2"/>
          </rPr>
          <t>QzE1SDEyTjJPMnxNQVNURVIgU0hFRVRQaWN0dXJlIDUxfFZtcERSREF4TURBRUF3SUJBQUFBQUFBQUFBQUFBQUNBQUFBQUFBTUFGZ0FBQUVOb1pXMUVjbUYzSURFeUxqQXVNaTR4TURjMkJBSVFBQUJnaFArVHhRNytNNU1oQUdjZlAv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Q1A1TlJrV0NBUUFBQUFrQUJnSUJBQUFBQ1FBR1FnQUFCQUlBZ0FCQUE4SUFnQUJBQU9BS2dBQUFBUUNFQUFBWUlUL2s4VU8vak9USVFCbkh6Ly9CSUFCQUFBQUFBSUlBQUFBdGY5bkp6RC9DZ0FDQUFJQUFnUUNBQWNBS3dRQ0FBSUFTQVFBQURjRUFRQUJCb0FBQUFBQUFBSUlBRFNUdVA5bmp5ei9CQUlRQU0xc3NmOW5qeXovWjhhNi8yY2ZQLzhqQ0FFQUFBSUhBZ0FBQUFVSEFRQUJBQWNQQUFFQUFBQURBR0FBeUFBREFFNUlNZ0FBQUFBRWdBSUFBQUFBQWdnQUFBQ20vMU1zRnY4S0FBSUFBd0FBQUFTQUF3QUFBQUFDQ0FBQUFJai9VeXdXL3dvQUFnQUVBQUlFQWdBSUFDc0VBZ0FBQUVnRUFBQTNCQUVBQVFhQUFBQUFBQUFDQ0FBQW9Jdi9VMFFTL3dRQ0VBQUFZSVQvVTBRUy81cTVpLzlUQkJyL0l3Z0JBQUFDQndJQUFBQUFCdzBBQVFBQUFBTUFZQURJQUFNQVR3QUFBQUFFZ0FRQUFBQUFBZ2dBQUFDMS8wQXgvUDRLQUFJQUJRQTNCQUVBQVFBQUJJQUZBQUFBQUFJSUFBQUFwdjh0TnVMK0NnQUNBQVlBQWdRQ0FBZ0FLd1FDQUFBQVNBUUFBRGNFQVFBQkJvQUFBQUFBQUFJSUFBQ2dxZjh0VHQ3K0JBSVFBQUJnb3Y4dFR0Nyttcm1wL3kwTzV2NGpDQUVBQUFJSEFnQUFBQUFIRFFBQkFBQUFBd0JnQU1nQUF3QlBBQUFBQUFTQUJnQUFBQUFDQ0FBQUFMWC9HanZJL2dvQUFnQUhBQUFBQklBSEFBQUFBQUlJQUFBQXB2OEhRSzcrQ2dBQ0FBZ0FBQUFFZ0FnQUFBQUFBZ2dBQUFDMS8vTkVsUDRLQUFJQUNRQUFBQVNBQ1FBQUFBQUNDQUFBQU5QLzgwU1UvZ29BQWdBS0FBQUFCSUFLQUFBQUFBSUlBQUFBNHY4SFFLNytDZ0FDQUFzQUFBQUVnQXNBQUFBQUFnZ0FBQURUL3hvN3lQNEtBQUlBREFBQUFBU0FEQUFBQUFBQ0NBQUFBT0wvNEVsNi9nb0FBZ0FOQUFBQUJJQU5BQUFBQUFJSUFBQUEwLy9OVG1EK0NnQUNBQTRBQUFBRWdBNEFBQUFBQWdnQUFBRGkvN3BUUnY0S0FBSUFEd0FBQUFTQUR3QUFBQUFDQ0FBQUFBQUF1bE5HL2dvQUFnQVFBQUFBQklBUUFBQUFBQUlJQVAvL0RnRE5UbUQrQ2dBQ0FCRUFBQUFFZ0JFQUFBQUFBZ2dBQUFBQUFPQkpldjRLQUFJQUVnQUFBQVNBRWdBQUFBQUNDQUFBQUE4QXBsZ3MvZ29BQWdBVEFEY0VBUUFCQUFBRWdCTUFBQUFBQWdnQUFBQWVBSk5kRXY0S0FBSUFGQUFDQkFJQUJ3QXJCQUlBQUFCSUJBQUFOd1FCQUFFR2dBQUFBQUFBQWdnQU01TWhBSlBGRHY0RUFoQUF6R3dhQUpQRkR2NHpreUVBeHZnVi9pTUlBUUFBQWdjQ0FBQUFBQWNOQUFFQUFBQURBR0FBeUFBREFFNEFBQUFBQllBVkFBQUFDZ0FDQUJVQUJBWUVBQUVBQUFBRkJnUUFBZ0FBQUFvR0FRQUJBQUFGZ0JZQUFBQUtBQUlBRmdBRUJnUUFBZ0FBQUFVR0JBQURBQUFBQUFZQ0FBSUFBQUFGZ0JjQUFBQUtBQUlBRndBRUJnUUFBZ0FBQUFVR0JBQUVBQUFBQ2dZQkFBRUFBQVdBR0FBQUFBb0FBZ0FZQUFRR0JBQUVBQUFBQlFZRUFBVUFBQUFLQmdFQUFRQUFCWUFaQUFBQUNnQUNBQmtBQkFZRUFBVUFBQUFGQmdRQUJnQUFBQW9HQVFBQkFBQUZnQm9BQUFBS0FBSUFHZ0FFQmdRQUJnQUFBQVVHQkFBSEFBQUFBQVlDQUlBQUFBQUZnQnNBQUFBS0FBSUFHd0FFQmdRQUJ3QUFBQVVHQkFBSUFBQUFBQVlDQUlBQUFBQUZnQndBQUFBS0FBSUFIQUFFQmdRQUNBQUFBQVVHQkFBSkFBQUFBQVlDQUlBQUFBQUZnQjBBQUFBS0FBSUFIUUFFQmdRQUNRQUFBQVVHQkFBS0FBQUFBQVlDQUlBQUFBQUZnQjRBQUFBS0FBSUFIZ0FFQmdRQUNnQUFBQVVHQkFBTEFBQUFBQVlDQUlBQUFBQUZnQjhBQUFBS0FBSUFId0FFQmdRQUJnQUFBQVVHQkFBTEFBQUFBQVlDQUlBQUFBQUZnQ0FBQUFBS0FBSUFJQUFFQmdRQUNRQUFBQVVHQkFBTUFBQUFBQUFGZ0NFQUFBQUtBQUlBSVFBRUJnUUFEQUFBQUFVR0JBQU5BQUFBQUFZQ0FJQUFBQUFGZ0NJQUFBQUtBQUlBSWdBRUJnUUFEUUFBQUFVR0JBQU9BQUFBQUFZQ0FJQUFBQUFGZ0NNQUFBQUtBQUlBSXdBRUJnUUFEZ0FBQUFVR0JBQVBBQUFBQUFZQ0FJQUFBQUFGZ0NRQUFBQUtBQUlBSkFBRUJnUUFEd0FBQUFVR0JBQVFBQUFBQUFZQ0FJQUFBQUFGZ0NVQUFBQUtBQUlBSlFBRUJnUUFFQUFBQUFVR0JBQVJBQUFBQUFZQ0FJQUFBQUFGZ0NZQUFBQUtBQUlBSmdBRUJnUUFEQUFBQUFVR0JBQVJBQUFBQUFZQ0FJQUFBQUFGZ0NjQUFBQUtBQUlBSndBRUJnUUFEd0FBQUFVR0JBQVNBQUFBQ2dZQkFBRUFBQVdBS0FBQUFBb0FBZ0FvQUFRR0JBQVNBQUFBQlFZRUFCTUFBQUFBQmdJQUJBQUtCZ0VBQVFBQUI0QXJBQUFBQkFJUUFBQUF4UDlOYnNQK0FBREUvd2RBcnY0S0FBSUFLUUFBQ2dJQUJBQUVDZ0lBQVFBTkFnd0FCMEN1L2dBQXhQOEFBQUFBRGdJTUFFMXV3LzRBQU1UL0FBQUFBQThDREFBSFFLNytSeTdaL3dBQUFBQUFBQWVBTEFBQUFBUUNFQUFBQVBIL0UzMTEvZ0FBOGYvTlRtRCtDZ0FDQUNvQUFBb0NBQVFBQkFvQ0FBRUFEUUlNQU0xT1lQNEFBUEgvQUFBQUFBNENEQUFUZlhYK0FBRHgvd0FBQUFBUEFnd0F6VTVnL2tZdUJnQUFBQUFBQUFBQUFBQUFBQUFBQUE9PQ==</t>
        </r>
      </text>
    </comment>
    <comment ref="J29" authorId="0">
      <text>
        <r>
          <rPr>
            <sz val="9"/>
            <color indexed="81"/>
            <rFont val="Tahoma"/>
            <family val="2"/>
          </rPr>
          <t>QzEySDhDbEZOMk9TMnxNQVNURVIgU0hFRVRQaWN0dXJlIDEzN3xWbXBEUkRBeE1EQUVBd0lCQUFBQUFBQUFBQUFBQUFDQUFBQUFBQU1BRmdBQUFFTm9aVzFFY21GM0lERXlMakF1TWk0eE1EYzJCQUlRQUhvc3l2L0gycTcvOW9ZNEFKelVw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2QUFBQUJBSVFBQUFBQUFBQUFBQUFBSURHQk9iQzlSd1dDQVFBQUFBa0FCZ0lCQUFBQUNRQUdRZ0FBQkFJQWdBQkFBOElBZ0FCQUFPQUt3QUFBQVFDRUFCNkxNci94OXF1Ly9hR09BQ2MxS2NBQklBQkFBQUFBQUlJQUFBQTR2L0hEckwvQ2dBQ0FBSUFBZ1FDQUFrQUt3UUNBQUFBU0FRQUFEY0VBUUFCQm9BQUFBQUFBQUlJQURTVDVmL0gycTcvQkFJUUFNMXMzdi9IMnE3L05KUGwvMkQwdFA4akNBRUFBQUlIQWdBQUFBQUhEUUFCQUFBQUF3QmdBTWdBQXdCR0FBQUFBQVNBQWdBQUFBQUNDQUFBQVBILzJnbk0vd29BQWdBREFBQUFCSUFEQUFBQUFBSUlBUC8vRGdEYUNjei9DZ0FDQUFRQUFBQUVnQVFBQUFBQUFnZ0FBQUFlQU8wRTV2OEtBQUlBQlFBQUFBU0FCUUFBQUFBQ0NBQUFBQThBQUFBQUFBb0FBZ0FHQUFBQUJJQUdBQUFBQUFJSUFFQkZHQUFkaUJ3QUNnQUNBQWNBQUFBRWdBY0FBQUFBQWdnQVhjMDBBRjNOSlFBS0FBSUFDQUFDQkFJQUVRQXJCQUlBQUFCSUJBQUFOd1FCQUFFR2dBQUFBQUFBQWdnQVhXMDRBRjAxSWdBRUFoQUFYUzB4QUYwMUlnRDJoamdBdzVzckFDTUlBUUFBQWdjQ0FBQUFCUWNCQUFFQUJ3NEFBUUFBQUFNQVlBRElBQU1BUTJ3QUFBQUFCSUFJQUFBQUFBSUlBQUFBQUFCT0tpNEFDZ0FDQUFrQUFBQUVnQWtBQUFBQUFnZ0F3THJuL3gySUhBQUtBQUlBQ2dBQ0JBSUFFQUFyQkFJQUFBQklCQUFBQm9BQUFBQUFBQUlJQU1CYTYvOGRMQmtBQkFJUUFNQWE1UDhkTEJrQVduVHIvNFBTSHdBakNBRUFBQUlIQWdBQUFBQUhEUUFCQUFBQUF3QmdBTWdBQXdCVEFBQUFBQVNBQ2dBQUFBQUNDQUFCQVBIL0FBQUFBQW9BQWdBTEFBQUFCSUFMQUFBQUFBSUlBQUFBNHYvdEJPYi9DZ0FDQUF3QUFBQUVnQXdBQUFBQUFnZ0FBQUFBQUU0cVRBQUtBQUlBRFFBQUFBU0FEUUFBQUFBQ0NBQVQreGtBVGlwYkFBb0FBZ0FPQUFJRUFnQUlBQ3NFQWdBQUFFZ0VBQUEzQkFFQUFRYUFBQUFBQUFBQ0NBQVRteDBBVGtKWEFBUUNFQUFUV3hZQVRrSlhBS3kwSFFCT0FsOEFJd2dCQUFBQ0J3SUFBQUFBQncwQUFRQUFBQU1BWUFESUFBTUFUd0FBQUFBRWdBNEFBQUFBQWdnQTdRVG0vMDRxV3dBS0FBSUFEd0FDQkFJQUJ3QXJCQUlBQVFCSUJBQUFOd1FCQUFFR2dBQUFBQUFBQWdnQUlKanAvMDdDWGdBRUFoQUF1bkhpLytkYlVBQWdtT24vVHNKZUFDTUlBUUQvQVFjQkFQOENCd0lBQUFBRkJ3RUFBd0FIRGdBQkFBQUFBd0JnQU1nQUF3Qk9TQUFBQUFBRWdBOEFBQUFBQWdnQTdRVG0vMDRxZVFBS0FBSUFFQUFBQUFTQUVBQUFBQUFDQ0FDdHY4My9mc3lLQUFvQUFnQVJBQUlFQWdBSEFDc0VBZ0FBQUVnRUFBQTNCQUVBQVFhQUFBQUFBQUFDQ0FEZ1V0SC9malNIQUFRQ0VBQjZMTXIvZmpTSEFPQlMwZit5WjQ0QUl3Z0JBQUFDQndJQUFBQUFCdzBBQVFBQUFBTUFZQURJQUFNQVRnQUFBQUFFZ0JFQUFBQUFBZ2dBN1FUWC81eFVwd0FLQUFJQUVnQTNCQUVBQVFBQUJJQVNBQUFBQUFJSUFPMEU5ZitjVktjQUNnQUNBQk1BTndRQkFBRUFBQVNBRXdBQUFBQUNDQUF0U3Y3L2ZzeUtBQW9BQWdBVUFBSUVBZ0FRQUNzRUFnQUFBRWdFQUFBM0JBRUFBUWFBQUFBQUFBQUNDQUFzNmdFQWZuQ0hBQVFDRUFBdHF2ci9mbkNIQU1ZREFnRGxGbzRBSXdnQkFBQUNCd0lBQUFBQUJ3MEFBUUFBQUFNQVlBRElBQU1BVXdBQUFBQUZnQlVBQUFBS0FBSUFGUUFFQmdRQUFRQUFBQVVHQkFBQ0FBQUFDZ1lCQUFFQUFBV0FGZ0FBQUFvQUFnQVdBQVFHQkFBQ0FBQUFCUVlFQUFNQUFBQUFCZ0lBZ0FBQUFBV0FGd0FBQUFvQUFnQVhBQVFHQkFBREFBQUFCUVlFQUFRQUFBQUFCZ0lBZ0FBQUFBV0FHQUFBQUFvQUFnQVlBQVFHQkFBRUFBQUFCUVlFQUFVQUFBQUFCZ0lBZ0FBQUFBV0FHUUFBQUFvQUFnQVpBQVFHQkFBRkFBQUFCUVlFQUFZQUFBQUFCZ0lBZ0FBQUFBV0FHZ0FBQUFvQUFnQWFBQVFHQkFBR0FBQUFCUVlFQUFjQUFBQUtCZ0VBQVFBQUJZQWJBQUFBQ2dBQ0FCc0FCQVlFQUFZQUFBQUZCZ1FBQ0FBQUFBQUdBZ0NBQUFBQUJZQWNBQUFBQ2dBQ0FCd0FCQVlFQUFnQUFBQUZCZ1FBQ1FBQUFBQUdBZ0NBQUFBQUJZQWRBQUFBQ2dBQ0FCMEFCQVlFQUFrQUFBQUZCZ1FBQ2dBQUFBQUdBZ0NBQUFBQUJZQWVBQUFBQ2dBQ0FCNEFCQVlFQUFVQUFBQUZCZ1FBQ2dBQUFBQUdBZ0NBQUFBQUJZQWZBQUFBQ2dBQ0FCOEFCQVlFQUFvQUFBQUZCZ1FBQ3dBQUFBQUdBZ0NBQUFBQUJZQWdBQUFBQ2dBQ0FDQUFCQVlFQUFJQUFBQUZCZ1FBQ3dBQUFBQUdBZ0NBQUFBQUJZQWhBQUFBQ2dBQ0FDRUFCQVlFQUFnQUFBQUZCZ1FBREFBQUFBb0dBUUFCQUFBRmdDSUFBQUFLQUFJQUlnQUVCZ1FBREFBQUFBVUdCQUFOQUFBQUFBWUNBQUlBQUFBRmdDTUFBQUFLQUFJQUl3QUVCZ1FBREFBQUFBVUdCQUFPQUFBQUNnWUJBQUVBQUFXQUpBQUFBQW9BQWdBa0FBUUdCQUFPQUFBQUJRWUVBQThBQUFBS0JnRUFBUUFBQllBbEFBQUFDZ0FDQUNVQUJBWUVBQThBQUFBRkJnUUFFQUFBQUFBR0FnQUNBQU1HQWdBQ0FBc0dFQUFrQUFBQUtRQUFBQ1lBQUFBQUFBQUFBQUFGZ0NZQUFBQUtBQUlBSmdBRUJnUUFFQUFBQUFVR0JBQVJBQUFBQ2dZQkFBRUFBQVdBSndBQUFBb0FBZ0FuQUFRR0JBQVJBQUFBQlFZRUFCSUFBQUFLQmdFQUFRQUFCWUFvQUFBQUNnQUNBQ2dBQkFZRUFCSUFBQUFGQmdRQUV3QUFBQW9HQVFBQkFBQUZnQ2tBQUFBS0FBSUFLUUFFQmdRQUR3QUFBQVVHQkFBVEFBQUFDZ1lCQUFFQUFBZUFMQUFBQUFRQ0VBQUFBQUFBTkRQNy93QUFBQUR0Qk9iL0NnQUNBQ29BQUFvQ0FBUUFCQW9DQUFFQURRSU1BTzBFNXY4QUFBQUFBQUFBQUE0Q0RBQTBNL3YvQUFBQUFBQUFBQUFQQWd3QTdRVG0vMFl1RlFBQUFBQUFBQUFIZ0MwQUFBQUVBaEFBQUFBQUFOQjlKQUFBQUFBQVRxVVVBQW9BQWdBckFBQUtBZ0FFQUFRS0FnQUJBQTBDREFCT3BSUUFBQUFBQUFBQUFBQU9BZ3dBMEgwa0FBQUFBQUFBQUFBQUR3SU1BRTZsRkFDQjJBOEFBQUFBQUFBQUFBQUFBQUFBQUFBPQ==</t>
        </r>
      </text>
    </comment>
    <comment ref="K29" authorId="0">
      <text>
        <r>
          <rPr>
            <sz val="9"/>
            <color indexed="81"/>
            <rFont val="Tahoma"/>
            <family val="2"/>
          </rPr>
          <t>QzEySDhDbEZOMk9TMnxNQVNURVIgU0hFRVRQaWN0dXJlIDEzN3xWbXBEUkRBeE1EQUVBd0lCQUFBQUFBQUFBQUFBQUFDQUFBQUFBQU1BRmdBQUFFTm9aVzFFY21GM0lERXlMakF1TWk0eE1EYzJCQUlRQUhvc3l2L0gycTcvOW9ZNEFKelVw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2QUFBQUJBSVFBQUFBQUFBQUFBQUFBSURHQk9iQzlSd1dDQVFBQUFBa0FCZ0lCQUFBQUNRQUdRZ0FBQkFJQWdBQkFBOElBZ0FCQUFPQUt3QUFBQVFDRUFCNkxNci94OXF1Ly9hR09BQ2MxS2NBQklBQkFBQUFBQUlJQUFBQTR2L0hEckwvQ2dBQ0FBSUFBZ1FDQUFrQUt3UUNBQUFBU0FRQUFEY0VBUUFCQm9BQUFBQUFBQUlJQURTVDVmL0gycTcvQkFJUUFNMXMzdi9IMnE3L05KUGwvMkQwdFA4akNBRUFBQUlIQWdBQUFBQUhEUUFCQUFBQUF3QmdBTWdBQXdCR0FBQUFBQVNBQWdBQUFBQUNDQUFBQVBILzJnbk0vd29BQWdBREFBQUFCSUFEQUFBQUFBSUlBUC8vRGdEYUNjei9DZ0FDQUFRQUFBQUVnQVFBQUFBQUFnZ0FBQUFlQU8wRTV2OEtBQUlBQlFBQUFBU0FCUUFBQUFBQ0NBQUFBQThBQUFBQUFBb0FBZ0FHQUFBQUJJQUdBQUFBQUFJSUFFQkZHQUFkaUJ3QUNnQUNBQWNBQUFBRWdBY0FBQUFBQWdnQVhjMDBBRjNOSlFBS0FBSUFDQUFDQkFJQUVRQXJCQUlBQUFCSUJBQUFOd1FCQUFFR2dBQUFBQUFBQWdnQVhXMDRBRjAxSWdBRUFoQUFYUzB4QUYwMUlnRDJoamdBdzVzckFDTUlBUUFBQWdjQ0FBQUFCUWNCQUFFQUJ3NEFBUUFBQUFNQVlBRElBQU1BUTJ3QUFBQUFCSUFJQUFBQUFBSUlBQUFBQUFCT0tpNEFDZ0FDQUFrQUFBQUVnQWtBQUFBQUFnZ0F3THJuL3gySUhBQUtBQUlBQ2dBQ0JBSUFFQUFyQkFJQUFBQklCQUFBQm9BQUFBQUFBQUlJQU1CYTYvOGRMQmtBQkFJUUFNQWE1UDhkTEJrQVduVHIvNFBTSHdBakNBRUFBQUlIQWdBQUFBQUhEUUFCQUFBQUF3QmdBTWdBQXdCVEFBQUFBQVNBQ2dBQUFBQUNDQUFCQVBIL0FBQUFBQW9BQWdBTEFBQUFCSUFMQUFBQUFBSUlBQUFBNHYvdEJPYi9DZ0FDQUF3QUFBQUVnQXdBQUFBQUFnZ0FBQUFBQUU0cVRBQUtBQUlBRFFBQUFBU0FEUUFBQUFBQ0NBQVQreGtBVGlwYkFBb0FBZ0FPQUFJRUFnQUlBQ3NFQWdBQUFFZ0VBQUEzQkFFQUFRYUFBQUFBQUFBQ0NBQVRteDBBVGtKWEFBUUNFQUFUV3hZQVRrSlhBS3kwSFFCT0FsOEFJd2dCQUFBQ0J3SUFBQUFBQncwQUFRQUFBQU1BWUFESUFBTUFUd0FBQUFBRWdBNEFBQUFBQWdnQTdRVG0vMDRxV3dBS0FBSUFEd0FDQkFJQUJ3QXJCQUlBQVFCSUJBQUFOd1FCQUFFR2dBQUFBQUFBQWdnQUlKanAvMDdDWGdBRUFoQUF1bkhpLytkYlVBQWdtT24vVHNKZUFDTUlBUUQvQVFjQkFQOENCd0lBQUFBRkJ3RUFBd0FIRGdBQkFBQUFBd0JnQU1nQUF3Qk9TQUFBQUFBRWdBOEFBQUFBQWdnQTdRVG0vMDRxZVFBS0FBSUFFQUFBQUFTQUVBQUFBQUFDQ0FDdHY4My9mc3lLQUFvQUFnQVJBQUlFQWdBSEFDc0VBZ0FBQUVnRUFBQTNCQUVBQVFhQUFBQUFBQUFDQ0FEZ1V0SC9malNIQUFRQ0VBQjZMTXIvZmpTSEFPQlMwZit5WjQ0QUl3Z0JBQUFDQndJQUFBQUFCdzBBQVFBQUFBTUFZQURJQUFNQVRnQUFBQUFFZ0JFQUFBQUFBZ2dBN1FUWC81eFVwd0FLQUFJQUVnQTNCQUVBQVFBQUJJQVNBQUFBQUFJSUFPMEU5ZitjVktjQUNnQUNBQk1BTndRQkFBRUFBQVNBRXdBQUFBQUNDQUF0U3Y3L2ZzeUtBQW9BQWdBVUFBSUVBZ0FRQUNzRUFnQUFBRWdFQUFBM0JBRUFBUWFBQUFBQUFBQUNDQUFzNmdFQWZuQ0hBQVFDRUFBdHF2ci9mbkNIQU1ZREFnRGxGbzRBSXdnQkFBQUNCd0lBQUFBQUJ3MEFBUUFBQUFNQVlBRElBQU1BVXdBQUFBQUZnQlVBQUFBS0FBSUFGUUFFQmdRQUFRQUFBQVVHQkFBQ0FBQUFDZ1lCQUFFQUFBV0FGZ0FBQUFvQUFnQVdBQVFHQkFBQ0FBQUFCUVlFQUFNQUFBQUFCZ0lBZ0FBQUFBV0FGd0FBQUFvQUFnQVhBQVFHQkFBREFBQUFCUVlFQUFRQUFBQUFCZ0lBZ0FBQUFBV0FHQUFBQUFvQUFnQVlBQVFHQkFBRUFBQUFCUVlFQUFVQUFBQUFCZ0lBZ0FBQUFBV0FHUUFBQUFvQUFnQVpBQVFHQkFBRkFBQUFCUVlFQUFZQUFBQUFCZ0lBZ0FBQUFBV0FHZ0FBQUFvQUFnQWFBQVFHQkFBR0FBQUFCUVlFQUFjQUFBQUtCZ0VBQVFBQUJZQWJBQUFBQ2dBQ0FCc0FCQVlFQUFZQUFBQUZCZ1FBQ0FBQUFBQUdBZ0NBQUFBQUJZQWNBQUFBQ2dBQ0FCd0FCQVlFQUFnQUFBQUZCZ1FBQ1FBQUFBQUdBZ0NBQUFBQUJZQWRBQUFBQ2dBQ0FCMEFCQVlFQUFrQUFBQUZCZ1FBQ2dBQUFBQUdBZ0NBQUFBQUJZQWVBQUFBQ2dBQ0FCNEFCQVlFQUFVQUFBQUZCZ1FBQ2dBQUFBQUdBZ0NBQUFBQUJZQWZBQUFBQ2dBQ0FCOEFCQVlFQUFvQUFBQUZCZ1FBQ3dBQUFBQUdBZ0NBQUFBQUJZQWdBQUFBQ2dBQ0FDQUFCQVlFQUFJQUFBQUZCZ1FBQ3dBQUFBQUdBZ0NBQUFBQUJZQWhBQUFBQ2dBQ0FDRUFCQVlFQUFnQUFBQUZCZ1FBREFBQUFBb0dBUUFCQUFBRmdDSUFBQUFLQUFJQUlnQUVCZ1FBREFBQUFBVUdCQUFOQUFBQUFBWUNBQUlBQUFBRmdDTUFBQUFLQUFJQUl3QUVCZ1FBREFBQUFBVUdCQUFPQUFBQUNnWUJBQUVBQUFXQUpBQUFBQW9BQWdBa0FBUUdCQUFPQUFBQUJRWUVBQThBQUFBS0JnRUFBUUFBQllBbEFBQUFDZ0FDQUNVQUJBWUVBQThBQUFBRkJnUUFFQUFBQUFBR0FnQUNBQU1HQWdBQ0FBc0dFQUFrQUFBQUtRQUFBQ1lBQUFBQUFBQUFBQUFGZ0NZQUFBQUtBQUlBSmdBRUJnUUFFQUFBQUFVR0JBQVJBQUFBQ2dZQkFBRUFBQVdBSndBQUFBb0FBZ0FuQUFRR0JBQVJBQUFBQlFZRUFCSUFBQUFLQmdFQUFRQUFCWUFvQUFBQUNnQUNBQ2dBQkFZRUFCSUFBQUFGQmdRQUV3QUFBQW9HQVFBQkFBQUZnQ2tBQUFBS0FBSUFLUUFFQmdRQUR3QUFBQVVHQkFBVEFBQUFDZ1lCQUFFQUFBZUFMQUFBQUFRQ0VBQUFBQUFBTkRQNy93QUFBQUR0Qk9iL0NnQUNBQ29BQUFvQ0FBUUFCQW9DQUFFQURRSU1BTzBFNXY4QUFBQUFBQUFBQUE0Q0RBQTBNL3YvQUFBQUFBQUFBQUFQQWd3QTdRVG0vMFl1RlFBQUFBQUFBQUFIZ0MwQUFBQUVBaEFBQUFBQUFOQjlKQUFBQUFBQVRxVVVBQW9BQWdBckFBQUtBZ0FFQUFRS0FnQUJBQTBDREFCT3BSUUFBQUFBQUFBQUFBQU9BZ3dBMEgwa0FBQUFBQUFBQUFBQUR3SU1BRTZsRkFDQjJBOEFBQUFBQUFBQUFBQUFBQUFBQUFBPQ==</t>
        </r>
      </text>
    </comment>
    <comment ref="J30" authorId="0">
      <text>
        <r>
          <rPr>
            <sz val="9"/>
            <color indexed="81"/>
            <rFont val="Tahoma"/>
            <family val="2"/>
          </rPr>
          <t>QzE2SDE1Q2xOMlN8TUFTVEVSIFNIRUVUUGljdHVyZSAxMDl8Vm1wRFJEQXhNREFFQXdJQkFBQUFBQUFBQUFBQUFBQ0FBQUFBQUFNQUZnQUFBRU5vWlcxRWNtRjNJREV5TGpBdU1pNHhNRGMyQkFJUUFBRmczdi9IenJIL1Z1MGVBTUQ2eX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eUFBQUFCQUlRQUFBQUFBQUFBQUFBQUlER0JIcWdneHdXQ0FRQUFBQWtBQmdJQkFBQUFDUUFHUWdBQUJBSUFnQUJBQThJQWdBQkFBT0FMUUFBQUFRQ0VBQUJZTjcveDg2eC8xYnRIZ0RBK3NzQUJJQUJBQUFBQUFJSUFQLy9IUURIRHJML0NnQUNBQUlBTndRQkFBRUFBQVNBQWdBQUFBQUNDQUQvL3c0QTJnbk0vd29BQWdBREFBQUFCSUFEQUFBQUFBSUlBQUFBOGYvYUNjei9DZ0FDQUFRQUFBQUVnQVFBQUFBQUFnZ0FBQURpLyswRTV2OEtBQUlBQlFBQUFBU0FCUUFBQUFBQ0NBQUFBUEgvQUFBQUFBb0FBZ0FHQUFBQUJJQUdBQUFBQUFJSUFBRUE0djhUK3hrQUNnQUNBQWNBQWdRQ0FBY0FLd1FDQUFBQVNBUUFBQWFBQUFBQUFBQUNDQUEwaytYL0UyTVdBQVFDRUFETmJONy9FMk1XQURTVDVmOUdsaDBBSXdnQkFBQUNCd0lBQUFBQUJ3MEFBUUFBQUFNQVlBRElBQU1BVGdBQUFBQUVnQWNBQUFBQUFnZ0FBUUR4L3liMk13QUtBQUlBQ0FBQUFBU0FDQUFBQUFBQ0NBQUJBT0wvT2ZGTkFBb0FBZ0FKQUFJRUFnQVJBQ3NFQWdBQUFFZ0VBQUEzQkFFQUFRYUFBQUFBQUFBQ0NBQUJvT1gvT1ZsS0FBUUNFQUFCWU43L09WbEtBSnE1NWYrZ3YxTUFJd2dCQUFBQ0J3SUFBQUFGQndFQUFRQUhEZ0FCQUFBQUF3QmdBTWdBQXdCRGJBQUFBQUFFZ0FrQUFBQUFBZ2dBQUFBUEFDYjJNd0FLQUFJQUNnQUFBQVNBQ2dBQUFBQUNDQUFBQUI0QU9mRk5BQW9BQWdBTEFEY0VBUUFCQUFBRWdBc0FBQUFBQWdnQUFBQVBBRXpzWndBS0FBSUFEQUFDQkFJQUJ3QXJCQUlBQVFCSUJBQUFOd1FCQUFFR2dBQUFBQUFBQWdnQXV6c0tBRXhVWkFBRUFoQUFWUlVEQUV4VVpBQXpreElBZ0lkckFDTUlBUUFBQWdjQ0FBQUFCUWNCQUFRRUJ3WUFBZ0FDQUFNQUFBY09BQUVBQUFBREFHQUF5QUFEQUU1SUFBQUFBQVNBREFBQUFBQUNDQUFBQUI0QVlPZUJBQW9BQWdBTkFEY0VBUUFCQUFBRWdBMEFBQUFBQWdnQUFBQVBBSFBpbXdBS0FBSUFEZ0FBQUFTQURnQUFBQUFDQ0FBVEt2SC9PZ1dmQUFvQUFnQVBBQUFBQklBUEFBQUFBQUlJQUZEdDZ2OW5YYndBQ2dBQ0FCQUFBQUFFZ0JBQUFBQUFBZ2dBWXVnRUFHZGR5d0FLQUFJQUVRQUFBQVNBRVFBQUFBQUNDQUM4TXhzQWVrcTNBQW9BQWdBU0FBSUVBZ0FRQUNzRUFnQUFBRWdFQUFBR2dBQUFBQUFBQWdnQXZOTWVBSHJ1c3dBRUFoQUF2Sk1YQUhydXN3Qlc3UjRBNFpTNkFDTUlBUUFBQWdjQ0FBQUFBQWNOQUFFQUFBQURBR0FBeUFBREFGTUFBQUFBQklBU0FBQUFBQUlJQUFBQUhnQVQreGtBQ2dBQ0FCTUFBQUFFZ0JNQUFBQUFBZ2dBQUFBUEFBQUFBQUFLQUFJQUZBQUFBQVNBRkFBQUFBQUNDQUQvL3gwQTdRVG0vd29BQWdBVkFBQUFCWUFXQUFBQUNnQUNBQllBQkFZRUFBRUFBQUFGQmdRQUFnQUFBQW9HQVFBQkFBQUZnQmNBQUFBS0FBSUFGd0FFQmdRQUFnQUFBQVVHQkFBREFBQUFBQVlDQUlBQUFBQUZnQmdBQUFBS0FBSUFHQUFFQmdRQUF3QUFBQVVHQkFBRUFBQUFBQVlDQUlBQUFBQUZnQmtBQUFBS0FBSUFHUUFFQmdRQUJBQUFBQVVHQkFBRkFBQUFBQVlDQUlBQUFBQUZnQm9BQUFBS0FBSUFHZ0FFQmdRQUJRQUFBQVVHQkFBR0FBQUFBQVlDQUlBQUFBQUZnQnNBQUFBS0FBSUFHd0FFQmdRQUJnQUFBQVVHQkFBSEFBQUFBQVlDQUlBQUFBQUZnQndBQUFBS0FBSUFIQUFFQmdRQUJ3QUFBQVVHQkFBSUFBQUFDZ1lCQUFFQUFBV0FIUUFBQUFvQUFnQWRBQVFHQkFBSEFBQUFCUVlFQUFrQUFBQUFCZ0lBZ0FBQUFBV0FIZ0FBQUFvQUFnQWVBQVFHQkFBSkFBQUFCUVlFQUFvQUFBQUtCZ0VBQVFBQUJZQWZBQUFBQ2dBQ0FCOEFCQVlFQUFvQUFBQUZCZ1FBQ3dBQUFBb0dBUUFCQUFBRmdDQUFBQUFLQUFJQUlBQUVCZ1FBQ3dBQUFBVUdCQUFNQUFBQUNnWUJBQUVBQUFXQUlRQUFBQW9BQWdBaEFBUUdCQUFNQUFBQUJRWUVBQTBBQUFBS0JnRUFBUUFBQllBaUFBQUFDZ0FDQUNJQUJBWUVBQTBBQUFBRkJnUUFEZ0FBQUFBR0FnQ0FBQUFBQllBakFBQUFDZ0FDQUNNQUJBWUVBQTRBQUFBRkJnUUFEd0FBQUFBR0FnQ0FBQUFBQllBa0FBQUFDZ0FDQUNRQUJBWUVBQThBQUFBRkJnUUFFQUFBQUFBR0FnQ0FBQUFBQllBbEFBQUFDZ0FDQUNVQUJBWUVBQkFBQUFBRkJnUUFFUUFBQUFBR0FnQ0FBQUFBQllBbUFBQUFDZ0FDQUNZQUJBWUVBQTBBQUFBRkJnUUFFUUFBQUFBR0FnQ0FBQUFBQllBbkFBQUFDZ0FDQUNjQUJBWUVBQWtBQUFBRkJnUUFFZ0FBQUFBR0FnQ0FBQUFBQllBb0FBQUFDZ0FDQUNnQUJBWUVBQklBQUFBRkJnUUFFd0FBQUFBR0FnQ0FBQUFBQllBcEFBQUFDZ0FDQUNrQUJBWUVBQVVBQUFBRkJnUUFFd0FBQUFBR0FnQ0FBQUFBQllBcUFBQUFDZ0FDQUNvQUJBWUVBQk1BQUFBRkJnUUFGQUFBQUFBR0FnQ0FBQUFBQllBckFBQUFDZ0FDQUNzQUJBWUVBQUlBQUFBRkJnUUFGQUFBQUFBR0FnQ0FBQUFBQjRBdUFBQUFCQUlRQUFBQUFBQTBNL3YvQUFBQUFPMEU1djhLQUFJQUxBQUFDZ0lBQkFBRUNnSUFBUUFOQWd3QTdRVG0vd0FBQUFBQUFBQUFEZ0lNQURReisvOEFBQUFBQUFBQUFBOENEQUR0Qk9iL1JpNFZBQUFBQUFBQUFBZUFMd0FBQUFRQ0VBQUFBQUFBV1NrdkFBQUFBQUFUK3hrQUNnQUNBQzBBQUFvQ0FBUUFCQW9DQUFFQURRSU1BQlA3R1FBQUFBQUFBQUFBQUE0Q0RBQlpLUzhBQUFBQUFBQUFBQUFQQWd3QUUvc1pBRVl1RlFBQUFBQUFBQUFIZ0RBQUFBQUVBaEFBZ0QwQ0FMUFV3UUNBUFFJQU1meXhBQW9BQWdBdUFBQUtBZ0FFQUFRS0FnQUJBQTBDREFBeC9MRUFnRDBDQUFBQUFBQU9BZ3dBczlUQkFJQTlBZ0FBQUFBQUR3SU1BREg4c1FBQkZoSUFBQUFBQUFBQUFBQUFBQUFBQUFBPQ==</t>
        </r>
      </text>
    </comment>
    <comment ref="K30" authorId="0">
      <text>
        <r>
          <rPr>
            <sz val="9"/>
            <color indexed="81"/>
            <rFont val="Tahoma"/>
            <family val="2"/>
          </rPr>
          <t>QzE2SDE1Q2xOMlN8TUFTVEVSIFNIRUVUUGljdHVyZSAxMDl8Vm1wRFJEQXhNREFFQXdJQkFBQUFBQUFBQUFBQUFBQ0FBQUFBQUFNQUZnQUFBRU5vWlcxRWNtRjNJREV5TGpBdU1pNHhNRGMyQkFJUUFBRmczdi9IenJIL1Z1MGVBTUQ2eX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eUFBQUFCQUlRQUFBQUFBQUFBQUFBQUlER0JIcWdneHdXQ0FRQUFBQWtBQmdJQkFBQUFDUUFHUWdBQUJBSUFnQUJBQThJQWdBQkFBT0FMUUFBQUFRQ0VBQUJZTjcveDg2eC8xYnRIZ0RBK3NzQUJJQUJBQUFBQUFJSUFQLy9IUURIRHJML0NnQUNBQUlBTndRQkFBRUFBQVNBQWdBQUFBQUNDQUQvL3c0QTJnbk0vd29BQWdBREFBQUFCSUFEQUFBQUFBSUlBQUFBOGYvYUNjei9DZ0FDQUFRQUFBQUVnQVFBQUFBQUFnZ0FBQURpLyswRTV2OEtBQUlBQlFBQUFBU0FCUUFBQUFBQ0NBQUFBUEgvQUFBQUFBb0FBZ0FHQUFBQUJJQUdBQUFBQUFJSUFBRUE0djhUK3hrQUNnQUNBQWNBQWdRQ0FBY0FLd1FDQUFBQVNBUUFBQWFBQUFBQUFBQUNDQUEwaytYL0UyTVdBQVFDRUFETmJONy9FMk1XQURTVDVmOUdsaDBBSXdnQkFBQUNCd0lBQUFBQUJ3MEFBUUFBQUFNQVlBRElBQU1BVGdBQUFBQUVnQWNBQUFBQUFnZ0FBUUR4L3liMk13QUtBQUlBQ0FBQUFBU0FDQUFBQUFBQ0NBQUJBT0wvT2ZGTkFBb0FBZ0FKQUFJRUFnQVJBQ3NFQWdBQUFFZ0VBQUEzQkFFQUFRYUFBQUFBQUFBQ0NBQUJvT1gvT1ZsS0FBUUNFQUFCWU43L09WbEtBSnE1NWYrZ3YxTUFJd2dCQUFBQ0J3SUFBQUFGQndFQUFRQUhEZ0FCQUFBQUF3QmdBTWdBQXdCRGJBQUFBQUFFZ0FrQUFBQUFBZ2dBQUFBUEFDYjJNd0FLQUFJQUNnQUFBQVNBQ2dBQUFBQUNDQUFBQUI0QU9mRk5BQW9BQWdBTEFEY0VBUUFCQUFBRWdBc0FBQUFBQWdnQUFBQVBBRXpzWndBS0FBSUFEQUFDQkFJQUJ3QXJCQUlBQVFCSUJBQUFOd1FCQUFFR2dBQUFBQUFBQWdnQXV6c0tBRXhVWkFBRUFoQUFWUlVEQUV4VVpBQXpreElBZ0lkckFDTUlBUUFBQWdjQ0FBQUFCUWNCQUFRRUJ3WUFBZ0FDQUFNQUFBY09BQUVBQUFBREFHQUF5QUFEQUU1SUFBQUFBQVNBREFBQUFBQUNDQUFBQUI0QVlPZUJBQW9BQWdBTkFEY0VBUUFCQUFBRWdBMEFBQUFBQWdnQUFBQVBBSFBpbXdBS0FBSUFEZ0FBQUFTQURnQUFBQUFDQ0FBVEt2SC9PZ1dmQUFvQUFnQVBBQUFBQklBUEFBQUFBQUlJQUZEdDZ2OW5YYndBQ2dBQ0FCQUFBQUFFZ0JBQUFBQUFBZ2dBWXVnRUFHZGR5d0FLQUFJQUVRQUFBQVNBRVFBQUFBQUNDQUM4TXhzQWVrcTNBQW9BQWdBU0FBSUVBZ0FRQUNzRUFnQUFBRWdFQUFBR2dBQUFBQUFBQWdnQXZOTWVBSHJ1c3dBRUFoQUF2Sk1YQUhydXN3Qlc3UjRBNFpTNkFDTUlBUUFBQWdjQ0FBQUFBQWNOQUFFQUFBQURBR0FBeUFBREFGTUFBQUFBQklBU0FBQUFBQUlJQUFBQUhnQVQreGtBQ2dBQ0FCTUFBQUFFZ0JNQUFBQUFBZ2dBQUFBUEFBQUFBQUFLQUFJQUZBQUFBQVNBRkFBQUFBQUNDQUQvL3gwQTdRVG0vd29BQWdBVkFBQUFCWUFXQUFBQUNnQUNBQllBQkFZRUFBRUFBQUFGQmdRQUFnQUFBQW9HQVFBQkFBQUZnQmNBQUFBS0FBSUFGd0FFQmdRQUFnQUFBQVVHQkFBREFBQUFBQVlDQUlBQUFBQUZnQmdBQUFBS0FBSUFHQUFFQmdRQUF3QUFBQVVHQkFBRUFBQUFBQVlDQUlBQUFBQUZnQmtBQUFBS0FBSUFHUUFFQmdRQUJBQUFBQVVHQkFBRkFBQUFBQVlDQUlBQUFBQUZnQm9BQUFBS0FBSUFHZ0FFQmdRQUJRQUFBQVVHQkFBR0FBQUFBQVlDQUlBQUFBQUZnQnNBQUFBS0FBSUFHd0FFQmdRQUJnQUFBQVVHQkFBSEFBQUFBQVlDQUlBQUFBQUZnQndBQUFBS0FBSUFIQUFFQmdRQUJ3QUFBQVVHQkFBSUFBQUFDZ1lCQUFFQUFBV0FIUUFBQUFvQUFnQWRBQVFHQkFBSEFBQUFCUVlFQUFrQUFBQUFCZ0lBZ0FBQUFBV0FIZ0FBQUFvQUFnQWVBQVFHQkFBSkFBQUFCUVlFQUFvQUFBQUtCZ0VBQVFBQUJZQWZBQUFBQ2dBQ0FCOEFCQVlFQUFvQUFBQUZCZ1FBQ3dBQUFBb0dBUUFCQUFBRmdDQUFBQUFLQUFJQUlBQUVCZ1FBQ3dBQUFBVUdCQUFNQUFBQUNnWUJBQUVBQUFXQUlRQUFBQW9BQWdBaEFBUUdCQUFNQUFBQUJRWUVBQTBBQUFBS0JnRUFBUUFBQllBaUFBQUFDZ0FDQUNJQUJBWUVBQTBBQUFBRkJnUUFEZ0FBQUFBR0FnQ0FBQUFBQllBakFBQUFDZ0FDQUNNQUJBWUVBQTRBQUFBRkJnUUFEd0FBQUFBR0FnQ0FBQUFBQllBa0FBQUFDZ0FDQUNRQUJBWUVBQThBQUFBRkJnUUFFQUFBQUFBR0FnQ0FBQUFBQllBbEFBQUFDZ0FDQUNVQUJBWUVBQkFBQUFBRkJnUUFFUUFBQUFBR0FnQ0FBQUFBQllBbUFBQUFDZ0FDQUNZQUJBWUVBQTBBQUFBRkJnUUFFUUFBQUFBR0FnQ0FBQUFBQllBbkFBQUFDZ0FDQUNjQUJBWUVBQWtBQUFBRkJnUUFFZ0FBQUFBR0FnQ0FBQUFBQllBb0FBQUFDZ0FDQUNnQUJBWUVBQklBQUFBRkJnUUFFd0FBQUFBR0FnQ0FBQUFBQllBcEFBQUFDZ0FDQUNrQUJBWUVBQVVBQUFBRkJnUUFFd0FBQUFBR0FnQ0FBQUFBQllBcUFBQUFDZ0FDQUNvQUJBWUVBQk1BQUFBRkJnUUFGQUFBQUFBR0FnQ0FBQUFBQllBckFBQUFDZ0FDQUNzQUJBWUVBQUlBQUFBRkJnUUFGQUFBQUFBR0FnQ0FBQUFBQjRBdUFBQUFCQUlRQUFBQUFBQTBNL3YvQUFBQUFPMEU1djhLQUFJQUxBQUFDZ0lBQkFBRUNnSUFBUUFOQWd3QTdRVG0vd0FBQUFBQUFBQUFEZ0lNQURReisvOEFBQUFBQUFBQUFBOENEQUR0Qk9iL1JpNFZBQUFBQUFBQUFBZUFMd0FBQUFRQ0VBQUFBQUFBV1NrdkFBQUFBQUFUK3hrQUNnQUNBQzBBQUFvQ0FBUUFCQW9DQUFFQURRSU1BQlA3R1FBQUFBQUFBQUFBQUE0Q0RBQlpLUzhBQUFBQUFBQUFBQUFQQWd3QUUvc1pBRVl1RlFBQUFBQUFBQUFIZ0RBQUFBQUVBaEFBZ0QwQ0FMUFV3UUNBUFFJQU1meXhBQW9BQWdBdUFBQUtBZ0FFQUFRS0FnQUJBQTBDREFBeC9MRUFnRDBDQUFBQUFBQU9BZ3dBczlUQkFJQTlBZ0FBQUFBQUR3SU1BREg4c1FBQkZoSUFBQUFBQUFBQUFBQUFBQUFBQUFBPQ==</t>
        </r>
      </text>
    </comment>
    <comment ref="J31" authorId="0">
      <text>
        <r>
          <rPr>
            <sz val="9"/>
            <color indexed="81"/>
            <rFont val="Tahoma"/>
            <family val="2"/>
          </rPr>
          <t>QzE3SDEzTjNPM3xNQVNURVIgU0hFRVRQaWN0dXJlIDV8Vm1wRFJEQXhNREFFQXdJQkFBQUFBQUFBQUFBQUFBQ0FBQUFBQUFNQUZnQUFBRU5vWlcxRWNtRjNJREV5TGpBdU1pNHhNRGMyQkFJUUFQZVV4Zjk2aWtiL3paTkxBQ1o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GYURUQllXQ0FRQUFBQWtBQmdJQkFBQUFDUUFHUWdBQUJBSUFnQUJBQThJQWdBQkFBT0FOQUFBQUFRQ0VBRDNsTVgvZW9wRy84MlRTd0FtZGpRQUJJQUJBQUFBQUFJSUFBQUFQQUR0Qk9iL0NnQUNBQUlBQWdRQ0FBZ0FLd1FDQUFFQVNBUUFBRGNFQVFBQkJvQUFBQUFBQUFJSUFBQ2dQd0R0SE9ML0JBSVFBQUJnT0FEdEhPTC9tYmsvQUNBUThmOGpDQUVBQUFJSEFnQUFBQVVIQVFBQkFBY09BQUVBQUFBREFHQUF5QUFEQUU5SUFBQUFBQVNBQWdBQUFBQUNDQUQvL3gwQTdRVG0vd29BQWdBREFBQUFCSUFEQUFBQUFBSUlBUC8vRGdEYUNjei9DZ0FDQUFRQUFBQUVnQVFBQUFBQUFnZ0EvLzhkQU1jT3N2OEtBQUlBQlFBQUFBU0FCUUFBQUFBQ0NBRC8venNBeHc2eS93b0FBZ0FHQUFJRUFnQUlBQ3NFQWdBQUFFZ0VBQUEzQkFFQUFRYUFBQUFBQUFBQ0NBQUFvRDhBeHlhdS93UUNFQUFBWURnQXh5YXUvNW01UHdESDVyWC9Jd2dCQUFBQ0J3SUFBQUFBQncwQUFRQUFBQU1BWUFESUFBTUFUd0FBQUFBRWdBWUFBQUFBQWdnQS8vOE9BTFFUbVA4S0FBSUFCd0FDQkFJQUJ3QXJCQUlBQVFCSUJBQUFOd1FCQUFFR2dBQUFBQUFBQWdnQXV6c0tBTFI3bFA4RUFoQUFWUlVEQUxSN2xQOHpreElBNTY2Yi95TUlBUUFBQWdjQ0FBQUFCUWNCQUFRRUJ3WUFBZ0FDQUFNQUFBY09BQUVBQUFBREFHQUF5QUFEQUU1SUFBQUFBQVNBQndBQUFBQUNDQUQvL3gwQW9CaCsvd29BQWdBSUFBQUFCSUFJQUFBQUFBSUlBUC8vT3dDZ0dINy9DZ0FDQUFrQUFBQUVnQWtBQUFBQUFnZ0EvLzlLQUkwZFpQOEtBQUlBQ2dBQUFBU0FDZ0FBQUFBQ0NBRC8venNBZWlKSy93b0FBZ0FMQUFBQUJJQUxBQUFBQUFJSUFQLy9IUUI2SWtyL0NnQUNBQXdBQWdRQ0FBY0FLd1FDQUFBQVNBUUFBQWFBQUFBQUFBQUNDQUF6a3lFQWVvcEcvd1FDRUFETWJCb0Flb3BHL3pPVElRQ3R2VTMvSXdnQkFBQUNCd0lBQUFBQUJ3MEFBUUFBQUFNQVlBRElBQU1BVGdBQUFBQUVnQXdBQUFBQUFnZ0EvLzhPQUkwZFpQOEtBQUlBRFFBQUFBU0FEUUFBQUFBQ0NBQUFBUEgvMmduTS93b0FBZ0FPQUFBQUJJQU9BQUFBQUFJSUFBQUE0di9IRHJML0NnQUNBQThBQWdRQ0FBZ0FLd1FDQUFBQVNBUUFBRGNFQVFBQkJvQUFBQUFBQUFJSUFBR2c1Zi9ISnE3L0JBSVFBQUZnM3YvSEpxNy9tcm5sLzhmbXRmOGpDQUVBQUFJSEFnQUFBQUFIRFFBQkFBQUFBd0JnQU1nQUF3QlBBQUFBQUFTQUR3QUFBQUFDQ0FBQUFPTC83UVRtL3dvQUFnQVFBQUlFQWdBSEFDc0VBZ0FBQUVnRUFBQUdnQUFBQUFBQUFnZ0FOSlBsLysxczR2OEVBaEFBeld6ZS8rMXM0djgwaytYL0lLRHAveU1JQVFBQUFnY0NBQUFBQUFjTkFBRUFBQUFEQUdBQXlBQURBRTRBQUFBQUJJQVFBQUFBQUFJSUFQY1V4di84Ly9EL0NnQUNBQkVBTndRQkFBRUFBQVNBRVFBQUFBQUNDQUQzRk1iLysvOE9BQW9BQWdBU0FEY0VBUUFCQUFBRWdCSUFBQUFBQWdnQUFBRGkveFA3R1FBS0FBSUFFd0FBQUFTQUV3QUFBQUFDQ0FBQUFQSC9Kdll6QUFvQUFnQVVBQUFBQklBVUFBQUFBQUlJQVAvL0RnQW05ak1BQ2dBQ0FCVUFBQUFFZ0JVQUFBQUFBZ2dBQUFBZUFCUDdHUUFLQUFJQUZnQUFBQVNBRmdBQUFBQUNDQUQvL3c0QUFBQUFBQW9BQWdBWEFBQUFCSUFYQUFBQUFBSUlBQUFBOGY4QUFBQUFDZ0FDQUJnQUFBQUZnQmtBQUFBS0FBSUFHUUFFQmdRQUFRQUFBQVVHQkFBQ0FBQUFDZ1lCQUFFQUFBV0FHZ0FBQUFvQUFnQWFBQVFHQkFBQ0FBQUFCUVlFQUFNQUFBQUFCZ0lBQWdBREJnSUFBZ0FMQmhBQUdRQUFBQzhBQUFBbEFBQUFHd0FBQUFBQUJZQWJBQUFBQ2dBQ0FCc0FCQVlFQUFNQUFBQUZCZ1FBQkFBQUFBb0dBUUFCQUFBRmdCd0FBQUFLQUFJQUhBQUVCZ1FBQkFBQUFBVUdCQUFGQUFBQUFBWUNBQUlBQUFBRmdCMEFBQUFLQUFJQUhRQUVCZ1FBQkFBQUFBVUdCQUFHQUFBQUNnWUJBQUVBQUFXQUhnQUFBQW9BQWdBZUFBUUdCQUFHQUFBQUJRWUVBQWNBQUFBS0JnRUFBUUFBQllBZkFBQUFDZ0FDQUI4QUJBWUVBQWNBQUFBRkJnUUFDQUFBQUFBR0FnQ0FBQUFBQllBZ0FBQUFDZ0FDQUNBQUJBWUVBQWdBQUFBRkJnUUFDUUFBQUFBR0FnQ0FBQUFBQllBaEFBQUFDZ0FDQUNFQUJBWUVBQWtBQUFBRkJnUUFDZ0FBQUFBR0FnQ0FBQUFBQllBaUFBQUFDZ0FDQUNJQUJBWUVBQW9BQUFBRkJnUUFDd0FBQUFBR0FnQ0FBQUFBQllBakFBQUFDZ0FDQUNNQUJBWUVBQXNBQUFBRkJnUUFEQUFBQUFBR0FnQ0FBQUFBQllBa0FBQUFDZ0FDQUNRQUJBWUVBQWNBQUFBRkJnUUFEQUFBQUFBR0FnQ0FBQUFBQllBbEFBQUFDZ0FDQUNVQUJBWUVBQU1BQUFBRkJnUUFEUUFBQUFvR0FRQUJBQUFGZ0NZQUFBQUtBQUlBSmdBRUJnUUFEUUFBQUFVR0JBQU9BQUFBQUFZQ0FBSUFBQUFGZ0NjQUFBQUtBQUlBSndBRUJnUUFEUUFBQUFVR0JBQVBBQUFBQ2dZQkFBRUFBQVdBS0FBQUFBb0FBZ0FvQUFRR0JBQVBBQUFBQlFZRUFCQUFBQUFLQmdFQUFRQUFCWUFwQUFBQUNnQUNBQ2tBQkFZRUFCQUFBQUFGQmdRQUVRQUFBQW9HQVFBQkFBQUZnQ29BQUFBS0FBSUFLZ0FFQmdRQUVRQUFBQVVHQkFBU0FBQUFDZ1lCQUFFQUFBV0FLd0FBQUFvQUFnQXJBQVFHQkFBU0FBQUFCUVlFQUJNQUFBQUFCZ0lBZ0FBQUFBV0FMQUFBQUFvQUFnQXNBQVFHQkFBVEFBQUFCUVlFQUJRQUFBQUFCZ0lBZ0FBQUFBV0FMUUFBQUFvQUFnQXRBQVFHQkFBVUFBQUFCUVlFQUJVQUFBQUFCZ0lBZ0FBQUFBV0FMZ0FBQUFvQUFnQXVBQVFHQkFBVkFBQUFCUVlFQUJZQUFBQUFCZ0lBZ0FBQUFBV0FMd0FBQUFvQUFnQXZBQVFHQkFBQ0FBQUFCUVlFQUJZQUFBQUtCZ0VBQVFBQUJZQXdBQUFBQ2dBQ0FEQUFCQVlFQUJZQUFBQUZCZ1FBRndBQUFBQUdBZ0NBQUFBQUJZQXhBQUFBQ2dBQ0FERUFCQVlFQUE4QUFBQUZCZ1FBRndBQUFBb0dBUUFCQUFBRmdESUFBQUFLQUFJQU1nQUVCZ1FBRWdBQUFBVUdCQUFYQUFBQUFBWUNBSUFBQUFBSGdEVUFBQUFFQWhBQS8vOHNBTlJMZWYvLy95d0FqUjFrL3dvQUFnQXpBQUFLQWdBRUFBUUtBZ0FCQUEwQ0RBQ05IV1QvLy84c0FBQUFBQUFPQWd3QTFFdDUvLy8vTEFBQUFBQUFEd0lNQUkwZFpQOUdMa0lBQUFBQUFBQUFCNEEyQUFBQUJBSVFBQUFBQUFCWktTOEFBQUFBQUJQN0dRQUtBQUlBTkFBQUNnSUFCQUFFQ2dJQUFRQU5BZ3dBRS9zWkFBQUFBQUFBQUFBQURnSU1BRmtwTHdBQUFBQUFBQUFBQUE4Q0RBQVQreGtBUmk0VkFBQUFBQUFBQUFBQUFBQUFBQUFB</t>
        </r>
      </text>
    </comment>
    <comment ref="K31" authorId="0">
      <text>
        <r>
          <rPr>
            <sz val="9"/>
            <color indexed="81"/>
            <rFont val="Tahoma"/>
            <family val="2"/>
          </rPr>
          <t>QzE3SDEzTjNPM3xNQVNURVIgU0hFRVRQaWN0dXJlIDV8Vm1wRFJEQXhNREFFQXdJQkFBQUFBQUFBQUFBQUFBQ0FBQUFBQUFNQUZnQUFBRU5vWlcxRWNtRjNJREV5TGpBdU1pNHhNRGMyQkFJUUFQZVV4Zjk2aWtiL3paTkxBQ1o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GYURUQllXQ0FRQUFBQWtBQmdJQkFBQUFDUUFHUWdBQUJBSUFnQUJBQThJQWdBQkFBT0FOQUFBQUFRQ0VBRDNsTVgvZW9wRy84MlRTd0FtZGpRQUJJQUJBQUFBQUFJSUFBQUFQQUR0Qk9iL0NnQUNBQUlBQWdRQ0FBZ0FLd1FDQUFFQVNBUUFBRGNFQVFBQkJvQUFBQUFBQUFJSUFBQ2dQd0R0SE9ML0JBSVFBQUJnT0FEdEhPTC9tYmsvQUNBUThmOGpDQUVBQUFJSEFnQUFBQVVIQVFBQkFBY09BQUVBQUFBREFHQUF5QUFEQUU5SUFBQUFBQVNBQWdBQUFBQUNDQUQvL3gwQTdRVG0vd29BQWdBREFBQUFCSUFEQUFBQUFBSUlBUC8vRGdEYUNjei9DZ0FDQUFRQUFBQUVnQVFBQUFBQUFnZ0EvLzhkQU1jT3N2OEtBQUlBQlFBQUFBU0FCUUFBQUFBQ0NBRC8venNBeHc2eS93b0FBZ0FHQUFJRUFnQUlBQ3NFQWdBQUFFZ0VBQUEzQkFFQUFRYUFBQUFBQUFBQ0NBQUFvRDhBeHlhdS93UUNFQUFBWURnQXh5YXUvNW01UHdESDVyWC9Jd2dCQUFBQ0J3SUFBQUFBQncwQUFRQUFBQU1BWUFESUFBTUFUd0FBQUFBRWdBWUFBQUFBQWdnQS8vOE9BTFFUbVA4S0FBSUFCd0FDQkFJQUJ3QXJCQUlBQVFCSUJBQUFOd1FCQUFFR2dBQUFBQUFBQWdnQXV6c0tBTFI3bFA4RUFoQUFWUlVEQUxSN2xQOHpreElBNTY2Yi95TUlBUUFBQWdjQ0FBQUFCUWNCQUFRRUJ3WUFBZ0FDQUFNQUFBY09BQUVBQUFBREFHQUF5QUFEQUU1SUFBQUFBQVNBQndBQUFBQUNDQUQvL3gwQW9CaCsvd29BQWdBSUFBQUFCSUFJQUFBQUFBSUlBUC8vT3dDZ0dINy9DZ0FDQUFrQUFBQUVnQWtBQUFBQUFnZ0EvLzlLQUkwZFpQOEtBQUlBQ2dBQUFBU0FDZ0FBQUFBQ0NBRC8venNBZWlKSy93b0FBZ0FMQUFBQUJJQUxBQUFBQUFJSUFQLy9IUUI2SWtyL0NnQUNBQXdBQWdRQ0FBY0FLd1FDQUFBQVNBUUFBQWFBQUFBQUFBQUNDQUF6a3lFQWVvcEcvd1FDRUFETWJCb0Flb3BHL3pPVElRQ3R2VTMvSXdnQkFBQUNCd0lBQUFBQUJ3MEFBUUFBQUFNQVlBRElBQU1BVGdBQUFBQUVnQXdBQUFBQUFnZ0EvLzhPQUkwZFpQOEtBQUlBRFFBQUFBU0FEUUFBQUFBQ0NBQUFBUEgvMmduTS93b0FBZ0FPQUFBQUJJQU9BQUFBQUFJSUFBQUE0di9IRHJML0NnQUNBQThBQWdRQ0FBZ0FLd1FDQUFBQVNBUUFBRGNFQVFBQkJvQUFBQUFBQUFJSUFBR2c1Zi9ISnE3L0JBSVFBQUZnM3YvSEpxNy9tcm5sLzhmbXRmOGpDQUVBQUFJSEFnQUFBQUFIRFFBQkFBQUFBd0JnQU1nQUF3QlBBQUFBQUFTQUR3QUFBQUFDQ0FBQUFPTC83UVRtL3dvQUFnQVFBQUlFQWdBSEFDc0VBZ0FBQUVnRUFBQUdnQUFBQUFBQUFnZ0FOSlBsLysxczR2OEVBaEFBeld6ZS8rMXM0djgwaytYL0lLRHAveU1JQVFBQUFnY0NBQUFBQUFjTkFBRUFBQUFEQUdBQXlBQURBRTRBQUFBQUJJQVFBQUFBQUFJSUFQY1V4di84Ly9EL0NnQUNBQkVBTndRQkFBRUFBQVNBRVFBQUFBQUNDQUQzRk1iLysvOE9BQW9BQWdBU0FEY0VBUUFCQUFBRWdCSUFBQUFBQWdnQUFBRGkveFA3R1FBS0FBSUFFd0FBQUFTQUV3QUFBQUFDQ0FBQUFQSC9Kdll6QUFvQUFnQVVBQUFBQklBVUFBQUFBQUlJQVAvL0RnQW05ak1BQ2dBQ0FCVUFBQUFFZ0JVQUFBQUFBZ2dBQUFBZUFCUDdHUUFLQUFJQUZnQUFBQVNBRmdBQUFBQUNDQUQvL3c0QUFBQUFBQW9BQWdBWEFBQUFCSUFYQUFBQUFBSUlBQUFBOGY4QUFBQUFDZ0FDQUJnQUFBQUZnQmtBQUFBS0FBSUFHUUFFQmdRQUFRQUFBQVVHQkFBQ0FBQUFDZ1lCQUFFQUFBV0FHZ0FBQUFvQUFnQWFBQVFHQkFBQ0FBQUFCUVlFQUFNQUFBQUFCZ0lBQWdBREJnSUFBZ0FMQmhBQUdRQUFBQzhBQUFBbEFBQUFHd0FBQUFBQUJZQWJBQUFBQ2dBQ0FCc0FCQVlFQUFNQUFBQUZCZ1FBQkFBQUFBb0dBUUFCQUFBRmdCd0FBQUFLQUFJQUhBQUVCZ1FBQkFBQUFBVUdCQUFGQUFBQUFBWUNBQUlBQUFBRmdCMEFBQUFLQUFJQUhRQUVCZ1FBQkFBQUFBVUdCQUFHQUFBQUNnWUJBQUVBQUFXQUhnQUFBQW9BQWdBZUFBUUdCQUFHQUFBQUJRWUVBQWNBQUFBS0JnRUFBUUFBQllBZkFBQUFDZ0FDQUI4QUJBWUVBQWNBQUFBRkJnUUFDQUFBQUFBR0FnQ0FBQUFBQllBZ0FBQUFDZ0FDQUNBQUJBWUVBQWdBQUFBRkJnUUFDUUFBQUFBR0FnQ0FBQUFBQllBaEFBQUFDZ0FDQUNFQUJBWUVBQWtBQUFBRkJnUUFDZ0FBQUFBR0FnQ0FBQUFBQllBaUFBQUFDZ0FDQUNJQUJBWUVBQW9BQUFBRkJnUUFDd0FBQUFBR0FnQ0FBQUFBQllBakFBQUFDZ0FDQUNNQUJBWUVBQXNBQUFBRkJnUUFEQUFBQUFBR0FnQ0FBQUFBQllBa0FBQUFDZ0FDQUNRQUJBWUVBQWNBQUFBRkJnUUFEQUFBQUFBR0FnQ0FBQUFBQllBbEFBQUFDZ0FDQUNVQUJBWUVBQU1BQUFBRkJnUUFEUUFBQUFvR0FRQUJBQUFGZ0NZQUFBQUtBQUlBSmdBRUJnUUFEUUFBQUFVR0JBQU9BQUFBQUFZQ0FBSUFBQUFGZ0NjQUFBQUtBQUlBSndBRUJnUUFEUUFBQUFVR0JBQVBBQUFBQ2dZQkFBRUFBQVdBS0FBQUFBb0FBZ0FvQUFRR0JBQVBBQUFBQlFZRUFCQUFBQUFLQmdFQUFRQUFCWUFwQUFBQUNnQUNBQ2tBQkFZRUFCQUFBQUFGQmdRQUVRQUFBQW9HQVFBQkFBQUZnQ29BQUFBS0FBSUFLZ0FFQmdRQUVRQUFBQVVHQkFBU0FBQUFDZ1lCQUFFQUFBV0FLd0FBQUFvQUFnQXJBQVFHQkFBU0FBQUFCUVlFQUJNQUFBQUFCZ0lBZ0FBQUFBV0FMQUFBQUFvQUFnQXNBQVFHQkFBVEFBQUFCUVlFQUJRQUFBQUFCZ0lBZ0FBQUFBV0FMUUFBQUFvQUFnQXRBQVFHQkFBVUFBQUFCUVlFQUJVQUFBQUFCZ0lBZ0FBQUFBV0FMZ0FBQUFvQUFnQXVBQVFHQkFBVkFBQUFCUVlFQUJZQUFBQUFCZ0lBZ0FBQUFBV0FMd0FBQUFvQUFnQXZBQVFHQkFBQ0FBQUFCUVlFQUJZQUFBQUtCZ0VBQVFBQUJZQXdBQUFBQ2dBQ0FEQUFCQVlFQUJZQUFBQUZCZ1FBRndBQUFBQUdBZ0NBQUFBQUJZQXhBQUFBQ2dBQ0FERUFCQVlFQUE4QUFBQUZCZ1FBRndBQUFBb0dBUUFCQUFBRmdESUFBQUFLQUFJQU1nQUVCZ1FBRWdBQUFBVUdCQUFYQUFBQUFBWUNBSUFBQUFBSGdEVUFBQUFFQWhBQS8vOHNBTlJMZWYvLy95d0FqUjFrL3dvQUFnQXpBQUFLQWdBRUFBUUtBZ0FCQUEwQ0RBQ05IV1QvLy84c0FBQUFBQUFPQWd3QTFFdDUvLy8vTEFBQUFBQUFEd0lNQUkwZFpQOUdMa0lBQUFBQUFBQUFCNEEyQUFBQUJBSVFBQUFBQUFCWktTOEFBQUFBQUJQN0dRQUtBQUlBTkFBQUNnSUFCQUFFQ2dJQUFRQU5BZ3dBRS9zWkFBQUFBQUFBQUFBQURnSU1BRmtwTHdBQUFBQUFBQUFBQUE4Q0RBQVQreGtBUmk0VkFBQUFBQUFBQUFBQUFBQUFBQUFB</t>
        </r>
      </text>
    </comment>
    <comment ref="J32" authorId="0">
      <text>
        <r>
          <rPr>
            <sz val="9"/>
            <color indexed="81"/>
            <rFont val="Tahoma"/>
            <family val="2"/>
          </rPr>
          <t>QzE1SDEzQnJPM3xNQVNURVIgU0hFRVRQaWN0dXJlIDk1fFZtcERSREF4TURBRUF3SUJBQUFBQUFBQUFBQUFBQUNBQUFBQUFBTUFGZ0FBQUVOb1pXMUVjbUYzSURFeUxqQXVNaTR4TURjMkJBSVFBQUJnd1ArMDA1Zi9NNU1oQUNCenZ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TzdlWEJ3V0NBUUFBQUFrQUJnSUJBQUFBQ1FBR1FnQUFCQUlBZ0FCQUE4SUFnQUJBQU9BS2dBQUFBUUNFQUFBWU1EL3ROT1gvek9USVFBZ2M3d0FCSUFCQUFBQUFBSUlBQUFBOGYrMEU1ai9DZ0FDQUFJQU53UUJBQUVBQUFTQUFnQUFBQUFDQ0FBQUFPTC94dzZ5L3dvQUFnQURBQUlFQWdBSUFDc0VBZ0FBQUVnRUFBQTNCQUVBQVFhQUFBQUFBQUFDQ0FBQW9PWC94eWF1L3dRQ0VBQUFZTjcveHlhdS81cTU1Zi9INXJYL0l3Z0JBQUFDQndJQUFBQUFCdzBBQVFBQUFBTUFZQURJQUFNQVR3QUFBQUFFZ0FNQUFBQUFBZ2dBQUFEeC85b0p6UDhLQUFJQUJBQUFBQVNBQkFBQUFBQUNDQUQvL3c0QTJnbk0vd29BQWdBRkFBQUFCSUFGQUFBQUFBSUlBUC8vSFFEdEJPYi9DZ0FDQUFZQUFBQUVnQVlBQUFBQUFnZ0EvLzhPQUFBQUFBQUtBQUlBQndBQUFBU0FCd0FBQUFBQ0NBQUFBUEgvQUFBQUFBb0FBZ0FJQUFBQUJJQUlBQUFBQUFJSUFBQUE0djhUK3hrQUNnQUNBQWtBQWdRQ0FBZ0FLd1FDQUFBQVNBUUFBRGNFQVFBQkJvQUFBQUFBQUFJSUFBQ2c1ZjhURXhZQUJBSVFBQUJnM3Y4VEV4WUFtcm5sL3hQVEhRQWpDQUVBQUFJSEFnQUFBQUFIRFFBQkFBQUFBd0JnQU1nQUF3QlBBQUFBQUFTQUNRQUFBQUFDQ0FBQUFQSC9Kdll6QUFvQUFnQUtBRGNFQVFBQkFBQUVnQW9BQUFBQUFnZ0FBQURpL3pueFRRQUtBQUlBQ3dBQUFBU0FDd0FBQUFBQ0NBQUFBTVQvT2ZGTkFBb0FBZ0FNQUFJRUFnQUlBQ3NFQWdBQUFFZ0VBQUEzQkFFQUFRYUFBQUFBQUFBQ0NBQUFvTWYvT1FsS0FBUUNFQUFBWU1EL09RbEtBSnE1eC84NXlWRUFJd2dCQUFBQ0J3SUFBQUFBQncwQUFRQUFBQU1BWUFESUFBTUFUd0FBQUFBRWdBd0FBQUFBQWdnQUFBRHgvMHpzWndBS0FBSUFEUUFBQUFTQURRQUFBQUFDQ0FBQUFPTC9ZT2VCQUFvQUFnQU9BQUFBQklBT0FBQUFBQUlJQUFBQThmOXo0cHNBQ2dBQ0FBOEFBQUFFZ0E4QUFBQUFBZ2dBQUFBUEFIUGltd0FLQUFJQUVBQUFBQVNBRUFBQUFBQUNDQUFBQUI0QWh0MjFBQW9BQWdBUkFBSUVBZ0FqQUNzRUFnQUFBRWdFQUFBM0JBRUFBUWFBQUFBQUFBQUNDQUF6a3lFQWhsbXlBQVFDRUFETWJCb0FobG15QURPVElRQWdjN3dBSXdnQkFBQUNCd0lBQUFBRkJ3RUFBUUFIRGdBQkFBQUFBd0JnQU1nQUF3QkNjZ0FBQUFBRWdCRUFBQUFBQWdnQS8vOGRBR0RuZ1FBS0FBSUFFZ0FBQUFTQUVnQUFBQUFDQ0FELy93NEFUT3huQUFvQUFnQVRBQUFBQklBVEFBQUFBQUlJQUFBQTR2L3RCT2IvQ2dBQ0FCUUFBQUFGZ0JVQUFBQUtBQUlBRlFBRUJnUUFBUUFBQUFVR0JBQUNBQUFBQ2dZQkFBRUFBQVdBRmdBQUFBb0FBZ0FXQUFRR0JBQUNBQUFBQlFZRUFBTUFBQUFLQmdFQUFRQUFCWUFYQUFBQUNnQUNBQmNBQkFZRUFBTUFBQUFGQmdRQUJBQUFBQUFHQWdDQUFBQUFCWUFZQUFBQUNnQUNBQmdBQkFZRUFBUUFBQUFGQmdRQUJRQUFBQUFHQWdDQUFBQUFCWUFaQUFBQUNnQUNBQmtBQkFZRUFBVUFBQUFGQmdRQUJnQUFBQUFHQWdDQUFBQUFCWUFhQUFBQUNnQUNBQm9BQkFZRUFBWUFBQUFGQmdRQUJ3QUFBQUFHQWdDQUFBQUFCWUFiQUFBQUNnQUNBQnNBQkFZRUFBY0FBQUFGQmdRQUNBQUFBQW9HQVFBQkFBQUZnQndBQUFBS0FBSUFIQUFFQmdRQUNBQUFBQVVHQkFBSkFBQUFDZ1lCQUFFQUFBV0FIUUFBQUFvQUFnQWRBQVFHQkFBSkFBQUFCUVlFQUFvQUFBQUtCZ0VBQVFBQUJZQWVBQUFBQ2dBQ0FCNEFCQVlFQUFvQUFBQUZCZ1FBQ3dBQUFBQUdBZ0FDQUFBQUJZQWZBQUFBQ2dBQ0FCOEFCQVlFQUFvQUFBQUZCZ1FBREFBQUFBb0dBUUFCQUFBRmdDQUFBQUFLQUFJQUlBQUVCZ1FBREFBQUFBVUdCQUFOQUFBQUFBWUNBSUFBQUFBRmdDRUFBQUFLQUFJQUlRQUVCZ1FBRFFBQUFBVUdCQUFPQUFBQUFBWUNBSUFBQUFBRmdDSUFBQUFLQUFJQUlnQUVCZ1FBRGdBQUFBVUdCQUFQQUFBQUFBWUNBSUFBQUFBRmdDTUFBQUFLQUFJQUl3QUVCZ1FBRHdBQUFBVUdCQUFRQUFBQUNnWUJBQUVBQUFXQUpBQUFBQW9BQWdBa0FBUUdCQUFQQUFBQUJRWUVBQkVBQUFBQUJnSUFnQUFBQUFXQUpRQUFBQW9BQWdBbEFBUUdCQUFSQUFBQUJRWUVBQklBQUFBQUJnSUFnQUFBQUFXQUpnQUFBQW9BQWdBbUFBUUdCQUFNQUFBQUJRWUVBQklBQUFBQUJnSUFnQUFBQUFXQUp3QUFBQW9BQWdBbkFBUUdCQUFIQUFBQUJRWUVBQk1BQUFBQUJnSUFnQUFBQUFXQUtBQUFBQW9BQWdBb0FBUUdCQUFEQUFBQUJRWUVBQk1BQUFBQUJnSUFnQUFBQUFlQUt3QUFBQVFDRUFBQUFBQUFORFA3L3dBQUFBRHRCT2IvQ2dBQ0FDa0FBQW9DQUFRQUJBb0NBQUVBRFFJTUFPMEU1djhBQUFBQUFBQUFBQTRDREFBME0vdi9BQUFBQUFBQUFBQVBBZ3dBN1FUbS8wWXVGUUFBQUFBQUFBQUhnQ3dBQUFBRUFoQUFBQUFBQUtZVmx3QUFBQUFBWU9lQkFBb0FBZ0FxQUFBS0FnQUVBQVFLQWdBQkFBMENEQUJnNTRFQUFBQUFBQUFBQUFBT0Fnd0FwaFdYQUFBQUFBQUFBQUFBRHdJTUFHRG5nUUJHTGhVQUFBQUFBQUFBQUFBQUFBQUFBQUE9</t>
        </r>
      </text>
    </comment>
    <comment ref="K32" authorId="0">
      <text>
        <r>
          <rPr>
            <sz val="9"/>
            <color indexed="81"/>
            <rFont val="Tahoma"/>
            <family val="2"/>
          </rPr>
          <t>QzE1SDEzQnJPM3xNQVNURVIgU0hFRVRQaWN0dXJlIDk1fFZtcERSREF4TURBRUF3SUJBQUFBQUFBQUFBQUFBQUNBQUFBQUFBTUFGZ0FBQUVOb1pXMUVjbUYzSURFeUxqQXVNaTR4TURjMkJBSVFBQUJnd1ArMDA1Zi9NNU1oQUNCenZ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TzdlWEJ3V0NBUUFBQUFrQUJnSUJBQUFBQ1FBR1FnQUFCQUlBZ0FCQUE4SUFnQUJBQU9BS2dBQUFBUUNFQUFBWU1EL3ROT1gvek9USVFBZ2M3d0FCSUFCQUFBQUFBSUlBQUFBOGYrMEU1ai9DZ0FDQUFJQU53UUJBQUVBQUFTQUFnQUFBQUFDQ0FBQUFPTC94dzZ5L3dvQUFnQURBQUlFQWdBSUFDc0VBZ0FBQUVnRUFBQTNCQUVBQVFhQUFBQUFBQUFDQ0FBQW9PWC94eWF1L3dRQ0VBQUFZTjcveHlhdS81cTU1Zi9INXJYL0l3Z0JBQUFDQndJQUFBQUFCdzBBQVFBQUFBTUFZQURJQUFNQVR3QUFBQUFFZ0FNQUFBQUFBZ2dBQUFEeC85b0p6UDhLQUFJQUJBQUFBQVNBQkFBQUFBQUNDQUQvL3c0QTJnbk0vd29BQWdBRkFBQUFCSUFGQUFBQUFBSUlBUC8vSFFEdEJPYi9DZ0FDQUFZQUFBQUVnQVlBQUFBQUFnZ0EvLzhPQUFBQUFBQUtBQUlBQndBQUFBU0FCd0FBQUFBQ0NBQUFBUEgvQUFBQUFBb0FBZ0FJQUFBQUJJQUlBQUFBQUFJSUFBQUE0djhUK3hrQUNnQUNBQWtBQWdRQ0FBZ0FLd1FDQUFBQVNBUUFBRGNFQVFBQkJvQUFBQUFBQUFJSUFBQ2c1ZjhURXhZQUJBSVFBQUJnM3Y4VEV4WUFtcm5sL3hQVEhRQWpDQUVBQUFJSEFnQUFBQUFIRFFBQkFBQUFBd0JnQU1nQUF3QlBBQUFBQUFTQUNRQUFBQUFDQ0FBQUFQSC9Kdll6QUFvQUFnQUtBRGNFQVFBQkFBQUVnQW9BQUFBQUFnZ0FBQURpL3pueFRRQUtBQUlBQ3dBQUFBU0FDd0FBQUFBQ0NBQUFBTVQvT2ZGTkFBb0FBZ0FNQUFJRUFnQUlBQ3NFQWdBQUFFZ0VBQUEzQkFFQUFRYUFBQUFBQUFBQ0NBQUFvTWYvT1FsS0FBUUNFQUFBWU1EL09RbEtBSnE1eC84NXlWRUFJd2dCQUFBQ0J3SUFBQUFBQncwQUFRQUFBQU1BWUFESUFBTUFUd0FBQUFBRWdBd0FBQUFBQWdnQUFBRHgvMHpzWndBS0FBSUFEUUFBQUFTQURRQUFBQUFDQ0FBQUFPTC9ZT2VCQUFvQUFnQU9BQUFBQklBT0FBQUFBQUlJQUFBQThmOXo0cHNBQ2dBQ0FBOEFBQUFFZ0E4QUFBQUFBZ2dBQUFBUEFIUGltd0FLQUFJQUVBQUFBQVNBRUFBQUFBQUNDQUFBQUI0QWh0MjFBQW9BQWdBUkFBSUVBZ0FqQUNzRUFnQUFBRWdFQUFBM0JBRUFBUWFBQUFBQUFBQUNDQUF6a3lFQWhsbXlBQVFDRUFETWJCb0FobG15QURPVElRQWdjN3dBSXdnQkFBQUNCd0lBQUFBRkJ3RUFBUUFIRGdBQkFBQUFBd0JnQU1nQUF3QkNjZ0FBQUFBRWdCRUFBQUFBQWdnQS8vOGRBR0RuZ1FBS0FBSUFFZ0FBQUFTQUVnQUFBQUFDQ0FELy93NEFUT3huQUFvQUFnQVRBQUFBQklBVEFBQUFBQUlJQUFBQTR2L3RCT2IvQ2dBQ0FCUUFBQUFGZ0JVQUFBQUtBQUlBRlFBRUJnUUFBUUFBQUFVR0JBQUNBQUFBQ2dZQkFBRUFBQVdBRmdBQUFBb0FBZ0FXQUFRR0JBQUNBQUFBQlFZRUFBTUFBQUFLQmdFQUFRQUFCWUFYQUFBQUNnQUNBQmNBQkFZRUFBTUFBQUFGQmdRQUJBQUFBQUFHQWdDQUFBQUFCWUFZQUFBQUNnQUNBQmdBQkFZRUFBUUFBQUFGQmdRQUJRQUFBQUFHQWdDQUFBQUFCWUFaQUFBQUNnQUNBQmtBQkFZRUFBVUFBQUFGQmdRQUJnQUFBQUFHQWdDQUFBQUFCWUFhQUFBQUNnQUNBQm9BQkFZRUFBWUFBQUFGQmdRQUJ3QUFBQUFHQWdDQUFBQUFCWUFiQUFBQUNnQUNBQnNBQkFZRUFBY0FBQUFGQmdRQUNBQUFBQW9HQVFBQkFBQUZnQndBQUFBS0FBSUFIQUFFQmdRQUNBQUFBQVVHQkFBSkFBQUFDZ1lCQUFFQUFBV0FIUUFBQUFvQUFnQWRBQVFHQkFBSkFBQUFCUVlFQUFvQUFBQUtCZ0VBQVFBQUJZQWVBQUFBQ2dBQ0FCNEFCQVlFQUFvQUFBQUZCZ1FBQ3dBQUFBQUdBZ0FDQUFBQUJZQWZBQUFBQ2dBQ0FCOEFCQVlFQUFvQUFBQUZCZ1FBREFBQUFBb0dBUUFCQUFBRmdDQUFBQUFLQUFJQUlBQUVCZ1FBREFBQUFBVUdCQUFOQUFBQUFBWUNBSUFBQUFBRmdDRUFBQUFLQUFJQUlRQUVCZ1FBRFFBQUFBVUdCQUFPQUFBQUFBWUNBSUFBQUFBRmdDSUFBQUFLQUFJQUlnQUVCZ1FBRGdBQUFBVUdCQUFQQUFBQUFBWUNBSUFBQUFBRmdDTUFBQUFLQUFJQUl3QUVCZ1FBRHdBQUFBVUdCQUFRQUFBQUNnWUJBQUVBQUFXQUpBQUFBQW9BQWdBa0FBUUdCQUFQQUFBQUJRWUVBQkVBQUFBQUJnSUFnQUFBQUFXQUpRQUFBQW9BQWdBbEFBUUdCQUFSQUFBQUJRWUVBQklBQUFBQUJnSUFnQUFBQUFXQUpnQUFBQW9BQWdBbUFBUUdCQUFNQUFBQUJRWUVBQklBQUFBQUJnSUFnQUFBQUFXQUp3QUFBQW9BQWdBbkFBUUdCQUFIQUFBQUJRWUVBQk1BQUFBQUJnSUFnQUFBQUFXQUtBQUFBQW9BQWdBb0FBUUdCQUFEQUFBQUJRWUVBQk1BQUFBQUJnSUFnQUFBQUFlQUt3QUFBQVFDRUFBQUFBQUFORFA3L3dBQUFBRHRCT2IvQ2dBQ0FDa0FBQW9DQUFRQUJBb0NBQUVBRFFJTUFPMEU1djhBQUFBQUFBQUFBQTRDREFBME0vdi9BQUFBQUFBQUFBQVBBZ3dBN1FUbS8wWXVGUUFBQUFBQUFBQUhnQ3dBQUFBRUFoQUFBQUFBQUtZVmx3QUFBQUFBWU9lQkFBb0FBZ0FxQUFBS0FnQUVBQVFLQWdBQkFBMENEQUJnNTRFQUFBQUFBQUFBQUFBT0Fnd0FwaFdYQUFBQUFBQUFBQUFBRHdJTUFHRG5nUUJHTGhVQUFBQUFBQUFBQUFBQUFBQUFBQUE9</t>
        </r>
      </text>
    </comment>
    <comment ref="J33" authorId="0">
      <text>
        <r>
          <rPr>
            <sz val="9"/>
            <color indexed="81"/>
            <rFont val="Tahoma"/>
            <family val="2"/>
          </rPr>
          <t>QzIwSDIwTjJPMnxNQVNURVIgU0hFRVRQaWN0dXJlIDUyOXxWbXBEUkRBeE1EQUVBd0lCQUFBQUFBQUFBQUFBQUFDQUFBQUFBQU1BRmdBQUFFTm9aVzFFY21GM0lERXlMakF1TWk0eE1EYzJCQUlRQUIxYXEvK05uV1AvbWJrU0FNL1Bw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lArZHZBZ1dDQVFBQUFBa0FCZ0lCQUFBQUNRQUdRZ0FBQkFJQWdBQkFBOElBZ0FCQUFPQU5nQUFBQVFDRUFBZFdxdi9qWjFqLzVtNUVnRFB6NllBQklBQkFBQUFBQUlJQVBtVjZ2K2VWWkVBQ2dBQ0FBSUFOd1FCQUFFQUFBU0FBZ0FBQUFBQ0NBQXljK2Yvc1g5ekFBb0FBZ0FEQURjRUFRQUJBQUFFZ0FNQUFBQUFBZ2dBS2d2TS8vUkxad0FLQUFJQUJBQUFBQVNBQkFBQUFBQUNDQURxeGJQL0plNTRBQW9BQWdBRkFEY0VBUUFCQUFBRWdBVUFBQUFBQWdnQXN1aTIveFBFbGdBS0FBSUFCZ0EzQkFFQUFRQUFCSUFHQUFBQUFBSUlBTGxRMHYvUDk2SUFDZ0FDQUFjQUFnUUNBQWdBS3dRQ0FBQUFTQVFBQURjRUFRQUJCb0FBQUFBQUFBSUlBTG53MWYvUEQ1OEFCQUlRQUxtd3p2L1BENThBVXdyVy84L1BwZ0FqQ0FFQUFBSUhBZ0FBQUFBSERRQUJBQUFBQXdCZ0FNZ0FBd0JQQUFBQUFBU0FCd0FBQUFBQ0NBQmo2TWovQm5aSkFBb0FBZ0FJQUFBQUJJQUlBQUFBQUFJSUFMMHozLzhhWXpVQUNnQUNBQWtBQUFBRWdBa0FBQUFBQWdnQUFBRFQveFA3R1FBS0FBSUFDZ0FBQUFTQUNnQUFBQUFDQ0FBVEtyWC8yaDBkQUFvQUFnQUxBQUlFQWdBSEFDc0VBZ0FBQUVnRUFBQUdnQUFBQUFBQUFnZ0FScjI0LzlxRkdRQUVBaEFBNEpheC85cUZHUUJHdmJqL0Ria2dBQ01JQVFBQUFnY0NBQUFBQUFjTkFBRUFBQUFEQUdBQXlBQURBRTRBQUFBQUJJQUxBQUFBQUFJSUFGRHRydjhHZGpvQUNnQUNBQXdBQWdRQ0FBY0FLd1FDQUFFQVNBUUFBQWFBQUFBQUFBQUNDQUNEZ0xML0J0NDJBQVFDRUFBZFdxdi9CdDQyQUlPQXN2OXRSRVVBSXdnQkFBQUNCd0lBQUFBRkJ3RUFBUUFIRGdBQkFBQUFBd0JnQU1nQUF3Qk9TQUFBQUFBRWdBd0FBQUFBQWdnQUFBRGkvd0FBQUFBS0FBSUFEUUFBQUFTQURRQUFBQUFDQ0FBQUFBQUFBQUFBQUFvQUFnQU9BQUFBQklBT0FBQUFBQUlJQVAvL0RnRHRCT2IvQ2dBQ0FBOEFBQUFFZ0E4QUFBQUFBZ2dBQUFBQUFOb0p6UDhLQUFJQUVBQUFBQVNBRUFBQUFBQUNDQUQvL3c0QXh3Nnkvd29BQWdBUkFBSUVBZ0FJQUNzRUFnQUFBRWdFQUFBM0JBRUFBUWFBQUFBQUFBQUNDQUQvbnhJQXh5YXUvd1FDRUFEL1h3c0F4eWF1LzVtNUVnREg1clgvSXdnQkFBQUNCd0lBQUFBQUJ3MEFBUUFBQUFNQVlBRElBQU1BVHdBQUFBQUVnQkVBQUFBQUFnZ0FBQUFBQUxRVG1QOEtBQUlBRWdBQUFBU0FFZ0FBQUFBQ0NBRC8vdzRBb0JoKy93b0FBZ0FUQUFBQUJJQVRBQUFBQUFJSUFBQUFBQUNOSFdUL0NnQUNBQlFBQUFBRWdCUUFBQUFBQWdnQUFBRGkvNDBkWlA4S0FBSUFGUUFBQUFTQUZRQUFBQUFDQ0FBQUFOUC9vQmgrL3dvQUFnQVdBQUFBQklBV0FBQUFBQUlJQUFBQTR2KzBFNWovQ2dBQ0FCY0FBQUFFZ0JjQUFBQUFBZ2dBQUFEaS85b0p6UDhLQUFJQUdBQUFBQVNBR0FBQUFBQUNDQUFBQU5QLzdRVG0vd29BQWdBWkFBQUFCWUFhQUFBQUNnQUNBQm9BQkFZRUFBRUFBQUFGQmdRQUFnQUFBQW9HQVFBQkFBQUZnQnNBQUFBS0FBSUFHd0FFQmdRQUFnQUFBQVVHQkFBREFBQUFDZ1lCQUFFQUFBV0FIQUFBQUFvQUFnQWNBQVFHQkFBREFBQUFCUVlFQUFRQUFBQUtCZ0VBQVFBQUJZQWRBQUFBQ2dBQ0FCMEFCQVlFQUFRQUFBQUZCZ1FBQlFBQUFBb0dBUUFCQUFBRmdCNEFBQUFLQUFJQUhnQUVCZ1FBQlFBQUFBVUdCQUFHQUFBQUNnWUJBQUVBQUFXQUh3QUFBQW9BQWdBZkFBUUdCQUFCQUFBQUJRWUVBQVlBQUFBS0JnRUFBUUFBQllBZ0FBQUFDZ0FDQUNBQUJBWUVBQU1BQUFBRkJnUUFCd0FBQUFvR0FRQUJBQUFGZ0NFQUFBQUtBQUlBSVFBRUJnUUFCd0FBQUFVR0JBQUlBQUFBQUFZQ0FJQUFBQUFGZ0NJQUFBQUtBQUlBSWdBRUJnUUFDQUFBQUFVR0JBQUpBQUFBQUFZQ0FJQUFBQUFGZ0NNQUFBQUtBQUlBSXdBRUJnUUFDUUFBQUFVR0JBQUtBQUFBQUFZQ0FJQUFBQUFGZ0NRQUFBQUtBQUlBSkFBRUJnUUFDZ0FBQUFVR0JBQUxBQUFBQUFZQ0FJQUFBQUFGZ0NVQUFBQUtBQUlBSlFBRUJnUUFCd0FBQUFVR0JBQUxBQUFBQUFZQ0FJQUFBQUFGZ0NZQUFBQUtBQUlBSmdBRUJnUUFDUUFBQUFVR0JBQU1BQUFBQUFBRmdDY0FBQUFLQUFJQUp3QUVCZ1FBREFBQUFBVUdCQUFOQUFBQUFBWUNBSUFBQUFBRmdDZ0FBQUFLQUFJQUtBQUVCZ1FBRFFBQUFBVUdCQUFPQUFBQUFBWUNBSUFBQUFBRmdDa0FBQUFLQUFJQUtRQUVCZ1FBRGdBQUFBVUdCQUFQQUFBQUFBWUNBSUFBQUFBRmdDb0FBQUFLQUFJQUtnQUVCZ1FBRHdBQUFBVUdCQUFRQUFBQUNnWUJBQUVBQUFXQUt3QUFBQW9BQWdBckFBUUdCQUFRQUFBQUJRWUVBQkVBQUFBS0JnRUFBUUFBQllBc0FBQUFDZ0FDQUN3QUJBWUVBQkVBQUFBRkJnUUFFZ0FBQUFBR0FnQ0FBQUFBQllBdEFBQUFDZ0FDQUMwQUJBWUVBQklBQUFBRkJnUUFFd0FBQUFBR0FnQ0FBQUFBQllBdUFBQUFDZ0FDQUM0QUJBWUVBQk1BQUFBRkJnUUFGQUFBQUFBR0FnQ0FBQUFBQllBdkFBQUFDZ0FDQUM4QUJBWUVBQlFBQUFBRkJnUUFGUUFBQUFBR0FnQ0FBQUFBQllBd0FBQUFDZ0FDQURBQUJBWUVBQlVBQUFBRkJnUUFGZ0FBQUFBR0FnQ0FBQUFBQllBeEFBQUFDZ0FDQURFQUJBWUVBQkVBQUFBRkJnUUFGZ0FBQUFBR0FnQ0FBQUFBQllBeUFBQUFDZ0FDQURJQUJBWUVBQThBQUFBRkJnUUFGd0FBQUFBR0FnQ0FBQUFBQllBekFBQUFDZ0FDQURNQUJBWUVBQmNBQUFBRkJnUUFHQUFBQUFBR0FnQ0FBQUFBQllBMEFBQUFDZ0FDQURRQUJBWUVBQXdBQUFBRkJnUUFHQUFBQUFBR0FnQ0FBQUFBQjRBM0FBQUFCQUlRQUlFOXh2OVM3VDhBZ1QzRy85RVVNQUFLQUFJQU5RQUFDZ0lBQkFBRUNnSUFBUUFOQWd3QTBSUXdBSUU5eHY4QUFBQUFEZ0lNQUZMdFB3Q0JQY2IvQUFBQUFBOENEQURSRkRBQUFoYlcvd0FBQUFBQUFBZUFPQUFBQUFRQ0VBQUFBUEgvTkRQNy93QUE4Zi90Qk9iL0NnQUNBRFlBQUFvQ0FBUUFCQW9DQUFFQURRSU1BTzBFNXY4QUFQSC9BQUFBQUE0Q0RBQTBNL3YvQUFEeC93QUFBQUFQQWd3QTdRVG0vMFl1QmdBQUFBQUFBQUFIZ0RrQUFBQUVBaEFBQUFEeC8rZEdrLzhBQVBIL29CaCsvd29BQWdBM0FBQUtBZ0FFQUFRS0FnQUJBQTBDREFDZ0dINy9BQUR4L3dBQUFBQU9BZ3dBNTBhVC93QUE4ZjhBQUFBQUR3SU1BS0FZZnY5R0xnWUFBQUFBQUFBQUFBQUFBQUFBQUFBPQ==</t>
        </r>
      </text>
    </comment>
    <comment ref="K33" authorId="0">
      <text>
        <r>
          <rPr>
            <sz val="9"/>
            <color indexed="81"/>
            <rFont val="Tahoma"/>
            <family val="2"/>
          </rPr>
          <t>QzIwSDIwTjJPMnxNQVNURVIgU0hFRVRQaWN0dXJlIDUyOXxWbXBEUkRBeE1EQUVBd0lCQUFBQUFBQUFBQUFBQUFDQUFBQUFBQU1BRmdBQUFFTm9aVzFFY21GM0lERXlMakF1TWk0eE1EYzJCQUlRQUIxYXEvK05uV1AvbWJrU0FNL1Bw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lArZHZBZ1dDQVFBQUFBa0FCZ0lCQUFBQUNRQUdRZ0FBQkFJQWdBQkFBOElBZ0FCQUFPQU5nQUFBQVFDRUFBZFdxdi9qWjFqLzVtNUVnRFB6NllBQklBQkFBQUFBQUlJQVBtVjZ2K2VWWkVBQ2dBQ0FBSUFOd1FCQUFFQUFBU0FBZ0FBQUFBQ0NBQXljK2Yvc1g5ekFBb0FBZ0FEQURjRUFRQUJBQUFFZ0FNQUFBQUFBZ2dBS2d2TS8vUkxad0FLQUFJQUJBQUFBQVNBQkFBQUFBQUNDQURxeGJQL0plNTRBQW9BQWdBRkFEY0VBUUFCQUFBRWdBVUFBQUFBQWdnQXN1aTIveFBFbGdBS0FBSUFCZ0EzQkFFQUFRQUFCSUFHQUFBQUFBSUlBTGxRMHYvUDk2SUFDZ0FDQUFjQUFnUUNBQWdBS3dRQ0FBQUFTQVFBQURjRUFRQUJCb0FBQUFBQUFBSUlBTG53MWYvUEQ1OEFCQUlRQUxtd3p2L1BENThBVXdyVy84L1BwZ0FqQ0FFQUFBSUhBZ0FBQUFBSERRQUJBQUFBQXdCZ0FNZ0FBd0JQQUFBQUFBU0FCd0FBQUFBQ0NBQmo2TWovQm5aSkFBb0FBZ0FJQUFBQUJJQUlBQUFBQUFJSUFMMHozLzhhWXpVQUNnQUNBQWtBQUFBRWdBa0FBQUFBQWdnQUFBRFQveFA3R1FBS0FBSUFDZ0FBQUFTQUNnQUFBQUFDQ0FBVEtyWC8yaDBkQUFvQUFnQUxBQUlFQWdBSEFDc0VBZ0FBQUVnRUFBQUdnQUFBQUFBQUFnZ0FScjI0LzlxRkdRQUVBaEFBNEpheC85cUZHUUJHdmJqL0Ria2dBQ01JQVFBQUFnY0NBQUFBQUFjTkFBRUFBQUFEQUdBQXlBQURBRTRBQUFBQUJJQUxBQUFBQUFJSUFGRHRydjhHZGpvQUNnQUNBQXdBQWdRQ0FBY0FLd1FDQUFFQVNBUUFBQWFBQUFBQUFBQUNDQUNEZ0xML0J0NDJBQVFDRUFBZFdxdi9CdDQyQUlPQXN2OXRSRVVBSXdnQkFBQUNCd0lBQUFBRkJ3RUFBUUFIRGdBQkFBQUFBd0JnQU1nQUF3Qk9TQUFBQUFBRWdBd0FBQUFBQWdnQUFBRGkvd0FBQUFBS0FBSUFEUUFBQUFTQURRQUFBQUFDQ0FBQUFBQUFBQUFBQUFvQUFnQU9BQUFBQklBT0FBQUFBQUlJQVAvL0RnRHRCT2IvQ2dBQ0FBOEFBQUFFZ0E4QUFBQUFBZ2dBQUFBQUFOb0p6UDhLQUFJQUVBQUFBQVNBRUFBQUFBQUNDQUQvL3c0QXh3Nnkvd29BQWdBUkFBSUVBZ0FJQUNzRUFnQUFBRWdFQUFBM0JBRUFBUWFBQUFBQUFBQUNDQUQvbnhJQXh5YXUvd1FDRUFEL1h3c0F4eWF1LzVtNUVnREg1clgvSXdnQkFBQUNCd0lBQUFBQUJ3MEFBUUFBQUFNQVlBRElBQU1BVHdBQUFBQUVnQkVBQUFBQUFnZ0FBQUFBQUxRVG1QOEtBQUlBRWdBQUFBU0FFZ0FBQUFBQ0NBRC8vdzRBb0JoKy93b0FBZ0FUQUFBQUJJQVRBQUFBQUFJSUFBQUFBQUNOSFdUL0NnQUNBQlFBQUFBRWdCUUFBQUFBQWdnQUFBRGkvNDBkWlA4S0FBSUFGUUFBQUFTQUZRQUFBQUFDQ0FBQUFOUC9vQmgrL3dvQUFnQVdBQUFBQklBV0FBQUFBQUlJQUFBQTR2KzBFNWovQ2dBQ0FCY0FBQUFFZ0JjQUFBQUFBZ2dBQUFEaS85b0p6UDhLQUFJQUdBQUFBQVNBR0FBQUFBQUNDQUFBQU5QLzdRVG0vd29BQWdBWkFBQUFCWUFhQUFBQUNnQUNBQm9BQkFZRUFBRUFBQUFGQmdRQUFnQUFBQW9HQVFBQkFBQUZnQnNBQUFBS0FBSUFHd0FFQmdRQUFnQUFBQVVHQkFBREFBQUFDZ1lCQUFFQUFBV0FIQUFBQUFvQUFnQWNBQVFHQkFBREFBQUFCUVlFQUFRQUFBQUtCZ0VBQVFBQUJZQWRBQUFBQ2dBQ0FCMEFCQVlFQUFRQUFBQUZCZ1FBQlFBQUFBb0dBUUFCQUFBRmdCNEFBQUFLQUFJQUhnQUVCZ1FBQlFBQUFBVUdCQUFHQUFBQUNnWUJBQUVBQUFXQUh3QUFBQW9BQWdBZkFBUUdCQUFCQUFBQUJRWUVBQVlBQUFBS0JnRUFBUUFBQllBZ0FBQUFDZ0FDQUNBQUJBWUVBQU1BQUFBRkJnUUFCd0FBQUFvR0FRQUJBQUFGZ0NFQUFBQUtBQUlBSVFBRUJnUUFCd0FBQUFVR0JBQUlBQUFBQUFZQ0FJQUFBQUFGZ0NJQUFBQUtBQUlBSWdBRUJnUUFDQUFBQUFVR0JBQUpBQUFBQUFZQ0FJQUFBQUFGZ0NNQUFBQUtBQUlBSXdBRUJnUUFDUUFBQUFVR0JBQUtBQUFBQUFZQ0FJQUFBQUFGZ0NRQUFBQUtBQUlBSkFBRUJnUUFDZ0FBQUFVR0JBQUxBQUFBQUFZQ0FJQUFBQUFGZ0NVQUFBQUtBQUlBSlFBRUJnUUFCd0FBQUFVR0JBQUxBQUFBQUFZQ0FJQUFBQUFGZ0NZQUFBQUtBQUlBSmdBRUJnUUFDUUFBQUFVR0JBQU1BQUFBQUFBRmdDY0FBQUFLQUFJQUp3QUVCZ1FBREFBQUFBVUdCQUFOQUFBQUFBWUNBSUFBQUFBRmdDZ0FBQUFLQUFJQUtBQUVCZ1FBRFFBQUFBVUdCQUFPQUFBQUFBWUNBSUFBQUFBRmdDa0FBQUFLQUFJQUtRQUVCZ1FBRGdBQUFBVUdCQUFQQUFBQUFBWUNBSUFBQUFBRmdDb0FBQUFLQUFJQUtnQUVCZ1FBRHdBQUFBVUdCQUFRQUFBQUNnWUJBQUVBQUFXQUt3QUFBQW9BQWdBckFBUUdCQUFRQUFBQUJRWUVBQkVBQUFBS0JnRUFBUUFBQllBc0FBQUFDZ0FDQUN3QUJBWUVBQkVBQUFBRkJnUUFFZ0FBQUFBR0FnQ0FBQUFBQllBdEFBQUFDZ0FDQUMwQUJBWUVBQklBQUFBRkJnUUFFd0FBQUFBR0FnQ0FBQUFBQllBdUFBQUFDZ0FDQUM0QUJBWUVBQk1BQUFBRkJnUUFGQUFBQUFBR0FnQ0FBQUFBQllBdkFBQUFDZ0FDQUM4QUJBWUVBQlFBQUFBRkJnUUFGUUFBQUFBR0FnQ0FBQUFBQllBd0FBQUFDZ0FDQURBQUJBWUVBQlVBQUFBRkJnUUFGZ0FBQUFBR0FnQ0FBQUFBQllBeEFBQUFDZ0FDQURFQUJBWUVBQkVBQUFBRkJnUUFGZ0FBQUFBR0FnQ0FBQUFBQllBeUFBQUFDZ0FDQURJQUJBWUVBQThBQUFBRkJnUUFGd0FBQUFBR0FnQ0FBQUFBQllBekFBQUFDZ0FDQURNQUJBWUVBQmNBQUFBRkJnUUFHQUFBQUFBR0FnQ0FBQUFBQllBMEFBQUFDZ0FDQURRQUJBWUVBQXdBQUFBRkJnUUFHQUFBQUFBR0FnQ0FBQUFBQjRBM0FBQUFCQUlRQUlFOXh2OVM3VDhBZ1QzRy85RVVNQUFLQUFJQU5RQUFDZ0lBQkFBRUNnSUFBUUFOQWd3QTBSUXdBSUU5eHY4QUFBQUFEZ0lNQUZMdFB3Q0JQY2IvQUFBQUFBOENEQURSRkRBQUFoYlcvd0FBQUFBQUFBZUFPQUFBQUFRQ0VBQUFBUEgvTkRQNy93QUE4Zi90Qk9iL0NnQUNBRFlBQUFvQ0FBUUFCQW9DQUFFQURRSU1BTzBFNXY4QUFQSC9BQUFBQUE0Q0RBQTBNL3YvQUFEeC93QUFBQUFQQWd3QTdRVG0vMFl1QmdBQUFBQUFBQUFIZ0RrQUFBQUVBaEFBQUFEeC8rZEdrLzhBQVBIL29CaCsvd29BQWdBM0FBQUtBZ0FFQUFRS0FnQUJBQTBDREFDZ0dINy9BQUR4L3dBQUFBQU9BZ3dBNTBhVC93QUE4ZjhBQUFBQUR3SU1BS0FZZnY5R0xnWUFBQUFBQUFBQUFBQUFBQUFBQUFBPQ==</t>
        </r>
      </text>
    </comment>
    <comment ref="J34" authorId="0">
      <text>
        <r>
          <rPr>
            <sz val="9"/>
            <color indexed="81"/>
            <rFont val="Tahoma"/>
            <family val="2"/>
          </rPr>
          <t>QzE4SDE0Rk4zT1N8TUFTVEVSIFNIRUVUUGljdHVyZSA0MzN8Vm1wRFJEQXhNREFFQXdJQkFBQUFBQUFBQUFBQUFBQ0FBQUFBQUFNQUZnQUFBRU5vWlcxRWNtRjNJREV5TGpBdU1pNHhNRGMyQkFJUUFPMEV1UC9haWN2L001TVNBQWQ4RH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0FBQUFCQUlRQUFBQUFBQUFBQUFBQUlER0JHZ3F0eElXQ0FRQUFBQWtBQmdJQkFBQUFDUUFHUWdBQUJBSUFnQUJBQThJQWdBQkFBT0FOZ0FBQUFRQ0VBRHRCTGovMm9uTC96T1RFZ0FIZkE4QkJJQUJBQUFBQUFJSUFBQUFEd0FUK3hrQUNnQUNBQUlBQWdRQ0FBa0FLd1FDQUFBQVNBUUFBRGNFQVFBQkJvQUFBQUFBQUFJSUFET1RFZ0FUeHhZQUJBSVFBTXhzQ3dBVHh4WUFNNU1TQUt6Z0hBQWpDQUVBQUFJSEFnQUFBQUFIRFFBQkFBQUFBd0JnQU1nQUF3QkdBQUFBQUFTQUFnQUFBQUFDQ0FBQUFBQUFBQUFBQUFvQUFnQURBQUFBQklBREFBQUFBQUlJQVAvL0RnRHRCT2IvQ2dBQ0FBUUFBQUFFZ0FRQUFBQUFBZ2dBQUFBQUFOb0p6UDhLQUFJQUJRQUFBQVNBQlFBQUFBQUNDQUFBQU9MLzJnbk0vd29BQWdBR0FBQUFCSUFHQUFBQUFBSUlBQUFBMC8vdEJPYi9DZ0FDQUFjQUFBQUVnQWNBQUFBQUFnZ0FBQURpL3dBQUFBQUtBQUlBQ0FBQUFBU0FDQUFBQUFBQ0NBQUFBTlAvRS9zWkFBb0FBZ0FKQUFBQUJJQUpBQUFBQUFJSUFPMEV1ZjhUK3lnQUNnQUNBQW9BTndRQkFBRUFBQVNBQ2dBQUFBQUNDQUFBQU5QL0UvczNBQW9BQWdBTEFBQUFCSUFMQUFBQUFBSUlBQUVBNHY4bTlsRUFDZ0FDQUF3QUFBQUVnQXdBQUFBQUFnZ0FBQUFBQUNiMlVRQUtBQUlBRFFBQ0JBSUFDQUFyQkFJQUFBQklCQUFBTndRQkFBRUdnQUFBQUFBQUFnZ0FBS0FEQUNZT1RnQUVBaEFBQUdEOC95WU9UZ0NadVFNQUpzNVZBQ01JQVFBQUFnY0NBQUFBQUFjTkFBRUFBQUFEQUdBQXlBQURBRThBQUFBQUJJQU5BQUFBQUFJSUFBRUEwLzg1OFdzQUNnQUNBQTRBQWdRQ0FBY0FLd1FDQUFFQVNBUUFBRGNFQVFBQkJvQUFBQUFBQUFJSUFMdzd6djg1V1dnQUJBSVFBRllWeC84NVdXZ0FOSlBXLzJ5TWJ3QWpDQUVBQUFJSEFnQUFBQVVIQVFBRUJBY0dBQUlBQWdBREFBQUhEZ0FCQUFBQUF3QmdBTWdBQXdCT1NBQUFBQUFFZ0E0QUFBQUFBZ2dBQVFEaS8wenNoUUFLQUFJQUR3QUFBQVNBRHdBQUFBQUNDQUJFek5YL1ZGU2hBQW9BQWdBUUFBSUVBZ0FIQUNzRUFnQUFBRWdFQUFBR2dBQUFBQUFBQWdnQWQxL1ovMVM4blFBRUFoQUFFVG5TLzFTOG5RQjNYOW4vaCsra0FDTUlBUUFBQWdjQ0FBQUFBQWNOQUFFQUFBQURBR0FBeUFBREFFNEFBQUFBQklBUUFBQUFBQUlJQUo0WDdQOUFaN1VBQ2dBQ0FCRUFBQUFFZ0JFQUFBQUFBZ2dBc0JJR0FFQm5wZ0FLQUFJQUVnQUFBQVNBRWdBQUFBQUNDQUR1MWYvL0ZBK0pBQW9BQWdBVEFBSUVBZ0FRQUNzRUFnQUFBRWdFQUFBR2dBQUFBQUFBQWdnQTdYVURBQlN6aFFBRUFoQUE3alg4L3hTemhRQ0hqd01BZWxtTUFDTUlBUUFBQWdjQ0FBQUFBQWNOQUFFQUFBQURBR0FBeUFBREFGTUFBQUFBQklBVEFBQUFBQUlJQU5mMDZQOHVQZE1BQ2dBQ0FCUUFBQUFFZ0JRQUFBQUFBZ2dBejR6Ti8rdHczd0FLQUFJQUZRQUFBQVNBRlFBQUFBQUNDQUFJYXNyLzJFYjlBQW9BQWdBV0FBQUFCSUFXQUFBQUFBSUlBRWl2NHY4SjZRNEJDZ0FDQUJjQUFBQUVnQmNBQUFBQUFnZ0FUeGYrLzB5MUFnRUtBQUlBR0FBQUFBU0FHQUFBQUFBQ0NBQVdPZ0VBWDkva0FBb0FBZ0FaQUFJRUFnQUhBQ3NFQWdBQUFFZ0VBQUFHZ0FBQUFBQUFBZ2dBU2MwRUFGOUg0UUFFQWhBQTVLYjkvMTlINFFCSnpRUUFrbnJvQUNNSUFRQUFBZ2NDQUFBQUFBY05BQUVBQUFBREFHQUF5QUFEQUU0QUFBQUFCWUFhQUFBQUNnQUNBQm9BQkFZRUFBRUFBQUFGQmdRQUFnQUFBQW9HQVFBQkFBQUZnQnNBQUFBS0FBSUFHd0FFQmdRQUFnQUFBQVVHQkFBREFBQUFBQVlDQUlBQUFBQUZnQndBQUFBS0FBSUFIQUFFQmdRQUF3QUFBQVVHQkFBRUFBQUFBQVlDQUlBQUFBQUZnQjBBQUFBS0FBSUFIUUFFQmdRQUJBQUFBQVVHQkFBRkFBQUFBQVlDQUlBQUFBQUZnQjRBQUFBS0FBSUFIZ0FFQmdRQUJRQUFBQVVHQkFBR0FBQUFBQVlDQUlBQUFBQUZnQjhBQUFBS0FBSUFId0FFQmdRQUJnQUFBQVVHQkFBSEFBQUFBQVlDQUlBQUFBQUZnQ0FBQUFBS0FBSUFJQUFFQmdRQUFnQUFBQVVHQkFBSEFBQUFBQVlDQUlBQUFBQUZnQ0VBQUFBS0FBSUFJUUFFQmdRQUJ3QUFBQVVHQkFBSUFBQUFDZ1lCQUFFQUFBV0FJZ0FBQUFvQUFnQWlBQVFHQkFBSUFBQUFCUVlFQUFrQUFBQUtCZ0VBQVFBQUJZQWpBQUFBQ2dBQ0FDTUFCQVlFQUFrQUFBQUZCZ1FBQ2dBQUFBb0dBUUFCQUFBRmdDUUFBQUFLQUFJQUpBQUVCZ1FBQ0FBQUFBVUdCQUFLQUFBQUNnWUJBQUVBQUFXQUpRQUFBQW9BQWdBbEFBUUdCQUFLQUFBQUJRWUVBQXNBQUFBS0JnRUFBUUFBQllBbUFBQUFDZ0FDQUNZQUJBWUVBQXNBQUFBRkJnUUFEQUFBQUFBR0FnQUNBQUFBQllBbkFBQUFDZ0FDQUNjQUJBWUVBQXNBQUFBRkJnUUFEUUFBQUFvR0FRQUJBQUFGZ0NnQUFBQUtBQUlBS0FBRUJnUUFEUUFBQUFVR0JBQU9BQUFBQ2dZQkFBRUFBQVdBS1FBQUFBb0FBZ0FwQUFRR0JBQU9BQUFBQlFZRUFBOEFBQUFBQmdJQWdBQUFBQVdBS2dBQUFBb0FBZ0FxQUFRR0JBQVBBQUFBQlFZRUFCQUFBQUFBQmdJQWdBQUFBQVdBS3dBQUFBb0FBZ0FyQUFRR0JBQVFBQUFBQlFZRUFCRUFBQUFBQmdJQWdBQUFBQVdBTEFBQUFBb0FBZ0FzQUFRR0JBQVJBQUFBQlFZRUFCSUFBQUFBQmdJQWdBQUFBQVdBTFFBQUFBb0FBZ0F0QUFRR0JBQU9BQUFBQlFZRUFCSUFBQUFBQmdJQWdBQUFBQVdBTGdBQUFBb0FBZ0F1QUFRR0JBQVFBQUFBQlFZRUFCTUFBQUFBQUFXQUx3QUFBQW9BQWdBdkFBUUdCQUFUQUFBQUJRWUVBQlFBQUFBQUJnSUFnQUFBQUFXQU1BQUFBQW9BQWdBd0FBUUdCQUFVQUFBQUJRWUVBQlVBQUFBQUJnSUFnQUFBQUFXQU1RQUFBQW9BQWdBeEFBUUdCQUFWQUFBQUJRWUVBQllBQUFBQUJnSUFnQUFBQUFXQU1nQUFBQW9BQWdBeUFBUUdCQUFXQUFBQUJRWUVBQmNBQUFBQUJnSUFnQUFBQUFXQU13QUFBQW9BQWdBekFBUUdCQUFYQUFBQUJRWUVBQmdBQUFBQUJnSUFnQUFBQUFXQU5BQUFBQW9BQWdBMEFBUUdCQUFUQUFBQUJRWUVBQmdBQUFBQUJnSUFnQUFBQUFlQU53QUFBQVFDRUFBQUFQSC9ORFA3L3dBQThmL3RCT2IvQ2dBQ0FEVUFBQW9DQUFRQUJBb0NBQUVBRFFJTUFPMEU1djhBQVBIL0FBQUFBQTRDREFBME0vdi9BQUR4L3dBQUFBQVBBZ3dBN1FUbS8wWXVCZ0FBQUFBQUFBQUhnRGdBQUFBRUFoQUFnTUx1LzR6ZXF3Q0F3dTcvQ2dhY0FBb0FBZ0EyQUFBS0FnQUVBQVFLQWdBQkFBMENEQUFLQnB3QWdNTHUvd0FBQUFBT0Fnd0FqTjZyQUlEQzd2OEFBQUFBRHdJTUFBb0duQUFDbS83L0FBQUFBQUFBQjRBNUFBQUFCQUlRQUEvUzVmOWlRUVlCRDlMbC94c1Q4UUFLQUFJQU53QUFDZ0lBQkFBRUNnSUFBUUFOQWd3QUd4UHhBQS9TNWY4QUFBQUFEZ0lNQUdKQkJnRVAwdVgvQUFBQUFBOENEQUFiRS9FQVZnRDcvd0FBQUFBQUFBQUFBQUFBQUFBQQ==</t>
        </r>
      </text>
    </comment>
    <comment ref="K34" authorId="0">
      <text>
        <r>
          <rPr>
            <sz val="9"/>
            <color indexed="81"/>
            <rFont val="Tahoma"/>
            <family val="2"/>
          </rPr>
          <t>QzE4SDE0Rk4zT1N8TUFTVEVSIFNIRUVUUGljdHVyZSA0MzN8Vm1wRFJEQXhNREFFQXdJQkFBQUFBQUFBQUFBQUFBQ0FBQUFBQUFNQUZnQUFBRU5vWlcxRWNtRjNJREV5TGpBdU1pNHhNRGMyQkFJUUFPMEV1UC9haWN2L001TVNBQWQ4RH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0FBQUFCQUlRQUFBQUFBQUFBQUFBQUlER0JHZ3F0eElXQ0FRQUFBQWtBQmdJQkFBQUFDUUFHUWdBQUJBSUFnQUJBQThJQWdBQkFBT0FOZ0FBQUFRQ0VBRHRCTGovMm9uTC96T1RFZ0FIZkE4QkJJQUJBQUFBQUFJSUFBQUFEd0FUK3hrQUNnQUNBQUlBQWdRQ0FBa0FLd1FDQUFBQVNBUUFBRGNFQVFBQkJvQUFBQUFBQUFJSUFET1RFZ0FUeHhZQUJBSVFBTXhzQ3dBVHh4WUFNNU1TQUt6Z0hBQWpDQUVBQUFJSEFnQUFBQUFIRFFBQkFBQUFBd0JnQU1nQUF3QkdBQUFBQUFTQUFnQUFBQUFDQ0FBQUFBQUFBQUFBQUFvQUFnQURBQUFBQklBREFBQUFBQUlJQVAvL0RnRHRCT2IvQ2dBQ0FBUUFBQUFFZ0FRQUFBQUFBZ2dBQUFBQUFOb0p6UDhLQUFJQUJRQUFBQVNBQlFBQUFBQUNDQUFBQU9MLzJnbk0vd29BQWdBR0FBQUFCSUFHQUFBQUFBSUlBQUFBMC8vdEJPYi9DZ0FDQUFjQUFBQUVnQWNBQUFBQUFnZ0FBQURpL3dBQUFBQUtBQUlBQ0FBQUFBU0FDQUFBQUFBQ0NBQUFBTlAvRS9zWkFBb0FBZ0FKQUFBQUJJQUpBQUFBQUFJSUFPMEV1ZjhUK3lnQUNnQUNBQW9BTndRQkFBRUFBQVNBQ2dBQUFBQUNDQUFBQU5QL0UvczNBQW9BQWdBTEFBQUFCSUFMQUFBQUFBSUlBQUVBNHY4bTlsRUFDZ0FDQUF3QUFBQUVnQXdBQUFBQUFnZ0FBQUFBQUNiMlVRQUtBQUlBRFFBQ0JBSUFDQUFyQkFJQUFBQklCQUFBTndRQkFBRUdnQUFBQUFBQUFnZ0FBS0FEQUNZT1RnQUVBaEFBQUdEOC95WU9UZ0NadVFNQUpzNVZBQ01JQVFBQUFnY0NBQUFBQUFjTkFBRUFBQUFEQUdBQXlBQURBRThBQUFBQUJJQU5BQUFBQUFJSUFBRUEwLzg1OFdzQUNnQUNBQTRBQWdRQ0FBY0FLd1FDQUFFQVNBUUFBRGNFQVFBQkJvQUFBQUFBQUFJSUFMdzd6djg1V1dnQUJBSVFBRllWeC84NVdXZ0FOSlBXLzJ5TWJ3QWpDQUVBQUFJSEFnQUFBQVVIQVFBRUJBY0dBQUlBQWdBREFBQUhEZ0FCQUFBQUF3QmdBTWdBQXdCT1NBQUFBQUFFZ0E0QUFBQUFBZ2dBQVFEaS8wenNoUUFLQUFJQUR3QUFBQVNBRHdBQUFBQUNDQUJFek5YL1ZGU2hBQW9BQWdBUUFBSUVBZ0FIQUNzRUFnQUFBRWdFQUFBR2dBQUFBQUFBQWdnQWQxL1ovMVM4blFBRUFoQUFFVG5TLzFTOG5RQjNYOW4vaCsra0FDTUlBUUFBQWdjQ0FBQUFBQWNOQUFFQUFBQURBR0FBeUFBREFFNEFBQUFBQklBUUFBQUFBQUlJQUo0WDdQOUFaN1VBQ2dBQ0FCRUFBQUFFZ0JFQUFBQUFBZ2dBc0JJR0FFQm5wZ0FLQUFJQUVnQUFBQVNBRWdBQUFBQUNDQUR1MWYvL0ZBK0pBQW9BQWdBVEFBSUVBZ0FRQUNzRUFnQUFBRWdFQUFBR2dBQUFBQUFBQWdnQTdYVURBQlN6aFFBRUFoQUE3alg4L3hTemhRQ0hqd01BZWxtTUFDTUlBUUFBQWdjQ0FBQUFBQWNOQUFFQUFBQURBR0FBeUFBREFGTUFBQUFBQklBVEFBQUFBQUlJQU5mMDZQOHVQZE1BQ2dBQ0FCUUFBQUFFZ0JRQUFBQUFBZ2dBejR6Ti8rdHczd0FLQUFJQUZRQUFBQVNBRlFBQUFBQUNDQUFJYXNyLzJFYjlBQW9BQWdBV0FBQUFCSUFXQUFBQUFBSUlBRWl2NHY4SjZRNEJDZ0FDQUJjQUFBQUVnQmNBQUFBQUFnZ0FUeGYrLzB5MUFnRUtBQUlBR0FBQUFBU0FHQUFBQUFBQ0NBQVdPZ0VBWDkva0FBb0FBZ0FaQUFJRUFnQUhBQ3NFQWdBQUFFZ0VBQUFHZ0FBQUFBQUFBZ2dBU2MwRUFGOUg0UUFFQWhBQTVLYjkvMTlINFFCSnpRUUFrbnJvQUNNSUFRQUFBZ2NDQUFBQUFBY05BQUVBQUFBREFHQUF5QUFEQUU0QUFBQUFCWUFhQUFBQUNnQUNBQm9BQkFZRUFBRUFBQUFGQmdRQUFnQUFBQW9HQVFBQkFBQUZnQnNBQUFBS0FBSUFHd0FFQmdRQUFnQUFBQVVHQkFBREFBQUFBQVlDQUlBQUFBQUZnQndBQUFBS0FBSUFIQUFFQmdRQUF3QUFBQVVHQkFBRUFBQUFBQVlDQUlBQUFBQUZnQjBBQUFBS0FBSUFIUUFFQmdRQUJBQUFBQVVHQkFBRkFBQUFBQVlDQUlBQUFBQUZnQjRBQUFBS0FBSUFIZ0FFQmdRQUJRQUFBQVVHQkFBR0FBQUFBQVlDQUlBQUFBQUZnQjhBQUFBS0FBSUFId0FFQmdRQUJnQUFBQVVHQkFBSEFBQUFBQVlDQUlBQUFBQUZnQ0FBQUFBS0FBSUFJQUFFQmdRQUFnQUFBQVVHQkFBSEFBQUFBQVlDQUlBQUFBQUZnQ0VBQUFBS0FBSUFJUUFFQmdRQUJ3QUFBQVVHQkFBSUFBQUFDZ1lCQUFFQUFBV0FJZ0FBQUFvQUFnQWlBQVFHQkFBSUFBQUFCUVlFQUFrQUFBQUtCZ0VBQVFBQUJZQWpBQUFBQ2dBQ0FDTUFCQVlFQUFrQUFBQUZCZ1FBQ2dBQUFBb0dBUUFCQUFBRmdDUUFBQUFLQUFJQUpBQUVCZ1FBQ0FBQUFBVUdCQUFLQUFBQUNnWUJBQUVBQUFXQUpRQUFBQW9BQWdBbEFBUUdCQUFLQUFBQUJRWUVBQXNBQUFBS0JnRUFBUUFBQllBbUFBQUFDZ0FDQUNZQUJBWUVBQXNBQUFBRkJnUUFEQUFBQUFBR0FnQUNBQUFBQllBbkFBQUFDZ0FDQUNjQUJBWUVBQXNBQUFBRkJnUUFEUUFBQUFvR0FRQUJBQUFGZ0NnQUFBQUtBQUlBS0FBRUJnUUFEUUFBQUFVR0JBQU9BQUFBQ2dZQkFBRUFBQVdBS1FBQUFBb0FBZ0FwQUFRR0JBQU9BQUFBQlFZRUFBOEFBQUFBQmdJQWdBQUFBQVdBS2dBQUFBb0FBZ0FxQUFRR0JBQVBBQUFBQlFZRUFCQUFBQUFBQmdJQWdBQUFBQVdBS3dBQUFBb0FBZ0FyQUFRR0JBQVFBQUFBQlFZRUFCRUFBQUFBQmdJQWdBQUFBQVdBTEFBQUFBb0FBZ0FzQUFRR0JBQVJBQUFBQlFZRUFCSUFBQUFBQmdJQWdBQUFBQVdBTFFBQUFBb0FBZ0F0QUFRR0JBQU9BQUFBQlFZRUFCSUFBQUFBQmdJQWdBQUFBQVdBTGdBQUFBb0FBZ0F1QUFRR0JBQVFBQUFBQlFZRUFCTUFBQUFBQUFXQUx3QUFBQW9BQWdBdkFBUUdCQUFUQUFBQUJRWUVBQlFBQUFBQUJnSUFnQUFBQUFXQU1BQUFBQW9BQWdBd0FBUUdCQUFVQUFBQUJRWUVBQlVBQUFBQUJnSUFnQUFBQUFXQU1RQUFBQW9BQWdBeEFBUUdCQUFWQUFBQUJRWUVBQllBQUFBQUJnSUFnQUFBQUFXQU1nQUFBQW9BQWdBeUFBUUdCQUFXQUFBQUJRWUVBQmNBQUFBQUJnSUFnQUFBQUFXQU13QUFBQW9BQWdBekFBUUdCQUFYQUFBQUJRWUVBQmdBQUFBQUJnSUFnQUFBQUFXQU5BQUFBQW9BQWdBMEFBUUdCQUFUQUFBQUJRWUVBQmdBQUFBQUJnSUFnQUFBQUFlQU53QUFBQVFDRUFBQUFQSC9ORFA3L3dBQThmL3RCT2IvQ2dBQ0FEVUFBQW9DQUFRQUJBb0NBQUVBRFFJTUFPMEU1djhBQVBIL0FBQUFBQTRDREFBME0vdi9BQUR4L3dBQUFBQVBBZ3dBN1FUbS8wWXVCZ0FBQUFBQUFBQUhnRGdBQUFBRUFoQUFnTUx1LzR6ZXF3Q0F3dTcvQ2dhY0FBb0FBZ0EyQUFBS0FnQUVBQVFLQWdBQkFBMENEQUFLQnB3QWdNTHUvd0FBQUFBT0Fnd0FqTjZyQUlEQzd2OEFBQUFBRHdJTUFBb0duQUFDbS83L0FBQUFBQUFBQjRBNUFBQUFCQUlRQUEvUzVmOWlRUVlCRDlMbC94c1Q4UUFLQUFJQU53QUFDZ0lBQkFBRUNnSUFBUUFOQWd3QUd4UHhBQS9TNWY4QUFBQUFEZ0lNQUdKQkJnRVAwdVgvQUFBQUFBOENEQUFiRS9FQVZnRDcvd0FBQUFBQUFBQUFBQUFBQUFBQQ==</t>
        </r>
      </text>
    </comment>
    <comment ref="J35" authorId="0">
      <text>
        <r>
          <rPr>
            <sz val="9"/>
            <color indexed="81"/>
            <rFont val="Tahoma"/>
            <family val="2"/>
          </rPr>
          <t>QzIxSDE5QnJONnxNQVNURVIgU0hFRVRQaWN0dXJlIDIyOXxWbXBEUkRBeE1EQUVBd0lCQUFBQUFBQUFBQUFBQUFDQUFBQUFBQU1BRmdBQUFFTm9aVzFFY21GM0lERXlMakF1TWk0eE1EYzJCQUlRQU0xc1p2L0FBR1gvelpNd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lkdG5TWVdDQVFBQUFBa0FCZ0lCQUFBQUNRQUdRZ0FBQkFJQWdBQkFBOElBZ0FCQUFPQVBnQUFBQVFDRUFETmJHYi93QUJsLzgyVExRQnpZcHdBQklBQkFBQUFBQUlJQUFBQWF2OEFBQUFBQ2dBQ0FBSUFBZ1FDQUNNQUt3UUNBQUFBU0FRQUFEY0VBUUFCQm9BQUFBQUFBQUlJQURTVGJmLy9Qd0VBQkFJUUFNMXNadjluSnZmL05KTnQvLzgvQVFBakNBRUEvd0VIQVFEL0FnY0NBQUFBQlFjQkFBTUFCdzRBQVFBQUFBTUFZQURJQUFNQVFuSUFBQUFBQklBQ0FBQUFBQUlJQUFBQWVmOFQreGtBQ2dBQ0FBTUFBQUFFZ0FNQUFBQUFBZ2dBQUFCcS95YjJNd0FLQUFJQUJBQUFBQVNBQkFBQUFBQUNDQUFBQUhuL09mRk5BQW9BQWdBRkFBSUVBZ0FIQUNzRUFnQUFBRWdFQUFBR2dBQUFBQUFBQWdnQU5KTjgvemxaU2dBRUFoQUF6V3gxL3psWlNnQTBrM3ovYkl4UkFDTUlBUUFBQWdjQ0FBQUFBQWNOQUFFQUFBQURBR0FBeUFBREFFNEFBQUFBQklBRkFBQUFBQUlJQUFBQWwvODU4VTBBQ2dBQ0FBWUFBQUFFZ0FZQUFBQUFBZ2dBQUFDbS95YjJNd0FLQUFJQUJ3QUFBQVNBQndBQUFBQUNDQUFBQUpmL0Uvc1pBQW9BQWdBSUFBQUFCSUFJQUFBQUFBSUlBQUFBeFA4bTlqTUFDZ0FDQUFrQUFBQUVnQWtBQUFBQUFnZ0FBQURUL3hQN0dRQUtBQUlBQ2dBQUFBU0FDZ0FBQUFBQ0NBQUFBUEgvRS9zWkFBb0FBZ0FMQUFBQUJJQUxBQUFBQUFJSUFBQUFBQUFBQUFBQUNnQUNBQXdBQWdRQ0FBY0FLd1FDQUFFQVNBUUFBRGNFQVFBQkJvQUFBQUFBQUFJSUFET1RBd0FBYVB6L0JBSVFBTTFzL1A4QWFQei9xdW9MQURPYkF3QWpDQUVBQUFJSEFnQUFBQVVIQVFBRkJBY0dBQUlBQWdBREFBQUhEZ0FCQUFBQUF3QmdBTWdBQXdCT1NBQUFBQUFFZ0F3QUFBQUFBZ2dBQVFEeC8rMEU1djhLQUFJQURRQTNCQUVBQVFBQUJJQU5BQUFBQUFJSUFBQUFBQURhQ2N6L0NnQUNBQTRBTndRQkFBRUFBQVNBRGdBQUFBQUNDQUFCQVBIL3h3Nnkvd29BQWdBUEFEY0VBUUFCQUFBRWdBOEFBQUFBQWdnQUFBQUFBTFFUbVA4S0FBSUFFQUFDQkFJQUJ3QXJCQUlBQUFCSUJBQUFCb0FBQUFBQUFBSUlBRE9UQXdDMGU1VC9CQUlRQU0xcy9QKzBlNVQvTTVNREFPZXVtLzhqQ0FFQUFBSUhBZ0FBQUFBSERRQUJBQUFBQXdCZ0FNZ0FBd0JPQUFBQUFBU0FFQUFBQUFBQ0NBRHQxUjBBN1BDVS93b0FBZ0FSQUFBQUJJQVJBQUFBQUFJSUFMQVNKQURBbUhmL0NnQUNBQklBQUFBRWdCSUFBQUFBQWdnQW5SY0tBTUNZYVA4S0FBSUFFd0FDQkFJQUJ3QXJCQUlBQUFCSUJBQUFCb0FBQUFBQUFBSUlBTkNxRFFEQUFHWC9CQUlRQUdxRUJnREFBR1gvMEtvTkFQTXpiUDhqQ0FFQUFBSUhBZ0FBQUFBSERRQUJBQUFBQXdCZ0FNZ0FBd0JPQUFBQUFBU0FFd0FBQUFBQ0NBQkV6UFAvckt0OC93b0FBZ0FVQUFBQUJJQVVBQUFBQUFJSUFBQUFBQUFtOWpNQUNnQUNBQlVBQWdRQ0FBY0FLd1FDQUFBQVNBUUFBQWFBQUFBQUFBQUNDQUF6a3dNQUpsNHdBQVFDRUFETmJQei9KbDR3QURPVEF3QlprVGNBSXdnQkFBQUNCd0lBQUFBQUJ3MEFBUUFBQUFNQVlBRElBQU1BVGdBQUFBQUVnQlVBQUFBQUFnZ0FBQUR4L3pueFRRQUtBQUlBRmdBQUFBU0FGZ0FBQUFBQ0NBQUFBTlAvT2ZGTkFBb0FBZ0FYQUFJRUFnQUhBQ3NFQWdBQUFFZ0VBQUFHZ0FBQUFBQUFBZ2dBTkpQVy96bFpTZ0FFQWhBQXpXelAvemxaU2dBMGs5Yi9iSXhSQUNNSUFRQUFBZ2NDQUFBQUFBY05BQUVBQUFBREFHQUF5QUFEQUU0QUFBQUFCSUFYQUFBQUFBSUlBQUFBQUFCTTdHY0FDZ0FDQUJnQUFBQUVnQmdBQUFBQUFnZ0FBUUR4LzJEbmdRQUtBQUlBR1FBQUFBU0FHUUFBQUFBQ0NBQUFBQUFBYytLYkFBb0FBZ0FhQUFBQUJJQWFBQUFBQUFJSUFBQUFIZ0J6NHBzQUNnQUNBQnNBQUFBRWdCc0FBQUFBQWdnQUFBQXRBR0RuZ1FBS0FBSUFIQUFBQUFTQUhBQUFBQUFDQ0FELy94MEFUT3huQUFvQUFnQWRBQUFBQllBZUFBQUFDZ0FDQUI0QUJBWUVBQUVBQUFBRkJnUUFBZ0FBQUFvR0FRQUJBQUFGZ0I4QUFBQUtBQUlBSHdBRUJnUUFBZ0FBQUFVR0JBQURBQUFBQUFZQ0FJQUFBQUFGZ0NBQUFBQUtBQUlBSUFBRUJnUUFBd0FBQUFVR0JBQUVBQUFBQUFZQ0FJQUFBQUFGZ0NFQUFBQUtBQUlBSVFBRUJnUUFCQUFBQUFVR0JBQUZBQUFBQUFZQ0FJQUFBQUFGZ0NJQUFBQUtBQUlBSWdBRUJnUUFCUUFBQUFVR0JBQUdBQUFBQUFZQ0FJQUFBQUFGZ0NNQUFBQUtBQUlBSXdBRUJnUUFCZ0FBQUFVR0JBQUhBQUFBQUFZQ0FJQUFBQUFGZ0NRQUFBQUtBQUlBSkFBRUJnUUFBZ0FBQUFVR0JBQUhBQUFBQUFZQ0FJQUFBQUFGZ0NVQUFBQUtBQUlBSlFBRUJnUUFCZ0FBQUFVR0JBQUlBQUFBQUFBRmdDWUFBQUFLQUFJQUpnQUVCZ1FBQ0FBQUFBVUdCQUFKQUFBQUFBWUNBSUFBQUFBRmdDY0FBQUFLQUFJQUp3QUVCZ1FBQ1FBQUFBVUdCQUFLQUFBQUFBWUNBSUFBQUFBRmdDZ0FBQUFLQUFJQUtBQUVCZ1FBQ2dBQUFBVUdCQUFMQUFBQUNnWUJBQUVBQUFXQUtRQUFBQW9BQWdBcEFBUUdCQUFMQUFBQUJRWUVBQXdBQUFBS0JnRUFBUUFBQllBcUFBQUFDZ0FDQUNvQUJBWUVBQXdBQUFBRkJnUUFEUUFBQUFvR0FRQUJBQUFGZ0NzQUFBQUtBQUlBS3dBRUJnUUFEUUFBQUFVR0JBQU9BQUFBQ2dZQkFBRUFBQVdBTEFBQUFBb0FBZ0FzQUFRR0JBQU9BQUFBQlFZRUFBOEFBQUFLQmdFQUFRQUFCWUF0QUFBQUNnQUNBQzBBQkFZRUFBOEFBQUFGQmdRQUVBQUFBQUFHQWdDQUFBQUFCWUF1QUFBQUNnQUNBQzRBQkFZRUFCQUFBQUFGQmdRQUVRQUFBQUFHQWdDQUFBQUFCWUF2QUFBQUNnQUNBQzhBQkFZRUFCRUFBQUFGQmdRQUVnQUFBQUFHQWdDQUFBQUFCWUF3QUFBQUNnQUNBREFBQkFZRUFCSUFBQUFGQmdRQUV3QUFBQUFHQWdDQUFBQUFCWUF4QUFBQUNnQUNBREVBQkFZRUFBOEFBQUFGQmdRQUV3QUFBQUFHQWdDQUFBQUFCWUF5QUFBQUNnQUNBRElBQkFZRUFBb0FBQUFGQmdRQUZBQUFBQUFHQWdDQUFBQUFCWUF6QUFBQUNnQUNBRE1BQkFZRUFCUUFBQUFGQmdRQUZRQUFBQUFHQWdDQUFBQUFCWUEwQUFBQUNnQUNBRFFBQkFZRUFCVUFBQUFGQmdRQUZnQUFBQUFHQWdDQUFBQUFCWUExQUFBQUNnQUNBRFVBQkFZRUFBZ0FBQUFGQmdRQUZnQUFBQUFHQWdDQUFBQUFCWUEyQUFBQUNnQUNBRFlBQkFZRUFCVUFBQUFGQmdRQUZ3QUFBQUFBQllBM0FBQUFDZ0FDQURjQUJBWUVBQmNBQUFBRkJnUUFHQUFBQUFBR0FnQ0FBQUFBQllBNEFBQUFDZ0FDQURnQUJBWUVBQmdBQUFBRkJnUUFHUUFBQUFBR0FnQ0FBQUFBQllBNUFBQUFDZ0FDQURrQUJBWUVBQmtBQUFBRkJnUUFHZ0FBQUFBR0FnQ0FBQUFBQllBNkFBQUFDZ0FDQURvQUJBWUVBQm9BQUFBRkJnUUFHd0FBQUFBR0FnQ0FBQUFBQllBN0FBQUFDZ0FDQURzQUJBWUVBQnNBQUFBRkJnUUFIQUFBQUFBR0FnQ0FBQUFBQllBOEFBQUFDZ0FDQUR3QUJBWUVBQmNBQUFBRkJnUUFIQUFBQUFBR0FnQ0FBQUFBQjRBL0FBQUFCQUlRQUFBQWlQOXNKRWtBQUFDSS95YjJNd0FLQUFJQVBRQUFDZ0lBQkFBRUNnSUFBUUFOQWd3QUp2WXpBQUFBaVA4QUFBQUFEZ0lNQUd3a1NRQUFBSWovQUFBQUFBOENEQUFtOWpNQVJ5NmQvd0FBQUFBQUFBZUFRQUFBQUFRQ0VBQUFBT0wvYkNSSkFBQUE0djhtOWpNQUNnQUNBRDRBQUFvQ0FBUUFCQW9DQUFFQURRSU1BQ2IyTXdBQUFPTC9BQUFBQUE0Q0RBQnNKRWtBQUFEaS93QUFBQUFQQWd3QUp2WXpBRWN1OS84QUFBQUFBQUFIZ0VFQUFBQUVBaEFBZjhJTUFIZlNrZjkvd2d3QTl2bUIvd29BQWdBL0FCQUFSd0FBQUZSb1pYSmxJR2x6SUdFZ2RtRnNaVzVqWlNCdmNpQmphR0Z5WjJVZ1pYSnliM0lnYzI5dFpYZG9aWEpsSUdsdUlIUm9hWE1nWVhKdmJXRjBhV01nYzNsemRHVnRMZ0FLQWdBRUFBUUtBZ0FCQUEwQ0RBRDIrWUgvZjhJTUFBQUFBQUFPQWd3QWQ5S1IvMy9DREFBQUFBQUFEd0lNQVBiNWdmOEJteHdBQUFBQUFBQUFCNEJDQUFBQUJBSVFBQUFBRHdDbUZaY0FBQUFQQUdEbmdRQUtBQUlBUUFBQUNnSUFCQUFFQ2dJQUFRQU5BZ3dBWU9lQkFBQUFEd0FBQUFBQURnSU1BS1lWbHdBQUFBOEFBQUFBQUE4Q0RBQmc1NEVBUmk0a0FBQUFBQUFBQUFBQUFBQUFBQUFB</t>
        </r>
      </text>
    </comment>
    <comment ref="K35" authorId="0">
      <text>
        <r>
          <rPr>
            <sz val="9"/>
            <color indexed="81"/>
            <rFont val="Tahoma"/>
            <family val="2"/>
          </rPr>
          <t>QzIxSDE5QnJONnxNQVNURVIgU0hFRVRQaWN0dXJlIDIyOXxWbXBEUkRBeE1EQUVBd0lCQUFBQUFBQUFBQUFBQUFDQUFBQUFBQU1BRmdBQUFFTm9aVzFFY21GM0lERXlMakF1TWk0eE1EYzJCQUlRQU0xc1p2L0FBR1gvelpNd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lkdG5TWVdDQVFBQUFBa0FCZ0lCQUFBQUNRQUdRZ0FBQkFJQWdBQkFBOElBZ0FCQUFPQVBnQUFBQVFDRUFETmJHYi93QUJsLzgyVExRQnpZcHdBQklBQkFBQUFBQUlJQUFBQWF2OEFBQUFBQ2dBQ0FBSUFBZ1FDQUNNQUt3UUNBQUFBU0FRQUFEY0VBUUFCQm9BQUFBQUFBQUlJQURTVGJmLy9Qd0VBQkFJUUFNMXNadjluSnZmL05KTnQvLzgvQVFBakNBRUEvd0VIQVFEL0FnY0NBQUFBQlFjQkFBTUFCdzRBQVFBQUFBTUFZQURJQUFNQVFuSUFBQUFBQklBQ0FBQUFBQUlJQUFBQWVmOFQreGtBQ2dBQ0FBTUFBQUFFZ0FNQUFBQUFBZ2dBQUFCcS95YjJNd0FLQUFJQUJBQUFBQVNBQkFBQUFBQUNDQUFBQUhuL09mRk5BQW9BQWdBRkFBSUVBZ0FIQUNzRUFnQUFBRWdFQUFBR2dBQUFBQUFBQWdnQU5KTjgvemxaU2dBRUFoQUF6V3gxL3psWlNnQTBrM3ovYkl4UkFDTUlBUUFBQWdjQ0FBQUFBQWNOQUFFQUFBQURBR0FBeUFBREFFNEFBQUFBQklBRkFBQUFBQUlJQUFBQWwvODU4VTBBQ2dBQ0FBWUFBQUFFZ0FZQUFBQUFBZ2dBQUFDbS95YjJNd0FLQUFJQUJ3QUFBQVNBQndBQUFBQUNDQUFBQUpmL0Uvc1pBQW9BQWdBSUFBQUFCSUFJQUFBQUFBSUlBQUFBeFA4bTlqTUFDZ0FDQUFrQUFBQUVnQWtBQUFBQUFnZ0FBQURUL3hQN0dRQUtBQUlBQ2dBQUFBU0FDZ0FBQUFBQ0NBQUFBUEgvRS9zWkFBb0FBZ0FMQUFBQUJJQUxBQUFBQUFJSUFBQUFBQUFBQUFBQUNnQUNBQXdBQWdRQ0FBY0FLd1FDQUFFQVNBUUFBRGNFQVFBQkJvQUFBQUFBQUFJSUFET1RBd0FBYVB6L0JBSVFBTTFzL1A4QWFQei9xdW9MQURPYkF3QWpDQUVBQUFJSEFnQUFBQVVIQVFBRkJBY0dBQUlBQWdBREFBQUhEZ0FCQUFBQUF3QmdBTWdBQXdCT1NBQUFBQUFFZ0F3QUFBQUFBZ2dBQVFEeC8rMEU1djhLQUFJQURRQTNCQUVBQVFBQUJJQU5BQUFBQUFJSUFBQUFBQURhQ2N6L0NnQUNBQTRBTndRQkFBRUFBQVNBRGdBQUFBQUNDQUFCQVBIL3h3Nnkvd29BQWdBUEFEY0VBUUFCQUFBRWdBOEFBQUFBQWdnQUFBQUFBTFFUbVA4S0FBSUFFQUFDQkFJQUJ3QXJCQUlBQUFCSUJBQUFCb0FBQUFBQUFBSUlBRE9UQXdDMGU1VC9CQUlRQU0xcy9QKzBlNVQvTTVNREFPZXVtLzhqQ0FFQUFBSUhBZ0FBQUFBSERRQUJBQUFBQXdCZ0FNZ0FBd0JPQUFBQUFBU0FFQUFBQUFBQ0NBRHQxUjBBN1BDVS93b0FBZ0FSQUFBQUJJQVJBQUFBQUFJSUFMQVNKQURBbUhmL0NnQUNBQklBQUFBRWdCSUFBQUFBQWdnQW5SY0tBTUNZYVA4S0FBSUFFd0FDQkFJQUJ3QXJCQUlBQUFCSUJBQUFCb0FBQUFBQUFBSUlBTkNxRFFEQUFHWC9CQUlRQUdxRUJnREFBR1gvMEtvTkFQTXpiUDhqQ0FFQUFBSUhBZ0FBQUFBSERRQUJBQUFBQXdCZ0FNZ0FBd0JPQUFBQUFBU0FFd0FBQUFBQ0NBQkV6UFAvckt0OC93b0FBZ0FVQUFBQUJJQVVBQUFBQUFJSUFBQUFBQUFtOWpNQUNnQUNBQlVBQWdRQ0FBY0FLd1FDQUFBQVNBUUFBQWFBQUFBQUFBQUNDQUF6a3dNQUpsNHdBQVFDRUFETmJQei9KbDR3QURPVEF3QlprVGNBSXdnQkFBQUNCd0lBQUFBQUJ3MEFBUUFBQUFNQVlBRElBQU1BVGdBQUFBQUVnQlVBQUFBQUFnZ0FBQUR4L3pueFRRQUtBQUlBRmdBQUFBU0FGZ0FBQUFBQ0NBQUFBTlAvT2ZGTkFBb0FBZ0FYQUFJRUFnQUhBQ3NFQWdBQUFFZ0VBQUFHZ0FBQUFBQUFBZ2dBTkpQVy96bFpTZ0FFQWhBQXpXelAvemxaU2dBMGs5Yi9iSXhSQUNNSUFRQUFBZ2NDQUFBQUFBY05BQUVBQUFBREFHQUF5QUFEQUU0QUFBQUFCSUFYQUFBQUFBSUlBQUFBQUFCTTdHY0FDZ0FDQUJnQUFBQUVnQmdBQUFBQUFnZ0FBUUR4LzJEbmdRQUtBQUlBR1FBQUFBU0FHUUFBQUFBQ0NBQUFBQUFBYytLYkFBb0FBZ0FhQUFBQUJJQWFBQUFBQUFJSUFBQUFIZ0J6NHBzQUNnQUNBQnNBQUFBRWdCc0FBQUFBQWdnQUFBQXRBR0RuZ1FBS0FBSUFIQUFBQUFTQUhBQUFBQUFDQ0FELy94MEFUT3huQUFvQUFnQWRBQUFBQllBZUFBQUFDZ0FDQUI0QUJBWUVBQUVBQUFBRkJnUUFBZ0FBQUFvR0FRQUJBQUFGZ0I4QUFBQUtBQUlBSHdBRUJnUUFBZ0FBQUFVR0JBQURBQUFBQUFZQ0FJQUFBQUFGZ0NBQUFBQUtBQUlBSUFBRUJnUUFBd0FBQUFVR0JBQUVBQUFBQUFZQ0FJQUFBQUFGZ0NFQUFBQUtBQUlBSVFBRUJnUUFCQUFBQUFVR0JBQUZBQUFBQUFZQ0FJQUFBQUFGZ0NJQUFBQUtBQUlBSWdBRUJnUUFCUUFBQUFVR0JBQUdBQUFBQUFZQ0FJQUFBQUFGZ0NNQUFBQUtBQUlBSXdBRUJnUUFCZ0FBQUFVR0JBQUhBQUFBQUFZQ0FJQUFBQUFGZ0NRQUFBQUtBQUlBSkFBRUJnUUFBZ0FBQUFVR0JBQUhBQUFBQUFZQ0FJQUFBQUFGZ0NVQUFBQUtBQUlBSlFBRUJnUUFCZ0FBQUFVR0JBQUlBQUFBQUFBRmdDWUFBQUFLQUFJQUpnQUVCZ1FBQ0FBQUFBVUdCQUFKQUFBQUFBWUNBSUFBQUFBRmdDY0FBQUFLQUFJQUp3QUVCZ1FBQ1FBQUFBVUdCQUFLQUFBQUFBWUNBSUFBQUFBRmdDZ0FBQUFLQUFJQUtBQUVCZ1FBQ2dBQUFBVUdCQUFMQUFBQUNnWUJBQUVBQUFXQUtRQUFBQW9BQWdBcEFBUUdCQUFMQUFBQUJRWUVBQXdBQUFBS0JnRUFBUUFBQllBcUFBQUFDZ0FDQUNvQUJBWUVBQXdBQUFBRkJnUUFEUUFBQUFvR0FRQUJBQUFGZ0NzQUFBQUtBQUlBS3dBRUJnUUFEUUFBQUFVR0JBQU9BQUFBQ2dZQkFBRUFBQVdBTEFBQUFBb0FBZ0FzQUFRR0JBQU9BQUFBQlFZRUFBOEFBQUFLQmdFQUFRQUFCWUF0QUFBQUNnQUNBQzBBQkFZRUFBOEFBQUFGQmdRQUVBQUFBQUFHQWdDQUFBQUFCWUF1QUFBQUNnQUNBQzRBQkFZRUFCQUFBQUFGQmdRQUVRQUFBQUFHQWdDQUFBQUFCWUF2QUFBQUNnQUNBQzhBQkFZRUFCRUFBQUFGQmdRQUVnQUFBQUFHQWdDQUFBQUFCWUF3QUFBQUNnQUNBREFBQkFZRUFCSUFBQUFGQmdRQUV3QUFBQUFHQWdDQUFBQUFCWUF4QUFBQUNnQUNBREVBQkFZRUFBOEFBQUFGQmdRQUV3QUFBQUFHQWdDQUFBQUFCWUF5QUFBQUNnQUNBRElBQkFZRUFBb0FBQUFGQmdRQUZBQUFBQUFHQWdDQUFBQUFCWUF6QUFBQUNnQUNBRE1BQkFZRUFCUUFBQUFGQmdRQUZRQUFBQUFHQWdDQUFBQUFCWUEwQUFBQUNnQUNBRFFBQkFZRUFCVUFBQUFGQmdRQUZnQUFBQUFHQWdDQUFBQUFCWUExQUFBQUNnQUNBRFVBQkFZRUFBZ0FBQUFGQmdRQUZnQUFBQUFHQWdDQUFBQUFCWUEyQUFBQUNnQUNBRFlBQkFZRUFCVUFBQUFGQmdRQUZ3QUFBQUFBQllBM0FBQUFDZ0FDQURjQUJBWUVBQmNBQUFBRkJnUUFHQUFBQUFBR0FnQ0FBQUFBQllBNEFBQUFDZ0FDQURnQUJBWUVBQmdBQUFBRkJnUUFHUUFBQUFBR0FnQ0FBQUFBQllBNUFBQUFDZ0FDQURrQUJBWUVBQmtBQUFBRkJnUUFHZ0FBQUFBR0FnQ0FBQUFBQllBNkFBQUFDZ0FDQURvQUJBWUVBQm9BQUFBRkJnUUFHd0FBQUFBR0FnQ0FBQUFBQllBN0FBQUFDZ0FDQURzQUJBWUVBQnNBQUFBRkJnUUFIQUFBQUFBR0FnQ0FBQUFBQllBOEFBQUFDZ0FDQUR3QUJBWUVBQmNBQUFBRkJnUUFIQUFBQUFBR0FnQ0FBQUFBQjRBL0FBQUFCQUlRQUFBQWlQOXNKRWtBQUFDSS95YjJNd0FLQUFJQVBRQUFDZ0lBQkFBRUNnSUFBUUFOQWd3QUp2WXpBQUFBaVA4QUFBQUFEZ0lNQUd3a1NRQUFBSWovQUFBQUFBOENEQUFtOWpNQVJ5NmQvd0FBQUFBQUFBZUFRQUFBQUFRQ0VBQUFBT0wvYkNSSkFBQUE0djhtOWpNQUNnQUNBRDRBQUFvQ0FBUUFCQW9DQUFFQURRSU1BQ2IyTXdBQUFPTC9BQUFBQUE0Q0RBQnNKRWtBQUFEaS93QUFBQUFQQWd3QUp2WXpBRWN1OS84QUFBQUFBQUFIZ0VFQUFBQUVBaEFBZjhJTUFIZlNrZjkvd2d3QTl2bUIvd29BQWdBL0FCQUFSd0FBQUZSb1pYSmxJR2x6SUdFZ2RtRnNaVzVqWlNCdmNpQmphR0Z5WjJVZ1pYSnliM0lnYzI5dFpYZG9aWEpsSUdsdUlIUm9hWE1nWVhKdmJXRjBhV01nYzNsemRHVnRMZ0FLQWdBRUFBUUtBZ0FCQUEwQ0RBRDIrWUgvZjhJTUFBQUFBQUFPQWd3QWQ5S1IvMy9DREFBQUFBQUFEd0lNQVBiNWdmOEJteHdBQUFBQUFBQUFCNEJDQUFBQUJBSVFBQUFBRHdDbUZaY0FBQUFQQUdEbmdRQUtBQUlBUUFBQUNnSUFCQUFFQ2dJQUFRQU5BZ3dBWU9lQkFBQUFEd0FBQUFBQURnSU1BS1lWbHdBQUFBOEFBQUFBQUE4Q0RBQmc1NEVBUmk0a0FBQUFBQUFBQUFBQUFBQUFBQUFB</t>
        </r>
      </text>
    </comment>
    <comment ref="J36" authorId="0">
      <text>
        <r>
          <rPr>
            <sz val="9"/>
            <color indexed="81"/>
            <rFont val="Tahoma"/>
            <family val="2"/>
          </rPr>
          <t>QzE5SDE5TjNPM3xNQVNURVIgU0hFRVRQaWN0dXJlIDU3NXxWbXBEUkRBeE1EQUVBd0lCQUFBQUFBQUFBQUFBQUFDQUFBQUFBQU1BRmdBQUFFTm9aVzFFY21GM0lERXlMakF1TWk0eE1EYzJCQUlRQUFlNG9QK3R0VXIvelpNUEFHQm5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IvN1ZBa1dDQVFBQUFBa0FCZ0lCQUFBQUNRQUdRZ0FBQkFJQWdBQkFBOElBZ0FCQUFPQU53QUFBQVFDRUFBSHVLRC9yYlZLLzgyVER3QmdaNElBQklBQkFBQUFBQUlJQU9xTC9QL1djMXovQ2dBQ0FBSUFOd1FCQUFFQUFBU0FBZ0FBQUFBQ0NBQzlNOS8vbWJCaS93b0FBZ0FEQUFBQUJJQURBQUFBQUFJSUFHUG95UCt0blU3L0NnQUNBQVFBQWdRQ0FBZ0FLd1FDQUFBQVNBUUFBQWFBQUFBQUFBQUNDQUJqaU16L3JiVksvd1FDRUFCalNNWC9yYlZLLy8yaHpQK3RkVkwvSXdnQkFBQUNCd0lBQUFBQUJ3MEFBUUFBQUFNQVlBRElBQU1BVHdBQUFBQUVnQVFBQUFBQUFnZ0FVTzJ1LzYyZFhmOEtBQUlBQlFBQ0JBSUFCd0FyQkFJQUFBQklCQUFBQm9BQUFBQUFBQUlJQUlPQXN2K3RCVnIvQkFJUUFCMWFxLyt0QlZyL2c0Q3kvK0E0WWY4akNBRUFBQUlIQWdBQUFBQUhEUUFCQUFBQUF3QmdBTWdBQXdCT0FBQUFBQVNBQlFBQUFBQUNDQUFUS3JYLzJmVjYvd29BQWdBR0FBQUFCSUFHQUFBQUFBSUlBQ2NYb2Y4elFaSC9DZ0FDQUFjQU53UUJBQUVBQUFTQUJ3QUFBQUFDQ0FBQkFOUC9vQmgrL3dvQUFnQUlBQUFBQklBSUFBQUFBQUlJQUFFQTR2KzBFNWovQ2dBQ0FBa0FOd1FCQUFFQUFBU0FDUUFBQUFBQ0NBQUFBTlAveHc2eS93b0FBZ0FLQUFJRUFnQUlBQ3NFQWdBQUFFZ0VBQUEzQkFFQUFRYUFBQUFBQUFBQ0NBQUFvTmIveHlhdS93UUNFQUFBWU0vL3h5YXUvNXE1MXYvSDVyWC9Jd2dCQUFBQ0J3SUFBQUFBQncwQUFRQUFBQU1BWUFESUFBTUFUd0FBQUFBRWdBb0FBQUFBQWdnQUFBRGkvOW9KelA4S0FBSUFDd0FBQUFTQUN3QUFBQUFDQ0FBQUFBQUEyZ25NL3dvQUFnQU1BQUFBQklBTUFBQUFBQUlJQVAvL0RnRHRCT2IvQ2dBQ0FBMEFBQUFFZ0EwQUFBQUFBZ2dBQUFBQUFBQUFBQUFLQUFJQURnQUFBQVNBRGdBQUFBQUNDQUFBQU9ML0FBQUFBQW9BQWdBUEFBQUFCSUFQQUFBQUFBSUlBQUFBMC8vdEJPYi9DZ0FDQUJBQUFBQUVnQkFBQUFBQUFnZ0FBQURUL3hQN0dRQUtBQUlBRVFBQUFBU0FFUUFBQUFBQ0NBQUFBTFgvRS9zWkFBb0FBZ0FTQUFJRUFnQUlBQ3NFQWdBQUFFZ0VBQUEzQkFFQUFRYUFBQUFBQUFBQ0NBQUFvTGovRXhNV0FBUUNFQUFBWUxIL0V4TVdBSnE1dVA4VDB4MEFJd2dCQUFBQ0J3SUFBQUFBQncwQUFRQUFBQU1BWUFESUFBTUFUd0FBQUFBRWdCSUFBQUFBQWdnQUFBRGkveWIyTXdBS0FBSUFFd0FDQkFJQUJ3QXJCQUlBQVFCSUJBQUFOd1FCQUFFR2dBQUFBQUFBQWdnQU5KUGwveVplTUFBRUFoQUF6V3plL3laZU1BQ3I2dTMvV1pFM0FDTUlBUUFBQWdjQ0FBQUFCUWNCQUFVRUJ3WUFBZ0FDQUFNQUFBY09BQUVBQUFBREFHQUF5QUFEQUU1SUFBQUFBQVNBRXdBQUFBQUNDQUFBQU5QL09mRk5BQW9BQWdBVUFBQUFCSUFVQUFBQUFBSUlBQUFBNHY5TTdHY0FDZ0FDQUJVQUFnUUNBQWNBS3dRQ0FBQUFTQVFBQUFhQUFBQUFBQUFDQ0FBMGsrWC9URlJrQUFRQ0VBRE5iTjcvVEZSa0FEU1Q1ZitBaDJzQUl3Z0JBQUFDQndJQUFBQUFCdzBBQVFBQUFBTUFZQURJQUFNQVRnQUFBQUFFZ0JVQUFBQUFBZ2dBQUFEVC8yRG5nUUFLQUFJQUZnQUFBQVNBRmdBQUFBQUNDQUFBQUxYL1lPZUJBQW9BQWdBWEFBQUFCSUFYQUFBQUFBSUlBQUFBcHY5TTdHY0FDZ0FDQUJnQUFBQUVnQmdBQUFBQUFnZ0FBQUMxL3pueFRRQUtBQUlBR1FBQUFBU0FHUUFBQUFBQ0NBQUFBS2IvSnZZekFBb0FBZ0FhQURjRUFRQUJBQUFGZ0JzQUFBQUtBQUlBR3dBRUJnUUFBUUFBQUFVR0JBQUNBQUFBQ2dZQkFBRUFBQVdBSEFBQUFBb0FBZ0FjQUFRR0JBQUNBQUFBQlFZRUFBTUFBQUFBQmdJQWdBQUFBQVdBSFFBQUFBb0FBZ0FkQUFRR0JBQURBQUFBQlFZRUFBUUFBQUFBQmdJQWdBQUFBQVdBSGdBQUFBb0FBZ0FlQUFRR0JBQUVBQUFBQlFZRUFBVUFBQUFBQmdJQWdBQUFBQVdBSHdBQUFBb0FBZ0FmQUFRR0JBQUZBQUFBQlFZRUFBWUFBQUFLQmdFQUFRQUFCWUFnQUFBQUNnQUNBQ0FBQkFZRUFBVUFBQUFGQmdRQUJ3QUFBQUFHQWdDQUFBQUFCWUFoQUFBQUNnQUNBQ0VBQkFZRUFBSUFBQUFGQmdRQUJ3QUFBQUFHQWdDQUFBQUFCWUFpQUFBQUNnQUNBQ0lBQkFZRUFBY0FBQUFGQmdRQUNBQUFBQW9HQVFBQkFBQUZnQ01BQUFBS0FBSUFJd0FFQmdRQUNBQUFBQVVHQkFBSkFBQUFDZ1lCQUFFQUFBV0FKQUFBQUFvQUFnQWtBQVFHQkFBSkFBQUFCUVlFQUFvQUFBQUtCZ0VBQVFBQUJZQWxBQUFBQ2dBQ0FDVUFCQVlFQUFvQUFBQUZCZ1FBQ3dBQUFBQUdBZ0NBQUFBQUJZQW1BQUFBQ2dBQ0FDWUFCQVlFQUFzQUFBQUZCZ1FBREFBQUFBQUdBZ0NBQUFBQUJZQW5BQUFBQ2dBQ0FDY0FCQVlFQUF3QUFBQUZCZ1FBRFFBQUFBQUdBZ0NBQUFBQUJZQW9BQUFBQ2dBQ0FDZ0FCQVlFQUEwQUFBQUZCZ1FBRGdBQUFBQUdBZ0NBQUFBQUJZQXBBQUFBQ2dBQ0FDa0FCQVlFQUE0QUFBQUZCZ1FBRHdBQUFBQUdBZ0NBQUFBQUJZQXFBQUFBQ2dBQ0FDb0FCQVlFQUFvQUFBQUZCZ1FBRHdBQUFBQUdBZ0NBQUFBQUJZQXJBQUFBQ2dBQ0FDc0FCQVlFQUE0QUFBQUZCZ1FBRUFBQUFBb0dBUUFCQUFBRmdDd0FBQUFLQUFJQUxBQUVCZ1FBRUFBQUFBVUdCQUFSQUFBQUFBWUNBQUlBQUFBRmdDMEFBQUFLQUFJQUxRQUVCZ1FBRUFBQUFBVUdCQUFTQUFBQUNnWUJBQUVBQUFXQUxnQUFBQW9BQWdBdUFBUUdCQUFTQUFBQUJRWUVBQk1BQUFBS0JnRUFBUUFBQllBdkFBQUFDZ0FDQUM4QUJBWUVBQk1BQUFBRkJnUUFGQUFBQUFBR0FnQ0FBQUFBQllBd0FBQUFDZ0FDQURBQUJBWUVBQlFBQUFBRkJnUUFGUUFBQUFBR0FnQ0FBQUFBQllBeEFBQUFDZ0FDQURFQUJBWUVBQlVBQUFBRkJnUUFGZ0FBQUFBR0FnQ0FBQUFBQllBeUFBQUFDZ0FDQURJQUJBWUVBQllBQUFBRkJnUUFGd0FBQUFBR0FnQ0FBQUFBQllBekFBQUFDZ0FDQURNQUJBWUVBQmNBQUFBRkJnUUFHQUFBQUFBR0FnQ0FBQUFBQllBMEFBQUFDZ0FDQURRQUJBWUVBQk1BQUFBRkJnUUFHQUFBQUFBR0FnQ0FBQUFBQllBMUFBQUFDZ0FDQURVQUJBWUVBQmdBQUFBRkJnUUFHUUFBQUFvR0FRQUJBQUFIZ0RnQUFBQUVBaEFBZ1QzRy8yVFhkLytCUGNiLzR2NW4vd29BQWdBMkFBQUtBZ0FFQUFRS0FnQUJBQTBDREFEaS9tZi9nVDNHL3dBQUFBQU9BZ3dBWk5kMy80RTl4djhBQUFBQUR3SU1BT0wrWi84Q0Z0Yi9BQUFBQUFBQUI0QTVBQUFBQkFJUUFBQUE4ZjgwTS92L0FBRHgvKzBFNXY4S0FBSUFOd0FBQ2dJQUJBQUVDZ0lBQVFBTkFnd0E3UVRtL3dBQThmOEFBQUFBRGdJTUFEUXorLzhBQVBIL0FBQUFBQThDREFEdEJPYi9SaTRHQUFBQUFBQUFBQWVBT2dBQUFBUUNFQUFBQU1UL2t4cDlBQUFBeFA5TTdHY0FDZ0FDQURnQUFBb0NBQVFBQkFvQ0FBRUFEUUlNQUV6c1p3QUFBTVQvQUFBQUFBNENEQUNUR24wQUFBREUvd0FBQUFBUEFnd0FUT3huQUVjdTJmOEFBQUFBQUFBQUFBQUFBQUFBQUE9PQ==</t>
        </r>
      </text>
    </comment>
    <comment ref="K36" authorId="0">
      <text>
        <r>
          <rPr>
            <sz val="9"/>
            <color indexed="81"/>
            <rFont val="Tahoma"/>
            <family val="2"/>
          </rPr>
          <t>QzE5SDE5TjNPM3xNQVNURVIgU0hFRVRQaWN0dXJlIDU3NXxWbXBEUkRBeE1EQUVBd0lCQUFBQUFBQUFBQUFBQUFDQUFBQUFBQU1BRmdBQUFFTm9aVzFFY21GM0lERXlMakF1TWk0eE1EYzJCQUlRQUFlNG9QK3R0VXIvelpNUEFHQm5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IvN1ZBa1dDQVFBQUFBa0FCZ0lCQUFBQUNRQUdRZ0FBQkFJQWdBQkFBOElBZ0FCQUFPQU53QUFBQVFDRUFBSHVLRC9yYlZLLzgyVER3QmdaNElBQklBQkFBQUFBQUlJQU9xTC9QL1djMXovQ2dBQ0FBSUFOd1FCQUFFQUFBU0FBZ0FBQUFBQ0NBQzlNOS8vbWJCaS93b0FBZ0FEQUFBQUJJQURBQUFBQUFJSUFHUG95UCt0blU3L0NnQUNBQVFBQWdRQ0FBZ0FLd1FDQUFBQVNBUUFBQWFBQUFBQUFBQUNDQUJqaU16L3JiVksvd1FDRUFCalNNWC9yYlZLLy8yaHpQK3RkVkwvSXdnQkFBQUNCd0lBQUFBQUJ3MEFBUUFBQUFNQVlBRElBQU1BVHdBQUFBQUVnQVFBQUFBQUFnZ0FVTzJ1LzYyZFhmOEtBQUlBQlFBQ0JBSUFCd0FyQkFJQUFBQklCQUFBQm9BQUFBQUFBQUlJQUlPQXN2K3RCVnIvQkFJUUFCMWFxLyt0QlZyL2c0Q3kvK0E0WWY4akNBRUFBQUlIQWdBQUFBQUhEUUFCQUFBQUF3QmdBTWdBQXdCT0FBQUFBQVNBQlFBQUFBQUNDQUFUS3JYLzJmVjYvd29BQWdBR0FBQUFCSUFHQUFBQUFBSUlBQ2NYb2Y4elFaSC9DZ0FDQUFjQU53UUJBQUVBQUFTQUJ3QUFBQUFDQ0FBQkFOUC9vQmgrL3dvQUFnQUlBQUFBQklBSUFBQUFBQUlJQUFFQTR2KzBFNWovQ2dBQ0FBa0FOd1FCQUFFQUFBU0FDUUFBQUFBQ0NBQUFBTlAveHc2eS93b0FBZ0FLQUFJRUFnQUlBQ3NFQWdBQUFFZ0VBQUEzQkFFQUFRYUFBQUFBQUFBQ0NBQUFvTmIveHlhdS93UUNFQUFBWU0vL3h5YXUvNXE1MXYvSDVyWC9Jd2dCQUFBQ0J3SUFBQUFBQncwQUFRQUFBQU1BWUFESUFBTUFUd0FBQUFBRWdBb0FBQUFBQWdnQUFBRGkvOW9KelA4S0FBSUFDd0FBQUFTQUN3QUFBQUFDQ0FBQUFBQUEyZ25NL3dvQUFnQU1BQUFBQklBTUFBQUFBQUlJQVAvL0RnRHRCT2IvQ2dBQ0FBMEFBQUFFZ0EwQUFBQUFBZ2dBQUFBQUFBQUFBQUFLQUFJQURnQUFBQVNBRGdBQUFBQUNDQUFBQU9ML0FBQUFBQW9BQWdBUEFBQUFCSUFQQUFBQUFBSUlBQUFBMC8vdEJPYi9DZ0FDQUJBQUFBQUVnQkFBQUFBQUFnZ0FBQURUL3hQN0dRQUtBQUlBRVFBQUFBU0FFUUFBQUFBQ0NBQUFBTFgvRS9zWkFBb0FBZ0FTQUFJRUFnQUlBQ3NFQWdBQUFFZ0VBQUEzQkFFQUFRYUFBQUFBQUFBQ0NBQUFvTGovRXhNV0FBUUNFQUFBWUxIL0V4TVdBSnE1dVA4VDB4MEFJd2dCQUFBQ0J3SUFBQUFBQncwQUFRQUFBQU1BWUFESUFBTUFUd0FBQUFBRWdCSUFBQUFBQWdnQUFBRGkveWIyTXdBS0FBSUFFd0FDQkFJQUJ3QXJCQUlBQVFCSUJBQUFOd1FCQUFFR2dBQUFBQUFBQWdnQU5KUGwveVplTUFBRUFoQUF6V3plL3laZU1BQ3I2dTMvV1pFM0FDTUlBUUFBQWdjQ0FBQUFCUWNCQUFVRUJ3WUFBZ0FDQUFNQUFBY09BQUVBQUFBREFHQUF5QUFEQUU1SUFBQUFBQVNBRXdBQUFBQUNDQUFBQU5QL09mRk5BQW9BQWdBVUFBQUFCSUFVQUFBQUFBSUlBQUFBNHY5TTdHY0FDZ0FDQUJVQUFnUUNBQWNBS3dRQ0FBQUFTQVFBQUFhQUFBQUFBQUFDQ0FBMGsrWC9URlJrQUFRQ0VBRE5iTjcvVEZSa0FEU1Q1ZitBaDJzQUl3Z0JBQUFDQndJQUFBQUFCdzBBQVFBQUFBTUFZQURJQUFNQVRnQUFBQUFFZ0JVQUFBQUFBZ2dBQUFEVC8yRG5nUUFLQUFJQUZnQUFBQVNBRmdBQUFBQUNDQUFBQUxYL1lPZUJBQW9BQWdBWEFBQUFCSUFYQUFBQUFBSUlBQUFBcHY5TTdHY0FDZ0FDQUJnQUFBQUVnQmdBQUFBQUFnZ0FBQUMxL3pueFRRQUtBQUlBR1FBQUFBU0FHUUFBQUFBQ0NBQUFBS2IvSnZZekFBb0FBZ0FhQURjRUFRQUJBQUFGZ0JzQUFBQUtBQUlBR3dBRUJnUUFBUUFBQUFVR0JBQUNBQUFBQ2dZQkFBRUFBQVdBSEFBQUFBb0FBZ0FjQUFRR0JBQUNBQUFBQlFZRUFBTUFBQUFBQmdJQWdBQUFBQVdBSFFBQUFBb0FBZ0FkQUFRR0JBQURBQUFBQlFZRUFBUUFBQUFBQmdJQWdBQUFBQVdBSGdBQUFBb0FBZ0FlQUFRR0JBQUVBQUFBQlFZRUFBVUFBQUFBQmdJQWdBQUFBQVdBSHdBQUFBb0FBZ0FmQUFRR0JBQUZBQUFBQlFZRUFBWUFBQUFLQmdFQUFRQUFCWUFnQUFBQUNnQUNBQ0FBQkFZRUFBVUFBQUFGQmdRQUJ3QUFBQUFHQWdDQUFBQUFCWUFoQUFBQUNnQUNBQ0VBQkFZRUFBSUFBQUFGQmdRQUJ3QUFBQUFHQWdDQUFBQUFCWUFpQUFBQUNnQUNBQ0lBQkFZRUFBY0FBQUFGQmdRQUNBQUFBQW9HQVFBQkFBQUZnQ01BQUFBS0FBSUFJd0FFQmdRQUNBQUFBQVVHQkFBSkFBQUFDZ1lCQUFFQUFBV0FKQUFBQUFvQUFnQWtBQVFHQkFBSkFBQUFCUVlFQUFvQUFBQUtCZ0VBQVFBQUJZQWxBQUFBQ2dBQ0FDVUFCQVlFQUFvQUFBQUZCZ1FBQ3dBQUFBQUdBZ0NBQUFBQUJZQW1BQUFBQ2dBQ0FDWUFCQVlFQUFzQUFBQUZCZ1FBREFBQUFBQUdBZ0NBQUFBQUJZQW5BQUFBQ2dBQ0FDY0FCQVlFQUF3QUFBQUZCZ1FBRFFBQUFBQUdBZ0NBQUFBQUJZQW9BQUFBQ2dBQ0FDZ0FCQVlFQUEwQUFBQUZCZ1FBRGdBQUFBQUdBZ0NBQUFBQUJZQXBBQUFBQ2dBQ0FDa0FCQVlFQUE0QUFBQUZCZ1FBRHdBQUFBQUdBZ0NBQUFBQUJZQXFBQUFBQ2dBQ0FDb0FCQVlFQUFvQUFBQUZCZ1FBRHdBQUFBQUdBZ0NBQUFBQUJZQXJBQUFBQ2dBQ0FDc0FCQVlFQUE0QUFBQUZCZ1FBRUFBQUFBb0dBUUFCQUFBRmdDd0FBQUFLQUFJQUxBQUVCZ1FBRUFBQUFBVUdCQUFSQUFBQUFBWUNBQUlBQUFBRmdDMEFBQUFLQUFJQUxRQUVCZ1FBRUFBQUFBVUdCQUFTQUFBQUNnWUJBQUVBQUFXQUxnQUFBQW9BQWdBdUFBUUdCQUFTQUFBQUJRWUVBQk1BQUFBS0JnRUFBUUFBQllBdkFBQUFDZ0FDQUM4QUJBWUVBQk1BQUFBRkJnUUFGQUFBQUFBR0FnQ0FBQUFBQllBd0FBQUFDZ0FDQURBQUJBWUVBQlFBQUFBRkJnUUFGUUFBQUFBR0FnQ0FBQUFBQllBeEFBQUFDZ0FDQURFQUJBWUVBQlVBQUFBRkJnUUFGZ0FBQUFBR0FnQ0FBQUFBQllBeUFBQUFDZ0FDQURJQUJBWUVBQllBQUFBRkJnUUFGd0FBQUFBR0FnQ0FBQUFBQllBekFBQUFDZ0FDQURNQUJBWUVBQmNBQUFBRkJnUUFHQUFBQUFBR0FnQ0FBQUFBQllBMEFBQUFDZ0FDQURRQUJBWUVBQk1BQUFBRkJnUUFHQUFBQUFBR0FnQ0FBQUFBQllBMUFBQUFDZ0FDQURVQUJBWUVBQmdBQUFBRkJnUUFHUUFBQUFvR0FRQUJBQUFIZ0RnQUFBQUVBaEFBZ1QzRy8yVFhkLytCUGNiLzR2NW4vd29BQWdBMkFBQUtBZ0FFQUFRS0FnQUJBQTBDREFEaS9tZi9nVDNHL3dBQUFBQU9BZ3dBWk5kMy80RTl4djhBQUFBQUR3SU1BT0wrWi84Q0Z0Yi9BQUFBQUFBQUI0QTVBQUFBQkFJUUFBQUE4ZjgwTS92L0FBRHgvKzBFNXY4S0FBSUFOd0FBQ2dJQUJBQUVDZ0lBQVFBTkFnd0E3UVRtL3dBQThmOEFBQUFBRGdJTUFEUXorLzhBQVBIL0FBQUFBQThDREFEdEJPYi9SaTRHQUFBQUFBQUFBQWVBT2dBQUFBUUNFQUFBQU1UL2t4cDlBQUFBeFA5TTdHY0FDZ0FDQURnQUFBb0NBQVFBQkFvQ0FBRUFEUUlNQUV6c1p3QUFBTVQvQUFBQUFBNENEQUNUR24wQUFBREUvd0FBQUFBUEFnd0FUT3huQUVjdTJmOEFBQUFBQUFBQUFBQUFBQUFBQUE9PQ==</t>
        </r>
      </text>
    </comment>
    <comment ref="J37" authorId="0">
      <text>
        <r>
          <rPr>
            <sz val="9"/>
            <color indexed="81"/>
            <rFont val="Tahoma"/>
            <family val="2"/>
          </rPr>
          <t>QzIwSDIzTjNPMnxNQVNURVIgU0hFRVRQaWN0dXJlIDU4N3xWbXBEUkRBeE1EQUVBd0lCQUFBQUFBQUFBQUFBQUFDQUFBQUFBQU1BRmdBQUFFTm9aVzFFY21GM0lERXlMakF1TWk0eE1EYzJCQUlRQUFCZ3ovL0h6ckgvelpOYUFJWmR0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JhNnR3a1dDQVFBQUFBa0FCZ0lCQUFBQUNRQUdRZ0FBQkFJQWdBQkFBOElBZ0FCQUFPQU53QUFBQVFDRUFBQVlNLy94ODZ4LzgyVFdnQ0dYYllBQklBQkFBQUFBQUlJQUFBQUhnRGFDY3ovQ2dBQ0FBSUFOd1FCQUFFQUFBU0FBZ0FBQUFBQ0NBQUFBQUFBMmduTS93b0FBZ0FEQUFBQUJJQURBQUFBQUFJSUFBQUFEd0RIRHJML0NnQUNBQVFBTndRQkFBRUFBQVNBQkFBQUFBQUNDQUFCQVBIL3h3Nnkvd29BQWdBRkFEY0VBUUFCQUFBRWdBVUFBQUFBQWdnQUFRRHgvKzBFNXY4S0FBSUFCZ0FBQUFTQUJnQUFBQUFDQ0FBQUFOUC83UVRtL3dvQUFnQUhBQUlFQWdBSUFDc0VBZ0FCQUVnRUFBQTNCQUVBQVFhQUFBQUFBQUFDQ0FBQW9OYi83UnppL3dRQ0VBQUFZTS8vN1J6aS81cTUxdjhnRVBIL0l3Z0JBQUFDQndJQUFBQUZCd0VBQVFBSERnQUJBQUFBQXdCZ0FNZ0FBd0JQU0FBQUFBQUVnQWNBQUFBQUFnZ0FBQUFBQUFBQUFBQUtBQUlBQ0FBQUFBU0FDQUFBQUFBQ0NBQUFBUEgvRS9zWkFBb0FBZ0FKQUFJRUFnQUlBQ3NFQWdBQUFFZ0VBQUEzQkFFQUFRYUFBQUFBQUFBQ0NBQUFvUFQvRXhNV0FBUUNFQUFBWU8zL0V4TVdBSnE1OVA4VDB4MEFJd2dCQUFBQ0J3SUFBQUFBQncwQUFRQUFBQU1BWUFESUFBTUFUd0FBQUFBRWdBa0FBQUFBQWdnQUFBQUFBQ2IyTXdBS0FBSUFDZ0FBQUFTQUNnQUFBQUFDQ0FBQkFQSC9PZkZOQUFvQUFnQUxBQUFBQklBTEFBQUFBQUlJQUFBQUFBQk03R2NBQ2dBQ0FBd0FBQUFFZ0F3QUFBQUFBZ2dBQUFBZUFFenNad0FLQUFJQURRQUFBQVNBRFFBQUFBQUNDQUFBQUMwQU9mRk5BQW9BQWdBT0FBQUFCSUFPQUFBQUFBSUlBQUFBSGdBbTlqTUFDZ0FDQUE4QUFBQUVnQThBQUFBQUFnZ0FBQUF0QUdEbmdRQUtBQUlBRUFBQUFBU0FFQUFBQUFBQ0NBQUFBQjRBYytLYkFBb0FBZ0FSQUFBQUJJQVJBQUFBQUFJSUFBQUFMUUNHM2JVQUNnQUNBQklBQUFBRWdCSUFBQUFBQWdnQUFBQkxBSWJkdFFBS0FBSUFFd0FBQUFTQUV3QUFBQUFDQ0FBQUFGb0FjK0tiQUFvQUFnQVVBQUFBQklBVUFBQUFBQUlJQUFBQVN3Qmc1NEVBQ2dBQ0FCVUFBQUFFZ0JVQUFBQUFBZ2dBQUFBZUFBQUFBQUFLQUFJQUZnQUNCQUlBQndBckJBSUFBQUJJQkFBQUJvQUFBQUFBQUFJSUFET1RJUUFBYVB6L0JBSVFBTXhzR2dBQWFQei9NNU1oQURPYkF3QWpDQUVBQUFJSEFnQUFBQUFIRFFBQkFBQUFBd0JnQU1nQUF3Qk9BQUFBQUFTQUZnQUFBQUFDQ0FBd29pOEFRRVVZQUFvQUFnQVhBQUFBQklBWEFBQUFBQUlJQUU0cVRBRC8vdzRBQ2dBQ0FCZ0FBZ1FDQUFjQUt3UUNBQUFBU0FRQUFBYUFBQUFBQUFBQ0NBQ0J2VThBLzJjTEFBUUNFQUFhbDBnQS8yY0xBSUc5VHdBem14SUFJd2dCQUFBQ0J3SUFBQUFBQncwQUFRQUFBQU1BWUFESUFBTUFUZ0FBQUFBRWdCZ0FBQUFBQWdnQVRpcE1BQUFBOGY4S0FBSUFHUUFBQUFTQUdRQUFBQUFDQ0FBd29pOEF3THJuL3dvQUFnQWFBQUlFQWdBSEFDc0VBZ0FBQUVnRUFBQUdnQUFBQUFBQUFnZ0FaRFV6QU1BaTVQOEVBaEFBL1E0c0FNQWk1UDlrTlRNQTlGWHIveU1JQVFBQUFnY0NBQUFBQUFjTkFBRUFBQUFEQUdBQXlBQURBRTRBQUFBQUJZQWJBQUFBQ2dBQ0FCc0FCQVlFQUFFQUFBQUZCZ1FBQWdBQUFBb0dBUUFCQUFBRmdCd0FBQUFLQUFJQUhBQUVCZ1FBQWdBQUFBVUdCQUFEQUFBQUNnWUJBQUVBQUFXQUhRQUFBQW9BQWdBZEFBUUdCQUFDQUFBQUJRWUVBQVFBQUFBS0JnRUFBUUFBQllBZUFBQUFDZ0FDQUI0QUJBWUVBQUlBQUFBRkJnUUFCUUFBQUFvR0FRQUJBQUFGZ0I4QUFBQUtBQUlBSHdBRUJnUUFCUUFBQUFVR0JBQUdBQUFBQ2dZQkFBRUFBQVdBSUFBQUFBb0FBZ0FnQUFRR0JBQUZBQUFBQlFZRUFBY0FBQUFLQmdFQUFRQUFCWUFoQUFBQUNnQUNBQ0VBQkFZRUFBY0FBQUFGQmdRQUNBQUFBQW9HQVFBQkFBQUZnQ0lBQUFBS0FBSUFJZ0FFQmdRQUNBQUFBQVVHQkFBSkFBQUFDZ1lCQUFF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SkFBQUFCUVlFQUE0QUFBQUFCZ0lBZ0FBQUFBV0FLUUFBQUFvQUFnQXBBQVFHQkFBTUFBQUFCUVlFQUE4QUFBQUFBQVdBS2dBQUFBb0FBZ0FxQUFRR0JBQVBBQUFBQlFZRUFCQUFBQUFBQmdJQWdBQUFBQVdBS3dBQUFBb0FBZ0FyQUFRR0JBQVFBQUFBQlFZRUFCRUFBQUFBQmdJQWdBQUFBQVdBTEFBQUFBb0FBZ0FzQUFRR0JBQVJBQUFBQlFZRUFCSUFBQUFBQmdJQWdBQUFBQVdBTFFBQUFBb0FBZ0F0QUFRR0JBQVNBQUFBQlFZRUFCTUFBQUFBQmdJQWdBQUFBQVdBTGdBQUFBb0FBZ0F1QUFRR0JBQVRBQUFBQlFZRUFCUUFBQUFBQmdJQWdBQUFBQVdBTHdBQUFBb0FBZ0F2QUFRR0JBQVBBQUFBQlFZRUFCUUFBQUFBQmdJQWdBQUFBQVdBTUFBQUFBb0FBZ0F3QUFRR0JBQUhBQUFBQlFZRUFCVUFBQUFLQmdFQUFRQUFCWUF4QUFBQUNnQUNBREVBQkFZRUFCVUFBQUFGQmdRQUZnQUFBQUFHQWdDQUFBQUFCWUF5QUFBQUNnQUNBRElBQkFZRUFCWUFBQUFGQmdRQUZ3QUFBQUFHQWdDQUFBQUFCWUF6QUFBQUNnQUNBRE1BQkFZRUFCY0FBQUFGQmdRQUdBQUFBQUFHQWdDQUFBQUFCWUEwQUFBQUNnQUNBRFFBQkFZRUFCZ0FBQUFGQmdRQUdRQUFBQUFHQWdDQUFBQUFCWUExQUFBQUNnQUNBRFVBQkFZRUFCVUFBQUFGQmdRQUdRQUFBQUFHQWdDQUFBQUFCNEE0QUFBQUJBSVFBQUFBRHdDQUgyTUFBQUFQQURueFRRQUtBQUlBTmdBQUNnSUFCQUFFQ2dJQUFRQU5BZ3dBT2ZGTkFBQUFEd0FBQUFBQURnSU1BSUFmWXdBQUFBOEFBQUFBQUE4Q0RBQTU4VTBBUmk0a0FBQUFBQUFBQUFlQU9RQUFBQVFDRUFBQUFEd0F1UkN4QUFBQVBBQno0cHNBQ2dBQ0FEY0FBQW9DQUFRQUJBb0NBQUVBRFFJTUFIUGltd0FBQUR3QUFBQUFBQTRDREFDNUVMRUFBQUE4QUFBQUFBQVBBZ3dBYytLYkFFWXVVUUFBQUFBQUFBQUhnRG9BQUFBRUFoQUEvNFEzQUlIWUR3RC9oRGNBQUFBQUFBb0FBZ0E0QUJBQVJ3QUFBRlJvWlhKbElHbHpJR0VnZG1Gc1pXNWpaU0J2Y2lCamFHRnlaMlVnWlhKeWIzSWdjMjl0Wlhkb1pYSmxJR2x1SUhSb2FYTWdZWEp2YldGMGFXTWdjM2x6ZEdWdExnQUtBZ0FFQUFRS0FnQUJBQTBDREFBQUFBQUEvNFEzQUFBQUFBQU9BZ3dBZ2RnUEFQK0VOd0FBQUFBQUR3SU1BQUFBQUFDQlhVY0FBQUFBQUFBQUFBQUFBQUFBQUFBPQ==</t>
        </r>
      </text>
    </comment>
    <comment ref="K37" authorId="0">
      <text>
        <r>
          <rPr>
            <sz val="9"/>
            <color indexed="81"/>
            <rFont val="Tahoma"/>
            <family val="2"/>
          </rPr>
          <t>QzIwSDIzTjNPMnxNQVNURVIgU0hFRVRQaWN0dXJlIDU4N3xWbXBEUkRBeE1EQUVBd0lCQUFBQUFBQUFBQUFBQUFDQUFBQUFBQU1BRmdBQUFFTm9aVzFFY21GM0lERXlMakF1TWk0eE1EYzJCQUlRQUFCZ3ovL0h6ckgvelpOYUFJWmR0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JhNnR3a1dDQVFBQUFBa0FCZ0lCQUFBQUNRQUdRZ0FBQkFJQWdBQkFBOElBZ0FCQUFPQU53QUFBQVFDRUFBQVlNLy94ODZ4LzgyVFdnQ0dYYllBQklBQkFBQUFBQUlJQUFBQUhnRGFDY3ovQ2dBQ0FBSUFOd1FCQUFFQUFBU0FBZ0FBQUFBQ0NBQUFBQUFBMmduTS93b0FBZ0FEQUFBQUJJQURBQUFBQUFJSUFBQUFEd0RIRHJML0NnQUNBQVFBTndRQkFBRUFBQVNBQkFBQUFBQUNDQUFCQVBIL3h3Nnkvd29BQWdBRkFEY0VBUUFCQUFBRWdBVUFBQUFBQWdnQUFRRHgvKzBFNXY4S0FBSUFCZ0FBQUFTQUJnQUFBQUFDQ0FBQUFOUC83UVRtL3dvQUFnQUhBQUlFQWdBSUFDc0VBZ0FCQUVnRUFBQTNCQUVBQVFhQUFBQUFBQUFDQ0FBQW9OYi83UnppL3dRQ0VBQUFZTS8vN1J6aS81cTUxdjhnRVBIL0l3Z0JBQUFDQndJQUFBQUZCd0VBQVFBSERnQUJBQUFBQXdCZ0FNZ0FBd0JQU0FBQUFBQUVnQWNBQUFBQUFnZ0FBQUFBQUFBQUFBQUtBQUlBQ0FBQUFBU0FDQUFBQUFBQ0NBQUFBUEgvRS9zWkFBb0FBZ0FKQUFJRUFnQUlBQ3NFQWdBQUFFZ0VBQUEzQkFFQUFRYUFBQUFBQUFBQ0NBQUFvUFQvRXhNV0FBUUNFQUFBWU8zL0V4TVdBSnE1OVA4VDB4MEFJd2dCQUFBQ0J3SUFBQUFBQncwQUFRQUFBQU1BWUFESUFBTUFUd0FBQUFBRWdBa0FBQUFBQWdnQUFBQUFBQ2IyTXdBS0FBSUFDZ0FBQUFTQUNnQUFBQUFDQ0FBQkFQSC9PZkZOQUFvQUFnQUxBQUFBQklBTEFBQUFBQUlJQUFBQUFBQk03R2NBQ2dBQ0FBd0FBQUFFZ0F3QUFBQUFBZ2dBQUFBZUFFenNad0FLQUFJQURRQUFBQVNBRFFBQUFBQUNDQUFBQUMwQU9mRk5BQW9BQWdBT0FBQUFCSUFPQUFBQUFBSUlBQUFBSGdBbTlqTUFDZ0FDQUE4QUFBQUVnQThBQUFBQUFnZ0FBQUF0QUdEbmdRQUtBQUlBRUFBQUFBU0FFQUFBQUFBQ0NBQUFBQjRBYytLYkFBb0FBZ0FSQUFBQUJJQVJBQUFBQUFJSUFBQUFMUUNHM2JVQUNnQUNBQklBQUFBRWdCSUFBQUFBQWdnQUFBQkxBSWJkdFFBS0FBSUFFd0FBQUFTQUV3QUFBQUFDQ0FBQUFGb0FjK0tiQUFvQUFnQVVBQUFBQklBVUFBQUFBQUlJQUFBQVN3Qmc1NEVBQ2dBQ0FCVUFBQUFFZ0JVQUFBQUFBZ2dBQUFBZUFBQUFBQUFLQUFJQUZnQUNCQUlBQndBckJBSUFBQUJJQkFBQUJvQUFBQUFBQUFJSUFET1RJUUFBYVB6L0JBSVFBTXhzR2dBQWFQei9NNU1oQURPYkF3QWpDQUVBQUFJSEFnQUFBQUFIRFFBQkFBQUFBd0JnQU1nQUF3Qk9BQUFBQUFTQUZnQUFBQUFDQ0FBd29pOEFRRVVZQUFvQUFnQVhBQUFBQklBWEFBQUFBQUlJQUU0cVRBRC8vdzRBQ2dBQ0FCZ0FBZ1FDQUFjQUt3UUNBQUFBU0FRQUFBYUFBQUFBQUFBQ0NBQ0J2VThBLzJjTEFBUUNFQUFhbDBnQS8yY0xBSUc5VHdBem14SUFJd2dCQUFBQ0J3SUFBQUFBQncwQUFRQUFBQU1BWUFESUFBTUFUZ0FBQUFBRWdCZ0FBQUFBQWdnQVRpcE1BQUFBOGY4S0FBSUFHUUFBQUFTQUdRQUFBQUFDQ0FBd29pOEF3THJuL3dvQUFnQWFBQUlFQWdBSEFDc0VBZ0FBQUVnRUFBQUdnQUFBQUFBQUFnZ0FaRFV6QU1BaTVQOEVBaEFBL1E0c0FNQWk1UDlrTlRNQTlGWHIveU1JQVFBQUFnY0NBQUFBQUFjTkFBRUFBQUFEQUdBQXlBQURBRTRBQUFBQUJZQWJBQUFBQ2dBQ0FCc0FCQVlFQUFFQUFBQUZCZ1FBQWdBQUFBb0dBUUFCQUFBRmdCd0FBQUFLQUFJQUhBQUVCZ1FBQWdBQUFBVUdCQUFEQUFBQUNnWUJBQUVBQUFXQUhRQUFBQW9BQWdBZEFBUUdCQUFDQUFBQUJRWUVBQVFBQUFBS0JnRUFBUUFBQllBZUFBQUFDZ0FDQUI0QUJBWUVBQUlBQUFBRkJnUUFCUUFBQUFvR0FRQUJBQUFGZ0I4QUFBQUtBQUlBSHdBRUJnUUFCUUFBQUFVR0JBQUdBQUFBQ2dZQkFBRUFBQVdBSUFBQUFBb0FBZ0FnQUFRR0JBQUZBQUFBQlFZRUFBY0FBQUFLQmdFQUFRQUFCWUFoQUFBQUNnQUNBQ0VBQkFZRUFBY0FBQUFGQmdRQUNBQUFBQW9HQVFBQkFBQUZnQ0lBQUFBS0FBSUFJZ0FFQmdRQUNBQUFBQVVHQkFBSkFBQUFDZ1lCQUFF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SkFBQUFCUVlFQUE0QUFBQUFCZ0lBZ0FBQUFBV0FLUUFBQUFvQUFnQXBBQVFHQkFBTUFBQUFCUVlFQUE4QUFBQUFBQVdBS2dBQUFBb0FBZ0FxQUFRR0JBQVBBQUFBQlFZRUFCQUFBQUFBQmdJQWdBQUFBQVdBS3dBQUFBb0FBZ0FyQUFRR0JBQVFBQUFBQlFZRUFCRUFBQUFBQmdJQWdBQUFBQVdBTEFBQUFBb0FBZ0FzQUFRR0JBQVJBQUFBQlFZRUFCSUFBQUFBQmdJQWdBQUFBQVdBTFFBQUFBb0FBZ0F0QUFRR0JBQVNBQUFBQlFZRUFCTUFBQUFBQmdJQWdBQUFBQVdBTGdBQUFBb0FBZ0F1QUFRR0JBQVRBQUFBQlFZRUFCUUFBQUFBQmdJQWdBQUFBQVdBTHdBQUFBb0FBZ0F2QUFRR0JBQVBBQUFBQlFZRUFCUUFBQUFBQmdJQWdBQUFBQVdBTUFBQUFBb0FBZ0F3QUFRR0JBQUhBQUFBQlFZRUFCVUFBQUFLQmdFQUFRQUFCWUF4QUFBQUNnQUNBREVBQkFZRUFCVUFBQUFGQmdRQUZnQUFBQUFHQWdDQUFBQUFCWUF5QUFBQUNnQUNBRElBQkFZRUFCWUFBQUFGQmdRQUZ3QUFBQUFHQWdDQUFBQUFCWUF6QUFBQUNnQUNBRE1BQkFZRUFCY0FBQUFGQmdRQUdBQUFBQUFHQWdDQUFBQUFCWUEwQUFBQUNnQUNBRFFBQkFZRUFCZ0FBQUFGQmdRQUdRQUFBQUFHQWdDQUFBQUFCWUExQUFBQUNnQUNBRFVBQkFZRUFCVUFBQUFGQmdRQUdRQUFBQUFHQWdDQUFBQUFCNEE0QUFBQUJBSVFBQUFBRHdDQUgyTUFBQUFQQURueFRRQUtBQUlBTmdBQUNnSUFCQUFFQ2dJQUFRQU5BZ3dBT2ZGTkFBQUFEd0FBQUFBQURnSU1BSUFmWXdBQUFBOEFBQUFBQUE4Q0RBQTU4VTBBUmk0a0FBQUFBQUFBQUFlQU9RQUFBQVFDRUFBQUFEd0F1UkN4QUFBQVBBQno0cHNBQ2dBQ0FEY0FBQW9DQUFRQUJBb0NBQUVBRFFJTUFIUGltd0FBQUR3QUFBQUFBQTRDREFDNUVMRUFBQUE4QUFBQUFBQVBBZ3dBYytLYkFFWXVVUUFBQUFBQUFBQUhnRG9BQUFBRUFoQUEvNFEzQUlIWUR3RC9oRGNBQUFBQUFBb0FBZ0E0QUJBQVJ3QUFBRlJvWlhKbElHbHpJR0VnZG1Gc1pXNWpaU0J2Y2lCamFHRnlaMlVnWlhKeWIzSWdjMjl0Wlhkb1pYSmxJR2x1SUhSb2FYTWdZWEp2YldGMGFXTWdjM2x6ZEdWdExnQUtBZ0FFQUFRS0FnQUJBQTBDREFBQUFBQUEvNFEzQUFBQUFBQU9BZ3dBZ2RnUEFQK0VOd0FBQUFBQUR3SU1BQUFBQUFDQlhVY0FBQUFBQUFBQUFBQUFBQUFBQUFBPQ==</t>
        </r>
      </text>
    </comment>
    <comment ref="J38" authorId="0">
      <text>
        <r>
          <rPr>
            <sz val="9"/>
            <color indexed="81"/>
            <rFont val="Tahoma"/>
            <family val="2"/>
          </rPr>
          <t>QzE1SDE5TjNPM1N8TUFTVEVSIFNIRUVUUGljdHVyZSA4OXxWbXBEUkRBeE1EQUVBd0lCQUFBQUFBQUFBQUFBQUFDQUFBQUFBQU1BRmdBQUFFTm9aVzFFY21GM0lERXlMakF1TWk0eE1EYzJCQUlRQUNkM3UvOVRsQkwvcXVvcEFBYTJT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83ZVhCd1dDQVFBQUFBa0FCZ0lCQUFBQUNRQUdRZ0FBQkFJQWdBQkFBOElBZ0FCQUFPQU1BQUFBQVFDRUFBbmQ3di9VNVFTLzZycUtRQUd0a2tBQklBQkFBQUFBQUlJQUwrNkZBRDNWM1gvQ2dBQ0FBSUFOd1FCQUFFQUFBU0FBZ0FBQUFBQ0NBRC8veDBBMnM5WS93b0FBZ0FEQUFJRUFnQUhBQ3NFQWdBQkFFZ0VBQUEzQkFFQUFRYUFBQUFBQUFBQ0NBQXpreUVBMmpkVi93UUNFQURNYkJvQTJqZFYvNnJxS1FBTmExei9Jd2dCQUFBQ0J3SUFBQUFGQndFQUJRUUhCZ0FDQUFJQUF3QUFCdzRBQVFBQUFBTUFZQURJQUFNQVRrZ0FBQUFBQklBREFBQUFBQUlJQUJQdENRQ0FoRUwvQ2dBQ0FBUUFBQUFFZ0FRQUFBQUFBZ2dBMWlrUUFGTXNKZjhLQUFJQUJRQUNCQUlBRUFBckJBSUFBQUJJQkFBQUJvQUFBQUFBQUFJSUFOYkpFd0JUMENIL0JBSVFBTmFKREFCVDBDSC9jT01UQUxwMktQOGpDQUVBQUFJSEFnQUFBQUFIRFFBQkFBQUFBd0JnQU1nQUF3QlRBQUFBQUFTQUJRQUFBQUFDQ0FERUx2Yi9VeXdXL3dvQUFnQUdBQUlFQWdBSEFDc0VBZ0FBQUVnRUFBQUdnQUFBQUFBQUFnZ0E5OEg1LzFPVUV2OEVBaEFBa1p2eS8xT1VFdi8zd2ZuL2g4Y1oveU1JQVFBQUFnY0NBQUFBQUFjTkFBRUFBQUFEQUdBQXlBQURBRTRBQUFBQUJJQUdBQUFBQUFJSUFHcmozLzlBUHlyL0NnQUNBQWNBQUFBRWdBY0FBQUFBQWdnQVBZdkMvMzBDSlA4S0FBSUFDQUEzQkFFQUFRQUFCSUFJQUFBQUFBSUlBQ2NYN1A5SHAwWC9DZ0FDQUFrQUFBQUVnQWtBQUFBQUFnZ0FKeGZkLzFxaVgvOEtBQUlBQ2dBQUFBU0FDZ0FBQUFBQ0NBQW5GNy8vV3FKZi93b0FBZ0FMQUFJRUFnQUlBQ3NFQWdBQUFFZ0VBQUEzQkFFQUFRYUFBQUFBQUFBQ0NBQW50OEwvV3JwYi93UUNFQUFuZDd2L1dycGIvOERRd3Y5YWVtUC9Jd2dCQUFBQ0J3SUFBQUFBQncwQUFRQUFBQU1BWUFESUFBTUFUd0FBQUFBRWdBc0FBQUFBQWdnQUp4ZnMvMjZkZWY4S0FBSUFEQUFDQkFJQUJ3QXJCQUlBQVFCSUJBQUFOd1FCQUFFR2dBQUFBQUFBQWdnQVdxcnYvMjRGZHY4RUFoQUE4NFBvLzI0RmR2L1JBZmovb1RoOS95TUlBUUFBQWdjQ0FBQUFCUWNCQUFVRUJ3WUFBZ0FDQUFNQUFBY09BQUVBQUFBREFHQUF5QUFEQUU1SUFBQUFBQVNBREFBQUFBQUNDQUFuRjkzL2daaVQvd29BQWdBTkFEY0VBUUFCQUFBRWdBMEFBQUFBQWdnQUp4ZnMvNVNUcmY4S0FBSUFEZ0EzQkFFQUFRQUFCSUFPQUFBQUFBSUlBQ2NYM2YrbmpzZi9DZ0FDQUE4QUFnUUNBQWdBS3dRQ0FBQUFTQVFBQURjRUFRQUJCb0FBQUFBQUFBSUlBQ2UzNFArbnBzUC9CQUlRQUNkMzJmK25wc1Avd05EZy82ZG15LzhqQ0FFQUFBSUhBZ0FBQUFBSERRQUJBQUFBQXdCZ0FNZ0FBd0JQQUFBQUFBU0FEd0FBQUFBQ0NBQW5GK3ovdTRuaC93b0FBZ0FRQUFBQUJJQVFBQUFBQUFJSUFDY1gzZi9PaFB2L0NnQUNBQkVBQUFBRWdCRUFBQUFBQWdnQUp4ZnMvK0IvRlFBS0FBSUFFZ0FBQUFTQUVnQUFBQUFDQ0FBbUZ3b0E0SDhWQUFvQUFnQVRBQUFBQklBVEFBQUFBQUlJQUNZWEdRRHplaThBQ2dBQ0FCUUFBZ1FDQUFnQUt3UUNBQUFBU0FRQUFEY0VBUUFCQm9BQUFBQUFBQUlJQUNhM0hBRHpraXNBQkFJUUFDWjNGUUR6a2lzQXY5QWNBUE5TTXdBakNBRUFBQUlIQWdBQUFBQUhEUUFCQUFBQUF3QmdBTWdBQXdCUEFBQUFBQVNBRkFBQUFBQUNDQUFtRndvQUJuWkpBQW9BQWdBVkFEY0VBUUFCQUFBRWdCVUFBQUFBQWdnQUpoY1pBTTZFKy84S0FBSUFGZ0FBQUFTQUZnQUFBQUFDQ0FBbUZ3b0F1NG5oL3dvQUFnQVhBQUFBQllBWUFBQUFDZ0FDQUJnQUJBWUVBQUVBQUFBRkJnUUFBZ0FBQUFvR0FRQUJBQUFGZ0JrQUFBQUtBQUlBR1FBRUJnUUFBZ0FBQUFVR0JBQURBQUFBQ2dZQkFBRUFBQVdBR2dBQUFBb0FBZ0FhQUFRR0JBQURBQUFBQlFZRUFBUUFBQUFBQmdJQWdBQUFBQVdBR3dBQUFBb0FBZ0FiQUFRR0JBQUVBQUFBQlFZRUFBVUFBQUFBQmdJQWdBQUFBQVdBSEFBQUFBb0FBZ0FjQUFRR0JBQUZBQUFBQlFZRUFBWUFBQUFBQmdJQWdBQUFBQVdBSFFBQUFBb0FBZ0FkQUFRR0JBQUdBQUFBQlFZRUFBY0FBQUFLQmdFQUFRQUFCWUFlQUFBQUNnQUNBQjRBQkFZRUFBWUFBQUFGQmdRQUNBQUFBQUFHQWdDQUFBQUFCWUFmQUFBQUNnQUNBQjhBQkFZRUFBTUFBQUFGQmdRQUNBQUFBQUFHQWdDQUFBQUFCWUFnQUFBQUNnQUNBQ0FBQkFZRUFBZ0FBQUFGQmdRQUNRQUFBQW9HQVFBQkFBQUZnQ0VBQUFBS0FBSUFJUUFFQmdRQUNRQUFBQVVHQkFBS0FBQUFBQVlDQUFJQUFBQUZnQ0lBQUFBS0FBSUFJZ0FFQmdRQUNRQUFBQVVHQkFBTEFBQUFDZ1lCQUFFQUFBV0FJd0FBQUFvQUFnQWpBQVFHQkFBTEFBQUFCUVlFQUF3QUFBQUtCZ0VBQVFBQUJZQWtBQUFBQ2dBQ0FDUUFCQVlFQUF3QUFBQUZCZ1FBRFFBQUFBb0dBUUFCQUFBRmdDVUFBQUFLQUFJQUpRQUVCZ1FBRFFBQUFBVUdCQUFPQUFBQUNnWUJBQUVBQUFXQUpnQUFBQW9BQWdBbUFBUUdCQUFPQUFBQUJRWUVBQThBQUFBS0JnRUFBUUFBQllBbkFBQUFDZ0FDQUNjQUJBWUVBQThBQUFBRkJnUUFFQUFBQUFBR0FnQ0FBQUFBQllBb0FBQUFDZ0FDQUNnQUJBWUVBQkFBQUFBRkJnUUFFUUFBQUFBR0FnQ0FBQUFBQllBcEFBQUFDZ0FDQUNrQUJBWUVBQkVBQUFBRkJnUUFFZ0FBQUFBR0FnQ0FBQUFBQllBcUFBQUFDZ0FDQUNvQUJBWUVBQklBQUFBRkJnUUFFd0FBQUFvR0FRQUJBQUFGZ0NzQUFBQUtBQUlBS3dBRUJnUUFFd0FBQUFVR0JBQVVBQUFBQ2dZQkFBRUFBQVdBTEFBQUFBb0FBZ0FzQUFRR0JBQVNBQUFBQlFZRUFCVUFBQUFBQmdJQWdBQUFBQVdBTFFBQUFBb0FBZ0F0QUFRR0JBQVZBQUFBQlFZRUFCWUFBQUFBQmdJQWdBQUFBQVdBTGdBQUFBb0FBZ0F1QUFRR0JBQVBBQUFBQlFZRUFCWUFBQUFBQmdJQWdBQUFBQWVBTVFBQUFBUUNFQUNtMmZqL0MyWS8vNmJaK1ArSmpTLy9DZ0FDQUM4QUFBb0NBQVFBQkFvQ0FBRUFEUUlNQUltTkwvK20yZmovQUFBQUFBNENEQUFMWmovL3B0bjQvd0FBQUFBUEFnd0FpWTB2L3lleUNBQUFBQUFBQUFBSGdESUFBQUFFQWhBQUp4ZjcveE96RUFBbkYvdi96b1Q3L3dvQUFnQXdBQUFLQWdBRUFBUUtBZ0FCQUEwQ0RBRE9oUHYvSnhmNy93QUFBQUFPQWd3QUU3TVFBQ2NYKy84QUFBQUFEd0lNQU02RSsvOXNSUkFBQUFBQUFBQUFBQUFBQUFBQUFBQT0=</t>
        </r>
      </text>
    </comment>
    <comment ref="K38" authorId="0">
      <text>
        <r>
          <rPr>
            <sz val="9"/>
            <color indexed="81"/>
            <rFont val="Tahoma"/>
            <family val="2"/>
          </rPr>
          <t>QzE1SDE5TjNPM1N8TUFTVEVSIFNIRUVUUGljdHVyZSA4OXxWbXBEUkRBeE1EQUVBd0lCQUFBQUFBQUFBQUFBQUFDQUFBQUFBQU1BRmdBQUFFTm9aVzFFY21GM0lERXlMakF1TWk0eE1EYzJCQUlRQUNkM3UvOVRsQkwvcXVvcEFBYTJT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83ZVhCd1dDQVFBQUFBa0FCZ0lCQUFBQUNRQUdRZ0FBQkFJQWdBQkFBOElBZ0FCQUFPQU1BQUFBQVFDRUFBbmQ3di9VNVFTLzZycUtRQUd0a2tBQklBQkFBQUFBQUlJQUwrNkZBRDNWM1gvQ2dBQ0FBSUFOd1FCQUFFQUFBU0FBZ0FBQUFBQ0NBRC8veDBBMnM5WS93b0FBZ0FEQUFJRUFnQUhBQ3NFQWdBQkFFZ0VBQUEzQkFFQUFRYUFBQUFBQUFBQ0NBQXpreUVBMmpkVi93UUNFQURNYkJvQTJqZFYvNnJxS1FBTmExei9Jd2dCQUFBQ0J3SUFBQUFGQndFQUJRUUhCZ0FDQUFJQUF3QUFCdzRBQVFBQUFBTUFZQURJQUFNQVRrZ0FBQUFBQklBREFBQUFBQUlJQUJQdENRQ0FoRUwvQ2dBQ0FBUUFBQUFFZ0FRQUFBQUFBZ2dBMWlrUUFGTXNKZjhLQUFJQUJRQUNCQUlBRUFBckJBSUFBQUJJQkFBQUJvQUFBQUFBQUFJSUFOYkpFd0JUMENIL0JBSVFBTmFKREFCVDBDSC9jT01UQUxwMktQOGpDQUVBQUFJSEFnQUFBQUFIRFFBQkFBQUFBd0JnQU1nQUF3QlRBQUFBQUFTQUJRQUFBQUFDQ0FERUx2Yi9VeXdXL3dvQUFnQUdBQUlFQWdBSEFDc0VBZ0FBQUVnRUFBQUdnQUFBQUFBQUFnZ0E5OEg1LzFPVUV2OEVBaEFBa1p2eS8xT1VFdi8zd2ZuL2g4Y1oveU1JQVFBQUFnY0NBQUFBQUFjTkFBRUFBQUFEQUdBQXlBQURBRTRBQUFBQUJJQUdBQUFBQUFJSUFHcmozLzlBUHlyL0NnQUNBQWNBQUFBRWdBY0FBQUFBQWdnQVBZdkMvMzBDSlA4S0FBSUFDQUEzQkFFQUFRQUFCSUFJQUFBQUFBSUlBQ2NYN1A5SHAwWC9DZ0FDQUFrQUFBQUVnQWtBQUFBQUFnZ0FKeGZkLzFxaVgvOEtBQUlBQ2dBQUFBU0FDZ0FBQUFBQ0NBQW5GNy8vV3FKZi93b0FBZ0FMQUFJRUFnQUlBQ3NFQWdBQUFFZ0VBQUEzQkFFQUFRYUFBQUFBQUFBQ0NBQW50OEwvV3JwYi93UUNFQUFuZDd2L1dycGIvOERRd3Y5YWVtUC9Jd2dCQUFBQ0J3SUFBQUFBQncwQUFRQUFBQU1BWUFESUFBTUFUd0FBQUFBRWdBc0FBQUFBQWdnQUp4ZnMvMjZkZWY4S0FBSUFEQUFDQkFJQUJ3QXJCQUlBQVFCSUJBQUFOd1FCQUFFR2dBQUFBQUFBQWdnQVdxcnYvMjRGZHY4RUFoQUE4NFBvLzI0RmR2L1JBZmovb1RoOS95TUlBUUFBQWdjQ0FBQUFCUWNCQUFVRUJ3WUFBZ0FDQUFNQUFBY09BQUVBQUFBREFHQUF5QUFEQUU1SUFBQUFBQVNBREFBQUFBQUNDQUFuRjkzL2daaVQvd29BQWdBTkFEY0VBUUFCQUFBRWdBMEFBQUFBQWdnQUp4ZnMvNVNUcmY4S0FBSUFEZ0EzQkFFQUFRQUFCSUFPQUFBQUFBSUlBQ2NYM2YrbmpzZi9DZ0FDQUE4QUFnUUNBQWdBS3dRQ0FBQUFTQVFBQURjRUFRQUJCb0FBQUFBQUFBSUlBQ2UzNFArbnBzUC9CQUlRQUNkMzJmK25wc1Avd05EZy82ZG15LzhqQ0FFQUFBSUhBZ0FBQUFBSERRQUJBQUFBQXdCZ0FNZ0FBd0JQQUFBQUFBU0FEd0FBQUFBQ0NBQW5GK3ovdTRuaC93b0FBZ0FRQUFBQUJJQVFBQUFBQUFJSUFDY1gzZi9PaFB2L0NnQUNBQkVBQUFBRWdCRUFBQUFBQWdnQUp4ZnMvK0IvRlFBS0FBSUFFZ0FBQUFTQUVnQUFBQUFDQ0FBbUZ3b0E0SDhWQUFvQUFnQVRBQUFBQklBVEFBQUFBQUlJQUNZWEdRRHplaThBQ2dBQ0FCUUFBZ1FDQUFnQUt3UUNBQUFBU0FRQUFEY0VBUUFCQm9BQUFBQUFBQUlJQUNhM0hBRHpraXNBQkFJUUFDWjNGUUR6a2lzQXY5QWNBUE5TTXdBakNBRUFBQUlIQWdBQUFBQUhEUUFCQUFBQUF3QmdBTWdBQXdCUEFBQUFBQVNBRkFBQUFBQUNDQUFtRndvQUJuWkpBQW9BQWdBVkFEY0VBUUFCQUFBRWdCVUFBQUFBQWdnQUpoY1pBTTZFKy84S0FBSUFGZ0FBQUFTQUZnQUFBQUFDQ0FBbUZ3b0F1NG5oL3dvQUFnQVhBQUFBQllBWUFBQUFDZ0FDQUJnQUJBWUVBQUVBQUFBRkJnUUFBZ0FBQUFvR0FRQUJBQUFGZ0JrQUFBQUtBQUlBR1FBRUJnUUFBZ0FBQUFVR0JBQURBQUFBQ2dZQkFBRUFBQVdBR2dBQUFBb0FBZ0FhQUFRR0JBQURBQUFBQlFZRUFBUUFBQUFBQmdJQWdBQUFBQVdBR3dBQUFBb0FBZ0FiQUFRR0JBQUVBQUFBQlFZRUFBVUFBQUFBQmdJQWdBQUFBQVdBSEFBQUFBb0FBZ0FjQUFRR0JBQUZBQUFBQlFZRUFBWUFBQUFBQmdJQWdBQUFBQVdBSFFBQUFBb0FBZ0FkQUFRR0JBQUdBQUFBQlFZRUFBY0FBQUFLQmdFQUFRQUFCWUFlQUFBQUNnQUNBQjRBQkFZRUFBWUFBQUFGQmdRQUNBQUFBQUFHQWdDQUFBQUFCWUFmQUFBQUNnQUNBQjhBQkFZRUFBTUFBQUFGQmdRQUNBQUFBQUFHQWdDQUFBQUFCWUFnQUFBQUNnQUNBQ0FBQkFZRUFBZ0FBQUFGQmdRQUNRQUFBQW9HQVFBQkFBQUZnQ0VBQUFBS0FBSUFJUUFFQmdRQUNRQUFBQVVHQkFBS0FBQUFBQVlDQUFJQUFBQUZnQ0lBQUFBS0FBSUFJZ0FFQmdRQUNRQUFBQVVHQkFBTEFBQUFDZ1lCQUFFQUFBV0FJd0FBQUFvQUFnQWpBQVFHQkFBTEFBQUFCUVlFQUF3QUFBQUtCZ0VBQVFBQUJZQWtBQUFBQ2dBQ0FDUUFCQVlFQUF3QUFBQUZCZ1FBRFFBQUFBb0dBUUFCQUFBRmdDVUFBQUFLQUFJQUpRQUVCZ1FBRFFBQUFBVUdCQUFPQUFBQUNnWUJBQUVBQUFXQUpnQUFBQW9BQWdBbUFBUUdCQUFPQUFBQUJRWUVBQThBQUFBS0JnRUFBUUFBQllBbkFBQUFDZ0FDQUNjQUJBWUVBQThBQUFBRkJnUUFFQUFBQUFBR0FnQ0FBQUFBQllBb0FBQUFDZ0FDQUNnQUJBWUVBQkFBQUFBRkJnUUFFUUFBQUFBR0FnQ0FBQUFBQllBcEFBQUFDZ0FDQUNrQUJBWUVBQkVBQUFBRkJnUUFFZ0FBQUFBR0FnQ0FBQUFBQllBcUFBQUFDZ0FDQUNvQUJBWUVBQklBQUFBRkJnUUFFd0FBQUFvR0FRQUJBQUFGZ0NzQUFBQUtBQUlBS3dBRUJnUUFFd0FBQUFVR0JBQVVBQUFBQ2dZQkFBRUFBQVdBTEFBQUFBb0FBZ0FzQUFRR0JBQVNBQUFBQlFZRUFCVUFBQUFBQmdJQWdBQUFBQVdBTFFBQUFBb0FBZ0F0QUFRR0JBQVZBQUFBQlFZRUFCWUFBQUFBQmdJQWdBQUFBQVdBTGdBQUFBb0FBZ0F1QUFRR0JBQVBBQUFBQlFZRUFCWUFBQUFBQmdJQWdBQUFBQWVBTVFBQUFBUUNFQUNtMmZqL0MyWS8vNmJaK1ArSmpTLy9DZ0FDQUM4QUFBb0NBQVFBQkFvQ0FBRUFEUUlNQUltTkwvK20yZmovQUFBQUFBNENEQUFMWmovL3B0bjQvd0FBQUFBUEFnd0FpWTB2L3lleUNBQUFBQUFBQUFBSGdESUFBQUFFQWhBQUp4ZjcveE96RUFBbkYvdi96b1Q3L3dvQUFnQXdBQUFLQWdBRUFBUUtBZ0FCQUEwQ0RBRE9oUHYvSnhmNy93QUFBQUFPQWd3QUU3TVFBQ2NYKy84QUFBQUFEd0lNQU02RSsvOXNSUkFBQUFBQUFBQUFBQUFBQUFBQUFBQT0=</t>
        </r>
      </text>
    </comment>
    <comment ref="J39" authorId="0">
      <text>
        <r>
          <rPr>
            <sz val="9"/>
            <color indexed="81"/>
            <rFont val="Tahoma"/>
            <family val="2"/>
          </rPr>
          <t>QzE2SDE0Q2xOM3xNQVNURVIgU0hFRVRQaWN0dXJlIDczfFZtcERSREF4TURBRUF3SUJBQUFBQUFBQUFBQUFBQUNBQUFBQUFBTUFGZ0FBQUVOb1pXMUVjbUYzSURFeUxqQXVNaTR4TURjMkJBSVFBQUVBeFAvYWljdi9tYm1vQURs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lBQUFBQkFJUUFBQUFBQUFBQUFBQUFJREdCTFpSUUJzV0NBUUFBQUFrQUJnSUJBQUFBQ1FBR1FnQUFCQUlBZ0FCQUE4SUFnQUJBQU9BTFFBQUFBUUNFQUFCQU1ULzJvbkwvNW01cUFBNWNVNEFCSUFCQUFBQUFBSUlBQUVBeFA4VCt4a0FDZ0FDQUFJQU53UUJBQUVBQUFTQUFnQUFBQUFDQ0FBQkFPTC9FL3NaQUFvQUFnQURBQUFBQklBREFBQUFBQUlJQUFFQThmOG05ak1BQ2dBQ0FBUUFBZ1FDQUFjQUt3UUNBQUFBU0FRQUFBYUFBQUFBQUFBQ0NBQTBrL1QvSmw0d0FBUUNFQUROYk8zL0psNHdBRFNUOVA5WmtUY0FJd2dCQUFBQ0J3SUFBQUFBQncwQUFRQUFBQU1BWUFESUFBTUFUZ0FBQUFBRWdBUUFBQUFBQWdnQUFBQVBBQ2IyTXdBS0FBSUFCUUFDQkFJQUJ3QXJCQUlBQUFCSUJBQUFCb0FBQUFBQUFBSUlBRE9URWdBbVhqQUFCQUlRQU14c0N3QW1YakFBTTVNU0FGbVJOd0FqQ0FFQUFBSUhBZ0FBQUFBSERRQUJBQUFBQXdCZ0FNZ0FBd0JPQUFBQUFBU0FCUUFBQUFBQ0NBQUFBQjRBRS9zWkFBb0FBZ0FHQUFBQUJJQUdBQUFBQUFJSUFBQUFQQUFUK3hrQUNnQUNBQWNBQWdRQ0FBY0FLd1FDQUFFQVNBUUFBRGNFQVFBQkJvQUFBQUFBQUFJSUFET1RQd0FUa3gwQUJBSVFBTXhzT0FDc0xBOEFNNU0vQUJPVEhRQWpDQUVBL3dFSEFRRC9BZ2NDQUFBQUJRY0JBQU1BQnc0QUFRQUFBQU1BWUFESUFBTUFUa2dBQUFBQUJJQUhBQUFBQUFJSUFBQUFTd0FtOWpNQUNnQUNBQWdBTndRQkFBRUFBQVNBQ0FBQUFBQUNDQUFBQUdrQUp2WXpBQW9BQWdBSkFBQUFCSUFKQUFBQUFBSUlBQUFBZUFBNThVMEFDZ0FDQUFvQUFBQUVnQW9BQUFBQUFnZ0FBQUNXQURueFRRQUtBQUlBQ3dBQUFBU0FDd0FBQUFBQ0NBQUFBS1VBSnZZekFBb0FBZ0FNQUFBQUJJQU1BQUFBQUFJSUFBQUFsZ0FUK3hrQUNnQUNBQTBBQUFBRWdBMEFBQUFBQWdnQUFBQ2xBQUFBQUFBS0FBSUFEZ0FDQkFJQUVRQXJCQUlBQUFCSUJBQUFOd1FCQUFFR2dBQUFBQUFBQWdnQUFLQ29BUDhYQVFBRUFoQUFBR0NoQUpxeDkvK1p1YWdBL3hjQkFDTUlBUUQvQVFjQkFQOENCd0lBQUFBRkJ3RUFBd0FIRGdBQkFBQUFBd0JnQU1nQUF3QkRiQUFBQUFBRWdBNEFBQUFBQWdnQUFBQjRBQlA3R1FBS0FBSUFEd0FBQUFTQUR3QUFBQUFDQ0FBQUFBOEFBQUFBQUFvQUFnQVFBQUFBQklBUUFBQUFBQUlJQVAvL0hRRHRCT2IvQ2dBQ0FCRUFBQUFFZ0JFQUFBQUFBZ2dBLy84T0FOb0p6UDhLQUFJQUVnQUFBQVNBRWdBQUFBQUNDQUFBQVBILzJnbk0vd29BQWdBVEFBQUFCSUFUQUFBQUFBSUlBQUFBNHYvdEJPYi9DZ0FDQUJRQUFBQUVnQlFBQUFBQUFnZ0FBQUR4L3dBQUFBQUtBQUlBRlFBQUFBV0FGZ0FBQUFvQUFnQVdBQVFHQkFBQkFBQUFCUVlFQUFJQUFBQUtCZ0VBQVFBQUJZQVhBQUFBQ2dBQ0FCY0FCQVlFQUFJQUFBQUZCZ1FBQXdBQUFBQUdBZ0NBQUFBQUJZQVlBQUFBQ2dBQ0FCZ0FCQVlFQUFNQUFBQUZCZ1FBQkFBQUFBQUdBZ0NBQUFBQUJZQVpBQUFBQ2dBQ0FCa0FCQVlFQUFRQUFBQUZCZ1FBQlFBQUFBQUdBZ0NBQUFBQUJZQWFBQUFBQ2dBQ0FCb0FCQVlFQUFVQUFBQUZCZ1FBQmdBQUFBb0dBUUFCQUFBRmdCc0FBQUFLQUFJQUd3QUVCZ1FBQmdBQUFBVUdCQUFIQUFBQUNnWUJBQUVBQUFXQUhBQUFBQW9BQWdBY0FBUUdCQUFIQUFBQUJRWUVBQWdBQUFBS0JnRUFBUUFBQllBZEFBQUFDZ0FDQUIwQUJBWUVBQWdBQUFBRkJnUUFDUUFBQUFBR0FnQ0FBQUFBQllBZUFBQUFDZ0FDQUI0QUJBWUVBQWtBQUFBRkJnUUFDZ0FBQUFBR0FnQ0FBQUFBQllBZkFBQUFDZ0FDQUI4QUJBWUVBQW9BQUFBRkJnUUFDd0FBQUFBR0FnQ0FBQUFBQllBZ0FBQUFDZ0FDQUNBQUJBWUVBQXNBQUFBRkJnUUFEQUFBQUFBR0FnQ0FBQUFBQllBaEFBQUFDZ0FDQUNFQUJBWUVBQXdBQUFBRkJnUUFEUUFBQUFvR0FRQUJBQUFGZ0NJQUFBQUtBQUlBSWdBRUJnUUFEQUFBQUFVR0JBQU9BQUFBQUFZQ0FJQUFBQUFGZ0NNQUFBQUtBQUlBSXdBRUJnUUFDQUFBQUFVR0JBQU9BQUFBQUFZQ0FJQUFBQUFGZ0NRQUFBQUtBQUlBSkFBRUJnUUFCUUFBQUFVR0JBQVBBQUFBQUFZQ0FJQUFBQUFGZ0NVQUFBQUtBQUlBSlFBRUJnUUFEd0FBQUFVR0JBQVFBQUFBQUFZQ0FJQUFBQUFGZ0NZQUFBQUtBQUlBSmdBRUJnUUFFQUFBQUFVR0JBQVJBQUFBQUFZQ0FJQUFBQUFGZ0NjQUFBQUtBQUlBSndBRUJnUUFFUUFBQUFVR0JBQVNBQUFBQUFZQ0FJQUFBQUFGZ0NnQUFBQUtBQUlBS0FBRUJnUUFFZ0FBQUFVR0JBQVRBQUFBQUFZQ0FJQUFBQUFGZ0NrQUFBQUtBQUlBS1FBRUJnUUFFd0FBQUFVR0JBQVVBQUFBQUFZQ0FJQUFBQUFGZ0NvQUFBQUtBQUlBS2dBRUJnUUFBZ0FBQUFVR0JBQVVBQUFBQUFZQ0FJQUFBQUFGZ0NzQUFBQUtBQUlBS3dBRUJnUUFEd0FBQUFVR0JBQVVBQUFBQUFZQ0FJQUFBQUFIZ0M0QUFBQUVBaEFBQUFBQUFGa3BMd0FBQUFBQUUvc1pBQW9BQWdBc0FBQUtBZ0FFQUFRS0FnQUJBQTBDREFBVCt4a0FBQUFBQUFBQUFBQU9BZ3dBV1NrdkFBQUFBQUFBQUFBQUR3SU1BQlA3R1FCR0xoVUFBQUFBQUFBQUI0QXZBQUFBQkFJUUFBQUFod0JzSkVrQUFBQ0hBQ2IyTXdBS0FBSUFMUUFBQ2dJQUJBQUVDZ0lBQVFBTkFnd0FKdll6QUFBQWh3QUFBQUFBRGdJTUFHd2tTUUFBQUljQUFBQUFBQThDREFBbTlqTUFSaTZjQUFBQUFBQUFBQWVBTUFBQUFBUUNFQUFBQUFBQU5EUDcvd0FBQUFEdEJPYi9DZ0FDQUM0QUFBb0NBQVFBQkFvQ0FBRUFEUUlNQU8wRTV2OEFBQUFBQUFBQUFBNENEQUEwTS92L0FBQUFBQUFBQUFBUEFnd0E3UVRtLzBZdUZRQUFBQUFBQUFBQUFBQUFBQUFBQUE9PQ==</t>
        </r>
      </text>
    </comment>
    <comment ref="K39" authorId="0">
      <text>
        <r>
          <rPr>
            <sz val="9"/>
            <color indexed="81"/>
            <rFont val="Tahoma"/>
            <family val="2"/>
          </rPr>
          <t>QzE2SDE0Q2xOM3xNQVNURVIgU0hFRVRQaWN0dXJlIDczfFZtcERSREF4TURBRUF3SUJBQUFBQUFBQUFBQUFBQUNBQUFBQUFBTUFGZ0FBQUVOb1pXMUVjbUYzSURFeUxqQXVNaTR4TURjMkJBSVFBQUVBeFAvYWljdi9tYm1vQURs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lBQUFBQkFJUUFBQUFBQUFBQUFBQUFJREdCTFpSUUJzV0NBUUFBQUFrQUJnSUJBQUFBQ1FBR1FnQUFCQUlBZ0FCQUE4SUFnQUJBQU9BTFFBQUFBUUNFQUFCQU1ULzJvbkwvNW01cUFBNWNVNEFCSUFCQUFBQUFBSUlBQUVBeFA4VCt4a0FDZ0FDQUFJQU53UUJBQUVBQUFTQUFnQUFBQUFDQ0FBQkFPTC9FL3NaQUFvQUFnQURBQUFBQklBREFBQUFBQUlJQUFFQThmOG05ak1BQ2dBQ0FBUUFBZ1FDQUFjQUt3UUNBQUFBU0FRQUFBYUFBQUFBQUFBQ0NBQTBrL1QvSmw0d0FBUUNFQUROYk8zL0psNHdBRFNUOVA5WmtUY0FJd2dCQUFBQ0J3SUFBQUFBQncwQUFRQUFBQU1BWUFESUFBTUFUZ0FBQUFBRWdBUUFBQUFBQWdnQUFBQVBBQ2IyTXdBS0FBSUFCUUFDQkFJQUJ3QXJCQUlBQUFCSUJBQUFCb0FBQUFBQUFBSUlBRE9URWdBbVhqQUFCQUlRQU14c0N3QW1YakFBTTVNU0FGbVJOd0FqQ0FFQUFBSUhBZ0FBQUFBSERRQUJBQUFBQXdCZ0FNZ0FBd0JPQUFBQUFBU0FCUUFBQUFBQ0NBQUFBQjRBRS9zWkFBb0FBZ0FHQUFBQUJJQUdBQUFBQUFJSUFBQUFQQUFUK3hrQUNnQUNBQWNBQWdRQ0FBY0FLd1FDQUFFQVNBUUFBRGNFQVFBQkJvQUFBQUFBQUFJSUFET1RQd0FUa3gwQUJBSVFBTXhzT0FDc0xBOEFNNU0vQUJPVEhRQWpDQUVBL3dFSEFRRC9BZ2NDQUFBQUJRY0JBQU1BQnc0QUFRQUFBQU1BWUFESUFBTUFUa2dBQUFBQUJJQUhBQUFBQUFJSUFBQUFTd0FtOWpNQUNnQUNBQWdBTndRQkFBRUFBQVNBQ0FBQUFBQUNDQUFBQUdrQUp2WXpBQW9BQWdBSkFBQUFCSUFKQUFBQUFBSUlBQUFBZUFBNThVMEFDZ0FDQUFvQUFBQUVnQW9BQUFBQUFnZ0FBQUNXQURueFRRQUtBQUlBQ3dBQUFBU0FDd0FBQUFBQ0NBQUFBS1VBSnZZekFBb0FBZ0FNQUFBQUJJQU1BQUFBQUFJSUFBQUFsZ0FUK3hrQUNnQUNBQTBBQUFBRWdBMEFBQUFBQWdnQUFBQ2xBQUFBQUFBS0FBSUFEZ0FDQkFJQUVRQXJCQUlBQUFCSUJBQUFOd1FCQUFFR2dBQUFBQUFBQWdnQUFLQ29BUDhYQVFBRUFoQUFBR0NoQUpxeDkvK1p1YWdBL3hjQkFDTUlBUUQvQVFjQkFQOENCd0lBQUFBRkJ3RUFBd0FIRGdBQkFBQUFBd0JnQU1nQUF3QkRiQUFBQUFBRWdBNEFBQUFBQWdnQUFBQjRBQlA3R1FBS0FBSUFEd0FBQUFTQUR3QUFBQUFDQ0FBQUFBOEFBQUFBQUFvQUFnQVFBQUFBQklBUUFBQUFBQUlJQVAvL0hRRHRCT2IvQ2dBQ0FCRUFBQUFFZ0JFQUFBQUFBZ2dBLy84T0FOb0p6UDhLQUFJQUVnQUFBQVNBRWdBQUFBQUNDQUFBQVBILzJnbk0vd29BQWdBVEFBQUFCSUFUQUFBQUFBSUlBQUFBNHYvdEJPYi9DZ0FDQUJRQUFBQUVnQlFBQUFBQUFnZ0FBQUR4L3dBQUFBQUtBQUlBRlFBQUFBV0FGZ0FBQUFvQUFnQVdBQVFHQkFBQkFBQUFCUVlFQUFJQUFBQUtCZ0VBQVFBQUJZQVhBQUFBQ2dBQ0FCY0FCQVlFQUFJQUFBQUZCZ1FBQXdBQUFBQUdBZ0NBQUFBQUJZQVlBQUFBQ2dBQ0FCZ0FCQVlFQUFNQUFBQUZCZ1FBQkFBQUFBQUdBZ0NBQUFBQUJZQVpBQUFBQ2dBQ0FCa0FCQVlFQUFRQUFBQUZCZ1FBQlFBQUFBQUdBZ0NBQUFBQUJZQWFBQUFBQ2dBQ0FCb0FCQVlFQUFVQUFBQUZCZ1FBQmdBQUFBb0dBUUFCQUFBRmdCc0FBQUFLQUFJQUd3QUVCZ1FBQmdBQUFBVUdCQUFIQUFBQUNnWUJBQUVBQUFXQUhBQUFBQW9BQWdBY0FBUUdCQUFIQUFBQUJRWUVBQWdBQUFBS0JnRUFBUUFBQllBZEFBQUFDZ0FDQUIwQUJBWUVBQWdBQUFBRkJnUUFDUUFBQUFBR0FnQ0FBQUFBQllBZUFBQUFDZ0FDQUI0QUJBWUVBQWtBQUFBRkJnUUFDZ0FBQUFBR0FnQ0FBQUFBQllBZkFBQUFDZ0FDQUI4QUJBWUVBQW9BQUFBRkJnUUFDd0FBQUFBR0FnQ0FBQUFBQllBZ0FBQUFDZ0FDQUNBQUJBWUVBQXNBQUFBRkJnUUFEQUFBQUFBR0FnQ0FBQUFBQllBaEFBQUFDZ0FDQUNFQUJBWUVBQXdBQUFBRkJnUUFEUUFBQUFvR0FRQUJBQUFGZ0NJQUFBQUtBQUlBSWdBRUJnUUFEQUFBQUFVR0JBQU9BQUFBQUFZQ0FJQUFBQUFGZ0NNQUFBQUtBQUlBSXdBRUJnUUFDQUFBQUFVR0JBQU9BQUFBQUFZQ0FJQUFBQUFGZ0NRQUFBQUtBQUlBSkFBRUJnUUFCUUFBQUFVR0JBQVBBQUFBQUFZQ0FJQUFBQUFGZ0NVQUFBQUtBQUlBSlFBRUJnUUFEd0FBQUFVR0JBQVFBQUFBQUFZQ0FJQUFBQUFGZ0NZQUFBQUtBQUlBSmdBRUJnUUFFQUFBQUFVR0JBQVJBQUFBQUFZQ0FJQUFBQUFGZ0NjQUFBQUtBQUlBSndBRUJnUUFFUUFBQUFVR0JBQVNBQUFBQUFZQ0FJQUFBQUFGZ0NnQUFBQUtBQUlBS0FBRUJnUUFFZ0FBQUFVR0JBQVRBQUFBQUFZQ0FJQUFBQUFGZ0NrQUFBQUtBQUlBS1FBRUJnUUFFd0FBQUFVR0JBQVVBQUFBQUFZQ0FJQUFBQUFGZ0NvQUFBQUtBQUlBS2dBRUJnUUFBZ0FBQUFVR0JBQVVBQUFBQUFZQ0FJQUFBQUFGZ0NzQUFBQUtBQUlBS3dBRUJnUUFEd0FBQUFVR0JBQVVBQUFBQUFZQ0FJQUFBQUFIZ0M0QUFBQUVBaEFBQUFBQUFGa3BMd0FBQUFBQUUvc1pBQW9BQWdBc0FBQUtBZ0FFQUFRS0FnQUJBQTBDREFBVCt4a0FBQUFBQUFBQUFBQU9BZ3dBV1NrdkFBQUFBQUFBQUFBQUR3SU1BQlA3R1FCR0xoVUFBQUFBQUFBQUI0QXZBQUFBQkFJUUFBQUFod0JzSkVrQUFBQ0hBQ2IyTXdBS0FBSUFMUUFBQ2dJQUJBQUVDZ0lBQVFBTkFnd0FKdll6QUFBQWh3QUFBQUFBRGdJTUFHd2tTUUFBQUljQUFBQUFBQThDREFBbTlqTUFSaTZjQUFBQUFBQUFBQWVBTUFBQUFBUUNFQUFBQUFBQU5EUDcvd0FBQUFEdEJPYi9DZ0FDQUM0QUFBb0NBQVFBQkFvQ0FBRUFEUUlNQU8wRTV2OEFBQUFBQUFBQUFBNENEQUEwTS92L0FBQUFBQUFBQUFBUEFnd0E3UVRtLzBZdUZRQUFBQUFBQUFBQUFBQUFBQUFBQUE9PQ==</t>
        </r>
      </text>
    </comment>
    <comment ref="J40" authorId="0">
      <text>
        <r>
          <rPr>
            <sz val="9"/>
            <color indexed="81"/>
            <rFont val="Tahoma"/>
            <family val="2"/>
          </rPr>
          <t>QzE0SDEzTjNPMlMyfE1BU1RFUiBTSEVFVFBpY3R1cmUgOTF8Vm1wRFJEQXhNREFFQXdJQkFBQUFBQUFBQUFBQUFBQ0FBQUFBQUFNQUZnQUFBRU5vWlcxRWNtRjNJREV5TGpBdU1pNHhNRGMyQkFJUUFETnM0Zi9haWN2L0FQVlBBSnpVM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PN2VYQndXQ0FRQUFBQWtBQmdJQkFBQUFDUUFHUWdBQUJBSUFnQUJBQThJQWdBQkFBT0FMd0FBQUFRQ0VBQXpiT0gvMm9uTC93RDFUd0NjMU5RQUJJQUJBQUFBQUFJSUFDYjJNd0JPS2k0QUNnQUNBQUlBTndRQkFBRUFBQVNBQWdBQUFBQUNDQUFtOWpNQVRpcE1BQW9BQWdBREFEY0VBUUFCQUFBRWdBTUFBQUFBQWdnQUUvc1pBRTRxV3dBS0FBSUFCQUFBQUFTQUJBQUFBQUFDQ0FBQUFBQUFUaXBNQUFvQUFnQUZBQUlFQWdBUUFDc0VBZ0FBQUVnRUFBQTNCQUVBQVFhQUFBQUFBQUFDQ0FEL253TUFUczVJQUFRQ0VBQUFZUHovVHM1SUFKbTVBd0MwZEU4QUl3Z0JBQUFDQndJQUFBQUFCdzBBQVFBQUFBTUFZQURJQUFNQVV3QUFBQUFFZ0FVQUFBQUFBZ2dBQUFBQUFFNHFMZ0FLQUFJQUJnQUFBQVNBQmdBQUFBQUNDQURBdXVmL0hZZ2NBQW9BQWdBSEFBSUVBZ0FJQUNzRUFnQUFBRWdFQUFBR2dBQUFBQUFBQWdnQXdGcnIveDJnR0FBRUFoQUF3QnJrL3gyZ0dBQmFkT3YvSFdBZ0FDTUlBUUFBQWdjQ0FBQUFBQWNOQUFFQUFBQURBR0FBeUFBREFFOEFBQUFBQklBSEFBQUFBQUlJQUFBQThmOEFBQUFBQ2dBQ0FBZ0FBQUFFZ0FnQUFBQUFBZ2dBQVFEaS8rMEU1djhLQUFJQUNRQUFBQVNBQ1FBQUFBQUNDQUFCQVBILzJnbk0vd29BQWdBS0FBQUFCSUFLQUFBQUFBSUlBQUFBRHdEYUNjei9DZ0FDQUFzQUFBQUVnQXNBQUFBQUFnZ0FBQUFlQU8wRTV2OEtBQUlBREFBQUFBU0FEQUFBQUFBQ0NBQUFBQThBQUFBQUFBb0FBZ0FOQUFBQUJJQU5BQUFBQUFJSUFFQkZHQUFkaUJ3QUNnQUNBQTRBQWdRQ0FBY0FLd1FDQUFBQVNBUUFBQWFBQUFBQUFBQUNDQUJ6MkJzQUhmQVlBQVFDRUFBTXNoUUFIZkFZQUhQWUd3QlFJeUFBSXdnQkFBQUNCd0lBQUFBQUJ3MEFBUUFBQUFNQVlBRElBQU1BVGdBQUFBQUVnQTRBQUFBQUFnZ0FFL3NaQUU0cWVRQUtBQUlBRHdBQUFBU0FEd0FBQUFBQ0NBQUFBQUFBVGlxSUFBb0FBZ0FRQUFJRUFnQUlBQ3NFQWdBQUFFZ0VBQUEzQkFFQUFRYUFBQUFBQUFBQ0NBRC9ud01BVGtLRUFBUUNFQUFBWVB6L1RrS0VBSm01QXdCT0Fvd0FJd2dCQUFBQ0J3SUFBQUFBQncwQUFRQUFBQU1BWUFESUFBTUFUd0FBQUFBRWdCQUFBQUFBQWdnQUp2WXpBRTRxaUFBS0FBSUFFUUFDQkFJQUJ3QXJCQUlBQVFCSUJBQUFOd1FCQUFFR2dBQUFBQUFBQWdnQVdZazNBRTdDaXdBRUFoQUE4Mkl3QU9kYmZRQlppVGNBVHNLTEFDTUlBUUQvQVFjQkFQOENCd0lBQUFBRkJ3RUFBd0FIRGdBQkFBQUFBd0JnQU1nQUF3Qk9TQUFBQUFBRWdCRUFBQUFBQWdnQUp2WXpBRTRxcGdBS0FBSUFFZ0FBQUFTQUVnQUFBQUFDQ0FEbXNCc0Fmc3kzQUFvQUFnQVRBQUlFQWdBSEFDc0VBZ0FBQUVnRUFBQUdnQUFBQUFBQUFnZ0FHVVFmQUg0MHRBQUVBaEFBc3gwWUFINDB0QUFaUkI4QXNtZTdBQ01JQVFBQUFnY0NBQUFBQUFjTkFBRUFBQUFEQUdBQXlBQURBRTRBQUFBQUJJQVRBQUFBQUFJSUFDYjJKQUNjVk5RQUNnQUNBQlFBQUFBRWdCUUFBQUFBQWdnQUp2WkNBSnhVMUFBS0FBSUFGUUFBQUFTQUZRQUFBQUFDQ0FCbU8wd0Fmc3kzQUFvQUFnQVdBQUlFQWdBUUFDc0VBZ0FBQUVnRUFBQUdnQUFBQUFBQUFnZ0FadHRQQUg1d3RBQUVBaEFBWnB0SUFINXd0QUFBOVU4QTVSYTdBQ01JQVFBQUFnY0NBQUFBQUFjTkFBRUFBQUFEQUdBQXlBQURBRk1BQUFBQUJZQVhBQUFBQ2dBQ0FCY0FCQVlFQUFFQUFBQUZCZ1FBQWdBQUFBb0dBUUFCQUFBRmdCZ0FBQUFLQUFJQUdBQUVCZ1FBQWdBQUFBVUdCQUFEQUFBQUNnWUJBQUVBQUFXQUdRQUFBQW9BQWdBWkFBUUdCQUFEQUFBQUJRWUVBQVFBQUFBS0JnRUFBUUFBQllBYUFBQUFDZ0FDQUJvQUJBWUVBQVFBQUFBRkJnUUFCUUFBQUFvR0FRQUJBQUFGZ0JzQUFBQUtBQUlBR3dBRUJnUUFCUUFBQUFVR0JBQUdBQUFBQUFZQ0FJQUFBQUFGZ0J3QUFBQUtBQUlBSEFBRUJnUUFCZ0FBQUFVR0JBQUhBQUFBQUFZQ0FJQUFBQUFGZ0IwQUFBQUtBQUlBSFFBRUJnUUFCd0FBQUFVR0JBQUlBQUFBQUFZQ0FJQUFBQUFGZ0I0QUFBQUtBQUlBSGdBRUJnUUFDQUFBQUFVR0JBQUpBQUFBQUFZQ0FJQUFBQUFGZ0I4QUFBQUtBQUlBSHdBRUJnUUFDUUFBQUFVR0JBQUtBQUFBQUFZQ0FJQUFBQUFGZ0NBQUFBQUtBQUlBSUFBRUJnUUFDZ0FBQUFVR0JBQUxBQUFBQUFZQ0FJQUFBQUFGZ0NFQUFBQUtBQUlBSVFBRUJnUUFDd0FBQUFVR0JBQU1BQUFBQUFZQ0FJQUFBQUFGZ0NJQUFBQUtBQUlBSWdBRUJnUUFCd0FBQUFVR0JBQU1BQUFBQUFZQ0FJQUFBQUFGZ0NNQUFBQUtBQUlBSXdBRUJnUUFEQUFBQUFVR0JBQU5BQUFBQUFZQ0FJQUFBQUFGZ0NRQUFBQUtBQUlBSkFBRUJnUUFCUUFBQUFVR0JBQU5BQUFBQUFZQ0FJQUFBQUFGZ0NVQUFBQUtBQUlBSlFBRUJnUUFBd0FBQUFVR0JBQU9BQUFBQ2dZQkFBRUFBQVdBSmdBQUFBb0FBZ0FtQUFRR0JBQU9BQUFBQlFZRUFBOEFBQUFBQmdJQUFnQUFBQVdBSndBQUFBb0FBZ0FuQUFRR0JBQU9BQUFBQlFZRUFCQUFBQUFLQmdFQUFRQUFCWUFvQUFBQUNnQUNBQ2dBQkFZRUFCQUFBQUFGQmdRQUVRQUFBQW9HQVFBQkFBQUZnQ2tBQUFBS0FBSUFLUUFFQmdRQUVRQUFBQVVHQkFBU0FBQUFBQVlDQUlBQUFBQUZnQ29BQUFBS0FBSUFLZ0FFQmdRQUVnQUFBQVVHQkFBVEFBQUFBQVlDQUlBQUFBQUZnQ3NBQUFBS0FBSUFLd0FFQmdRQUV3QUFBQVVHQkFBVUFBQUFBQVlDQUlBQUFBQUZnQ3dBQUFBS0FBSUFMQUFFQmdRQUZBQUFBQVVHQkFBVkFBQUFBQVlDQUlBQUFBQUZnQzBBQUFBS0FBSUFMUUFFQmdRQUVRQUFBQVVHQkFBVkFBQUFBQVlDQUlBQUFBQUhnREFBQUFBRUFoQUFBQUFBQU5COUpBQUFBQUFBVHFVVUFBb0FBZ0F1QUFBS0FnQUVBQVFLQWdBQkFBMENEQUJPcFJRQUFBQUFBQUFBQUFBT0Fnd0EwSDBrQUFBQUFBQUFBQUFBRHdJTUFFNmxGQUNCMkE4QUFBQUFBQUFBQjRBeEFBQUFCQUlRQUFBQUFBQTBNL3YvQUFBQUFPMEU1djhLQUFJQUx3QUFDZ0lBQkFBRUNnSUFBUUFOQWd3QTdRVG0vd0FBQUFBQUFBQUFEZ0lNQURReisvOEFBQUFBQUFBQUFBOENEQUR0Qk9iL1JpNFZBQUFBQUFBQUFBZUFNZ0FBQUFRQ0VBQW05ak1BejRmUEFDYjJNd0JOcjc4QUNnQUNBREFBQUFvQ0FBUUFCQW9DQUFFQURRSU1BRTJ2dndBbTlqTUFBQUFBQUE0Q0RBRFBoODhBSnZZekFBQUFBQUFQQWd3QVRhKy9BS2pPUXdBQUFBQUFBQUFBQUFBQUFBQUFBQT09</t>
        </r>
      </text>
    </comment>
    <comment ref="K40" authorId="0">
      <text>
        <r>
          <rPr>
            <sz val="9"/>
            <color indexed="81"/>
            <rFont val="Tahoma"/>
            <family val="2"/>
          </rPr>
          <t>QzE0SDEzTjNPMlMyfE1BU1RFUiBTSEVFVFBpY3R1cmUgOTF8Vm1wRFJEQXhNREFFQXdJQkFBQUFBQUFBQUFBQUFBQ0FBQUFBQUFNQUZnQUFBRU5vWlcxRWNtRjNJREV5TGpBdU1pNHhNRGMyQkFJUUFETnM0Zi9haWN2L0FQVlBBSnpVM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PN2VYQndXQ0FRQUFBQWtBQmdJQkFBQUFDUUFHUWdBQUJBSUFnQUJBQThJQWdBQkFBT0FMd0FBQUFRQ0VBQXpiT0gvMm9uTC93RDFUd0NjMU5RQUJJQUJBQUFBQUFJSUFDYjJNd0JPS2k0QUNnQUNBQUlBTndRQkFBRUFBQVNBQWdBQUFBQUNDQUFtOWpNQVRpcE1BQW9BQWdBREFEY0VBUUFCQUFBRWdBTUFBQUFBQWdnQUUvc1pBRTRxV3dBS0FBSUFCQUFBQUFTQUJBQUFBQUFDQ0FBQUFBQUFUaXBNQUFvQUFnQUZBQUlFQWdBUUFDc0VBZ0FBQUVnRUFBQTNCQUVBQVFhQUFBQUFBQUFDQ0FEL253TUFUczVJQUFRQ0VBQUFZUHovVHM1SUFKbTVBd0MwZEU4QUl3Z0JBQUFDQndJQUFBQUFCdzBBQVFBQUFBTUFZQURJQUFNQVV3QUFBQUFFZ0FVQUFBQUFBZ2dBQUFBQUFFNHFMZ0FLQUFJQUJnQUFBQVNBQmdBQUFBQUNDQURBdXVmL0hZZ2NBQW9BQWdBSEFBSUVBZ0FJQUNzRUFnQUFBRWdFQUFBR2dBQUFBQUFBQWdnQXdGcnIveDJnR0FBRUFoQUF3QnJrL3gyZ0dBQmFkT3YvSFdBZ0FDTUlBUUFBQWdjQ0FBQUFBQWNOQUFFQUFBQURBR0FBeUFBREFFOEFBQUFBQklBSEFBQUFBQUlJQUFBQThmOEFBQUFBQ2dBQ0FBZ0FBQUFFZ0FnQUFBQUFBZ2dBQVFEaS8rMEU1djhLQUFJQUNRQUFBQVNBQ1FBQUFBQUNDQUFCQVBILzJnbk0vd29BQWdBS0FBQUFCSUFLQUFBQUFBSUlBQUFBRHdEYUNjei9DZ0FDQUFzQUFBQUVnQXNBQUFBQUFnZ0FBQUFlQU8wRTV2OEtBQUlBREFBQUFBU0FEQUFBQUFBQ0NBQUFBQThBQUFBQUFBb0FBZ0FOQUFBQUJJQU5BQUFBQUFJSUFFQkZHQUFkaUJ3QUNnQUNBQTRBQWdRQ0FBY0FLd1FDQUFBQVNBUUFBQWFBQUFBQUFBQUNDQUJ6MkJzQUhmQVlBQVFDRUFBTXNoUUFIZkFZQUhQWUd3QlFJeUFBSXdnQkFBQUNCd0lBQUFBQUJ3MEFBUUFBQUFNQVlBRElBQU1BVGdBQUFBQUVnQTRBQUFBQUFnZ0FFL3NaQUU0cWVRQUtBQUlBRHdBQUFBU0FEd0FBQUFBQ0NBQUFBQUFBVGlxSUFBb0FBZ0FRQUFJRUFnQUlBQ3NFQWdBQUFFZ0VBQUEzQkFFQUFRYUFBQUFBQUFBQ0NBRC9ud01BVGtLRUFBUUNFQUFBWVB6L1RrS0VBSm01QXdCT0Fvd0FJd2dCQUFBQ0J3SUFBQUFBQncwQUFRQUFBQU1BWUFESUFBTUFUd0FBQUFBRWdCQUFBQUFBQWdnQUp2WXpBRTRxaUFBS0FBSUFFUUFDQkFJQUJ3QXJCQUlBQVFCSUJBQUFOd1FCQUFFR2dBQUFBQUFBQWdnQVdZazNBRTdDaXdBRUFoQUE4Mkl3QU9kYmZRQlppVGNBVHNLTEFDTUlBUUQvQVFjQkFQOENCd0lBQUFBRkJ3RUFBd0FIRGdBQkFBQUFBd0JnQU1nQUF3Qk9TQUFBQUFBRWdCRUFBQUFBQWdnQUp2WXpBRTRxcGdBS0FBSUFFZ0FBQUFTQUVnQUFBQUFDQ0FEbXNCc0Fmc3kzQUFvQUFnQVRBQUlFQWdBSEFDc0VBZ0FBQUVnRUFBQUdnQUFBQUFBQUFnZ0FHVVFmQUg0MHRBQUVBaEFBc3gwWUFINDB0QUFaUkI4QXNtZTdBQ01JQVFBQUFnY0NBQUFBQUFjTkFBRUFBQUFEQUdBQXlBQURBRTRBQUFBQUJJQVRBQUFBQUFJSUFDYjJKQUNjVk5RQUNnQUNBQlFBQUFBRWdCUUFBQUFBQWdnQUp2WkNBSnhVMUFBS0FBSUFGUUFBQUFTQUZRQUFBQUFDQ0FCbU8wd0Fmc3kzQUFvQUFnQVdBQUlFQWdBUUFDc0VBZ0FBQUVnRUFBQUdnQUFBQUFBQUFnZ0FadHRQQUg1d3RBQUVBaEFBWnB0SUFINXd0QUFBOVU4QTVSYTdBQ01JQVFBQUFnY0NBQUFBQUFjTkFBRUFBQUFEQUdBQXlBQURBRk1BQUFBQUJZQVhBQUFBQ2dBQ0FCY0FCQVlFQUFFQUFBQUZCZ1FBQWdBQUFBb0dBUUFCQUFBRmdCZ0FBQUFLQUFJQUdBQUVCZ1FBQWdBQUFBVUdCQUFEQUFBQUNnWUJBQUVBQUFXQUdRQUFBQW9BQWdBWkFBUUdCQUFEQUFBQUJRWUVBQVFBQUFBS0JnRUFBUUFBQllBYUFBQUFDZ0FDQUJvQUJBWUVBQVFBQUFBRkJnUUFCUUFBQUFvR0FRQUJBQUFGZ0JzQUFBQUtBQUlBR3dBRUJnUUFCUUFBQUFVR0JBQUdBQUFBQUFZQ0FJQUFBQUFGZ0J3QUFBQUtBQUlBSEFBRUJnUUFCZ0FBQUFVR0JBQUhBQUFBQUFZQ0FJQUFBQUFGZ0IwQUFBQUtBQUlBSFFBRUJnUUFCd0FBQUFVR0JBQUlBQUFBQUFZQ0FJQUFBQUFGZ0I0QUFBQUtBQUlBSGdBRUJnUUFDQUFBQUFVR0JBQUpBQUFBQUFZQ0FJQUFBQUFGZ0I4QUFBQUtBQUlBSHdBRUJnUUFDUUFBQUFVR0JBQUtBQUFBQUFZQ0FJQUFBQUFGZ0NBQUFBQUtBQUlBSUFBRUJnUUFDZ0FBQUFVR0JBQUxBQUFBQUFZQ0FJQUFBQUFGZ0NFQUFBQUtBQUlBSVFBRUJnUUFDd0FBQUFVR0JBQU1BQUFBQUFZQ0FJQUFBQUFGZ0NJQUFBQUtBQUlBSWdBRUJnUUFCd0FBQUFVR0JBQU1BQUFBQUFZQ0FJQUFBQUFGZ0NNQUFBQUtBQUlBSXdBRUJnUUFEQUFBQUFVR0JBQU5BQUFBQUFZQ0FJQUFBQUFGZ0NRQUFBQUtBQUlBSkFBRUJnUUFCUUFBQUFVR0JBQU5BQUFBQUFZQ0FJQUFBQUFGZ0NVQUFBQUtBQUlBSlFBRUJnUUFBd0FBQUFVR0JBQU9BQUFBQ2dZQkFBRUFBQVdBSmdBQUFBb0FBZ0FtQUFRR0JBQU9BQUFBQlFZRUFBOEFBQUFBQmdJQUFnQUFBQVdBSndBQUFBb0FBZ0FuQUFRR0JBQU9BQUFBQlFZRUFCQUFBQUFLQmdFQUFRQUFCWUFvQUFBQUNnQUNBQ2dBQkFZRUFCQUFBQUFGQmdRQUVRQUFBQW9HQVFBQkFBQUZnQ2tBQUFBS0FBSUFLUUFFQmdRQUVRQUFBQVVHQkFBU0FBQUFBQVlDQUlBQUFBQUZnQ29BQUFBS0FBSUFLZ0FFQmdRQUVnQUFBQVVHQkFBVEFBQUFBQVlDQUlBQUFBQUZnQ3NBQUFBS0FBSUFLd0FFQmdRQUV3QUFBQVVHQkFBVUFBQUFBQVlDQUlBQUFBQUZnQ3dBQUFBS0FBSUFMQUFFQmdRQUZBQUFBQVVHQkFBVkFBQUFBQVlDQUlBQUFBQUZnQzBBQUFBS0FBSUFMUUFFQmdRQUVRQUFBQVVHQkFBVkFBQUFBQVlDQUlBQUFBQUhnREFBQUFBRUFoQUFBQUFBQU5COUpBQUFBQUFBVHFVVUFBb0FBZ0F1QUFBS0FnQUVBQVFLQWdBQkFBMENEQUJPcFJRQUFBQUFBQUFBQUFBT0Fnd0EwSDBrQUFBQUFBQUFBQUFBRHdJTUFFNmxGQUNCMkE4QUFBQUFBQUFBQjRBeEFBQUFCQUlRQUFBQUFBQTBNL3YvQUFBQUFPMEU1djhLQUFJQUx3QUFDZ0lBQkFBRUNnSUFBUUFOQWd3QTdRVG0vd0FBQUFBQUFBQUFEZ0lNQURReisvOEFBQUFBQUFBQUFBOENEQUR0Qk9iL1JpNFZBQUFBQUFBQUFBZUFNZ0FBQUFRQ0VBQW05ak1BejRmUEFDYjJNd0JOcjc4QUNnQUNBREFBQUFvQ0FBUUFCQW9DQUFFQURRSU1BRTJ2dndBbTlqTUFBQUFBQUE0Q0RBRFBoODhBSnZZekFBQUFBQUFQQWd3QVRhKy9BS2pPUXdBQUFBQUFBQUFBQUFBQUFBQUFBQT09</t>
        </r>
      </text>
    </comment>
    <comment ref="J41" authorId="0">
      <text>
        <r>
          <rPr>
            <sz val="9"/>
            <color indexed="81"/>
            <rFont val="Tahoma"/>
            <family val="2"/>
          </rPr>
          <t>QzE5SDI3TjNPM3xNQVNURVIgU0hFRVRQaWN0dXJlIDExMXxWbXBEUkRBeE1EQUVBd0lCQUFBQUFBQUFBQUFBQUFDQUFBQUFBQU1BRmdBQUFFTm9aVzFFY21GM0lERXlMakF1TWk0eE1EYzJCQUlRQUROc3RQOHR0dUgrelpNZU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UzcXp4d1dDQVFBQUFBa0FCZ0lCQUFBQUNRQUdRZ0FBQkFJQWdBQkFBOElBZ0FCQUFPQU9BQUFBQVFDRUFBemJMVC9MYmJoL3MyVEhnQ0Z5QzRBQklBQkFBQUFBQUlJQUFFQXhQOTZJa3IvQ2dBQ0FBSUFBZ1FDQUFnQUt3UUNBQUFBU0FRQUFEY0VBUUFCQm9BQUFBQUFBQUlJQUFDZ3gvOTZPa2IvQkFJUUFBQmd3UDk2T2tiL21ybkgvM3I2VGY4akNBRUFBQUlIQWdBQUFBQUhEUUFCQUFBQUF3QmdBTWdBQXdCUEFBQUFBQVNBQWdBQUFBQUNDQUFCQU9ML2VpSksvd29BQWdBREFBQUFCSUFEQUFBQUFBSUlBQUVBOGY5bkp6RC9DZ0FDQUFRQUFnUUNBQWNBS3dRQ0FBRUFTQVFBQURjRUFRQUJCb0FBQUFBQUFBSUlBRFNUOVA5bmp5ei9CQUlRQU0xczdmOW5qeXovcStyOC81ckNNLzhqQ0FFQUFBSUhBZ0FBQUFVSEFRQUZCQWNHQUFJQUFnQURBQUFIRGdBQkFBQUFBd0JnQU1nQUF3Qk9TQUFBQUFBRWdBUUFBQUFBQWdnQUFRRGkvMU1zRnY4S0FBSUFCUUFBQUFTQUJRQUFBQUFDQ0FBQkFQSC9RREg4L2dvQUFnQUdBRGNFQVFBQkFBQUVnQVlBQUFBQUFnZ0FBQURpL3kwMjR2NEtBQUlBQndBM0JBRUFBUUFBQklBSEFBQUFBQUlJQUFBQXhQOHROdUwrQ2dBQ0FBZ0FOd1FCQUFFQUFBU0FDQUFBQUFBQ0NBQUFBTFgvUURIOC9nb0FBZ0FKQURjRUFRQUJBQUFFZ0FrQUFBQUFBZ2dBQVFERS8xTXNGdjhLQUFJQUNnQTNCQUVBQVFBQUJJQUtBQUFBQUFJSUFBRUE4ZitOSFdUL0NnQUNBQXNBQWdRQ0FBY0FLd1FDQUFBQVNBUUFBQWFBQUFBQUFBQUNDQUEway9UL2pZVmcvd1FDRUFETmJPMy9qWVZnL3pTVDlQL0F1R2YvSXdnQkFBQUNCd0lBQUFBQUJ3MEFBUUFBQUFNQVlBRElBQU1BVGdBQUFBQUVnQXNBQUFBQUFnZ0FBUURpLzZBWWZ2OEtBQUlBREFBM0JBRUFBUUFBQklBTUFBQUFBQUlJQUFFQThmKzBFNWovQ2dBQ0FBMEFOd1FCQUFFQUFBU0FEUUFBQUFBQ0NBQUFBQThBdEJPWS93b0FBZ0FPQUFJRUFnQUhBQ3NFQWdBQUFFZ0VBQUFHZ0FBQUFBQUFBZ2dBTTVNU0FMUjdsUDhFQWhBQXpHd0xBTFI3bFA4emt4SUE1NjZiL3lNSUFRQUFBZ2NDQUFBQUFBY05BQUVBQUFBREFHQUF5QUFEQUU0QUFBQUFCSUFPQUFBQUFBSUlBQUFBSGdESERyTC9DZ0FDQUE4QU53UUJBQUVBQUFTQUR3QUFBQUFDQ0FBQUFBOEEyZ25NL3dvQUFnQVFBQUFBQklBUUFBQUFBQUlJQUFFQThmL2FDY3ovQ2dBQ0FCRUFBQUFFZ0JFQUFBQUFBZ2dBQUFEaS8rMEU1djhLQUFJQUVnQUFBQVNBRWdBQUFBQUNDQUFBQVBIL0FBQUFBQW9BQWdBVEFBQUFCSUFUQUFBQUFBSUlBTUM2NS84ZGlCd0FDZ0FDQUJRQUFnUUNBQWdBS3dRQ0FBQUFTQVFBQURjRUFRQUJCb0FBQUFBQUFBSUlBTUJhNi84ZG9CZ0FCQUlRQU1BYTVQOGRvQmdBV25Uci94MWdJQUFqQ0FFQUFBSUhBZ0FBQUFBSERRQUJBQUFBQXdCZ0FNZ0FBd0JQQUFBQUFBU0FGQUFBQUFBQ0NBQUFBQUFBVGlvdUFBb0FBZ0FWQURjRUFRQUJBQUFFZ0JVQUFBQUFBZ2dBUUVVWUFCMklIQUFLQUFJQUZnQUNCQUlBQ0FBckJBSUFBQUJJQkFBQU53UUJBQUVHZ0FBQUFBQUFBZ2dBUU9VYkFCMmdHQUFFQWhBQVFLVVVBQjJnR0FEWi9oc0FIV0FnQUNNSUFRQUFBZ2NDQUFBQUFBY05BQUVBQUFBREFHQUF5QUFEQUU4QUFBQUFCSUFXQUFBQUFBSUlBUC8vRGdBQUFBQUFDZ0FDQUJjQUFBQUVnQmNBQUFBQUFnZ0FBQUFlQU8wRTV2OEtBQUlBR0FBQUFBU0FHQUFBQUFBQ0NBQUFBQjRBb0JoKy93b0FBZ0FaQURjRUFRQUJBQUFFZ0JrQUFBQUFBZ2dBQUFBUEFJMGRaUDhLQUFJQUdnQTNCQUVBQVFBQUJZQWJBQUFBQ2dBQ0FCc0FCQVlFQUFFQUFBQUZCZ1FBQWdBQUFBQUdBZ0FDQUFBQUJZQWNBQUFBQ2dBQ0FCd0FCQVlFQUFJQUFBQUZCZ1FBQXdBQUFBb0dBUUFCQUFBRmdCMEFBQUFLQUFJQUhRQUVCZ1FBQXdBQUFBVUdCQUFFQUFBQUNnWUJBQUVBQUFXQUhnQUFBQW9BQWdBZUFBUUdCQUFFQUFBQUJRWUVBQVVBQUFBS0JnRUFBUUFBQllBZkFBQUFDZ0FDQUI4QUJBWUVBQVVBQUFBRkJnUUFCZ0FBQUFvR0FRQUJBQUFGZ0NBQUFBQUtBQUlBSUFBRUJnUUFCZ0FBQUFVR0JBQUhBQUFBQ2dZQkFBRUFBQVdBSVFBQUFBb0FBZ0FoQUFRR0JBQUhBQUFBQlFZRUFBZ0FBQUFLQmdFQUFRQUFCWUFpQUFBQUNnQUNBQ0lBQkFZRUFBZ0FBQUFGQmdRQUNRQUFBQW9HQVFBQkFBQUZnQ01BQUFBS0FBSUFJd0FFQmdRQUJBQUFBQVVHQkFBSkFBQUFDZ1lCQUFFQUFBV0FKQUFBQUFvQUFnQWtBQVFHQkFBQ0FBQUFCUVlFQUFvQUFBQUtCZ0VBQVFBQUJZQWxBQUFBQ2dBQ0FDVUFCQVlFQUFvQUFBQUZCZ1FBQ3dBQUFBb0dBUUFCQUFBRmdDWUFBQUFLQUFJQUpnQUVCZ1FBQ3dBQUFBVUdCQUFNQUFBQUNnWUJBQUVBQUFXQUp3QUFBQW9BQWdBbkFBUUdCQUFNQUFBQUJRWUVBQTBBQUFBS0JnRUFBUUFBQllBb0FBQUFDZ0FDQUNnQUJBWUVBQTBBQUFBRkJnUUFEZ0FBQUFvR0FRQUJBQUFGZ0NrQUFBQUtBQUlBS1FBRUJnUUFEZ0FBQUFVR0JBQVBBQUFBQ2dZQkFBRUFBQVdBS2dBQUFBb0FBZ0FxQUFRR0JBQVBBQUFBQlFZRUFCQUFBQUFBQmdJQWdBQUFBQVdBS3dBQUFBb0FBZ0FyQUFRR0JBQVFBQUFBQlFZRUFCRUFBQUFBQmdJQWdBQUFBQVdBTEFBQUFBb0FBZ0FzQUFRR0JBQVJBQUFBQlFZRUFCSUFBQUFBQmdJQWdBQUFBQVdBTFFBQUFBb0FBZ0F0QUFRR0JBQVNBQUFBQlFZRUFCTUFBQUFLQmdFQUFRQUFCWUF1QUFBQUNnQUNBQzRBQkFZRUFCTUFBQUFGQmdRQUZBQUFBQW9HQVFBQkFBQUZnQzhBQUFBS0FBSUFMd0FFQmdRQUZBQUFBQVVHQkFBVkFBQUFDZ1lCQUFFQUFBV0FNQUFBQUFvQUFnQXdBQVFHQkFBVkFBQUFCUVlFQUJZQUFBQUtCZ0VBQVFBQUJZQXhBQUFBQ2dBQ0FERUFCQVlFQUJJQUFBQUZCZ1FBRmdBQUFBQUdBZ0NBQUFBQUJZQXlBQUFBQ2dBQ0FESUFCQVlFQUJZQUFBQUZCZ1FBRndBQUFBQUdBZ0NBQUFBQUJZQXpBQUFBQ2dBQ0FETUFCQVlFQUE4QUFBQUZCZ1FBRndBQUFBQUdBZ0NBQUFBQUJZQTBBQUFBQ2dBQ0FEUUFCQVlFQUEwQUFBQUZCZ1FBR0FBQUFBb0dBUUFCQUFBRmdEVUFBQUFLQUFJQU5RQUVCZ1FBR0FBQUFBVUdCQUFaQUFBQUNnWUJBQUVBQUFXQU5nQUFBQW9BQWdBMkFBUUdCQUFLQUFBQUJRWUVBQmtBQUFBS0JnRUFBUUFBQjRBNUFBQUFCQUlRQUFBQUFBQTBNL3YvQUFBQUFPMEU1djhLQUFJQU53QUFDZ0lBQkFBRUNnSUFBUUFOQWd3QTdRVG0vd0FBQUFBQUFBQUFEZ0lNQURReisvOEFBQUFBQUFBQUFBOENEQUR0Qk9iL1JpNFZBQUFBQUFBQUFBQUFBQUFBQUFBQQ==</t>
        </r>
      </text>
    </comment>
    <comment ref="K41" authorId="0">
      <text>
        <r>
          <rPr>
            <sz val="9"/>
            <color indexed="81"/>
            <rFont val="Tahoma"/>
            <family val="2"/>
          </rPr>
          <t>QzE5SDI3TjNPM3xNQVNURVIgU0hFRVRQaWN0dXJlIDExMXxWbXBEUkRBeE1EQUVBd0lCQUFBQUFBQUFBQUFBQUFDQUFBQUFBQU1BRmdBQUFFTm9aVzFFY21GM0lERXlMakF1TWk0eE1EYzJCQUlRQUROc3RQOHR0dUgrelpNZU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UzcXp4d1dDQVFBQUFBa0FCZ0lCQUFBQUNRQUdRZ0FBQkFJQWdBQkFBOElBZ0FCQUFPQU9BQUFBQVFDRUFBemJMVC9MYmJoL3MyVEhnQ0Z5QzRBQklBQkFBQUFBQUlJQUFFQXhQOTZJa3IvQ2dBQ0FBSUFBZ1FDQUFnQUt3UUNBQUFBU0FRQUFEY0VBUUFCQm9BQUFBQUFBQUlJQUFDZ3gvOTZPa2IvQkFJUUFBQmd3UDk2T2tiL21ybkgvM3I2VGY4akNBRUFBQUlIQWdBQUFBQUhEUUFCQUFBQUF3QmdBTWdBQXdCUEFBQUFBQVNBQWdBQUFBQUNDQUFCQU9ML2VpSksvd29BQWdBREFBQUFCSUFEQUFBQUFBSUlBQUVBOGY5bkp6RC9DZ0FDQUFRQUFnUUNBQWNBS3dRQ0FBRUFTQVFBQURjRUFRQUJCb0FBQUFBQUFBSUlBRFNUOVA5bmp5ei9CQUlRQU0xczdmOW5qeXovcStyOC81ckNNLzhqQ0FFQUFBSUhBZ0FBQUFVSEFRQUZCQWNHQUFJQUFnQURBQUFIRGdBQkFBQUFBd0JnQU1nQUF3Qk9TQUFBQUFBRWdBUUFBQUFBQWdnQUFRRGkvMU1zRnY4S0FBSUFCUUFBQUFTQUJRQUFBQUFDQ0FBQkFQSC9RREg4L2dvQUFnQUdBRGNFQVFBQkFBQUVnQVlBQUFBQUFnZ0FBQURpL3kwMjR2NEtBQUlBQndBM0JBRUFBUUFBQklBSEFBQUFBQUlJQUFBQXhQOHROdUwrQ2dBQ0FBZ0FOd1FCQUFFQUFBU0FDQUFBQUFBQ0NBQUFBTFgvUURIOC9nb0FBZ0FKQURjRUFRQUJBQUFFZ0FrQUFBQUFBZ2dBQVFERS8xTXNGdjhLQUFJQUNnQTNCQUVBQVFBQUJJQUtBQUFBQUFJSUFBRUE4ZitOSFdUL0NnQUNBQXNBQWdRQ0FBY0FLd1FDQUFBQVNBUUFBQWFBQUFBQUFBQUNDQUEway9UL2pZVmcvd1FDRUFETmJPMy9qWVZnL3pTVDlQL0F1R2YvSXdnQkFBQUNCd0lBQUFBQUJ3MEFBUUFBQUFNQVlBRElBQU1BVGdBQUFBQUVnQXNBQUFBQUFnZ0FBUURpLzZBWWZ2OEtBQUlBREFBM0JBRUFBUUFBQklBTUFBQUFBQUlJQUFFQThmKzBFNWovQ2dBQ0FBMEFOd1FCQUFFQUFBU0FEUUFBQUFBQ0NBQUFBQThBdEJPWS93b0FBZ0FPQUFJRUFnQUhBQ3NFQWdBQUFFZ0VBQUFHZ0FBQUFBQUFBZ2dBTTVNU0FMUjdsUDhFQWhBQXpHd0xBTFI3bFA4emt4SUE1NjZiL3lNSUFRQUFBZ2NDQUFBQUFBY05BQUVBQUFBREFHQUF5QUFEQUU0QUFBQUFCSUFPQUFBQUFBSUlBQUFBSGdESERyTC9DZ0FDQUE4QU53UUJBQUVBQUFTQUR3QUFBQUFDQ0FBQUFBOEEyZ25NL3dvQUFnQVFBQUFBQklBUUFBQUFBQUlJQUFFQThmL2FDY3ovQ2dBQ0FCRUFBQUFFZ0JFQUFBQUFBZ2dBQUFEaS8rMEU1djhLQUFJQUVnQUFBQVNBRWdBQUFBQUNDQUFBQVBIL0FBQUFBQW9BQWdBVEFBQUFCSUFUQUFBQUFBSUlBTUM2NS84ZGlCd0FDZ0FDQUJRQUFnUUNBQWdBS3dRQ0FBQUFTQVFBQURjRUFRQUJCb0FBQUFBQUFBSUlBTUJhNi84ZG9CZ0FCQUlRQU1BYTVQOGRvQmdBV25Uci94MWdJQUFqQ0FFQUFBSUhBZ0FBQUFBSERRQUJBQUFBQXdCZ0FNZ0FBd0JQQUFBQUFBU0FGQUFBQUFBQ0NBQUFBQUFBVGlvdUFBb0FBZ0FWQURjRUFRQUJBQUFFZ0JVQUFBQUFBZ2dBUUVVWUFCMklIQUFLQUFJQUZnQUNCQUlBQ0FBckJBSUFBQUJJQkFBQU53UUJBQUVHZ0FBQUFBQUFBZ2dBUU9VYkFCMmdHQUFFQWhBQVFLVVVBQjJnR0FEWi9oc0FIV0FnQUNNSUFRQUFBZ2NDQUFBQUFBY05BQUVBQUFBREFHQUF5QUFEQUU4QUFBQUFCSUFXQUFBQUFBSUlBUC8vRGdBQUFBQUFDZ0FDQUJjQUFBQUVnQmNBQUFBQUFnZ0FBQUFlQU8wRTV2OEtBQUlBR0FBQUFBU0FHQUFBQUFBQ0NBQUFBQjRBb0JoKy93b0FBZ0FaQURjRUFRQUJBQUFFZ0JrQUFBQUFBZ2dBQUFBUEFJMGRaUDhLQUFJQUdnQTNCQUVBQVFBQUJZQWJBQUFBQ2dBQ0FCc0FCQVlFQUFFQUFBQUZCZ1FBQWdBQUFBQUdBZ0FDQUFBQUJZQWNBQUFBQ2dBQ0FCd0FCQVlFQUFJQUFBQUZCZ1FBQXdBQUFBb0dBUUFCQUFBRmdCMEFBQUFLQUFJQUhRQUVCZ1FBQXdBQUFBVUdCQUFFQUFBQUNnWUJBQUVBQUFXQUhnQUFBQW9BQWdBZUFBUUdCQUFFQUFBQUJRWUVBQVVBQUFBS0JnRUFBUUFBQllBZkFBQUFDZ0FDQUI4QUJBWUVBQVVBQUFBRkJnUUFCZ0FBQUFvR0FRQUJBQUFGZ0NBQUFBQUtBQUlBSUFBRUJnUUFCZ0FBQUFVR0JBQUhBQUFBQ2dZQkFBRUFBQVdBSVFBQUFBb0FBZ0FoQUFRR0JBQUhBQUFBQlFZRUFBZ0FBQUFLQmdFQUFRQUFCWUFpQUFBQUNnQUNBQ0lBQkFZRUFBZ0FBQUFGQmdRQUNRQUFBQW9HQVFBQkFBQUZnQ01BQUFBS0FBSUFJd0FFQmdRQUJBQUFBQVVHQkFBSkFBQUFDZ1lCQUFFQUFBV0FKQUFBQUFvQUFnQWtBQVFHQkFBQ0FBQUFCUVlFQUFvQUFBQUtCZ0VBQVFBQUJZQWxBQUFBQ2dBQ0FDVUFCQVlFQUFvQUFBQUZCZ1FBQ3dBQUFBb0dBUUFCQUFBRmdDWUFBQUFLQUFJQUpnQUVCZ1FBQ3dBQUFBVUdCQUFNQUFBQUNnWUJBQUVBQUFXQUp3QUFBQW9BQWdBbkFBUUdCQUFNQUFBQUJRWUVBQTBBQUFBS0JnRUFBUUFBQllBb0FBQUFDZ0FDQUNnQUJBWUVBQTBBQUFBRkJnUUFEZ0FBQUFvR0FRQUJBQUFGZ0NrQUFBQUtBQUlBS1FBRUJnUUFEZ0FBQUFVR0JBQVBBQUFBQ2dZQkFBRUFBQVdBS2dBQUFBb0FBZ0FxQUFRR0JBQVBBQUFBQlFZRUFCQUFBQUFBQmdJQWdBQUFBQVdBS3dBQUFBb0FBZ0FyQUFRR0JBQVFBQUFBQlFZRUFCRUFBQUFBQmdJQWdBQUFBQVdBTEFBQUFBb0FBZ0FzQUFRR0JBQVJBQUFBQlFZRUFCSUFBQUFBQmdJQWdBQUFBQVdBTFFBQUFBb0FBZ0F0QUFRR0JBQVNBQUFBQlFZRUFCTUFBQUFLQmdFQUFRQUFCWUF1QUFBQUNnQUNBQzRBQkFZRUFCTUFBQUFGQmdRQUZBQUFBQW9HQVFBQkFBQUZnQzhBQUFBS0FBSUFMd0FFQmdRQUZBQUFBQVVHQkFBVkFBQUFDZ1lCQUFFQUFBV0FNQUFBQUFvQUFnQXdBQVFHQkFBVkFBQUFCUVlFQUJZQUFBQUtCZ0VBQVFBQUJZQXhBQUFBQ2dBQ0FERUFCQVlFQUJJQUFBQUZCZ1FBRmdBQUFBQUdBZ0NBQUFBQUJZQXlBQUFBQ2dBQ0FESUFCQVlFQUJZQUFBQUZCZ1FBRndBQUFBQUdBZ0NBQUFBQUJZQXpBQUFBQ2dBQ0FETUFCQVlFQUE4QUFBQUZCZ1FBRndBQUFBQUdBZ0NBQUFBQUJZQTBBQUFBQ2dBQ0FEUUFCQVlFQUEwQUFBQUZCZ1FBR0FBQUFBb0dBUUFCQUFBRmdEVUFBQUFLQUFJQU5RQUVCZ1FBR0FBQUFBVUdCQUFaQUFBQUNnWUJBQUVBQUFXQU5nQUFBQW9BQWdBMkFBUUdCQUFLQUFBQUJRWUVBQmtBQUFBS0JnRUFBUUFBQjRBNUFBQUFCQUlRQUFBQUFBQTBNL3YvQUFBQUFPMEU1djhLQUFJQU53QUFDZ0lBQkFBRUNnSUFBUUFOQWd3QTdRVG0vd0FBQUFBQUFBQUFEZ0lNQURReisvOEFBQUFBQUFBQUFBOENEQUR0Qk9iL1JpNFZBQUFBQUFBQUFBQUFBQUFBQUFBQQ==</t>
        </r>
      </text>
    </comment>
    <comment ref="J42" authorId="0">
      <text>
        <r>
          <rPr>
            <sz val="9"/>
            <color indexed="81"/>
            <rFont val="Tahoma"/>
            <family val="2"/>
          </rPr>
          <t>QzE2SDEyRk4zTzJTfE1BU1RFUiBTSEVFVFBpY3R1cmUgMTAxfFZtcERSREF4TURBRUF3SUJBQUFBQUFBQUFBQUFBQUNBQUFBQUFBTUFGZ0FBQUVOb1pXMUVjbUYzSURFeUxqQXVNaTR4TURjMkJBSVFBSGR2dy84ZDJULy9mYVlrQUhGM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SHFnZ3h3V0NBUUFBQUFrQUJnSUJBQUFBQ1FBR1FnQUFCQUlBZ0FCQUE4SUFnQUJBQU9BTXdBQUFBUUNFQUIzYjhQL0hkay8vMzJtSkFCeGRad0FCSUFCQUFBQUFBSUlBTEVTNlA4ZERVUC9DZ0FDQUFJQUFnUUNBQWtBS3dRQ0FBQUFTQVFBQURjRUFRQUJCb0FBQUFBQUFBSUlBT1NsNi84ZDJULy9CQUlRQUg1LzVQOGQyVC8vNUtYci83ZnlSZjhqQ0FFQUFBSUhBZ0FBQUFBSERRQUJBQUFBQXdCZ0FNZ0FBd0JHQUFBQUFBU0FBZ0FBQUFBQ0NBQ3hFdmYvTVFoZC93b0FBZ0FEQUFBQUJJQURBQUFBQUFJSUFMQVNGUUF4Q0YzL0NnQUNBQVFBQUFBRWdBUUFBQUFBQWdnQXNCSWtBRVFEZC84S0FBSUFCUUFBQUFTQUJRQUFBQUFDQ0FDd0VoVUFWLzZRL3dvQUFnQUdBQUFBQklBR0FBQUFBQUlJQUxFUzkvOVgvcEQvQ2dBQ0FBY0FBQUFFZ0FjQUFBQUFBZ2dBc1JMby8ycjVxdjhLQUFJQUNBQUNCQUlBQ0FBckJBSUFBQUJJQkFBQU53UUJBQUVHZ0FBQUFBQUFBZ2dBc2JMci8yb1JwLzhFQWhBQXNYTGsvMm9ScC85THpPdi9hdEd1L3lNSUFRQUFBZ2NDQUFBQUFBY05BQUVBQUFBREFHQUF5QUFEQUU4QUFBQUFCSUFJQUFBQUFBSUlBTEVTOS85KzlNVC9DZ0FDQUFrQU53UUJBQUVBQUFTQUNRQUFBQUFDQ0FDeEV1ai9rZS9lL3dvQUFnQUtBQUFBQklBS0FBQUFBQUlJQUxFU3l2K1I3OTcvQ2dBQ0FBc0FBZ1FDQUFnQUt3UUNBQUFBU0FRQUFEY0VBUUFCQm9BQUFBQUFBQUlJQUxHeXpmK1JCOXYvQkFJUUFMRnl4ditSQjl2L1M4ek4vNUhINHY4akNBRUFBQUlIQWdBQUFBQUhEUUFCQUFBQUF3QmdBTWdBQXdCUEFBQUFBQVNBQ3dBQUFBQUNDQUN4RXZmL3BPcjQvd29BQWdBTUFBSUVBZ0FIQUNzRUFnQUJBRWdFQUFBM0JBRUFBUWFBQUFBQUFBQUNDQURrcGZyL3BGTDEvd1FDRUFCK2YvUC9wRkwxLzF2OUFnRFhoZnovSXdnQkFBQUNCd0lBQUFBRkJ3RUFCUVFIQmdBQ0FBSUFBd0FBQnc0QUFRQUFBQU1BWUFESUFBTUFUa2dBQUFBQUJJQU1BQUFBQUFJSUFMRVM2UCsyNVJJQUNnQUNBQTBBQUFBRWdBMEFBQUFBQWdnQWJrYjAvNzVOTGdBS0FBSUFEZ0FDQkFJQUJ3QXJCQUlBQUFCSUJBQUFCb0FBQUFBQUFBSUlBS0haOS8rK3RTb0FCQUlRQUR1ejhQKyt0U29Bb2RuMy8vSG9NUUFqQ0FFQUFBSUhBZ0FBQUFBSERRQUJBQUFBQXdCZ0FNZ0FBd0JPQUFBQUFBU0FEZ0FBQUFBQ0NBQVUrOTMvcW1CQ0FBb0FBZ0FQQUFBQUJJQVBBQUFBQUFJSUFBRUF4UCtxWURNQUNnQUNBQkFBQUFBRWdCQUFBQUFBQWdnQXhEeksvMzRJRmdBS0FBSUFFUUFDQkFJQUVBQXJCQUlBQUFCSUJBQUFCb0FBQUFBQUFBSUlBTVRjemY5K3JCSUFCQUlRQU1TY3h2OStyQklBWGZiTi8rUlNHUUFqQ0FFQUFBSUhBZ0FBQUFBSERRQUJBQUFBQXdCZ0FNZ0FBd0JUQUFBQUFBU0FFUUFBQUFBQ0NBRGJIZUgvbURaZ0FBb0FBZ0FTQUFBQUJJQVNBQUFBQUFJSUFKdll5UC9JMkhFQUNnQUNBQk1BQUFBRWdCTUFBQUFBQWdnQVl2dkwvN2F1andBS0FBSUFGQUFBQUFTQUZBQUFBQUFDQ0FCcVkrZi9jK0tiQUFvQUFnQVZBQUFBQklBVkFBQUFBQUlJQUtxby8vOUNRSW9BQ2dBQ0FCWUFBQUFFZ0JZQUFBQUFBZ2dBNDRYOC8xUnFiQUFLQUFJQUZ3QUNCQUlBQndBckJBSUFBQUJJQkFBQUJvQUFBQUFBQUFJSUFCVVpBQUJVMG1nQUJBSVFBSy95K1A5VTBtZ0FGUmtBQUlnRmNBQWpDQUVBQUFJSEFnQUFBQUFIRFFBQkFBQUFBd0JnQU1nQUF3Qk9BQUFBQUFTQUZ3QUFBQUFDQ0FDeEV1ai9SQU4zL3dvQUFnQVlBQUFBQllBWkFBQUFDZ0FDQUJrQUJBWUVBQUVBQUFBRkJnUUFBZ0FBQUFvR0FRQUJBQUFGZ0JvQUFBQUtBQUlBR2dBRUJnUUFBZ0FBQUFVR0JBQURBQUFBQUFZQ0FJQUFBQUFGZ0JzQUFBQUtBQUlBR3dBRUJnUUFBd0FBQUFVR0JBQUVBQUFBQUFZQ0FJQUFBQUFGZ0J3QUFBQUtBQUlBSEFBRUJnUUFCQUFBQUFVR0JBQUZBQUFBQUFZQ0FJQUFBQUFGZ0IwQUFBQUtBQUlBSFFBRUJnUUFCUUFBQUFVR0JBQUdBQUFBQUFZQ0FJQUFBQUFGZ0I0QUFBQUtBQUlBSGdBRUJnUUFCZ0FBQUFVR0JBQUhBQUFBQ2dZQkFBRUFBQVdBSHdBQUFBb0FBZ0FmQUFRR0JBQUhBQUFBQlFZRUFBZ0FBQUFLQmdFQUFRQUFCWUFnQUFBQUNnQUNBQ0FBQkFZRUFBZ0FBQUFGQmdRQUNRQUFBQW9HQVFBQkFBQUZnQ0VBQUFBS0FBSUFJUUFFQmdRQUNRQUFBQVVHQkFBS0FBQUFBQVlDQUFJQUFBQUZnQ0lBQUFBS0FBSUFJZ0FFQmdRQUNRQUFBQVVHQkFBTEFBQUFDZ1lCQUFFQUFBV0FJd0FBQUFvQUFnQWpBQVFHQkFBTEFBQUFCUVlFQUF3QUFBQUtCZ0VBQVFBQUJZQWtBQUFBQ2dBQ0FDUUFCQVlFQUF3QUFBQUZCZ1FBRFFBQUFBQUdBZ0NBQUFBQUJZQWxBQUFBQ2dBQ0FDVUFCQVlFQUEwQUFBQUZCZ1FBRGdBQUFBQUdBZ0NBQUFBQUJZQW1BQUFBQ2dBQ0FDWUFCQVlFQUE0QUFBQUZCZ1FBRHdBQUFBQUdBZ0NBQUFBQUJZQW5BQUFBQ2dBQ0FDY0FCQVlFQUE4QUFBQUZCZ1FBRUFBQUFBQUdBZ0NBQUFBQUJZQW9BQUFBQ2dBQ0FDZ0FCQVlFQUF3QUFBQUZCZ1FBRUFBQUFBQUdBZ0NBQUFBQUJZQXBBQUFBQ2dBQ0FDa0FCQVlFQUE0QUFBQUZCZ1FBRVFBQUFBQUFCWUFxQUFBQUNnQUNBQ29BQkFZRUFCRUFBQUFGQmdRQUVnQUFBQUFHQWdDQUFBQUFCWUFyQUFBQUNnQUNBQ3NBQkFZRUFCSUFBQUFGQmdRQUV3QUFBQUFHQWdDQUFBQUFCWUFzQUFBQUNnQUNBQ3dBQkFZRUFCTUFBQUFGQmdRQUZBQUFBQUFHQWdDQUFBQUFCWUF0QUFBQUNnQUNBQzBBQkFZRUFCUUFBQUFGQmdRQUZRQUFBQUFHQWdDQUFBQUFCWUF1QUFBQUNnQUNBQzRBQkFZRUFCVUFBQUFGQmdRQUZnQUFBQUFHQWdDQUFBQUFCWUF2QUFBQUNnQUNBQzhBQkFZRUFCRUFBQUFGQmdRQUZnQUFBQUFHQWdDQUFBQUFCWUF3QUFBQUNnQUNBREFBQkFZRUFBWUFBQUFGQmdRQUZ3QUFBQUFHQWdDQUFBQUFCWUF4QUFBQUNnQUNBREVBQkFZRUFBSUFBQUFGQmdRQUZ3QUFBQUFHQWdDQUFBQUFCNEEwQUFBQUJBSVFBTEFTQmdDS01Zei9zQklHQUVRRGQvOEtBQUlBTWdBQUNnSUFCQUFFQ2dJQUFRQU5BZ3dBUkFOMy83QVNCZ0FBQUFBQURnSU1BSW94alArd0VnWUFBQUFBQUE4Q0RBQkVBM2YvOTBBYkFBQUFBQUFBQUFlQU5RQUFBQVFDRUFBeFVOdi85dGM0QURGUTIvOTAveWdBQ2dBQ0FETUFBQW9DQUFRQUJBb0NBQUVBRFFJTUFIVC9LQUF4VU52L0FBQUFBQTRDREFEMjF6Z0FNVkRiL3dBQUFBQVBBZ3dBZFA4b0FMTW82LzhBQUFBQUFBQUhnRFlBQUFBRUFoQUFva0RrLzh3Nmt3Q2lRT1QvaFF4K0FBb0FBZ0EwQUFBS0FnQUVBQVFLQWdBQkFBMENEQUNGREg0QW9rRGsvd0FBQUFBT0Fnd0F6RHFUQUtKQTVQOEFBQUFBRHdJTUFJVU1mZ0RwYnZuL0FBQUFBQUFBQUFBQUFBQUFBQUE9</t>
        </r>
      </text>
    </comment>
    <comment ref="K42" authorId="0">
      <text>
        <r>
          <rPr>
            <sz val="9"/>
            <color indexed="81"/>
            <rFont val="Tahoma"/>
            <family val="2"/>
          </rPr>
          <t>QzE2SDEyRk4zTzJTfE1BU1RFUiBTSEVFVFBpY3R1cmUgMTAxfFZtcERSREF4TURBRUF3SUJBQUFBQUFBQUFBQUFBQUNBQUFBQUFBTUFGZ0FBQUVOb1pXMUVjbUYzSURFeUxqQXVNaTR4TURjMkJBSVFBSGR2dy84ZDJULy9mYVlrQUhGM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SHFnZ3h3V0NBUUFBQUFrQUJnSUJBQUFBQ1FBR1FnQUFCQUlBZ0FCQUE4SUFnQUJBQU9BTXdBQUFBUUNFQUIzYjhQL0hkay8vMzJtSkFCeGRad0FCSUFCQUFBQUFBSUlBTEVTNlA4ZERVUC9DZ0FDQUFJQUFnUUNBQWtBS3dRQ0FBQUFTQVFBQURjRUFRQUJCb0FBQUFBQUFBSUlBT1NsNi84ZDJULy9CQUlRQUg1LzVQOGQyVC8vNUtYci83ZnlSZjhqQ0FFQUFBSUhBZ0FBQUFBSERRQUJBQUFBQXdCZ0FNZ0FBd0JHQUFBQUFBU0FBZ0FBQUFBQ0NBQ3hFdmYvTVFoZC93b0FBZ0FEQUFBQUJJQURBQUFBQUFJSUFMQVNGUUF4Q0YzL0NnQUNBQVFBQUFBRWdBUUFBQUFBQWdnQXNCSWtBRVFEZC84S0FBSUFCUUFBQUFTQUJRQUFBQUFDQ0FDd0VoVUFWLzZRL3dvQUFnQUdBQUFBQklBR0FBQUFBQUlJQUxFUzkvOVgvcEQvQ2dBQ0FBY0FBQUFFZ0FjQUFBQUFBZ2dBc1JMby8ycjVxdjhLQUFJQUNBQUNCQUlBQ0FBckJBSUFBQUJJQkFBQU53UUJBQUVHZ0FBQUFBQUFBZ2dBc2JMci8yb1JwLzhFQWhBQXNYTGsvMm9ScC85THpPdi9hdEd1L3lNSUFRQUFBZ2NDQUFBQUFBY05BQUVBQUFBREFHQUF5QUFEQUU4QUFBQUFCSUFJQUFBQUFBSUlBTEVTOS85KzlNVC9DZ0FDQUFrQU53UUJBQUVBQUFTQUNRQUFBQUFDQ0FDeEV1ai9rZS9lL3dvQUFnQUtBQUFBQklBS0FBQUFBQUlJQUxFU3l2K1I3OTcvQ2dBQ0FBc0FBZ1FDQUFnQUt3UUNBQUFBU0FRQUFEY0VBUUFCQm9BQUFBQUFBQUlJQUxHeXpmK1JCOXYvQkFJUUFMRnl4ditSQjl2L1M4ek4vNUhINHY4akNBRUFBQUlIQWdBQUFBQUhEUUFCQUFBQUF3QmdBTWdBQXdCUEFBQUFBQVNBQ3dBQUFBQUNDQUN4RXZmL3BPcjQvd29BQWdBTUFBSUVBZ0FIQUNzRUFnQUJBRWdFQUFBM0JBRUFBUWFBQUFBQUFBQUNDQURrcGZyL3BGTDEvd1FDRUFCK2YvUC9wRkwxLzF2OUFnRFhoZnovSXdnQkFBQUNCd0lBQUFBRkJ3RUFCUVFIQmdBQ0FBSUFBd0FBQnc0QUFRQUFBQU1BWUFESUFBTUFUa2dBQUFBQUJJQU1BQUFBQUFJSUFMRVM2UCsyNVJJQUNnQUNBQTBBQUFBRWdBMEFBQUFBQWdnQWJrYjAvNzVOTGdBS0FBSUFEZ0FDQkFJQUJ3QXJCQUlBQUFCSUJBQUFCb0FBQUFBQUFBSUlBS0haOS8rK3RTb0FCQUlRQUR1ejhQKyt0U29Bb2RuMy8vSG9NUUFqQ0FFQUFBSUhBZ0FBQUFBSERRQUJBQUFBQXdCZ0FNZ0FBd0JPQUFBQUFBU0FEZ0FBQUFBQ0NBQVUrOTMvcW1CQ0FBb0FBZ0FQQUFBQUJJQVBBQUFBQUFJSUFBRUF4UCtxWURNQUNnQUNBQkFBQUFBRWdCQUFBQUFBQWdnQXhEeksvMzRJRmdBS0FBSUFFUUFDQkFJQUVBQXJCQUlBQUFCSUJBQUFCb0FBQUFBQUFBSUlBTVRjemY5K3JCSUFCQUlRQU1TY3h2OStyQklBWGZiTi8rUlNHUUFqQ0FFQUFBSUhBZ0FBQUFBSERRQUJBQUFBQXdCZ0FNZ0FBd0JUQUFBQUFBU0FFUUFBQUFBQ0NBRGJIZUgvbURaZ0FBb0FBZ0FTQUFBQUJJQVNBQUFBQUFJSUFKdll5UC9JMkhFQUNnQUNBQk1BQUFBRWdCTUFBQUFBQWdnQVl2dkwvN2F1andBS0FBSUFGQUFBQUFTQUZBQUFBQUFDQ0FCcVkrZi9jK0tiQUFvQUFnQVZBQUFBQklBVkFBQUFBQUlJQUtxby8vOUNRSW9BQ2dBQ0FCWUFBQUFFZ0JZQUFBQUFBZ2dBNDRYOC8xUnFiQUFLQUFJQUZ3QUNCQUlBQndBckJBSUFBQUJJQkFBQUJvQUFBQUFBQUFJSUFCVVpBQUJVMG1nQUJBSVFBSy95K1A5VTBtZ0FGUmtBQUlnRmNBQWpDQUVBQUFJSEFnQUFBQUFIRFFBQkFBQUFBd0JnQU1nQUF3Qk9BQUFBQUFTQUZ3QUFBQUFDQ0FDeEV1ai9SQU4zL3dvQUFnQVlBQUFBQllBWkFBQUFDZ0FDQUJrQUJBWUVBQUVBQUFBRkJnUUFBZ0FBQUFvR0FRQUJBQUFGZ0JvQUFBQUtBQUlBR2dBRUJnUUFBZ0FBQUFVR0JBQURBQUFBQUFZQ0FJQUFBQUFGZ0JzQUFBQUtBQUlBR3dBRUJnUUFBd0FBQUFVR0JBQUVBQUFBQUFZQ0FJQUFBQUFGZ0J3QUFBQUtBQUlBSEFBRUJnUUFCQUFBQUFVR0JBQUZBQUFBQUFZQ0FJQUFBQUFGZ0IwQUFBQUtBQUlBSFFBRUJnUUFCUUFBQUFVR0JBQUdBQUFBQUFZQ0FJQUFBQUFGZ0I0QUFBQUtBQUlBSGdBRUJnUUFCZ0FBQUFVR0JBQUhBQUFBQ2dZQkFBRUFBQVdBSHdBQUFBb0FBZ0FmQUFRR0JBQUhBQUFBQlFZRUFBZ0FBQUFLQmdFQUFRQUFCWUFnQUFBQUNnQUNBQ0FBQkFZRUFBZ0FBQUFGQmdRQUNRQUFBQW9HQVFBQkFBQUZnQ0VBQUFBS0FBSUFJUUFFQmdRQUNRQUFBQVVHQkFBS0FBQUFBQVlDQUFJQUFBQUZnQ0lBQUFBS0FBSUFJZ0FFQmdRQUNRQUFBQVVHQkFBTEFBQUFDZ1lCQUFFQUFBV0FJd0FBQUFvQUFnQWpBQVFHQkFBTEFBQUFCUVlFQUF3QUFBQUtCZ0VBQVFBQUJZQWtBQUFBQ2dBQ0FDUUFCQVlFQUF3QUFBQUZCZ1FBRFFBQUFBQUdBZ0NBQUFBQUJZQWxBQUFBQ2dBQ0FDVUFCQVlFQUEwQUFBQUZCZ1FBRGdBQUFBQUdBZ0NBQUFBQUJZQW1BQUFBQ2dBQ0FDWUFCQVlFQUE0QUFBQUZCZ1FBRHdBQUFBQUdBZ0NBQUFBQUJZQW5BQUFBQ2dBQ0FDY0FCQVlFQUE4QUFBQUZCZ1FBRUFBQUFBQUdBZ0NBQUFBQUJZQW9BQUFBQ2dBQ0FDZ0FCQVlFQUF3QUFBQUZCZ1FBRUFBQUFBQUdBZ0NBQUFBQUJZQXBBQUFBQ2dBQ0FDa0FCQVlFQUE0QUFBQUZCZ1FBRVFBQUFBQUFCWUFxQUFBQUNnQUNBQ29BQkFZRUFCRUFBQUFGQmdRQUVnQUFBQUFHQWdDQUFBQUFCWUFyQUFBQUNnQUNBQ3NBQkFZRUFCSUFBQUFGQmdRQUV3QUFBQUFHQWdDQUFBQUFCWUFzQUFBQUNnQUNBQ3dBQkFZRUFCTUFBQUFGQmdRQUZBQUFBQUFHQWdDQUFBQUFCWUF0QUFBQUNnQUNBQzBBQkFZRUFCUUFBQUFGQmdRQUZRQUFBQUFHQWdDQUFBQUFCWUF1QUFBQUNnQUNBQzRBQkFZRUFCVUFBQUFGQmdRQUZnQUFBQUFHQWdDQUFBQUFCWUF2QUFBQUNnQUNBQzhBQkFZRUFCRUFBQUFGQmdRQUZnQUFBQUFHQWdDQUFBQUFCWUF3QUFBQUNnQUNBREFBQkFZRUFBWUFBQUFGQmdRQUZ3QUFBQUFHQWdDQUFBQUFCWUF4QUFBQUNnQUNBREVBQkFZRUFBSUFBQUFGQmdRQUZ3QUFBQUFHQWdDQUFBQUFCNEEwQUFBQUJBSVFBTEFTQmdDS01Zei9zQklHQUVRRGQvOEtBQUlBTWdBQUNnSUFCQUFFQ2dJQUFRQU5BZ3dBUkFOMy83QVNCZ0FBQUFBQURnSU1BSW94alArd0VnWUFBQUFBQUE4Q0RBQkVBM2YvOTBBYkFBQUFBQUFBQUFlQU5RQUFBQVFDRUFBeFVOdi85dGM0QURGUTIvOTAveWdBQ2dBQ0FETUFBQW9DQUFRQUJBb0NBQUVBRFFJTUFIVC9LQUF4VU52L0FBQUFBQTRDREFEMjF6Z0FNVkRiL3dBQUFBQVBBZ3dBZFA4b0FMTW82LzhBQUFBQUFBQUhnRFlBQUFBRUFoQUFva0RrLzh3Nmt3Q2lRT1QvaFF4K0FBb0FBZ0EwQUFBS0FnQUVBQVFLQWdBQkFBMENEQUNGREg0QW9rRGsvd0FBQUFBT0Fnd0F6RHFUQUtKQTVQOEFBQUFBRHdJTUFJVU1mZ0RwYnZuL0FBQUFBQUFBQUFBQUFBQUFBQUE9</t>
        </r>
      </text>
    </comment>
    <comment ref="J43" authorId="0">
      <text>
        <r>
          <rPr>
            <sz val="9"/>
            <color indexed="81"/>
            <rFont val="Tahoma"/>
            <family val="2"/>
          </rPr>
          <t>QzE2SDEzTjNPfE1BU1RFUiBTSEVFVFBpY3R1cmUgNTYzfFZtcERSREF4TURBRUF3SUJBQUFBQUFBQUFBQUFBQUNBQUFBQUFBTUFGZ0FBQUVOb1pXMUVjbUYzSURFeUxqQXVNaTR4TURjMkJBSVFBTTFzc2Y4TWZ5ai9Tc3cyQUNidVF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lBQUFBQkFJUUFBQUFBQUFBQUFBQUFJREdCQi83VkFrV0NBUUFBQUFrQUJnSUJBQUFBQ1FBR1FnQUFCQUlBZ0FCQUE4SUFnQUJBQU9BTFFBQUFBUUNFQUROYkxIL0RIOG8vMHJNTmdBbTdrSUFCSUFCQUFBQUFBSUlBQUVBNHY4bTlqTUFDZ0FDQUFJQUFnUUNBQWNBS3dRQ0FBSUFTQVFBQURjRUFRQUJCb0FBQUFBQUFBSUlBRFNUNWY4bVhqQUFCQUlRQU0xczN2OG1YakFBWjhibi95YnVRZ0FqQ0FFQUFBSUhBZ0FBQUFVSEFRQUJBQWNQQUFFQUFBQURBR0FBeUFBREFFNUlNZ0FBQUFBRWdBSUFBQUFBQWdnQUFBRFQveFA3R1FBS0FBSUFBd0FBQUFTQUF3QUFBQUFDQ0FBQUFMWC9FL3NaQUFvQUFnQUVBQUlFQWdBSEFDc0VBZ0FCQUVnRUFBQTNCQUVBQVFhQUFBQUFBQUFDQ0FBMGs3ai9FMk1XQUFRQ0VBRE5iTEgvRTJNV0FEU1R1UDk1eVNRQUl3Z0JBQUFDQndJQUFBQUZCd0VBQVFBSERnQUJBQUFBQXdCZ0FNZ0FBd0JPU0FBQUFBQUVnQVFBQUFBQUFnZ0FBQURpL3dBQUFBQUtBQUlBQlFBQUFBU0FCUUFBQUFBQ0NBQUFBQUFBQUFBQUFBb0FBZ0FHQUFBQUJJQUdBQUFBQUFJSUFQLy9EZ0R0Qk9iL0NnQUNBQWNBQUFBRWdBY0FBQUFBQWdnQUFBQUFBTm9KelA4S0FBSUFDQUFBQUFTQUNBQUFBQUFDQ0FBQUFPTC8yZ25NL3dvQUFnQUpBQUFBQklBSkFBQUFBQUlJQUFBQTAvL3RCT2IvQ2dBQ0FBb0FBQUFFZ0FvQUFBQUFBZ2dBLy84T0FNY09zdjhLQUFJQUN3QUFBQVNBQ3dBQUFBQUNDQUJEekFJQXY2YVcvd29BQWdBTUFBQUFCSUFNQUFBQUFBSUlBSjBYR1FEVGs0TC9DZ0FDQUEwQUFBQUVnQTBBQUFBQUFnZ0FzQkl6QU5PVGtmOEtBQUlBRGdBQ0JBSUFDQUFyQkFJQUFBQklCQUFBQm9BQUFBQUFBQUlJQUxDeU5nRFRxNDMvQkFJUUFMQnlMd0RUcTQzL1NzdzJBTk5ybGY4akNBRUFBQUlIQWdBQUFBQUhEUUFCQUFBQUF3QmdBTWdBQXdCUEFBQUFBQVNBRGdBQUFBQUNDQUR0MVN3QUFPeXUvd29BQWdBUEFBSUVBZ0FIQUNzRUFnQUFBRWdFQUFBR2dBQUFBQUFBQWdnQUlHa3dBQUJVcS84RUFoQUF1a0lwQUFCVXEvOGdhVEFBTTRleS95TUlBUUFBQWdjQ0FBQUFBQWNOQUFFQUFBQURBR0FBeUFBREFFNEFBQUFBQklBUEFBQUFBQUlJQU5iMEZRRGx2V1QvQ2dBQ0FCQUFBQUFFZ0JBQUFBQUFBZ2dBRmpvdUFMVWJVLzhLQUFJQUVRQUFBQVNBRVFBQUFBQUNDQUJPRnlzQXgwVTEvd29BQWdBU0FBQUFCSUFTQUFBQUFBSUlBRWV2RHdBS0Vpbi9DZ0FDQUJNQUFBQUVnQk1BQUFBQUFnZ0FDR3IzL3p1ME92OEtBQUlBRkFBQUFBU0FGQUFBQUFBQ0NBRFBqUHIvS1lwWS93b0FBZ0FWQUFBQUJZQVdBQUFBQ2dBQ0FCWUFCQVlFQUFFQUFBQUZCZ1FBQWdBQUFBb0dBUUFCQUFBRmdCY0FBQUFLQUFJQUZ3QUVCZ1FBQWdBQUFBVUdCQUFEQUFBQUFBWUNBQUlBQUFBRmdCZ0FBQUFLQUFJQUdBQUVCZ1FBQWdBQUFBVUdCQUFFQUFBQUNnWUJBQUVBQUFXQUdRQUFBQW9BQWdBWkFBUUdCQUFFQUFBQUJRWUVBQVVBQUFBQUJnSUFnQUFBQUFXQUdnQUFBQW9BQWdBYUFBUUdCQUFGQUFBQUJRWUVBQVlBQUFBQUJnSUFnQUFBQUFXQUd3QUFBQW9BQWdBYkFBUUdCQUFHQUFBQUJRWUVBQWNBQUFBQUJnSUFnQUFBQUFXQUhBQUFBQW9BQWdBY0FBUUdCQUFIQUFBQUJRWUVBQWdBQUFBQUJnSUFnQUFBQUFXQUhRQUFBQW9BQWdBZEFBUUdCQUFJQUFBQUJRWUVBQWtBQUFBQUJnSUFnQUFBQUFXQUhnQUFBQW9BQWdBZUFBUUdCQUFFQUFBQUJRWUVBQWtBQUFBQUJnSUFnQUFBQUFXQUh3QUFBQW9BQWdBZkFBUUdCQUFIQUFBQUJRWUVBQW9BQUFBQUFBV0FJQUFBQUFvQUFnQWdBQVFHQkFBS0FBQUFCUVlFQUFzQUFBQUFCZ0lBZ0FBQUFBV0FJUUFBQUFvQUFnQWhBQVFHQkFBTEFBQUFCUVlFQUF3QUFBQUFCZ0lBZ0FBQUFBV0FJZ0FBQUFvQUFnQWlBQVFHQkFBTUFBQUFCUVlFQUEwQUFBQUFCZ0lBZ0FBQUFBV0FJd0FBQUFvQUFnQWpBQVFHQkFBTkFBQUFCUVlFQUE0QUFBQUFCZ0lBZ0FBQUFBV0FKQUFBQUFvQUFnQWtBQVFHQkFBS0FBQUFCUVlFQUE0QUFBQUFCZ0lBZ0FBQUFBV0FKUUFBQUFvQUFnQWxBQVFHQkFBTUFBQUFCUVlFQUE4QUFBQUFBQVdBSmdBQUFBb0FBZ0FtQUFRR0JBQVBBQUFBQlFZRUFCQUFBQUFBQmdJQWdBQUFBQVdBSndBQUFBb0FBZ0FuQUFRR0JBQVFBQUFBQlFZRUFCRUFBQUFBQmdJQWdBQUFBQVdBS0FBQUFBb0FBZ0FvQUFRR0JBQVJBQUFBQlFZRUFCSUFBQUFBQmdJQWdBQUFBQVdBS1FBQUFBb0FBZ0FwQUFRR0JBQVNBQUFBQlFZRUFCTUFBQUFBQmdJQWdBQUFBQVdBS2dBQUFBb0FBZ0FxQUFRR0JBQVRBQUFBQlFZRUFCUUFBQUFBQmdJQWdBQUFBQVdBS3dBQUFBb0FBZ0FyQUFRR0JBQVBBQUFBQlFZRUFCUUFBQUFBQmdJQWdBQUFBQWVBTGdBQUFBUUNFQUFBQVBIL05EUDcvd0FBOGYvdEJPYi9DZ0FDQUN3QUFBb0NBQVFBQkFvQ0FBRUFEUUlNQU8wRTV2OEFBUEgvQUFBQUFBNENEQUEwTS92L0FBRHgvd0FBQUFBUEFnd0E3UVRtLzBZdUJnQUFBQUFBQUFBSGdDOEFBQUFFQWhBQWY4SWJBSXJOcS85L3doc0FDZldiL3dvQUFnQXRBQUFLQWdBRUFBUUtBZ0FCQUEwQ0RBQUo5WnYvZjhJYkFBQUFBQUFPQWd3QWlzMnIvMy9DR3dBQUFBQUFEd0lNQUFuMW0vOEJteXNBQUFBQUFBQUFCNEF3QUFBQUJBSVFBQTdTRWdBK0Zsei9EdElTQVBqblJ2OEtBQUlBTGdBQUNnSUFCQUFFQ2dJQUFRQU5BZ3dBK09kRy93N1NFZ0FBQUFBQURnSU1BRDRXWFA4TzBoSUFBQUFBQUE4Q0RBRDQ1MGIvVlFBb0FBQUFBQUFBQUFBQUFBQUFBQUFB</t>
        </r>
      </text>
    </comment>
    <comment ref="K43" authorId="0">
      <text>
        <r>
          <rPr>
            <sz val="9"/>
            <color indexed="81"/>
            <rFont val="Tahoma"/>
            <family val="2"/>
          </rPr>
          <t>QzE2SDEzTjNPfE1BU1RFUiBTSEVFVFBpY3R1cmUgNTYzfFZtcERSREF4TURBRUF3SUJBQUFBQUFBQUFBQUFBQUNBQUFBQUFBTUFGZ0FBQUVOb1pXMUVjbUYzSURFeUxqQXVNaTR4TURjMkJBSVFBTTFzc2Y4TWZ5ai9Tc3cyQUNidVF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lBQUFBQkFJUUFBQUFBQUFBQUFBQUFJREdCQi83VkFrV0NBUUFBQUFrQUJnSUJBQUFBQ1FBR1FnQUFCQUlBZ0FCQUE4SUFnQUJBQU9BTFFBQUFBUUNFQUROYkxIL0RIOG8vMHJNTmdBbTdrSUFCSUFCQUFBQUFBSUlBQUVBNHY4bTlqTUFDZ0FDQUFJQUFnUUNBQWNBS3dRQ0FBSUFTQVFBQURjRUFRQUJCb0FBQUFBQUFBSUlBRFNUNWY4bVhqQUFCQUlRQU0xczN2OG1YakFBWjhibi95YnVRZ0FqQ0FFQUFBSUhBZ0FBQUFVSEFRQUJBQWNQQUFFQUFBQURBR0FBeUFBREFFNUlNZ0FBQUFBRWdBSUFBQUFBQWdnQUFBRFQveFA3R1FBS0FBSUFBd0FBQUFTQUF3QUFBQUFDQ0FBQUFMWC9FL3NaQUFvQUFnQUVBQUlFQWdBSEFDc0VBZ0FCQUVnRUFBQTNCQUVBQVFhQUFBQUFBQUFDQ0FBMGs3ai9FMk1XQUFRQ0VBRE5iTEgvRTJNV0FEU1R1UDk1eVNRQUl3Z0JBQUFDQndJQUFBQUZCd0VBQVFBSERnQUJBQUFBQXdCZ0FNZ0FBd0JPU0FBQUFBQUVnQVFBQUFBQUFnZ0FBQURpL3dBQUFBQUtBQUlBQlFBQUFBU0FCUUFBQUFBQ0NBQUFBQUFBQUFBQUFBb0FBZ0FHQUFBQUJJQUdBQUFBQUFJSUFQLy9EZ0R0Qk9iL0NnQUNBQWNBQUFBRWdBY0FBQUFBQWdnQUFBQUFBTm9KelA4S0FBSUFDQUFBQUFTQUNBQUFBQUFDQ0FBQUFPTC8yZ25NL3dvQUFnQUpBQUFBQklBSkFBQUFBQUlJQUFBQTAvL3RCT2IvQ2dBQ0FBb0FBQUFFZ0FvQUFBQUFBZ2dBLy84T0FNY09zdjhLQUFJQUN3QUFBQVNBQ3dBQUFBQUNDQUJEekFJQXY2YVcvd29BQWdBTUFBQUFCSUFNQUFBQUFBSUlBSjBYR1FEVGs0TC9DZ0FDQUEwQUFBQUVnQTBBQUFBQUFnZ0FzQkl6QU5PVGtmOEtBQUlBRGdBQ0JBSUFDQUFyQkFJQUFBQklCQUFBQm9BQUFBQUFBQUlJQUxDeU5nRFRxNDMvQkFJUUFMQnlMd0RUcTQzL1NzdzJBTk5ybGY4akNBRUFBQUlIQWdBQUFBQUhEUUFCQUFBQUF3QmdBTWdBQXdCUEFBQUFBQVNBRGdBQUFBQUNDQUR0MVN3QUFPeXUvd29BQWdBUEFBSUVBZ0FIQUNzRUFnQUFBRWdFQUFBR2dBQUFBQUFBQWdnQUlHa3dBQUJVcS84RUFoQUF1a0lwQUFCVXEvOGdhVEFBTTRleS95TUlBUUFBQWdjQ0FBQUFBQWNOQUFFQUFBQURBR0FBeUFBREFFNEFBQUFBQklBUEFBQUFBQUlJQU5iMEZRRGx2V1QvQ2dBQ0FCQUFBQUFFZ0JBQUFBQUFBZ2dBRmpvdUFMVWJVLzhLQUFJQUVRQUFBQVNBRVFBQUFBQUNDQUJPRnlzQXgwVTEvd29BQWdBU0FBQUFCSUFTQUFBQUFBSUlBRWV2RHdBS0Vpbi9DZ0FDQUJNQUFBQUVnQk1BQUFBQUFnZ0FDR3IzL3p1ME92OEtBQUlBRkFBQUFBU0FGQUFBQUFBQ0NBRFBqUHIvS1lwWS93b0FBZ0FWQUFBQUJZQVdBQUFBQ2dBQ0FCWUFCQVlFQUFFQUFBQUZCZ1FBQWdBQUFBb0dBUUFCQUFBRmdCY0FBQUFLQUFJQUZ3QUVCZ1FBQWdBQUFBVUdCQUFEQUFBQUFBWUNBQUlBQUFBRmdCZ0FBQUFLQUFJQUdBQUVCZ1FBQWdBQUFBVUdCQUFFQUFBQUNnWUJBQUVBQUFXQUdRQUFBQW9BQWdBWkFBUUdCQUFFQUFBQUJRWUVBQVVBQUFBQUJnSUFnQUFBQUFXQUdnQUFBQW9BQWdBYUFBUUdCQUFGQUFBQUJRWUVBQVlBQUFBQUJnSUFnQUFBQUFXQUd3QUFBQW9BQWdBYkFBUUdCQUFHQUFBQUJRWUVBQWNBQUFBQUJnSUFnQUFBQUFXQUhBQUFBQW9BQWdBY0FBUUdCQUFIQUFBQUJRWUVBQWdBQUFBQUJnSUFnQUFBQUFXQUhRQUFBQW9BQWdBZEFBUUdCQUFJQUFBQUJRWUVBQWtBQUFBQUJnSUFnQUFBQUFXQUhnQUFBQW9BQWdBZUFBUUdCQUFFQUFBQUJRWUVBQWtBQUFBQUJnSUFnQUFBQUFXQUh3QUFBQW9BQWdBZkFBUUdCQUFIQUFBQUJRWUVBQW9BQUFBQUFBV0FJQUFBQUFvQUFnQWdBQVFHQkFBS0FBQUFCUVlFQUFzQUFBQUFCZ0lBZ0FBQUFBV0FJUUFBQUFvQUFnQWhBQVFHQkFBTEFBQUFCUVlFQUF3QUFBQUFCZ0lBZ0FBQUFBV0FJZ0FBQUFvQUFnQWlBQVFHQkFBTUFBQUFCUVlFQUEwQUFBQUFCZ0lBZ0FBQUFBV0FJd0FBQUFvQUFnQWpBQVFHQkFBTkFBQUFCUVlFQUE0QUFBQUFCZ0lBZ0FBQUFBV0FKQUFBQUFvQUFnQWtBQVFHQkFBS0FBQUFCUVlFQUE0QUFBQUFCZ0lBZ0FBQUFBV0FKUUFBQUFvQUFnQWxBQVFHQkFBTUFBQUFCUVlFQUE4QUFBQUFBQVdBSmdBQUFBb0FBZ0FtQUFRR0JBQVBBQUFBQlFZRUFCQUFBQUFBQmdJQWdBQUFBQVdBSndBQUFBb0FBZ0FuQUFRR0JBQVFBQUFBQlFZRUFCRUFBQUFBQmdJQWdBQUFBQVdBS0FBQUFBb0FBZ0FvQUFRR0JBQVJBQUFBQlFZRUFCSUFBQUFBQmdJQWdBQUFBQVdBS1FBQUFBb0FBZ0FwQUFRR0JBQVNBQUFBQlFZRUFCTUFBQUFBQmdJQWdBQUFBQVdBS2dBQUFBb0FBZ0FxQUFRR0JBQVRBQUFBQlFZRUFCUUFBQUFBQmdJQWdBQUFBQVdBS3dBQUFBb0FBZ0FyQUFRR0JBQVBBQUFBQlFZRUFCUUFBQUFBQmdJQWdBQUFBQWVBTGdBQUFBUUNFQUFBQVBIL05EUDcvd0FBOGYvdEJPYi9DZ0FDQUN3QUFBb0NBQVFBQkFvQ0FBRUFEUUlNQU8wRTV2OEFBUEgvQUFBQUFBNENEQUEwTS92L0FBRHgvd0FBQUFBUEFnd0E3UVRtLzBZdUJnQUFBQUFBQUFBSGdDOEFBQUFFQWhBQWY4SWJBSXJOcS85L3doc0FDZldiL3dvQUFnQXRBQUFLQWdBRUFBUUtBZ0FCQUEwQ0RBQUo5WnYvZjhJYkFBQUFBQUFPQWd3QWlzMnIvMy9DR3dBQUFBQUFEd0lNQUFuMW0vOEJteXNBQUFBQUFBQUFCNEF3QUFBQUJBSVFBQTdTRWdBK0Zsei9EdElTQVBqblJ2OEtBQUlBTGdBQUNnSUFCQUFFQ2dJQUFRQU5BZ3dBK09kRy93N1NFZ0FBQUFBQURnSU1BRDRXWFA4TzBoSUFBQUFBQUE4Q0RBRDQ1MGIvVlFBb0FBQUFBQUFBQUFBQUFBQUFBQUFB</t>
        </r>
      </text>
    </comment>
    <comment ref="J44" authorId="0">
      <text>
        <r>
          <rPr>
            <sz val="9"/>
            <color indexed="81"/>
            <rFont val="Tahoma"/>
            <family val="2"/>
          </rPr>
          <t>QzE3SDE2Q2xOM09TfE1BU1RFUiBTSEVFVFBpY3R1cmUgMzAzfFZtcERSREF4TURBRUF3SUJBQUFBQUFBQUFBQUFBQUNBQUFBQUFBTUFGZ0FBQUVOb1pXMUVjbUYzSURFeUxqQXVNaTR4TURjMkJBSVFBTVpjelA5c2RFTC9PcU1rQUI3Ynd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QUxJR0JFV0NBUUFBQUFrQUJnSUJBQUFBQ1FBR1FnQUFCQUlBZ0FCQUE4SUFnQUJBQU9BTXdBQUFBUUNFQURHWE16L2JIUkMvenFqSkFBZTI4QUFCSUFCQUFBQUFBSUlBQ29MNnYrOXpjQUFDZ0FDQUFJQU53UUJBQUVBQUFTQUFnQUFBQUFDQ0FCajZPYi96L2VpQUFvQUFnQURBQUFBQklBREFBQUFBQUlJQUZEdHpQL1A5NU1BQ2dBQ0FBUUFBQUFFZ0FRQUFBQUFBZ2dBRXlyVC82T2ZkZ0FLQUFJQUJRQUNCQUlBQndBckJBSUFBQUJJQkFBQUJvQUFBQUFBQUFJSUFFYTkxditqQjNNQUJBSVFBT0NXei8rakIzTUFScjNXLzlZNmVnQWpDQUVBQUFJSEFnQUFBQUFIRFFBQkFBQUFBd0JnQU1nQUF3Qk9BQUFBQUFTQUJRQUFBQUFDQ0FBQkFQSC8zSHh6QUFvQUFnQUdBQUFBQklBR0FBQUFBQUlJQUFBQUFBRElnVmtBQ2dBQ0FBY0FOd1FCQUFFQUFBU0FCd0FBQUFBQ0NBQUJBUEgvdFlZL0FBb0FBZ0FJQURjRUFRQUJBQUFFZ0FnQUFBQUFBZ2dBQUFBQUFLS0xKUUFLQUFJQUNRQUNCQUlBQndBckJBSUFBUUJJQkFBQU53UUJBQUVHZ0FBQUFBQUFBZ2dBTTVNREFLTHpJUUFFQWhBQXpXejgvNkx6SVFDcTZnc0ExU1lwQUNNSUFRQUFBZ2NDQUFBQUJRY0JBQVVFQndZQUFnQUNBQU1BQUFjT0FBRUFBQUFEQUdBQXlBQURBRTVJQUFBQUFBU0FDUUFBQUFBQ0NBQUJBUEgvajVBTEFBb0FBZ0FLQUFBQUJJQUtBQUFBQUFJSUFBRUEwLytQa0FzQUNnQUNBQXNBQWdRQ0FBZ0FLd1FDQUFBQVNBUUFBRGNFQVFBQkJvQUFBQUFBQUFJSUFBQ2cxditQcUFjQUJBSVFBQUJnei8rUHFBY0Ftcm5XLzQ5b0R3QWpDQUVBQUFJSEFnQUFBQUFIRFFBQkFBQUFBd0JnQU1nQUF3QlBBQUFBQUFTQUN3QUFBQUFDQ0FBQUFBQUFmSlh4L3dvQUFnQU1BQUFBQklBTUFBQUFBQUlJQUVUTTgvOTFMZGIvQ2dBQ0FBMEFBQUFFZ0EwQUFBQUFBZ2dBblJjS0FJa2F3djhLQUFJQURnQUFBQVNBRGdBQUFBQUNDQUN3RWlRQWlSclIvd29BQWdBUEFBQUFCSUFQQUFBQUFBSUlBTzNWSFFDMWN1Ny9DZ0FDQUJBQUFnUUNBQkFBS3dRQ0FBQUFTQVFBQUFhQUFBQUFBQUFDQ0FEdGRTRUF0UmJyL3dRQ0VBRHROUm9BdFJici80ZVBJUUFidmZIL0l3Z0JBQUFDQndJQUFBQUFCdzBBQVFBQUFBTUFZQURJQUFNQVV3QUFBQUFFZ0JBQUFBQUFBZ2dBMXZRR0FKdEVwUDhLQUFJQUVRQUFBQVNBRVFBQUFBQUNDQUFXT2g4QWFxS1Mvd29BQWdBU0FBQUFCSUFTQUFBQUFBSUlBRTRYSEFCOXpIVC9DZ0FDQUJNQUFBQUVnQk1BQUFBQUFnZ0FSNjhBQU1DWWFQOEtBQUlBRkFBQUFBU0FGQUFBQUFBQ0NBQ0JqUDMvMHNKSy93b0FBZ0FWQUFJRUFnQVJBQ3NFQWdBQUFFZ0VBQUEzQkFFQUFRYUFBQUFBQUFBQ0NBQ0FMQUVBMHRwTC93UUNFQUNCN1BuL2JIUkMveGxHQVFEUzJrdi9Jd2dCQVA4QkJ3RUEvd0lIQWdBQUFBVUhBUUFEQUFjT0FBRUFBQUFEQUdBQXlBQURBRU5zQUFBQUFBU0FGUUFBQUFBQ0NBQUlhdWovOFRwNi93b0FBZ0FXQUFBQUJJQVdBQUFBQUFJSUFNK002Ly9lRUpqL0NnQUNBQmNBQUFBRWdCY0FBQUFBQWdnQXZUUDkvK1BramdBS0FBSUFHQUFDQkFJQUJ3QXJCQUlBQVFCSUJBQUFCb0FBQUFBQUFBSUlBTy9HQUFEalRJc0FCQUlRQUlxZytmL2pUSXNBWng0SkFCYUFrZ0FqQ0FFQUFBSUhBZ0FBQUFVSEFRQUZCQWNHQUFJQUFnQURBQUFIRGdBQkFBQUFBd0JnQU1nQUF3Qk9TQUFBQUFBRmdCa0FBQUFLQUFJQUdRQUVCZ1FBQVFBQUFBVUdCQUFDQUFBQUNnWUJBQUVBQUFXQUdnQUFBQW9BQWdBYUFBUUdCQUFDQUFBQUJRWUVBQU1BQUFBQUJnSUFnQUFBQUFXQUd3QUFBQW9BQWdBYkFBUUdCQUFEQUFBQUJRWUVBQVFBQUFBQUJnSUFnQUFBQUFXQUhBQUFBQW9BQWdBY0FBUUdCQUFFQUFBQUJRWUVBQVVBQUFBQUJnSUFnQUFBQUFXQUhRQUFBQW9BQWdBZEFBUUdCQUFGQUFBQUJRWUVBQVlBQUFBS0JnRUFBUUFBQllBZUFBQUFDZ0FDQUI0QUJBWUVBQVlBQUFBRkJnUUFCd0FBQUFvR0FRQUJBQUFGZ0I4QUFBQUtBQUlBSHdBRUJnUUFCd0FBQUFVR0JBQUlBQUFBQ2dZQkFBRUFBQVdBSUFBQUFBb0FBZ0FnQUFRR0JBQUlBQUFBQlFZRUFBa0FBQUFLQmdFQUFRQUFCWUFoQUFBQUNnQUNBQ0VBQkFZRUFBa0FBQUFGQmdRQUNnQUFBQUFHQWdBQ0FBQUFCWUFpQUFBQUNnQUNBQ0lBQkFZRUFBa0FBQUFGQmdRQUN3QUFBQW9HQVFBQkFBQUZnQ01BQUFBS0FBSUFJd0FFQmdRQUN3QUFBQVVHQkFBTUFBQUFBQVlDQUlBQUFBQUZnQ1FBQUFBS0FBSUFKQUFFQmdRQURBQUFBQVVHQkFBTkFBQUFBQVlDQUlBQUFBQUZnQ1VBQUFBS0FBSUFKUUFFQmdRQURRQUFBQVVHQkFBT0FBQUFBQVlDQUlBQUFBQUZnQ1lBQUFBS0FBSUFKZ0FFQmdRQURnQUFBQVVHQkFBUEFBQUFBQVlDQUlBQUFBQUZnQ2NBQUFBS0FBSUFKd0FFQmdRQUN3QUFBQVVHQkFBUEFBQUFBQVlDQUlBQUFBQUZnQ2dBQUFBS0FBSUFLQUFFQmdRQURRQUFBQVVHQkFBUUFBQUFBQUFGZ0NrQUFBQUtBQUlBS1FBRUJnUUFFQUFBQUFVR0JBQVJBQUFBQUFZQ0FJQUFBQUFGZ0NvQUFBQUtBQUlBS2dBRUJnUUFFUUFBQUFVR0JBQVNBQUFBQUFZQ0FJQUFBQUFGZ0NzQUFBQUtBQUlBS3dBRUJnUUFFZ0FBQUFVR0JBQVRBQUFBQUFZQ0FJQUFBQUFGZ0N3QUFBQUtBQUlBTEFBRUJnUUFFd0FBQUFVR0JBQVVBQUFBQ2dZQkFBRUFBQVdBTFFBQUFBb0FBZ0F0QUFRR0JBQVRBQUFBQlFZRUFCVUFBQUFBQmdJQWdBQUFBQVdBTGdBQUFBb0FBZ0F1QUFRR0JBQVZBQUFBQlFZRUFCWUFBQUFBQmdJQWdBQUFBQVdBTHdBQUFBb0FBZ0F2QUFRR0JBQVFBQUFBQlFZRUFCWUFBQUFBQmdJQWdBQUFBQVdBTUFBQUFBb0FBZ0F3QUFRR0JBQUZBQUFBQlFZRUFCY0FBQUFBQmdJQWdBQUFBQVdBTVFBQUFBb0FBZ0F4QUFRR0JBQUNBQUFBQlFZRUFCY0FBQUFBQmdJQWdBQUFBQWVBTkFBQUFBUUNFQUNCUGVUL0cyK1pBSUU5NVArYWxva0FDZ0FDQURJQUFBb0NBQVFBQkFvQ0FBRUFEUUlNQUpxV2lRQ0JQZVQvQUFBQUFBNENEQUFiYjVrQWdUM2svd0FBQUFBUEFnd0FtcGFKQUFJVzlQOEFBQUFBQUFBSGdEVUFBQUFFQWhBQWY4SU1BRUJVNi85L3dnd0F2bnZiL3dvQUFnQXpBQUFLQWdBRUFBUUtBZ0FCQUEwQ0RBQytlOXYvZjhJTUFBQUFBQUFPQWd3QVFGVHIvMy9DREFBQUFBQUFEd0lNQUw1NzIvOEJteHdBQUFBQUFBQUFCNEEyQUFBQUJBSVFBQTdTQXdEMG5Kdi9EdElEQUsxdWh2OEtBQUlBTkFBQUNnSUFCQUFFQ2dJQUFRQU5BZ3dBclc2Ry93N1NBd0FBQUFBQURnSU1BUFNjbS84TzBnTUFBQUFBQUE4Q0RBQ3Rib2IvVlFBWkFBQUFBQUFBQUFBQUFBQUFBQUFB</t>
        </r>
      </text>
    </comment>
    <comment ref="K44" authorId="0">
      <text>
        <r>
          <rPr>
            <sz val="9"/>
            <color indexed="81"/>
            <rFont val="Tahoma"/>
            <family val="2"/>
          </rPr>
          <t>QzE3SDE2Q2xOM09TfE1BU1RFUiBTSEVFVFBpY3R1cmUgMzAzfFZtcERSREF4TURBRUF3SUJBQUFBQUFBQUFBQUFBQUNBQUFBQUFBTUFGZ0FBQUVOb1pXMUVjbUYzSURFeUxqQXVNaTR4TURjMkJBSVFBTVpjelA5c2RFTC9PcU1rQUI3Ynd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QUxJR0JFV0NBUUFBQUFrQUJnSUJBQUFBQ1FBR1FnQUFCQUlBZ0FCQUE4SUFnQUJBQU9BTXdBQUFBUUNFQURHWE16L2JIUkMvenFqSkFBZTI4QUFCSUFCQUFBQUFBSUlBQ29MNnYrOXpjQUFDZ0FDQUFJQU53UUJBQUVBQUFTQUFnQUFBQUFDQ0FCajZPYi96L2VpQUFvQUFnQURBQUFBQklBREFBQUFBQUlJQUZEdHpQL1A5NU1BQ2dBQ0FBUUFBQUFFZ0FRQUFBQUFBZ2dBRXlyVC82T2ZkZ0FLQUFJQUJRQUNCQUlBQndBckJBSUFBQUJJQkFBQUJvQUFBQUFBQUFJSUFFYTkxditqQjNNQUJBSVFBT0NXei8rakIzTUFScjNXLzlZNmVnQWpDQUVBQUFJSEFnQUFBQUFIRFFBQkFBQUFBd0JnQU1nQUF3Qk9BQUFBQUFTQUJRQUFBQUFDQ0FBQkFQSC8zSHh6QUFvQUFnQUdBQUFBQklBR0FBQUFBQUlJQUFBQUFBRElnVmtBQ2dBQ0FBY0FOd1FCQUFFQUFBU0FCd0FBQUFBQ0NBQUJBUEgvdFlZL0FBb0FBZ0FJQURjRUFRQUJBQUFFZ0FnQUFBQUFBZ2dBQUFBQUFLS0xKUUFLQUFJQUNRQUNCQUlBQndBckJBSUFBUUJJQkFBQU53UUJBQUVHZ0FBQUFBQUFBZ2dBTTVNREFLTHpJUUFFQWhBQXpXejgvNkx6SVFDcTZnc0ExU1lwQUNNSUFRQUFBZ2NDQUFBQUJRY0JBQVVFQndZQUFnQUNBQU1BQUFjT0FBRUFBQUFEQUdBQXlBQURBRTVJQUFBQUFBU0FDUUFBQUFBQ0NBQUJBUEgvajVBTEFBb0FBZ0FLQUFBQUJJQUtBQUFBQUFJSUFBRUEwLytQa0FzQUNnQUNBQXNBQWdRQ0FBZ0FLd1FDQUFBQVNBUUFBRGNFQVFBQkJvQUFBQUFBQUFJSUFBQ2cxditQcUFjQUJBSVFBQUJnei8rUHFBY0Ftcm5XLzQ5b0R3QWpDQUVBQUFJSEFnQUFBQUFIRFFBQkFBQUFBd0JnQU1nQUF3QlBBQUFBQUFTQUN3QUFBQUFDQ0FBQUFBQUFmSlh4L3dvQUFnQU1BQUFBQklBTUFBQUFBQUlJQUVUTTgvOTFMZGIvQ2dBQ0FBMEFBQUFFZ0EwQUFBQUFBZ2dBblJjS0FJa2F3djhLQUFJQURnQUFBQVNBRGdBQUFBQUNDQUN3RWlRQWlSclIvd29BQWdBUEFBQUFCSUFQQUFBQUFBSUlBTzNWSFFDMWN1Ny9DZ0FDQUJBQUFnUUNBQkFBS3dRQ0FBQUFTQVFBQUFhQUFBQUFBQUFDQ0FEdGRTRUF0UmJyL3dRQ0VBRHROUm9BdFJici80ZVBJUUFidmZIL0l3Z0JBQUFDQndJQUFBQUFCdzBBQVFBQUFBTUFZQURJQUFNQVV3QUFBQUFFZ0JBQUFBQUFBZ2dBMXZRR0FKdEVwUDhLQUFJQUVRQUFBQVNBRVFBQUFBQUNDQUFXT2g4QWFxS1Mvd29BQWdBU0FBQUFCSUFTQUFBQUFBSUlBRTRYSEFCOXpIVC9DZ0FDQUJNQUFBQUVnQk1BQUFBQUFnZ0FSNjhBQU1DWWFQOEtBQUlBRkFBQUFBU0FGQUFBQUFBQ0NBQ0JqUDMvMHNKSy93b0FBZ0FWQUFJRUFnQVJBQ3NFQWdBQUFFZ0VBQUEzQkFFQUFRYUFBQUFBQUFBQ0NBQ0FMQUVBMHRwTC93UUNFQUNCN1BuL2JIUkMveGxHQVFEUzJrdi9Jd2dCQVA4QkJ3RUEvd0lIQWdBQUFBVUhBUUFEQUFjT0FBRUFBQUFEQUdBQXlBQURBRU5zQUFBQUFBU0FGUUFBQUFBQ0NBQUlhdWovOFRwNi93b0FBZ0FXQUFBQUJJQVdBQUFBQUFJSUFNK002Ly9lRUpqL0NnQUNBQmNBQUFBRWdCY0FBQUFBQWdnQXZUUDkvK1BramdBS0FBSUFHQUFDQkFJQUJ3QXJCQUlBQVFCSUJBQUFCb0FBQUFBQUFBSUlBTy9HQUFEalRJc0FCQUlRQUlxZytmL2pUSXNBWng0SkFCYUFrZ0FqQ0FFQUFBSUhBZ0FBQUFVSEFRQUZCQWNHQUFJQUFnQURBQUFIRGdBQkFBQUFBd0JnQU1nQUF3Qk9TQUFBQUFBRmdCa0FBQUFLQUFJQUdRQUVCZ1FBQVFBQUFBVUdCQUFDQUFBQUNnWUJBQUVBQUFXQUdnQUFBQW9BQWdBYUFBUUdCQUFDQUFBQUJRWUVBQU1BQUFBQUJnSUFnQUFBQUFXQUd3QUFBQW9BQWdBYkFBUUdCQUFEQUFBQUJRWUVBQVFBQUFBQUJnSUFnQUFBQUFXQUhBQUFBQW9BQWdBY0FBUUdCQUFFQUFBQUJRWUVBQVVBQUFBQUJnSUFnQUFBQUFXQUhRQUFBQW9BQWdBZEFBUUdCQUFGQUFBQUJRWUVBQVlBQUFBS0JnRUFBUUFBQllBZUFBQUFDZ0FDQUI0QUJBWUVBQVlBQUFBRkJnUUFCd0FBQUFvR0FRQUJBQUFGZ0I4QUFBQUtBQUlBSHdBRUJnUUFCd0FBQUFVR0JBQUlBQUFBQ2dZQkFBRUFBQVdBSUFBQUFBb0FBZ0FnQUFRR0JBQUlBQUFBQlFZRUFBa0FBQUFLQmdFQUFRQUFCWUFoQUFBQUNnQUNBQ0VBQkFZRUFBa0FBQUFGQmdRQUNnQUFBQUFHQWdBQ0FBQUFCWUFpQUFBQUNnQUNBQ0lBQkFZRUFBa0FBQUFGQmdRQUN3QUFBQW9HQVFBQkFBQUZnQ01BQUFBS0FBSUFJd0FFQmdRQUN3QUFBQVVHQkFBTUFBQUFBQVlDQUlBQUFBQUZnQ1FBQUFBS0FBSUFKQUFFQmdRQURBQUFBQVVHQkFBTkFBQUFBQVlDQUlBQUFBQUZnQ1VBQUFBS0FBSUFKUUFFQmdRQURRQUFBQVVHQkFBT0FBQUFBQVlDQUlBQUFBQUZnQ1lBQUFBS0FBSUFKZ0FFQmdRQURnQUFBQVVHQkFBUEFBQUFBQVlDQUlBQUFBQUZnQ2NBQUFBS0FBSUFKd0FFQmdRQUN3QUFBQVVHQkFBUEFBQUFBQVlDQUlBQUFBQUZnQ2dBQUFBS0FBSUFLQUFFQmdRQURRQUFBQVVHQkFBUUFBQUFBQUFGZ0NrQUFBQUtBQUlBS1FBRUJnUUFFQUFBQUFVR0JBQVJBQUFBQUFZQ0FJQUFBQUFGZ0NvQUFBQUtBQUlBS2dBRUJnUUFFUUFBQUFVR0JBQVNBQUFBQUFZQ0FJQUFBQUFGZ0NzQUFBQUtBQUlBS3dBRUJnUUFFZ0FBQUFVR0JBQVRBQUFBQUFZQ0FJQUFBQUFGZ0N3QUFBQUtBQUlBTEFBRUJnUUFFd0FBQUFVR0JBQVVBQUFBQ2dZQkFBRUFBQVdBTFFBQUFBb0FBZ0F0QUFRR0JBQVRBQUFBQlFZRUFCVUFBQUFBQmdJQWdBQUFBQVdBTGdBQUFBb0FBZ0F1QUFRR0JBQVZBQUFBQlFZRUFCWUFBQUFBQmdJQWdBQUFBQVdBTHdBQUFBb0FBZ0F2QUFRR0JBQVFBQUFBQlFZRUFCWUFBQUFBQmdJQWdBQUFBQVdBTUFBQUFBb0FBZ0F3QUFRR0JBQUZBQUFBQlFZRUFCY0FBQUFBQmdJQWdBQUFBQVdBTVFBQUFBb0FBZ0F4QUFRR0JBQUNBQUFBQlFZRUFCY0FBQUFBQmdJQWdBQUFBQWVBTkFBQUFBUUNFQUNCUGVUL0cyK1pBSUU5NVArYWxva0FDZ0FDQURJQUFBb0NBQVFBQkFvQ0FBRUFEUUlNQUpxV2lRQ0JQZVQvQUFBQUFBNENEQUFiYjVrQWdUM2svd0FBQUFBUEFnd0FtcGFKQUFJVzlQOEFBQUFBQUFBSGdEVUFBQUFFQWhBQWY4SU1BRUJVNi85L3dnd0F2bnZiL3dvQUFnQXpBQUFLQWdBRUFBUUtBZ0FCQUEwQ0RBQytlOXYvZjhJTUFBQUFBQUFPQWd3QVFGVHIvMy9DREFBQUFBQUFEd0lNQUw1NzIvOEJteHdBQUFBQUFBQUFCNEEyQUFBQUJBSVFBQTdTQXdEMG5Kdi9EdElEQUsxdWh2OEtBQUlBTkFBQUNnSUFCQUFFQ2dJQUFRQU5BZ3dBclc2Ry93N1NBd0FBQUFBQURnSU1BUFNjbS84TzBnTUFBQUFBQUE4Q0RBQ3Rib2IvVlFBWkFBQUFBQUFBQUFBQUFBQUFBQUFB</t>
        </r>
      </text>
    </comment>
    <comment ref="J45" authorId="0">
      <text>
        <r>
          <rPr>
            <sz val="9"/>
            <color indexed="81"/>
            <rFont val="Tahoma"/>
            <family val="2"/>
          </rPr>
          <t>QzEwSDlOTzRTfE1BU1RFUiBTSEVFVFBpY3R1cmUgMjAzfFZtcERSREF4TURBRUF3SUJBQUFBQUFBQUFBQUFBQUNBQUFBQUFBTUFGZ0FBQUVOb1pXMUVjbUYzSURFeUxqQXVNaTR4TURjMkJBSVFBQUZnM3YvYWljdi9yTFFz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5BQUFBQkFJUUFBQUFBQUFBQUFBQUFJREdCT2lKZ1NVV0NBUUFBQUFrQUJnSUJBQUFBQ1FBR1FnQUFCQUlBZ0FCQUE4SUFnQUJBQU9BSkFBQUFBUUNFQUFBWU43LzJvbkwvNnkwTEFCZ0o0SUFCSUFCQUFBQUFBSUlBQUFBQUFCZzU0RUFDZ0FDQUFJQU53UUJBQUVBQUFTQUFnQUFBQUFDQ0FBQUFBOEFUT3huQUFvQUFnQURBQUlFQWdBUUFDc0VBZ0FBQUVnRUFBQUdnQUFBQUFBQUFnZ0FBS0FTQUV5UVpBQUVBaEFBQUdBTEFFeVFaQUNadVJJQXN6WnJBQ01JQVFBQUFnY0NBQUFBQUFjTkFBRUFBQUFEQUdBQXlBQURBRk1BQUFBQUJJQURBQUFBQUFJSUFCUDdLQUJNN0hZQUNnQUNBQVFBQWdRQ0FBZ0FLd1FDQUFBQVNBUUFBRGNFQVFBQkJvQUFBQUFBQUFJSUFCT2JMQUJNQkhNQUJBSVFBQk5iSlFCTUJITUFyTFFzQUV6RWVnQWpDQUVBQUFJSEFnQUFBQUFIRFFBQkFBQUFBd0JnQU1nQUF3QlBBQUFBQUFTQUJBQUFBQUFDQ0FEdEJQWC9UT3hZQUFvQUFnQUZBQUlFQWdBSUFDc0VBZ0FBQUVnRUFBQTNCQUVBQVFhQUFBQUFBQUFDQ0FEdHBQai9UQVJWQUFRQ0VBRHRaUEgvVEFSVkFJZSsrUDlNeEZ3QUl3Z0JBQUFDQndJQUFBQUFCdzBBQVFBQUFBTUFZQURJQUFNQVR3QUFBQUFFZ0FVQUFBQUFBZ2dBQUFBZUFEbnhUUUFLQUFJQUJnQTNCQUVBQVFBQUJJQUdBQUFBQUFJSUFBQUFEd0FtOWpNQUNnQUNBQWNBQUFBRWdBY0FBQUFBQWdnQUFBQWVBQlA3R1FBS0FBSUFDQUFDQkFJQUJ3QXJCQUlBQUFCSUJBQUFOd1FCQUFFR2dBQUFBQUFBQWdnQU01TWhBQk5qRmdBRUFoQUF6R3dhQUJOakZnQXpreUVBUnBZZEFDTUlBUUFBQWdjQ0FBQUFBQWNOQUFFQUFBQURBR0FBeUFBREFFNEFBQUFBQklBSUFBQUFBQUlJQUFBQUR3QUFBQUFBQ2dBQ0FBa0FBQUFFZ0FrQUFBQUFBZ2dBLy84ZEFPMEU1djhLQUFJQUNnQUFBQVNBQ2dBQUFBQUNDQUQvL3c0QTJnbk0vd29BQWdBTEFBQUFCSUFMQUFBQUFBSUlBQUFBOGYvYUNjei9DZ0FDQUF3QUFBQUVnQXdBQUFBQUFnZ0FBQURpLyswRTV2OEtBQUlBRFFBQUFBU0FEUUFBQUFBQ0NBQUFBUEgvQUFBQUFBb0FBZ0FPQUFBQUJJQU9BQUFBQUFJSUFBRUE0djhUK3hrQUNnQUNBQThBQWdRQ0FBZ0FLd1FDQUFBQVNBUUFBRGNFQVFBQkJvQUFBQUFBQUFJSUFBQ2c1ZjhURXhZQUJBSVFBQUJnM3Y4VEV4WUFtcm5sL3hQVEhRQWpDQUVBQUFJSEFnQUFBQUFIRFFBQkFBQUFBd0JnQU1nQUF3QlBBQUFBQUFTQUR3QUFBQUFDQ0FBQkFQSC9Kdll6QUFvQUFnQVFBQUFBQklBUUFBQUFBQUlJQUFFQTR2ODU4VTBBQ2dBQ0FCRUFBZ1FDQUFnQUt3UUNBQUFBU0FRQUFEY0VBUUFCQm9BQUFBQUFBQUlJQUFHZzVmODVDVW9BQkFJUUFBRmczdjg1Q1VvQW1ybmwvem5KVVFBakNBRUFBQUlIQWdBQUFBQUhEUUFCQUFBQUF3QmdBTWdBQXdCUEFBQUFBQVdBRWdBQUFBb0FBZ0FTQUFRR0JBQUJBQUFBQlFZRUFBSUFBQUFLQmdFQUFRQUFCWUFUQUFBQUNnQUNBQk1BQkFZRUFBSUFBQUFGQmdRQUF3QUFBQUFHQWdBQ0FBQUFCWUFVQUFBQUNnQUNBQlFBQkFZRUFBSUFBQUFGQmdRQUJBQUFBQUFHQWdBQ0FBQUFCWUFWQUFBQUNnQUNBQlVBQkFZRUFBSUFBQUFGQmdRQUJRQUFBQW9HQVFBQkFBQUZnQllBQUFBS0FBSUFGZ0FFQmdRQUJRQUFBQVVHQkFBR0FBQUFDZ1lCQUFFQUFBV0FGd0FBQUFvQUFnQVhBQVFHQkFBR0FBQUFCUVlFQUFjQUFBQUFCZ0lBQWdBREJnSUFBZ0FMQmhBQUZnQUFBQ0VBQUFBWUFBQUFBQUFBQUFBQUJZQVlBQUFBQ2dBQ0FCZ0FCQVlFQUFjQUFBQUZCZ1FBQ0FBQUFBb0dBUUFCQUFBRmdCa0FBQUFLQUFJQUdRQUVCZ1FBQ0FBQUFBVUdCQUFKQUFBQUFBWUNBSUFBQUFBRmdCb0FBQUFLQUFJQUdnQUVCZ1FBQ1FBQUFBVUdCQUFLQUFBQUFBWUNBSUFBQUFBRmdCc0FBQUFLQUFJQUd3QUVCZ1FBQ2dBQUFBVUdCQUFMQUFBQUFBWUNBSUFBQUFBRmdCd0FBQUFLQUFJQUhBQUVCZ1FBQ3dBQUFBVUdCQUFNQUFBQUFBWUNBSUFBQUFBRmdCMEFBQUFLQUFJQUhRQUVCZ1FBREFBQUFBVUdCQUFOQUFBQUFBWUNBSUFBQUFBRmdCNEFBQUFLQUFJQUhnQUVCZ1FBQ0FBQUFBVUdCQUFOQUFBQUFBWUNBSUFBQUFBRmdCOEFBQUFLQUFJQUh3QUVCZ1FBRFFBQUFBVUdCQUFPQUFBQUNnWUJBQUVBQUFXQUlBQUFBQW9BQWdBZ0FBUUdCQUFPQUFBQUJRWUVBQThBQUFBS0JnRUFBUUFBQllBaEFBQUFDZ0FDQUNFQUJBWUVBQVlBQUFBRkJnUUFEd0FBQUFvR0FRQUJBQUFGZ0NJQUFBQUtBQUlBSWdBRUJnUUFEd0FBQUFVR0JBQVFBQUFBQUFZQ0FBSUFBQUFIZ0NVQUFBQUVBaEFBQUFBQUFEUXorLzhBQUFBQTdRVG0vd29BQWdBakFBQUtBZ0FFQUFRS0FnQUJBQTBDREFEdEJPYi9BQUFBQUFBQUFBQU9BZ3dBTkRQNy93QUFBQUFBQUFBQUR3SU1BTzBFNXY5R0xoVUFBQUFBQUFBQUFBQUFBQUFBQUFBPQ==</t>
        </r>
      </text>
    </comment>
    <comment ref="K45" authorId="0">
      <text>
        <r>
          <rPr>
            <sz val="9"/>
            <color indexed="81"/>
            <rFont val="Tahoma"/>
            <family val="2"/>
          </rPr>
          <t>QzEwSDlOTzRTfE1BU1RFUiBTSEVFVFBpY3R1cmUgMjAzfFZtcERSREF4TURBRUF3SUJBQUFBQUFBQUFBQUFBQUNBQUFBQUFBTUFGZ0FBQUVOb1pXMUVjbUYzSURFeUxqQXVNaTR4TURjMkJBSVFBQUZnM3YvYWljdi9yTFFz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5BQUFBQkFJUUFBQUFBQUFBQUFBQUFJREdCT2lKZ1NVV0NBUUFBQUFrQUJnSUJBQUFBQ1FBR1FnQUFCQUlBZ0FCQUE4SUFnQUJBQU9BSkFBQUFBUUNFQUFBWU43LzJvbkwvNnkwTEFCZ0o0SUFCSUFCQUFBQUFBSUlBQUFBQUFCZzU0RUFDZ0FDQUFJQU53UUJBQUVBQUFTQUFnQUFBQUFDQ0FBQUFBOEFUT3huQUFvQUFnQURBQUlFQWdBUUFDc0VBZ0FBQUVnRUFBQUdnQUFBQUFBQUFnZ0FBS0FTQUV5UVpBQUVBaEFBQUdBTEFFeVFaQUNadVJJQXN6WnJBQ01JQVFBQUFnY0NBQUFBQUFjTkFBRUFBQUFEQUdBQXlBQURBRk1BQUFBQUJJQURBQUFBQUFJSUFCUDdLQUJNN0hZQUNnQUNBQVFBQWdRQ0FBZ0FLd1FDQUFBQVNBUUFBRGNFQVFBQkJvQUFBQUFBQUFJSUFCT2JMQUJNQkhNQUJBSVFBQk5iSlFCTUJITUFyTFFzQUV6RWVnQWpDQUVBQUFJSEFnQUFBQUFIRFFBQkFBQUFBd0JnQU1nQUF3QlBBQUFBQUFTQUJBQUFBQUFDQ0FEdEJQWC9UT3hZQUFvQUFnQUZBQUlFQWdBSUFDc0VBZ0FBQUVnRUFBQTNCQUVBQVFhQUFBQUFBQUFDQ0FEdHBQai9UQVJWQUFRQ0VBRHRaUEgvVEFSVkFJZSsrUDlNeEZ3QUl3Z0JBQUFDQndJQUFBQUFCdzBBQVFBQUFBTUFZQURJQUFNQVR3QUFBQUFFZ0FVQUFBQUFBZ2dBQUFBZUFEbnhUUUFLQUFJQUJnQTNCQUVBQVFBQUJJQUdBQUFBQUFJSUFBQUFEd0FtOWpNQUNnQUNBQWNBQUFBRWdBY0FBQUFBQWdnQUFBQWVBQlA3R1FBS0FBSUFDQUFDQkFJQUJ3QXJCQUlBQUFCSUJBQUFOd1FCQUFFR2dBQUFBQUFBQWdnQU01TWhBQk5qRmdBRUFoQUF6R3dhQUJOakZnQXpreUVBUnBZZEFDTUlBUUFBQWdjQ0FBQUFBQWNOQUFFQUFBQURBR0FBeUFBREFFNEFBQUFBQklBSUFBQUFBQUlJQUFBQUR3QUFBQUFBQ2dBQ0FBa0FBQUFFZ0FrQUFBQUFBZ2dBLy84ZEFPMEU1djhLQUFJQUNnQUFBQVNBQ2dBQUFBQUNDQUQvL3c0QTJnbk0vd29BQWdBTEFBQUFCSUFMQUFBQUFBSUlBQUFBOGYvYUNjei9DZ0FDQUF3QUFBQUVnQXdBQUFBQUFnZ0FBQURpLyswRTV2OEtBQUlBRFFBQUFBU0FEUUFBQUFBQ0NBQUFBUEgvQUFBQUFBb0FBZ0FPQUFBQUJJQU9BQUFBQUFJSUFBRUE0djhUK3hrQUNnQUNBQThBQWdRQ0FBZ0FLd1FDQUFBQVNBUUFBRGNFQVFBQkJvQUFBQUFBQUFJSUFBQ2c1ZjhURXhZQUJBSVFBQUJnM3Y4VEV4WUFtcm5sL3hQVEhRQWpDQUVBQUFJSEFnQUFBQUFIRFFBQkFBQUFBd0JnQU1nQUF3QlBBQUFBQUFTQUR3QUFBQUFDQ0FBQkFQSC9Kdll6QUFvQUFnQVFBQUFBQklBUUFBQUFBQUlJQUFFQTR2ODU4VTBBQ2dBQ0FCRUFBZ1FDQUFnQUt3UUNBQUFBU0FRQUFEY0VBUUFCQm9BQUFBQUFBQUlJQUFHZzVmODVDVW9BQkFJUUFBRmczdjg1Q1VvQW1ybmwvem5KVVFBakNBRUFBQUlIQWdBQUFBQUhEUUFCQUFBQUF3QmdBTWdBQXdCUEFBQUFBQVdBRWdBQUFBb0FBZ0FTQUFRR0JBQUJBQUFBQlFZRUFBSUFBQUFLQmdFQUFRQUFCWUFUQUFBQUNnQUNBQk1BQkFZRUFBSUFBQUFGQmdRQUF3QUFBQUFHQWdBQ0FBQUFCWUFVQUFBQUNnQUNBQlFBQkFZRUFBSUFBQUFGQmdRQUJBQUFBQUFHQWdBQ0FBQUFCWUFWQUFBQUNnQUNBQlVBQkFZRUFBSUFBQUFGQmdRQUJRQUFBQW9HQVFBQkFBQUZnQllBQUFBS0FBSUFGZ0FFQmdRQUJRQUFBQVVHQkFBR0FBQUFDZ1lCQUFFQUFBV0FGd0FBQUFvQUFnQVhBQVFHQkFBR0FBQUFCUVlFQUFjQUFBQUFCZ0lBQWdBREJnSUFBZ0FMQmhBQUZnQUFBQ0VBQUFBWUFBQUFBQUFBQUFBQUJZQVlBQUFBQ2dBQ0FCZ0FCQVlFQUFjQUFBQUZCZ1FBQ0FBQUFBb0dBUUFCQUFBRmdCa0FBQUFLQUFJQUdRQUVCZ1FBQ0FBQUFBVUdCQUFKQUFBQUFBWUNBSUFBQUFBRmdCb0FBQUFLQUFJQUdnQUVCZ1FBQ1FBQUFBVUdCQUFLQUFBQUFBWUNBSUFBQUFBRmdCc0FBQUFLQUFJQUd3QUVCZ1FBQ2dBQUFBVUdCQUFMQUFBQUFBWUNBSUFBQUFBRmdCd0FBQUFLQUFJQUhBQUVCZ1FBQ3dBQUFBVUdCQUFNQUFBQUFBWUNBSUFBQUFBRmdCMEFBQUFLQUFJQUhRQUVCZ1FBREFBQUFBVUdCQUFOQUFBQUFBWUNBSUFBQUFBRmdCNEFBQUFLQUFJQUhnQUVCZ1FBQ0FBQUFBVUdCQUFOQUFBQUFBWUNBSUFBQUFBRmdCOEFBQUFLQUFJQUh3QUVCZ1FBRFFBQUFBVUdCQUFPQUFBQUNnWUJBQUVBQUFXQUlBQUFBQW9BQWdBZ0FBUUdCQUFPQUFBQUJRWUVBQThBQUFBS0JnRUFBUUFBQllBaEFBQUFDZ0FDQUNFQUJBWUVBQVlBQUFBRkJnUUFEd0FBQUFvR0FRQUJBQUFGZ0NJQUFBQUtBQUlBSWdBRUJnUUFEd0FBQUFVR0JBQVFBQUFBQUFZQ0FBSUFBQUFIZ0NVQUFBQUVBaEFBQUFBQUFEUXorLzhBQUFBQTdRVG0vd29BQWdBakFBQUtBZ0FFQUFRS0FnQUJBQTBDREFEdEJPYi9BQUFBQUFBQUFBQU9BZ3dBTkRQNy93QUFBQUFBQUFBQUR3SU1BTzBFNXY5R0xoVUFBQUFBQUFBQUFBQUFBQUFBQUFBPQ==</t>
        </r>
      </text>
    </comment>
    <comment ref="J46" authorId="0">
      <text>
        <r>
          <rPr>
            <sz val="9"/>
            <color indexed="81"/>
            <rFont val="Tahoma"/>
            <family val="2"/>
          </rPr>
          <t>QzE4SDIyRk4zTzJ8TUFTVEVSIFNIRUVUUGljdHVyZSA1ODF8Vm1wRFJEQXhNREFFQXdJQkFBQUFBQUFBQUFBQUFBQ0FBQUFBQUFNQUZnQUFBRU5vWlcxRWNtRjNJREV5TGpBdU1pNHhNRGMyQkFJUUFBQmd3UDhKd2ZEK2ZhWWtBTlBXV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UFBQUFCQUlRQUFBQUFBQUFBQUFBQUlER0JCYTZ0d2tXQ0FRQUFBQWtBQmdJQkFBQUFDUUFHUWdBQUJBSUFnQUJBQThJQWdBQkFBT0FOUUFBQUFRQ0VBQUFZTUQvQ2NIdy9uMm1KQURUMWxBQUJJQUJBQUFBQUFJSUFMQVNKQUJETWovL0NnQUNBQUlBTndRQkFBRUFBQVNBQWdBQUFBQUNDQUN3RWhVQU1EY2wvd29BQWdBREFBQUFCSUFEQUFBQUFBSUlBTEFTSkFBZFBBdi9DZ0FDQUFRQU53UUJBQUVBQUFTQUJBQUFBQUFDQ0FDd0VoVUFDVUh4L2dvQUFnQUZBRGNFQVFBQkFBQUVnQVVBQUFBQUFnZ0FzUkwzL3dsQjhmNEtBQUlBQmdBM0JBRUFBUUFBQklBR0FBQUFBQUlJQUxFUzZQOGRQQXYvQ2dBQ0FBY0FOd1FCQUFFQUFBU0FCd0FBQUFBQ0NBQ3hFdmYvTURjbC93b0FBZ0FJQUFJRUFnQUhBQ3NFQWdBQUFFZ0VBQUFHZ0FBQUFBQUFBZ2dBNUtYNi96Q2ZJZjhFQWhBQWZuL3ovekNmSWYva3Bmci9ZOUlvL3lNSUFRQUFBZ2NDQUFBQUFBY05BQUVBQUFBREFHQUF5QUFEQUU0QUFBQUFCSUFJQUFBQUFBSUlBTEVTNlA5RE1qLy9DZ0FDQUFrQUFBQUVnQWtBQUFBQUFnZ0FzUkxLLzBNeVAvOEtBQUlBQ2dBQ0JBSUFDQUFyQkFJQUFBQklCQUFBTndRQkFBRUdnQUFBQUFBQUFnZ0FzYkxOLzBOS08vOEVBaEFBc1hMRy8wTktPLzlMek0zL1F3cEQveU1JQVFBQUFnY0NBQUFBQUFjTkFBRUFBQUFEQUdBQXlBQURBRThBQUFBQUJJQUtBQUFBQUFJSUFMRVM5LzlXTFZuL0NnQUNBQXNBQWdRQ0FBY0FLd1FDQUFFQVNBUUFBRGNFQVFBQkJvQUFBQUFBQUFJSUFPU2wrdjlXbFZYL0JBSVFBSDUvOC85V2xWWC9XLzBDQUlySVhQOGpDQUVBQUFJSEFnQUFBQVVIQVFBRkJBY0dBQUlBQWdBREFBQUhEZ0FCQUFBQUF3QmdBTWdBQXdCT1NBQUFBQUFFZ0FzQUFBQUFBZ2dBc1JMby8yb29jLzhLQUFJQURBQTNCQUVBQVFBQUJJQU1BQUFBQUFJSUFMRVM5Lzk5STQzL0NnQUNBQTBBTndRQkFBRUFBQVNBRFFBQUFBQUNDQUN4RXVqL2tCNm4vd29BQWdBT0FBQUFCSUFPQUFBQUFBSUlBTVE4eXY5WFFhci9DZ0FDQUE4QUFBQUVnQThBQUFBQUFnZ0FBQURFLzRTWngvOEtBQUlBRUFBQ0JBSUFDQUFyQkFJQUFBQklCQUFBQm9BQUFBQUFBQUlJQUFDZ3gvK0VzY1AvQkFJUUFBQmd3UCtFc2NQL21ybkgvNFJ4eS84akNBRUFBQUlIQWdBQUFBQUhEUUFCQUFBQUF3QmdBTWdBQXdCUEFBQUFBQVNBRUFBQUFBQUNDQUFVKzkzL2hKblcvd29BQWdBUkFBQUFCSUFSQUFBQUFBSUlBRzVHOVArWGhzTC9DZ0FDQUJJQUFnUUNBQWNBS3dRQ0FBQUFTQVFBQUFhQUFBQUFBQUFDQ0FDaDJmZi9sKzYrL3dRQ0VBQTdzL0QvbCs2Ky82SFo5Ly9MSWNiL0l3Z0JBQUFDQndJQUFBQUFCdzBBQVFBQUFBTUFZQURJQUFNQVRnQUFBQUFFZ0JJQUFBQUFBZ2dBMngzaC8zRnY5UDhLQUFJQUV3QUFBQVNBRXdBQUFBQUNDQUNiMk1qL29SRUdBQW9BQWdBVUFBQUFCSUFVQUFBQUFBSUlBR0w3eS8rUDV5TUFDZ0FDQUJVQUFBQUVnQlVBQUFBQUFnZ0FhbVBuLzB3Yk1BQUtBQUlBRmdBQUFBU0FGZ0FBQUFBQ0NBQXhodXIvT2ZGTkFBb0FBZ0FYQUFJRUFnQUpBQ3NFQWdBQUFFZ0VBQUEzQkFFQUFRYUFBQUFBQUFBQ0NBQmtHZTcvT2IxS0FBUUNFQUQrOHViL09iMUtBR1FaN3YvVDFsQUFJd2dCQUFBQ0J3SUFBQUFBQncwQUFRQUFBQU1BWUFESUFBTUFSZ0FBQUFBRWdCY0FBQUFBQWdnQXFxai8veHQ1SGdBS0FBSUFHQUFBQUFTQUdBQUFBQUFDQ0FEamhmei9MYU1BQUFvQUFnQVpBQUFBQllBYUFBQUFDZ0FDQUJvQUJBWUVBQUVBQUFBRkJnUUFBZ0FBQUFvR0FRQUJBQUFGZ0JzQUFBQUtBQUlBR3dBRUJnUUFBZ0FBQUFVR0JBQURBQUFBQ2dZQkFBRUFBQVdBSEFBQUFBb0FBZ0FjQUFRR0JBQURBQUFBQlFZRUFBUUFBQUFLQmdFQUFRQUFCWUFkQUFBQUNnQUNBQjBBQkFZRUFBUUFBQUFGQmdRQUJRQUFBQW9HQVFBQkFBQUZnQjRBQUFBS0FBSUFIZ0FFQmdRQUJRQUFBQVVHQkFBR0FBQUFDZ1lCQUFFQUFBV0FId0FBQUFvQUFnQWZBQVFHQkFBR0FBQUFCUVlFQUFjQUFBQUtCZ0VBQVFBQUJZQWdBQUFBQ2dBQ0FDQUFCQVlFQUFJQUFBQUZCZ1FBQndBQUFBb0dBUUFCQUFBRmdDRUFBQUFLQUFJQUlRQUVCZ1FBQndBQUFBVUdCQUFJQUFBQUNnWUJBQUVBQUFXQUlnQUFBQW9BQWdBaUFBUUdCQUFJQUFBQUJRWUVBQWtBQUFBQUJnSUFBZ0FBQUFXQUl3QUFBQW9BQWdBakFBUUdCQUFJQUFBQUJRWUVBQW9BQUFBS0JnRUFBUUFBQllBa0FBQUFDZ0FDQUNRQUJBWUVBQW9BQUFBRkJnUUFDd0FBQUFvR0FRQUJBQUFGZ0NVQUFBQUtBQUlBSlFBRUJnUUFDd0FBQUFVR0JBQU1BQUFBQ2dZQkFBRUFBQVdBSmdBQUFBb0FBZ0FtQUFRR0JBQU1BQUFBQlFZRUFBMEFBQUFLQmdFQUFRQUFCWUFuQUFBQUNnQUNBQ2NBQkFZRUFBMEFBQUFGQmdRQURnQUFBQUFHQWdDQUFBQUFCWUFvQUFBQUNnQUNBQ2dBQkFZRUFBNEFBQUFGQmdRQUR3QUFBQUFHQWdDQUFBQUFCWUFwQUFBQUNnQUNBQ2tBQkFZRUFBOEFBQUFGQmdRQUVBQUFBQUFHQWdDQUFBQUFCWUFxQUFBQUNnQUNBQ29BQkFZRUFCQUFBQUFGQmdRQUVRQUFBQUFHQWdDQUFBQUFCWUFyQUFBQUNnQUNBQ3NBQkFZRUFBMEFBQUFGQmdRQUVRQUFBQUFHQWdDQUFBQUFCWUFzQUFBQUNnQUNBQ3dBQkFZRUFCQUFBQUFGQmdRQUVnQUFBQUFBQllBdEFBQUFDZ0FDQUMwQUJBWUVBQklBQUFBRkJnUUFFd0FBQUFBR0FnQ0FBQUFBQllBdUFBQUFDZ0FDQUM0QUJBWUVBQk1BQUFBRkJnUUFGQUFBQUFBR0FnQ0FBQUFBQllBdkFBQUFDZ0FDQUM4QUJBWUVBQlFBQUFBRkJnUUFGUUFBQUFBR0FnQ0FBQUFBQllBd0FBQUFDZ0FDQURBQUJBWUVBQlVBQUFBRkJnUUFGZ0FBQUFvR0FRQUJBQUFGZ0RFQUFBQUtBQUlBTVFBRUJnUUFGUUFBQUFVR0JBQVhBQUFBQUFZQ0FJQUFBQUFGZ0RJQUFBQUtBQUlBTWdBRUJnUUFGd0FBQUFVR0JBQVlBQUFBQUFZQ0FJQUFBQUFGZ0RNQUFBQUtBQUlBTXdBRUJnUUFFZ0FBQUFVR0JBQVlBQUFBQUFZQ0FJQUFBQUFIZ0RZQUFBQUVBaEFBTVZEYi85QVF6Zjh4VU52L1RqaTkvd29BQWdBMEFBQUtBZ0FFQUFRS0FnQUJBQTBDREFCT09MMy9NVkRiL3dBQUFBQU9BZ3dBMEJETi96RlEyLzhBQUFBQUR3SU1BRTQ0dmYrektPdi9BQUFBQUFBQUI0QTNBQUFBQkFJUUFLSkE1UCtrY3ljQW9rRGsvMTVGRWdBS0FBSUFOUUFBQ2dJQUJBQUVDZ0lBQVFBTkFnd0FYa1VTQUtKQTVQOEFBQUFBRGdJTUFLUnpKd0NpUU9UL0FBQUFBQThDREFCZVJSSUE2Vzc1L3dBQUFBQUFBQUFBQUFBQUFBQUE=</t>
        </r>
      </text>
    </comment>
    <comment ref="K46" authorId="0">
      <text>
        <r>
          <rPr>
            <sz val="9"/>
            <color indexed="81"/>
            <rFont val="Tahoma"/>
            <family val="2"/>
          </rPr>
          <t>QzE4SDIyRk4zTzJ8TUFTVEVSIFNIRUVUUGljdHVyZSA1ODF8Vm1wRFJEQXhNREFFQXdJQkFBQUFBQUFBQUFBQUFBQ0FBQUFBQUFNQUZnQUFBRU5vWlcxRWNtRjNJREV5TGpBdU1pNHhNRGMyQkFJUUFBQmd3UDhKd2ZEK2ZhWWtBTlBXV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UFBQUFCQUlRQUFBQUFBQUFBQUFBQUlER0JCYTZ0d2tXQ0FRQUFBQWtBQmdJQkFBQUFDUUFHUWdBQUJBSUFnQUJBQThJQWdBQkFBT0FOUUFBQUFRQ0VBQUFZTUQvQ2NIdy9uMm1KQURUMWxBQUJJQUJBQUFBQUFJSUFMQVNKQUJETWovL0NnQUNBQUlBTndRQkFBRUFBQVNBQWdBQUFBQUNDQUN3RWhVQU1EY2wvd29BQWdBREFBQUFCSUFEQUFBQUFBSUlBTEFTSkFBZFBBdi9DZ0FDQUFRQU53UUJBQUVBQUFTQUJBQUFBQUFDQ0FDd0VoVUFDVUh4L2dvQUFnQUZBRGNFQVFBQkFBQUVnQVVBQUFBQUFnZ0FzUkwzL3dsQjhmNEtBQUlBQmdBM0JBRUFBUUFBQklBR0FBQUFBQUlJQUxFUzZQOGRQQXYvQ2dBQ0FBY0FOd1FCQUFFQUFBU0FCd0FBQUFBQ0NBQ3hFdmYvTURjbC93b0FBZ0FJQUFJRUFnQUhBQ3NFQWdBQUFFZ0VBQUFHZ0FBQUFBQUFBZ2dBNUtYNi96Q2ZJZjhFQWhBQWZuL3ovekNmSWYva3Bmci9ZOUlvL3lNSUFRQUFBZ2NDQUFBQUFBY05BQUVBQUFBREFHQUF5QUFEQUU0QUFBQUFCSUFJQUFBQUFBSUlBTEVTNlA5RE1qLy9DZ0FDQUFrQUFBQUVnQWtBQUFBQUFnZ0FzUkxLLzBNeVAvOEtBQUlBQ2dBQ0JBSUFDQUFyQkFJQUFBQklCQUFBTndRQkFBRUdnQUFBQUFBQUFnZ0FzYkxOLzBOS08vOEVBaEFBc1hMRy8wTktPLzlMek0zL1F3cEQveU1JQVFBQUFnY0NBQUFBQUFjTkFBRUFBQUFEQUdBQXlBQURBRThBQUFBQUJJQUtBQUFBQUFJSUFMRVM5LzlXTFZuL0NnQUNBQXNBQWdRQ0FBY0FLd1FDQUFFQVNBUUFBRGNFQVFBQkJvQUFBQUFBQUFJSUFPU2wrdjlXbFZYL0JBSVFBSDUvOC85V2xWWC9XLzBDQUlySVhQOGpDQUVBQUFJSEFnQUFBQVVIQVFBRkJBY0dBQUlBQWdBREFBQUhEZ0FCQUFBQUF3QmdBTWdBQXdCT1NBQUFBQUFFZ0FzQUFBQUFBZ2dBc1JMby8yb29jLzhLQUFJQURBQTNCQUVBQVFBQUJJQU1BQUFBQUFJSUFMRVM5Lzk5STQzL0NnQUNBQTBBTndRQkFBRUFBQVNBRFFBQUFBQUNDQUN4RXVqL2tCNm4vd29BQWdBT0FBQUFCSUFPQUFBQUFBSUlBTVE4eXY5WFFhci9DZ0FDQUE4QUFBQUVnQThBQUFBQUFnZ0FBQURFLzRTWngvOEtBQUlBRUFBQ0JBSUFDQUFyQkFJQUFBQklCQUFBQm9BQUFBQUFBQUlJQUFDZ3gvK0VzY1AvQkFJUUFBQmd3UCtFc2NQL21ybkgvNFJ4eS84akNBRUFBQUlIQWdBQUFBQUhEUUFCQUFBQUF3QmdBTWdBQXdCUEFBQUFBQVNBRUFBQUFBQUNDQUFVKzkzL2hKblcvd29BQWdBUkFBQUFCSUFSQUFBQUFBSUlBRzVHOVArWGhzTC9DZ0FDQUJJQUFnUUNBQWNBS3dRQ0FBQUFTQVFBQUFhQUFBQUFBQUFDQ0FDaDJmZi9sKzYrL3dRQ0VBQTdzL0QvbCs2Ky82SFo5Ly9MSWNiL0l3Z0JBQUFDQndJQUFBQUFCdzBBQVFBQUFBTUFZQURJQUFNQVRnQUFBQUFFZ0JJQUFBQUFBZ2dBMngzaC8zRnY5UDhLQUFJQUV3QUFBQVNBRXdBQUFBQUNDQUNiMk1qL29SRUdBQW9BQWdBVUFBQUFCSUFVQUFBQUFBSUlBR0w3eS8rUDV5TUFDZ0FDQUJVQUFBQUVnQlVBQUFBQUFnZ0FhbVBuLzB3Yk1BQUtBQUlBRmdBQUFBU0FGZ0FBQUFBQ0NBQXhodXIvT2ZGTkFBb0FBZ0FYQUFJRUFnQUpBQ3NFQWdBQUFFZ0VBQUEzQkFFQUFRYUFBQUFBQUFBQ0NBQmtHZTcvT2IxS0FBUUNFQUQrOHViL09iMUtBR1FaN3YvVDFsQUFJd2dCQUFBQ0J3SUFBQUFBQncwQUFRQUFBQU1BWUFESUFBTUFSZ0FBQUFBRWdCY0FBQUFBQWdnQXFxai8veHQ1SGdBS0FBSUFHQUFBQUFTQUdBQUFBQUFDQ0FEamhmei9MYU1BQUFvQUFnQVpBQUFBQllBYUFBQUFDZ0FDQUJvQUJBWUVBQUVBQUFBRkJnUUFBZ0FBQUFvR0FRQUJBQUFGZ0JzQUFBQUtBQUlBR3dBRUJnUUFBZ0FBQUFVR0JBQURBQUFBQ2dZQkFBRUFBQVdBSEFBQUFBb0FBZ0FjQUFRR0JBQURBQUFBQlFZRUFBUUFBQUFLQmdFQUFRQUFCWUFkQUFBQUNnQUNBQjBBQkFZRUFBUUFBQUFGQmdRQUJRQUFBQW9HQVFBQkFBQUZnQjRBQUFBS0FBSUFIZ0FFQmdRQUJRQUFBQVVHQkFBR0FBQUFDZ1lCQUFFQUFBV0FId0FBQUFvQUFnQWZBQVFHQkFBR0FBQUFCUVlFQUFjQUFBQUtCZ0VBQVFBQUJZQWdBQUFBQ2dBQ0FDQUFCQVlFQUFJQUFBQUZCZ1FBQndBQUFBb0dBUUFCQUFBRmdDRUFBQUFLQUFJQUlRQUVCZ1FBQndBQUFBVUdCQUFJQUFBQUNnWUJBQUVBQUFXQUlnQUFBQW9BQWdBaUFBUUdCQUFJQUFBQUJRWUVBQWtBQUFBQUJnSUFBZ0FBQUFXQUl3QUFBQW9BQWdBakFBUUdCQUFJQUFBQUJRWUVBQW9BQUFBS0JnRUFBUUFBQllBa0FBQUFDZ0FDQUNRQUJBWUVBQW9BQUFBRkJnUUFDd0FBQUFvR0FRQUJBQUFGZ0NVQUFBQUtBQUlBSlFBRUJnUUFDd0FBQUFVR0JBQU1BQUFBQ2dZQkFBRUFBQVdBSmdBQUFBb0FBZ0FtQUFRR0JBQU1BQUFBQlFZRUFBMEFBQUFLQmdFQUFRQUFCWUFuQUFBQUNnQUNBQ2NBQkFZRUFBMEFBQUFGQmdRQURnQUFBQUFHQWdDQUFBQUFCWUFvQUFBQUNnQUNBQ2dBQkFZRUFBNEFBQUFGQmdRQUR3QUFBQUFHQWdDQUFBQUFCWUFwQUFBQUNnQUNBQ2tBQkFZRUFBOEFBQUFGQmdRQUVBQUFBQUFHQWdDQUFBQUFCWUFxQUFBQUNnQUNBQ29BQkFZRUFCQUFBQUFGQmdRQUVRQUFBQUFHQWdDQUFBQUFCWUFyQUFBQUNnQUNBQ3NBQkFZRUFBMEFBQUFGQmdRQUVRQUFBQUFHQWdDQUFBQUFCWUFzQUFBQUNnQUNBQ3dBQkFZRUFCQUFBQUFGQmdRQUVnQUFBQUFBQllBdEFBQUFDZ0FDQUMwQUJBWUVBQklBQUFBRkJnUUFFd0FBQUFBR0FnQ0FBQUFBQllBdUFBQUFDZ0FDQUM0QUJBWUVBQk1BQUFBRkJnUUFGQUFBQUFBR0FnQ0FBQUFBQllBdkFBQUFDZ0FDQUM4QUJBWUVBQlFBQUFBRkJnUUFGUUFBQUFBR0FnQ0FBQUFBQllBd0FBQUFDZ0FDQURBQUJBWUVBQlVBQUFBRkJnUUFGZ0FBQUFvR0FRQUJBQUFGZ0RFQUFBQUtBQUlBTVFBRUJnUUFGUUFBQUFVR0JBQVhBQUFBQUFZQ0FJQUFBQUFGZ0RJQUFBQUtBQUlBTWdBRUJnUUFGd0FBQUFVR0JBQVlBQUFBQUFZQ0FJQUFBQUFGZ0RNQUFBQUtBQUlBTXdBRUJnUUFFZ0FBQUFVR0JBQVlBQUFBQUFZQ0FJQUFBQUFIZ0RZQUFBQUVBaEFBTVZEYi85QVF6Zjh4VU52L1RqaTkvd29BQWdBMEFBQUtBZ0FFQUFRS0FnQUJBQTBDREFCT09MMy9NVkRiL3dBQUFBQU9BZ3dBMEJETi96RlEyLzhBQUFBQUR3SU1BRTQ0dmYrektPdi9BQUFBQUFBQUI0QTNBQUFBQkFJUUFLSkE1UCtrY3ljQW9rRGsvMTVGRWdBS0FBSUFOUUFBQ2dJQUJBQUVDZ0lBQVFBTkFnd0FYa1VTQUtKQTVQOEFBQUFBRGdJTUFLUnpKd0NpUU9UL0FBQUFBQThDREFCZVJSSUE2Vzc1L3dBQUFBQUFBQUFBQUFBQUFBQUE=</t>
        </r>
      </text>
    </comment>
    <comment ref="J47" authorId="0">
      <text>
        <r>
          <rPr>
            <sz val="9"/>
            <color indexed="81"/>
            <rFont val="Tahoma"/>
            <family val="2"/>
          </rPr>
          <t>QzE2SDIwRk4zTzNTfE1BU1RFUiBTSEVFVFBpY3R1cmUgMjA5fFZtcERSREF4TURBRUF3SUJBQUFBQUFBQUFBQUFBQUNBQUFBQUFBTUFGZ0FBQUVOb1pXMUVjbUYzSURFeUxqQXVNaTR4TURjMkJBSVFBRWpscmY4NXNVMEFNNUVuQUhLbW13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2lKZ1NVV0NBUUFBQUFrQUJnSUJBQUFBQ1FBR1FnQUFCQUlBZ0FCQUE4SUFnQUJBQU9BTlFBQUFBUUNFQUJJNWEzL09iRk5BRE9SSndCeXBwc0JCSUFCQUFBQUFBSUlBQUVBOGY4NThVMEFDZ0FDQUFJQU53UUJBQUVBQUFTQUFnQUFBQUFDQ0FBQUFBQUFUT3huQUFvQUFnQURBQUFBQklBREFBQUFBQUlJQUFBQUhnQk03R2NBQ2dBQ0FBUUFBZ1FDQUFnQUt3UUNBQUFBU0FRQUFEY0VBUUFCQm9BQUFBQUFBQUlJQUFDZ0lRQk1CR1FBQkFJUUFBQmdHZ0JNQkdRQW1ia2hBRXpFYXdBakNBRUFBQUlIQWdBQUFBQUhEUUFCQUFBQUF3QmdBTWdBQXdCUEFBQUFBQVNBQkFBQUFBQUNDQUFBQVBIL1lPZUJBQW9BQWdBRkFBSUVBZ0FIQUNzRUFnQUJBRWdFQUFBM0JBRUFBUWFBQUFBQUFBQUNDQUM4Tyt6L1lFOStBQVFDRUFCV0ZlWC9ZRTkrQURTVDlQK1Rnb1VBSXdnQkFBQUNCd0lBQUFBRkJ3RUFCQVFIQmdBQ0FBSUFBd0FBQnc0QUFRQUFBQU1BWUFESUFBTUFUa2dBQUFBQUJJQUZBQUFBQUFJSUFBQUFBQUJ6NHBzQUNnQUNBQVlBTndRQkFBRUFBQVNBQmdBQUFBQUNDQUFCQVBIL2h0MjFBQW9BQWdBSEFEQUVBUUFITVFRUUFCNEFBQUFmQUFBQUpBQUFBQUFBQUFBQUFBU0FCd0FBQUFBQ0NBQzlNLzMvamtYUkFBb0FBZ0FJQURjRUFRQUJBQUFFZ0FnQUFBQUFBZ2dBWStqbS8zcFk1UUFLQUFJQUNRQUNCQUlBQndBckJBSUFBQUJJQkFBQUJvQUFBQUFBQUFJSUFKWjc2djk2d09FQUJBSVFBREJWNC85NndPRUFsbnZxLzYzejZBQWpDQUVBQUFJSEFnQUFBQUFIRFFBQkFBQUFBd0JnQU1nQUF3Qk9BQUFBQUFTQUNRQUFBQUFDQ0FCUTdjei9lbGpXQUFvQUFnQUtBQUFBQklBS0FBQUFBQUlJQUVpRnNmODNqT0lBQ2dBQ0FBc0FBZ1FDQUFnQUt3UUNBQUFBU0FRQUFEY0VBUUFCQm9BQUFBQUFBQUlJQUVnbHRmODNwTjRBQkFJUUFFamxyZjgzcE40QTRqNjEvemRrNWdBakNBRUFBQUlIQWdBQUFBQUhEUUFCQUFBQUF3QmdBTWdBQXdCUEFBQUFBQVNBQ3dBQUFBQUNDQUFUS3RQL1RRQzVBQW9BQWdBTUFBSUVBZ0FJQUNzRUFnQUFBRWdFQUFBM0JBRUFBUWFBQUFBQUFBQUNDQUFUeXRiL1RSaTFBQVFDRUFBVGlzLy9UUmkxQUt6ajF2OU4yTHdBSXdnQkFBQUNCd0lBQUFBQUJ3MEFBUUFBQUFNQVlBRElBQU1BVHdBQUFBQUVnQXdBQUFBQUFnZ0FLZ3ZxLzJjdUF3RUtBQUlBRFFBQUFBU0FEUUFBQUFBQ0NBRHF4ZEgvbU5BVUFRb0FBZ0FPQUFBQUJJQU9BQUFBQUFJSUFMTG8xUCtHcGpJQkNnQUNBQThBQUFBRWdBOEFBQUFBQWdnQXVWRHcvMFBhUGdFS0FBSUFFQUFBQUFTQUVBQUFBQUFDQ0FDQWMvUC9NTEJjQVFvQUFnQVJBQUlFQWdBSEFDc0VBZ0FBQUVnRUFBQUdnQUFBQUFBQUFnZ0F0QWIzL3pBWVdRRUVBaEFBVGVEdi96QVlXUUcwQnZmL1kwdGdBU01JQVFBQUFnY0NBQUFBQUFjTkFBRUFBQUFEQUdBQXlBQURBRTRBQUFBQUJJQVJBQUFBQUFJSUFJZmJEZ0R0NDJnQkNnQUNBQklBTndRQkFBRUFBQVNBRWdBQUFBQUNDQUJPL2hFQTI3bUdBUW9BQWdBVEFEY0VBUUFCQUFBRWdCTUFBQUFBQWdnQUQ3bjUvd3RjbUFFS0FBSUFGQUFDQkFJQUVBQXJCQUlBQUFCSUJBQUFOd1FCQUFFR2dBQUFBQUFBQWdnQUQxbjkvd3NBbFFFRUFoQUFEeG4yL3dzQWxRR3BjdjMvY3FhYkFTTUlBUUFBQWdjQ0FBQUFBQWNOQUFFQUFBQURBR0FBeUFBREFGTUFBQUFBQklBVUFBQUFBQUlJQUFoUjN2OVBLSXdCQ2dBQ0FCVUFOd1FCQUFFQUFBU0FGUUFBQUFBQ0NBQkFMdHYvWVZKdUFRb0FBZ0FXQURjRUFRQUJBQUFFZ0JZQUFBQUFBZ2dBK0pVSUFCSTRMUUVLQUFJQUZ3QUFBQVNBRndBQUFBQUNDQUFBL2lNQXoyczVBUW9BQWdBWUFBSUVBZ0FKQUNzRUFnQUFBRWdFQUFBM0JBRUFBUWFBQUFBQUFBQUNDQUF6a1NjQXp6YzJBUVFDRUFETWFpQUF6emMyQVRPUkp3Qm9VVHdCSXdnQkFBQUNCd0lBQUFBQUJ3MEFBUUFBQUFNQVlBRElBQU1BUmdBQUFBQUVnQmdBQUFBQUFnZ0FNWE1GQUNSaUR3RUtBQUlBR1FBQUFBV0FHZ0FBQUFvQUFnQWFBQVFHQkFBQkFBQUFCUVlFQUFJQUFBQUtCZ0VBQVFBQUJZQWJBQUFBQ2dBQ0FCc0FCQVlFQUFJQUFBQUZCZ1FBQXdBQUFBQUdBZ0FDQUFBQUJZQWNBQUFBQ2dBQ0FCd0FCQVlFQUFJQUFBQUZCZ1FBQkFBQUFBb0dBUUFCQUFBRmdCMEFBQUFLQUFJQUhRQUVCZ1FBQkFBQUFBVUdCQUFGQUFBQUNnWUJBQUVBQUFXQUhnQUFBQW9BQWdBZUFBUUdCQUFGQUFBQUJRWUVBQVlBQUFBQkJnSUFCQUFLQmdFQUFRQUFCWUFmQUFBQUNnQUNBQjhBQkFZRUFBWUFBQUFGQmdRQUJ3QUFBQW9HQVFBQkFBQUZnQ0FBQUFBS0FBSUFJQUFFQmdRQUJ3QUFBQVVHQkFBSUFBQUFDZ1lCQUFFQUFBV0FJUUFBQUFvQUFnQWhBQVFHQkFBSUFBQUFCUVlFQUFrQUFBQUtCZ0VBQVFBQUJZQWlBQUFBQ2dBQ0FDSUFCQVlFQUFrQUFBQUZCZ1FBQ2dBQUFBQUdBZ0FDQUFBQUJZQWpBQUFBQ2dBQ0FDTUFCQVlFQUFrQUFBQUZCZ1FBQ3dBQUFBb0dBUUFCQUFBRmdDUUFBQUFLQUFJQUpBQUVCZ1FBQmdBQUFBVUdCQUFMQUFBQUNnWUJBQUVBQUFXQUpRQUFBQW9BQWdBbEFBUUdCQUFJQUFBQUJRWUVBQXdBQUFBS0JnRUFBUUFBQllBbUFBQUFDZ0FDQUNZQUJBWUVBQXdBQUFBRkJnUUFEUUFBQUFBR0FnQ0FBQUFBQllBbkFBQUFDZ0FDQUNjQUJBWUVBQTBBQUFBRkJnUUFEZ0FBQUFBR0FnQ0FBQUFBQllBb0FBQUFDZ0FDQUNnQUJBWUVBQTRBQUFBRkJnUUFEd0FBQUFBR0FnQ0FBQUFBQllBcEFBQUFDZ0FDQUNrQUJBWUVBQThBQUFBRkJnUUFFQUFBQUFvR0FRQUJBQUFGZ0NvQUFBQUtBQUlBS2dBRUJnUUFFQUFBQUFVR0JBQVJBQUFBQ2dZQkFBRUFBQVdBS3dBQUFBb0FBZ0FyQUFRR0JBQVJBQUFBQlFZRUFCSUFBQUFLQmdFQUFRQUFCWUFzQUFBQUNnQUNBQ3dBQkFZRUFCSUFBQUFGQmdRQUV3QUFBQW9HQVFBQkFBQUZnQzBBQUFBS0FBSUFMUUFFQmdRQUV3QUFBQVVHQkFBVUFBQUFDZ1lCQUFFQUFBV0FMZ0FBQUFvQUFnQXVBQVFHQkFBVUFBQUFCUVlFQUJVQUFBQUtCZ0VBQVFBQUJZQXZBQUFBQ2dBQ0FDOEFCQVlFQUJBQUFBQUZCZ1FBRlFBQUFBb0dBUUFCQUFBRmdEQUFBQUFLQUFJQU1BQUVCZ1FBRHdBQUFBVUdCQUFXQUFBQUFBWUNBSUFBQUFBRmdERUFBQUFLQUFJQU1RQUVCZ1FBRmdBQUFBVUdCQUFYQUFBQUNnWUJBQUVBQUFXQU1nQUFBQW9BQWdBeUFBUUdCQUFXQUFBQUJRWUVBQmdBQUFBQUJnSUFnQUFBQUFXQU13QUFBQW9BQWdBekFBUUdCQUFNQUFBQUJRWUVBQmdBQUFBQUJnSUFnQUFBQUFlQU5nQUFBQVFDRUFEeUxlMy9tekkyQWZJdDdmOVZCQ0VCQ2dBQ0FEUUFBQW9DQUFRQUJBb0NBQUVBRFFJTUFGVUVJUUh5TGUzL0FBQUFBQTRDREFDYk1qWUI4aTN0L3dBQUFBQVBBZ3dBVlFRaEFUZGNBZ0FBQUFBQUFBQUFBQUFBQUFBQUFBPT0=</t>
        </r>
      </text>
    </comment>
    <comment ref="K47" authorId="0">
      <text>
        <r>
          <rPr>
            <sz val="9"/>
            <color indexed="81"/>
            <rFont val="Tahoma"/>
            <family val="2"/>
          </rPr>
          <t>QzE2SDIwRk4zTzNTfE1BU1RFUiBTSEVFVFBpY3R1cmUgMjA5fFZtcERSREF4TURBRUF3SUJBQUFBQUFBQUFBQUFBQUNBQUFBQUFBTUFGZ0FBQUVOb1pXMUVjbUYzSURFeUxqQXVNaTR4TURjMkJBSVFBRWpscmY4NXNVMEFNNUVuQUhLbW13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2lKZ1NVV0NBUUFBQUFrQUJnSUJBQUFBQ1FBR1FnQUFCQUlBZ0FCQUE4SUFnQUJBQU9BTlFBQUFBUUNFQUJJNWEzL09iRk5BRE9SSndCeXBwc0JCSUFCQUFBQUFBSUlBQUVBOGY4NThVMEFDZ0FDQUFJQU53UUJBQUVBQUFTQUFnQUFBQUFDQ0FBQUFBQUFUT3huQUFvQUFnQURBQUFBQklBREFBQUFBQUlJQUFBQUhnQk03R2NBQ2dBQ0FBUUFBZ1FDQUFnQUt3UUNBQUFBU0FRQUFEY0VBUUFCQm9BQUFBQUFBQUlJQUFDZ0lRQk1CR1FBQkFJUUFBQmdHZ0JNQkdRQW1ia2hBRXpFYXdBakNBRUFBQUlIQWdBQUFBQUhEUUFCQUFBQUF3QmdBTWdBQXdCUEFBQUFBQVNBQkFBQUFBQUNDQUFBQVBIL1lPZUJBQW9BQWdBRkFBSUVBZ0FIQUNzRUFnQUJBRWdFQUFBM0JBRUFBUWFBQUFBQUFBQUNDQUM4Tyt6L1lFOStBQVFDRUFCV0ZlWC9ZRTkrQURTVDlQK1Rnb1VBSXdnQkFBQUNCd0lBQUFBRkJ3RUFCQVFIQmdBQ0FBSUFBd0FBQnc0QUFRQUFBQU1BWUFESUFBTUFUa2dBQUFBQUJJQUZBQUFBQUFJSUFBQUFBQUJ6NHBzQUNnQUNBQVlBTndRQkFBRUFBQVNBQmdBQUFBQUNDQUFCQVBIL2h0MjFBQW9BQWdBSEFEQUVBUUFITVFRUUFCNEFBQUFmQUFBQUpBQUFBQUFBQUFBQUFBU0FCd0FBQUFBQ0NBQzlNLzMvamtYUkFBb0FBZ0FJQURjRUFRQUJBQUFFZ0FnQUFBQUFBZ2dBWStqbS8zcFk1UUFLQUFJQUNRQUNCQUlBQndBckJBSUFBQUJJQkFBQUJvQUFBQUFBQUFJSUFKWjc2djk2d09FQUJBSVFBREJWNC85NndPRUFsbnZxLzYzejZBQWpDQUVBQUFJSEFnQUFBQUFIRFFBQkFBQUFBd0JnQU1nQUF3Qk9BQUFBQUFTQUNRQUFBQUFDQ0FCUTdjei9lbGpXQUFvQUFnQUtBQUFBQklBS0FBQUFBQUlJQUVpRnNmODNqT0lBQ2dBQ0FBc0FBZ1FDQUFnQUt3UUNBQUFBU0FRQUFEY0VBUUFCQm9BQUFBQUFBQUlJQUVnbHRmODNwTjRBQkFJUUFFamxyZjgzcE40QTRqNjEvemRrNWdBakNBRUFBQUlIQWdBQUFBQUhEUUFCQUFBQUF3QmdBTWdBQXdCUEFBQUFBQVNBQ3dBQUFBQUNDQUFUS3RQL1RRQzVBQW9BQWdBTUFBSUVBZ0FJQUNzRUFnQUFBRWdFQUFBM0JBRUFBUWFBQUFBQUFBQUNDQUFUeXRiL1RSaTFBQVFDRUFBVGlzLy9UUmkxQUt6ajF2OU4yTHdBSXdnQkFBQUNCd0lBQUFBQUJ3MEFBUUFBQUFNQVlBRElBQU1BVHdBQUFBQUVnQXdBQUFBQUFnZ0FLZ3ZxLzJjdUF3RUtBQUlBRFFBQUFBU0FEUUFBQUFBQ0NBRHF4ZEgvbU5BVUFRb0FBZ0FPQUFBQUJJQU9BQUFBQUFJSUFMTG8xUCtHcGpJQkNnQUNBQThBQUFBRWdBOEFBQUFBQWdnQXVWRHcvMFBhUGdFS0FBSUFFQUFBQUFTQUVBQUFBQUFDQ0FDQWMvUC9NTEJjQVFvQUFnQVJBQUlFQWdBSEFDc0VBZ0FBQUVnRUFBQUdnQUFBQUFBQUFnZ0F0QWIzL3pBWVdRRUVBaEFBVGVEdi96QVlXUUcwQnZmL1kwdGdBU01JQVFBQUFnY0NBQUFBQUFjTkFBRUFBQUFEQUdBQXlBQURBRTRBQUFBQUJJQVJBQUFBQUFJSUFJZmJEZ0R0NDJnQkNnQUNBQklBTndRQkFBRUFBQVNBRWdBQUFBQUNDQUJPL2hFQTI3bUdBUW9BQWdBVEFEY0VBUUFCQUFBRWdCTUFBQUFBQWdnQUQ3bjUvd3RjbUFFS0FBSUFGQUFDQkFJQUVBQXJCQUlBQUFCSUJBQUFOd1FCQUFFR2dBQUFBQUFBQWdnQUQxbjkvd3NBbFFFRUFoQUFEeG4yL3dzQWxRR3BjdjMvY3FhYkFTTUlBUUFBQWdjQ0FBQUFBQWNOQUFFQUFBQURBR0FBeUFBREFGTUFBQUFBQklBVUFBQUFBQUlJQUFoUjN2OVBLSXdCQ2dBQ0FCVUFOd1FCQUFFQUFBU0FGUUFBQUFBQ0NBQkFMdHYvWVZKdUFRb0FBZ0FXQURjRUFRQUJBQUFFZ0JZQUFBQUFBZ2dBK0pVSUFCSTRMUUVLQUFJQUZ3QUFBQVNBRndBQUFBQUNDQUFBL2lNQXoyczVBUW9BQWdBWUFBSUVBZ0FKQUNzRUFnQUFBRWdFQUFBM0JBRUFBUWFBQUFBQUFBQUNDQUF6a1NjQXp6YzJBUVFDRUFETWFpQUF6emMyQVRPUkp3Qm9VVHdCSXdnQkFBQUNCd0lBQUFBQUJ3MEFBUUFBQUFNQVlBRElBQU1BUmdBQUFBQUVnQmdBQUFBQUFnZ0FNWE1GQUNSaUR3RUtBQUlBR1FBQUFBV0FHZ0FBQUFvQUFnQWFBQVFHQkFBQkFBQUFCUVlFQUFJQUFBQUtCZ0VBQVFBQUJZQWJBQUFBQ2dBQ0FCc0FCQVlFQUFJQUFBQUZCZ1FBQXdBQUFBQUdBZ0FDQUFBQUJZQWNBQUFBQ2dBQ0FCd0FCQVlFQUFJQUFBQUZCZ1FBQkFBQUFBb0dBUUFCQUFBRmdCMEFBQUFLQUFJQUhRQUVCZ1FBQkFBQUFBVUdCQUFGQUFBQUNnWUJBQUVBQUFXQUhnQUFBQW9BQWdBZUFBUUdCQUFGQUFBQUJRWUVBQVlBQUFBQkJnSUFCQUFLQmdFQUFRQUFCWUFmQUFBQUNnQUNBQjhBQkFZRUFBWUFBQUFGQmdRQUJ3QUFBQW9HQVFBQkFBQUZnQ0FBQUFBS0FBSUFJQUFFQmdRQUJ3QUFBQVVHQkFBSUFBQUFDZ1lCQUFFQUFBV0FJUUFBQUFvQUFnQWhBQVFHQkFBSUFBQUFCUVlFQUFrQUFBQUtCZ0VBQVFBQUJZQWlBQUFBQ2dBQ0FDSUFCQVlFQUFrQUFBQUZCZ1FBQ2dBQUFBQUdBZ0FDQUFBQUJZQWpBQUFBQ2dBQ0FDTUFCQVlFQUFrQUFBQUZCZ1FBQ3dBQUFBb0dBUUFCQUFBRmdDUUFBQUFLQUFJQUpBQUVCZ1FBQmdBQUFBVUdCQUFMQUFBQUNnWUJBQUVBQUFXQUpRQUFBQW9BQWdBbEFBUUdCQUFJQUFBQUJRWUVBQXdBQUFBS0JnRUFBUUFBQllBbUFBQUFDZ0FDQUNZQUJBWUVBQXdBQUFBRkJnUUFEUUFBQUFBR0FnQ0FBQUFBQllBbkFBQUFDZ0FDQUNjQUJBWUVBQTBBQUFBRkJnUUFEZ0FBQUFBR0FnQ0FBQUFBQllBb0FBQUFDZ0FDQUNnQUJBWUVBQTRBQUFBRkJnUUFEd0FBQUFBR0FnQ0FBQUFBQllBcEFBQUFDZ0FDQUNrQUJBWUVBQThBQUFBRkJnUUFFQUFBQUFvR0FRQUJBQUFGZ0NvQUFBQUtBQUlBS2dBRUJnUUFFQUFBQUFVR0JBQVJBQUFBQ2dZQkFBRUFBQVdBS3dBQUFBb0FBZ0FyQUFRR0JBQVJBQUFBQlFZRUFCSUFBQUFLQmdFQUFRQUFCWUFzQUFBQUNnQUNBQ3dBQkFZRUFCSUFBQUFGQmdRQUV3QUFBQW9HQVFBQkFBQUZnQzBBQUFBS0FBSUFMUUFFQmdRQUV3QUFBQVVHQkFBVUFBQUFDZ1lCQUFFQUFBV0FMZ0FBQUFvQUFnQXVBQVFHQkFBVUFBQUFCUVlFQUJVQUFBQUtCZ0VBQVFBQUJZQXZBQUFBQ2dBQ0FDOEFCQVlFQUJBQUFBQUZCZ1FBRlFBQUFBb0dBUUFCQUFBRmdEQUFBQUFLQUFJQU1BQUVCZ1FBRHdBQUFBVUdCQUFXQUFBQUFBWUNBSUFBQUFBRmdERUFBQUFLQUFJQU1RQUVCZ1FBRmdBQUFBVUdCQUFYQUFBQUNnWUJBQUVBQUFXQU1nQUFBQW9BQWdBeUFBUUdCQUFXQUFBQUJRWUVBQmdBQUFBQUJnSUFnQUFBQUFXQU13QUFBQW9BQWdBekFBUUdCQUFNQUFBQUJRWUVBQmdBQUFBQUJnSUFnQUFBQUFlQU5nQUFBQVFDRUFEeUxlMy9tekkyQWZJdDdmOVZCQ0VCQ2dBQ0FEUUFBQW9DQUFRQUJBb0NBQUVBRFFJTUFGVUVJUUh5TGUzL0FBQUFBQTRDREFDYk1qWUI4aTN0L3dBQUFBQVBBZ3dBVlFRaEFUZGNBZ0FBQUFBQUFBQUFBQUFBQUFBQUFBPT0=</t>
        </r>
      </text>
    </comment>
    <comment ref="J48" authorId="0">
      <text>
        <r>
          <rPr>
            <sz val="9"/>
            <color indexed="81"/>
            <rFont val="Tahoma"/>
            <family val="2"/>
          </rPr>
          <t>QzE2SDEzTjNPNFMyfE1BU1RFUiBTSEVFVFBpY3R1cmUgMTV8Vm1wRFJEQXhNREFFQXdJQkFBQUFBQUFBQUFBQUFBQ0FBQUFBQUFNQUZnQUFBRU5vWlcxRWNtRjNJREV5TGpBdU1pNHhNRGMyQkFJUUFMN1VRZjg1aityKy9Ja2VBUHJKdHY4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CMzBVeFlXQ0FRQUFBQWtBQmdJQkFBQUFDUUFHUWdBQUJBSUFnQUJBQThJQWdBQkFBT0FOd0FBQUFRQ0VBQysxRUgvT1kvcS92eUpIZ0Q2eWJiL0JJQUJBQUFBQUFJSUFMNTBjdi82aWJiL0NnQUNBQUlBTndRQkFBRUFBQVNBQWdBQUFBQUNDQUMrZEdQLzVvNmMvd29BQWdBREFEY0VBUUFCQUFBRWdBTUFBQUFBQWdnQXZuUnkvOU9UZ3Y4S0FBSUFCQUFDQkFJQUNBQXJCQUlBQUFCSUJBQUFOd1FCQUFFR2dBQUFBQUFBQWdnQXZoUjIvOU9yZnY4RUFoQUF2dFJ1LzlPcmZ2OVhMbmIvMDJ1Ry95TUlBUUFBQWdjQ0FBQUFBQWNOQUFFQUFBQURBR0FBeUFBREFFOEFBQUFBQklBRUFBQUFBQUlJQUw1MFkvL0FtR2ovQ2dBQ0FBVUFBQUFFZ0FVQUFBQUFBZ2dBdm5SRi84Q1lhUDhLQUFJQUJnQUNCQUlBQ0FBckJBSUFBQUJJQkFBQU53UUJBQUVHZ0FBQUFBQUFBZ2dBdmhSSi84Q3daUDhFQWhBQXZ0UkIvOEN3WlA5WExrbi93SEJzL3lNSUFRQUFBZ2NDQUFBQUFBY05BQUVBQUFBREFHQUF5QUFEQUU4QUFBQUFCSUFHQUFBQUFBSUlBTDUwY3YrdG5VNy9DZ0FDQUFjQUFnUUNBQWNBS3dRQ0FBRUFTQVFBQURjRUFRQUJCb0FBQUFBQUFBSUlBUEVIZHYrdEJVdi9CQUlRQUl2aGJ2K3RCVXYvYUY5Ky8rQTRVdjhqQ0FFQUFBSUhBZ0FBQUFVSEFRQUZCQWNHQUFJQUFnQURBQUFIRGdBQkFBQUFBd0JnQU1nQUF3Qk9TQUFBQUFBRWdBY0FBQUFBQWdnQXZuUmovNW1pTlA4S0FBSUFDQUFBQUFTQUNBQUFBQUFDQ0FDK2RFWC9tYUkwL3dvQUFnQUpBQUlFQWdBSUFDc0VBZ0FBQUVnRUFBQTNCQUVBQVFhQUFBQUFBQUFDQ0FDK0ZFbi9tYm93L3dRQ0VBQysxRUgvbWJvdy8xY3VTZitaZWpqL0l3Z0JBQUFDQndJQUFBQUFCdzBBQVFBQUFBTUFZQURJQUFNQVR3QUFBQUFFZ0FrQUFBQUFBZ2dBdm5SeS80YW5HdjhLQUFJQUNnQUFBQVNBQ2dBQUFBQUNDQUFCUVdiL2Z6Ly8vZ29BQWdBTEFBQUFCSUFMQUFBQUFBSUlBRnVNZlArU0xPditDZ0FDQUF3QUFBQUVnQXdBQUFBQUFnZ0Fib2VXLzVJcyt2NEtBQUlBRFFBQ0JBSUFFQUFyQkFJQUFBQklCQUFBQm9BQUFBQUFBQUlJQUc0bm12K1MwUGIrQkFJUUFHN25rditTMFBiK0NFR2EvL2wyL2Y0akNBRUFBQUlIQWdBQUFBQUhEUUFCQUFBQUF3QmdBTWdBQXdCVEFBQUFBQVNBRFFBQUFBQUNDQUNyU3BEL3Y0UVgvd29BQWdBT0FBQUFCSUFPQUFBQUFBSUlBSmhkcFA4WjBDMy9DZ0FDQUE4QUFnUUNBQWNBS3dRQ0FBRUFTQVFBQURjRUFRQUJCb0FBQUFBQUFBSUlBTXZ3cC84Wk9Dci9CQUlRQUdYS29QOFpPQ3IveS9Dbi8zK2VPUDhqQ0FFQUFBSUhBZ0FBQUFVSEFRQUJBQWNPQUFFQUFBQURBR0FBeUFBREFFNUlBQUFBQUFTQUR3QUFBQUFDQ0FERXRjSC9WcE1uL3dvQUFnQVFBQUFBQklBUUFBQUFBQUlJQUFUN3l2ODVDd3YvQ2dBQ0FCRUFBZ1FDQUFnQUt3UUNBQUFBU0FRQUFEY0VBUUFCQm9BQUFBQUFBQUlJQUFTYnp2ODVJd2YvQkFJUUFBUmJ4Lzg1SXdmL25yVE8vem5qRHY4akNBRUFBQUlIQWdBQUFBQUhEUUFCQUFBQUF3QmdBTWdBQXdCUEFBQUFBQVNBRVFBQUFBQUNDQUR5bHRULzBlTSsvd29BQWdBU0FBQUFCSUFTQUFBQUFBSUlBRGZUelA4aDNsdi9DZ0FDQUJNQUFnUUNBQWNBS3dRQ0FBQUFTQVFBQUFhQUFBQUFBQUFDQ0FCclp0RC9JVVpZL3dRQ0VBQUVRTW4vSVVaWS8ydG0wUDlVZVYvL0l3Z0JBQUFDQndJQUFBQUFCdzBBQVFBQUFBTUFZQURJQUFNQVRnQUFBQUFFZ0JNQUFBQUFBZ2dBTmZ6bC8vUTBiUDhLQUFJQUZBQUFBQVNBRkFBQUFBQUNDQUNncmVyL1o5YUovd29BQWdBVkFBQUFCSUFWQUFBQUFBSUlBSVN2QmdDcmxwVC9DZ0FDQUJZQUFBQUVnQllBQUFBQUFnZ0FBQUFlQUgyMWdmOEtBQUlBRndBQUFBU0FGd0FBQUFBQ0NBQ1ZUaGtBQ2hSay93b0FBZ0FZQUFBQUJJQVlBQUFBQUFJSUFMQk0vZi9HVTFuL0NnQUNBQmtBQUFBRWdCa0FBQUFBQWdnQWJJenkvK0JSUGY4S0FBSUFHZ0FDQkFJQUVBQXJCQUlBQUFCSUJBQUFCb0FBQUFBQUFBSUlBR3dzOXYvZzlUbi9CQUlRQUd6czd2L2c5VG4vQmtiMi8wZWNRUDhqQ0FFQUFBSUhBZ0FBQUFBSERRQUJBQUFBQXdCZ0FNZ0FBd0JUQUFBQUFBV0FHd0FBQUFvQUFnQWJBQVFHQkFBQkFBQUFCUVlFQUFJQUFBQUtCZ0VBQVFBQUJZQWNBQUFBQ2dBQ0FCd0FCQVlFQUFJQUFBQUZCZ1FBQXdBQUFBb0dBUUFCQUFBRmdCMEFBQUFLQUFJQUhRQUVCZ1FBQXdBQUFBVUdCQUFFQUFBQUNnWUJBQUVBQUFXQUhnQUFBQW9BQWdBZUFBUUdCQUFFQUFBQUJRWUVBQVVBQUFBQUJnSUFBZ0FBQUFXQUh3QUFBQW9BQWdBZkFBUUdCQUFFQUFBQUJRWUVBQVlBQUFBS0JnRUFBUUFBQllBZ0FBQUFDZ0FDQUNBQUJBWUVBQVlBQUFBRkJnUUFCd0FBQUFvR0FRQUJBQUFGZ0NFQUFBQUtBQUlBSVFBRUJnUUFCd0FBQUFVR0JBQUlBQUFBQUFZQ0FBSUFBQUFGZ0NJQUFBQUtBQUlBSWdBRUJnUUFCd0FBQUFVR0JBQUpBQUFBQ2dZQkFBR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pBQUFBQlFZRUFBMEFBQUFBQmdJQWdBQUFBQVdBS0FBQUFBb0FBZ0FvQUFRR0JBQU5BQUFBQlFZRUFBNEFBQUFLQmdFQUFRQUFCWUFwQUFBQUNnQUNBQ2tBQkFZRUFBNEFBQUFGQmdRQUR3QUFBQW9HQVFBQkFBQUZnQ29BQUFBS0FBSUFLZ0FFQmdRQUR3QUFBQVVHQkFBUUFBQUFBQVlDQUFJQUFBQUZnQ3NBQUFBS0FBSUFLd0FFQmdRQUR3QUFBQVVHQkFBUkFBQUFDZ1lCQUFFQUFBV0FMQUFBQUFvQUFnQXNBQVFHQkFBUkFBQUFCUVlFQUJJQUFBQUFCZ0lBZ0FBQUFBV0FMUUFBQUFvQUFnQXRBQVFHQkFBU0FBQUFCUVlFQUJNQUFBQUFCZ0lBZ0FBQUFBV0FMZ0FBQUFvQUFnQXVBQVFHQkFBVEFBQUFCUVlFQUJRQUFBQUFCZ0lBZ0FBQUFBV0FMd0FBQUFvQUFnQXZBQVFHQkFBVUFBQUFCUVlFQUJVQUFBQUFCZ0lBZ0FBQUFBV0FNQUFBQUFvQUFnQXdBQVFHQkFBVkFBQUFCUVlFQUJZQUFBQUFCZ0lBZ0FBQUFBV0FNUUFBQUFvQUFnQXhBQVFHQkFBV0FBQUFCUVlFQUJjQUFBQUFCZ0lBZ0FBQUFBV0FNZ0FBQUFvQUFnQXlBQVFHQkFBWEFBQUFCUVlFQUJnQUFBQUFCZ0lBZ0FBQUFBV0FNd0FBQUFvQUFnQXpBQVFHQkFBVEFBQUFCUVlFQUJnQUFBQUFCZ0lBZ0FBQUFBV0FOQUFBQUFvQUFnQTBBQVFHQkFBWUFBQUFCUVlFQUJrQUFBQUFCZ0lBZ0FBQUFBV0FOUUFBQUFvQUFnQTFBQVFHQkFBUkFBQUFCUVlFQUJrQUFBQUFCZ0lBZ0FBQUFBZUFPQUFBQUFRQ0VBQStOMy8vU21ZVS96NDNmLy9JalFUL0NnQUNBRFlBQUFvQ0FBUUFCQW9DQUFFQURRSU1BTWlOQlA4K04zLy9BQUFBQUE0Q0RBQktaaFQvUGpkLy93QUFBQUFQQWd3QXlJMEUvNzhQai84QUFBQUFBQUFIZ0RrQUFBQUVBaEFBVEtiay8ydVJZdjlNcHVULzZiaFMvd29BQWdBM0FBQUtBZ0FFQUFRS0FnQUJBQTBDREFEcHVGTC9US2JrL3dBQUFBQU9BZ3dBYTVGaS8weW01UDhBQUFBQUR3SU1BT200VXYvTmZ2VC9BQUFBQUFBQUI0QTZBQUFBQkFJUUFCcitBUUIvSTR6L0d2NEJBRG4xZHY4S0FBSUFPQUFBQ2dJQUJBQUVDZ0lBQVFBTkFnd0FPZlYyL3hyK0FRQUFBQUFBRGdJTUFIOGpqUDhhL2dFQUFBQUFBQThDREFBNTlYYi9ZQ3dYQUFBQUFBQUFBQUFBQUFBQUFBQUE=</t>
        </r>
      </text>
    </comment>
    <comment ref="K48" authorId="0">
      <text>
        <r>
          <rPr>
            <sz val="9"/>
            <color indexed="81"/>
            <rFont val="Tahoma"/>
            <family val="2"/>
          </rPr>
          <t>QzE2SDEzTjNPNFMyfE1BU1RFUiBTSEVFVFBpY3R1cmUgMTV8Vm1wRFJEQXhNREFFQXdJQkFBQUFBQUFBQUFBQUFBQ0FBQUFBQUFNQUZnQUFBRU5vWlcxRWNtRjNJREV5TGpBdU1pNHhNRGMyQkFJUUFMN1VRZjg1aityKy9Ja2VBUHJKdHY4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CMzBVeFlXQ0FRQUFBQWtBQmdJQkFBQUFDUUFHUWdBQUJBSUFnQUJBQThJQWdBQkFBT0FOd0FBQUFRQ0VBQysxRUgvT1kvcS92eUpIZ0Q2eWJiL0JJQUJBQUFBQUFJSUFMNTBjdi82aWJiL0NnQUNBQUlBTndRQkFBRUFBQVNBQWdBQUFBQUNDQUMrZEdQLzVvNmMvd29BQWdBREFEY0VBUUFCQUFBRWdBTUFBQUFBQWdnQXZuUnkvOU9UZ3Y4S0FBSUFCQUFDQkFJQUNBQXJCQUlBQUFCSUJBQUFOd1FCQUFFR2dBQUFBQUFBQWdnQXZoUjIvOU9yZnY4RUFoQUF2dFJ1LzlPcmZ2OVhMbmIvMDJ1Ry95TUlBUUFBQWdjQ0FBQUFBQWNOQUFFQUFBQURBR0FBeUFBREFFOEFBQUFBQklBRUFBQUFBQUlJQUw1MFkvL0FtR2ovQ2dBQ0FBVUFBQUFFZ0FVQUFBQUFBZ2dBdm5SRi84Q1lhUDhLQUFJQUJnQUNCQUlBQ0FBckJBSUFBQUJJQkFBQU53UUJBQUVHZ0FBQUFBQUFBZ2dBdmhSSi84Q3daUDhFQWhBQXZ0UkIvOEN3WlA5WExrbi93SEJzL3lNSUFRQUFBZ2NDQUFBQUFBY05BQUVBQUFBREFHQUF5QUFEQUU4QUFBQUFCSUFHQUFBQUFBSUlBTDUwY3YrdG5VNy9DZ0FDQUFjQUFnUUNBQWNBS3dRQ0FBRUFTQVFBQURjRUFRQUJCb0FBQUFBQUFBSUlBUEVIZHYrdEJVdi9CQUlRQUl2aGJ2K3RCVXYvYUY5Ky8rQTRVdjhqQ0FFQUFBSUhBZ0FBQUFVSEFRQUZCQWNHQUFJQUFnQURBQUFIRGdBQkFBQUFBd0JnQU1nQUF3Qk9TQUFBQUFBRWdBY0FBQUFBQWdnQXZuUmovNW1pTlA4S0FBSUFDQUFBQUFTQUNBQUFBQUFDQ0FDK2RFWC9tYUkwL3dvQUFnQUpBQUlFQWdBSUFDc0VBZ0FBQUVnRUFBQTNCQUVBQVFhQUFBQUFBQUFDQ0FDK0ZFbi9tYm93L3dRQ0VBQysxRUgvbWJvdy8xY3VTZitaZWpqL0l3Z0JBQUFDQndJQUFBQUFCdzBBQVFBQUFBTUFZQURJQUFNQVR3QUFBQUFFZ0FrQUFBQUFBZ2dBdm5SeS80YW5HdjhLQUFJQUNnQUFBQVNBQ2dBQUFBQUNDQUFCUVdiL2Z6Ly8vZ29BQWdBTEFBQUFCSUFMQUFBQUFBSUlBRnVNZlArU0xPditDZ0FDQUF3QUFBQUVnQXdBQUFBQUFnZ0Fib2VXLzVJcyt2NEtBQUlBRFFBQ0JBSUFFQUFyQkFJQUFBQklCQUFBQm9BQUFBQUFBQUlJQUc0bm12K1MwUGIrQkFJUUFHN25rditTMFBiK0NFR2EvL2wyL2Y0akNBRUFBQUlIQWdBQUFBQUhEUUFCQUFBQUF3QmdBTWdBQXdCVEFBQUFBQVNBRFFBQUFBQUNDQUNyU3BEL3Y0UVgvd29BQWdBT0FBQUFCSUFPQUFBQUFBSUlBSmhkcFA4WjBDMy9DZ0FDQUE4QUFnUUNBQWNBS3dRQ0FBRUFTQVFBQURjRUFRQUJCb0FBQUFBQUFBSUlBTXZ3cC84Wk9Dci9CQUlRQUdYS29QOFpPQ3IveS9Dbi8zK2VPUDhqQ0FFQUFBSUhBZ0FBQUFVSEFRQUJBQWNPQUFFQUFBQURBR0FBeUFBREFFNUlBQUFBQUFTQUR3QUFBQUFDQ0FERXRjSC9WcE1uL3dvQUFnQVFBQUFBQklBUUFBQUFBQUlJQUFUN3l2ODVDd3YvQ2dBQ0FCRUFBZ1FDQUFnQUt3UUNBQUFBU0FRQUFEY0VBUUFCQm9BQUFBQUFBQUlJQUFTYnp2ODVJd2YvQkFJUUFBUmJ4Lzg1SXdmL25yVE8vem5qRHY4akNBRUFBQUlIQWdBQUFBQUhEUUFCQUFBQUF3QmdBTWdBQXdCUEFBQUFBQVNBRVFBQUFBQUNDQUR5bHRULzBlTSsvd29BQWdBU0FBQUFCSUFTQUFBQUFBSUlBRGZUelA4aDNsdi9DZ0FDQUJNQUFnUUNBQWNBS3dRQ0FBQUFTQVFBQUFhQUFBQUFBQUFDQ0FCclp0RC9JVVpZL3dRQ0VBQUVRTW4vSVVaWS8ydG0wUDlVZVYvL0l3Z0JBQUFDQndJQUFBQUFCdzBBQVFBQUFBTUFZQURJQUFNQVRnQUFBQUFFZ0JNQUFBQUFBZ2dBTmZ6bC8vUTBiUDhLQUFJQUZBQUFBQVNBRkFBQUFBQUNDQUNncmVyL1o5YUovd29BQWdBVkFBQUFCSUFWQUFBQUFBSUlBSVN2QmdDcmxwVC9DZ0FDQUJZQUFBQUVnQllBQUFBQUFnZ0FBQUFlQUgyMWdmOEtBQUlBRndBQUFBU0FGd0FBQUFBQ0NBQ1ZUaGtBQ2hSay93b0FBZ0FZQUFBQUJJQVlBQUFBQUFJSUFMQk0vZi9HVTFuL0NnQUNBQmtBQUFBRWdCa0FBQUFBQWdnQWJJenkvK0JSUGY4S0FBSUFHZ0FDQkFJQUVBQXJCQUlBQUFCSUJBQUFCb0FBQUFBQUFBSUlBR3dzOXYvZzlUbi9CQUlRQUd6czd2L2c5VG4vQmtiMi8wZWNRUDhqQ0FFQUFBSUhBZ0FBQUFBSERRQUJBQUFBQXdCZ0FNZ0FBd0JUQUFBQUFBV0FHd0FBQUFvQUFnQWJBQVFHQkFBQkFBQUFCUVlFQUFJQUFBQUtCZ0VBQVFBQUJZQWNBQUFBQ2dBQ0FCd0FCQVlFQUFJQUFBQUZCZ1FBQXdBQUFBb0dBUUFCQUFBRmdCMEFBQUFLQUFJQUhRQUVCZ1FBQXdBQUFBVUdCQUFFQUFBQUNnWUJBQUVBQUFXQUhnQUFBQW9BQWdBZUFBUUdCQUFFQUFBQUJRWUVBQVVBQUFBQUJnSUFBZ0FBQUFXQUh3QUFBQW9BQWdBZkFBUUdCQUFFQUFBQUJRWUVBQVlBQUFBS0JnRUFBUUFBQllBZ0FBQUFDZ0FDQUNBQUJBWUVBQVlBQUFBRkJnUUFCd0FBQUFvR0FRQUJBQUFGZ0NFQUFBQUtBQUlBSVFBRUJnUUFCd0FBQUFVR0JBQUlBQUFBQUFZQ0FBSUFBQUFGZ0NJQUFBQUtBQUlBSWdBRUJnUUFCd0FBQUFVR0JBQUpBQUFBQ2dZQkFBR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pBQUFBQlFZRUFBMEFBQUFBQmdJQWdBQUFBQVdBS0FBQUFBb0FBZ0FvQUFRR0JBQU5BQUFBQlFZRUFBNEFBQUFLQmdFQUFRQUFCWUFwQUFBQUNnQUNBQ2tBQkFZRUFBNEFBQUFGQmdRQUR3QUFBQW9HQVFBQkFBQUZnQ29BQUFBS0FBSUFLZ0FFQmdRQUR3QUFBQVVHQkFBUUFBQUFBQVlDQUFJQUFBQUZnQ3NBQUFBS0FBSUFLd0FFQmdRQUR3QUFBQVVHQkFBUkFBQUFDZ1lCQUFFQUFBV0FMQUFBQUFvQUFnQXNBQVFHQkFBUkFBQUFCUVlFQUJJQUFBQUFCZ0lBZ0FBQUFBV0FMUUFBQUFvQUFnQXRBQVFHQkFBU0FBQUFCUVlFQUJNQUFBQUFCZ0lBZ0FBQUFBV0FMZ0FBQUFvQUFnQXVBQVFHQkFBVEFBQUFCUVlFQUJRQUFBQUFCZ0lBZ0FBQUFBV0FMd0FBQUFvQUFnQXZBQVFHQkFBVUFBQUFCUVlFQUJVQUFBQUFCZ0lBZ0FBQUFBV0FNQUFBQUFvQUFnQXdBQVFHQkFBVkFBQUFCUVlFQUJZQUFBQUFCZ0lBZ0FBQUFBV0FNUUFBQUFvQUFnQXhBQVFHQkFBV0FBQUFCUVlFQUJjQUFBQUFCZ0lBZ0FBQUFBV0FNZ0FBQUFvQUFnQXlBQVFHQkFBWEFBQUFCUVlFQUJnQUFBQUFCZ0lBZ0FBQUFBV0FNd0FBQUFvQUFnQXpBQVFHQkFBVEFBQUFCUVlFQUJnQUFBQUFCZ0lBZ0FBQUFBV0FOQUFBQUFvQUFnQTBBQVFHQkFBWUFBQUFCUVlFQUJrQUFBQUFCZ0lBZ0FBQUFBV0FOUUFBQUFvQUFnQTFBQVFHQkFBUkFBQUFCUVlFQUJrQUFBQUFCZ0lBZ0FBQUFBZUFPQUFBQUFRQ0VBQStOMy8vU21ZVS96NDNmLy9JalFUL0NnQUNBRFlBQUFvQ0FBUUFCQW9DQUFFQURRSU1BTWlOQlA4K04zLy9BQUFBQUE0Q0RBQktaaFQvUGpkLy93QUFBQUFQQWd3QXlJMEUvNzhQai84QUFBQUFBQUFIZ0RrQUFBQUVBaEFBVEtiay8ydVJZdjlNcHVULzZiaFMvd29BQWdBM0FBQUtBZ0FFQUFRS0FnQUJBQTBDREFEcHVGTC9US2JrL3dBQUFBQU9BZ3dBYTVGaS8weW01UDhBQUFBQUR3SU1BT200VXYvTmZ2VC9BQUFBQUFBQUI0QTZBQUFBQkFJUUFCcitBUUIvSTR6L0d2NEJBRG4xZHY4S0FBSUFPQUFBQ2dJQUJBQUVDZ0lBQVFBTkFnd0FPZlYyL3hyK0FRQUFBQUFBRGdJTUFIOGpqUDhhL2dFQUFBQUFBQThDREFBNTlYYi9ZQ3dYQUFBQUFBQUFBQUFBQUFBQUFBQUE=</t>
        </r>
      </text>
    </comment>
    <comment ref="J49" authorId="0">
      <text>
        <r>
          <rPr>
            <sz val="9"/>
            <color indexed="81"/>
            <rFont val="Tahoma"/>
            <family val="2"/>
          </rPr>
          <t>QzE3SDE2Q2xOTzN8TUFTVEVSIFNIRUVUUGljdHVyZSAxMDd8Vm1wRFJEQXhNREFFQXdJQkFBQUFBQUFBQUFBQUFBQ0FBQUFBQUFNQUZnQUFBRU5vWlcxRWNtRjNJREV5TGpBdU1pNHhNRGMyQkFJUUFGWVYxdi9haWN2L21ia2hBQk9pN3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IcWdneHdXQ0FRQUFBQWtBQmdJQkFBQUFDUUFHUWdBQUJBSUFnQUJBQThJQWdBQkFBT0FNUUFBQUFRQ0VBQldGZGIvMm9uTC81bTVJUUFUb3U4QUJJQUJBQUFBQUFJSUFBQUFIZ0N0MCtrQUNnQUNBQUlBTndRQkFBRUFBQVNBQWdBQUFBQUNDQUFBQUE4QW1kalBBQW9BQWdBREFBQUFCSUFEQUFBQUFBSUlBQUFBSGdDRzNiVUFDZ0FDQUFRQUFBQUVnQVFBQUFBQUFnZ0FBQUFQQUhQaW13QUtBQUlBQlFBQUFBU0FCUUFBQUFBQ0NBQUJBUEgvYytLYkFBb0FBZ0FHQUFBQUJJQUdBQUFBQUFJSUFBRUE0djlnNTRFQUNnQUNBQWNBQWdRQ0FBY0FLd1FDQUFFQVNBUUFBRGNFQVFBQkJvQUFBQUFBQUFJSUFMdzczZjlnVDM0QUJBSVFBRllWMXY5Z1QzNEFOSlBsLzVPQ2hRQWpDQUVBQUFJSEFnQUFBQVVIQVFBRUJBY0dBQUlBQWdBREFBQUhEZ0FCQUFBQUF3QmdBTWdBQXdCT1NBQUFBQUFFZ0FjQUFBQUFBZ2dBQVFEeC8wenNad0FLQUFJQUNBQUFBQVNBQ0FBQUFBQUNDQUFBQUE4QVRPeG5BQW9BQWdBSkFBSUVBZ0FJQUNzRUFnQUFBRWdFQUFBM0JBRUFBUWFBQUFBQUFBQUNDQUFBb0JJQVRBUmtBQVFDRUFBQVlBc0FUQVJrQUptNUVnQk14R3NBSXdnQkFBQUNCd0lBQUFBQUJ3MEFBUUFBQUFNQVlBRElBQU1BVHdBQUFBQUVnQWtBQUFBQUFnZ0FBUURpL3pueFRRQUtBQUlBQ2dBM0JBRUFBUUFBQklBS0FBQUFBQUlJQUFFQThmOG05ak1BQ2dBQ0FBc0FBQUFFZ0FzQUFBQUFBZ2dBQUFBUEFDYjJNd0FLQUFJQURBQTNCQUVBQVFBQUJJQU1BQUFBQUFJSUFBQUFIZ0FUK3hrQUNnQUNBQTBBQWdRQ0FBZ0FLd1FDQUFBQVNBUUFBRGNFQVFBQkJvQUFBQUFBQUFJSUFBQ2dJUUFURXhZQUJBSVFBQUJnR2dBVEV4WUFtYmtoQUJQVEhRQWpDQUVBQUFJSEFnQUFBQUFIRFFBQkFBQUFBd0JnQU1nQUF3QlBBQUFBQUFTQURRQUFBQUFDQ0FBQUFBOEFBQUFBQUFvQUFnQU9BQUFBQklBT0FBQUFBQUlJQVAvL0hRRHRCT2IvQ2dBQ0FBOEFBQUFFZ0E4QUFBQUFBZ2dBLy84T0FOb0p6UDhLQUFJQUVBQUFBQVNBRUFBQUFBQUNDQUFBQVBILzJnbk0vd29BQWdBUkFBQUFCSUFSQUFBQUFBSUlBQUFBNHYvdEJPYi9DZ0FDQUJJQUFBQUVnQklBQUFBQUFnZ0FBQUR4L3dBQUFBQUtBQUlBRXdBQUFBU0FFd0FBQUFBQ0NBQUJBT0wvRS9zWkFBb0FBZ0FVQUFJRUFnQUlBQ3NFQWdBQUFFZ0VBQUEzQkFFQUFRYUFBQUFBQUFBQ0NBQUFvT1gvRXhNV0FBUUNFQUFBWU43L0V4TVdBSnE1NWY4VDB4MEFJd2dCQUFBQ0J3SUFBQUFBQncwQUFRQUFBQU1BWUFESUFBTUFUd0FBQUFBRWdCUUFBQUFBQWdnQUFRRGkvNGJkdFFBS0FBSUFGUUFBQUFTQUZRQUFBQUFDQ0FBQkFQSC9tZGpQQUFvQUFnQVdBQUFBQklBV0FBQUFBQUlJQUFFQTR2K3QwK2tBQ2dBQ0FCY0FBZ1FDQUJFQUt3UUNBQUFBU0FRQUFEY0VBUUFCQm9BQUFBQUFBQUlJQUFHZzVmK3RPK1lBQkFJUUFBRmczdit0TytZQW1ybmwveE9pN3dBakNBRUFBQUlIQWdBQUFBVUhBUUFCQUFjT0FBRUFBQUFEQUdBQXlBQURBRU5zQUFBQUFBV0FHQUFBQUFvQUFnQVlBQVFHQkFBQkFBQUFCUVlFQUFJQUFBQUtCZ0VBQVFBQUJZQVpBQUFBQ2dBQ0FCa0FCQVlFQUFJQUFBQUZCZ1FBQXdBQUFBQUdBZ0NBQUFBQUJZQWFBQUFBQ2dBQ0FCb0FCQVlFQUFNQUFBQUZCZ1FBQkFBQUFBQUdBZ0NBQUFBQUJZQWJBQUFBQ2dBQ0FCc0FCQVlFQUFRQUFBQUZCZ1FBQlFBQUFBQUdBZ0NBQUFBQUJZQWNBQUFBQ2dBQ0FCd0FCQVlFQUFVQUFBQUZCZ1FBQmdBQUFBb0dBUUFCQUFBRmdCMEFBQUFLQUFJQUhRQUVCZ1FBQmdBQUFBVUdCQUFIQUFBQUNnWUJBQUVBQUFXQUhnQUFBQW9BQWdBZUFBUUdCQUFIQUFBQUJRWUVBQWdBQUFBQUJnSUFBZ0FBQUFXQUh3QUFBQW9BQWdBZkFBUUdCQUFIQUFBQUJRWUVBQWtBQUFBS0JnRUFBUUFBQllBZ0FBQUFDZ0FDQUNBQUJBWUVBQWtBQUFBRkJnUUFDZ0FBQUFvR0FRQUJBQUFGZ0NFQUFBQUtBQUlBSVFBRUJnUUFDZ0FBQUFVR0JBQUxBQUFBQ2dZQkFBRUFBQVdBSWdBQUFBb0FBZ0FpQUFRR0JBQUxBQUFBQlFZRUFBd0FBQUFLQmdFQUFRQUFCWUFqQUFBQUNnQUNBQ01BQkFZRUFBd0FBQUFGQmdRQURRQUFBQW9HQVFBQkFBQUZnQ1FBQUFBS0FBSUFKQUFFQmdRQURRQUFBQVVHQkFBT0FBQUFBQVlDQUlBQUFBQUZnQ1VBQUFBS0FBSUFKUUFFQmdRQURnQUFBQVVHQkFBUEFBQUFBQVlDQUlBQUFBQUZnQ1lBQUFBS0FBSUFKZ0FFQmdRQUR3QUFBQVVHQkFBUUFBQUFBQVlDQUlBQUFBQUZnQ2NBQUFBS0FBSUFKd0FFQmdRQUVBQUFBQVVHQkFBUkFBQUFBQVlDQUlBQUFBQUZnQ2dBQUFBS0FBSUFLQUFFQmdRQUVRQUFBQVVHQkFBU0FBQUFBQVlDQUlBQUFBQUZnQ2tBQUFBS0FBSUFLUUFFQmdRQURRQUFBQVVHQkFBU0FBQUFBQVlDQUlBQUFBQUZnQ29BQUFBS0FBSUFLZ0FFQmdRQUVnQUFBQVVHQkFBVEFBQUFDZ1lCQUFFQUFBV0FLd0FBQUFvQUFnQXJBQVFHQkFBS0FBQUFCUVlFQUJNQUFBQUtCZ0VBQVFBQUJZQXNBQUFBQ2dBQ0FDd0FCQVlFQUFVQUFBQUZCZ1FBRkFBQUFBQUdBZ0NBQUFBQUJZQXRBQUFBQ2dBQ0FDMEFCQVlFQUJRQUFBQUZCZ1FBRlFBQUFBQUdBZ0NBQUFBQUJZQXVBQUFBQ2dBQ0FDNEFCQVlFQUFJQUFBQUZCZ1FBRlFBQUFBQUdBZ0NBQUFBQUJZQXZBQUFBQ2dBQ0FDOEFCQVlFQUJVQUFBQUZCZ1FBRmdBQUFBb0dBUUFCQUFBSGdESUFBQUFFQWhBQUFBQUFBTTBMeXdBQUFBQUFodDIxQUFvQUFnQXdBQUFLQWdBRUFBUUtBZ0FCQUEwQ0RBQ0czYlVBQUFBQUFBQUFBQUFPQWd3QXpRdkxBQUFBQUFBQUFBQUFEd0lNQUliZHRRQkdMaFVBQUFBQUFBQUFCNEF6QUFBQUJBSVFBQUFBQUFBME0vdi9BQUFBQU8wRTV2OEtBQUlBTVFBQUNnSUFCQUFFQ2dJQUFRQU5BZ3dBN1FUbS93QUFBQUFBQUFBQURnSU1BRFF6Ky84QUFBQUFBQUFBQUE4Q0RBRHRCT2IvUmk0VkFBQUFBQUFBQUFBQUFBQUFBQUFB</t>
        </r>
      </text>
    </comment>
    <comment ref="K49" authorId="0">
      <text>
        <r>
          <rPr>
            <sz val="9"/>
            <color indexed="81"/>
            <rFont val="Tahoma"/>
            <family val="2"/>
          </rPr>
          <t>QzE3SDE2Q2xOTzN8TUFTVEVSIFNIRUVUUGljdHVyZSAxMDd8Vm1wRFJEQXhNREFFQXdJQkFBQUFBQUFBQUFBQUFBQ0FBQUFBQUFNQUZnQUFBRU5vWlcxRWNtRjNJREV5TGpBdU1pNHhNRGMyQkFJUUFGWVYxdi9haWN2L21ia2hBQk9pN3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IcWdneHdXQ0FRQUFBQWtBQmdJQkFBQUFDUUFHUWdBQUJBSUFnQUJBQThJQWdBQkFBT0FNUUFBQUFRQ0VBQldGZGIvMm9uTC81bTVJUUFUb3U4QUJJQUJBQUFBQUFJSUFBQUFIZ0N0MCtrQUNnQUNBQUlBTndRQkFBRUFBQVNBQWdBQUFBQUNDQUFBQUE4QW1kalBBQW9BQWdBREFBQUFCSUFEQUFBQUFBSUlBQUFBSGdDRzNiVUFDZ0FDQUFRQUFBQUVnQVFBQUFBQUFnZ0FBQUFQQUhQaW13QUtBQUlBQlFBQUFBU0FCUUFBQUFBQ0NBQUJBUEgvYytLYkFBb0FBZ0FHQUFBQUJJQUdBQUFBQUFJSUFBRUE0djlnNTRFQUNnQUNBQWNBQWdRQ0FBY0FLd1FDQUFFQVNBUUFBRGNFQVFBQkJvQUFBQUFBQUFJSUFMdzczZjlnVDM0QUJBSVFBRllWMXY5Z1QzNEFOSlBsLzVPQ2hRQWpDQUVBQUFJSEFnQUFBQVVIQVFBRUJBY0dBQUlBQWdBREFBQUhEZ0FCQUFBQUF3QmdBTWdBQXdCT1NBQUFBQUFFZ0FjQUFBQUFBZ2dBQVFEeC8wenNad0FLQUFJQUNBQUFBQVNBQ0FBQUFBQUNDQUFBQUE4QVRPeG5BQW9BQWdBSkFBSUVBZ0FJQUNzRUFnQUFBRWdFQUFBM0JBRUFBUWFBQUFBQUFBQUNDQUFBb0JJQVRBUmtBQVFDRUFBQVlBc0FUQVJrQUptNUVnQk14R3NBSXdnQkFBQUNCd0lBQUFBQUJ3MEFBUUFBQUFNQVlBRElBQU1BVHdBQUFBQUVnQWtBQUFBQUFnZ0FBUURpL3pueFRRQUtBQUlBQ2dBM0JBRUFBUUFBQklBS0FBQUFBQUlJQUFFQThmOG05ak1BQ2dBQ0FBc0FBQUFFZ0FzQUFBQUFBZ2dBQUFBUEFDYjJNd0FLQUFJQURBQTNCQUVBQVFBQUJJQU1BQUFBQUFJSUFBQUFIZ0FUK3hrQUNnQUNBQTBBQWdRQ0FBZ0FLd1FDQUFBQVNBUUFBRGNFQVFBQkJvQUFBQUFBQUFJSUFBQ2dJUUFURXhZQUJBSVFBQUJnR2dBVEV4WUFtYmtoQUJQVEhRQWpDQUVBQUFJSEFnQUFBQUFIRFFBQkFBQUFBd0JnQU1nQUF3QlBBQUFBQUFTQURRQUFBQUFDQ0FBQUFBOEFBQUFBQUFvQUFnQU9BQUFBQklBT0FBQUFBQUlJQVAvL0hRRHRCT2IvQ2dBQ0FBOEFBQUFFZ0E4QUFBQUFBZ2dBLy84T0FOb0p6UDhLQUFJQUVBQUFBQVNBRUFBQUFBQUNDQUFBQVBILzJnbk0vd29BQWdBUkFBQUFCSUFSQUFBQUFBSUlBQUFBNHYvdEJPYi9DZ0FDQUJJQUFBQUVnQklBQUFBQUFnZ0FBQUR4L3dBQUFBQUtBQUlBRXdBQUFBU0FFd0FBQUFBQ0NBQUJBT0wvRS9zWkFBb0FBZ0FVQUFJRUFnQUlBQ3NFQWdBQUFFZ0VBQUEzQkFFQUFRYUFBQUFBQUFBQ0NBQUFvT1gvRXhNV0FBUUNFQUFBWU43L0V4TVdBSnE1NWY4VDB4MEFJd2dCQUFBQ0J3SUFBQUFBQncwQUFRQUFBQU1BWUFESUFBTUFUd0FBQUFBRWdCUUFBQUFBQWdnQUFRRGkvNGJkdFFBS0FBSUFGUUFBQUFTQUZRQUFBQUFDQ0FBQkFQSC9tZGpQQUFvQUFnQVdBQUFBQklBV0FBQUFBQUlJQUFFQTR2K3QwK2tBQ2dBQ0FCY0FBZ1FDQUJFQUt3UUNBQUFBU0FRQUFEY0VBUUFCQm9BQUFBQUFBQUlJQUFHZzVmK3RPK1lBQkFJUUFBRmczdit0TytZQW1ybmwveE9pN3dBakNBRUFBQUlIQWdBQUFBVUhBUUFCQUFjT0FBRUFBQUFEQUdBQXlBQURBRU5zQUFBQUFBV0FHQUFBQUFvQUFnQVlBQVFHQkFBQkFBQUFCUVlFQUFJQUFBQUtCZ0VBQVFBQUJZQVpBQUFBQ2dBQ0FCa0FCQVlFQUFJQUFBQUZCZ1FBQXdBQUFBQUdBZ0NBQUFBQUJZQWFBQUFBQ2dBQ0FCb0FCQVlFQUFNQUFBQUZCZ1FBQkFBQUFBQUdBZ0NBQUFBQUJZQWJBQUFBQ2dBQ0FCc0FCQVlFQUFRQUFBQUZCZ1FBQlFBQUFBQUdBZ0NBQUFBQUJZQWNBQUFBQ2dBQ0FCd0FCQVlFQUFVQUFBQUZCZ1FBQmdBQUFBb0dBUUFCQUFBRmdCMEFBQUFLQUFJQUhRQUVCZ1FBQmdBQUFBVUdCQUFIQUFBQUNnWUJBQUVBQUFXQUhnQUFBQW9BQWdBZUFBUUdCQUFIQUFBQUJRWUVBQWdBQUFBQUJnSUFBZ0FBQUFXQUh3QUFBQW9BQWdBZkFBUUdCQUFIQUFBQUJRWUVBQWtBQUFBS0JnRUFBUUFBQllBZ0FBQUFDZ0FDQUNBQUJBWUVBQWtBQUFBRkJnUUFDZ0FBQUFvR0FRQUJBQUFGZ0NFQUFBQUtBQUlBSVFBRUJnUUFDZ0FBQUFVR0JBQUxBQUFBQ2dZQkFBRUFBQVdBSWdBQUFBb0FBZ0FpQUFRR0JBQUxBQUFBQlFZRUFBd0FBQUFLQmdFQUFRQUFCWUFqQUFBQUNnQUNBQ01BQkFZRUFBd0FBQUFGQmdRQURRQUFBQW9HQVFBQkFBQUZnQ1FBQUFBS0FBSUFKQUFFQmdRQURRQUFBQVVHQkFBT0FBQUFBQVlDQUlBQUFBQUZnQ1VBQUFBS0FBSUFKUUFFQmdRQURnQUFBQVVHQkFBUEFBQUFBQVlDQUlBQUFBQUZnQ1lBQUFBS0FBSUFKZ0FFQmdRQUR3QUFBQVVHQkFBUUFBQUFBQVlDQUlBQUFBQUZnQ2NBQUFBS0FBSUFKd0FFQmdRQUVBQUFBQVVHQkFBUkFBQUFBQVlDQUlBQUFBQUZnQ2dBQUFBS0FBSUFLQUFFQmdRQUVRQUFBQVVHQkFBU0FBQUFBQVlDQUlBQUFBQUZnQ2tBQUFBS0FBSUFLUUFFQmdRQURRQUFBQVVHQkFBU0FBQUFBQVlDQUlBQUFBQUZnQ29BQUFBS0FBSUFLZ0FFQmdRQUVnQUFBQVVHQkFBVEFBQUFDZ1lCQUFFQUFBV0FLd0FBQUFvQUFnQXJBQVFHQkFBS0FBQUFCUVlFQUJNQUFBQUtCZ0VBQVFBQUJZQXNBQUFBQ2dBQ0FDd0FCQVlFQUFVQUFBQUZCZ1FBRkFBQUFBQUdBZ0NBQUFBQUJZQXRBQUFBQ2dBQ0FDMEFCQVlFQUJRQUFBQUZCZ1FBRlFBQUFBQUdBZ0NBQUFBQUJZQXVBQUFBQ2dBQ0FDNEFCQVlFQUFJQUFBQUZCZ1FBRlFBQUFBQUdBZ0NBQUFBQUJZQXZBQUFBQ2dBQ0FDOEFCQVlFQUJVQUFBQUZCZ1FBRmdBQUFBb0dBUUFCQUFBSGdESUFBQUFFQWhBQUFBQUFBTTBMeXdBQUFBQUFodDIxQUFvQUFnQXdBQUFLQWdBRUFBUUtBZ0FCQUEwQ0RBQ0czYlVBQUFBQUFBQUFBQUFPQWd3QXpRdkxBQUFBQUFBQUFBQUFEd0lNQUliZHRRQkdMaFVBQUFBQUFBQUFCNEF6QUFBQUJBSVFBQUFBQUFBME0vdi9BQUFBQU8wRTV2OEtBQUlBTVFBQUNnSUFCQUFFQ2dJQUFRQU5BZ3dBN1FUbS93QUFBQUFBQUFBQURnSU1BRFF6Ky84QUFBQUFBQUFBQUE4Q0RBRHRCT2IvUmk0VkFBQUFBQUFBQUFBQUFBQUFBQUFB</t>
        </r>
      </text>
    </comment>
    <comment ref="J50" authorId="0">
      <text>
        <r>
          <rPr>
            <sz val="9"/>
            <color indexed="81"/>
            <rFont val="Tahoma"/>
            <family val="2"/>
          </rPr>
          <t>QzI0SDIwRk4zTzR8TUFTVEVSIFNIRUVUUGljdHVyZSAyMXxWbXBEUkRBeE1EQUVBd0lCQUFBQUFBQUFBQUFBQUFDQUFBQUFBQU1BRmdBQUFFTm9aVzFFY21GM0lERXlMakF1TWk0eE1EYzJCQUlRQUQ0UXVmL0ZiOEwrbWJrd0FPMU9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NQUFBQUJBSVFBQUFBQUFBQUFBQUFBSURHQkZoRTdSWVdDQVFBQUFBa0FCZ0lCQUFBQUNRQUdRZ0FBQkFJQWdBQkFBOElBZ0FCQUFPQVJnQUFBQVFDRUFBK0VMbi94Vy9DL3BtNU1BRHRUb0lBQklBQkFBQUFBQUlJQURGMURnQmc1NEVBQ2dBQ0FBSUFOd1FCQUFFQUFBU0FBZ0FBQUFBQ0NBRHlML2IvTDBWd0FBb0FBZ0FEQUFJRUFnQUlBQ3NFQWdBQUFFZ0VBQUEzQkFFQUFRYUFBQUFBQUFBQ0NBRHl6L24vTDExc0FBUUNFQUR5ai9ML0wxMXNBSXZwK2Y4dkhYUUFJd2dCQUFBQ0J3SUFBQUFBQncwQUFRQUFBQU1BWUFESUFBTUFUd0FBQUFBRWdBTUFBQUFBQWdnQXVWTDUvMEZ2VWdBS0FBSUFCQUFBQUFTQUJBQUFBQUFDQ0FCNURlSC9FTTFBQUFvQUFnQUZBQUFBQklBRkFBQUFBQUlJQUVBdzVQOGo5eUlBQ2dBQ0FBWUFBQUFFZ0FZQUFBQUFBZ2dBU0pqLy8yYkRGZ0FLQUFJQUJ3QUFBQVNBQndBQUFBQUNDQUNIM1JjQWwyVW9BQW9BQWdBSUFBQUFCSUFJQUFBQUFBSUlBTCs2RkFDRU8wWUFDZ0FDQUFrQUFBQUVnQWtBQUFBQUFnZ0FBQUF0QUxYZFZ3QUtBQUlBQ2dBQ0JBSUFDQUFyQkFJQUFBQklCQUFBTndRQkFBRUdnQUFBQUFBQUFnZ0FBS0F3QUxYMVV3QUVBaEFBQUdBcEFMWDFVd0NadVRBQXRiVmJBQ01JQVFBQUFnY0NBQUFBQUFjTkFBRUFBQUFEQUdBQXlBQURBRThBQUFBQUJJQUtBQUFBQUFJSUFEamRLUUNqczNVQUNnQUNBQXNBTndRQkFBRUFBQVNBQ3dBQUFBQUNDQUFPdXdJQWVlMzQvd29BQWdBTUFBQUFCSUFNQUFBQUFBSUlBQ0cySEFCNTdlbi9DZ0FDQUEwQUFnUUNBQWdBS3dRQ0FBQUFTQVFBQUFhQUFBQUFBQUFDQ0FBaFZpQUFlUVhtL3dRQ0VBQWhGaGtBZVFYbS83dHZJQUI1eGUzL0l3Z0JBQUFDQndJQUFBQUFCdzBBQVFBQUFBTUFZQURJQUFNQVR3QUFBQUFFZ0EwQUFBQUFBZ2dBWG5rV0FFMlZ6UDhLQUFJQURnQUNCQUlBQndBckJBSUFBQUJJQkFBQUJvQUFBQUFBQUFJSUFKRU1HZ0JOL2NqL0JBSVFBQ3ZtRWdCTi9jai9rUXdhQUlBdzBQOGpDQUVBQUFJSEFnQUFBQUFIRFFBQkFBQUFBd0JnQU1nQUF3Qk9BQUFBQUFTQURnQUFBQUFDQ0FCeG8vai9obkxKL3dvQUFnQVBBQUFBQklBUEFBQUFBQUlJQUxWdjdQK04ydVQvQ2dBQ0FCQUFBZ1FDQUFjQUt3UUNBQUFBU0FRQUFBYUFBQUFBQUFBQ0NBRG9BdkQvalVMaC93UUNFQUNCM09qL2pVTGgvK2dDOFAvQWRlai9Jd2dCQUFBQ0J3SUFBQUFBQncwQUFRQUFBQU1BWUFESUFBTUFUZ0FBQUFBRWdCQUFBQUFBQWdnQWNhUHAvM0ozci84S0FBSUFFUUFBQUFTQUVRQUFBQUFDQ0FCeG84di9jbmV2L3dvQUFnQVNBQUFBQklBU0FBQUFBQUlJQUhHanZQOWZmSlgvQ2dBQ0FCTUFBQUFFZ0JNQUFBQUFBZ2dBY2FQTC8weUJlLzhLQUFJQUZBQUFBQVNBRkFBQUFBQUNDQUJ4bytuL1RJRjcvd29BQWdBVkFBQUFCSUFWQUFBQUFBSUlBSEdqK1A4NWhtSC9DZ0FDQUJZQUFnUUNBQWNBS3dRQ0FBRUFTQVFBQURjRUFRQUJCb0FBQUFBQUFBSUlBS1UyL1A4NTdsMy9CQUlRQUQ0UTlmODU3bDMvRzQ0RUFHd2haZjhqQ0FFQUFBSUhBZ0FBQUFVSEFRQUZCQWNHQUFJQUFnQURBQUFIRGdBQkFBQUFBd0JnQU1nQUF3Qk9TQUFBQUFBRWdCWUFBQUFBQWdnQWNhUHAveVdMUi84S0FBSUFGd0FBQUFTQUZ3QUFBQUFDQ0FCeG84di9KWXRIL3dvQUFnQVlBQUlFQWdBSUFDc0VBZ0FBQUVnRUFBQTNCQUVBQVFhQUFBQUFBQUFDQ0FCeFE4Ly9KYU5EL3dRQ0VBQnhBOGovSmFORC93dGR6LzhsWTB2L0l3Z0JBQUFDQndJQUFBQUFCdzBBQVFBQUFBTUFZQURJQUFNQVR3QUFBQUFFZ0JnQUFBQUFBZ2dBY2FQNC94S1FMZjhLQUFJQUdRQTNCQUVBQVFBQUJJQVpBQUFBQUFJSUFIR2o2Zi8vbEJQL0NnQUNBQm9BQUFBRWdCb0FBQUFBQWdnQWNhUDQvK3laK2Y0S0FBSUFHd0FBQUFTQUd3QUFBQUFDQ0FCeG8rbi8yWjdmL2dvQUFnQWNBQUFBQklBY0FBQUFBQUlJQUhHankvL1pudC8rQ2dBQ0FCMEFBQUFFZ0IwQUFBQUFBZ2dBY2FPOC84V2p4ZjRLQUFJQUhnQUNCQUlBQ1FBckJBSUFBQUJJQkFBQU53UUJBQUVHZ0FBQUFBQUFBZ2dBcFRiQS84VnZ3djRFQWhBQVBoQzUvOFZ2d3Y2bE5zRC9YNG5JL2lNSUFRQUFBZ2NDQUFBQUFBY05BQUVBQUFBREFHQUF5QUFEQUVZQUFBQUFCSUFlQUFBQUFBSUlBSEdqdlAvc21mbitDZ0FDQUI4QUFBQUVnQjhBQUFBQUFnZ0FjYVBMLy8rVUUvOEtBQUlBSUFBQUFBU0FJQUFBQUFBQ0NBQnhvL2ovWDN5Vi93b0FBZ0FoQUFBQUJZQWlBQUFBQ2dBQ0FDSUFCQVlFQUFFQUFBQUZCZ1FBQWdBQUFBb0dBUUFCQUFBRmdDTUFBQUFLQUFJQUl3QUVCZ1FBQWdBQUFBVUdCQUFEQUFBQUNnWUJBQUVBQUFXQUpBQUFBQW9BQWdBa0FBUUdCQUFEQUFBQUJRWUVBQVFBQUFBQUJnSUFnQUFBQUFXQUpRQUFBQW9BQWdBbEFBUUdCQUFFQUFBQUJRWUVBQVVBQUFBQUJnSUFnQUFBQUFXQUpnQUFBQW9BQWdBbUFBUUdCQUFGQUFBQUJRWUVBQVlBQUFBQUJnSUFnQUFBQUFXQUp3QUFBQW9BQWdBbkFBUUdCQUFHQUFBQUJRWUVBQWNBQUFBQUJnSUFnQUFBQUFXQUtBQUFBQW9BQWdBb0FBUUdCQUFIQUFBQUJRWUVBQWdBQUFBQUJnSUFnQUFBQUFXQUtRQUFBQW9BQWdBcEFBUUdCQUFEQUFBQUJRWUVBQWdBQUFBQUJnSUFnQUFBQUFXQUtnQUFBQW9BQWdBcUFBUUdCQUFJQUFBQUJRWUVBQWtBQUFBS0JnRUFBUUFBQllBckFBQUFDZ0FDQUNzQUJBWUVBQWtBQUFBRkJnUUFDZ0FBQUFvR0FRQUJBQUFGZ0N3QUFBQUtBQUlBTEFBRUJnUUFCZ0FBQUFVR0JBQUxBQUFBQUFBRmdDMEFBQUFLQUFJQUxRQUVCZ1FBQ3dBQUFBVUdCQUFNQUFBQUFBWUNBSUFBQUFBRmdDNEFBQUFLQUFJQUxnQUVCZ1FBREFBQUFBVUdCQUFOQUFBQUFBWUNBSUFBQUFBRmdDOEFBQUFLQUFJQUx3QUVCZ1FBRFFBQUFBVUdCQUFPQUFBQUFBWUNBSUFBQUFBRmdEQUFBQUFLQUFJQU1BQUVCZ1FBRGdBQUFBVUdCQUFQQUFBQUFBWUNBSUFBQUFBRmdERUFBQUFLQUFJQU1RQUVCZ1FBQ3dBQUFBVUdCQUFQQUFBQUFBWUNBSUFBQUFBRmdESUFBQUFLQUFJQU1nQUVCZ1FBRGdBQUFBVUdCQUFRQUFBQUFBQUZnRE1BQUFBS0FBSUFNd0FFQmdRQUVBQUFBQVVHQkFBUkFBQUFBQVlDQUlBQUFBQUZnRFFBQUFBS0FBSUFOQUFFQmdRQUVRQUFBQVVHQkFBU0FBQUFBQVlDQUlBQUFBQUZnRFVBQUFBS0FBSUFOUUFFQmdRQUVnQUFBQVVHQkFBVEFBQUFBQVlDQUlBQUFBQUZnRFlBQUFBS0FBSUFOZ0FFQmdRQUV3QUFBQVVHQkFBVUFBQUFBQVlDQUlBQUFBQUZnRGNBQUFBS0FBSUFOd0FFQmdRQUZBQUFBQVVHQkFBVkFBQUFDZ1lCQUFFQUFBV0FPQUFBQUFvQUFnQTRBQVFHQkFBVkFBQUFCUVlFQUJZQUFBQUtCZ0VBQVFBQUJZQTVBQUFBQ2dBQ0FEa0FCQVlFQUJZQUFBQUZCZ1FBRndBQUFBQUdBZ0FDQUFBQUJZQTZBQUFBQ2dBQ0FEb0FCQVlFQUJZQUFBQUZCZ1FBR0FBQUFBb0dBUUFCQUFBRmdEc0FBQUFLQUFJQU93QUVCZ1FBR0FBQUFBVUdCQUFaQUFBQUNnWUJBQUVBQUFXQVBBQUFBQW9BQWdBOEFBUUdCQUFaQUFBQUJRWUVBQm9BQUFBQUJnSUFnQUFBQUFXQVBRQUFBQW9BQWdBOUFBUUdCQUFhQUFBQUJRWUVBQnNBQUFBQUJnSUFnQUFBQUFXQVBnQUFBQW9BQWdBK0FBUUdCQUFiQUFBQUJRWUVBQndBQUFBQUJnSUFnQUFBQUFXQVB3QUFBQW9BQWdBL0FBUUdCQUFjQUFBQUJRWUVBQjBBQUFBS0JnRUFBUUFBQllCQUFBQUFDZ0FDQUVBQUJBWUVBQndBQUFBRkJnUUFIZ0FBQUFBR0FnQ0FBQUFBQllCQkFBQUFDZ0FDQUVFQUJBWUVBQjRBQUFBRkJnUUFId0FBQUFBR0FnQ0FBQUFBQllCQ0FBQUFDZ0FDQUVJQUJBWUVBQmtBQUFBRkJnUUFId0FBQUFBR0FnQ0FBQUFBQllCREFBQUFDZ0FDQUVNQUJBWUVBQlFBQUFBRkJnUUFJQUFBQUFBR0FnQ0FBQUFBQllCRUFBQUFDZ0FDQUVRQUJBWUVBQkFBQUFBRkJnUUFJQUFBQUFBR0FnQ0FBQUFBQjRCSEFBQUFCQUlRQUlCMS9QK2F4MGtBZ0hYOC8xU1pOQUFLQUFJQVJRQUFDZ0lBQkFBRUNnSUFBUUFOQWd3QVZKazBBSUIxL1A4QUFBQUFEZ0lNQUpySFNRQ0FkZnovQUFBQUFBOENEQUJVbVRRQXhxTVJBQUFBQUFBQUFBZUFTQUFBQUFRQ0VBRHdaUVVBeFdUdi8vQmxCUUJFak4vL0NnQUNBRVlBQUFvQ0FBUUFCQW9DQUFFQURRSU1BRVNNMy8vd1pRVUFBQUFBQUE0Q0RBREZaTy8vOEdVRkFBQUFBQUFQQWd3QVJJemYvM0krRlFBQUFBQUFBQUFIZ0VrQUFBQUVBaEFBY2FQYS82YXFxdjl4bzlyL1gzeVYvd29BQWdCSEFBQUtBZ0FFQUFRS0FnQUJBQTBDREFCZmZKWC9jYVBhL3dBQUFBQU9BZ3dBcHFxcS8zR2oydjhBQUFBQUR3SU1BRjk4bGYrNDBlLy9BQUFBQUFBQUI0QktBQUFBQkFJUUFIR2oydjh5eUE3L2NhUGEvK3laK2Y0S0FBSUFTQUFBQ2dJQUJBQUVDZ0lBQVFBTkFnd0E3Sm41L25HajJ2OEFBQUFBRGdJTUFETElEdjl4bzlyL0FBQUFBQThDREFEc21mbit1Tkh2L3dBQUFBQUFBQUFBQUFBQUFBQUE=</t>
        </r>
      </text>
    </comment>
    <comment ref="K50" authorId="0">
      <text>
        <r>
          <rPr>
            <sz val="9"/>
            <color indexed="81"/>
            <rFont val="Tahoma"/>
            <family val="2"/>
          </rPr>
          <t>QzI0SDIwRk4zTzR8TUFTVEVSIFNIRUVUUGljdHVyZSAyMXxWbXBEUkRBeE1EQUVBd0lCQUFBQUFBQUFBQUFBQUFDQUFBQUFBQU1BRmdBQUFFTm9aVzFFY21GM0lERXlMakF1TWk0eE1EYzJCQUlRQUQ0UXVmL0ZiOEwrbWJrd0FPMU9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NQUFBQUJBSVFBQUFBQUFBQUFBQUFBSURHQkZoRTdSWVdDQVFBQUFBa0FCZ0lCQUFBQUNRQUdRZ0FBQkFJQWdBQkFBOElBZ0FCQUFPQVJnQUFBQVFDRUFBK0VMbi94Vy9DL3BtNU1BRHRUb0lBQklBQkFBQUFBQUlJQURGMURnQmc1NEVBQ2dBQ0FBSUFOd1FCQUFFQUFBU0FBZ0FBQUFBQ0NBRHlML2IvTDBWd0FBb0FBZ0FEQUFJRUFnQUlBQ3NFQWdBQUFFZ0VBQUEzQkFFQUFRYUFBQUFBQUFBQ0NBRHl6L24vTDExc0FBUUNFQUR5ai9ML0wxMXNBSXZwK2Y4dkhYUUFJd2dCQUFBQ0J3SUFBQUFBQncwQUFRQUFBQU1BWUFESUFBTUFUd0FBQUFBRWdBTUFBQUFBQWdnQXVWTDUvMEZ2VWdBS0FBSUFCQUFBQUFTQUJBQUFBQUFDQ0FCNURlSC9FTTFBQUFvQUFnQUZBQUFBQklBRkFBQUFBQUlJQUVBdzVQOGo5eUlBQ2dBQ0FBWUFBQUFFZ0FZQUFBQUFBZ2dBU0pqLy8yYkRGZ0FLQUFJQUJ3QUFBQVNBQndBQUFBQUNDQUNIM1JjQWwyVW9BQW9BQWdBSUFBQUFCSUFJQUFBQUFBSUlBTCs2RkFDRU8wWUFDZ0FDQUFrQUFBQUVnQWtBQUFBQUFnZ0FBQUF0QUxYZFZ3QUtBQUlBQ2dBQ0JBSUFDQUFyQkFJQUFBQklCQUFBTndRQkFBRUdnQUFBQUFBQUFnZ0FBS0F3QUxYMVV3QUVBaEFBQUdBcEFMWDFVd0NadVRBQXRiVmJBQ01JQVFBQUFnY0NBQUFBQUFjTkFBRUFBQUFEQUdBQXlBQURBRThBQUFBQUJJQUtBQUFBQUFJSUFEamRLUUNqczNVQUNnQUNBQXNBTndRQkFBRUFBQVNBQ3dBQUFBQUNDQUFPdXdJQWVlMzQvd29BQWdBTUFBQUFCSUFNQUFBQUFBSUlBQ0cySEFCNTdlbi9DZ0FDQUEwQUFnUUNBQWdBS3dRQ0FBQUFTQVFBQUFhQUFBQUFBQUFDQ0FBaFZpQUFlUVhtL3dRQ0VBQWhGaGtBZVFYbS83dHZJQUI1eGUzL0l3Z0JBQUFDQndJQUFBQUFCdzBBQVFBQUFBTUFZQURJQUFNQVR3QUFBQUFFZ0EwQUFBQUFBZ2dBWG5rV0FFMlZ6UDhLQUFJQURnQUNCQUlBQndBckJBSUFBQUJJQkFBQUJvQUFBQUFBQUFJSUFKRU1HZ0JOL2NqL0JBSVFBQ3ZtRWdCTi9jai9rUXdhQUlBdzBQOGpDQUVBQUFJSEFnQUFBQUFIRFFBQkFBQUFBd0JnQU1nQUF3Qk9BQUFBQUFTQURnQUFBQUFDQ0FCeG8vai9obkxKL3dvQUFnQVBBQUFBQklBUEFBQUFBQUlJQUxWdjdQK04ydVQvQ2dBQ0FCQUFBZ1FDQUFjQUt3UUNBQUFBU0FRQUFBYUFBQUFBQUFBQ0NBRG9BdkQvalVMaC93UUNFQUNCM09qL2pVTGgvK2dDOFAvQWRlai9Jd2dCQUFBQ0J3SUFBQUFBQncwQUFRQUFBQU1BWUFESUFBTUFUZ0FBQUFBRWdCQUFBQUFBQWdnQWNhUHAvM0ozci84S0FBSUFFUUFBQUFTQUVRQUFBQUFDQ0FCeG84di9jbmV2L3dvQUFnQVNBQUFBQklBU0FBQUFBQUlJQUhHanZQOWZmSlgvQ2dBQ0FCTUFBQUFFZ0JNQUFBQUFBZ2dBY2FQTC8weUJlLzhLQUFJQUZBQUFBQVNBRkFBQUFBQUNDQUJ4bytuL1RJRjcvd29BQWdBVkFBQUFCSUFWQUFBQUFBSUlBSEdqK1A4NWhtSC9DZ0FDQUJZQUFnUUNBQWNBS3dRQ0FBRUFTQVFBQURjRUFRQUJCb0FBQUFBQUFBSUlBS1UyL1A4NTdsMy9CQUlRQUQ0UTlmODU3bDMvRzQ0RUFHd2haZjhqQ0FFQUFBSUhBZ0FBQUFVSEFRQUZCQWNHQUFJQUFnQURBQUFIRGdBQkFBQUFBd0JnQU1nQUF3Qk9TQUFBQUFBRWdCWUFBQUFBQWdnQWNhUHAveVdMUi84S0FBSUFGd0FBQUFTQUZ3QUFBQUFDQ0FCeG84di9KWXRIL3dvQUFnQVlBQUlFQWdBSUFDc0VBZ0FBQUVnRUFBQTNCQUVBQVFhQUFBQUFBQUFDQ0FCeFE4Ly9KYU5EL3dRQ0VBQnhBOGovSmFORC93dGR6LzhsWTB2L0l3Z0JBQUFDQndJQUFBQUFCdzBBQVFBQUFBTUFZQURJQUFNQVR3QUFBQUFFZ0JnQUFBQUFBZ2dBY2FQNC94S1FMZjhLQUFJQUdRQTNCQUVBQVFBQUJJQVpBQUFBQUFJSUFIR2o2Zi8vbEJQL0NnQUNBQm9BQUFBRWdCb0FBQUFBQWdnQWNhUDQvK3laK2Y0S0FBSUFHd0FBQUFTQUd3QUFBQUFDQ0FCeG8rbi8yWjdmL2dvQUFnQWNBQUFBQklBY0FBQUFBQUlJQUhHankvL1pudC8rQ2dBQ0FCMEFBQUFFZ0IwQUFBQUFBZ2dBY2FPOC84V2p4ZjRLQUFJQUhnQUNCQUlBQ1FBckJBSUFBQUJJQkFBQU53UUJBQUVHZ0FBQUFBQUFBZ2dBcFRiQS84VnZ3djRFQWhBQVBoQzUvOFZ2d3Y2bE5zRC9YNG5JL2lNSUFRQUFBZ2NDQUFBQUFBY05BQUVBQUFBREFHQUF5QUFEQUVZQUFBQUFCSUFlQUFBQUFBSUlBSEdqdlAvc21mbitDZ0FDQUI4QUFBQUVnQjhBQUFBQUFnZ0FjYVBMLy8rVUUvOEtBQUlBSUFBQUFBU0FJQUFBQUFBQ0NBQnhvL2ovWDN5Vi93b0FBZ0FoQUFBQUJZQWlBQUFBQ2dBQ0FDSUFCQVlFQUFFQUFBQUZCZ1FBQWdBQUFBb0dBUUFCQUFBRmdDTUFBQUFLQUFJQUl3QUVCZ1FBQWdBQUFBVUdCQUFEQUFBQUNnWUJBQUVBQUFXQUpBQUFBQW9BQWdBa0FBUUdCQUFEQUFBQUJRWUVBQVFBQUFBQUJnSUFnQUFBQUFXQUpRQUFBQW9BQWdBbEFBUUdCQUFFQUFBQUJRWUVBQVVBQUFBQUJnSUFnQUFBQUFXQUpnQUFBQW9BQWdBbUFBUUdCQUFGQUFBQUJRWUVBQVlBQUFBQUJnSUFnQUFBQUFXQUp3QUFBQW9BQWdBbkFBUUdCQUFHQUFBQUJRWUVBQWNBQUFBQUJnSUFnQUFBQUFXQUtBQUFBQW9BQWdBb0FBUUdCQUFIQUFBQUJRWUVBQWdBQUFBQUJnSUFnQUFBQUFXQUtRQUFBQW9BQWdBcEFBUUdCQUFEQUFBQUJRWUVBQWdBQUFBQUJnSUFnQUFBQUFXQUtnQUFBQW9BQWdBcUFBUUdCQUFJQUFBQUJRWUVBQWtBQUFBS0JnRUFBUUFBQllBckFBQUFDZ0FDQUNzQUJBWUVBQWtBQUFBRkJnUUFDZ0FBQUFvR0FRQUJBQUFGZ0N3QUFBQUtBQUlBTEFBRUJnUUFCZ0FBQUFVR0JBQUxBQUFBQUFBRmdDMEFBQUFLQUFJQUxRQUVCZ1FBQ3dBQUFBVUdCQUFNQUFBQUFBWUNBSUFBQUFBRmdDNEFBQUFLQUFJQUxnQUVCZ1FBREFBQUFBVUdCQUFOQUFBQUFBWUNBSUFBQUFBRmdDOEFBQUFLQUFJQUx3QUVCZ1FBRFFBQUFBVUdCQUFPQUFBQUFBWUNBSUFBQUFBRmdEQUFBQUFLQUFJQU1BQUVCZ1FBRGdBQUFBVUdCQUFQQUFBQUFBWUNBSUFBQUFBRmdERUFBQUFLQUFJQU1RQUVCZ1FBQ3dBQUFBVUdCQUFQQUFBQUFBWUNBSUFBQUFBRmdESUFBQUFLQUFJQU1nQUVCZ1FBRGdBQUFBVUdCQUFRQUFBQUFBQUZnRE1BQUFBS0FBSUFNd0FFQmdRQUVBQUFBQVVHQkFBUkFBQUFBQVlDQUlBQUFBQUZnRFFBQUFBS0FBSUFOQUFFQmdRQUVRQUFBQVVHQkFBU0FBQUFBQVlDQUlBQUFBQUZnRFVBQUFBS0FBSUFOUUFFQmdRQUVnQUFBQVVHQkFBVEFBQUFBQVlDQUlBQUFBQUZnRFlBQUFBS0FBSUFOZ0FFQmdRQUV3QUFBQVVHQkFBVUFBQUFBQVlDQUlBQUFBQUZnRGNBQUFBS0FBSUFOd0FFQmdRQUZBQUFBQVVHQkFBVkFBQUFDZ1lCQUFFQUFBV0FPQUFBQUFvQUFnQTRBQVFHQkFBVkFBQUFCUVlFQUJZQUFBQUtCZ0VBQVFBQUJZQTVBQUFBQ2dBQ0FEa0FCQVlFQUJZQUFBQUZCZ1FBRndBQUFBQUdBZ0FDQUFBQUJZQTZBQUFBQ2dBQ0FEb0FCQVlFQUJZQUFBQUZCZ1FBR0FBQUFBb0dBUUFCQUFBRmdEc0FBQUFLQUFJQU93QUVCZ1FBR0FBQUFBVUdCQUFaQUFBQUNnWUJBQUVBQUFXQVBBQUFBQW9BQWdBOEFBUUdCQUFaQUFBQUJRWUVBQm9BQUFBQUJnSUFnQUFBQUFXQVBRQUFBQW9BQWdBOUFBUUdCQUFhQUFBQUJRWUVBQnNBQUFBQUJnSUFnQUFBQUFXQVBnQUFBQW9BQWdBK0FBUUdCQUFiQUFBQUJRWUVBQndBQUFBQUJnSUFnQUFBQUFXQVB3QUFBQW9BQWdBL0FBUUdCQUFjQUFBQUJRWUVBQjBBQUFBS0JnRUFBUUFBQllCQUFBQUFDZ0FDQUVBQUJBWUVBQndBQUFBRkJnUUFIZ0FBQUFBR0FnQ0FBQUFBQllCQkFBQUFDZ0FDQUVFQUJBWUVBQjRBQUFBRkJnUUFId0FBQUFBR0FnQ0FBQUFBQllCQ0FBQUFDZ0FDQUVJQUJBWUVBQmtBQUFBRkJnUUFId0FBQUFBR0FnQ0FBQUFBQllCREFBQUFDZ0FDQUVNQUJBWUVBQlFBQUFBRkJnUUFJQUFBQUFBR0FnQ0FBQUFBQllCRUFBQUFDZ0FDQUVRQUJBWUVBQkFBQUFBRkJnUUFJQUFBQUFBR0FnQ0FBQUFBQjRCSEFBQUFCQUlRQUlCMS9QK2F4MGtBZ0hYOC8xU1pOQUFLQUFJQVJRQUFDZ0lBQkFBRUNnSUFBUUFOQWd3QVZKazBBSUIxL1A4QUFBQUFEZ0lNQUpySFNRQ0FkZnovQUFBQUFBOENEQUJVbVRRQXhxTVJBQUFBQUFBQUFBZUFTQUFBQUFRQ0VBRHdaUVVBeFdUdi8vQmxCUUJFak4vL0NnQUNBRVlBQUFvQ0FBUUFCQW9DQUFFQURRSU1BRVNNMy8vd1pRVUFBQUFBQUE0Q0RBREZaTy8vOEdVRkFBQUFBQUFQQWd3QVJJemYvM0krRlFBQUFBQUFBQUFIZ0VrQUFBQUVBaEFBY2FQYS82YXFxdjl4bzlyL1gzeVYvd29BQWdCSEFBQUtBZ0FFQUFRS0FnQUJBQTBDREFCZmZKWC9jYVBhL3dBQUFBQU9BZ3dBcHFxcS8zR2oydjhBQUFBQUR3SU1BRjk4bGYrNDBlLy9BQUFBQUFBQUI0QktBQUFBQkFJUUFIR2oydjh5eUE3L2NhUGEvK3laK2Y0S0FBSUFTQUFBQ2dJQUJBQUVDZ0lBQVFBTkFnd0E3Sm41L25HajJ2OEFBQUFBRGdJTUFETElEdjl4bzlyL0FBQUFBQThDREFEc21mbit1Tkh2L3dBQUFBQUFBQUFBQUFBQUFBQUE=</t>
        </r>
      </text>
    </comment>
    <comment ref="J51" authorId="0">
      <text>
        <r>
          <rPr>
            <sz val="9"/>
            <color indexed="81"/>
            <rFont val="Tahoma"/>
            <family val="2"/>
          </rPr>
          <t>QzE3SDE5TjNPfE1BU1RFUiBTSEVFVFBpY3R1cmUgNTd8Vm1wRFJEQXhNREFFQXdJQkFBQUFBQUFBQUFBQUFBQ0FBQUFBQUFNQUZnQUFBRU5vWlcxRWNtRjNJREV5TGpBdU1pNHhNRGMyQkFJUUFEVkdxUC9haWN2L3paTWVBQnUrd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DUDVOUmtXQ0FRQUFBQWtBQmdJQkFBQUFDUUFHUWdBQUJBSUFnQUJBQThJQWdBQkFBT0FMd0FBQUFRQ0VBQTFScWovMm9uTC84MlRIZ0FidnJVQUJJQUJBQUFBQUFJSUFNTnRxUC9KYWt3QUNnQUNBQUlBTndRQkFBRUFBQVNBQWdBQUFBQUNDQURnOWNUL2lTVkRBQW9BQWdBREFEY0VBUUFCQUFBRWdBTUFBQUFBQWdnQW96TEwvMTNOSlFBS0FBSUFCQUEzQkFFQUFRQUFCSUFFQUFBQUFBSUlBTUM2NS84ZGlCd0FDZ0FDQUFVQUFnUUNBQWNBS3dRQ0FBQUFTQVFBQUFhQUFBQUFBQUFDQ0FEMFRldi9IZkFZQUFRQ0VBQ05KK1QvSGZBWUFQUk42LzlRSXlBQUl3Z0JBQUFDQndJQUFBQUFCdzBBQVFBQUFBTUFZQURJQUFNQVRnQUFBQUFFZ0FVQUFBQUFBZ2dBQUFBQUFFNHFMZ0FLQUFJQUJnQUFBQVNBQmdBQUFBQUNDQUFBQUFBQVRpcE1BQW9BQWdBSEFEY0VBUUFCQUFBRWdBY0FBQUFBQWdnQTdRVG0vMDRxV3dBS0FBSUFDQUFDQkFJQUJ3QXJCQUlBQVFCSUJBQUFOd1FCQUFFR2dBQUFBQUFBQWdnQUlKanAvMDdDWGdBRUFoQUF1bkhpLytkYlVBQWdtT24vVHNKZUFDTUlBUUQvQVFjQkFQOENCd0lBQUFBRkJ3RUFBd0FIRGdBQkFBQUFBd0JnQU1nQUF3Qk9TQUFBQUFBRWdBZ0FBQUFBQWdnQTdRVG0vMDRxZVFBS0FBSUFDUUFBQUFTQUNRQUFBQUFDQ0FEYUNjei9UaXFJQUFvQUFnQUtBQUFBQklBS0FBQUFBQUlJQU5vSnpQOU9LcVlBQ2dBQ0FBc0FBQUFFZ0FzQUFBQUFBZ2dBN1FUbS8wNHF0UUFLQUFJQURBQUFBQVNBREFBQUFBQUNDQUFBQUFBQVRpcW1BQW9BQWdBTkFBQUFCSUFOQUFBQUFBSUlBQUFBQUFCT0tvZ0FDZ0FDQUE0QUFBQUVnQTRBQUFBQUFnZ0FFL3NaQUU0cWVRQUtBQUlBRHdBQ0JBSUFDQUFyQkFJQUFRQklCQUFBTndRQkFBRUdnQUFBQUFBQUFnZ0FFNXNkQUU0U2ZRQUVBaEFBRTFzV0FCb2ZiZ0NzdEIwQVRoSjlBQ01JQVFEL0FRY0JBUDhDQndJQUFBQUZCd0VBQXdBSERnQUJBQUFBQXdCZ0FNZ0FBd0JQU0FBQUFBQUVnQThBQUFBQUFnZ0FRRVVZQUIySUhBQUtBQUlBRUFBQ0JBSUFCd0FyQkFJQUFBQklCQUFBQm9BQUFBQUFBQUlJQUhQWUd3QWQ4QmdBQkFJUUFBeXlGQUFkOEJnQWM5Z2JBRkFqSUFBakNBRUFBQUlIQWdBQUFBQUhEUUFCQUFBQUF3QmdBTWdBQXdCT0FBQUFBQVNBRUFBQUFBQUNDQUFBQUE4QUFBQUFBQW9BQWdBUkFBQUFCSUFSQUFBQUFBSUlBUC8vSFFEdEJPYi9DZ0FDQUJJQUFBQUVnQklBQUFBQUFnZ0EvLzhPQU5vSnpQOEtBQUlBRXdBQUFBU0FFd0FBQUFBQ0NBQUFBUEgvMmduTS93b0FBZ0FVQUFBQUJJQVVBQUFBQUFJSUFBQUE0di90Qk9iL0NnQUNBQlVBQUFBRWdCVUFBQUFBQWdnQUFBRHgvd0FBQUFBS0FBSUFGZ0FBQUFXQUZ3QUFBQW9BQWdBWEFBUUdCQUFCQUFBQUJRWUVBQUlBQUFBS0JnRUFBUUFBQllBWUFBQUFDZ0FDQUJnQUJBWUVBQUlBQUFBRkJnUUFBd0FBQUFvR0FRQUJBQUFGZ0JrQUFBQUtBQUlBR1FBRUJnUUFBd0FBQUFVR0JBQUVBQUFBQ2dZQkFBRUFBQVdBR2dBQUFBb0FBZ0FhQUFRR0JBQUVBQUFBQlFZRUFBVUFBQUFBQmdJQWdBQUFBQVdBR3dBQUFBb0FBZ0FiQUFRR0JBQUZBQUFBQlFZRUFBWUFBQUFLQmdFQUFRQUFCWUFjQUFBQUNnQUNBQndBQkFZRUFBWUFBQUFGQmdRQUJ3QUFBQW9HQVFBQkFBQUZnQjBBQUFBS0FBSUFIUUFFQmdRQUJ3QUFBQVVHQkFBSUFBQUFDZ1lCQUFFQUFBV0FIZ0FBQUFvQUFnQWVBQVFHQkFBSUFBQUFCUVlFQUFrQUFBQUFCZ0lBZ0FBQUFBV0FId0FBQUFvQUFnQWZBQVFHQkFBSkFBQUFCUVlFQUFvQUFBQUFCZ0lBZ0FBQUFBV0FJQUFBQUFvQUFnQWdBQVFHQkFBS0FBQUFCUVlFQUFzQUFBQUFCZ0lBZ0FBQUFBV0FJUUFBQUFvQUFnQWhBQVFHQkFBTEFBQUFCUVlFQUF3QUFBQUFCZ0lBZ0FBQUFBV0FJZ0FBQUFvQUFnQWlBQVFHQkFBTUFBQUFCUVlFQUEwQUFBQUFCZ0lBZ0FBQUFBV0FJd0FBQUFvQUFnQWpBQVFHQkFBSUFBQUFCUVlFQUEwQUFBQUFCZ0lBZ0FBQUFBV0FKQUFBQUFvQUFnQWtBQVFHQkFBTkFBQUFCUVlFQUE0QUFBQUtCZ0VBQVFBQUJZQWxBQUFBQ2dBQ0FDVUFCQVlFQUFVQUFBQUZCZ1FBRHdBQUFBQUdBZ0NBQUFBQUJZQW1BQUFBQ2dBQ0FDWUFCQVlFQUE4QUFBQUZCZ1FBRUFBQUFBQUdBZ0NBQUFBQUJZQW5BQUFBQ2dBQ0FDY0FCQVlFQUJBQUFBQUZCZ1FBRVFBQUFBQUdBZ0NBQUFBQUJZQW9BQUFBQ2dBQ0FDZ0FCQVlFQUJFQUFBQUZCZ1FBRWdBQUFBQUdBZ0NBQUFBQUJZQXBBQUFBQ2dBQ0FDa0FCQVlFQUJJQUFBQUZCZ1FBRXdBQUFBQUdBZ0NBQUFBQUJZQXFBQUFBQ2dBQ0FDb0FCQVlFQUJNQUFBQUZCZ1FBRkFBQUFBQUdBZ0NBQUFBQUJZQXJBQUFBQ2dBQ0FDc0FCQVlFQUJRQUFBQUZCZ1FBRlFBQUFBQUdBZ0NBQUFBQUJZQXNBQUFBQ2dBQ0FDd0FCQVlFQUFRQUFBQUZCZ1FBRlFBQUFBQUdBZ0NBQUFBQUJZQXRBQUFBQ2dBQ0FDMEFCQVlFQUJBQUFBQUZCZ1FBRlFBQUFBQUdBZ0NBQUFBQUI0QXdBQUFBQkFJUUFBQUFBQURRZlNRQUFBQUFBRTZsRkFBS0FBSUFMZ0FRQUVjQUFBQlVhR1Z5WlNCcGN5QmhJSFpoYkdWdVkyVWdiM0lnWTJoaGNtZGxJR1Z5Y205eUlITnZiV1YzYUdWeVpTQnBiaUIwYUdseklHRnliMjFoZEdsaklITjVjM1JsYlM0QUNnSUFCQUFFQ2dJQUFRQU5BZ3dBVHFVVUFBQUFBQUFBQUFBQURnSU1BTkI5SkFBQUFBQUFBQUFBQUE4Q0RBQk9wUlFBZ2RnUEFBQUFBQUFBQUFlQU1RQUFBQVFDRUFEdEJPYi9sRmlzQU8wRTV2OU9LcGNBQ2dBQ0FDOEFBQW9DQUFRQUJBb0NBQUVBRFFJTUFFNHFsd0R0Qk9iL0FBQUFBQTRDREFDVVdLd0E3UVRtL3dBQUFBQVBBZ3dBVGlxWEFEUXorLzhBQUFBQUFBQUhnRElBQUFBRUFoQUFBQUFBQURReisvOEFBQUFBN1FUbS93b0FBZ0F3QUFBS0FnQUVBQVFLQWdBQkFBMENEQUR0Qk9iL0FBQUFBQUFBQUFBT0Fnd0FORFA3L3dBQUFBQUFBQUFBRHdJTUFPMEU1djlHTGhVQUFBQUFBQUFBQUFBQUFBQUFBQUE9</t>
        </r>
      </text>
    </comment>
    <comment ref="K51" authorId="0">
      <text>
        <r>
          <rPr>
            <sz val="9"/>
            <color indexed="81"/>
            <rFont val="Tahoma"/>
            <family val="2"/>
          </rPr>
          <t>QzE3SDE5TjNPfE1BU1RFUiBTSEVFVFBpY3R1cmUgNTd8Vm1wRFJEQXhNREFFQXdJQkFBQUFBQUFBQUFBQUFBQ0FBQUFBQUFNQUZnQUFBRU5vWlcxRWNtRjNJREV5TGpBdU1pNHhNRGMyQkFJUUFEVkdxUC9haWN2L3paTWVBQnUrd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DUDVOUmtXQ0FRQUFBQWtBQmdJQkFBQUFDUUFHUWdBQUJBSUFnQUJBQThJQWdBQkFBT0FMd0FBQUFRQ0VBQTFScWovMm9uTC84MlRIZ0FidnJVQUJJQUJBQUFBQUFJSUFNTnRxUC9KYWt3QUNnQUNBQUlBTndRQkFBRUFBQVNBQWdBQUFBQUNDQURnOWNUL2lTVkRBQW9BQWdBREFEY0VBUUFCQUFBRWdBTUFBQUFBQWdnQW96TEwvMTNOSlFBS0FBSUFCQUEzQkFFQUFRQUFCSUFFQUFBQUFBSUlBTUM2NS84ZGlCd0FDZ0FDQUFVQUFnUUNBQWNBS3dRQ0FBQUFTQVFBQUFhQUFBQUFBQUFDQ0FEMFRldi9IZkFZQUFRQ0VBQ05KK1QvSGZBWUFQUk42LzlRSXlBQUl3Z0JBQUFDQndJQUFBQUFCdzBBQVFBQUFBTUFZQURJQUFNQVRnQUFBQUFFZ0FVQUFBQUFBZ2dBQUFBQUFFNHFMZ0FLQUFJQUJnQUFBQVNBQmdBQUFBQUNDQUFBQUFBQVRpcE1BQW9BQWdBSEFEY0VBUUFCQUFBRWdBY0FBQUFBQWdnQTdRVG0vMDRxV3dBS0FBSUFDQUFDQkFJQUJ3QXJCQUlBQVFCSUJBQUFOd1FCQUFFR2dBQUFBQUFBQWdnQUlKanAvMDdDWGdBRUFoQUF1bkhpLytkYlVBQWdtT24vVHNKZUFDTUlBUUQvQVFjQkFQOENCd0lBQUFBRkJ3RUFBd0FIRGdBQkFBQUFBd0JnQU1nQUF3Qk9TQUFBQUFBRWdBZ0FBQUFBQWdnQTdRVG0vMDRxZVFBS0FBSUFDUUFBQUFTQUNRQUFBQUFDQ0FEYUNjei9UaXFJQUFvQUFnQUtBQUFBQklBS0FBQUFBQUlJQU5vSnpQOU9LcVlBQ2dBQ0FBc0FBQUFFZ0FzQUFBQUFBZ2dBN1FUbS8wNHF0UUFLQUFJQURBQUFBQVNBREFBQUFBQUNDQUFBQUFBQVRpcW1BQW9BQWdBTkFBQUFCSUFOQUFBQUFBSUlBQUFBQUFCT0tvZ0FDZ0FDQUE0QUFBQUVnQTRBQUFBQUFnZ0FFL3NaQUU0cWVRQUtBQUlBRHdBQ0JBSUFDQUFyQkFJQUFRQklCQUFBTndRQkFBRUdnQUFBQUFBQUFnZ0FFNXNkQUU0U2ZRQUVBaEFBRTFzV0FCb2ZiZ0NzdEIwQVRoSjlBQ01JQVFEL0FRY0JBUDhDQndJQUFBQUZCd0VBQXdBSERnQUJBQUFBQXdCZ0FNZ0FBd0JQU0FBQUFBQUVnQThBQUFBQUFnZ0FRRVVZQUIySUhBQUtBQUlBRUFBQ0JBSUFCd0FyQkFJQUFBQklCQUFBQm9BQUFBQUFBQUlJQUhQWUd3QWQ4QmdBQkFJUUFBeXlGQUFkOEJnQWM5Z2JBRkFqSUFBakNBRUFBQUlIQWdBQUFBQUhEUUFCQUFBQUF3QmdBTWdBQXdCT0FBQUFBQVNBRUFBQUFBQUNDQUFBQUE4QUFBQUFBQW9BQWdBUkFBQUFCSUFSQUFBQUFBSUlBUC8vSFFEdEJPYi9DZ0FDQUJJQUFBQUVnQklBQUFBQUFnZ0EvLzhPQU5vSnpQOEtBQUlBRXdBQUFBU0FFd0FBQUFBQ0NBQUFBUEgvMmduTS93b0FBZ0FVQUFBQUJJQVVBQUFBQUFJSUFBQUE0di90Qk9iL0NnQUNBQlVBQUFBRWdCVUFBQUFBQWdnQUFBRHgvd0FBQUFBS0FBSUFGZ0FBQUFXQUZ3QUFBQW9BQWdBWEFBUUdCQUFCQUFBQUJRWUVBQUlBQUFBS0JnRUFBUUFBQllBWUFBQUFDZ0FDQUJnQUJBWUVBQUlBQUFBRkJnUUFBd0FBQUFvR0FRQUJBQUFGZ0JrQUFBQUtBQUlBR1FBRUJnUUFBd0FBQUFVR0JBQUVBQUFBQ2dZQkFBRUFBQVdBR2dBQUFBb0FBZ0FhQUFRR0JBQUVBQUFBQlFZRUFBVUFBQUFBQmdJQWdBQUFBQVdBR3dBQUFBb0FBZ0FiQUFRR0JBQUZBQUFBQlFZRUFBWUFBQUFLQmdFQUFRQUFCWUFjQUFBQUNnQUNBQndBQkFZRUFBWUFBQUFGQmdRQUJ3QUFBQW9HQVFBQkFBQUZnQjBBQUFBS0FBSUFIUUFFQmdRQUJ3QUFBQVVHQkFBSUFBQUFDZ1lCQUFFQUFBV0FIZ0FBQUFvQUFnQWVBQVFHQkFBSUFBQUFCUVlFQUFrQUFBQUFCZ0lBZ0FBQUFBV0FId0FBQUFvQUFnQWZBQVFHQkFBSkFBQUFCUVlFQUFvQUFBQUFCZ0lBZ0FBQUFBV0FJQUFBQUFvQUFnQWdBQVFHQkFBS0FBQUFCUVlFQUFzQUFBQUFCZ0lBZ0FBQUFBV0FJUUFBQUFvQUFnQWhBQVFHQkFBTEFBQUFCUVlFQUF3QUFBQUFCZ0lBZ0FBQUFBV0FJZ0FBQUFvQUFnQWlBQVFHQkFBTUFBQUFCUVlFQUEwQUFBQUFCZ0lBZ0FBQUFBV0FJd0FBQUFvQUFnQWpBQVFHQkFBSUFBQUFCUVlFQUEwQUFBQUFCZ0lBZ0FBQUFBV0FKQUFBQUFvQUFnQWtBQVFHQkFBTkFBQUFCUVlFQUE0QUFBQUtCZ0VBQVFBQUJZQWxBQUFBQ2dBQ0FDVUFCQVlFQUFVQUFBQUZCZ1FBRHdBQUFBQUdBZ0NBQUFBQUJZQW1BQUFBQ2dBQ0FDWUFCQVlFQUE4QUFBQUZCZ1FBRUFBQUFBQUdBZ0NBQUFBQUJZQW5BQUFBQ2dBQ0FDY0FCQVlFQUJBQUFBQUZCZ1FBRVFBQUFBQUdBZ0NBQUFBQUJZQW9BQUFBQ2dBQ0FDZ0FCQVlFQUJFQUFBQUZCZ1FBRWdBQUFBQUdBZ0NBQUFBQUJZQXBBQUFBQ2dBQ0FDa0FCQVlFQUJJQUFBQUZCZ1FBRXdBQUFBQUdBZ0NBQUFBQUJZQXFBQUFBQ2dBQ0FDb0FCQVlFQUJNQUFBQUZCZ1FBRkFBQUFBQUdBZ0NBQUFBQUJZQXJBQUFBQ2dBQ0FDc0FCQVlFQUJRQUFBQUZCZ1FBRlFBQUFBQUdBZ0NBQUFBQUJZQXNBQUFBQ2dBQ0FDd0FCQVlFQUFRQUFBQUZCZ1FBRlFBQUFBQUdBZ0NBQUFBQUJZQXRBQUFBQ2dBQ0FDMEFCQVlFQUJBQUFBQUZCZ1FBRlFBQUFBQUdBZ0NBQUFBQUI0QXdBQUFBQkFJUUFBQUFBQURRZlNRQUFBQUFBRTZsRkFBS0FBSUFMZ0FRQUVjQUFBQlVhR1Z5WlNCcGN5QmhJSFpoYkdWdVkyVWdiM0lnWTJoaGNtZGxJR1Z5Y205eUlITnZiV1YzYUdWeVpTQnBiaUIwYUdseklHRnliMjFoZEdsaklITjVjM1JsYlM0QUNnSUFCQUFFQ2dJQUFRQU5BZ3dBVHFVVUFBQUFBQUFBQUFBQURnSU1BTkI5SkFBQUFBQUFBQUFBQUE4Q0RBQk9wUlFBZ2RnUEFBQUFBQUFBQUFlQU1RQUFBQVFDRUFEdEJPYi9sRmlzQU8wRTV2OU9LcGNBQ2dBQ0FDOEFBQW9DQUFRQUJBb0NBQUVBRFFJTUFFNHFsd0R0Qk9iL0FBQUFBQTRDREFDVVdLd0E3UVRtL3dBQUFBQVBBZ3dBVGlxWEFEUXorLzhBQUFBQUFBQUhnRElBQUFBRUFoQUFBQUFBQURReisvOEFBQUFBN1FUbS93b0FBZ0F3QUFBS0FnQUVBQVFLQWdBQkFBMENEQUR0Qk9iL0FBQUFBQUFBQUFBT0Fnd0FORFA3L3dBQUFBQUFBQUFBRHdJTUFPMEU1djlHTGhVQUFBQUFBQUFBQUFBQUFBQUFBQUE9</t>
        </r>
      </text>
    </comment>
    <comment ref="J52" authorId="0">
      <text>
        <r>
          <rPr>
            <sz val="9"/>
            <color indexed="81"/>
            <rFont val="Tahoma"/>
            <family val="2"/>
          </rPr>
          <t>QzIxSDIzTjNPM3xNQVNURVIgU0hFRVRQaWN0dXJlIDIzfFZtcERSREF4TURBRUF3SUJBQUFBQUFBQUFBQUFBQUNBQUFBQUFBTUFGZ0FBQUVOb1pXMUVjbUYzSURFeUxqQXVNaTR4TURjMkJBSVFBRE5zdy8vTHpBRC96Wk10QUdWd2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JBQUFBQkFJUUFBQUFBQUFBQUFBQUFJREdCRmhFN1JZV0NBUUFBQUFrQUJnSUJBQUFBQ1FBR1FnQUFCQUlBZ0FCQUE4SUFnQUJBQU9BUEFBQUFBUUNFQUF6Yk1QL3k4d0EvODJUTFFCbGNJSUFCSUFCQUFBQUFBSUlBQUVBMC84ck5JUC9DZ0FDQUFJQUFnUUNBQWdBS3dRQ0FBQUFTQVFBQURjRUFRQUJCb0FBQUFBQUFBSUlBQUNnMXY4clRILy9CQUlRQUFCZ3ovOHJUSC8vbXJuVy95c01oLzhqQ0FFQUFBSUhBZ0FBQUFBSERRQUJBQUFBQXdCZ0FNZ0FBd0JQQUFBQUFBU0FBZ0FBQUFBQ0NBQUJBUEgvS3pTRC93b0FBZ0FEQUFBQUJJQURBQUFBQUFJSUFBQUFBQUFZT1duL0NnQUNBQVFBTndRQkFBRUFBQVNBQkFBQUFBQUNDQUFBQVBIL0JUNVAvd29BQWdBRkFEY0VBUUFCQUFBRWdBVUFBQUFBQWdnQUFBQUFBUEpDTmY4S0FBSUFCZ0FBQUFTQUJnQUFBQUFDQ0FELy94MEE4a0kxL3dvQUFnQUhBRGNFQVFBQkFBQUVnQWNBQUFBQUFnZ0FBQUF0QU41SEcvOEtBQUlBQ0FBM0JBRUFBUUFBQklBSUFBQUFBQUlJQUFBQUhnRExUQUgvQ2dBQ0FBa0FOd1FCQUFFQUFBU0FDUUFBQUFBQ0NBQUFBQUFBeTB3Qi93b0FBZ0FLQURjRUFRQUJBQUFFZ0FvQUFBQUFBZ2dBQUFEeC85NUhHLzhLQUFJQUN3QTNCQUVBQVFBQUJJQUxBQUFBQUFJSUFBQUFBQUEvTDUzL0NnQUNBQXdBQWdRQ0FBY0FLd1FDQUFFQVNBUUFBRGNFQVFBQkJvQUFBQUFBQUFJSUFET1RBd0EvbDVuL0JBSVFBTTFzL1A4L2w1bi9xdW9MQUhMS29QOGpDQUVBQUFJSEFnQUFBQVVIQVFBRkJBY0dBQUlBQWdBREFBQUhEZ0FCQUFBQUF3QmdBTWdBQXdCT1NBQUFBQUFFZ0F3QUFBQUFBZ2dBQVFEeC8xSXF0LzhLQUFJQURRQUFBQVNBRFFBQUFBQUNDQUFBQU5QL1VpcTMvd29BQWdBT0FBQUFCSUFPQUFBQUFBSUlBQUFBeFA5bEpkSC9DZ0FDQUE4QUFBQUVnQThBQUFBQUFnZ0FBQURULzNnZzYvOEtBQUlBRUFBQUFBU0FFQUFBQUFBQ0NBQUFBUEgvZUNEci93b0FBZ0FSQUFBQUJJQVJBQUFBQUFJSUFBQUFBQUJsSmRIL0NnQUNBQklBQUFBRWdCSUFBQUFBQWdnQUFBQUFBSXNiQlFBS0FBSUFFd0FBQUFTQUV3QUFBQUFDQ0FCRXpQUC9rb01nQUFvQUFnQVVBQUlFQWdBSUFDc0VBZ0FBQUVnRUFBQUdnQUFBQUFBQUFnZ0FSR3ozLzVLYkhBQUVBaEFBUkN6dy81S2JIQURkaGZmL2tsc2tBQ01JQVFBQUFnY0NBQUFBQUFjTkFBRUFBQUFEQUdBQXlBQURBRThBQUFBQUJJQVVBQUFBQUFJSUFKMFhDZ0IrbGpRQUNnQUNBQlVBQUFBRWdCVUFBQUFBQWdnQXNCSWtBSDZXSlFBS0FBSUFGZ0FDQkFJQUJ3QXJCQUlBQUFCSUJBQUFCb0FBQUFBQUFBSUlBT09sSndCKy9pRUFCQUlRQUgxL0lBQisvaUVBNDZVbkFMRXhLUUFqQ0FFQUFBSUhBZ0FBQUFBSERRQUJBQUFBQXdCZ0FNZ0FBd0JPQUFBQUFBU0FGZ0FBQUFBQ0NBRHQxUjBBVWo0SUFBb0FBZ0FYQUFJRUFnQUhBQ3NFQWdBQUFFZ0VBQUFHZ0FBQUFBQUFBZ2dBSUdraEFGS21CQUFFQWhBQXVrSWFBRkttQkFBZ2FTRUFoZGtMQUNNSUFRQUFBZ2NDQUFBQUFBY05BQUVBQUFBREFHQUF5QUFEQUU0QUFBQUFCSUFYQUFBQUFBSUlBTmIwQmdCc2JGSUFDZ0FDQUJnQUFBQUVnQmdBQUFBQUFnZ0F3L25zLzJ4c1lRQUtBQUlBR1FBQ0JBSUFDQUFyQkFJQUFBQklCQUFBQm9BQUFBQUFBQUlJQU1PWjhQOXNoRjBBQkFJUUFNTlo2ZjlzaEYwQVhiUHcvMnhFWlFBakNBRUFBQUlIQWdBQUFBQUhEUUFCQUFBQUF3QmdBTWdBQXdCUEFBQUFBQVNBR1FBQUFBQUNDQUNHTnZQL21NUitBQW9BQWdBYUFBQUFCSUFhQUFBQUFBSUlBSE1NRVFCZzU0RUFDZ0FDQUJzQUFBQUVnQnNBQUFBQUFnZ0FNRUFkQUZoL1pnQUtBQUlBSEFBQUFBV0FIUUFBQUFvQUFnQWRBQVFHQkFBQkFBQUFCUVlFQUFJQUFBQUFCZ0lBQWdBQUFBV0FIZ0FBQUFvQUFnQWVBQVFHQkFBQ0FBQUFCUVlFQUFNQUFBQUtCZ0VBQVFBQUJZQWZBQUFBQ2dBQ0FCOEFCQVlFQUFNQUFBQUZCZ1FBQkFBQUFBb0dBUUFCQUFBRmdDQUFBQUFLQUFJQUlBQUVCZ1FBQkFBQUFBVUdCQUFGQUFBQUNnWUJBQUVBQUFXQUlRQUFBQW9BQWdBaEFBUUdCQUFGQUFBQUJRWUVBQVlBQUFBS0JnRUFBUUFBQllBaUFBQUFDZ0FDQUNJQUJBWUVBQVlBQUFBRkJnUUFCd0FBQUFvR0FRQUJBQUFGZ0NNQUFBQUtBQUlBSXdBRUJnUUFCd0FBQUFVR0JBQUlBQUFBQ2dZQkFBRUFBQVdBSkFBQUFBb0FBZ0FrQUFRR0JBQUlBQUFBQlFZRUFBa0FBQUFLQmdFQUFRQUFCWUFsQUFBQUNnQUNBQ1VBQkFZRUFBa0FBQUFGQmdRQUNnQUFBQW9HQVFBQkFBQUZnQ1lBQUFBS0FBSUFKZ0FFQmdRQUJRQUFBQVVHQkFBS0FBQUFDZ1lCQUFFQUFBV0FKd0FBQUFvQUFnQW5BQVFHQkFBQ0FBQUFCUVlFQUFzQUFBQUtCZ0VBQVFBQUJZQW9BQUFBQ2dBQ0FDZ0FCQVlFQUFzQUFBQUZCZ1FBREFBQUFBb0dBUUFCQUFBRmdDa0FBQUFLQUFJQUtRQUVCZ1FBREFBQUFBVUdCQUFOQUFBQUFBWUNBSUFBQUFBRmdDb0FBQUFLQUFJQUtnQUVCZ1FBRFFBQUFBVUdCQUFPQUFBQUFBWUNBSUFBQUFBRmdDc0FBQUFLQUFJQUt3QUVCZ1FBRGdBQUFBVUdCQUFQQUFBQUFBWUNBSUFBQUFBRmdDd0FBQUFLQUFJQUxBQUVCZ1FBRHdBQUFBVUdCQUFRQUFBQUFBWUNBSUFBQUFBRmdDMEFBQUFLQUFJQUxRQUVCZ1FBRUFBQUFBVUdCQUFSQUFBQUFBWUNBSUFBQUFBRmdDNEFBQUFLQUFJQUxnQUVCZ1FBREFBQUFBVUdCQUFSQUFBQUFBWUNBSUFBQUFBRmdDOEFBQUFLQUFJQUx3QUVCZ1FBRUFBQUFBVUdCQUFTQUFBQUFBQUZnREFBQUFBS0FBSUFNQUFFQmdRQUVnQUFBQVVHQkFBVEFBQUFBQVlDQUlBQUFBQUZnREVBQUFBS0FBSUFNUUFFQmdRQUV3QUFBQVVHQkFBVUFBQUFBQVlDQUlBQUFBQUZnRElBQUFBS0FBSUFNZ0FFQmdRQUZBQUFBQVVHQkFBVkFBQUFBQVlDQUlBQUFBQUZnRE1BQUFBS0FBSUFNd0FFQmdRQUZRQUFBQVVHQkFBV0FBQUFBQVlDQUlBQUFBQUZnRFFBQUFBS0FBSUFOQUFFQmdRQUVnQUFBQVVHQkFBV0FBQUFBQVlDQUlBQUFBQUZnRFVBQUFBS0FBSUFOUUFFQmdRQUZBQUFBQVVHQkFBWEFBQUFBQUFGZ0RZQUFBQUtBQUlBTmdBRUJnUUFGd0FBQUFVR0JBQVlBQUFBQUFZQ0FJQUFBQUFGZ0RjQUFBQUtBQUlBTndBRUJnUUFHQUFBQUFVR0JBQVpBQUFBQUFZQ0FJQUFBQUFGZ0RnQUFBQUtBQUlBT0FBRUJnUUFHUUFBQUFVR0JBQWFBQUFBQUFZQ0FJQUFBQUFGZ0RrQUFBQUtBQUlBT1FBRUJnUUFHZ0FBQUFVR0JBQWJBQUFBQUFZQ0FJQUFBQUFGZ0RvQUFBQUtBQUlBT2dBRUJnUUFGd0FBQUFVR0JBQWJBQUFBQUFZQ0FJQUFBQUFIZ0QwQUFBQUVBaEFBQUFEaS82dFQ1djhBQU9ML1pTWFIvd29BQWdBN0FBQUtBZ0FFQUFRS0FnQUJBQTBDREFCbEpkSC9BQURpL3dBQUFBQU9BZ3dBcTFQbS93QUE0djhBQUFBQUR3SU1BR1VsMGY5SEx2Zi9BQUFBQUFBQUI0QStBQUFBQkFJUUFIL0NEQURLRFNzQWY4SU1BRWsxR3dBS0FBSUFQQUFBQ2dJQUJBQUVDZ0lBQVFBTkFnd0FTVFViQUgvQ0RBQUFBQUFBRGdJTUFNb05Ld0Ivd2d3QUFBQUFBQThDREFCSk5Sc0FBWnNjQUFBQUFBQUFBQWVBUHdBQUFBUUNFQUR6U1FRQUk2WjdBUE5KQkFDaXpXc0FDZ0FDQUQwQUFBb0NBQVFBQkFvQ0FBRUFEUUlNQUtMTmF3RHpTUVFBQUFBQUFBNENEQUFqcG5zQTgwa0VBQUFBQUFBUEFnd0FvczFyQUhVaUZBQUFBQUFBQUFBQUFBQUFBQUFBQUE9PQ==</t>
        </r>
      </text>
    </comment>
    <comment ref="K52" authorId="0">
      <text>
        <r>
          <rPr>
            <sz val="9"/>
            <color indexed="81"/>
            <rFont val="Tahoma"/>
            <family val="2"/>
          </rPr>
          <t>QzIxSDIzTjNPM3xNQVNURVIgU0hFRVRQaWN0dXJlIDIzfFZtcERSREF4TURBRUF3SUJBQUFBQUFBQUFBQUFBQUNBQUFBQUFBTUFGZ0FBQUVOb1pXMUVjbUYzSURFeUxqQXVNaTR4TURjMkJBSVFBRE5zdy8vTHpBRC96Wk10QUdWd2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JBQUFBQkFJUUFBQUFBQUFBQUFBQUFJREdCRmhFN1JZV0NBUUFBQUFrQUJnSUJBQUFBQ1FBR1FnQUFCQUlBZ0FCQUE4SUFnQUJBQU9BUEFBQUFBUUNFQUF6Yk1QL3k4d0EvODJUTFFCbGNJSUFCSUFCQUFBQUFBSUlBQUVBMC84ck5JUC9DZ0FDQUFJQUFnUUNBQWdBS3dRQ0FBQUFTQVFBQURjRUFRQUJCb0FBQUFBQUFBSUlBQUNnMXY4clRILy9CQUlRQUFCZ3ovOHJUSC8vbXJuVy95c01oLzhqQ0FFQUFBSUhBZ0FBQUFBSERRQUJBQUFBQXdCZ0FNZ0FBd0JQQUFBQUFBU0FBZ0FBQUFBQ0NBQUJBUEgvS3pTRC93b0FBZ0FEQUFBQUJJQURBQUFBQUFJSUFBQUFBQUFZT1duL0NnQUNBQVFBTndRQkFBRUFBQVNBQkFBQUFBQUNDQUFBQVBIL0JUNVAvd29BQWdBRkFEY0VBUUFCQUFBRWdBVUFBQUFBQWdnQUFBQUFBUEpDTmY4S0FBSUFCZ0FBQUFTQUJnQUFBQUFDQ0FELy94MEE4a0kxL3dvQUFnQUhBRGNFQVFBQkFBQUVnQWNBQUFBQUFnZ0FBQUF0QU41SEcvOEtBQUlBQ0FBM0JBRUFBUUFBQklBSUFBQUFBQUlJQUFBQUhnRExUQUgvQ2dBQ0FBa0FOd1FCQUFFQUFBU0FDUUFBQUFBQ0NBQUFBQUFBeTB3Qi93b0FBZ0FLQURjRUFRQUJBQUFFZ0FvQUFBQUFBZ2dBQUFEeC85NUhHLzhLQUFJQUN3QTNCQUVBQVFBQUJJQUxBQUFBQUFJSUFBQUFBQUEvTDUzL0NnQUNBQXdBQWdRQ0FBY0FLd1FDQUFFQVNBUUFBRGNFQVFBQkJvQUFBQUFBQUFJSUFET1RBd0EvbDVuL0JBSVFBTTFzL1A4L2w1bi9xdW9MQUhMS29QOGpDQUVBQUFJSEFnQUFBQVVIQVFBRkJBY0dBQUlBQWdBREFBQUhEZ0FCQUFBQUF3QmdBTWdBQXdCT1NBQUFBQUFFZ0F3QUFBQUFBZ2dBQVFEeC8xSXF0LzhLQUFJQURRQUFBQVNBRFFBQUFBQUNDQUFBQU5QL1VpcTMvd29BQWdBT0FBQUFCSUFPQUFBQUFBSUlBQUFBeFA5bEpkSC9DZ0FDQUE4QUFBQUVnQThBQUFBQUFnZ0FBQURULzNnZzYvOEtBQUlBRUFBQUFBU0FFQUFBQUFBQ0NBQUFBUEgvZUNEci93b0FBZ0FSQUFBQUJJQVJBQUFBQUFJSUFBQUFBQUJsSmRIL0NnQUNBQklBQUFBRWdCSUFBQUFBQWdnQUFBQUFBSXNiQlFBS0FBSUFFd0FBQUFTQUV3QUFBQUFDQ0FCRXpQUC9rb01nQUFvQUFnQVVBQUlFQWdBSUFDc0VBZ0FBQUVnRUFBQUdnQUFBQUFBQUFnZ0FSR3ozLzVLYkhBQUVBaEFBUkN6dy81S2JIQURkaGZmL2tsc2tBQ01JQVFBQUFnY0NBQUFBQUFjTkFBRUFBQUFEQUdBQXlBQURBRThBQUFBQUJJQVVBQUFBQUFJSUFKMFhDZ0IrbGpRQUNnQUNBQlVBQUFBRWdCVUFBQUFBQWdnQXNCSWtBSDZXSlFBS0FBSUFGZ0FDQkFJQUJ3QXJCQUlBQUFCSUJBQUFCb0FBQUFBQUFBSUlBT09sSndCKy9pRUFCQUlRQUgxL0lBQisvaUVBNDZVbkFMRXhLUUFqQ0FFQUFBSUhBZ0FBQUFBSERRQUJBQUFBQXdCZ0FNZ0FBd0JPQUFBQUFBU0FGZ0FBQUFBQ0NBRHQxUjBBVWo0SUFBb0FBZ0FYQUFJRUFnQUhBQ3NFQWdBQUFFZ0VBQUFHZ0FBQUFBQUFBZ2dBSUdraEFGS21CQUFFQWhBQXVrSWFBRkttQkFBZ2FTRUFoZGtMQUNNSUFRQUFBZ2NDQUFBQUFBY05BQUVBQUFBREFHQUF5QUFEQUU0QUFBQUFCSUFYQUFBQUFBSUlBTmIwQmdCc2JGSUFDZ0FDQUJnQUFBQUVnQmdBQUFBQUFnZ0F3L25zLzJ4c1lRQUtBQUlBR1FBQ0JBSUFDQUFyQkFJQUFBQklCQUFBQm9BQUFBQUFBQUlJQU1PWjhQOXNoRjBBQkFJUUFNTlo2ZjlzaEYwQVhiUHcvMnhFWlFBakNBRUFBQUlIQWdBQUFBQUhEUUFCQUFBQUF3QmdBTWdBQXdCUEFBQUFBQVNBR1FBQUFBQUNDQUNHTnZQL21NUitBQW9BQWdBYUFBQUFCSUFhQUFBQUFBSUlBSE1NRVFCZzU0RUFDZ0FDQUJzQUFBQUVnQnNBQUFBQUFnZ0FNRUFkQUZoL1pnQUtBQUlBSEFBQUFBV0FIUUFBQUFvQUFnQWRBQVFHQkFBQkFBQUFCUVlFQUFJQUFBQUFCZ0lBQWdBQUFBV0FIZ0FBQUFvQUFnQWVBQVFHQkFBQ0FBQUFCUVlFQUFNQUFBQUtCZ0VBQVFBQUJZQWZBQUFBQ2dBQ0FCOEFCQVlFQUFNQUFBQUZCZ1FBQkFBQUFBb0dBUUFCQUFBRmdDQUFBQUFLQUFJQUlBQUVCZ1FBQkFBQUFBVUdCQUFGQUFBQUNnWUJBQUVBQUFXQUlRQUFBQW9BQWdBaEFBUUdCQUFGQUFBQUJRWUVBQVlBQUFBS0JnRUFBUUFBQllBaUFBQUFDZ0FDQUNJQUJBWUVBQVlBQUFBRkJnUUFCd0FBQUFvR0FRQUJBQUFGZ0NNQUFBQUtBQUlBSXdBRUJnUUFCd0FBQUFVR0JBQUlBQUFBQ2dZQkFBRUFBQVdBSkFBQUFBb0FBZ0FrQUFRR0JBQUlBQUFBQlFZRUFBa0FBQUFLQmdFQUFRQUFCWUFsQUFBQUNnQUNBQ1VBQkFZRUFBa0FBQUFGQmdRQUNnQUFBQW9HQVFBQkFBQUZnQ1lBQUFBS0FBSUFKZ0FFQmdRQUJRQUFBQVVHQkFBS0FBQUFDZ1lCQUFFQUFBV0FKd0FBQUFvQUFnQW5BQVFHQkFBQ0FBQUFCUVlFQUFzQUFBQUtCZ0VBQVFBQUJZQW9BQUFBQ2dBQ0FDZ0FCQVlFQUFzQUFBQUZCZ1FBREFBQUFBb0dBUUFCQUFBRmdDa0FBQUFLQUFJQUtRQUVCZ1FBREFBQUFBVUdCQUFOQUFBQUFBWUNBSUFBQUFBRmdDb0FBQUFLQUFJQUtnQUVCZ1FBRFFBQUFBVUdCQUFPQUFBQUFBWUNBSUFBQUFBRmdDc0FBQUFLQUFJQUt3QUVCZ1FBRGdBQUFBVUdCQUFQQUFBQUFBWUNBSUFBQUFBRmdDd0FBQUFLQUFJQUxBQUVCZ1FBRHdBQUFBVUdCQUFRQUFBQUFBWUNBSUFBQUFBRmdDMEFBQUFLQUFJQUxRQUVCZ1FBRUFBQUFBVUdCQUFSQUFBQUFBWUNBSUFBQUFBRmdDNEFBQUFLQUFJQUxnQUVCZ1FBREFBQUFBVUdCQUFSQUFBQUFBWUNBSUFBQUFBRmdDOEFBQUFLQUFJQUx3QUVCZ1FBRUFBQUFBVUdCQUFTQUFBQUFBQUZnREFBQUFBS0FBSUFNQUFFQmdRQUVnQUFBQVVHQkFBVEFBQUFBQVlDQUlBQUFBQUZnREVBQUFBS0FBSUFNUUFFQmdRQUV3QUFBQVVHQkFBVUFBQUFBQVlDQUlBQUFBQUZnRElBQUFBS0FBSUFNZ0FFQmdRQUZBQUFBQVVHQkFBVkFBQUFBQVlDQUlBQUFBQUZnRE1BQUFBS0FBSUFNd0FFQmdRQUZRQUFBQVVHQkFBV0FBQUFBQVlDQUlBQUFBQUZnRFFBQUFBS0FBSUFOQUFFQmdRQUVnQUFBQVVHQkFBV0FBQUFBQVlDQUlBQUFBQUZnRFVBQUFBS0FBSUFOUUFFQmdRQUZBQUFBQVVHQkFBWEFBQUFBQUFGZ0RZQUFBQUtBQUlBTmdBRUJnUUFGd0FBQUFVR0JBQVlBQUFBQUFZQ0FJQUFBQUFGZ0RjQUFBQUtBQUlBTndBRUJnUUFHQUFBQUFVR0JBQVpBQUFBQUFZQ0FJQUFBQUFGZ0RnQUFBQUtBQUlBT0FBRUJnUUFHUUFBQUFVR0JBQWFBQUFBQUFZQ0FJQUFBQUFGZ0RrQUFBQUtBQUlBT1FBRUJnUUFHZ0FBQUFVR0JBQWJBQUFBQUFZQ0FJQUFBQUFGZ0RvQUFBQUtBQUlBT2dBRUJnUUFGd0FBQUFVR0JBQWJBQUFBQUFZQ0FJQUFBQUFIZ0QwQUFBQUVBaEFBQUFEaS82dFQ1djhBQU9ML1pTWFIvd29BQWdBN0FBQUtBZ0FFQUFRS0FnQUJBQTBDREFCbEpkSC9BQURpL3dBQUFBQU9BZ3dBcTFQbS93QUE0djhBQUFBQUR3SU1BR1VsMGY5SEx2Zi9BQUFBQUFBQUI0QStBQUFBQkFJUUFIL0NEQURLRFNzQWY4SU1BRWsxR3dBS0FBSUFQQUFBQ2dJQUJBQUVDZ0lBQVFBTkFnd0FTVFViQUgvQ0RBQUFBQUFBRGdJTUFNb05Ld0Ivd2d3QUFBQUFBQThDREFCSk5Sc0FBWnNjQUFBQUFBQUFBQWVBUHdBQUFBUUNFQUR6U1FRQUk2WjdBUE5KQkFDaXpXc0FDZ0FDQUQwQUFBb0NBQVFBQkFvQ0FBRUFEUUlNQUtMTmF3RHpTUVFBQUFBQUFBNENEQUFqcG5zQTgwa0VBQUFBQUFBUEFnd0FvczFyQUhVaUZBQUFBQUFBQUFBQUFBQUFBQUFBQUE9PQ==</t>
        </r>
      </text>
    </comment>
    <comment ref="J53" authorId="0">
      <text>
        <r>
          <rPr>
            <sz val="9"/>
            <color indexed="81"/>
            <rFont val="Tahoma"/>
            <family val="2"/>
          </rPr>
          <t>QzIzSDIwTjJPNFN8TUFTVEVSIFNIRUVUUGljdHVyZSAzMDd8Vm1wRFJEQXhNREFFQXdJQkFBQUFBQUFBQUFBQUFBQ0FBQUFBQUFNQUZnQUFBRU5vWlcxRWNtRjNJREV5TGpBdU1pNHhNRGMyQkFJUUFCYlEyLzk2NGtuL2lDL0hBT21ka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UFBQUFCQUlRQUFBQUFBQUFBQUFBQUlER0JBTElHQkVXQ0FRQUFBQWtBQmdJQkFBQUFDUUFHUWdBQUJBSUFnQUJBQThJQWdBQkFBT0FRZ0FBQUFRQ0VBQVcwTnYvZXVKSi80Z3Z4d0RwblpBQUJJQUJBQUFBQUFJSUFBQUFBQUI2SWtyL0NnQUNBQUlBTndRQkFBRUFBQVNBQWdBQUFBQUNDQUFBQUE4QWpSMWsvd29BQWdBREFBSUVBZ0FRQUNzRUFnQUFBRWdFQUFBR2dBQUFBQUFBQWdnQUFLQVNBSTNCWVA4RUFoQUFBR0FMQUkzQllQK1p1UklBOUdkbi95TUlBUUFBQWdjQ0FBQUFBQWNOQUFFQUFBQURBR0FBeUFBREFGTUFBQUFBQklBREFBQUFBQUlJQU8wRTlmK05IWFAvQ2dBQ0FBUUFBZ1FDQUFnQUt3UUNBQUFBU0FRQUFEY0VBUUFCQm9BQUFBQUFBQUlJQU8yaytQK05OVy8vQkFJUUFPMWs4ZitOTlcvL2g3NzQvNDMxZHY4akNBRUFBQUlIQWdBQUFBQUhEUUFCQUFBQUF3QmdBTWdBQXdCUEFBQUFBQVNBQkFBQUFBQUNDQUFUK3lnQWpSMVYvd29BQWdBRkFBSUVBZ0FJQUNzRUFnQUFBRWdFQUFBM0JBRUFBUWFBQUFBQUFBQUNDQUFUbXl3QWpUVlIvd1FDRUFBVFd5VUFqVFZSLzZ5MExBQ045VmovSXdnQkFBQUNCd0lBQUFBQUJ3MEFBUUFBQUFNQVlBRElBQU1BVHdBQUFBQUVnQVVBQUFBQUFnZ0EvLzhkQUtBWWZ2OEtBQUlBQmdBQUFBU0FCZ0FBQUFBQ0NBQUFBRHdBb0JoKy93b0FBZ0FIQUFBQUJJQUhBQUFBQUFJSUFBQUFTd0MwRTVqL0NnQUNBQWdBQUFBRWdBZ0FBQUFBQWdnQUFBQThBTWNPc3Y4S0FBSUFDUUFBQUFTQUNRQUFBQUFDQ0FBQUFCNEF4dzZ5L3dvQUFnQUtBQUFBQklBS0FBQUFBQUlJQUFBQUR3QzBFNWovQ2dBQ0FBc0FBQUFFZ0FzQUFBQUFBZ2dBQUFBUEFOb0p6UDhLQUFJQURBQUFBQVNBREFBQUFBQUNDQUFCQVBILzJnbk0vd29BQWdBTkFBQUFCSUFOQUFBQUFBSUlBQUFBNHYvdEJPYi9DZ0FDQUE0QUFnUUNBQWNBS3dRQ0FBQUFTQVFBQUFhQUFBQUFBQUFDQ0FBMGsrWC83V3ppL3dRQ0VBRE5iTjcvN1d6aS96U1Q1Zjhnb09uL0l3Z0JBQUFDQndJQUFBQUFCdzBBQVFBQUFBTUFZQURJQUFNQVRnQUFBQUFFZ0E0QUFBQUFBZ2dBQUFEeC93QUFBQUFLQUFJQUR3QUFBQVNBRHdBQUFBQUNDQURBdXVmL0hZZ2NBQW9BQWdBUUFBSUVBZ0FIQUNzRUFnQUJBRWdFQUFBR2dBQUFBQUFBQWdnQWZQYmkveDN3R0FBRUFoQUFGdERiL3gzd0dBRDBUZXYvVUNNZ0FDTUlBUUFBQWdjQ0FBQUFCUWNCQUFRRUJ3WUFBZ0FDQUFNQUFBY09BQUVBQUFBREFHQUF5QUFEQUU1SUFBQUFBQVNBRUFBQUFBQUNDQUFBQUFBQVRpb3VBQW9BQWdBUkFBQUFCSUFSQUFBQUFBSUlBRUJGR0FBZGlCd0FDZ0FDQUJJQUFBQUVnQklBQUFBQUFnZ0FYYzAwQUYzTkpRQUtBQUlBRXdBQUFBU0FFd0FBQUFBQ0NBQWdDanNBaVNWREFBb0FBZ0FVQUFBQUJJQVVBQUFBQUFJSUFEMlNWd0RKYWt3QUNnQUNBQlVBQUFBRWdCVUFBQUFBQWdnQWw5MXRBTjFYT0FBS0FBSUFGZ0FBQUFTQUZnQUFBQUFDQ0FDMFpZb0FIWjFCQUFvQUFnQVhBRGNFQVFBQkFBQUVnQmNBQUFBQUFnZ0FkNktRQUVyMVhnQUtBQUlBR0FBM0JBRUFBUUFBQklBWUFBQUFBQUlJQUpVcXJRQ0tPbWdBQ2dBQ0FCa0FBQUFFZ0JrQUFBQUFBZ2dBNzNYREFKMG5WQUFLQUFJQUdnQUNCQUlBQ0FBckJBSUFBQUJJQkFBQU53UUJBQUVHZ0FBQUFBQUFBZ2dBN3hYSEFKMC9VQUFFQWhBQTc5Vy9BSjAvVUFDSUw4Y0FuZjlYQUNNSUFRQUFBZ2NDQUFBQUFBY05BQUVBQUFBREFHQUF5QUFEQUU4QUFBQUFCSUFhQUFBQUFBSUlBRmhuc3dDMmtvVUFDZ0FDQUJzQUFnUUNBQWdBS3dRQ0FBRUFTQVFBQURjRUFRQUJCb0FBQUFBQUFBSUlBRmdIdHdDMnFvRUFCQUlRQUZqSHJ3QzJxb0VBOFNDM0FPbWRrQUFqQ0FFQUFBSUhBZ0FBQUFVSEFRQUJBQWNPQUFFQUFBQURBR0FBeUFBREFFOUlBQUFBQUFTQUd3QUFBQUFDQ0FEVW9HY0FzZjhhQUFvQUFnQWNBQUFBQklBY0FBQUFBQUlJQUxjWVN3Qnh1aEVBQ2dBQ0FCMEFBQUFFZ0IwQUFBQUFBZ2dBLy84T0FBQUFBQUFLQUFJQUhnQUFBQVNBSGdBQUFBQUNDQUFBQUI0QTdRVG0vd29BQWdBZkFBQUFCWUFnQUFBQUNnQUNBQ0FBQkFZRUFBRUFBQUFGQmdRQUFnQUFBQW9HQVFBQkFBQUZnQ0VBQUFBS0FBSUFJUUFFQmdRQUFnQUFBQVVHQkFBREFBQUFBQVlDQUFJQUFBQUZnQ0lBQUFBS0FBSUFJZ0FFQmdRQUFnQUFBQVVHQkFBRUFBQUFBQVlDQUFJQUFBQUZnQ01BQUFBS0FBSUFJd0FFQmdRQUFnQUFBQVVHQkFBRkFBQUFDZ1lCQUFFQUFBV0FKQUFBQUFvQUFnQWtBQVFHQkFBRkFBQUFCUVlFQUFZQUFBQUFCZ0lBZ0FBQUFBV0FKUUFBQUFvQUFnQWxBQVFHQkFBR0FBQUFCUVlFQUFjQUFBQUFCZ0lBZ0FBQUFBV0FKZ0FBQUFvQUFnQW1BQVFHQkFBSEFBQUFCUVlFQUFnQUFBQUFCZ0lBZ0FBQUFBV0FKd0FBQUFvQUFnQW5BQVFHQkFBSUFBQUFCUVlFQUFrQUFBQUFCZ0lBZ0FBQUFBV0FLQUFBQUFvQUFnQW9BQVFHQkFBSkFBQUFCUVlFQUFvQUFBQUFCZ0lBZ0FBQUFBV0FLUUFBQUFvQUFnQXBBQVFHQkFBRkFBQUFCUVlFQUFvQUFBQUFCZ0lBZ0FBQUFBV0FLZ0FBQUFvQUFnQXFBQVFHQkFBSkFBQUFCUVlFQUFzQUFBQUFBQVdBS3dBQUFBb0FBZ0FyQUFRR0JBQUxBQUFBQlFZRUFBd0FBQUFBQmdJQWdBQUFBQVdBTEFBQUFBb0FBZ0FzQUFRR0JBQU1BQUFBQlFZRUFBMEFBQUFBQmdJQWdBQUFBQVdBTFFBQUFBb0FBZ0F0QUFRR0JBQU5BQUFBQlFZRUFBNEFBQUFBQmdJQWdBQUFBQVdBTGdBQUFBb0FBZ0F1QUFRR0JBQU9BQUFBQlFZRUFBOEFBQUFBQmdJQWdBQUFBQVdBTHdBQUFBb0FBZ0F2QUFRR0JBQVBBQUFBQlFZRUFCQUFBQUFBQmdJQWdBQUFBQVdBTUFBQUFBb0FBZ0F3QUFRR0JBQVFBQUFBQlFZRUFCRUFBQUFBQmdJQWdBQUFBQVdBTVFBQUFBb0FBZ0F4QUFRR0JBQVJBQUFBQlFZRUFCSUFBQUFBQUFXQU1nQUFBQW9BQWdBeUFBUUdCQUFTQUFBQUJRWUVBQk1BQUFBQUJnSUFnQUFBQUFXQU13QUFBQW9BQWdBekFBUUdCQUFUQUFBQUJRWUVBQlFBQUFBQUJnSUFnQUFBQUFXQU5BQUFBQW9BQWdBMEFBUUdCQUFVQUFBQUJRWUVBQlVBQUFBQUJnSUFnQUFBQUFXQU5RQUFBQW9BQWdBMUFBUUdCQUFWQUFBQUJRWUVBQllBQUFBS0JnRUFBUUFBQllBMkFBQUFDZ0FDQURZQUJBWUVBQllBQUFBRkJnUUFGd0FBQUFvR0FRQUJBQUFGZ0RjQUFBQUtBQUlBTndBRUJnUUFGd0FBQUFVR0JBQVlBQUFBQ2dZQkFBRUFBQVdBT0FBQUFBb0FBZ0E0QUFRR0JBQVlBQUFBQlFZRUFCa0FBQUFBQmdJQUFnQUFBQVdBT1FBQUFBb0FBZ0E1QUFRR0JBQVlBQUFBQlFZRUFCb0FBQUFLQmdFQUFRQUFCWUE2QUFBQUNnQUNBRG9BQkFZRUFCVUFBQUFGQmdRQUd3QUFBQUFHQWdDQUFBQUFCWUE3QUFBQUNnQUNBRHNBQkFZRUFCc0FBQUFGQmdRQUhBQUFBQUFHQWdDQUFBQUFCWUE4QUFBQUNnQUNBRHdBQkFZRUFCSUFBQUFGQmdRQUhBQUFBQUFHQWdDQUFBQUFCWUE5QUFBQUNnQUNBRDBBQkFZRUFCRUFBQUFGQmdRQUhRQUFBQUFHQWdDQUFBQUFCWUErQUFBQUNnQUNBRDRBQkFZRUFBNEFBQUFGQmdRQUhRQUFBQUFHQWdDQUFBQUFCWUEvQUFBQUNnQUNBRDhBQkFZRUFCMEFBQUFGQmdRQUhnQUFBQUFHQWdDQUFBQUFCWUJBQUFBQUNnQUNBRUFBQkFZRUFBc0FBQUFGQmdRQUhnQUFBQUFHQWdDQUFBQUFCNEJEQUFBQUJBSVFBQUFBTFFENlFhMy9BQUF0QUxRVG1QOEtBQUlBUVFBQUNnSUFCQUFFQ2dJQUFRQU5BZ3dBdEJPWS93QUFMUUFBQUFBQURnSU1BUHBCcmY4QUFDMEFBQUFBQUE4Q0RBQzBFNWovUmk1Q0FBQUFBQUFBQUFlQVJBQUFBQVFDRUFBQUFBQUFORFA3L3dBQUFBRHRCT2IvQ2dBQ0FFSUFBQW9DQUFRQUJBb0NBQUVBRFFJTUFPMEU1djhBQUFBQUFBQUFBQTRDREFBME0vdi9BQUFBQUFBQUFBQVBBZ3dBN1FUbS8wWXVGUUFBQUFBQUFBQUhnRVVBQUFBRUFoQUFBQUFBQU5COUpBQUFBQUFBVHFVVUFBb0FBZ0JEQUFBS0FnQUVBQVFLQWdBQkFBMENEQUJPcFJRQUFBQUFBQUFBQUFBT0Fnd0EwSDBrQUFBQUFBQUFBQUFBRHdJTUFFNmxGQUNCMkE4QUFBQUFBQUFBQjRCR0FBQUFCQUlRQUhwVlVRRGpRRVFBZWxWUkFKMFNMd0FLQUFJQVJBQUFDZ0lBQkFBRUNnSUFBUUFOQWd3QW5SSXZBSHBWVVFBQUFBQUFEZ0lNQU9OQVJBQjZWVkVBQUFBQUFBOENEQUNkRWk4QXdJTm1BQUFBQUFBQUFBQUFBQUFBQUFBQQ==</t>
        </r>
      </text>
    </comment>
    <comment ref="K53" authorId="0">
      <text>
        <r>
          <rPr>
            <sz val="9"/>
            <color indexed="81"/>
            <rFont val="Tahoma"/>
            <family val="2"/>
          </rPr>
          <t>QzIzSDIwTjJPNFN8TUFTVEVSIFNIRUVUUGljdHVyZSAzMDd8Vm1wRFJEQXhNREFFQXdJQkFBQUFBQUFBQUFBQUFBQ0FBQUFBQUFNQUZnQUFBRU5vWlcxRWNtRjNJREV5TGpBdU1pNHhNRGMyQkFJUUFCYlEyLzk2NGtuL2lDL0hBT21ka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UFBQUFCQUlRQUFBQUFBQUFBQUFBQUlER0JBTElHQkVXQ0FRQUFBQWtBQmdJQkFBQUFDUUFHUWdBQUJBSUFnQUJBQThJQWdBQkFBT0FRZ0FBQUFRQ0VBQVcwTnYvZXVKSi80Z3Z4d0RwblpBQUJJQUJBQUFBQUFJSUFBQUFBQUI2SWtyL0NnQUNBQUlBTndRQkFBRUFBQVNBQWdBQUFBQUNDQUFBQUE4QWpSMWsvd29BQWdBREFBSUVBZ0FRQUNzRUFnQUFBRWdFQUFBR2dBQUFBQUFBQWdnQUFLQVNBSTNCWVA4RUFoQUFBR0FMQUkzQllQK1p1UklBOUdkbi95TUlBUUFBQWdjQ0FBQUFBQWNOQUFFQUFBQURBR0FBeUFBREFGTUFBQUFBQklBREFBQUFBQUlJQU8wRTlmK05IWFAvQ2dBQ0FBUUFBZ1FDQUFnQUt3UUNBQUFBU0FRQUFEY0VBUUFCQm9BQUFBQUFBQUlJQU8yaytQK05OVy8vQkFJUUFPMWs4ZitOTlcvL2g3NzQvNDMxZHY4akNBRUFBQUlIQWdBQUFBQUhEUUFCQUFBQUF3QmdBTWdBQXdCUEFBQUFBQVNBQkFBQUFBQUNDQUFUK3lnQWpSMVYvd29BQWdBRkFBSUVBZ0FJQUNzRUFnQUFBRWdFQUFBM0JBRUFBUWFBQUFBQUFBQUNDQUFUbXl3QWpUVlIvd1FDRUFBVFd5VUFqVFZSLzZ5MExBQ045VmovSXdnQkFBQUNCd0lBQUFBQUJ3MEFBUUFBQUFNQVlBRElBQU1BVHdBQUFBQUVnQVVBQUFBQUFnZ0EvLzhkQUtBWWZ2OEtBQUlBQmdBQUFBU0FCZ0FBQUFBQ0NBQUFBRHdBb0JoKy93b0FBZ0FIQUFBQUJJQUhBQUFBQUFJSUFBQUFTd0MwRTVqL0NnQUNBQWdBQUFBRWdBZ0FBQUFBQWdnQUFBQThBTWNPc3Y4S0FBSUFDUUFBQUFTQUNRQUFBQUFDQ0FBQUFCNEF4dzZ5L3dvQUFnQUtBQUFBQklBS0FBQUFBQUlJQUFBQUR3QzBFNWovQ2dBQ0FBc0FBQUFFZ0FzQUFBQUFBZ2dBQUFBUEFOb0p6UDhLQUFJQURBQUFBQVNBREFBQUFBQUNDQUFCQVBILzJnbk0vd29BQWdBTkFBQUFCSUFOQUFBQUFBSUlBQUFBNHYvdEJPYi9DZ0FDQUE0QUFnUUNBQWNBS3dRQ0FBQUFTQVFBQUFhQUFBQUFBQUFDQ0FBMGsrWC83V3ppL3dRQ0VBRE5iTjcvN1d6aS96U1Q1Zjhnb09uL0l3Z0JBQUFDQndJQUFBQUFCdzBBQVFBQUFBTUFZQURJQUFNQVRnQUFBQUFFZ0E0QUFBQUFBZ2dBQUFEeC93QUFBQUFLQUFJQUR3QUFBQVNBRHdBQUFBQUNDQURBdXVmL0hZZ2NBQW9BQWdBUUFBSUVBZ0FIQUNzRUFnQUJBRWdFQUFBR2dBQUFBQUFBQWdnQWZQYmkveDN3R0FBRUFoQUFGdERiL3gzd0dBRDBUZXYvVUNNZ0FDTUlBUUFBQWdjQ0FBQUFCUWNCQUFRRUJ3WUFBZ0FDQUFNQUFBY09BQUVBQUFBREFHQUF5QUFEQUU1SUFBQUFBQVNBRUFBQUFBQUNDQUFBQUFBQVRpb3VBQW9BQWdBUkFBQUFCSUFSQUFBQUFBSUlBRUJGR0FBZGlCd0FDZ0FDQUJJQUFBQUVnQklBQUFBQUFnZ0FYYzAwQUYzTkpRQUtBQUlBRXdBQUFBU0FFd0FBQUFBQ0NBQWdDanNBaVNWREFBb0FBZ0FVQUFBQUJJQVVBQUFBQUFJSUFEMlNWd0RKYWt3QUNnQUNBQlVBQUFBRWdCVUFBQUFBQWdnQWw5MXRBTjFYT0FBS0FBSUFGZ0FBQUFTQUZnQUFBQUFDQ0FDMFpZb0FIWjFCQUFvQUFnQVhBRGNFQVFBQkFBQUVnQmNBQUFBQUFnZ0FkNktRQUVyMVhnQUtBQUlBR0FBM0JBRUFBUUFBQklBWUFBQUFBQUlJQUpVcXJRQ0tPbWdBQ2dBQ0FCa0FBQUFFZ0JrQUFBQUFBZ2dBNzNYREFKMG5WQUFLQUFJQUdnQUNCQUlBQ0FBckJBSUFBQUJJQkFBQU53UUJBQUVHZ0FBQUFBQUFBZ2dBN3hYSEFKMC9VQUFFQWhBQTc5Vy9BSjAvVUFDSUw4Y0FuZjlYQUNNSUFRQUFBZ2NDQUFBQUFBY05BQUVBQUFBREFHQUF5QUFEQUU4QUFBQUFCSUFhQUFBQUFBSUlBRmhuc3dDMmtvVUFDZ0FDQUJzQUFnUUNBQWdBS3dRQ0FBRUFTQVFBQURjRUFRQUJCb0FBQUFBQUFBSUlBRmdIdHdDMnFvRUFCQUlRQUZqSHJ3QzJxb0VBOFNDM0FPbWRrQUFqQ0FFQUFBSUhBZ0FBQUFVSEFRQUJBQWNPQUFFQUFBQURBR0FBeUFBREFFOUlBQUFBQUFTQUd3QUFBQUFDQ0FEVW9HY0FzZjhhQUFvQUFnQWNBQUFBQklBY0FBQUFBQUlJQUxjWVN3Qnh1aEVBQ2dBQ0FCMEFBQUFFZ0IwQUFBQUFBZ2dBLy84T0FBQUFBQUFLQUFJQUhnQUFBQVNBSGdBQUFBQUNDQUFBQUI0QTdRVG0vd29BQWdBZkFBQUFCWUFnQUFBQUNnQUNBQ0FBQkFZRUFBRUFBQUFGQmdRQUFnQUFBQW9HQVFBQkFBQUZnQ0VBQUFBS0FBSUFJUUFFQmdRQUFnQUFBQVVHQkFBREFBQUFBQVlDQUFJQUFBQUZnQ0lBQUFBS0FBSUFJZ0FFQmdRQUFnQUFBQVVHQkFBRUFBQUFBQVlDQUFJQUFBQUZnQ01BQUFBS0FBSUFJd0FFQmdRQUFnQUFBQVVHQkFBRkFBQUFDZ1lCQUFFQUFBV0FKQUFBQUFvQUFnQWtBQVFHQkFBRkFBQUFCUVlFQUFZQUFBQUFCZ0lBZ0FBQUFBV0FKUUFBQUFvQUFnQWxBQVFHQkFBR0FBQUFCUVlFQUFjQUFBQUFCZ0lBZ0FBQUFBV0FKZ0FBQUFvQUFnQW1BQVFHQkFBSEFBQUFCUVlFQUFnQUFBQUFCZ0lBZ0FBQUFBV0FKd0FBQUFvQUFnQW5BQVFHQkFBSUFBQUFCUVlFQUFrQUFBQUFCZ0lBZ0FBQUFBV0FLQUFBQUFvQUFnQW9BQVFHQkFBSkFBQUFCUVlFQUFvQUFBQUFCZ0lBZ0FBQUFBV0FLUUFBQUFvQUFnQXBBQVFHQkFBRkFBQUFCUVlFQUFvQUFBQUFCZ0lBZ0FBQUFBV0FLZ0FBQUFvQUFnQXFBQVFHQkFBSkFBQUFCUVlFQUFzQUFBQUFBQVdBS3dBQUFBb0FBZ0FyQUFRR0JBQUxBQUFBQlFZRUFBd0FBQUFBQmdJQWdBQUFBQVdBTEFBQUFBb0FBZ0FzQUFRR0JBQU1BQUFBQlFZRUFBMEFBQUFBQmdJQWdBQUFBQVdBTFFBQUFBb0FBZ0F0QUFRR0JBQU5BQUFBQlFZRUFBNEFBQUFBQmdJQWdBQUFBQVdBTGdBQUFBb0FBZ0F1QUFRR0JBQU9BQUFBQlFZRUFBOEFBQUFBQmdJQWdBQUFBQVdBTHdBQUFBb0FBZ0F2QUFRR0JBQVBBQUFBQlFZRUFCQUFBQUFBQmdJQWdBQUFBQVdBTUFBQUFBb0FBZ0F3QUFRR0JBQVFBQUFBQlFZRUFCRUFBQUFBQmdJQWdBQUFBQVdBTVFBQUFBb0FBZ0F4QUFRR0JBQVJBQUFBQlFZRUFCSUFBQUFBQUFXQU1nQUFBQW9BQWdBeUFBUUdCQUFTQUFBQUJRWUVBQk1BQUFBQUJnSUFnQUFBQUFXQU13QUFBQW9BQWdBekFBUUdCQUFUQUFBQUJRWUVBQlFBQUFBQUJnSUFnQUFBQUFXQU5BQUFBQW9BQWdBMEFBUUdCQUFVQUFBQUJRWUVBQlVBQUFBQUJnSUFnQUFBQUFXQU5RQUFBQW9BQWdBMUFBUUdCQUFWQUFBQUJRWUVBQllBQUFBS0JnRUFBUUFBQllBMkFBQUFDZ0FDQURZQUJBWUVBQllBQUFBRkJnUUFGd0FBQUFvR0FRQUJBQUFGZ0RjQUFBQUtBQUlBTndBRUJnUUFGd0FBQUFVR0JBQVlBQUFBQ2dZQkFBRUFBQVdBT0FBQUFBb0FBZ0E0QUFRR0JBQVlBQUFBQlFZRUFCa0FBQUFBQmdJQUFnQUFBQVdBT1FBQUFBb0FBZ0E1QUFRR0JBQVlBQUFBQlFZRUFCb0FBQUFLQmdFQUFRQUFCWUE2QUFBQUNnQUNBRG9BQkFZRUFCVUFBQUFGQmdRQUd3QUFBQUFHQWdDQUFBQUFCWUE3QUFBQUNnQUNBRHNBQkFZRUFCc0FBQUFGQmdRQUhBQUFBQUFHQWdDQUFBQUFCWUE4QUFBQUNnQUNBRHdBQkFZRUFCSUFBQUFGQmdRQUhBQUFBQUFHQWdDQUFBQUFCWUE5QUFBQUNnQUNBRDBBQkFZRUFCRUFBQUFGQmdRQUhRQUFBQUFHQWdDQUFBQUFCWUErQUFBQUNnQUNBRDRBQkFZRUFBNEFBQUFGQmdRQUhRQUFBQUFHQWdDQUFBQUFCWUEvQUFBQUNnQUNBRDhBQkFZRUFCMEFBQUFGQmdRQUhnQUFBQUFHQWdDQUFBQUFCWUJBQUFBQUNnQUNBRUFBQkFZRUFBc0FBQUFGQmdRQUhnQUFBQUFHQWdDQUFBQUFCNEJEQUFBQUJBSVFBQUFBTFFENlFhMy9BQUF0QUxRVG1QOEtBQUlBUVFBQUNnSUFCQUFFQ2dJQUFRQU5BZ3dBdEJPWS93QUFMUUFBQUFBQURnSU1BUHBCcmY4QUFDMEFBQUFBQUE4Q0RBQzBFNWovUmk1Q0FBQUFBQUFBQUFlQVJBQUFBQVFDRUFBQUFBQUFORFA3L3dBQUFBRHRCT2IvQ2dBQ0FFSUFBQW9DQUFRQUJBb0NBQUVBRFFJTUFPMEU1djhBQUFBQUFBQUFBQTRDREFBME0vdi9BQUFBQUFBQUFBQVBBZ3dBN1FUbS8wWXVGUUFBQUFBQUFBQUhnRVVBQUFBRUFoQUFBQUFBQU5COUpBQUFBQUFBVHFVVUFBb0FBZ0JEQUFBS0FnQUVBQVFLQWdBQkFBMENEQUJPcFJRQUFBQUFBQUFBQUFBT0Fnd0EwSDBrQUFBQUFBQUFBQUFBRHdJTUFFNmxGQUNCMkE4QUFBQUFBQUFBQjRCR0FBQUFCQUlRQUhwVlVRRGpRRVFBZWxWUkFKMFNMd0FLQUFJQVJBQUFDZ0lBQkFBRUNnSUFBUUFOQWd3QW5SSXZBSHBWVVFBQUFBQUFEZ0lNQU9OQVJBQjZWVkVBQUFBQUFBOENEQUNkRWk4QXdJTm1BQUFBQUFBQUFBQUFBQUFBQUFBQQ==</t>
        </r>
      </text>
    </comment>
    <comment ref="J54" authorId="0">
      <text>
        <r>
          <rPr>
            <sz val="9"/>
            <color indexed="81"/>
            <rFont val="Tahoma"/>
            <family val="2"/>
          </rPr>
          <t>QzIxSDE3TjNPMnxNQVNURVIgU0hFRVRQaWN0dXJlIDcyM3xWbXBEUkRBeE1EQUVBd0lCQUFBQUFBQUFBQUFBQUFDQUFBQUFBQU1BRmdBQUFFTm9aVzFFY21GM0lERXlMakF1TWk0eE1EYzJCQUlRQUROczRmOW5weS8vQUFBOEFJSEZp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FTbGVBVVdDQVFBQUFBa0FCZ0lCQUFBQUNRQUdRZ0FBQkFJQWdBQkFBOElBZ0FCQUFPQU9nQUFBQVFDRUFBemJPSC9aNmN2L3dBQVBBQ0J4WXNBQklBQkFBQUFBQUlJQUFBQVBBQ2dHSDcvQ2dBQ0FBSUFOd1FCQUFFQUFBU0FBZ0FBQUFBQ0NBQUFBQjRBb0JoKy93b0FBZ0FEQUFBQUJJQURBQUFBQUFJSUFBQUFEd0MwRTVqL0NnQUNBQVFBQUFBRWdBUUFBQUFBQWdnQUFRRHgvN1FUbVA4S0FBSUFCUUFDQkFJQUNBQXJCQUlBQUFCSUJBQUFOd1FCQUFFR2dBQUFBQUFBQWdnQUFhRDAvN1FybFA4RUFoQUFBV0R0LzdRcmxQK2F1ZlQvdE91Yi95TUlBUUFBQWdjQ0FBQUFBQWNOQUFFQUFBQURBR0FBeUFBREFFOEFBQUFBQklBRkFBQUFBQUlJQUFBQUhnREhEckwvQ2dBQ0FBWUFBZ1FDQUFjQUt3UUNBQUVBU0FRQUFEY0VBUUFCQm9BQUFBQUFBQUlJQURPVElRREhkcTcvQkFJUUFNeHNHZ0RIZHE3L3F1b3BBUHFwdGY4akNBRUFBQUlIQWdBQUFBVUhBUUFGQkFjR0FBSUFBZ0FEQUFBSERnQUJBQUFBQXdCZ0FNZ0FBd0JPU0FBQUFBQUVnQVlBQUFBQUFnZ0FBQUFQQU5vSnpQOEtBQUlBQndBQUFBU0FCd0FBQUFBQ0NBQUJBUEgvMmduTS93b0FBZ0FJQUFBQUJJQUlBQUFBQUFJSUFBQUE0di90Qk9iL0NnQUNBQWtBQUFBRWdBa0FBQUFBQWdnQUFBRHgvd0FBQUFBS0FBSUFDZ0FBQUFTQUNnQUFBQUFDQ0FEQXV1Zi9IWWdjQUFvQUFnQUxBQUlFQWdBSUFDc0VBZ0FBQUVnRUFBQUdnQUFBQUFBQUFnZ0F3RnJyL3gyZ0dBQUVBaEFBd0Jyay94MmdHQUJhZE92L0hXQWdBQ01JQVFBQUFnY0NBQUFBQUFjTkFBRUFBQUFEQUdBQXlBQURBRThBQUFBQUJJQUxBQUFBQUFJSUFBQUFBQUJPS2k0QUNnQUNBQXdBQUFBRWdBd0FBQUFBQWdnQVFFVVlBQjJJSEFBS0FBSUFEUUFDQkFJQUJ3QXJCQUlBQUFCSUJBQUFCb0FBQUFBQUFBSUlBSFBZR3dBZDhCZ0FCQUlRQUF5eUZBQWQ4QmdBYzlnYkFGQWpJQUFqQ0FFQUFBSUhBZ0FBQUFBSERRQUJBQUFBQXdCZ0FNZ0FBd0JPQUFBQUFBU0FEUUFBQUFBQ0NBRC8vdzRBQUFBQUFBb0FBZ0FPQUFBQUJJQU9BQUFBQUFJSUFBQUFIZ0R0Qk9iL0NnQUNBQThBQUFBRWdBOEFBQUFBQWdnQUFBQUFBRTRxVEFBS0FBSUFFQUFBQUFTQUVBQUFBQUFDQ0FEdEJPYi9UaXBiQUFvQUFnQVJBQUFBQklBUkFBQUFBQUlJQU8wRTV2OU9LbmtBQ2dBQ0FCSUFBQUFFZ0JJQUFBQUFBZ2dBQUFBQUFFNHFpQUFLQUFJQUV3QUNCQUlBQndBckJBSUFBQUJJQkFBQUJvQUFBQUFBQUFJSUFET1RBd0JPa29RQUJBSVFBTTFzL1A5T2tvUUFNNU1EQUlIRml3QWpDQUVBQUFJSEFnQUFBQUFIRFFBQkFBQUFBd0JnQU1nQUF3Qk9BQUFBQUFTQUV3QUFBQUFDQ0FBVCt4a0FUaXA1QUFvQUFnQVVBQUFBQklBVUFBQUFBQUlJQUJQN0dRQk9LbHNBQ2dBQ0FCVUFBQUFFZ0JVQUFBQUFBZ2dBQUFBUEFJMGRaUDhLQUFJQUZnQUFBQVNBRmdBQUFBQUNDQUFBQUI0QWVpSksvd29BQWdBWEFBQUFCSUFYQUFBQUFBSUlBQUFBRHdCbkp6RC9DZ0FDQUJnQUFBQUVnQmdBQUFBQUFnZ0FBQUR4LzJjbk1QOEtBQUlBR1FBQUFBU0FHUUFBQUFBQ0NBQUJBT0wvZWlKSy93b0FBZ0FhQUFBQUJJQWFBQUFBQUFJSUFBRUE4ZitOSFdUL0NnQUNBQnNBQUFBRmdCd0FBQUFLQUFJQUhBQUVCZ1FBQVFBQUFBVUdCQUFDQUFBQUNnWUJBQUVBQUFXQUhRQUFBQW9BQWdBZEFBUUdCQUFDQUFBQUJRWUVBQU1BQUFBS0JnRUFBUUFBQllBZUFBQUFDZ0FDQUI0QUJBWUVBQU1BQUFBRkJnUUFCQUFBQUFBR0FnQUNBQUFBQllBZkFBQUFDZ0FDQUI4QUJBWUVBQU1BQUFBRkJnUUFCUUFBQUFvR0FRQUJBQUFGZ0NBQUFBQUtBQUlBSUFBRUJnUUFCUUFBQUFVR0JBQUdBQUFBQ2dZQkFBRUFBQVdBSVFBQUFBb0FBZ0FoQUFRR0JBQUdBQUFBQlFZRUFBY0FBQUFBQmdJQWdBQUFBQVdBSWdBQUFBb0FBZ0FpQUFRR0JBQUhBQUFBQlFZRUFBZ0FBQUFBQmdJQWdBQUFBQVdBSXdBQUFBb0FBZ0FqQUFRR0JBQUlBQUFBQlFZRUFBa0FBQUFBQmdJQWdBQUFBQVdBSkFBQUFBb0FBZ0FrQUFRR0JBQUpBQUFBQlFZRUFBb0FBQUFBQmdJQWdBQUFBQVdBSlFBQUFBb0FBZ0FsQUFRR0JBQUtBQUFBQlFZRUFBc0FBQUFBQmdJQWdBQUFBQVdBSmdBQUFBb0FBZ0FtQUFRR0JBQUxBQUFBQlFZRUFBd0FBQUFBQmdJQWdBQUFBQVdBSndBQUFBb0FBZ0FuQUFRR0JBQU1BQUFBQlFZRUFBMEFBQUFBQmdJQWdBQUFBQVdBS0FBQUFBb0FBZ0FvQUFRR0JBQUpBQUFBQlFZRUFBMEFBQUFBQmdJQWdBQUFBQVdBS1FBQUFBb0FBZ0FwQUFRR0JBQU5BQUFBQlFZRUFBNEFBQUFBQmdJQWdBQUFBQVdBS2dBQUFBb0FBZ0FxQUFRR0JBQUdBQUFBQlFZRUFBNEFBQUFBQmdJQWdBQUFBQVdBS3dBQUFBb0FBZ0FyQUFRR0JBQUxBQUFBQlFZRUFBOEFBQUFBQUFXQUxBQUFBQW9BQWdBc0FBUUdCQUFQQUFBQUJRWUVBQkFBQUFBQUJnSUFnQUFBQUFXQUxRQUFBQW9BQWdBdEFBUUdCQUFRQUFBQUJRWUVBQkVBQUFBQUJnSUFnQUFBQUFXQUxnQUFBQW9BQWdBdUFBUUdCQUFSQUFBQUJRWUVBQklBQUFBQUJnSUFnQUFBQUFXQUx3QUFBQW9BQWdBdkFBUUdCQUFTQUFBQUJRWUVBQk1BQUFBQUJnSUFnQUFBQUFXQU1BQUFBQW9BQWdBd0FBUUdCQUFUQUFBQUJRWUVBQlFBQUFBQUJnSUFnQUFBQUFXQU1RQUFBQW9BQWdBeEFBUUdCQUFQQUFBQUJRWUVBQlFBQUFBQUJnSUFnQUFBQUFXQU1nQUFBQW9BQWdBeUFBUUdCQUFDQUFBQUJRWUVBQlVBQUFBS0JnRUFBUUFBQllBekFBQUFDZ0FDQURNQUJBWUVBQlVBQUFBRkJnUUFGZ0FBQUFBR0FnQ0FBQUFBQllBMEFBQUFDZ0FDQURRQUJBWUVBQllBQUFBRkJnUUFGd0FBQUFBR0FnQ0FBQUFBQllBMUFBQUFDZ0FDQURVQUJBWUVBQmNBQUFBRkJnUUFHQUFBQUFBR0FnQ0FBQUFBQllBMkFBQUFDZ0FDQURZQUJBWUVBQmdBQUFBRkJnUUFHUUFBQUFBR0FnQ0FBQUFBQllBM0FBQUFDZ0FDQURjQUJBWUVBQmtBQUFBRkJnUUFHZ0FBQUFBR0FnQ0FBQUFBQllBNEFBQUFDZ0FDQURnQUJBWUVBQlVBQUFBRkJnUUFHZ0FBQUFBR0FnQ0FBQUFBQjRBN0FBQUFCQUlRQUFBQUFBQTBNL3YvQUFBQUFPMEU1djhLQUFJQU9RQUFDZ0lBQkFBRUNnSUFBUUFOQWd3QTdRVG0vd0FBQUFBQUFBQUFEZ0lNQURReisvOEFBQUFBQUFBQUFBOENEQUR0Qk9iL1JpNFZBQUFBQUFBQUFBZUFQQUFBQUFRQ0VBQUFBQUFBMEgwa0FBQUFBQUJPcFJRQUNnQUNBRG9BQUFvQ0FBUUFCQW9DQUFFQURRSU1BRTZsRkFBQUFBQUFBQUFBQUE0Q0RBRFFmU1FBQUFBQUFBQUFBQUFQQWd3QVRxVVVBSUhZRHdBQUFBQUFBQUFIZ0QwQUFBQUVBaEFBQUFBQUFKUllmd0FBQUFBQVRpcHFBQW9BQWdBN0FBQUtBZ0FFQUFRS0FnQUJBQTBDREFCT0ttb0FBQUFBQUFBQUFBQU9BZ3dBbEZoL0FBQUFBQUFBQUFBQUR3SU1BRTRxYWdCR0xoVUFBQUFBQUFBQUI0QStBQUFBQkFJUUFBQUFBQURBVUYvL0FBQUFBSG9pU3Y4S0FBSUFQQUFBQ2dJQUJBQUVDZ0lBQVFBTkFnd0FlaUpLL3dBQUFBQUFBQUFBRGdJTUFNQlFYLzhBQUFBQUFBQUFBQThDREFCNklrci9SaTRWQUFBQUFBQUFBQUFBQUFBQUFBQUE=</t>
        </r>
      </text>
    </comment>
    <comment ref="K54" authorId="0">
      <text>
        <r>
          <rPr>
            <sz val="9"/>
            <color indexed="81"/>
            <rFont val="Tahoma"/>
            <family val="2"/>
          </rPr>
          <t>QzIxSDE3TjNPMnxNQVNURVIgU0hFRVRQaWN0dXJlIDcyM3xWbXBEUkRBeE1EQUVBd0lCQUFBQUFBQUFBQUFBQUFDQUFBQUFBQU1BRmdBQUFFTm9aVzFFY21GM0lERXlMakF1TWk0eE1EYzJCQUlRQUROczRmOW5weS8vQUFBOEFJSEZp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FTbGVBVVdDQVFBQUFBa0FCZ0lCQUFBQUNRQUdRZ0FBQkFJQWdBQkFBOElBZ0FCQUFPQU9nQUFBQVFDRUFBemJPSC9aNmN2L3dBQVBBQ0J4WXNBQklBQkFBQUFBQUlJQUFBQVBBQ2dHSDcvQ2dBQ0FBSUFOd1FCQUFFQUFBU0FBZ0FBQUFBQ0NBQUFBQjRBb0JoKy93b0FBZ0FEQUFBQUJJQURBQUFBQUFJSUFBQUFEd0MwRTVqL0NnQUNBQVFBQUFBRWdBUUFBQUFBQWdnQUFRRHgvN1FUbVA4S0FBSUFCUUFDQkFJQUNBQXJCQUlBQUFCSUJBQUFOd1FCQUFFR2dBQUFBQUFBQWdnQUFhRDAvN1FybFA4RUFoQUFBV0R0LzdRcmxQK2F1ZlQvdE91Yi95TUlBUUFBQWdjQ0FBQUFBQWNOQUFFQUFBQURBR0FBeUFBREFFOEFBQUFBQklBRkFBQUFBQUlJQUFBQUhnREhEckwvQ2dBQ0FBWUFBZ1FDQUFjQUt3UUNBQUVBU0FRQUFEY0VBUUFCQm9BQUFBQUFBQUlJQURPVElRREhkcTcvQkFJUUFNeHNHZ0RIZHE3L3F1b3BBUHFwdGY4akNBRUFBQUlIQWdBQUFBVUhBUUFGQkFjR0FBSUFBZ0FEQUFBSERnQUJBQUFBQXdCZ0FNZ0FBd0JPU0FBQUFBQUVnQVlBQUFBQUFnZ0FBQUFQQU5vSnpQOEtBQUlBQndBQUFBU0FCd0FBQUFBQ0NBQUJBUEgvMmduTS93b0FBZ0FJQUFBQUJJQUlBQUFBQUFJSUFBQUE0di90Qk9iL0NnQUNBQWtBQUFBRWdBa0FBQUFBQWdnQUFBRHgvd0FBQUFBS0FBSUFDZ0FBQUFTQUNnQUFBQUFDQ0FEQXV1Zi9IWWdjQUFvQUFnQUxBQUlFQWdBSUFDc0VBZ0FBQUVnRUFBQUdnQUFBQUFBQUFnZ0F3RnJyL3gyZ0dBQUVBaEFBd0Jyay94MmdHQUJhZE92L0hXQWdBQ01JQVFBQUFnY0NBQUFBQUFjTkFBRUFBQUFEQUdBQXlBQURBRThBQUFBQUJJQUxBQUFBQUFJSUFBQUFBQUJPS2k0QUNnQUNBQXdBQUFBRWdBd0FBQUFBQWdnQVFFVVlBQjJJSEFBS0FBSUFEUUFDQkFJQUJ3QXJCQUlBQUFCSUJBQUFCb0FBQUFBQUFBSUlBSFBZR3dBZDhCZ0FCQUlRQUF5eUZBQWQ4QmdBYzlnYkFGQWpJQUFqQ0FFQUFBSUhBZ0FBQUFBSERRQUJBQUFBQXdCZ0FNZ0FBd0JPQUFBQUFBU0FEUUFBQUFBQ0NBRC8vdzRBQUFBQUFBb0FBZ0FPQUFBQUJJQU9BQUFBQUFJSUFBQUFIZ0R0Qk9iL0NnQUNBQThBQUFBRWdBOEFBQUFBQWdnQUFBQUFBRTRxVEFBS0FBSUFFQUFBQUFTQUVBQUFBQUFDQ0FEdEJPYi9UaXBiQUFvQUFnQVJBQUFBQklBUkFBQUFBQUlJQU8wRTV2OU9LbmtBQ2dBQ0FCSUFBQUFFZ0JJQUFBQUFBZ2dBQUFBQUFFNHFpQUFLQUFJQUV3QUNCQUlBQndBckJBSUFBQUJJQkFBQUJvQUFBQUFBQUFJSUFET1RBd0JPa29RQUJBSVFBTTFzL1A5T2tvUUFNNU1EQUlIRml3QWpDQUVBQUFJSEFnQUFBQUFIRFFBQkFBQUFBd0JnQU1nQUF3Qk9BQUFBQUFTQUV3QUFBQUFDQ0FBVCt4a0FUaXA1QUFvQUFnQVVBQUFBQklBVUFBQUFBQUlJQUJQN0dRQk9LbHNBQ2dBQ0FCVUFBQUFFZ0JVQUFBQUFBZ2dBQUFBUEFJMGRaUDhLQUFJQUZnQUFBQVNBRmdBQUFBQUNDQUFBQUI0QWVpSksvd29BQWdBWEFBQUFCSUFYQUFBQUFBSUlBQUFBRHdCbkp6RC9DZ0FDQUJnQUFBQUVnQmdBQUFBQUFnZ0FBQUR4LzJjbk1QOEtBQUlBR1FBQUFBU0FHUUFBQUFBQ0NBQUJBT0wvZWlKSy93b0FBZ0FhQUFBQUJJQWFBQUFBQUFJSUFBRUE4ZitOSFdUL0NnQUNBQnNBQUFBRmdCd0FBQUFLQUFJQUhBQUVCZ1FBQVFBQUFBVUdCQUFDQUFBQUNnWUJBQUVBQUFXQUhRQUFBQW9BQWdBZEFBUUdCQUFDQUFBQUJRWUVBQU1BQUFBS0JnRUFBUUFBQllBZUFBQUFDZ0FDQUI0QUJBWUVBQU1BQUFBRkJnUUFCQUFBQUFBR0FnQUNBQUFBQllBZkFBQUFDZ0FDQUI4QUJBWUVBQU1BQUFBRkJnUUFCUUFBQUFvR0FRQUJBQUFGZ0NBQUFBQUtBQUlBSUFBRUJnUUFCUUFBQUFVR0JBQUdBQUFBQ2dZQkFBRUFBQVdBSVFBQUFBb0FBZ0FoQUFRR0JBQUdBQUFBQlFZRUFBY0FBQUFBQmdJQWdBQUFBQVdBSWdBQUFBb0FBZ0FpQUFRR0JBQUhBQUFBQlFZRUFBZ0FBQUFBQmdJQWdBQUFBQVdBSXdBQUFBb0FBZ0FqQUFRR0JBQUlBQUFBQlFZRUFBa0FBQUFBQmdJQWdBQUFBQVdBSkFBQUFBb0FBZ0FrQUFRR0JBQUpBQUFBQlFZRUFBb0FBQUFBQmdJQWdBQUFBQVdBSlFBQUFBb0FBZ0FsQUFRR0JBQUtBQUFBQlFZRUFBc0FBQUFBQmdJQWdBQUFBQVdBSmdBQUFBb0FBZ0FtQUFRR0JBQUxBQUFBQlFZRUFBd0FBQUFBQmdJQWdBQUFBQVdBSndBQUFBb0FBZ0FuQUFRR0JBQU1BQUFBQlFZRUFBMEFBQUFBQmdJQWdBQUFBQVdBS0FBQUFBb0FBZ0FvQUFRR0JBQUpBQUFBQlFZRUFBMEFBQUFBQmdJQWdBQUFBQVdBS1FBQUFBb0FBZ0FwQUFRR0JBQU5BQUFBQlFZRUFBNEFBQUFBQmdJQWdBQUFBQVdBS2dBQUFBb0FBZ0FxQUFRR0JBQUdBQUFBQlFZRUFBNEFBQUFBQmdJQWdBQUFBQVdBS3dBQUFBb0FBZ0FyQUFRR0JBQUxBQUFBQlFZRUFBOEFBQUFBQUFXQUxBQUFBQW9BQWdBc0FBUUdCQUFQQUFBQUJRWUVBQkFBQUFBQUJnSUFnQUFBQUFXQUxRQUFBQW9BQWdBdEFBUUdCQUFRQUFBQUJRWUVBQkVBQUFBQUJnSUFnQUFBQUFXQUxnQUFBQW9BQWdBdUFBUUdCQUFSQUFBQUJRWUVBQklBQUFBQUJnSUFnQUFBQUFXQUx3QUFBQW9BQWdBdkFBUUdCQUFTQUFBQUJRWUVBQk1BQUFBQUJnSUFnQUFBQUFXQU1BQUFBQW9BQWdBd0FBUUdCQUFUQUFBQUJRWUVBQlFBQUFBQUJnSUFnQUFBQUFXQU1RQUFBQW9BQWdBeEFBUUdCQUFQQUFBQUJRWUVBQlFBQUFBQUJnSUFnQUFBQUFXQU1nQUFBQW9BQWdBeUFBUUdCQUFDQUFBQUJRWUVBQlVBQUFBS0JnRUFBUUFBQllBekFBQUFDZ0FDQURNQUJBWUVBQlVBQUFBRkJnUUFGZ0FBQUFBR0FnQ0FBQUFBQllBMEFBQUFDZ0FDQURRQUJBWUVBQllBQUFBRkJnUUFGd0FBQUFBR0FnQ0FBQUFBQllBMUFBQUFDZ0FDQURVQUJBWUVBQmNBQUFBRkJnUUFHQUFBQUFBR0FnQ0FBQUFBQllBMkFBQUFDZ0FDQURZQUJBWUVBQmdBQUFBRkJnUUFHUUFBQUFBR0FnQ0FBQUFBQllBM0FBQUFDZ0FDQURjQUJBWUVBQmtBQUFBRkJnUUFHZ0FBQUFBR0FnQ0FBQUFBQllBNEFBQUFDZ0FDQURnQUJBWUVBQlVBQUFBRkJnUUFHZ0FBQUFBR0FnQ0FBQUFBQjRBN0FBQUFCQUlRQUFBQUFBQTBNL3YvQUFBQUFPMEU1djhLQUFJQU9RQUFDZ0lBQkFBRUNnSUFBUUFOQWd3QTdRVG0vd0FBQUFBQUFBQUFEZ0lNQURReisvOEFBQUFBQUFBQUFBOENEQUR0Qk9iL1JpNFZBQUFBQUFBQUFBZUFQQUFBQUFRQ0VBQUFBQUFBMEgwa0FBQUFBQUJPcFJRQUNnQUNBRG9BQUFvQ0FBUUFCQW9DQUFFQURRSU1BRTZsRkFBQUFBQUFBQUFBQUE0Q0RBRFFmU1FBQUFBQUFBQUFBQUFQQWd3QVRxVVVBSUhZRHdBQUFBQUFBQUFIZ0QwQUFBQUVBaEFBQUFBQUFKUllmd0FBQUFBQVRpcHFBQW9BQWdBN0FBQUtBZ0FFQUFRS0FnQUJBQTBDREFCT0ttb0FBQUFBQUFBQUFBQU9BZ3dBbEZoL0FBQUFBQUFBQUFBQUR3SU1BRTRxYWdCR0xoVUFBQUFBQUFBQUI0QStBQUFBQkFJUUFBQUFBQURBVUYvL0FBQUFBSG9pU3Y4S0FBSUFQQUFBQ2dJQUJBQUVDZ0lBQVFBTkFnd0FlaUpLL3dBQUFBQUFBQUFBRGdJTUFNQlFYLzhBQUFBQUFBQUFBQThDREFCNklrci9SaTRWQUFBQUFBQUFBQUFBQUFBQUFBQUE=</t>
        </r>
      </text>
    </comment>
    <comment ref="J55" authorId="0">
      <text>
        <r>
          <rPr>
            <sz val="9"/>
            <color indexed="81"/>
            <rFont val="Tahoma"/>
            <family val="2"/>
          </rPr>
          <t>QzE1SDE0TjRPM1N8TUFTVEVSIFNIRUVUUGljdHVyZSAyMDV8Vm1wRFJEQXhNREFFQXdJQkFBQUFBQUFBQUFBQUFBQ0FBQUFBQUFNQUZnQUFBRU5vWlcxRWNtRjNJREV5TGpBdU1pNHhNRGMyQkFJUUFQWGVmZi9UKzM3L3paTVB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PaUpnU1VXQ0FRQUFBQWtBQmdJQkFBQUFDUUFHUWdBQUJBSUFnQUJBQThJQWdBQkFBT0FNd0FBQUFRQ0VBRDEzbjMvMC90Ky84MlREd0FtTmpRQUJJQUJBQUFBQUFJSUFBRUE0djhtOWpNQUNnQUNBQUlBTndRQkFBRUFBQVNBQWdBQUFBQUNDQUFBQU5QL0Uvc1pBQW9BQWdBREFBSUVBZ0FJQUNzRUFnQUFBRWdFQUFBM0JBRUFBUWFBQUFBQUFBQUNDQUFBb05iL0V4TVdBQVFDRUFBQVlNLy9FeE1XQUpxNTF2OFQweDBBSXdnQkFBQUNCd0lBQUFBQUJ3MEFBUUFBQUFNQVlBRElBQU1BVHdBQUFBQUVnQU1BQUFBQUFnZ0FBQURpL3dBQUFBQUtBQUlBQkFBQUFBU0FCQUFBQUFBQ0NBQUFBQUFBQUFBQUFBb0FBZ0FGQUFBQUJJQUZBQUFBQUFJSUFQLy9EZ0R0Qk9iL0NnQUNBQVlBQUFBRWdBWUFBQUFBQWdnQUFBQUFBTm9KelA4S0FBSUFCd0FBQUFTQUJ3QUFBQUFDQ0FBQUFPTC8yZ25NL3dvQUFnQUlBQUFBQklBSUFBQUFBQUlJQUFBQTAvL3RCT2IvQ2dBQ0FBa0FBQUFFZ0FrQUFBQUFBZ2dBQUFEVC84Y09zdjhLQUFJQUNnQUNCQUlBQndBckJBSUFBQUJJQkFBQUJvQUFBQUFBQUFJSUFEU1Qxdi9IZHE3L0JBSVFBTTFzei8vSGRxNy9OSlBXLy9xcHRmOGpDQUVBQUFJSEFnQUFBQUFIRFFBQkFBQUFBd0JnQU1nQUF3Qk9BQUFBQUFTQUNnQUFBQUFDQ0FDOU05Ly92NmFXL3dvQUFnQUxBQUlFQWdBSEFDc0VBZ0FBQUVnRUFBQUdnQUFBQUFBQUFnZ0E4TWJpLzc4T2svOEVBaEFBaXFEYi83OE9rLy93eHVMLzgwR2EveU1JQVFBQUFnY0NBQUFBQUFjTkFBRUFBQUFEQUdBQXlBQURBRTRBQUFBQUJJQUxBQUFBQUFJSUFHUG95UC9UazRML0NnQUNBQXdBQWdRQ0FBY0FLd1FDQUFBQVNBUUFBQWFBQUFBQUFBQUNDQUNXZTh6LzAvdCsvd1FDRUFBd1ZjWC8wL3QrLzVaN3pQOEdMNGIvSXdnQkFBQUNCd0lBQUFBQUJ3MEFBUUFBQUFNQVlBRElBQU1BVGdBQUFBQUVnQXdBQUFBQUFnZ0FVTzJ1LzlPVGtmOEtBQUlBRFFBQ0JBSUFCd0FyQkFJQUFBQklCQUFBQm9BQUFBQUFBQUlJQUlPQXN2L1QrNDMvQkFJUUFCMWFxLy9UKzQzL2c0Q3kvd1l2bGY4akNBRUFBQUlIQWdBQUFBQUhEUUFCQUFBQUF3QmdBTWdBQXdCT0FBQUFBQVNBRFFBQUFBQUNDQUFUS3JYL0FPeXUvd29BQWdBT0FBQUFCSUFPQUFBQUFBSUlBQ2NYb2Y5YU44WC9DZ0FDQUE4QUFnUUNBQkFBS3dRQ0FBQUFTQVFBQUFhQUFBQUFBQUFDQ0FBbnQ2VC9XdHZCL3dRQ0VBQW5kNTMvV3R2Qi84RFFwUC9BZ2NqL0l3Z0JBQUFDQndJQUFBQUFCdzBBQVFBQUFBTUFZQURJQUFNQVV3QUFBQUFFZ0E4QUFBQUFBZ2dBdTAyMi8rNXQydjhLQUFJQUVBQUNCQUlBQ0FBckJBSUFBQUJJQkFBQU53UUJBQUVHZ0FBQUFBQUFBZ2dBdSsyNS8rNkYxdjhFQWhBQXU2MnkvKzZGMXY5VkI3ci83a1hlL3lNSUFRQUFBZ2NDQUFBQUFBY05BQUVBQUFBREFHQUF5QUFEQUU4QUFBQUFCSUFRQUFBQUFBSUlBSkxnaS8vRkFMRC9DZ0FDQUJFQUFnUUNBQWdBS3dRQ0FBQUFTQVFBQURjRUFRQUJCb0FBQUFBQUFBSUlBSktBai8vRkdLei9CQUlRQUpKQWlQL0ZHS3ovTEpxUC84WFlzLzhqQ0FFQUFBSUhBZ0FBQUFBSERRQUJBQUFBQXdCZ0FNZ0FBd0JQQUFBQUFBU0FFUUFBQUFBQ0NBQ1M0SXYvN20zYS93b0FBZ0FTQURjRUFRQUJBQUFFZ0JJQUFBQUFBZ2dBVGFTVC96NW85LzhLQUFJQUV3QUFBQVNBRXdBQUFBQUNDQUM1Ylg3LzBaNE1BQW9BQWdBVUFBQUFCSUFVQUFBQUFBSUlBSE14aHY4aG1Ta0FDZ0FDQUJVQUFBQUVnQlVBQUFBQUFnZ0F3eXVqLzl4Y01RQUtBQUlBRmdBQUFBU0FGZ0FBQUFBQ0NBQlhZcmovUnlZY0FBb0FBZ0FYQUFBQUJJQVhBQUFBQUFJSUFKeWVzUC81Sy8vL0NnQUNBQmdBQUFBRmdCa0FBQUFLQUFJQUdRQUVCZ1FBQVFBQUFBVUdCQUFDQUFBQUNnWUJBQUVBQUFXQUdnQUFBQW9BQWdBYUFBUUdCQUFDQUFBQUJRWUVBQU1BQUFBS0JnRUFBUUFBQllBYkFBQUFDZ0FDQUJzQUJBWUVBQU1BQUFBRkJnUUFCQUFBQUFBR0FnQ0FBQUFBQllBY0FBQUFDZ0FDQUJ3QUJBWUVBQVFBQUFBRkJnUUFCUUFBQUFBR0FnQ0FBQUFBQllBZEFBQUFDZ0FDQUIwQUJBWUVBQVVBQUFBRkJnUUFCZ0FBQUFBR0FnQ0FBQUFBQllBZUFBQUFDZ0FDQUI0QUJBWUVBQVlBQUFBRkJnUUFCd0FBQUFBR0FnQ0FBQUFBQllBZkFBQUFDZ0FDQUI4QUJBWUVBQWNBQUFBRkJnUUFDQUFBQUFBR0FnQ0FBQUFBQllBZ0FBQUFDZ0FDQUNBQUJBWUVBQU1BQUFBRkJnUUFDQUFBQUFBR0FnQ0FBQUFBQllBaEFBQUFDZ0FDQUNFQUJBWUVBQWNBQUFBRkJnUUFDUUFBQUFBQUJZQWlBQUFBQ2dBQ0FDSUFCQVlFQUFrQUFBQUZCZ1FBQ2dBQUFBQUdBZ0NBQUFBQUJZQWpBQUFBQ2dBQ0FDTUFCQVlFQUFvQUFBQUZCZ1FBQ3dBQUFBQUdBZ0NBQUFBQUJZQWtBQUFBQ2dBQ0FDUUFCQVlFQUFzQUFBQUZCZ1FBREFBQUFBQUdBZ0NBQUFBQUJZQWxBQUFBQ2dBQ0FDVUFCQVlFQUF3QUFBQUZCZ1FBRFFBQUFBQUdBZ0NBQUFBQUJZQW1BQUFBQ2dBQ0FDWUFCQVlFQUFrQUFBQUZCZ1FBRFFBQUFBQUdBZ0NBQUFBQUJZQW5BQUFBQ2dBQ0FDY0FCQVlFQUEwQUFBQUZCZ1FBRGdBQUFBb0dBUUFCQUFBRmdDZ0FBQUFLQUFJQUtBQUVCZ1FBRGdBQUFBVUdCQUFQQUFBQUFBWUNBQUlBQUFBRmdDa0FBQUFLQUFJQUtRQUVCZ1FBRGdBQUFBVUdCQUFRQUFBQUFBWUNBQUlBQUFBRmdDb0FBQUFLQUFJQUtnQUVCZ1FBRGdBQUFBVUdCQUFSQUFBQUNnWUJBQUVBQUFXQUt3QUFBQW9BQWdBckFBUUdCQUFSQUFBQUJRWUVBQklBQUFBS0JnRUFBUUFBQllBc0FBQUFDZ0FDQUN3QUJBWUVBQklBQUFBRkJnUUFFd0FBQUFBR0FnQ0FBQUFBQllBdEFBQUFDZ0FDQUMwQUJBWUVBQk1BQUFBRkJnUUFGQUFBQUFBR0FnQ0FBQUFBQllBdUFBQUFDZ0FDQUM0QUJBWUVBQlFBQUFBRkJnUUFGUUFBQUFBR0FnQ0FBQUFBQllBdkFBQUFDZ0FDQUM4QUJBWUVBQlVBQUFBRkJnUUFGZ0FBQUFBR0FnQ0FBQUFBQllBd0FBQUFDZ0FDQURBQUJBWUVBQllBQUFBRkJnUUFGd0FBQUFBR0FnQ0FBQUFBQllBeEFBQUFDZ0FDQURFQUJBWUVBQklBQUFBRkJnUUFGd0FBQUFBR0FnQ0FBQUFBQjRBMEFBQUFCQUlRQUFBQThmODBNL3YvQUFEeC8rMEU1djhLQUFJQU1nQUFDZ0lBQkFBRUNnSUFBUUFOQWd3QTdRVG0vd0FBOGY4QUFBQUFEZ0lNQURReisvOEFBUEgvQUFBQUFBOENEQUR0Qk9iL1JpNEdBQUFBQUFBQUFBZUFOUUFBQUFRQ0VBQ0JQY2IvaXMyci80RTl4djhKOVp2L0NnQUNBRE1BRUFCSEFBQUFWR2hsY21VZ2FYTWdZU0IyWVd4bGJtTmxJRzl5SUdOb1lYSm5aU0JsY25KdmNpQnpiMjFsZDJobGNtVWdhVzRnZEdocGN5QmhjbTl0WVhScFl5QnplWE4wWlcwdUFBb0NBQVFBQkFvQ0FBRUFEUUlNQUFuMW0vK0JQY2IvQUFBQUFBNENEQUNLemF2L2dUM0cvd0FBQUFBUEFnd0FDZldiL3dJVzF2OEFBQUFBQUFBSGdEWUFBQUFFQWhBQUNHaWIvOU9RS1FBSWFKdi9qR0lVQUFvQUFnQTBBQUFLQWdBRUFBUUtBZ0FCQUEwQ0RBQ01ZaFFBQ0dpYi93QUFBQUFPQWd3QTA1QXBBQWhvbS84QUFBQUFEd0lNQUl4aUZBQk9sckQvQUFBQUFBQUFBQUFBQUFBQUFBQT0=</t>
        </r>
      </text>
    </comment>
    <comment ref="K55" authorId="0">
      <text>
        <r>
          <rPr>
            <sz val="9"/>
            <color indexed="81"/>
            <rFont val="Tahoma"/>
            <family val="2"/>
          </rPr>
          <t>QzE1SDE0TjRPM1N8TUFTVEVSIFNIRUVUUGljdHVyZSAyMDV8Vm1wRFJEQXhNREFFQXdJQkFBQUFBQUFBQUFBQUFBQ0FBQUFBQUFNQUZnQUFBRU5vWlcxRWNtRjNJREV5TGpBdU1pNHhNRGMyQkFJUUFQWGVmZi9UKzM3L3paTVB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PaUpnU1VXQ0FRQUFBQWtBQmdJQkFBQUFDUUFHUWdBQUJBSUFnQUJBQThJQWdBQkFBT0FNd0FBQUFRQ0VBRDEzbjMvMC90Ky84MlREd0FtTmpRQUJJQUJBQUFBQUFJSUFBRUE0djhtOWpNQUNnQUNBQUlBTndRQkFBRUFBQVNBQWdBQUFBQUNDQUFBQU5QL0Uvc1pBQW9BQWdBREFBSUVBZ0FJQUNzRUFnQUFBRWdFQUFBM0JBRUFBUWFBQUFBQUFBQUNDQUFBb05iL0V4TVdBQVFDRUFBQVlNLy9FeE1XQUpxNTF2OFQweDBBSXdnQkFBQUNCd0lBQUFBQUJ3MEFBUUFBQUFNQVlBRElBQU1BVHdBQUFBQUVnQU1BQUFBQUFnZ0FBQURpL3dBQUFBQUtBQUlBQkFBQUFBU0FCQUFBQUFBQ0NBQUFBQUFBQUFBQUFBb0FBZ0FGQUFBQUJJQUZBQUFBQUFJSUFQLy9EZ0R0Qk9iL0NnQUNBQVlBQUFBRWdBWUFBQUFBQWdnQUFBQUFBTm9KelA4S0FBSUFCd0FBQUFTQUJ3QUFBQUFDQ0FBQUFPTC8yZ25NL3dvQUFnQUlBQUFBQklBSUFBQUFBQUlJQUFBQTAvL3RCT2IvQ2dBQ0FBa0FBQUFFZ0FrQUFBQUFBZ2dBQUFEVC84Y09zdjhLQUFJQUNnQUNCQUlBQndBckJBSUFBQUJJQkFBQUJvQUFBQUFBQUFJSUFEU1Qxdi9IZHE3L0JBSVFBTTFzei8vSGRxNy9OSlBXLy9xcHRmOGpDQUVBQUFJSEFnQUFBQUFIRFFBQkFBQUFBd0JnQU1nQUF3Qk9BQUFBQUFTQUNnQUFBQUFDQ0FDOU05Ly92NmFXL3dvQUFnQUxBQUlFQWdBSEFDc0VBZ0FBQUVnRUFBQUdnQUFBQUFBQUFnZ0E4TWJpLzc4T2svOEVBaEFBaXFEYi83OE9rLy93eHVMLzgwR2EveU1JQVFBQUFnY0NBQUFBQUFjTkFBRUFBQUFEQUdBQXlBQURBRTRBQUFBQUJJQUxBQUFBQUFJSUFHUG95UC9UazRML0NnQUNBQXdBQWdRQ0FBY0FLd1FDQUFBQVNBUUFBQWFBQUFBQUFBQUNDQUNXZTh6LzAvdCsvd1FDRUFBd1ZjWC8wL3QrLzVaN3pQOEdMNGIvSXdnQkFBQUNCd0lBQUFBQUJ3MEFBUUFBQUFNQVlBRElBQU1BVGdBQUFBQUVnQXdBQUFBQUFnZ0FVTzJ1LzlPVGtmOEtBQUlBRFFBQ0JBSUFCd0FyQkFJQUFBQklCQUFBQm9BQUFBQUFBQUlJQUlPQXN2L1QrNDMvQkFJUUFCMWFxLy9UKzQzL2c0Q3kvd1l2bGY4akNBRUFBQUlIQWdBQUFBQUhEUUFCQUFBQUF3QmdBTWdBQXdCT0FBQUFBQVNBRFFBQUFBQUNDQUFUS3JYL0FPeXUvd29BQWdBT0FBQUFCSUFPQUFBQUFBSUlBQ2NYb2Y5YU44WC9DZ0FDQUE4QUFnUUNBQkFBS3dRQ0FBQUFTQVFBQUFhQUFBQUFBQUFDQ0FBbnQ2VC9XdHZCL3dRQ0VBQW5kNTMvV3R2Qi84RFFwUC9BZ2NqL0l3Z0JBQUFDQndJQUFBQUFCdzBBQVFBQUFBTUFZQURJQUFNQVV3QUFBQUFFZ0E4QUFBQUFBZ2dBdTAyMi8rNXQydjhLQUFJQUVBQUNCQUlBQ0FBckJBSUFBQUJJQkFBQU53UUJBQUVHZ0FBQUFBQUFBZ2dBdSsyNS8rNkYxdjhFQWhBQXU2MnkvKzZGMXY5VkI3ci83a1hlL3lNSUFRQUFBZ2NDQUFBQUFBY05BQUVBQUFBREFHQUF5QUFEQUU4QUFBQUFCSUFRQUFBQUFBSUlBSkxnaS8vRkFMRC9DZ0FDQUJFQUFnUUNBQWdBS3dRQ0FBQUFTQVFBQURjRUFRQUJCb0FBQUFBQUFBSUlBSktBai8vRkdLei9CQUlRQUpKQWlQL0ZHS3ovTEpxUC84WFlzLzhqQ0FFQUFBSUhBZ0FBQUFBSERRQUJBQUFBQXdCZ0FNZ0FBd0JQQUFBQUFBU0FFUUFBQUFBQ0NBQ1M0SXYvN20zYS93b0FBZ0FTQURjRUFRQUJBQUFFZ0JJQUFBQUFBZ2dBVGFTVC96NW85LzhLQUFJQUV3QUFBQVNBRXdBQUFBQUNDQUM1Ylg3LzBaNE1BQW9BQWdBVUFBQUFCSUFVQUFBQUFBSUlBSE14aHY4aG1Ta0FDZ0FDQUJVQUFBQUVnQlVBQUFBQUFnZ0F3eXVqLzl4Y01RQUtBQUlBRmdBQUFBU0FGZ0FBQUFBQ0NBQlhZcmovUnlZY0FBb0FBZ0FYQUFBQUJJQVhBQUFBQUFJSUFKeWVzUC81Sy8vL0NnQUNBQmdBQUFBRmdCa0FBQUFLQUFJQUdRQUVCZ1FBQVFBQUFBVUdCQUFDQUFBQUNnWUJBQUVBQUFXQUdnQUFBQW9BQWdBYUFBUUdCQUFDQUFBQUJRWUVBQU1BQUFBS0JnRUFBUUFBQllBYkFBQUFDZ0FDQUJzQUJBWUVBQU1BQUFBRkJnUUFCQUFBQUFBR0FnQ0FBQUFBQllBY0FBQUFDZ0FDQUJ3QUJBWUVBQVFBQUFBRkJnUUFCUUFBQUFBR0FnQ0FBQUFBQllBZEFBQUFDZ0FDQUIwQUJBWUVBQVVBQUFBRkJnUUFCZ0FBQUFBR0FnQ0FBQUFBQllBZUFBQUFDZ0FDQUI0QUJBWUVBQVlBQUFBRkJnUUFCd0FBQUFBR0FnQ0FBQUFBQllBZkFBQUFDZ0FDQUI4QUJBWUVBQWNBQUFBRkJnUUFDQUFBQUFBR0FnQ0FBQUFBQllBZ0FBQUFDZ0FDQUNBQUJBWUVBQU1BQUFBRkJnUUFDQUFBQUFBR0FnQ0FBQUFBQllBaEFBQUFDZ0FDQUNFQUJBWUVBQWNBQUFBRkJnUUFDUUFBQUFBQUJZQWlBQUFBQ2dBQ0FDSUFCQVlFQUFrQUFBQUZCZ1FBQ2dBQUFBQUdBZ0NBQUFBQUJZQWpBQUFBQ2dBQ0FDTUFCQVlFQUFvQUFBQUZCZ1FBQ3dBQUFBQUdBZ0NBQUFBQUJZQWtBQUFBQ2dBQ0FDUUFCQVlFQUFzQUFBQUZCZ1FBREFBQUFBQUdBZ0NBQUFBQUJZQWxBQUFBQ2dBQ0FDVUFCQVlFQUF3QUFBQUZCZ1FBRFFBQUFBQUdBZ0NBQUFBQUJZQW1BQUFBQ2dBQ0FDWUFCQVlFQUFrQUFBQUZCZ1FBRFFBQUFBQUdBZ0NBQUFBQUJZQW5BQUFBQ2dBQ0FDY0FCQVlFQUEwQUFBQUZCZ1FBRGdBQUFBb0dBUUFCQUFBRmdDZ0FBQUFLQUFJQUtBQUVCZ1FBRGdBQUFBVUdCQUFQQUFBQUFBWUNBQUlBQUFBRmdDa0FBQUFLQUFJQUtRQUVCZ1FBRGdBQUFBVUdCQUFRQUFBQUFBWUNBQUlBQUFBRmdDb0FBQUFLQUFJQUtnQUVCZ1FBRGdBQUFBVUdCQUFSQUFBQUNnWUJBQUVBQUFXQUt3QUFBQW9BQWdBckFBUUdCQUFSQUFBQUJRWUVBQklBQUFBS0JnRUFBUUFBQllBc0FBQUFDZ0FDQUN3QUJBWUVBQklBQUFBRkJnUUFFd0FBQUFBR0FnQ0FBQUFBQllBdEFBQUFDZ0FDQUMwQUJBWUVBQk1BQUFBRkJnUUFGQUFBQUFBR0FnQ0FBQUFBQllBdUFBQUFDZ0FDQUM0QUJBWUVBQlFBQUFBRkJnUUFGUUFBQUFBR0FnQ0FBQUFBQllBdkFBQUFDZ0FDQUM4QUJBWUVBQlVBQUFBRkJnUUFGZ0FBQUFBR0FnQ0FBQUFBQllBd0FBQUFDZ0FDQURBQUJBWUVBQllBQUFBRkJnUUFGd0FBQUFBR0FnQ0FBQUFBQllBeEFBQUFDZ0FDQURFQUJBWUVBQklBQUFBRkJnUUFGd0FBQUFBR0FnQ0FBQUFBQjRBMEFBQUFCQUlRQUFBQThmODBNL3YvQUFEeC8rMEU1djhLQUFJQU1nQUFDZ0lBQkFBRUNnSUFBUUFOQWd3QTdRVG0vd0FBOGY4QUFBQUFEZ0lNQURReisvOEFBUEgvQUFBQUFBOENEQUR0Qk9iL1JpNEdBQUFBQUFBQUFBZUFOUUFBQUFRQ0VBQ0JQY2IvaXMyci80RTl4djhKOVp2L0NnQUNBRE1BRUFCSEFBQUFWR2hsY21VZ2FYTWdZU0IyWVd4bGJtTmxJRzl5SUdOb1lYSm5aU0JsY25KdmNpQnpiMjFsZDJobGNtVWdhVzRnZEdocGN5QmhjbTl0WVhScFl5QnplWE4wWlcwdUFBb0NBQVFBQkFvQ0FBRUFEUUlNQUFuMW0vK0JQY2IvQUFBQUFBNENEQUNLemF2L2dUM0cvd0FBQUFBUEFnd0FDZldiL3dJVzF2OEFBQUFBQUFBSGdEWUFBQUFFQWhBQUNHaWIvOU9RS1FBSWFKdi9qR0lVQUFvQUFnQTBBQUFLQWdBRUFBUUtBZ0FCQUEwQ0RBQ01ZaFFBQ0dpYi93QUFBQUFPQWd3QTA1QXBBQWhvbS84QUFBQUFEd0lNQUl4aUZBQk9sckQvQUFBQUFBQUFBQUFBQUFBQUFBQT0=</t>
        </r>
      </text>
    </comment>
    <comment ref="J56" authorId="0">
      <text>
        <r>
          <rPr>
            <sz val="9"/>
            <color indexed="81"/>
            <rFont val="Tahoma"/>
            <family val="2"/>
          </rPr>
          <t>QzE1SDE1TjNPMnxNQVNURVIgU0hFRVRQaWN0dXJlIDQ4OXxWbXBEUkRBeE1EQUVBd0lCQUFBQUFBQUFBQUFBQUFDQUFBQUFBQU1BRmdBQUFFTm9aVzFFY21GM0lERXlMakF1TWk0eE1EYzJCQUlRQUROc3cvODVzVTBBelpPSEFQTnBCd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3QUFBQUJBSVFBQUFBQUFBQUFBQUFBSURHQkxseFVRZ1dDQVFBQUFBa0FCZ0lCQUFBQUNRQUdRZ0FBQkFJQWdBQkFBOElBZ0FCQUFPQUxBQUFBQVFDRUFBemJNUC9PYkZOQU0yVGh3RHphUWNCQklBQkFBQUFBQUlJQUFFQThmODU4VTBBQ2dBQ0FBSUFOd1FCQUFFQUFBU0FBZ0FBQUFBQ0NBQUFBQUFBVE94bkFBb0FBZ0FEQURjRUFRQUJBQUFFZ0FNQUFBQUFBZ2dBQUFEeC8yRG5nUUFLQUFJQUJBQUFBQVNBQkFBQUFBQUNDQUFBQU5QL1lPZUJBQW9BQWdBRkFBSUVBZ0FJQUNzRUFnQUFBRWdFQUFBM0JBRUFBUWFBQUFBQUFBQUNDQUFCb05iL1lQOTlBQVFDRUFBQllNLy9ZUDk5QUpxNTF2OWd2NFVBSXdnQkFBQUNCd0lBQUFBQUJ3MEFBUUFBQUFNQVlBRElBQU1BVHdBQUFBQUVnQVVBQUFBQUFnZ0FBQUFBQUhQaW13QUtBQUlBQmdBQ0JBSUFCd0FyQkFJQUFRQklCQUFBTndRQkFBRUdnQUFBQUFBQUFnZ0FNNU1EQUhOS21BQUVBaEFBeld6OC8zTkttQUNxNmdzQXBuMmZBQ01JQVFBQUFnY0NBQUFBQlFjQkFBVUVCd1lBQWdBQ0FBTUFBQWNPQUFFQUFBQURBR0FBeUFBREFFNUlBQUFBQUFTQUJnQUFBQUFDQ0FBQkFQSC9odDIxQUFvQUFnQUhBQUFBQklBSEFBQUFBQUlJQUFBQTAvK0czYlVBQ2dBQ0FBZ0FBQUFFZ0FnQUFBQUFBZ2dBQVFERS81bll6d0FLQUFJQUNRQUFBQVNBQ1FBQUFBQUNDQUFCQU5QL3JkUHBBQW9BQWdBS0FBQUFCSUFLQUFBQUFBSUlBQUVBOGYrdDAra0FDZ0FDQUFzQUFBQUVnQXNBQUFBQUFnZ0FBQUFBQUpuWXp3QUtBQUlBREFBQUFBU0FEQUFBQUFBQ0NBRC8veDBBbWRqUEFBb0FBZ0FOQUFBQUJJQU5BQUFBQUFJSUFQLy9MQUNHM2JVQUNnQUNBQTRBQWdRQ0FBZ0FLd1FDQUFBQVNBUUFBRGNFQVFBQkJvQUFBQUFBQUFJSUFBQ2dNQUNHOWJFQUJBSVFBQUJnS1FDRzliRUFtYmt3QUlhMXVRQWpDQUVBQUFJSEFnQUFBQUFIRFFBQkFBQUFBd0JnQU1nQUF3QlBBQUFBQUFTQURnQUFBQUFDQ0FELy95d0FyZFBwQUFvQUFnQVBBQUlFQWdBSEFDc0VBZ0FCQUVnRUFBQTNCQUVBQVFhQUFBQUFBQUFDQ0FBemt6QUFyVHZtQUFRQ0VBRE1iQ2tBclR2bUFET1RNQUFUb3ZRQUl3Z0JBQUFDQndJQUFBQUZCd0VBQVFBSERnQUJBQUFBQXdCZ0FNZ0FBd0JPU0FBQUFBQUVnQThBQUFBQUFnZ0FBQUJMQUszVDZRQUtBQUlBRUFBQUFBU0FFQUFBQUFBQ0NBQUFBRm9BbWRqUEFBb0FBZ0FSQUFBQUJJQVJBQUFBQUFJSUFBQUFlQUNaMk04QUNnQUNBQklBQUFBRWdCSUFBQUFBQWdnQUFBQ0hBSzNUNlFBS0FBSUFFd0FBQUFTQUV3QUFBQUFDQ0FELy8zY0F3TTREQVFvQUFnQVVBQUFBQklBVUFBQUFBQUlJQVAvL1dRREF6Z01CQ2dBQ0FCVUFBZ1FDQUFjQUt3UUNBQUFBU0FRQUFBYUFBQUFBQUFBQ0NBQXprMTBBd0RZQUFRUUNFQURNYkZZQXdEWUFBVE9UWFFEemFRY0JJd2dCQUFBQ0J3SUFBQUFBQncwQUFRQUFBQU1BWUFESUFBTUFUZ0FBQUFBRmdCWUFBQUFLQUFJQUZnQUVCZ1FBQVFBQUFBVUdCQUFDQUFBQUNnWUJBQUVBQUFXQUZ3QUFBQW9BQWdBWEFBUUdCQUFDQUFBQUJRWUVBQU1BQUFBS0JnRUFBUUFBQllBWUFBQUFDZ0FDQUJnQUJBWUVBQU1BQUFBRkJnUUFCQUFBQUFBR0FnQUNBQUFBQllBWkFBQUFDZ0FDQUJrQUJBWUVBQU1BQUFBRkJnUUFCUUFBQUFvR0FRQUJBQUFGZ0JvQUFBQUtBQUlBR2dBRUJnUUFCUUFBQUFVR0JBQUdBQUFBQ2dZQkFBRUFBQVdBR3dBQUFBb0FBZ0FiQUFRR0JBQUdBQUFBQlFZRUFBY0FBQUFBQmdJQWdBQUFBQVdBSEFBQUFBb0FBZ0FjQUFRR0JBQUhBQUFBQlFZRUFBZ0FBQUFBQmdJQWdBQUFBQVdBSFFBQUFBb0FBZ0FkQUFRR0JBQUlBQUFBQlFZRUFBa0FBQUFBQmdJQWdBQUFBQVdBSGdBQUFBb0FBZ0FlQUFRR0JBQUpBQUFBQlFZRUFBb0FBQUFBQmdJQWdBQUFBQVdBSHdBQUFBb0FBZ0FmQUFRR0JBQUtBQUFBQlFZRUFBc0FBQUFBQmdJQWdBQUFBQVdBSUFBQUFBb0FBZ0FnQUFRR0JBQUdBQUFBQlFZRUFBc0FBQUFBQmdJQWdBQUFBQVdBSVFBQUFBb0FBZ0FoQUFRR0JBQUxBQUFBQlFZRUFBd0FBQUFLQmdFQUFRQUFCWUFpQUFBQUNnQUNBQ0lBQkFZRUFBd0FBQUFGQmdRQURRQUFBQUFHQWdBQ0FBQUFCWUFqQUFBQUNnQUNBQ01BQkFZRUFBd0FBQUFGQmdRQURnQUFBQW9HQVFBQkFBQUZnQ1FBQUFBS0FBSUFKQUFFQmdRQURnQUFBQVVHQkFBUEFBQUFDZ1lCQUFFQUFBV0FKUUFBQUFvQUFnQWxBQVFHQkFBUEFBQUFCUVlFQUJBQUFBQUFCZ0lBZ0FBQUFBV0FKZ0FBQUFvQUFnQW1BQVFHQkFBUUFBQUFCUVlFQUJFQUFBQUFCZ0lBZ0FBQUFBV0FKd0FBQUFvQUFnQW5BQVFHQkFBUkFBQUFCUVlFQUJJQUFBQUFCZ0lBZ0FBQUFBV0FLQUFBQUFvQUFnQW9BQVFHQkFBU0FBQUFCUVlFQUJNQUFBQUFCZ0lBZ0FBQUFBV0FLUUFBQUFvQUFnQXBBQVFHQkFBVEFBQUFCUVlFQUJRQUFBQUFCZ0lBZ0FBQUFBV0FLZ0FBQUFvQUFnQXFBQVFHQkFBUEFBQUFCUVlFQUJRQUFBQUFCZ0lBZ0FBQUFBZUFMUUFBQUFRQ0VBQUJBT0wvNEFibEFBRUE0ditaMk04QUNnQUNBQ3NBQUFvQ0FBUUFCQW9DQUFFQURRSU1BSm5ZendBQkFPTC9BQUFBQUE0Q0RBRGdCdVVBQVFEaS93QUFBQUFQQWd3QW1kalBBRWN1OS84QUFBQUFBQUFIZ0M0QUFBQUVBaEFBQUFCcEFQTUIvd0FBQUdrQXJkUHBBQW9BQWdBc0FBQUtBZ0FFQUFRS0FnQUJBQTBDREFDdDAra0FBQUJwQUFBQUFBQU9BZ3dBOHdIL0FBQUFhUUFBQUFBQUR3SU1BSzNUNlFCR0xuNEFBQUFBQUFBQUFBQUFBQUFBQUFBPQ==</t>
        </r>
      </text>
    </comment>
    <comment ref="K56" authorId="0">
      <text>
        <r>
          <rPr>
            <sz val="9"/>
            <color indexed="81"/>
            <rFont val="Tahoma"/>
            <family val="2"/>
          </rPr>
          <t>QzE1SDE1TjNPMnxNQVNURVIgU0hFRVRQaWN0dXJlIDQ4OXxWbXBEUkRBeE1EQUVBd0lCQUFBQUFBQUFBQUFBQUFDQUFBQUFBQU1BRmdBQUFFTm9aVzFFY21GM0lERXlMakF1TWk0eE1EYzJCQUlRQUROc3cvODVzVTBBelpPSEFQTnBCd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3QUFBQUJBSVFBQUFBQUFBQUFBQUFBSURHQkxseFVRZ1dDQVFBQUFBa0FCZ0lCQUFBQUNRQUdRZ0FBQkFJQWdBQkFBOElBZ0FCQUFPQUxBQUFBQVFDRUFBemJNUC9PYkZOQU0yVGh3RHphUWNCQklBQkFBQUFBQUlJQUFFQThmODU4VTBBQ2dBQ0FBSUFOd1FCQUFFQUFBU0FBZ0FBQUFBQ0NBQUFBQUFBVE94bkFBb0FBZ0FEQURjRUFRQUJBQUFFZ0FNQUFBQUFBZ2dBQUFEeC8yRG5nUUFLQUFJQUJBQUFBQVNBQkFBQUFBQUNDQUFBQU5QL1lPZUJBQW9BQWdBRkFBSUVBZ0FJQUNzRUFnQUFBRWdFQUFBM0JBRUFBUWFBQUFBQUFBQUNDQUFCb05iL1lQOTlBQVFDRUFBQllNLy9ZUDk5QUpxNTF2OWd2NFVBSXdnQkFBQUNCd0lBQUFBQUJ3MEFBUUFBQUFNQVlBRElBQU1BVHdBQUFBQUVnQVVBQUFBQUFnZ0FBQUFBQUhQaW13QUtBQUlBQmdBQ0JBSUFCd0FyQkFJQUFRQklCQUFBTndRQkFBRUdnQUFBQUFBQUFnZ0FNNU1EQUhOS21BQUVBaEFBeld6OC8zTkttQUNxNmdzQXBuMmZBQ01JQVFBQUFnY0NBQUFBQlFjQkFBVUVCd1lBQWdBQ0FBTUFBQWNPQUFFQUFBQURBR0FBeUFBREFFNUlBQUFBQUFTQUJnQUFBQUFDQ0FBQkFQSC9odDIxQUFvQUFnQUhBQUFBQklBSEFBQUFBQUlJQUFBQTAvK0czYlVBQ2dBQ0FBZ0FBQUFFZ0FnQUFBQUFBZ2dBQVFERS81bll6d0FLQUFJQUNRQUFBQVNBQ1FBQUFBQUNDQUFCQU5QL3JkUHBBQW9BQWdBS0FBQUFCSUFLQUFBQUFBSUlBQUVBOGYrdDAra0FDZ0FDQUFzQUFBQUVnQXNBQUFBQUFnZ0FBQUFBQUpuWXp3QUtBQUlBREFBQUFBU0FEQUFBQUFBQ0NBRC8veDBBbWRqUEFBb0FBZ0FOQUFBQUJJQU5BQUFBQUFJSUFQLy9MQUNHM2JVQUNnQUNBQTRBQWdRQ0FBZ0FLd1FDQUFBQVNBUUFBRGNFQVFBQkJvQUFBQUFBQUFJSUFBQ2dNQUNHOWJFQUJBSVFBQUJnS1FDRzliRUFtYmt3QUlhMXVRQWpDQUVBQUFJSEFnQUFBQUFIRFFBQkFBQUFBd0JnQU1nQUF3QlBBQUFBQUFTQURnQUFBQUFDQ0FELy95d0FyZFBwQUFvQUFnQVBBQUlFQWdBSEFDc0VBZ0FCQUVnRUFBQTNCQUVBQVFhQUFBQUFBQUFDQ0FBemt6QUFyVHZtQUFRQ0VBRE1iQ2tBclR2bUFET1RNQUFUb3ZRQUl3Z0JBQUFDQndJQUFBQUZCd0VBQVFBSERnQUJBQUFBQXdCZ0FNZ0FBd0JPU0FBQUFBQUVnQThBQUFBQUFnZ0FBQUJMQUszVDZRQUtBQUlBRUFBQUFBU0FFQUFBQUFBQ0NBQUFBRm9BbWRqUEFBb0FBZ0FSQUFBQUJJQVJBQUFBQUFJSUFBQUFlQUNaMk04QUNnQUNBQklBQUFBRWdCSUFBQUFBQWdnQUFBQ0hBSzNUNlFBS0FBSUFFd0FBQUFTQUV3QUFBQUFDQ0FELy8zY0F3TTREQVFvQUFnQVVBQUFBQklBVUFBQUFBQUlJQVAvL1dRREF6Z01CQ2dBQ0FCVUFBZ1FDQUFjQUt3UUNBQUFBU0FRQUFBYUFBQUFBQUFBQ0NBQXprMTBBd0RZQUFRUUNFQURNYkZZQXdEWUFBVE9UWFFEemFRY0JJd2dCQUFBQ0J3SUFBQUFBQncwQUFRQUFBQU1BWUFESUFBTUFUZ0FBQUFBRmdCWUFBQUFLQUFJQUZnQUVCZ1FBQVFBQUFBVUdCQUFDQUFBQUNnWUJBQUVBQUFXQUZ3QUFBQW9BQWdBWEFBUUdCQUFDQUFBQUJRWUVBQU1BQUFBS0JnRUFBUUFBQllBWUFBQUFDZ0FDQUJnQUJBWUVBQU1BQUFBRkJnUUFCQUFBQUFBR0FnQUNBQUFBQllBWkFBQUFDZ0FDQUJrQUJBWUVBQU1BQUFBRkJnUUFCUUFBQUFvR0FRQUJBQUFGZ0JvQUFBQUtBQUlBR2dBRUJnUUFCUUFBQUFVR0JBQUdBQUFBQ2dZQkFBRUFBQVdBR3dBQUFBb0FBZ0FiQUFRR0JBQUdBQUFBQlFZRUFBY0FBQUFBQmdJQWdBQUFBQVdBSEFBQUFBb0FBZ0FjQUFRR0JBQUhBQUFBQlFZRUFBZ0FBQUFBQmdJQWdBQUFBQVdBSFFBQUFBb0FBZ0FkQUFRR0JBQUlBQUFBQlFZRUFBa0FBQUFBQmdJQWdBQUFBQVdBSGdBQUFBb0FBZ0FlQUFRR0JBQUpBQUFBQlFZRUFBb0FBQUFBQmdJQWdBQUFBQVdBSHdBQUFBb0FBZ0FmQUFRR0JBQUtBQUFBQlFZRUFBc0FBQUFBQmdJQWdBQUFBQVdBSUFBQUFBb0FBZ0FnQUFRR0JBQUdBQUFBQlFZRUFBc0FBQUFBQmdJQWdBQUFBQVdBSVFBQUFBb0FBZ0FoQUFRR0JBQUxBQUFBQlFZRUFBd0FBQUFLQmdFQUFRQUFCWUFpQUFBQUNnQUNBQ0lBQkFZRUFBd0FBQUFGQmdRQURRQUFBQUFHQWdBQ0FBQUFCWUFqQUFBQUNnQUNBQ01BQkFZRUFBd0FBQUFGQmdRQURnQUFBQW9HQVFBQkFBQUZnQ1FBQUFBS0FBSUFKQUFFQmdRQURnQUFBQVVHQkFBUEFBQUFDZ1lCQUFFQUFBV0FKUUFBQUFvQUFnQWxBQVFHQkFBUEFBQUFCUVlFQUJBQUFBQUFCZ0lBZ0FBQUFBV0FKZ0FBQUFvQUFnQW1BQVFHQkFBUUFBQUFCUVlFQUJFQUFBQUFCZ0lBZ0FBQUFBV0FKd0FBQUFvQUFnQW5BQVFHQkFBUkFBQUFCUVlFQUJJQUFBQUFCZ0lBZ0FBQUFBV0FLQUFBQUFvQUFnQW9BQVFHQkFBU0FBQUFCUVlFQUJNQUFBQUFCZ0lBZ0FBQUFBV0FLUUFBQUFvQUFnQXBBQVFHQkFBVEFBQUFCUVlFQUJRQUFBQUFCZ0lBZ0FBQUFBV0FLZ0FBQUFvQUFnQXFBQVFHQkFBUEFBQUFCUVlFQUJRQUFBQUFCZ0lBZ0FBQUFBZUFMUUFBQUFRQ0VBQUJBT0wvNEFibEFBRUE0ditaMk04QUNnQUNBQ3NBQUFvQ0FBUUFCQW9DQUFFQURRSU1BSm5ZendBQkFPTC9BQUFBQUE0Q0RBRGdCdVVBQVFEaS93QUFBQUFQQWd3QW1kalBBRWN1OS84QUFBQUFBQUFIZ0M0QUFBQUVBaEFBQUFCcEFQTUIvd0FBQUdrQXJkUHBBQW9BQWdBc0FBQUtBZ0FFQUFRS0FnQUJBQTBDREFDdDAra0FBQUJwQUFBQUFBQU9BZ3dBOHdIL0FBQUFhUUFBQUFBQUR3SU1BSzNUNlFCR0xuNEFBQUFBQUFBQUFBQUFBQUFBQUFBPQ==</t>
        </r>
      </text>
    </comment>
    <comment ref="J57" authorId="0">
      <text>
        <r>
          <rPr>
            <sz val="9"/>
            <color indexed="81"/>
            <rFont val="Tahoma"/>
            <family val="2"/>
          </rPr>
          <t>QzE4SDE1Q2xONE8yU3xNQVNURVIgU0hFRVRQaWN0dXJlIDIyM3xWbXBEUkRBeE1EQUVBd0lCQUFBQUFBQUFBQUFBQUFDQUFBQUFBQU1BRmdBQUFFTm9aVzFFY21GM0lERXlMakF1TWk0eE1EYzJCQUlRQUFDQTB2OW0rMmYvRHRxREFFME1a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NIaWl5WVdDQVFBQUFBa0FCZ0lCQUFBQUNRQUdRZ0FBQkFJQWdBQkFBOElBZ0FCQUFPQU9nQUFBQVFDRUFBQWdOTC9adnRuL3c3YWd3Qk5ER2NBQklBQkFBQUFBQUlJQUJUNzdQL2FDWkQvQ2dBQ0FBSUFBZ1FDQUJFQUt3UUNBQUFBU0FRQUFEY0VBUUFCQm9BQUFBQUFBQUlJQUJTYjhQL2FJWkgvQkFJUUFCUmI2ZjkwdTRmL3JiVHcvOW9oa2Y4akNBRUEvd0VIQVFEL0FnY0NBQUFBQlFjQkFBTUFCdzRBQVFBQUFBTUFZQURJQUFNQVEyd0FBQUFBQklBQ0FBQUFBQUlJQUJUNzdQL2FDYTcvQ2dBQ0FBTUFBQUFFZ0FNQUFBQUFBZ2dBQUFEVC85b0p2ZjhLQUFJQUJBQUFBQVNBQkFBQUFBQUNDQUFBQU5QLzJnbmIvd29BQWdBRkFBQUFCSUFGQUFBQUFBSUlBQlQ3N1AvYUNlci9DZ0FDQUFZQUFBQUVnQVlBQUFBQUFnZ0FKdllHQU5vSjIvOEtBQUlBQndBQUFBU0FCd0FBQUFBQ0NBQkRmaU1BR2svay93b0FBZ0FJQUFJRUFnQVFBQ3NFQWdBQUFFZ0VBQUFHZ0FBQUFBQUFBZ2dBUXg0bkFCcno0UDhFQWhBQVE5NGZBQnJ6NFAvZE55Y0FnWm5uL3lNSUFRQUFBZ2NDQUFBQUFBY05BQUVBQUFBREFHQUF5QUFEQUZNQUFBQUFCSUFJQUFBQUFBSUlBSFFnTlFEYUNjei9DZ0FDQUFrQUFBQUVnQWtBQUFBQUFnZ0FRMzRqQUpyRXMvOEtBQUlBQ2dBQ0JBSUFCd0FyQkFJQUFBQklCQUFBQm9BQUFBQUFBQUlJQUhZUkp3Q2FMTEQvQkFJUUFCRHJId0NhTExEL2RoRW5BTTFmdC84akNBRUFBQUlIQWdBQUFBQUhEUUFCQUFBQUF3QmdBTWdBQXdCT0FBQUFBQVNBQ2dBQUFBQUNDQUFtOWdZQTJnbTkvd29BQWdBTEFBQUFCSUFMQUFBQUFBSUlBSFFnVXdEYUNjei9DZ0FDQUF3QUFnUUNBQWNBS3dRQ0FBQUFTQVFBQUFhQUFBQUFBQUFDQ0FDbnMxWUEybkhJL3dRQ0VBQkJqVThBMm5ISS82ZXpWZ0FOcGMvL0l3Z0JBQUFDQndJQUFBQUFCdzBBQVFBQUFBTUFZQURJQUFNQVRnQUFBQUFFZ0F3QUFBQUFBZ2dBZENCaUFPMEU1djhLQUFJQURRQTNCQUVBQVFBQUJJQU5BQUFBQUFJSUFIUWdVd0FBQUFBQUNnQUNBQTRBTndRQkFBRUFBQVNBRGdBQUFBQUNDQUIwSUdJQUUvc1pBQW9BQWdBUEFEY0VBUUFCQUFBRWdBOEFBQUFBQWdnQWRDQlRBQ2IyTXdBS0FBSUFFQUFDQkFJQUJ3QXJCQUlBQUFCSUJBQUFCb0FBQUFBQUFBSUlBS2V6VmdBbVhqQUFCQUlRQUVHTlR3QW1YakFBcDdOV0FGbVJOd0FqQ0FFQUFBSUhBZ0FBQUFBSERRQUJBQUFBQXdCZ0FNZ0FBd0JPQUFBQUFBU0FFQUFBQUFBQ0NBQ0dTalVBN1JnM0FBb0FBZ0FSQUFBQUJJQVJBQUFBQUFJSUFNTU5Md0FhY1ZRQUNnQUNBQklBQUFBRWdCSUFBQUFBQWdnQTF3aEpBQnB4WXdBS0FBSUFFd0FDQkFJQUJ3QXJCQUlBQUFCSUJBQUFCb0FBQUFBQUFBSUlBQXFjVEFBYTJWOEFCQUlRQUtOMVJRQWEyVjhBQ3B4TUFFME1ad0FqQ0FFQUFBSUhBZ0FBQUFBSERRQUJBQUFBQXdCZ0FNZ0FBd0JPQUFBQUFBU0FFd0FBQUFBQ0NBQXhWRjhBTFY1UEFBb0FBZ0FVQUFBQUJJQVVBQUFBQUFJSUFIUWdZZ0RIRHJML0NnQUNBQlVBQUFBRWdCVUFBQUFBQWdnQWRDQ0FBTWNPc3Y4S0FBSUFGZ0FDQkFJQUNBQXJCQUlBQUFCSUJBQUFOd1FCQUFFR2dBQUFBQUFBQWdnQWRNQ0RBTWNtcnY4RUFoQUFkSUI4QU1jbXJ2OE8yb01BeCthMS95TUlBUUFBQWdjQ0FBQUFBQWNOQUFFQUFBQURBR0FBeUFBREFFOEFBQUFBQklBV0FBQUFBQUlJQUhRZ1V3QzBFNWovQ2dBQ0FCY0FBQUFFZ0JjQUFBQUFBZ2dBTVZSZkFLeXJmUDhLQUFJQUdBQUNCQUlBQ0FBckJBSUFBQUJJQkFBQUJvQUFBQUFBQUFJSUFESDBZZ0NzdzNqL0JBSVFBREcwV3dDc3czai95ZzFqQUt5RGdQOGpDQUVBQUFJSEFnQUFBQUFIRFFBQkFBQUFBd0JnQU1nQUF3QlBBQUFBQUFTQUdBQUFBQUFDQ0FEWENFa0F3SmhvL3dvQUFnQVpBQUFBQklBWkFBQUFBQUlJQU1NTkx3REFtSGYvQ2dBQ0FCb0FBQUFFZ0JvQUFBQUFBZ2dBaGtvMUFPendsUDhLQUFJQUd3QUFBQVdBSEFBQUFBb0FBZ0FjQUFRR0JBQUJBQUFBQlFZRUFBSUFBQUFLQmdFQUFRQUFCWUFkQUFBQUNnQUNBQjBBQkFZRUFBSUFBQUFGQmdRQUF3QUFBQUFHQWdDQUFBQUFCWUFlQUFBQUNnQUNBQjRBQkFZRUFBTUFBQUFGQmdRQUJBQUFBQUFHQWdDQUFBQUFCWUFmQUFBQUNnQUNBQjhBQkFZRUFBUUFBQUFGQmdRQUJRQUFBQUFHQWdDQUFBQUFCWUFnQUFBQUNnQUNBQ0FBQkFZRUFBVUFBQUFGQmdRQUJnQUFBQUFHQWdDQUFBQUFCWUFoQUFBQUNnQUNBQ0VBQkFZRUFBWUFBQUFGQmdRQUJ3QUFBQUFHQWdDQUFBQUFCWUFpQUFBQUNnQUNBQ0lBQkFZRUFBY0FBQUFGQmdRQUNBQUFBQUFHQWdDQUFBQUFCWUFqQUFBQUNnQUNBQ01BQkFZRUFBZ0FBQUFGQmdRQUNRQUFBQUFHQWdDQUFBQUFCWUFrQUFBQUNnQUNBQ1FBQkFZRUFBa0FBQUFGQmdRQUNnQUFBQUFHQWdDQUFBQUFCWUFsQUFBQUNnQUNBQ1VBQkFZRUFBSUFBQUFGQmdRQUNnQUFBQUFHQWdDQUFBQUFCWUFtQUFBQUNnQUNBQ1lBQkFZRUFBWUFBQUFGQmdRQUNnQUFBQUFHQWdDQUFBQUFCWUFuQUFBQUNnQUNBQ2NBQkFZRUFBZ0FBQUFGQmdRQUN3QUFBQW9HQVFBQkFBQUZnQ2dBQUFBS0FBSUFLQUFFQmdRQUN3QUFBQVVHQkFBTUFBQUFDZ1lCQUFFQUFBV0FLUUFBQUFvQUFnQXBBQVFHQkFBTUFBQUFCUVlFQUEwQUFBQUtCZ0VBQVFBQUJZQXFBQUFBQ2dBQ0FDb0FCQVlFQUEwQUFBQUZCZ1FBRGdBQUFBb0dBUUFCQUFBRmdDc0FBQUFLQUFJQUt3QUVCZ1FBRGdBQUFBVUdCQUFQQUFBQUNnWUJBQUVBQUFXQUxBQUFBQW9BQWdBc0FBUUdCQUFQQUFBQUJRWUVBQkFBQUFBQUJnSUFnQUFBQUFXQUxRQUFBQW9BQWdBdEFBUUdCQUFRQUFBQUJRWUVBQkVBQUFBQUJnSUFnQUFBQUFXQUxnQUFBQW9BQWdBdUFBUUdCQUFSQUFBQUJRWUVBQklBQUFBQUJnSUFnQUFBQUFXQUx3QUFBQW9BQWdBdkFBUUdCQUFTQUFBQUJRWUVBQk1BQUFBQUJnSUFnQUFBQUFXQU1BQUFBQW9BQWdBd0FBUUdCQUFQQUFBQUJRWUVBQk1BQUFBQUJnSUFnQUFBQUFXQU1RQUFBQW9BQWdBeEFBUUdCQUFMQUFBQUJRWUVBQlFBQUFBS0JnRUFBUUFBQllBeUFBQUFDZ0FDQURJQUJBWUVBQlFBQUFBRkJnUUFGUUFBQUFBR0FnQUNBQUFBQllBekFBQUFDZ0FDQURNQUJBWUVBQlFBQUFBRkJnUUFGZ0FBQUFvR0FRQUJBQUFGZ0RRQUFBQUtBQUlBTkFBRUJnUUFGZ0FBQUFVR0JBQVhBQUFBQUFZQ0FJQUFBQUFGZ0RVQUFBQUtBQUlBTlFBRUJnUUFGd0FBQUFVR0JBQVlBQUFBQUFZQ0FJQUFBQUFGZ0RZQUFBQUtBQUlBTmdBRUJnUUFHQUFBQUFVR0JBQVpBQUFBQUFZQ0FJQUFBQUFGZ0RjQUFBQUtBQUlBTndBRUJnUUFHUUFBQUFVR0JBQWFBQUFBQUFZQ0FJQUFBQUFGZ0RnQUFBQUtBQUlBT0FBRUJnUUFGZ0FBQUFVR0JBQWFBQUFBQUFZQ0FJQUFBQUFIZ0RzQUFBQUVBaEFBRlB2cy95QTQ0ZjhVKyt6LzJnbk0vd29BQWdBNUFBQUtBZ0FFQUFRS0FnQUJBQTBDREFEYUNjei9GUHZzL3dBQUFBQU9BZ3dBSURqaC94VDc3UDhBQUFBQUR3SU1BTm9KelA5WktRSUFBQUFBQUFBQUI0QThBQUFBQkFJUUFIU2JHd0JjNHR2L2RKc2JBTm9KelA4S0FBSUFPZ0FBQ2dJQUJBQUVDZ0lBQVFBTkFnd0EyZ25NLzNTYkd3QUFBQUFBRGdJTUFGemkyLzkwbXhzQUFBQUFBQThDREFEYUNjei85bk1yQUFBQUFBQUFBQWVBUFFBQUFBUUNFQUQwWFVZQVp1aFpBUFJkUmdEa0Qwb0FDZ0FDQURzQUVBQkhBQUFBVkdobGNtVWdhWE1nWVNCMllXeGxibU5sSUc5eUlHTm9ZWEpuWlNCbGNuSnZjaUJ6YjIxbGQyaGxjbVVnYVc0Z2RHaHBjeUJoY205dFlYUnBZeUJ6ZVhOMFpXMHVBQW9DQUFRQUJBb0NBQUVBRFFJTUFPUVBTZ0QwWFVZQUFBQUFBQTRDREFCbTZGa0E5RjFHQUFBQUFBQVBBZ3dBNUE5S0FIWTJWZ0FBQUFBQUFBQUhnRDRBQUFBRUFoQUE5RjFHQUhmU2tmLzBYVVlBOXZtQi93b0FBZ0E4QUFBS0FnQUVBQVFLQWdBQkFBMENEQUQyK1lILzlGMUdBQUFBQUFBT0Fnd0FkOUtSLy9SZFJnQUFBQUFBRHdJTUFQYjVnZjkyTmxZQUFBQUFBQUFBQUFBQUFBQUFBQUE9</t>
        </r>
      </text>
    </comment>
    <comment ref="K57" authorId="0">
      <text>
        <r>
          <rPr>
            <sz val="9"/>
            <color indexed="81"/>
            <rFont val="Tahoma"/>
            <family val="2"/>
          </rPr>
          <t>QzE4SDE1Q2xONE8yU3xNQVNURVIgU0hFRVRQaWN0dXJlIDIyM3xWbXBEUkRBeE1EQUVBd0lCQUFBQUFBQUFBQUFBQUFDQUFBQUFBQU1BRmdBQUFFTm9aVzFFY21GM0lERXlMakF1TWk0eE1EYzJCQUlRQUFDQTB2OW0rMmYvRHRxREFFME1a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NIaWl5WVdDQVFBQUFBa0FCZ0lCQUFBQUNRQUdRZ0FBQkFJQWdBQkFBOElBZ0FCQUFPQU9nQUFBQVFDRUFBQWdOTC9adnRuL3c3YWd3Qk5ER2NBQklBQkFBQUFBQUlJQUJUNzdQL2FDWkQvQ2dBQ0FBSUFBZ1FDQUJFQUt3UUNBQUFBU0FRQUFEY0VBUUFCQm9BQUFBQUFBQUlJQUJTYjhQL2FJWkgvQkFJUUFCUmI2ZjkwdTRmL3JiVHcvOW9oa2Y4akNBRUEvd0VIQVFEL0FnY0NBQUFBQlFjQkFBTUFCdzRBQVFBQUFBTUFZQURJQUFNQVEyd0FBQUFBQklBQ0FBQUFBQUlJQUJUNzdQL2FDYTcvQ2dBQ0FBTUFBQUFFZ0FNQUFBQUFBZ2dBQUFEVC85b0p2ZjhLQUFJQUJBQUFBQVNBQkFBQUFBQUNDQUFBQU5QLzJnbmIvd29BQWdBRkFBQUFCSUFGQUFBQUFBSUlBQlQ3N1AvYUNlci9DZ0FDQUFZQUFBQUVnQVlBQUFBQUFnZ0FKdllHQU5vSjIvOEtBQUlBQndBQUFBU0FCd0FBQUFBQ0NBQkRmaU1BR2svay93b0FBZ0FJQUFJRUFnQVFBQ3NFQWdBQUFFZ0VBQUFHZ0FBQUFBQUFBZ2dBUXg0bkFCcno0UDhFQWhBQVE5NGZBQnJ6NFAvZE55Y0FnWm5uL3lNSUFRQUFBZ2NDQUFBQUFBY05BQUVBQUFBREFHQUF5QUFEQUZNQUFBQUFCSUFJQUFBQUFBSUlBSFFnTlFEYUNjei9DZ0FDQUFrQUFBQUVnQWtBQUFBQUFnZ0FRMzRqQUpyRXMvOEtBQUlBQ2dBQ0JBSUFCd0FyQkFJQUFBQklCQUFBQm9BQUFBQUFBQUlJQUhZUkp3Q2FMTEQvQkFJUUFCRHJId0NhTExEL2RoRW5BTTFmdC84akNBRUFBQUlIQWdBQUFBQUhEUUFCQUFBQUF3QmdBTWdBQXdCT0FBQUFBQVNBQ2dBQUFBQUNDQUFtOWdZQTJnbTkvd29BQWdBTEFBQUFCSUFMQUFBQUFBSUlBSFFnVXdEYUNjei9DZ0FDQUF3QUFnUUNBQWNBS3dRQ0FBQUFTQVFBQUFhQUFBQUFBQUFDQ0FDbnMxWUEybkhJL3dRQ0VBQkJqVThBMm5ISS82ZXpWZ0FOcGMvL0l3Z0JBQUFDQndJQUFBQUFCdzBBQVFBQUFBTUFZQURJQUFNQVRnQUFBQUFFZ0F3QUFBQUFBZ2dBZENCaUFPMEU1djhLQUFJQURRQTNCQUVBQVFBQUJJQU5BQUFBQUFJSUFIUWdVd0FBQUFBQUNnQUNBQTRBTndRQkFBRUFBQVNBRGdBQUFBQUNDQUIwSUdJQUUvc1pBQW9BQWdBUEFEY0VBUUFCQUFBRWdBOEFBQUFBQWdnQWRDQlRBQ2IyTXdBS0FBSUFFQUFDQkFJQUJ3QXJCQUlBQUFCSUJBQUFCb0FBQUFBQUFBSUlBS2V6VmdBbVhqQUFCQUlRQUVHTlR3QW1YakFBcDdOV0FGbVJOd0FqQ0FFQUFBSUhBZ0FBQUFBSERRQUJBQUFBQXdCZ0FNZ0FBd0JPQUFBQUFBU0FFQUFBQUFBQ0NBQ0dTalVBN1JnM0FBb0FBZ0FSQUFBQUJJQVJBQUFBQUFJSUFNTU5Md0FhY1ZRQUNnQUNBQklBQUFBRWdCSUFBQUFBQWdnQTF3aEpBQnB4WXdBS0FBSUFFd0FDQkFJQUJ3QXJCQUlBQUFCSUJBQUFCb0FBQUFBQUFBSUlBQXFjVEFBYTJWOEFCQUlRQUtOMVJRQWEyVjhBQ3B4TUFFME1ad0FqQ0FFQUFBSUhBZ0FBQUFBSERRQUJBQUFBQXdCZ0FNZ0FBd0JPQUFBQUFBU0FFd0FBQUFBQ0NBQXhWRjhBTFY1UEFBb0FBZ0FVQUFBQUJJQVVBQUFBQUFJSUFIUWdZZ0RIRHJML0NnQUNBQlVBQUFBRWdCVUFBQUFBQWdnQWRDQ0FBTWNPc3Y4S0FBSUFGZ0FDQkFJQUNBQXJCQUlBQUFCSUJBQUFOd1FCQUFFR2dBQUFBQUFBQWdnQWRNQ0RBTWNtcnY4RUFoQUFkSUI4QU1jbXJ2OE8yb01BeCthMS95TUlBUUFBQWdjQ0FBQUFBQWNOQUFFQUFBQURBR0FBeUFBREFFOEFBQUFBQklBV0FBQUFBQUlJQUhRZ1V3QzBFNWovQ2dBQ0FCY0FBQUFFZ0JjQUFBQUFBZ2dBTVZSZkFLeXJmUDhLQUFJQUdBQUNCQUlBQ0FBckJBSUFBQUJJQkFBQUJvQUFBQUFBQUFJSUFESDBZZ0NzdzNqL0JBSVFBREcwV3dDc3czai95ZzFqQUt5RGdQOGpDQUVBQUFJSEFnQUFBQUFIRFFBQkFBQUFBd0JnQU1nQUF3QlBBQUFBQUFTQUdBQUFBQUFDQ0FEWENFa0F3SmhvL3dvQUFnQVpBQUFBQklBWkFBQUFBQUlJQU1NTkx3REFtSGYvQ2dBQ0FCb0FBQUFFZ0JvQUFBQUFBZ2dBaGtvMUFPendsUDhLQUFJQUd3QUFBQVdBSEFBQUFBb0FBZ0FjQUFRR0JBQUJBQUFBQlFZRUFBSUFBQUFLQmdFQUFRQUFCWUFkQUFBQUNnQUNBQjBBQkFZRUFBSUFBQUFGQmdRQUF3QUFBQUFHQWdDQUFBQUFCWUFlQUFBQUNnQUNBQjRBQkFZRUFBTUFBQUFGQmdRQUJBQUFBQUFHQWdDQUFBQUFCWUFmQUFBQUNnQUNBQjhBQkFZRUFBUUFBQUFGQmdRQUJRQUFBQUFHQWdDQUFBQUFCWUFnQUFBQUNnQUNBQ0FBQkFZRUFBVUFBQUFGQmdRQUJnQUFBQUFHQWdDQUFBQUFCWUFoQUFBQUNnQUNBQ0VBQkFZRUFBWUFBQUFGQmdRQUJ3QUFBQUFHQWdDQUFBQUFCWUFpQUFBQUNnQUNBQ0lBQkFZRUFBY0FBQUFGQmdRQUNBQUFBQUFHQWdDQUFBQUFCWUFqQUFBQUNnQUNBQ01BQkFZRUFBZ0FBQUFGQmdRQUNRQUFBQUFHQWdDQUFBQUFCWUFrQUFBQUNnQUNBQ1FBQkFZRUFBa0FBQUFGQmdRQUNnQUFBQUFHQWdDQUFBQUFCWUFsQUFBQUNnQUNBQ1VBQkFZRUFBSUFBQUFGQmdRQUNnQUFBQUFHQWdDQUFBQUFCWUFtQUFBQUNnQUNBQ1lBQkFZRUFBWUFBQUFGQmdRQUNnQUFBQUFHQWdDQUFBQUFCWUFuQUFBQUNnQUNBQ2NBQkFZRUFBZ0FBQUFGQmdRQUN3QUFBQW9HQVFBQkFBQUZnQ2dBQUFBS0FBSUFLQUFFQmdRQUN3QUFBQVVHQkFBTUFBQUFDZ1lCQUFFQUFBV0FLUUFBQUFvQUFnQXBBQVFHQkFBTUFBQUFCUVlFQUEwQUFBQUtCZ0VBQVFBQUJZQXFBQUFBQ2dBQ0FDb0FCQVlFQUEwQUFBQUZCZ1FBRGdBQUFBb0dBUUFCQUFBRmdDc0FBQUFLQUFJQUt3QUVCZ1FBRGdBQUFBVUdCQUFQQUFBQUNnWUJBQUVBQUFXQUxBQUFBQW9BQWdBc0FBUUdCQUFQQUFBQUJRWUVBQkFBQUFBQUJnSUFnQUFBQUFXQUxRQUFBQW9BQWdBdEFBUUdCQUFRQUFBQUJRWUVBQkVBQUFBQUJnSUFnQUFBQUFXQUxnQUFBQW9BQWdBdUFBUUdCQUFSQUFBQUJRWUVBQklBQUFBQUJnSUFnQUFBQUFXQUx3QUFBQW9BQWdBdkFBUUdCQUFTQUFBQUJRWUVBQk1BQUFBQUJnSUFnQUFBQUFXQU1BQUFBQW9BQWdBd0FBUUdCQUFQQUFBQUJRWUVBQk1BQUFBQUJnSUFnQUFBQUFXQU1RQUFBQW9BQWdBeEFBUUdCQUFMQUFBQUJRWUVBQlFBQUFBS0JnRUFBUUFBQllBeUFBQUFDZ0FDQURJQUJBWUVBQlFBQUFBRkJnUUFGUUFBQUFBR0FnQUNBQUFBQllBekFBQUFDZ0FDQURNQUJBWUVBQlFBQUFBRkJnUUFGZ0FBQUFvR0FRQUJBQUFGZ0RRQUFBQUtBQUlBTkFBRUJnUUFGZ0FBQUFVR0JBQVhBQUFBQUFZQ0FJQUFBQUFGZ0RVQUFBQUtBQUlBTlFBRUJnUUFGd0FBQUFVR0JBQVlBQUFBQUFZQ0FJQUFBQUFGZ0RZQUFBQUtBQUlBTmdBRUJnUUFHQUFBQUFVR0JBQVpBQUFBQUFZQ0FJQUFBQUFGZ0RjQUFBQUtBQUlBTndBRUJnUUFHUUFBQUFVR0JBQWFBQUFBQUFZQ0FJQUFBQUFGZ0RnQUFBQUtBQUlBT0FBRUJnUUFGZ0FBQUFVR0JBQWFBQUFBQUFZQ0FJQUFBQUFIZ0RzQUFBQUVBaEFBRlB2cy95QTQ0ZjhVKyt6LzJnbk0vd29BQWdBNUFBQUtBZ0FFQUFRS0FnQUJBQTBDREFEYUNjei9GUHZzL3dBQUFBQU9BZ3dBSURqaC94VDc3UDhBQUFBQUR3SU1BTm9KelA5WktRSUFBQUFBQUFBQUI0QThBQUFBQkFJUUFIU2JHd0JjNHR2L2RKc2JBTm9KelA4S0FBSUFPZ0FBQ2dJQUJBQUVDZ0lBQVFBTkFnd0EyZ25NLzNTYkd3QUFBQUFBRGdJTUFGemkyLzkwbXhzQUFBQUFBQThDREFEYUNjei85bk1yQUFBQUFBQUFBQWVBUFFBQUFBUUNFQUQwWFVZQVp1aFpBUFJkUmdEa0Qwb0FDZ0FDQURzQUVBQkhBQUFBVkdobGNtVWdhWE1nWVNCMllXeGxibU5sSUc5eUlHTm9ZWEpuWlNCbGNuSnZjaUJ6YjIxbGQyaGxjbVVnYVc0Z2RHaHBjeUJoY205dFlYUnBZeUJ6ZVhOMFpXMHVBQW9DQUFRQUJBb0NBQUVBRFFJTUFPUVBTZ0QwWFVZQUFBQUFBQTRDREFCbTZGa0E5RjFHQUFBQUFBQVBBZ3dBNUE5S0FIWTJWZ0FBQUFBQUFBQUhnRDRBQUFBRUFoQUE5RjFHQUhmU2tmLzBYVVlBOXZtQi93b0FBZ0E4QUFBS0FnQUVBQVFLQWdBQkFBMENEQUQyK1lILzlGMUdBQUFBQUFBT0Fnd0FkOUtSLy9SZFJnQUFBQUFBRHdJTUFQYjVnZjkyTmxZQUFBQUFBQUFBQUFBQUFBQUFBQUE9</t>
        </r>
      </text>
    </comment>
    <comment ref="J58" authorId="0">
      <text>
        <r>
          <rPr>
            <sz val="9"/>
            <color indexed="81"/>
            <rFont val="Tahoma"/>
            <family val="2"/>
          </rPr>
          <t>QzIzSDI0TzV8TUFTVEVSIFNIRUVUUGljdHVyZSAxMjN8Vm1wRFJEQXhNREFFQXdJQkFBQUFBQUFBQUFBQUFBQ0FBQUFBQUFNQUZnQUFBRU5vWlcxRWNtRjNJREV5TGpBdU1pNHhNRGMyQkFJUUFBRUFsLzluNXkvL21iay9BS2J0c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kFBQUFCQUlRQUFBQUFBQUFBQUFBQUlER0JPYkM5UndXQ0FRQUFBQWtBQmdJQkFBQUFDUUFHUWdBQUJBSUFnQUJBQThJQWdBQkFBT0FQUUFBQUFRQ0VBQUJBSmYvWitjdi81bTVQd0NtN2FZQUJJQUJBQUFBQUFJSUFQLy9Pd0FUK3hrQUNnQUNBQUlBTndRQkFBRUFBQVNBQWdBQUFBQUNDQUQvL3gwQUUvc1pBQW9BQWdBREFBQUFCSUFEQUFBQUFBSUlBUC8vRGdBbTlqTUFDZ0FDQUFRQUFBQUVnQVFBQUFBQUFnZ0EvLzhkQURueFRRQUtBQUlBQlFBM0JBRUFBUUFBQklBRkFBQUFBQUlJQVAvL0RnQk03R2NBQ2dBQ0FBWUFOd1FCQUFFQUFBU0FCZ0FBQUFBQ0NBRC8veDBBWU9lQkFBb0FBZ0FIQUFBQUJJQUhBQUFBQUFJSUFQLy9Pd0JnNTRFQUNnQUNBQWdBQWdRQ0FBZ0FLd1FDQUFBQVNBUUFBRGNFQVFBQkJvQUFBQUFBQUFJSUFQK2ZQd0JnLzMwQUJBSVFBUDlmT0FCZy8zMEFtYmsvQUdDL2hRQWpDQUVBQUFJSEFnQUFBQUFIRFFBQkFBQUFBd0JnQU1nQUF3QlBBQUFBQUFTQUNBQUFBQUFDQ0FELy93NEFjK0tiQUFvQUFnQUpBQUlFQWdBSUFDc0VBZ0FCQUVnRUFBQTNCQUVBQVFhQUFBQUFBQUFDQ0FEL254SUFjL3FYQUFRQ0VBRC9Yd3NBYy9xWEFKbTVFZ0NtN2FZQUl3Z0JBQUFDQndJQUFBQUZCd0VBQVFBSERnQUJBQUFBQXdCZ0FNZ0FBd0JQU0FBQUFBQUVnQWtBQUFBQUFnZ0FBQUR4L3liMk13QUtBQUlBQ2dBQUFBU0FDZ0FBQUFBQ0NBQUFBT0wvT2ZGTkFBb0FBZ0FMQUFJRUFnQUlBQ3NFQWdBQUFFZ0VBQUEzQkFFQUFRYUFBQUFBQUFBQ0NBQUFvT1gvT1FsS0FBUUNFQUFBWU43L09RbEtBSnE1NWY4NXlWRUFJd2dCQUFBQ0J3SUFBQUFBQncwQUFRQUFBQU1BWUFESUFBTUFUd0FBQUFBRWdBc0FBQUFBQWdnQUFBRGkveFA3R1FBS0FBSUFEQUFDQkFJQUNBQXJCQUlBQUFCSUJBQUFOd1FCQUFFR2dBQUFBQUFBQWdnQUFLRGwveE1URmdBRUFoQUFBR0RlL3hNVEZnQ2F1ZVgvRTlNZEFDTUlBUUFBQWdjQ0FBQUFBQWNOQUFFQUFBQURBR0FBeUFBREFFOEFBQUFBQklBTUFBQUFBQUlJQUFBQThmOEFBQUFBQ2dBQ0FBMEFBQUFFZ0EwQUFBQUFBZ2dBQVFEaS8rMEU1djhLQUFJQURnQUFBQVNBRGdBQUFBQUNDQUFCQU1ULzdRVG0vd29BQWdBUEFEY0VBUUFCQUFBRWdBOEFBQUFBQWdnQUFRRHgvOW9KelA4S0FBSUFFQUFBQUFTQUVBQUFBQUFDQ0FBQkFPTC94dzZ5L3dvQUFnQVJBQUlFQWdBSUFDc0VBZ0FBQUVnRUFBQTNCQUVBQVFhQUFBQUFBQUFDQ0FBQm9PWC94eWF1L3dRQ0VBQUJZTjcveHlhdS81cTU1Zi9INXJYL0l3Z0JBQUFDQndJQUFBQUFCdzBBQVFBQUFBTUFZQURJQUFNQVR3QUFBQUFFZ0JFQUFBQUFBZ2dBQVFEeC83UVRtUDhLQUFJQUVnQTNCQUVBQVFBQUJJQVNBQUFBQUFJSUFBRUE0ditnR0g3L0NnQUNBQk1BQUFBRWdCTUFBQUFBQWdnQUFRREUvNkFZZnY4S0FBSUFGQUFBQUFTQUZBQUFBQUFDQ0FBQkFMWC9qUjFrL3dvQUFnQVZBQUFBQklBVkFBQUFBQUlJQUFFQWwvK05IV1QvQ2dBQ0FCWUFOd1FCQUFFQUFBU0FGZ0FBQUFBQ0NBQUJBTVQvZWlKSy93b0FBZ0FYQUFBQUJJQVhBQUFBQUFJSUFBRUE0djk2SWtyL0NnQUNBQmdBQUFBRWdCZ0FBQUFBQWdnQUFRRHgvMmNuTVA4S0FBSUFHUUEzQkFFQUFRQUFCSUFaQUFBQUFBSUlBQUVBOGYrTkhXVC9DZ0FDQUJvQUFBQUVnQm9BQUFBQUFnZ0FBQUFQQU5vSnpQOEtBQUlBR3dBQUFBU0FHd0FBQUFBQ0NBQUFBQjRBN1FUbS93b0FBZ0FjQUFBQUJJQWNBQUFBQUFJSUFBQUFEd0FBQUFBQUNnQUNBQjBBQUFBRmdCNEFBQUFLQUFJQUhnQUVCZ1FBQVFBQUFBVUdCQUFDQUFBQUNnWUJBQUVBQUFXQUh3QUFBQW9BQWdBZkFBUUdCQUFDQUFBQUJRWUVBQU1BQUFBQUJnSUFBZ0FEQmdJQUFRQUxCaEFBT2dBQUFCNEFBQUFnQUFBQUpRQUFBQUFBQllBZ0FBQUFDZ0FDQUNBQUJBWUVBQU1BQUFBRkJnUUFCQUFBQUFvR0FRQUJBQUFGZ0NFQUFBQUtBQUlBSVFBRUJnUUFCQUFBQUFVR0JBQUZBQUFBQ2dZQkFBRUFBQVdBSWdBQUFBb0FBZ0FpQUFRR0JBQUZBQUFBQlFZRUFBWUFBQUFLQmdFQUFRQUFCWUFqQUFBQUNnQUNBQ01BQkFZRUFBWUFBQUFGQmdRQUJ3QUFBQUFHQWdBQ0FBQUFCWUFrQUFBQUNnQUNBQ1FBQkFZRUFBWUFBQUFGQmdRQUNBQUFBQW9HQVFBQkFBQUZnQ1VBQUFBS0FBSUFKUUFFQmdRQUF3QUFBQVVHQkFBSkFBQUFDZ1lCQUFFQUFBV0FKZ0FBQUFvQUFnQW1BQVFHQkFBSkFBQUFCUVlFQUFvQUFBQUFCZ0lBQWdBQUFBV0FKd0FBQUFvQUFnQW5BQVFHQkFBSkFBQUFCUVlFQUFzQUFBQUtCZ0VBQVFBQUJZQW9BQUFBQ2dBQ0FDZ0FCQVlFQUFzQUFBQUZCZ1FBREFBQUFBb0dBUUFCQUFBRmdDa0FBQUFLQUFJQUtRQUVCZ1FBREFBQUFBVUdCQUFOQUFBQUFBWUNBSUFBQUFBRmdDb0FBQUFLQUFJQUtnQUVCZ1FBRFFBQUFBVUdCQUFPQUFBQUNnWUJBQUVBQUFXQUt3QUFBQW9BQWdBckFBUUdCQUFOQUFBQUJRWUVBQThBQUFBQUJnSUFnQUFBQUFXQUxBQUFBQW9BQWdBc0FBUUdCQUFQQUFBQUJRWUVBQkFBQUFBS0JnRUFBUUFBQllBdEFBQUFDZ0FDQUMwQUJBWUVBQkFBQUFBRkJnUUFFUUFBQUFvR0FRQUJBQUFGZ0M0QUFBQUtBQUlBTGdBRUJnUUFFUUFBQUFVR0JBQVNBQUFBQ2dZQkFBRUFBQVdBTHdBQUFBb0FBZ0F2QUFRR0JBQVNBQUFBQlFZRUFCTUFBQUFBQmdJQWdBQUFBQVdBTUFBQUFBb0FBZ0F3QUFRR0JBQVRBQUFBQlFZRUFCUUFBQUFBQmdJQWdBQUFBQVdBTVFBQUFBb0FBZ0F4QUFRR0JBQVVBQUFBQlFZRUFCVUFBQUFLQmdFQUFRQUFCWUF5QUFBQUNnQUNBRElBQkFZRUFCUUFBQUFGQmdRQUZnQUFBQUFHQWdDQUFBQUFCWUF6QUFBQUNnQUNBRE1BQkFZRUFCWUFBQUFGQmdRQUZ3QUFBQUFHQWdDQUFBQUFCWUEwQUFBQUNnQUNBRFFBQkFZRUFCY0FBQUFGQmdRQUdBQUFBQW9HQVFBQkFBQUZnRFVBQUFBS0FBSUFOUUFFQmdRQUZ3QUFBQVVHQkFBWkFBQUFBQVlDQUlBQUFBQUZnRFlBQUFBS0FBSUFOZ0FFQmdRQUVnQUFBQVVHQkFBWkFBQUFBQVlDQUlBQUFBQUZnRGNBQUFBS0FBSUFOd0FFQmdRQUR3QUFBQVVHQkFBYUFBQUFBQVlDQUlBQUFBQUZnRGdBQUFBS0FBSUFPQUFFQmdRQUdnQUFBQVVHQkFBYkFBQUFBQVlDQUlBQUFBQUZnRGtBQUFBS0FBSUFPUUFFQmdRQUd3QUFBQVVHQkFBY0FBQUFBQVlDQUlBQUFBQUZnRG9BQUFBS0FBSUFPZ0FFQmdRQUFnQUFBQVVHQkFBY0FBQUFDZ1lCQUFFQUFBV0FPd0FBQUFvQUFnQTdBQVFHQkFBTUFBQUFCUVlFQUJ3QUFBQUFCZ0lBZ0FBQUFBZUFQZ0FBQUFRQ0VBQUFBQUFBTkRQNy93QUFBQUR0Qk9iL0NnQUNBRHdBQUFvQ0FBUUFCQW9DQUFFQURRSU1BTzBFNXY4QUFBQUFBQUFBQUE0Q0RBQTBNL3YvQUFBQUFBQUFBQUFQQWd3QTdRVG0vMFl1RlFBQUFBQUFBQUFIZ0Q4QUFBQUVBaEFBQVFEVC85UkxlZjhCQU5QL2pSMWsvd29BQWdBOUFBQUtBZ0FFQUFRS0FnQUJBQTBDREFDTkhXVC9BUURUL3dBQUFBQU9BZ3dBMUV0NS93RUEwLzhBQUFBQUR3SU1BSTBkWlA5SEx1ai9BQUFBQUFBQUFBQUFBQUFBQUFBPQ==</t>
        </r>
      </text>
    </comment>
    <comment ref="K58" authorId="0">
      <text>
        <r>
          <rPr>
            <sz val="9"/>
            <color indexed="81"/>
            <rFont val="Tahoma"/>
            <family val="2"/>
          </rPr>
          <t>QzIzSDI0TzV8TUFTVEVSIFNIRUVUUGljdHVyZSAxMjN8Vm1wRFJEQXhNREFFQXdJQkFBQUFBQUFBQUFBQUFBQ0FBQUFBQUFNQUZnQUFBRU5vWlcxRWNtRjNJREV5TGpBdU1pNHhNRGMyQkFJUUFBRUFsLzluNXkvL21iay9BS2J0c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kFBQUFCQUlRQUFBQUFBQUFBQUFBQUlER0JPYkM5UndXQ0FRQUFBQWtBQmdJQkFBQUFDUUFHUWdBQUJBSUFnQUJBQThJQWdBQkFBT0FQUUFBQUFRQ0VBQUJBSmYvWitjdi81bTVQd0NtN2FZQUJJQUJBQUFBQUFJSUFQLy9Pd0FUK3hrQUNnQUNBQUlBTndRQkFBRUFBQVNBQWdBQUFBQUNDQUQvL3gwQUUvc1pBQW9BQWdBREFBQUFCSUFEQUFBQUFBSUlBUC8vRGdBbTlqTUFDZ0FDQUFRQUFBQUVnQVFBQUFBQUFnZ0EvLzhkQURueFRRQUtBQUlBQlFBM0JBRUFBUUFBQklBRkFBQUFBQUlJQVAvL0RnQk03R2NBQ2dBQ0FBWUFOd1FCQUFFQUFBU0FCZ0FBQUFBQ0NBRC8veDBBWU9lQkFBb0FBZ0FIQUFBQUJJQUhBQUFBQUFJSUFQLy9Pd0JnNTRFQUNnQUNBQWdBQWdRQ0FBZ0FLd1FDQUFBQVNBUUFBRGNFQVFBQkJvQUFBQUFBQUFJSUFQK2ZQd0JnLzMwQUJBSVFBUDlmT0FCZy8zMEFtYmsvQUdDL2hRQWpDQUVBQUFJSEFnQUFBQUFIRFFBQkFBQUFBd0JnQU1nQUF3QlBBQUFBQUFTQUNBQUFBQUFDQ0FELy93NEFjK0tiQUFvQUFnQUpBQUlFQWdBSUFDc0VBZ0FCQUVnRUFBQTNCQUVBQVFhQUFBQUFBQUFDQ0FEL254SUFjL3FYQUFRQ0VBRC9Yd3NBYy9xWEFKbTVFZ0NtN2FZQUl3Z0JBQUFDQndJQUFBQUZCd0VBQVFBSERnQUJBQUFBQXdCZ0FNZ0FBd0JQU0FBQUFBQUVnQWtBQUFBQUFnZ0FBQUR4L3liMk13QUtBQUlBQ2dBQUFBU0FDZ0FBQUFBQ0NBQUFBT0wvT2ZGTkFBb0FBZ0FMQUFJRUFnQUlBQ3NFQWdBQUFFZ0VBQUEzQkFFQUFRYUFBQUFBQUFBQ0NBQUFvT1gvT1FsS0FBUUNFQUFBWU43L09RbEtBSnE1NWY4NXlWRUFJd2dCQUFBQ0J3SUFBQUFBQncwQUFRQUFBQU1BWUFESUFBTUFUd0FBQUFBRWdBc0FBQUFBQWdnQUFBRGkveFA3R1FBS0FBSUFEQUFDQkFJQUNBQXJCQUlBQUFCSUJBQUFOd1FCQUFFR2dBQUFBQUFBQWdnQUFLRGwveE1URmdBRUFoQUFBR0RlL3hNVEZnQ2F1ZVgvRTlNZEFDTUlBUUFBQWdjQ0FBQUFBQWNOQUFFQUFBQURBR0FBeUFBREFFOEFBQUFBQklBTUFBQUFBQUlJQUFBQThmOEFBQUFBQ2dBQ0FBMEFBQUFFZ0EwQUFBQUFBZ2dBQVFEaS8rMEU1djhLQUFJQURnQUFBQVNBRGdBQUFBQUNDQUFCQU1ULzdRVG0vd29BQWdBUEFEY0VBUUFCQUFBRWdBOEFBQUFBQWdnQUFRRHgvOW9KelA4S0FBSUFFQUFBQUFTQUVBQUFBQUFDQ0FBQkFPTC94dzZ5L3dvQUFnQVJBQUlFQWdBSUFDc0VBZ0FBQUVnRUFBQTNCQUVBQVFhQUFBQUFBQUFDQ0FBQm9PWC94eWF1L3dRQ0VBQUJZTjcveHlhdS81cTU1Zi9INXJYL0l3Z0JBQUFDQndJQUFBQUFCdzBBQVFBQUFBTUFZQURJQUFNQVR3QUFBQUFFZ0JFQUFBQUFBZ2dBQVFEeC83UVRtUDhLQUFJQUVnQTNCQUVBQVFBQUJJQVNBQUFBQUFJSUFBRUE0ditnR0g3L0NnQUNBQk1BQUFBRWdCTUFBQUFBQWdnQUFRREUvNkFZZnY4S0FBSUFGQUFBQUFTQUZBQUFBQUFDQ0FBQkFMWC9qUjFrL3dvQUFnQVZBQUFBQklBVkFBQUFBQUlJQUFFQWwvK05IV1QvQ2dBQ0FCWUFOd1FCQUFFQUFBU0FGZ0FBQUFBQ0NBQUJBTVQvZWlKSy93b0FBZ0FYQUFBQUJJQVhBQUFBQUFJSUFBRUE0djk2SWtyL0NnQUNBQmdBQUFBRWdCZ0FBQUFBQWdnQUFRRHgvMmNuTVA4S0FBSUFHUUEzQkFFQUFRQUFCSUFaQUFBQUFBSUlBQUVBOGYrTkhXVC9DZ0FDQUJvQUFBQUVnQm9BQUFBQUFnZ0FBQUFQQU5vSnpQOEtBQUlBR3dBQUFBU0FHd0FBQUFBQ0NBQUFBQjRBN1FUbS93b0FBZ0FjQUFBQUJJQWNBQUFBQUFJSUFBQUFEd0FBQUFBQUNnQUNBQjBBQUFBRmdCNEFBQUFLQUFJQUhnQUVCZ1FBQVFBQUFBVUdCQUFDQUFBQUNnWUJBQUVBQUFXQUh3QUFBQW9BQWdBZkFBUUdCQUFDQUFBQUJRWUVBQU1BQUFBQUJnSUFBZ0FEQmdJQUFRQUxCaEFBT2dBQUFCNEFBQUFnQUFBQUpRQUFBQUFBQllBZ0FBQUFDZ0FDQUNBQUJBWUVBQU1BQUFBRkJnUUFCQUFBQUFvR0FRQUJBQUFGZ0NFQUFBQUtBQUlBSVFBRUJnUUFCQUFBQUFVR0JBQUZBQUFBQ2dZQkFBRUFBQVdBSWdBQUFBb0FBZ0FpQUFRR0JBQUZBQUFBQlFZRUFBWUFBQUFLQmdFQUFRQUFCWUFqQUFBQUNnQUNBQ01BQkFZRUFBWUFBQUFGQmdRQUJ3QUFBQUFHQWdBQ0FBQUFCWUFrQUFBQUNnQUNBQ1FBQkFZRUFBWUFBQUFGQmdRQUNBQUFBQW9HQVFBQkFBQUZnQ1VBQUFBS0FBSUFKUUFFQmdRQUF3QUFBQVVHQkFBSkFBQUFDZ1lCQUFFQUFBV0FKZ0FBQUFvQUFnQW1BQVFHQkFBSkFBQUFCUVlFQUFvQUFBQUFCZ0lBQWdBQUFBV0FKd0FBQUFvQUFnQW5BQVFHQkFBSkFBQUFCUVlFQUFzQUFBQUtCZ0VBQVFBQUJZQW9BQUFBQ2dBQ0FDZ0FCQVlFQUFzQUFBQUZCZ1FBREFBQUFBb0dBUUFCQUFBRmdDa0FBQUFLQUFJQUtRQUVCZ1FBREFBQUFBVUdCQUFOQUFBQUFBWUNBSUFBQUFBRmdDb0FBQUFLQUFJQUtnQUVCZ1FBRFFBQUFBVUdCQUFPQUFBQUNnWUJBQUVBQUFXQUt3QUFBQW9BQWdBckFBUUdCQUFOQUFBQUJRWUVBQThBQUFBQUJnSUFnQUFBQUFXQUxBQUFBQW9BQWdBc0FBUUdCQUFQQUFBQUJRWUVBQkFBQUFBS0JnRUFBUUFBQllBdEFBQUFDZ0FDQUMwQUJBWUVBQkFBQUFBRkJnUUFFUUFBQUFvR0FRQUJBQUFGZ0M0QUFBQUtBQUlBTGdBRUJnUUFFUUFBQUFVR0JBQVNBQUFBQ2dZQkFBRUFBQVdBTHdBQUFBb0FBZ0F2QUFRR0JBQVNBQUFBQlFZRUFCTUFBQUFBQmdJQWdBQUFBQVdBTUFBQUFBb0FBZ0F3QUFRR0JBQVRBQUFBQlFZRUFCUUFBQUFBQmdJQWdBQUFBQVdBTVFBQUFBb0FBZ0F4QUFRR0JBQVVBQUFBQlFZRUFCVUFBQUFLQmdFQUFRQUFCWUF5QUFBQUNnQUNBRElBQkFZRUFCUUFBQUFGQmdRQUZnQUFBQUFHQWdDQUFBQUFCWUF6QUFBQUNnQUNBRE1BQkFZRUFCWUFBQUFGQmdRQUZ3QUFBQUFHQWdDQUFBQUFCWUEwQUFBQUNnQUNBRFFBQkFZRUFCY0FBQUFGQmdRQUdBQUFBQW9HQVFBQkFBQUZnRFVBQUFBS0FBSUFOUUFFQmdRQUZ3QUFBQVVHQkFBWkFBQUFBQVlDQUlBQUFBQUZnRFlBQUFBS0FBSUFOZ0FFQmdRQUVnQUFBQVVHQkFBWkFBQUFBQVlDQUlBQUFBQUZnRGNBQUFBS0FBSUFOd0FFQmdRQUR3QUFBQVVHQkFBYUFBQUFBQVlDQUlBQUFBQUZnRGdBQUFBS0FBSUFPQUFFQmdRQUdnQUFBQVVHQkFBYkFBQUFBQVlDQUlBQUFBQUZnRGtBQUFBS0FBSUFPUUFFQmdRQUd3QUFBQVVHQkFBY0FBQUFBQVlDQUlBQUFBQUZnRG9BQUFBS0FBSUFPZ0FFQmdRQUFnQUFBQVVHQkFBY0FBQUFDZ1lCQUFFQUFBV0FPd0FBQUFvQUFnQTdBQVFHQkFBTUFBQUFCUVlFQUJ3QUFBQUFCZ0lBZ0FBQUFBZUFQZ0FBQUFRQ0VBQUFBQUFBTkRQNy93QUFBQUR0Qk9iL0NnQUNBRHdBQUFvQ0FBUUFCQW9DQUFFQURRSU1BTzBFNXY4QUFBQUFBQUFBQUE0Q0RBQTBNL3YvQUFBQUFBQUFBQUFQQWd3QTdRVG0vMFl1RlFBQUFBQUFBQUFIZ0Q4QUFBQUVBaEFBQVFEVC85UkxlZjhCQU5QL2pSMWsvd29BQWdBOUFBQUtBZ0FFQUFRS0FnQUJBQTBDREFDTkhXVC9BUURUL3dBQUFBQU9BZ3dBMUV0NS93RUEwLzhBQUFBQUR3SU1BSTBkWlA5SEx1ai9BQUFBQUFBQUFBQUFBQUFBQUFBPQ==</t>
        </r>
      </text>
    </comment>
    <comment ref="J59" authorId="0">
      <text>
        <r>
          <rPr>
            <sz val="9"/>
            <color indexed="81"/>
            <rFont val="Tahoma"/>
            <family val="2"/>
          </rPr>
          <t>QzEzSDhCck4zTzJ8TUFTVEVSIFNIRUVUUGljdHVyZSA5M3xWbXBEUkRBeE1EQUVBd0lCQUFBQUFBQUFBQUFBQUFDQUFBQUFBQU1BRmdBQUFFTm9aVzFFY21GM0lERXlMakF1TWk0eE1EYzJCQUlRQU0xczN2L2FpY3Yva0dBNEFIcGF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4QUFBQUJBSVFBQUFBQUFBQUFBQUFBSURHQk83ZVhCd1dDQVFBQUFBa0FCZ0lCQUFBQUNRQUdRZ0FBQkFJQWdBQkFBOElBZ0FCQUFPQUxBQUFBQVFDRUFETmJONy8yb25MLzVCZ09BQjZXcWtBQklBQkFBQUFBQUlJQUYzTk5BQmR6U1VBQ2dBQ0FBSUFBZ1FDQUNNQUt3UUNBQUFBU0FRQUFEY0VBUUFCQm9BQUFBQUFBQUlJQUpCZ09BQmRTU0lBQkFJUUFDbzZNUUJkU1NJQWtHQTRBUFppTEFBakNBRUFBQUlIQWdBQUFBVUhBUUFCQUFjT0FBRUFBQUFEQUdBQXlBQURBRUp5QUFBQUFBU0FBZ0FBQUFBQ0NBQkFSUmdBSFlnY0FBb0FBZ0FEQUFBQUJJQURBQUFBQUFJSUFBQUFBQUJPS2k0QUNnQUNBQVFBQUFBRWdBUUFBQUFBQWdnQXdMcm4veDJJSEFBS0FBSUFCUUFDQkFJQUJ3QXJCQUlBQUFCSUJBQUFCb0FBQUFBQUFBSUlBUFJONi84ZDhCZ0FCQUlRQUkwbjVQOGQ4QmdBOUUzci8xQWpJQUFqQ0FFQUFBSUhBZ0FBQUFBSERRQUJBQUFBQXdCZ0FNZ0FBd0JPQUFBQUFBU0FCUUFBQUFBQ0NBQUFBUEgvQUFBQUFBb0FBZ0FHQUFBQUJJQUdBQUFBQUFJSUFBRUE0di90Qk9iL0NnQUNBQWNBQWdRQ0FBY0FLd1FDQUFBQVNBUUFBQWFBQUFBQUFBQUNDQUEwaytYLzdXemkvd1FDRUFETmJONy83V3ppL3pTVDVmOGdvT24vSXdnQkFBQUNCd0lBQUFBQUJ3MEFBUUFBQUFNQVlBRElBQU1BVGdBQUFBQUVnQWNBQUFBQUFnZ0FBUUR4LzlvSnpQOEtBQUlBQ0FBQUFBU0FDQUFBQUFBQ0NBQUFBQThBMmduTS93b0FBZ0FKQUFBQUJJQUpBQUFBQUFJSUFBQUFIZ0R0Qk9iL0NnQUNBQW9BQUFBRWdBb0FBQUFBQWdnQUFBQVBBQUFBQUFBS0FBSUFDd0FDQkFJQUJ3QXJCQUlBQUFCSUJBQUFCb0FBQUFBQUFBSUlBRE9URWdBQWFQei9CQUlRQU14c0N3QUFhUHovTTVNU0FET2JBd0FqQ0FFQUFBSUhBZ0FBQUFBSERRQUJBQUFBQXdCZ0FNZ0FBd0JPQUFBQUFBU0FDd0FBQUFBQ0NBQUFBQUFBVGlwTUFBb0FBZ0FNQUFBQUJJQU1BQUFBQUFJSUFPMEU1djlPS2xzQUNnQUNBQTBBQUFBRWdBMEFBQUFBQWdnQTdRVG0vMDRxZVFBS0FBSUFEZ0FBQUFTQURnQUFBQUFDQ0FBQUFBQUFUaXFJQUFvQUFnQVBBQUFBQklBUEFBQUFBQUlJQU1NOEJnQjZncVVBQ2dBQ0FCQUFBZ1FDQUFnQUt3UUNBQUFBU0FRQUFEY0VBUUFCQm9BQUFBQUFBQUlJQU1QY0NRQjZtcUVBQkFJUUFNT2NBZ0I2bXFFQVhQWUpBSHBhcVFBakNBRUFBQUlIQWdBQUFBQUhEUUFCQUFBQUF3QmdBTWdBQXdCUEFBQUFBQVNBRUFBQUFBQUNDQUN3RWlRQVFhV29BQW9BQWdBUkFEY0VBUUFCQUFBRWdCRUFBQUFBQWdnQWJVWXdBRG85alFBS0FBSUFFZ0FDQkFJQUNBQXJCQUlBQUFCSUJBQUFOd1FCQUFFR2dBQUFBQUFBQWdnQWJlWXpBRHBWaVFBRUFoQUFiYVlzQURwVmlRQUhBRFFBT2hXUkFDTUlBUUFBQWdjQ0FBQUFBQWNOQUFFQUFBQURBR0FBeUFBREFFOEFBQUFBQklBU0FBQUFBQUlJQUJQN0dRQk9LbmtBQ2dBQ0FCTUFBQUFFZ0JNQUFBQUFBZ2dBRS9zWkFFNHFXd0FLQUFJQUZBQUFBQVdBRlFBQUFBb0FBZ0FWQUFRR0JBQUJBQUFBQlFZRUFBSUFBQUFLQmdFQUFRQUFCWUFXQUFBQUNnQUNBQllBQkFZRUFBSUFBQUFGQmdRQUF3QUFBQUFHQWdDQUFBQUFCWUFYQUFBQUNnQUNBQmNBQkFZRUFBTUFBQUFGQmdRQUJBQUFBQUFHQWdDQUFBQUFCWUFZQUFBQUNnQUNBQmdBQkFZRUFBUUFBQUFGQmdRQUJRQUFBQUFHQWdDQUFBQUFCWUFaQUFBQUNnQUNBQmtBQkFZRUFBVUFBQUFGQmdRQUJnQUFBQUFHQWdDQUFBQUFCWUFhQUFBQUNnQUNBQm9BQkFZRUFBWUFBQUFGQmdRQUJ3QUFBQUFHQWdDQUFBQUFCWUFiQUFBQUNnQUNBQnNBQkFZRUFBY0FBQUFGQmdRQUNBQUFBQUFHQWdDQUFBQUFCWUFjQUFBQUNnQUNBQndBQkFZRUFBZ0FBQUFGQmdRQUNRQUFBQUFHQWdDQUFBQUFCWUFkQUFBQUNnQUNBQjBBQkFZRUFBa0FBQUFGQmdRQUNnQUFBQUFHQWdDQUFBQUFCWUFlQUFBQUNnQUNBQjRBQkFZRUFBSUFBQUFGQmdRQUNnQUFBQUFHQWdDQUFBQUFCWUFmQUFBQUNnQUNBQjhBQkFZRUFBVUFBQUFGQmdRQUNnQUFBQUFHQWdDQUFBQUFCWUFnQUFBQUNnQUNBQ0FBQkFZRUFBTUFBQUFGQmdRQUN3QUFBQUFBQllBaEFBQUFDZ0FDQUNFQUJBWUVBQXNBQUFBRkJnUUFEQUFBQUFBR0FnQ0FBQUFBQllBaUFBQUFDZ0FDQUNJQUJBWUVBQXdBQUFBRkJnUUFEUUFBQUFBR0FnQ0FBQUFBQllBakFBQUFDZ0FDQUNNQUJBWUVBQTBBQUFBRkJnUUFEZ0FBQUFBR0FnQ0FBQUFBQllBa0FBQUFDZ0FDQUNRQUJBWUVBQTRBQUFBRkJnUUFEd0FBQUFvR0FRQUJBQUFGZ0NVQUFBQUtBQUlBSlFBRUJnUUFEd0FBQUFVR0JBQVFBQUFBQ2dZQkFBRUFBQVdBSmdBQUFBb0FBZ0FtQUFRR0JBQVFBQUFBQlFZRUFCRUFBQUFLQmdFQUFRQUFCWUFuQUFBQUNnQUNBQ2NBQkFZRUFCRUFBQUFGQmdRQUVnQUFBQW9HQVFBQkFBQUZnQ2dBQUFBS0FBSUFLQUFFQmdRQURnQUFBQVVHQkFBU0FBQUFBQVlDQUlBQUFBQUZnQ2tBQUFBS0FBSUFLUUFFQmdRQUVnQUFBQVVHQkFBVEFBQUFBQVlDQUlBQUFBQUZnQ29BQUFBS0FBSUFLZ0FFQmdRQUN3QUFBQVVHQkFBVEFBQUFBQVlDQUlBQUFBQUhnQzBBQUFBRUFoQUFBQUFBQU5COUpBQUFBQUFBVHFVVUFBb0FBZ0FyQUJBQVJ3QUFBRlJvWlhKbElHbHpJR0VnZG1Gc1pXNWpaU0J2Y2lCamFHRnlaMlVnWlhKeWIzSWdjMjl0Wlhkb1pYSmxJR2x1SUhSb2FYTWdZWEp2YldGMGFXTWdjM2x6ZEdWdExnQUtBZ0FFQUFRS0FnQUJBQTBDREFCT3BSUUFBQUFBQUFBQUFBQU9BZ3dBMEgwa0FBQUFBQUFBQUFBQUR3SU1BRTZsRkFDQjJBOEFBQUFBQUFBQUI0QXVBQUFBQkFJUUFBQUFBQUEwTS92L0FBQUFBTzBFNXY4S0FBSUFMQUFBQ2dJQUJBQUVDZ0lBQVFBTkFnd0E3UVRtL3dBQUFBQUFBQUFBRGdJTUFEUXorLzhBQUFBQUFBQUFBQThDREFEdEJPYi9SaTRWQUFBQUFBQUFBQWVBTHdBQUFBUUNFQUFBQUFBQWxGaC9BQUFBQUFCT0ttb0FDZ0FDQUMwQUFBb0NBQVFBQkFvQ0FBRUFEUUlNQUU0cWFnQUFBQUFBQUFBQUFBNENEQUNVV0g4QUFBQUFBQUFBQUFBUEFnd0FUaXBxQUVZdUZRQUFBQUFBQUFBQUFBQUFBQUFBQUE9PQ==</t>
        </r>
      </text>
    </comment>
    <comment ref="K59" authorId="0">
      <text>
        <r>
          <rPr>
            <sz val="9"/>
            <color indexed="81"/>
            <rFont val="Tahoma"/>
            <family val="2"/>
          </rPr>
          <t>QzEzSDhCck4zTzJ8TUFTVEVSIFNIRUVUUGljdHVyZSA5M3xWbXBEUkRBeE1EQUVBd0lCQUFBQUFBQUFBQUFBQUFDQUFBQUFBQU1BRmdBQUFFTm9aVzFFY21GM0lERXlMakF1TWk0eE1EYzJCQUlRQU0xczN2L2FpY3Yva0dBNEFIcGF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4QUFBQUJBSVFBQUFBQUFBQUFBQUFBSURHQk83ZVhCd1dDQVFBQUFBa0FCZ0lCQUFBQUNRQUdRZ0FBQkFJQWdBQkFBOElBZ0FCQUFPQUxBQUFBQVFDRUFETmJONy8yb25MLzVCZ09BQjZXcWtBQklBQkFBQUFBQUlJQUYzTk5BQmR6U1VBQ2dBQ0FBSUFBZ1FDQUNNQUt3UUNBQUFBU0FRQUFEY0VBUUFCQm9BQUFBQUFBQUlJQUpCZ09BQmRTU0lBQkFJUUFDbzZNUUJkU1NJQWtHQTRBUFppTEFBakNBRUFBQUlIQWdBQUFBVUhBUUFCQUFjT0FBRUFBQUFEQUdBQXlBQURBRUp5QUFBQUFBU0FBZ0FBQUFBQ0NBQkFSUmdBSFlnY0FBb0FBZ0FEQUFBQUJJQURBQUFBQUFJSUFBQUFBQUJPS2k0QUNnQUNBQVFBQUFBRWdBUUFBQUFBQWdnQXdMcm4veDJJSEFBS0FBSUFCUUFDQkFJQUJ3QXJCQUlBQUFCSUJBQUFCb0FBQUFBQUFBSUlBUFJONi84ZDhCZ0FCQUlRQUkwbjVQOGQ4QmdBOUUzci8xQWpJQUFqQ0FFQUFBSUhBZ0FBQUFBSERRQUJBQUFBQXdCZ0FNZ0FBd0JPQUFBQUFBU0FCUUFBQUFBQ0NBQUFBUEgvQUFBQUFBb0FBZ0FHQUFBQUJJQUdBQUFBQUFJSUFBRUE0di90Qk9iL0NnQUNBQWNBQWdRQ0FBY0FLd1FDQUFBQVNBUUFBQWFBQUFBQUFBQUNDQUEwaytYLzdXemkvd1FDRUFETmJONy83V3ppL3pTVDVmOGdvT24vSXdnQkFBQUNCd0lBQUFBQUJ3MEFBUUFBQUFNQVlBRElBQU1BVGdBQUFBQUVnQWNBQUFBQUFnZ0FBUUR4LzlvSnpQOEtBQUlBQ0FBQUFBU0FDQUFBQUFBQ0NBQUFBQThBMmduTS93b0FBZ0FKQUFBQUJJQUpBQUFBQUFJSUFBQUFIZ0R0Qk9iL0NnQUNBQW9BQUFBRWdBb0FBQUFBQWdnQUFBQVBBQUFBQUFBS0FBSUFDd0FDQkFJQUJ3QXJCQUlBQUFCSUJBQUFCb0FBQUFBQUFBSUlBRE9URWdBQWFQei9CQUlRQU14c0N3QUFhUHovTTVNU0FET2JBd0FqQ0FFQUFBSUhBZ0FBQUFBSERRQUJBQUFBQXdCZ0FNZ0FBd0JPQUFBQUFBU0FDd0FBQUFBQ0NBQUFBQUFBVGlwTUFBb0FBZ0FNQUFBQUJJQU1BQUFBQUFJSUFPMEU1djlPS2xzQUNnQUNBQTBBQUFBRWdBMEFBQUFBQWdnQTdRVG0vMDRxZVFBS0FBSUFEZ0FBQUFTQURnQUFBQUFDQ0FBQUFBQUFUaXFJQUFvQUFnQVBBQUFBQklBUEFBQUFBQUlJQU1NOEJnQjZncVVBQ2dBQ0FCQUFBZ1FDQUFnQUt3UUNBQUFBU0FRQUFEY0VBUUFCQm9BQUFBQUFBQUlJQU1QY0NRQjZtcUVBQkFJUUFNT2NBZ0I2bXFFQVhQWUpBSHBhcVFBakNBRUFBQUlIQWdBQUFBQUhEUUFCQUFBQUF3QmdBTWdBQXdCUEFBQUFBQVNBRUFBQUFBQUNDQUN3RWlRQVFhV29BQW9BQWdBUkFEY0VBUUFCQUFBRWdCRUFBQUFBQWdnQWJVWXdBRG85alFBS0FBSUFFZ0FDQkFJQUNBQXJCQUlBQUFCSUJBQUFOd1FCQUFFR2dBQUFBQUFBQWdnQWJlWXpBRHBWaVFBRUFoQUFiYVlzQURwVmlRQUhBRFFBT2hXUkFDTUlBUUFBQWdjQ0FBQUFBQWNOQUFFQUFBQURBR0FBeUFBREFFOEFBQUFBQklBU0FBQUFBQUlJQUJQN0dRQk9LbmtBQ2dBQ0FCTUFBQUFFZ0JNQUFBQUFBZ2dBRS9zWkFFNHFXd0FLQUFJQUZBQUFBQVdBRlFBQUFBb0FBZ0FWQUFRR0JBQUJBQUFBQlFZRUFBSUFBQUFLQmdFQUFRQUFCWUFXQUFBQUNnQUNBQllBQkFZRUFBSUFBQUFGQmdRQUF3QUFBQUFHQWdDQUFBQUFCWUFYQUFBQUNnQUNBQmNBQkFZRUFBTUFBQUFGQmdRQUJBQUFBQUFHQWdDQUFBQUFCWUFZQUFBQUNnQUNBQmdBQkFZRUFBUUFBQUFGQmdRQUJRQUFBQUFHQWdDQUFBQUFCWUFaQUFBQUNnQUNBQmtBQkFZRUFBVUFBQUFGQmdRQUJnQUFBQUFHQWdDQUFBQUFCWUFhQUFBQUNnQUNBQm9BQkFZRUFBWUFBQUFGQmdRQUJ3QUFBQUFHQWdDQUFBQUFCWUFiQUFBQUNnQUNBQnNBQkFZRUFBY0FBQUFGQmdRQUNBQUFBQUFHQWdDQUFBQUFCWUFjQUFBQUNnQUNBQndBQkFZRUFBZ0FBQUFGQmdRQUNRQUFBQUFHQWdDQUFBQUFCWUFkQUFBQUNnQUNBQjBBQkFZRUFBa0FBQUFGQmdRQUNnQUFBQUFHQWdDQUFBQUFCWUFlQUFBQUNnQUNBQjRBQkFZRUFBSUFBQUFGQmdRQUNnQUFBQUFHQWdDQUFBQUFCWUFmQUFBQUNnQUNBQjhBQkFZRUFBVUFBQUFGQmdRQUNnQUFBQUFHQWdDQUFBQUFCWUFnQUFBQUNnQUNBQ0FBQkFZRUFBTUFBQUFGQmdRQUN3QUFBQUFBQllBaEFBQUFDZ0FDQUNFQUJBWUVBQXNBQUFBRkJnUUFEQUFBQUFBR0FnQ0FBQUFBQllBaUFBQUFDZ0FDQUNJQUJBWUVBQXdBQUFBRkJnUUFEUUFBQUFBR0FnQ0FBQUFBQllBakFBQUFDZ0FDQUNNQUJBWUVBQTBBQUFBRkJnUUFEZ0FBQUFBR0FnQ0FBQUFBQllBa0FBQUFDZ0FDQUNRQUJBWUVBQTRBQUFBRkJnUUFEd0FBQUFvR0FRQUJBQUFGZ0NVQUFBQUtBQUlBSlFBRUJnUUFEd0FBQUFVR0JBQVFBQUFBQ2dZQkFBRUFBQVdBSmdBQUFBb0FBZ0FtQUFRR0JBQVFBQUFBQlFZRUFCRUFBQUFLQmdFQUFRQUFCWUFuQUFBQUNnQUNBQ2NBQkFZRUFCRUFBQUFGQmdRQUVnQUFBQW9HQVFBQkFBQUZnQ2dBQUFBS0FBSUFLQUFFQmdRQURnQUFBQVVHQkFBU0FBQUFBQVlDQUlBQUFBQUZnQ2tBQUFBS0FBSUFLUUFFQmdRQUVnQUFBQVVHQkFBVEFBQUFBQVlDQUlBQUFBQUZnQ29BQUFBS0FBSUFLZ0FFQmdRQUN3QUFBQVVHQkFBVEFBQUFBQVlDQUlBQUFBQUhnQzBBQUFBRUFoQUFBQUFBQU5COUpBQUFBQUFBVHFVVUFBb0FBZ0FyQUJBQVJ3QUFBRlJvWlhKbElHbHpJR0VnZG1Gc1pXNWpaU0J2Y2lCamFHRnlaMlVnWlhKeWIzSWdjMjl0Wlhkb1pYSmxJR2x1SUhSb2FYTWdZWEp2YldGMGFXTWdjM2x6ZEdWdExnQUtBZ0FFQUFRS0FnQUJBQTBDREFCT3BSUUFBQUFBQUFBQUFBQU9BZ3dBMEgwa0FBQUFBQUFBQUFBQUR3SU1BRTZsRkFDQjJBOEFBQUFBQUFBQUI0QXVBQUFBQkFJUUFBQUFBQUEwTS92L0FBQUFBTzBFNXY4S0FBSUFMQUFBQ2dJQUJBQUVDZ0lBQVFBTkFnd0E3UVRtL3dBQUFBQUFBQUFBRGdJTUFEUXorLzhBQUFBQUFBQUFBQThDREFEdEJPYi9SaTRWQUFBQUFBQUFBQWVBTHdBQUFBUUNFQUFBQUFBQWxGaC9BQUFBQUFCT0ttb0FDZ0FDQUMwQUFBb0NBQVFBQkFvQ0FBRUFEUUlNQUU0cWFnQUFBQUFBQUFBQUFBNENEQUNVV0g4QUFBQUFBQUFBQUFBUEFnd0FUaXBxQUVZdUZRQUFBQUFBQUFBQUFBQUFBQUFBQUE9PQ==</t>
        </r>
      </text>
    </comment>
    <comment ref="J60" authorId="0">
      <text>
        <r>
          <rPr>
            <sz val="9"/>
            <color indexed="81"/>
            <rFont val="Tahoma"/>
            <family val="2"/>
          </rPr>
          <t>QzI2SDI5TjVPMlN8TUFTVEVSIFNIRUVUUGljdHVyZSA3fFZtcERSREF4TURBRUF3SUJBQUFBQUFBQUFBQUFBQUNBQUFBQUFBTUFGZ0FBQUVOb1pXMUVjbUYzSURFeUxqQXVNaTR4TURjMkJBSVFBRE5zdFArTk5XRC9UcXJFQUNaQVF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JBQUFBQkFJUUFBQUFBQUFBQUFBQUFJREdCRmFEVEJZV0NBUUFBQUFrQUJnSUJBQUFBQ1FBR1FnQUFCQUlBZ0FCQUE4SUFnQUJBQU9BU3dBQUFBUUNFQUF6YkxUL2pUVmcvMDZxeEFBbVFFTUFCSUFCQUFBQUFBSUlBQS84dGYvSWxoQUFDZ0FDQUFJQU53UUJBQUVBQUFTQUFnQUFBQUFDQ0FDak1zdi9YYzBsQUFvQUFnQURBQUFBQklBREFBQUFBQUlJQU9EMXhQK0pKVU1BQ2dBQ0FBUUFOd1FCQUFFQUFBU0FCQUFBQUFBQ0NBREF1dWYvSFlnY0FBb0FBZ0FGQUFJRUFnQUhBQ3NFQWdBQUFFZ0VBQUFHZ0FBQUFBQUFBZ2dBOUUzci94M3dHQUFFQWhBQWpTZmsveDN3R0FEMFRldi9VQ01nQUNNSUFRQUFBZ2NDQUFBQUFBY05BQUVBQUFBREFHQUF5QUFEQUU0QUFBQUFCSUFGQUFBQUFBSUlBQUFBQUFCT0tpNEFDZ0FDQUFZQUFnUUNBQWNBS3dRQ0FBQUFTQVFBQUFhQUFBQUFBQUFDQ0FBemt3TUFUcElxQUFRQ0VBRE5iUHovVHBJcUFET1RBd0NCeFRFQUl3Z0JBQUFDQndJQUFBQUFCdzBBQVFBQUFBTUFZQURJQUFNQVRnQUFBQUFFZ0FZQUFBQUFBZ2dBUUVVWUFCMklIQUFLQUFJQUJ3QUFBQVNBQndBQUFBQUNDQUFBQUE4QUFBQUFBQW9BQWdBSUFBQUFCSUFJQUFBQUFBSUlBUC8vSFFEdEJPYi9DZ0FDQUFrQUFBQUVnQWtBQUFBQUFnZ0EvLzhPQU5vSnpQOEtBQUlBQ2dBQUFBU0FDZ0FBQUFBQ0NBQUFBUEgvMmduTS93b0FBZ0FMQUFBQUJJQUxBQUFBQUFJSUFBQUE0di90Qk9iL0NnQUNBQXdBQWdRQ0FBY0FLd1FDQUFBQVNBUUFBQWFBQUFBQUFBQUNDQUEwaytYLzdXemkvd1FDRUFETmJONy83V3ppL3pTVDVmOGdvT24vSXdnQkFBQUNCd0lBQUFBQUJ3MEFBUUFBQUFNQVlBRElBQU1BVGdBQUFBQUVnQXdBQUFBQUFnZ0FBQUR4L3dBQUFBQUtBQUlBRFFBQUFBU0FEUUFBQUFBQ0NBQUFBT0wveHc2eS93b0FBZ0FPQUFBQUJJQU9BQUFBQUFJSUFBQUE4ZiswRTVqL0NnQUNBQThBQUFBRWdBOEFBQUFBQWdnQUFBRGkvNkFZZnY4S0FBSUFFQUFBQUFTQUVBQUFBQUFDQ0FBQUFNVC9vQmgrL3dvQUFnQVJBQUFBQklBUkFBQUFBQUlJQUFBQXRmKzBFNWovQ2dBQ0FCSUFBQUFFZ0JJQUFBQUFBZ2dBQUFERS84Y09zdjhLQUFJQUV3QUFBQVNBRXdBQUFBQUNDQUQvL3pzQTdRVG0vd29BQWdBVUFBQUFCSUFVQUFBQUFBSUlBQUFBU3dBQUFBQUFDZ0FDQUJVQUFnUUNBQWdBS3dRQ0FBQUFTQVFBQURjRUFRQUJCb0FBQUFBQUFBSUlBQUNnVGdBQUdQei9CQUlRQUFCZ1J3QUFHUHovbWJsT0FQL1hBd0FqQ0FFQUFBSUhBZ0FBQUFBSERRQUJBQUFBQXdCZ0FNZ0FBd0JQQUFBQUFBU0FGUUFBQUFBQ0NBRC8vMG9BMmduTS93b0FBZ0FXQUFJRUFnQUhBQ3NFQWdBQkFFZ0VBQUEzQkFFQUFRYUFBQUFBQUFBQ0NBQXprMDRBMnFIUC93UUNFQURNYkVjQWREdkIvek9UVGdEYW9jLy9Jd2dCQVA4QkJ3RUEvd0lIQWdBQUFBVUhBUUFEQUFjT0FBRUFBQUFEQUdBQXlBQURBRTVJQUFBQUFBU0FGZ0FBQUFBQ0NBQUFBR2tBMmduTS93b0FBZ0FYQURjRUFRQUJBQUFFZ0JjQUFBQUFBZ2dBQUFCNEFNY09zdjhLQUFJQUdBQUFBQVNBR0FBQUFBQUNDQUFBQUdrQXRCT1kvd29BQWdBWkFBSUVBZ0FIQUNzRUFnQUFBRWdFQUFBR2dBQUFBQUFBQWdnQU01TnNBTFI3bFA4RUFoQUF6R3hsQUxSN2xQOHprMndBNTY2Yi95TUlBUUFBQWdjQ0FBQUFBQWNOQUFFQUFBQURBR0FBeUFBREFFNEFBQUFBQklBWkFBQUFBQUlJQUFBQWVBQ2dHSDcvQ2dBQ0FCb0FOd1FCQUFFQUFBU0FHZ0FBQUFBQ0NBRC8vMmdBalIxay93b0FBZ0FiQURjRUFRQUJBQUFFZ0JzQUFBQUFBZ2dBLy85S0FJMGRaUDhLQUFJQUhBQUNCQUlBQ0FBckJBSUFBQUJJQkFBQU53UUJBQUVHZ0FBQUFBQUFBZ2dBLzU5T0FJMDFZUDhFQWhBQS8xOUhBSTAxWVArWnVVNEFqZlZuL3lNSUFRQUFBZ2NDQUFBQUFBY05BQUVBQUFBREFHQUF5QUFEQUU4QUFBQUFCSUFjQUFBQUFBSUlBUC8vT3dDZ0dINy9DZ0FDQUIwQU53UUJBQUVBQUFTQUhRQUFBQUFDQ0FBQUFFc0F0Qk9ZL3dvQUFnQWVBRGNFQVFBQkFBQUVnQjRBQUFBQUFnZ0FBQUNXQU1jT3N2OEtBQUlBSHdBQUFBU0FId0FBQUFBQ0NBQXdvcWNBQjFUSy93b0FBZ0FnQUFBQUJJQWdBQUFBQUFJSUFFNHF4QURIRHNIL0NnQUNBQ0VBQUFBRWdDRUFBQUFBQWdnQVRpckVBTWNPby84S0FBSUFJZ0FBQUFTQUlnQUFBQUFDQ0FBd29xY0FoOG1aL3dvQUFnQWpBQUlFQWdBUUFDc0VBZ0FBQUVnRUFBQUdnQUFBQUFBQUFnZ0FNRUtyQUlkdGx2OEVBaEFBTUFLa0FJZHRsdi9LVzZzQTdST2QveU1JQVFBQUFnY0NBQUFBQUFjTkFBRUFBQUFEQUdBQXlBQURBRk1BQUFBQUJZQWtBQUFBQ2dBQ0FDUUFCQVlFQUFFQUFBQUZCZ1FBQWdBQUFBb0dBUUFCQUFBRmdDVUFBQUFLQUFJQUpRQUVCZ1FBQWdBQUFBVUdCQUFEQUFBQUNnWUJBQUVBQUFXQUpnQUFBQW9BQWdBbUFBUUdCQUFDQUFBQUJRWUVBQVFBQUFBS0JnRUFBUUFBQllBbkFBQUFDZ0FDQUNjQUJBWUVBQVFBQUFBRkJnUUFCUUFBQUFBR0FnQ0FBQUFBQllBb0FBQUFDZ0FDQUNnQUJBWUVBQVVBQUFBRkJnUUFCZ0FBQUFBR0FnQ0FBQUFBQllBcEFBQUFDZ0FDQUNrQUJBWUVBQVlBQUFBRkJnUUFCd0FBQUFBR0FnQ0FBQUFBQllBcUFBQUFDZ0FDQUNvQUJBWUVBQWNBQUFBRkJnUUFDQUFBQUFBR0FnQ0FBQUFBQllBckFBQUFDZ0FDQUNzQUJBWUVBQWdBQUFBRkJnUUFDUUFBQUFBR0FnQ0FBQUFBQllBc0FBQUFDZ0FDQUN3QUJBWUVBQWtBQUFBRkJnUUFDZ0FBQUFBR0FnQ0FBQUFBQllBdEFBQUFDZ0FDQUMwQUJBWUVBQW9BQUFBRkJnUUFDd0FBQUFBR0FnQ0FBQUFBQllBdUFBQUFDZ0FDQUM0QUJBWUVBQXNBQUFBRkJnUUFEQUFBQUFBR0FnQ0FBQUFBQllBdkFBQUFDZ0FDQUM4QUJBWUVBQVFBQUFBRkJnUUFEQUFBQUFBR0FnQ0FBQUFBQllBd0FBQUFDZ0FDQURBQUJBWUVBQWNBQUFBRkJnUUFEQUFBQUFBR0FnQ0FBQUFBQllBeEFBQUFDZ0FDQURFQUJBWUVBQW9BQUFBRkJnUUFEUUFBQUFBQUJZQXlBQUFBQ2dBQ0FESUFCQVlFQUEwQUFBQUZCZ1FBRGdBQUFBQUdBZ0NBQUFBQUJZQXpBQUFBQ2dBQ0FETUFCQVlFQUE0QUFBQUZCZ1FBRHdBQUFBQUdBZ0NBQUFBQUJZQTBBQUFBQ2dBQ0FEUUFCQVlFQUE4QUFBQUZCZ1FBRUFBQUFBQUdBZ0NBQUFBQUJZQTFBQUFBQ2dBQ0FEVUFCQVlFQUJBQUFBQUZCZ1FBRVFBQUFBQUdBZ0NBQUFBQUJZQTJBQUFBQ2dBQ0FEWUFCQVlFQUJFQUFBQUZCZ1FBRWdBQUFBQUdBZ0NBQUFBQUJZQTNBQUFBQ2dBQ0FEY0FCQVlFQUEwQUFBQUZCZ1FBRWdBQUFBQUdBZ0NBQUFBQUJZQTRBQUFBQ2dBQ0FEZ0FCQVlFQUFnQUFBQUZCZ1FBRXdBQUFBb0dBUUFCQUFBRmdEa0FBQUFLQUFJQU9RQUVCZ1FBRXdBQUFBVUdCQUFVQUFBQUFBWUNBQUlBQUFBRmdEb0FBQUFLQUFJQU9nQUVCZ1FBRXdBQUFBVUdCQUFWQUFBQUNnWUJBQUVBQUFXQU93QUFBQW9BQWdBN0FBUUdCQUFWQUFBQUJRWUVBQllBQUFBS0JnRUFBUUFBQllBOEFBQUFDZ0FDQUR3QUJBWUVBQllBQUFBRkJnUUFGd0FBQUFvR0FRQUJBQUFGZ0QwQUFBQUtBQUlBUFFBRUJnUUFGd0FBQUFVR0JBQVlBQUFBQ2dZQkFBRUFBQVdBUGdBQUFBb0FBZ0ErQUFRR0JBQVlBQUFBQlFZRUFCa0FBQUFLQmdFQUFRQUFCWUEvQUFBQUNnQUNBRDhBQkFZRUFCa0FBQUFGQmdRQUdnQUFBQW9HQVFBQkFBQUZnRUFBQUFBS0FBSUFRQUFFQmdRQUdnQUFBQVVHQkFBYkFBQUFDZ1lCQUFFQUFBV0FRUUFBQUFvQUFnQkJBQVFHQkFBYkFBQUFCUVlFQUJ3QUFBQUtCZ0VBQVFBQUJZQkNBQUFBQ2dBQ0FFSUFCQVlFQUJ3QUFBQUZCZ1FBSFFBQUFBb0dBUUFCQUFBRmdFTUFBQUFLQUFJQVF3QUVCZ1FBR0FBQUFBVUdCQUFkQUFBQUNnWUJBQUVBQUFXQVJBQUFBQW9BQWdCRUFBUUdCQUFYQUFBQUJRWUVBQjRBQUFBS0JnRUFBUUFBQllCRkFBQUFDZ0FDQUVVQUJBWUVBQjRBQUFBRkJnUUFId0FBQUFBR0FnQ0FBQUFBQllCR0FBQUFDZ0FDQUVZQUJBWUVBQjhBQUFBRkJnUUFJQUFBQUFBR0FnQ0FBQUFBQllCSEFBQUFDZ0FDQUVjQUJBWUVBQ0FBQUFBRkJnUUFJUUFBQUFBR0FnQ0FBQUFBQllCSUFBQUFDZ0FDQUVnQUJBWUVBQ0VBQUFBRkJnUUFJZ0FBQUFBR0FnQ0FBQUFBQllCSkFBQUFDZ0FDQUVrQUJBWUVBQjRBQUFBRkJnUUFJZ0FBQUFBR0FnQ0FBQUFBQjRCTUFBQUFCQUlRQUFBQUFBRFFmU1FBQUFBQUFFNmxGQUFLQUFJQVNnQVFBRWNBQUFCVWFHVnlaU0JwY3lCaElIWmhiR1Z1WTJVZ2IzSWdZMmhoY21kbElHVnljbTl5SUhOdmJXVjNhR1Z5WlNCcGJpQjBhR2x6SUdGeWIyMWhkR2xqSUhONWMzUmxiUzRBQ2dJQUJBQUVDZ0lBQVFBTkFnd0FUcVVVQUFBQUFBQUFBQUFBRGdJTUFOQjlKQUFBQUFBQUFBQUFBQThDREFCT3BSUUFnZGdQQUFBQUFBQUFBQWVBVFFBQUFBUUNFQUFBQUFBQU5EUDcvd0FBQUFEdEJPYi9DZ0FDQUVzQUFBb0NBQVFBQkFvQ0FBRUFEUUlNQU8wRTV2OEFBQUFBQUFBQUFBNENEQUEwTS92L0FBQUFBQUFBQUFBUEFnd0E3UVRtLzBZdUZRQUFBQUFBQUFBSGdFNEFBQUFFQWhBQUFBRFQvL3BCcmY4QUFOUC90Qk9ZL3dvQUFnQk1BQUFLQWdBRUFBUUtBZ0FCQUEwQ0RBQzBFNWovQUFEVC93QUFBQUFPQWd3QStrR3Qvd0FBMC84QUFBQUFEd0lNQUxRVG1QOUhMdWovQUFBQUFBQUFCNEJQQUFBQUJBSVFBUCtFcndCSjU4SC8vNFN2QU1jT3N2OEtBQUlBVFFBQUNnSUFCQUFFQ2dJQUFRQU5BZ3dBeHc2eS8vK0Vyd0FBQUFBQURnSU1BRW5ud2YvL2hLOEFBQUFBQUE4Q0RBREhEckwvZ1YyL0FBQUFBQUFBQUFBQUFBQUFBQUFB</t>
        </r>
      </text>
    </comment>
    <comment ref="K60" authorId="0">
      <text>
        <r>
          <rPr>
            <sz val="9"/>
            <color indexed="81"/>
            <rFont val="Tahoma"/>
            <family val="2"/>
          </rPr>
          <t>QzI2SDI5TjVPMlN8TUFTVEVSIFNIRUVUUGljdHVyZSA3fFZtcERSREF4TURBRUF3SUJBQUFBQUFBQUFBQUFBQUNBQUFBQUFBTUFGZ0FBQUVOb1pXMUVjbUYzSURFeUxqQXVNaTR4TURjMkJBSVFBRE5zdFArTk5XRC9UcXJFQUNaQVF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JBQUFBQkFJUUFBQUFBQUFBQUFBQUFJREdCRmFEVEJZV0NBUUFBQUFrQUJnSUJBQUFBQ1FBR1FnQUFCQUlBZ0FCQUE4SUFnQUJBQU9BU3dBQUFBUUNFQUF6YkxUL2pUVmcvMDZxeEFBbVFFTUFCSUFCQUFBQUFBSUlBQS84dGYvSWxoQUFDZ0FDQUFJQU53UUJBQUVBQUFTQUFnQUFBQUFDQ0FDak1zdi9YYzBsQUFvQUFnQURBQUFBQklBREFBQUFBQUlJQU9EMXhQK0pKVU1BQ2dBQ0FBUUFOd1FCQUFFQUFBU0FCQUFBQUFBQ0NBREF1dWYvSFlnY0FBb0FBZ0FGQUFJRUFnQUhBQ3NFQWdBQUFFZ0VBQUFHZ0FBQUFBQUFBZ2dBOUUzci94M3dHQUFFQWhBQWpTZmsveDN3R0FEMFRldi9VQ01nQUNNSUFRQUFBZ2NDQUFBQUFBY05BQUVBQUFBREFHQUF5QUFEQUU0QUFBQUFCSUFGQUFBQUFBSUlBQUFBQUFCT0tpNEFDZ0FDQUFZQUFnUUNBQWNBS3dRQ0FBQUFTQVFBQUFhQUFBQUFBQUFDQ0FBemt3TUFUcElxQUFRQ0VBRE5iUHovVHBJcUFET1RBd0NCeFRFQUl3Z0JBQUFDQndJQUFBQUFCdzBBQVFBQUFBTUFZQURJQUFNQVRnQUFBQUFFZ0FZQUFBQUFBZ2dBUUVVWUFCMklIQUFLQUFJQUJ3QUFBQVNBQndBQUFBQUNDQUFBQUE4QUFBQUFBQW9BQWdBSUFBQUFCSUFJQUFBQUFBSUlBUC8vSFFEdEJPYi9DZ0FDQUFrQUFBQUVnQWtBQUFBQUFnZ0EvLzhPQU5vSnpQOEtBQUlBQ2dBQUFBU0FDZ0FBQUFBQ0NBQUFBUEgvMmduTS93b0FBZ0FMQUFBQUJJQUxBQUFBQUFJSUFBQUE0di90Qk9iL0NnQUNBQXdBQWdRQ0FBY0FLd1FDQUFBQVNBUUFBQWFBQUFBQUFBQUNDQUEwaytYLzdXemkvd1FDRUFETmJONy83V3ppL3pTVDVmOGdvT24vSXdnQkFBQUNCd0lBQUFBQUJ3MEFBUUFBQUFNQVlBRElBQU1BVGdBQUFBQUVnQXdBQUFBQUFnZ0FBQUR4L3dBQUFBQUtBQUlBRFFBQUFBU0FEUUFBQUFBQ0NBQUFBT0wveHc2eS93b0FBZ0FPQUFBQUJJQU9BQUFBQUFJSUFBQUE4ZiswRTVqL0NnQUNBQThBQUFBRWdBOEFBQUFBQWdnQUFBRGkvNkFZZnY4S0FBSUFFQUFBQUFTQUVBQUFBQUFDQ0FBQUFNVC9vQmgrL3dvQUFnQVJBQUFBQklBUkFBQUFBQUlJQUFBQXRmKzBFNWovQ2dBQ0FCSUFBQUFFZ0JJQUFBQUFBZ2dBQUFERS84Y09zdjhLQUFJQUV3QUFBQVNBRXdBQUFBQUNDQUQvL3pzQTdRVG0vd29BQWdBVUFBQUFCSUFVQUFBQUFBSUlBQUFBU3dBQUFBQUFDZ0FDQUJVQUFnUUNBQWdBS3dRQ0FBQUFTQVFBQURjRUFRQUJCb0FBQUFBQUFBSUlBQUNnVGdBQUdQei9CQUlRQUFCZ1J3QUFHUHovbWJsT0FQL1hBd0FqQ0FFQUFBSUhBZ0FBQUFBSERRQUJBQUFBQXdCZ0FNZ0FBd0JQQUFBQUFBU0FGUUFBQUFBQ0NBRC8vMG9BMmduTS93b0FBZ0FXQUFJRUFnQUhBQ3NFQWdBQkFFZ0VBQUEzQkFFQUFRYUFBQUFBQUFBQ0NBQXprMDRBMnFIUC93UUNFQURNYkVjQWREdkIvek9UVGdEYW9jLy9Jd2dCQVA4QkJ3RUEvd0lIQWdBQUFBVUhBUUFEQUFjT0FBRUFBQUFEQUdBQXlBQURBRTVJQUFBQUFBU0FGZ0FBQUFBQ0NBQUFBR2tBMmduTS93b0FBZ0FYQURjRUFRQUJBQUFFZ0JjQUFBQUFBZ2dBQUFCNEFNY09zdjhLQUFJQUdBQUFBQVNBR0FBQUFBQUNDQUFBQUdrQXRCT1kvd29BQWdBWkFBSUVBZ0FIQUNzRUFnQUFBRWdFQUFBR2dBQUFBQUFBQWdnQU01TnNBTFI3bFA4RUFoQUF6R3hsQUxSN2xQOHprMndBNTY2Yi95TUlBUUFBQWdjQ0FBQUFBQWNOQUFFQUFBQURBR0FBeUFBREFFNEFBQUFBQklBWkFBQUFBQUlJQUFBQWVBQ2dHSDcvQ2dBQ0FCb0FOd1FCQUFFQUFBU0FHZ0FBQUFBQ0NBRC8vMmdBalIxay93b0FBZ0FiQURjRUFRQUJBQUFFZ0JzQUFBQUFBZ2dBLy85S0FJMGRaUDhLQUFJQUhBQUNCQUlBQ0FBckJBSUFBQUJJQkFBQU53UUJBQUVHZ0FBQUFBQUFBZ2dBLzU5T0FJMDFZUDhFQWhBQS8xOUhBSTAxWVArWnVVNEFqZlZuL3lNSUFRQUFBZ2NDQUFBQUFBY05BQUVBQUFBREFHQUF5QUFEQUU4QUFBQUFCSUFjQUFBQUFBSUlBUC8vT3dDZ0dINy9DZ0FDQUIwQU53UUJBQUVBQUFTQUhRQUFBQUFDQ0FBQUFFc0F0Qk9ZL3dvQUFnQWVBRGNFQVFBQkFBQUVnQjRBQUFBQUFnZ0FBQUNXQU1jT3N2OEtBQUlBSHdBQUFBU0FId0FBQUFBQ0NBQXdvcWNBQjFUSy93b0FBZ0FnQUFBQUJJQWdBQUFBQUFJSUFFNHF4QURIRHNIL0NnQUNBQ0VBQUFBRWdDRUFBQUFBQWdnQVRpckVBTWNPby84S0FBSUFJZ0FBQUFTQUlnQUFBQUFDQ0FBd29xY0FoOG1aL3dvQUFnQWpBQUlFQWdBUUFDc0VBZ0FBQUVnRUFBQUdnQUFBQUFBQUFnZ0FNRUtyQUlkdGx2OEVBaEFBTUFLa0FJZHRsdi9LVzZzQTdST2QveU1JQVFBQUFnY0NBQUFBQUFjTkFBRUFBQUFEQUdBQXlBQURBRk1BQUFBQUJZQWtBQUFBQ2dBQ0FDUUFCQVlFQUFFQUFBQUZCZ1FBQWdBQUFBb0dBUUFCQUFBRmdDVUFBQUFLQUFJQUpRQUVCZ1FBQWdBQUFBVUdCQUFEQUFBQUNnWUJBQUVBQUFXQUpnQUFBQW9BQWdBbUFBUUdCQUFDQUFBQUJRWUVBQVFBQUFBS0JnRUFBUUFBQllBbkFBQUFDZ0FDQUNjQUJBWUVBQVFBQUFBRkJnUUFCUUFBQUFBR0FnQ0FBQUFBQllBb0FBQUFDZ0FDQUNnQUJBWUVBQVVBQUFBRkJnUUFCZ0FBQUFBR0FnQ0FBQUFBQllBcEFBQUFDZ0FDQUNrQUJBWUVBQVlBQUFBRkJnUUFCd0FBQUFBR0FnQ0FBQUFBQllBcUFBQUFDZ0FDQUNvQUJBWUVBQWNBQUFBRkJnUUFDQUFBQUFBR0FnQ0FBQUFBQllBckFBQUFDZ0FDQUNzQUJBWUVBQWdBQUFBRkJnUUFDUUFBQUFBR0FnQ0FBQUFBQllBc0FBQUFDZ0FDQUN3QUJBWUVBQWtBQUFBRkJnUUFDZ0FBQUFBR0FnQ0FBQUFBQllBdEFBQUFDZ0FDQUMwQUJBWUVBQW9BQUFBRkJnUUFDd0FBQUFBR0FnQ0FBQUFBQllBdUFBQUFDZ0FDQUM0QUJBWUVBQXNBQUFBRkJnUUFEQUFBQUFBR0FnQ0FBQUFBQllBdkFBQUFDZ0FDQUM4QUJBWUVBQVFBQUFBRkJnUUFEQUFBQUFBR0FnQ0FBQUFBQllBd0FBQUFDZ0FDQURBQUJBWUVBQWNBQUFBRkJnUUFEQUFBQUFBR0FnQ0FBQUFBQllBeEFBQUFDZ0FDQURFQUJBWUVBQW9BQUFBRkJnUUFEUUFBQUFBQUJZQXlBQUFBQ2dBQ0FESUFCQVlFQUEwQUFBQUZCZ1FBRGdBQUFBQUdBZ0NBQUFBQUJZQXpBQUFBQ2dBQ0FETUFCQVlFQUE0QUFBQUZCZ1FBRHdBQUFBQUdBZ0NBQUFBQUJZQTBBQUFBQ2dBQ0FEUUFCQVlFQUE4QUFBQUZCZ1FBRUFBQUFBQUdBZ0NBQUFBQUJZQTFBQUFBQ2dBQ0FEVUFCQVlFQUJBQUFBQUZCZ1FBRVFBQUFBQUdBZ0NBQUFBQUJZQTJBQUFBQ2dBQ0FEWUFCQVlFQUJFQUFBQUZCZ1FBRWdBQUFBQUdBZ0NBQUFBQUJZQTNBQUFBQ2dBQ0FEY0FCQVlFQUEwQUFBQUZCZ1FBRWdBQUFBQUdBZ0NBQUFBQUJZQTRBQUFBQ2dBQ0FEZ0FCQVlFQUFnQUFBQUZCZ1FBRXdBQUFBb0dBUUFCQUFBRmdEa0FBQUFLQUFJQU9RQUVCZ1FBRXdBQUFBVUdCQUFVQUFBQUFBWUNBQUlBQUFBRmdEb0FBQUFLQUFJQU9nQUVCZ1FBRXdBQUFBVUdCQUFWQUFBQUNnWUJBQUVBQUFXQU93QUFBQW9BQWdBN0FBUUdCQUFWQUFBQUJRWUVBQllBQUFBS0JnRUFBUUFBQllBOEFBQUFDZ0FDQUR3QUJBWUVBQllBQUFBRkJnUUFGd0FBQUFvR0FRQUJBQUFGZ0QwQUFBQUtBQUlBUFFBRUJnUUFGd0FBQUFVR0JBQVlBQUFBQ2dZQkFBRUFBQVdBUGdBQUFBb0FBZ0ErQUFRR0JBQVlBQUFBQlFZRUFCa0FBQUFLQmdFQUFRQUFCWUEvQUFBQUNnQUNBRDhBQkFZRUFCa0FBQUFGQmdRQUdnQUFBQW9HQVFBQkFBQUZnRUFBQUFBS0FBSUFRQUFFQmdRQUdnQUFBQVVHQkFBYkFBQUFDZ1lCQUFFQUFBV0FRUUFBQUFvQUFnQkJBQVFHQkFBYkFBQUFCUVlFQUJ3QUFBQUtCZ0VBQVFBQUJZQkNBQUFBQ2dBQ0FFSUFCQVlFQUJ3QUFBQUZCZ1FBSFFBQUFBb0dBUUFCQUFBRmdFTUFBQUFLQUFJQVF3QUVCZ1FBR0FBQUFBVUdCQUFkQUFBQUNnWUJBQUVBQUFXQVJBQUFBQW9BQWdCRUFBUUdCQUFYQUFBQUJRWUVBQjRBQUFBS0JnRUFBUUFBQllCRkFBQUFDZ0FDQUVVQUJBWUVBQjRBQUFBRkJnUUFId0FBQUFBR0FnQ0FBQUFBQllCR0FBQUFDZ0FDQUVZQUJBWUVBQjhBQUFBRkJnUUFJQUFBQUFBR0FnQ0FBQUFBQllCSEFBQUFDZ0FDQUVjQUJBWUVBQ0FBQUFBRkJnUUFJUUFBQUFBR0FnQ0FBQUFBQllCSUFBQUFDZ0FDQUVnQUJBWUVBQ0VBQUFBRkJnUUFJZ0FBQUFBR0FnQ0FBQUFBQllCSkFBQUFDZ0FDQUVrQUJBWUVBQjRBQUFBRkJnUUFJZ0FBQUFBR0FnQ0FBQUFBQjRCTUFBQUFCQUlRQUFBQUFBRFFmU1FBQUFBQUFFNmxGQUFLQUFJQVNnQVFBRWNBQUFCVWFHVnlaU0JwY3lCaElIWmhiR1Z1WTJVZ2IzSWdZMmhoY21kbElHVnljbTl5SUhOdmJXVjNhR1Z5WlNCcGJpQjBhR2x6SUdGeWIyMWhkR2xqSUhONWMzUmxiUzRBQ2dJQUJBQUVDZ0lBQVFBTkFnd0FUcVVVQUFBQUFBQUFBQUFBRGdJTUFOQjlKQUFBQUFBQUFBQUFBQThDREFCT3BSUUFnZGdQQUFBQUFBQUFBQWVBVFFBQUFBUUNFQUFBQUFBQU5EUDcvd0FBQUFEdEJPYi9DZ0FDQUVzQUFBb0NBQVFBQkFvQ0FBRUFEUUlNQU8wRTV2OEFBQUFBQUFBQUFBNENEQUEwTS92L0FBQUFBQUFBQUFBUEFnd0E3UVRtLzBZdUZRQUFBQUFBQUFBSGdFNEFBQUFFQWhBQUFBRFQvL3BCcmY4QUFOUC90Qk9ZL3dvQUFnQk1BQUFLQWdBRUFBUUtBZ0FCQUEwQ0RBQzBFNWovQUFEVC93QUFBQUFPQWd3QStrR3Qvd0FBMC84QUFBQUFEd0lNQUxRVG1QOUhMdWovQUFBQUFBQUFCNEJQQUFBQUJBSVFBUCtFcndCSjU4SC8vNFN2QU1jT3N2OEtBQUlBVFFBQUNnSUFCQUFFQ2dJQUFRQU5BZ3dBeHc2eS8vK0Vyd0FBQUFBQURnSU1BRW5ud2YvL2hLOEFBQUFBQUE4Q0RBREhEckwvZ1YyL0FBQUFBQUFBQUFBQUFBQUFBQUFB</t>
        </r>
      </text>
    </comment>
    <comment ref="J61" authorId="0">
      <text>
        <r>
          <rPr>
            <sz val="9"/>
            <color indexed="81"/>
            <rFont val="Tahoma"/>
            <family val="2"/>
          </rPr>
          <t>QzE4SDE5TjNPM1N8TUFTVEVSIFNIRUVUUGljdHVyZSAxMTN8Vm1wRFJEQXhNREFFQXdJQkFBQUFBQUFBQUFBQUFBQ0FBQUFBQUFNQUZnQUFBRU5vWlcxRWNtRjNJREV5TGpBdU1pNHhNRGMyQkFJUUFJM3pzdis0RWVmK21ia2hBRGt4V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FM3F6eHdXQ0FRQUFBQWtBQmdJQkFBQUFDUUFHUWdBQUJBSUFnQUJBQThJQWdBQkFBT0FOd0FBQUFRQ0VBQ044N0wvdUJIbi9wbTVJUUE1TVU0QUJJQUJBQUFBQUFJSUFBRUE4Zjg1OFUwQUNnQUNBQUlBTndRQkFBRUFBQVNBQWdBQUFBQUNDQUFBQUFBQUp2WXpBQW9BQWdBREFEY0VBUUFCQUFBRWdBTUFBQUFBQWdnQUFBRHgveFA3R1FBS0FBSUFCQUFDQkFJQUNBQXJCQUlBQUFCSUJBQUFOd1FCQUFFR2dBQUFBQUFBQWdnQUFLRDAveE1URmdBRUFoQUFBR0R0L3hNVEZnQ2F1ZlQvRTlNZEFDTUlBUUFBQWdjQ0FBQUFBQWNOQUFFQUFBQURBR0FBeUFBREFFOEFBQUFBQklBRUFBQUFBQUlJQUFBQUFBQUFBQUFBQ2dBQ0FBVUFBQUFFZ0FVQUFBQUFBZ2dBQUFBZUFBQUFBQUFLQUFJQUJnQUNCQUlBQ0FBckJBSUFBQUJJQkFBQU53UUJBQUVHZ0FBQUFBQUFBZ2dBQUtBaEFBRVkvUDhFQWhBQUFHQWFBQUVZL1ArWnVTRUFBTmdEQUNNSUFRQUFBZ2NDQUFBQUFBY05BQUVBQUFBREFHQUF5QUFEQUU4QUFBQUFCSUFHQUFBQUFBSUlBQUVBOGYvdEJPYi9DZ0FDQUFjQUFBQUVnQWNBQUFBQUFnZ0F2VFA5LythY3l2OEtBQUlBQ0FBQUFBU0FDQUFBQUFBQ0NBQmo2T2IvK29tMi93b0FBZ0FKQUFBQUJJQUpBQUFBQUFJSUFGRHR6UC82aWNYL0NnQUNBQW9BQWdRQ0FBZ0FLd1FDQUFBQVNBUUFBQWFBQUFBQUFBQUNDQUJRamRELytxSEIvd1FDRUFCUVRjbi8rcUhCLyttbTBQLzZZY24vSXdnQkFBQUNCd0lBQUFBQUJ3MEFBUUFBQUFNQVlBRElBQU1BVHdBQUFBQUVnQW9BQUFBQUFnZ0FFeXJUL3liaTR2OEtBQUlBQ3dBQ0JBSUFCd0FyQkFJQUFBQklCQUFBQm9BQUFBQUFBQUlJQUVhOTF2OG1TdC8vQkFJUUFPQ1d6LzhtU3QvL1JyM1cvMWw5NXY4akNBRUFBQUlIQWdBQUFBQUhEUUFCQUFBQUF3QmdBTWdBQXdCT0FBQUFBQVNBQ3dBQUFBQUNDQUFxQytyL0RMU1kvd29BQWdBTUFBQUFCSUFNQUFBQUFBSUlBRDBHQkFBTXRJbi9DZ0FDQUEwQUFBQUVnQTBBQUFBQUFnZ0FlOG45Lzk5YmJQOEtBQUlBRGdBQ0JBSUFFQUFyQkFJQUFBQklCQUFBQm9BQUFBQUFBQUlJQUhwcEFRRGYvMmovQkFJUUFIc3Ardi9mLzJqL0U0TUJBRWFtYi84akNBRUFBQUlIQWdBQUFBQUhEUUFCQUFBQUF3QmdBTWdBQXdCVEFBQUFBQVNBRGdBQUFBQUNDQUNOODkvL0dEbHAvd29BQWdBUEFBQUFCSUFQQUFBQUFBSUlBSTN6MFA4RlBrLy9DZ0FDQUJBQUFnUUNBQWNBS3dRQ0FBRUFTQVFBQURjRUFRQUJCb0FBQUFBQUFBSUlBRWt2elA4RnBrdi9CQUlRQU9JSXhmOEZwa3Yvd0liVS96alpVdjhqQ0FFQUFBSUhBZ0FBQUFVSEFRQUVCQWNHQUFJQUFnQURBQUFIRGdBQkFBQUFBd0JnQU1nQUF3Qk9TQUFBQUFBRWdCQUFBQUFBQWdnQWpmUGYvL0pDTmY4S0FBSUFFUUFBQUFTQUVRQUFBQUFDQ0FDTjgvMy84a0kxL3dvQUFnQVNBQUFBQklBU0FBQUFBQUlJQUl6ekRBQUZQay8vQ2dBQ0FCTUFOd1FCQUFFQUFBU0FFd0FBQUFBQ0NBQ004d3dBM2tjYi93b0FBZ0FVQUFBQUJJQVVBQUFBQUFJSUFJM3ovZi9MVEFIL0NnQUNBQlVBQUFBRWdCVUFBQUFBQWdnQWpQTU1BTGhSNS80S0FBSUFGZ0EzQkFFQUFRQUFCSUFXQUFBQUFBSUlBSTN6My8vTFRBSC9DZ0FDQUJjQUFBQUVnQmNBQUFBQUFnZ0FqZlBRLzk1SEcvOEtBQUlBR0FBQUFBU0FHQUFBQUFBQ0NBQ044N0wvM2tjYi93b0FBZ0FaQURjRUFRQUJBQUFFZ0JrQUFBQUFBZ2dBMEwvVC95Q2hoUDhLQUFJQUdnQUNCQUlBQndBckJBSUFBQUJJQkFBQUJvQUFBQUFBQUFJSUFBTlQxLzhnQ1lIL0JBSVFBSjBzMFA4Z0NZSC9BMVBYLzFNOGlQOGpDQUVBQUFJSEFnQUFBQUFIRFFBQkFBQUFBd0JnQU1nQUF3Qk9BQUFBQUFXQUd3QUFBQW9BQWdBYkFBUUdCQUFCQUFBQUJRWUVBQUlBQUFBS0JnRUFBUUFBQllBY0FBQUFDZ0FDQUJ3QUJBWUVBQUlBQUFBRkJnUUFBd0FBQUFvR0FRQUJBQUFGZ0IwQUFBQUtBQUlBSFFBRUJnUUFBd0FBQUFVR0JBQUVBQUFBQ2dZQkFBRUFBQVdBSGdBQUFBb0FBZ0FlQUFRR0JBQUVBQUFBQlFZRUFBVUFBQUFBQmdJQUFnQUFBQVdBSHdBQUFBb0FBZ0FmQUFRR0JBQUVBQUFBQlFZRUFBWUFBQUFLQmdFQUFRQUFCWUFnQUFBQUNnQUNBQ0FBQkFZRUFBWUFBQUFGQmdRQUJ3QUFBQUFHQWdDQUFBQUFCWUFoQUFBQUNnQUNBQ0VBQkFZRUFBY0FBQUFGQmdRQUNBQUFBQUFHQWdDQUFBQUFCWUFpQUFBQUNnQUNBQ0lBQkFZRUFBZ0FBQUFGQmdRQUNRQUFBQUFHQWdDQUFBQUFCWUFqQUFBQUNnQUNBQ01BQkFZRUFBa0FBQUFGQmdRQUNnQUFBQUFHQWdDQUFBQUFCWUFrQUFBQUNnQUNBQ1FBQkFZRUFBWUFBQUFGQmdRQUNnQUFBQUFHQWdDQUFBQUFCWUFsQUFBQUNnQUNBQ1VBQkFZRUFBZ0FBQUFGQmdRQUN3QUFBQUFBQllBbUFBQUFDZ0FDQUNZQUJBWUVBQXNBQUFBRkJnUUFEQUFBQUFBR0FnQ0FBQUFBQllBbkFBQUFDZ0FDQUNjQUJBWUVBQXdBQUFBRkJnUUFEUUFBQUFBR0FnQ0FBQUFBQllBb0FBQUFDZ0FDQUNnQUJBWUVBQTBBQUFBRkJnUUFEZ0FBQUFBR0FnQ0FBQUFBQllBcEFBQUFDZ0FDQUNrQUJBWUVBQTRBQUFBRkJnUUFEd0FBQUFvR0FRQUJBQUFGZ0NvQUFBQUtBQUlBS2dBRUJnUUFEd0FBQUFVR0JBQVFBQUFBQ2dZQkFBRUFBQVdBS3dBQUFBb0FBZ0FyQUFRR0JBQVFBQUFBQlFZRUFCRUFBQUFBQmdJQWdBQUFBQVdBTEFBQUFBb0FBZ0FzQUFRR0JBQVJBQUFBQlFZRUFCSUFBQUFLQmdFQUFRQUFCWUF0QUFBQUNnQUNBQzBBQkFZRUFCRUFBQUFGQmdRQUV3QUFBQUFHQWdDQUFBQUFCWUF1QUFBQUNnQUNBQzRBQkFZRUFCTUFBQUFGQmdRQUZBQUFBQUFHQWdDQUFBQUFCWUF2QUFBQUNnQUNBQzhBQkFZRUFCUUFBQUFGQmdRQUZRQUFBQW9HQVFBQkFBQUZnREFBQUFBS0FBSUFNQUFFQmdRQUZBQUFBQVVHQkFBV0FBQUFBQVlDQUlBQUFBQUZnREVBQUFBS0FBSUFNUUFFQmdRQUZnQUFBQVVHQkFBWEFBQUFBQVlDQUlBQUFBQUZnRElBQUFBS0FBSUFNZ0FFQmdRQUVBQUFBQVVHQkFBWEFBQUFBQVlDQUlBQUFBQUZnRE1BQUFBS0FBSUFNd0FFQmdRQUZ3QUFBQVVHQkFBWUFBQUFDZ1lCQUFFQUFBV0FOQUFBQUFvQUFnQTBBQVFHQkFBT0FBQUFCUVlFQUJrQUFBQUFCZ0lBZ0FBQUFBV0FOUUFBQUFvQUFnQTFBQVFHQkFBTEFBQUFCUVlFQUJrQUFBQUFCZ0lBZ0FBQUFBZUFPQUFBQUFRQ0VBQ0JQZVQvc2NQZi80RTk1UDh2NjgvL0NnQUNBRFlBQUFvQ0FBUUFCQW9DQUFFQURRSU1BQy9yei8rQlBlVC9BQUFBQUE0Q0RBQ3h3OS8vZ1Qzay93QUFBQUFQQWd3QUwrdlAvd0lXOVA4QUFBQUFBQUFIZ0RrQUFBQUVBaEFBRGJicy8xZ3JqLzhOdHV6LzFsSi8vd29BQWdBM0FBQUtBZ0FFQUFRS0FnQUJBQTBDREFEV1VuLy9EYmJzL3dBQUFBQU9BZ3dBV0N1UC93MjI3UDhBQUFBQUR3SU1BTlpTZi8rT2p2ei9BQUFBQUFBQUI0QTZBQUFBQkFJUUFJM3o3djhsZGpEL2pmUHUvOTVIRy84S0FBSUFPQUFBQ2dJQUJBQUVDZ0lBQVFBTkFnd0Eza2NiLzQzejd2OEFBQUFBRGdJTUFDVjJNUCtOOCs3L0FBQUFBQThDREFEZVJ4di8waUVFQUFBQUFBQUFBQUFBQUFBQUFBQUE=</t>
        </r>
      </text>
    </comment>
    <comment ref="K61" authorId="0">
      <text>
        <r>
          <rPr>
            <sz val="9"/>
            <color indexed="81"/>
            <rFont val="Tahoma"/>
            <family val="2"/>
          </rPr>
          <t>QzE4SDE5TjNPM1N8TUFTVEVSIFNIRUVUUGljdHVyZSAxMTN8Vm1wRFJEQXhNREFFQXdJQkFBQUFBQUFBQUFBQUFBQ0FBQUFBQUFNQUZnQUFBRU5vWlcxRWNtRjNJREV5TGpBdU1pNHhNRGMyQkFJUUFJM3pzdis0RWVmK21ia2hBRGt4V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FM3F6eHdXQ0FRQUFBQWtBQmdJQkFBQUFDUUFHUWdBQUJBSUFnQUJBQThJQWdBQkFBT0FOd0FBQUFRQ0VBQ044N0wvdUJIbi9wbTVJUUE1TVU0QUJJQUJBQUFBQUFJSUFBRUE4Zjg1OFUwQUNnQUNBQUlBTndRQkFBRUFBQVNBQWdBQUFBQUNDQUFBQUFBQUp2WXpBQW9BQWdBREFEY0VBUUFCQUFBRWdBTUFBQUFBQWdnQUFBRHgveFA3R1FBS0FBSUFCQUFDQkFJQUNBQXJCQUlBQUFCSUJBQUFOd1FCQUFFR2dBQUFBQUFBQWdnQUFLRDAveE1URmdBRUFoQUFBR0R0L3hNVEZnQ2F1ZlQvRTlNZEFDTUlBUUFBQWdjQ0FBQUFBQWNOQUFFQUFBQURBR0FBeUFBREFFOEFBQUFBQklBRUFBQUFBQUlJQUFBQUFBQUFBQUFBQ2dBQ0FBVUFBQUFFZ0FVQUFBQUFBZ2dBQUFBZUFBQUFBQUFLQUFJQUJnQUNCQUlBQ0FBckJBSUFBQUJJQkFBQU53UUJBQUVHZ0FBQUFBQUFBZ2dBQUtBaEFBRVkvUDhFQWhBQUFHQWFBQUVZL1ArWnVTRUFBTmdEQUNNSUFRQUFBZ2NDQUFBQUFBY05BQUVBQUFBREFHQUF5QUFEQUU4QUFBQUFCSUFHQUFBQUFBSUlBQUVBOGYvdEJPYi9DZ0FDQUFjQUFBQUVnQWNBQUFBQUFnZ0F2VFA5LythY3l2OEtBQUlBQ0FBQUFBU0FDQUFBQUFBQ0NBQmo2T2IvK29tMi93b0FBZ0FKQUFBQUJJQUpBQUFBQUFJSUFGRHR6UC82aWNYL0NnQUNBQW9BQWdRQ0FBZ0FLd1FDQUFBQVNBUUFBQWFBQUFBQUFBQUNDQUJRamRELytxSEIvd1FDRUFCUVRjbi8rcUhCLyttbTBQLzZZY24vSXdnQkFBQUNCd0lBQUFBQUJ3MEFBUUFBQUFNQVlBRElBQU1BVHdBQUFBQUVnQW9BQUFBQUFnZ0FFeXJUL3liaTR2OEtBQUlBQ3dBQ0JBSUFCd0FyQkFJQUFBQklCQUFBQm9BQUFBQUFBQUlJQUVhOTF2OG1TdC8vQkFJUUFPQ1d6LzhtU3QvL1JyM1cvMWw5NXY4akNBRUFBQUlIQWdBQUFBQUhEUUFCQUFBQUF3QmdBTWdBQXdCT0FBQUFBQVNBQ3dBQUFBQUNDQUFxQytyL0RMU1kvd29BQWdBTUFBQUFCSUFNQUFBQUFBSUlBRDBHQkFBTXRJbi9DZ0FDQUEwQUFBQUVnQTBBQUFBQUFnZ0FlOG45Lzk5YmJQOEtBQUlBRGdBQ0JBSUFFQUFyQkFJQUFBQklCQUFBQm9BQUFBQUFBQUlJQUhwcEFRRGYvMmovQkFJUUFIc3Ardi9mLzJqL0U0TUJBRWFtYi84akNBRUFBQUlIQWdBQUFBQUhEUUFCQUFBQUF3QmdBTWdBQXdCVEFBQUFBQVNBRGdBQUFBQUNDQUNOODkvL0dEbHAvd29BQWdBUEFBQUFCSUFQQUFBQUFBSUlBSTN6MFA4RlBrLy9DZ0FDQUJBQUFnUUNBQWNBS3dRQ0FBRUFTQVFBQURjRUFRQUJCb0FBQUFBQUFBSUlBRWt2elA4RnBrdi9CQUlRQU9JSXhmOEZwa3Yvd0liVS96alpVdjhqQ0FFQUFBSUhBZ0FBQUFVSEFRQUVCQWNHQUFJQUFnQURBQUFIRGdBQkFBQUFBd0JnQU1nQUF3Qk9TQUFBQUFBRWdCQUFBQUFBQWdnQWpmUGYvL0pDTmY4S0FBSUFFUUFBQUFTQUVRQUFBQUFDQ0FDTjgvMy84a0kxL3dvQUFnQVNBQUFBQklBU0FBQUFBQUlJQUl6ekRBQUZQay8vQ2dBQ0FCTUFOd1FCQUFFQUFBU0FFd0FBQUFBQ0NBQ004d3dBM2tjYi93b0FBZ0FVQUFBQUJJQVVBQUFBQUFJSUFJM3ovZi9MVEFIL0NnQUNBQlVBQUFBRWdCVUFBQUFBQWdnQWpQTU1BTGhSNS80S0FBSUFGZ0EzQkFFQUFRQUFCSUFXQUFBQUFBSUlBSTN6My8vTFRBSC9DZ0FDQUJjQUFBQUVnQmNBQUFBQUFnZ0FqZlBRLzk1SEcvOEtBQUlBR0FBQUFBU0FHQUFBQUFBQ0NBQ044N0wvM2tjYi93b0FBZ0FaQURjRUFRQUJBQUFFZ0JrQUFBQUFBZ2dBMEwvVC95Q2hoUDhLQUFJQUdnQUNCQUlBQndBckJBSUFBQUJJQkFBQUJvQUFBQUFBQUFJSUFBTlQxLzhnQ1lIL0JBSVFBSjBzMFA4Z0NZSC9BMVBYLzFNOGlQOGpDQUVBQUFJSEFnQUFBQUFIRFFBQkFBQUFBd0JnQU1nQUF3Qk9BQUFBQUFXQUd3QUFBQW9BQWdBYkFBUUdCQUFCQUFBQUJRWUVBQUlBQUFBS0JnRUFBUUFBQllBY0FBQUFDZ0FDQUJ3QUJBWUVBQUlBQUFBRkJnUUFBd0FBQUFvR0FRQUJBQUFGZ0IwQUFBQUtBQUlBSFFBRUJnUUFBd0FBQUFVR0JBQUVBQUFBQ2dZQkFBRUFBQVdBSGdBQUFBb0FBZ0FlQUFRR0JBQUVBQUFBQlFZRUFBVUFBQUFBQmdJQUFnQUFBQVdBSHdBQUFBb0FBZ0FmQUFRR0JBQUVBQUFBQlFZRUFBWUFBQUFLQmdFQUFRQUFCWUFnQUFBQUNnQUNBQ0FBQkFZRUFBWUFBQUFGQmdRQUJ3QUFBQUFHQWdDQUFBQUFCWUFoQUFBQUNnQUNBQ0VBQkFZRUFBY0FBQUFGQmdRQUNBQUFBQUFHQWdDQUFBQUFCWUFpQUFBQUNnQUNBQ0lBQkFZRUFBZ0FBQUFGQmdRQUNRQUFBQUFHQWdDQUFBQUFCWUFqQUFBQUNnQUNBQ01BQkFZRUFBa0FBQUFGQmdRQUNnQUFBQUFHQWdDQUFBQUFCWUFrQUFBQUNnQUNBQ1FBQkFZRUFBWUFBQUFGQmdRQUNnQUFBQUFHQWdDQUFBQUFCWUFsQUFBQUNnQUNBQ1VBQkFZRUFBZ0FBQUFGQmdRQUN3QUFBQUFBQllBbUFBQUFDZ0FDQUNZQUJBWUVBQXNBQUFBRkJnUUFEQUFBQUFBR0FnQ0FBQUFBQllBbkFBQUFDZ0FDQUNjQUJBWUVBQXdBQUFBRkJnUUFEUUFBQUFBR0FnQ0FBQUFBQllBb0FBQUFDZ0FDQUNnQUJBWUVBQTBBQUFBRkJnUUFEZ0FBQUFBR0FnQ0FBQUFBQllBcEFBQUFDZ0FDQUNrQUJBWUVBQTRBQUFBRkJnUUFEd0FBQUFvR0FRQUJBQUFGZ0NvQUFBQUtBQUlBS2dBRUJnUUFEd0FBQUFVR0JBQVFBQUFBQ2dZQkFBRUFBQVdBS3dBQUFBb0FBZ0FyQUFRR0JBQVFBQUFBQlFZRUFCRUFBQUFBQmdJQWdBQUFBQVdBTEFBQUFBb0FBZ0FzQUFRR0JBQVJBQUFBQlFZRUFCSUFBQUFLQmdFQUFRQUFCWUF0QUFBQUNnQUNBQzBBQkFZRUFCRUFBQUFGQmdRQUV3QUFBQUFHQWdDQUFBQUFCWUF1QUFBQUNnQUNBQzRBQkFZRUFCTUFBQUFGQmdRQUZBQUFBQUFHQWdDQUFBQUFCWUF2QUFBQUNnQUNBQzhBQkFZRUFCUUFBQUFGQmdRQUZRQUFBQW9HQVFBQkFBQUZnREFBQUFBS0FBSUFNQUFFQmdRQUZBQUFBQVVHQkFBV0FBQUFBQVlDQUlBQUFBQUZnREVBQUFBS0FBSUFNUUFFQmdRQUZnQUFBQVVHQkFBWEFBQUFBQVlDQUlBQUFBQUZnRElBQUFBS0FBSUFNZ0FFQmdRQUVBQUFBQVVHQkFBWEFBQUFBQVlDQUlBQUFBQUZnRE1BQUFBS0FBSUFNd0FFQmdRQUZ3QUFBQVVHQkFBWUFBQUFDZ1lCQUFFQUFBV0FOQUFBQUFvQUFnQTBBQVFHQkFBT0FBQUFCUVlFQUJrQUFBQUFCZ0lBZ0FBQUFBV0FOUUFBQUFvQUFnQTFBQVFHQkFBTEFBQUFCUVlFQUJrQUFBQUFCZ0lBZ0FBQUFBZUFPQUFBQUFRQ0VBQ0JQZVQvc2NQZi80RTk1UDh2NjgvL0NnQUNBRFlBQUFvQ0FBUUFCQW9DQUFFQURRSU1BQy9yei8rQlBlVC9BQUFBQUE0Q0RBQ3h3OS8vZ1Qzay93QUFBQUFQQWd3QUwrdlAvd0lXOVA4QUFBQUFBQUFIZ0RrQUFBQUVBaEFBRGJicy8xZ3JqLzhOdHV6LzFsSi8vd29BQWdBM0FBQUtBZ0FFQUFRS0FnQUJBQTBDREFEV1VuLy9EYmJzL3dBQUFBQU9BZ3dBV0N1UC93MjI3UDhBQUFBQUR3SU1BTlpTZi8rT2p2ei9BQUFBQUFBQUI0QTZBQUFBQkFJUUFJM3o3djhsZGpEL2pmUHUvOTVIRy84S0FBSUFPQUFBQ2dJQUJBQUVDZ0lBQVFBTkFnd0Eza2NiLzQzejd2OEFBQUFBRGdJTUFDVjJNUCtOOCs3L0FBQUFBQThDREFEZVJ4di8waUVFQUFBQUFBQUFBQUFBQUFBQUFBQUE=</t>
        </r>
      </text>
    </comment>
    <comment ref="J62" authorId="0">
      <text>
        <r>
          <rPr>
            <sz val="9"/>
            <color indexed="81"/>
            <rFont val="Tahoma"/>
            <family val="2"/>
          </rPr>
          <t>QzIySDE3Q2xOMk8yfE1BU1RFUiBTSEVFVFBpY3R1cmUgNjd8Vm1wRFJEQXhNREFFQXdJQkFBQUFBQUFBQUFBQUFBQ0FBQUFBQUFNQUZnQUFBRU5vWlcxRWNtRjNJREV5TGpBdU1pNHhNRGMyQkFJUUFMU1RsLy9IenJIL3dLODNBQnUrRH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GenF3aG9XQ0FRQUFBQWtBQmdJQkFBQUFDUUFHUWdBQUJBSUFnQUJBQThJQWdBQkFBT0FQQUFBQUFRQ0VBQzBrNWYveDg2eC84Q3ZOd0Fidmc4QkJJQUJBQUFBQUFJSUFBQUFIZ0RIRHJML0NnQUNBQUlBTndRQkFBRUFBQVNBQWdBQUFBQUNDQUFBQUE4QTJnbk0vd29BQWdBREFBQUFCSUFEQUFBQUFBSUlBQUVBOGYvYUNjei9DZ0FDQUFRQUFBQUVnQVFBQUFBQUFnZ0FBQURpLyswRTV2OEtBQUlBQlFBQUFBU0FCUUFBQUFBQ0NBQUFBUEgvQUFBQUFBb0FBZ0FHQUFBQUJJQUdBQUFBQUFJSUFNQzY1LzhkaUJ3QUNnQUNBQWNBQWdRQ0FBZ0FLd1FDQUFBQVNBUUFBQWFBQUFBQUFBQUNDQURBV3V2L0hhQVlBQVFDRUFEQUd1VC9IYUFZQUZwMDYvOGRZQ0FBSXdnQkFBQUNCd0lBQUFBQUJ3MEFBUUFBQUFNQVlBRElBQU1BVHdBQUFBQUVnQWNBQUFBQUFnZ0FBQUFBQUU0cUxnQUtBQUlBQ0FBQUFBU0FDQUFBQUFBQ0NBQkFSUmdBSFlnY0FBb0FBZ0FKQUFJRUFnQUhBQ3NFQWdBQUFFZ0VBQUFHZ0FBQUFBQUFBZ2dBYzlnYkFCM3dHQUFFQWhBQURMSVVBQjN3R0FCejJCc0FVQ01nQUNNSUFRQUFBZ2NDQUFBQUFBY05BQUVBQUFBREFHQUF5QUFEQUU0QUFBQUFCSUFKQUFBQUFBSUlBUC8vRGdBQUFBQUFDZ0FDQUFvQUFBQUVnQW9BQUFBQUFnZ0FBQUFlQU8wRTV2OEtBQUlBQ3dBQUFBU0FDd0FBQUFBQ0NBQUFBQUFBVGlwTUFBb0FBZ0FNQUFBQUJJQU1BQUFBQUFJSUFPMEU1djlPS2xzQUNnQUNBQTBBQUFBRWdBMEFBQUFBQWdnQTdRVG0vMDRxZVFBS0FBSUFEZ0FBQUFTQURnQUFBQUFDQ0FEYUNjei9UaXFJQUFvQUFnQVBBQUlFQWdBSEFDc0VBZ0FCQUVnRUFBQTNCQUVBQVFhQUFBQUFBQUFDQ0FBTm5jLy9Uc0tMQUFRQ0VBQ25kc2ovNTF0OUFBMmR6LzlPd29zQUl3Z0JBUDhCQndFQS93SUhBZ0FBQUFVSEFRQURBQWNPQUFFQUFBQURBR0FBeUFBREFFNUlBQUFBQUFTQUR3QUFBQUFDQ0FEYUNjei9UaXFtQUFvQUFnQVFBQUFBQklBUUFBQUFBQUlJQU8wRTV2OU9LclVBQ2dBQ0FCRUFBZ1FDQUFnQUt3UUNBQUFBU0FRQUFEY0VBUUFCQm9BQUFBQUFBQUlJQU8yazZmOU9RckVBQkFJUUFPMWs0djlPUXJFQWg3N3AvMDRDdVFBakNBRUFBQUlIQWdBQUFBQUhEUUFCQUFBQUF3QmdBTWdBQXdCUEFBQUFBQVNBRVFBQUFBQUNDQURIRHJML1RpcTFBQW9BQWdBU0FEY0VBUUFCQUFBRWdCSUFBQUFBQWdnQXh3NnkvMDRxMHdBS0FBSUFFd0FBQUFTQUV3QUFBQUFDQ0FDMEU1ai9UaXJpQUFvQUFnQVVBQUFBQklBVUFBQUFBQUlJQUxRVG1QOU9LZ0FCQ2dBQ0FCVUFBQUFFZ0JVQUFBQUFBZ2dBeHc2eS8wNHFEd0VLQUFJQUZnQUFBQVNBRmdBQUFBQUNDQURhQ2N6L1Rpb0FBUW9BQWdBWEFBQUFCSUFYQUFBQUFBSUlBTm9KelA5T0t1SUFDZ0FDQUJnQUFBQUVnQmdBQUFBQUFnZ0FBQUFBQUU0cWlBQUtBQUlBR1FBQUFBU0FHUUFBQUFBQ0NBQVQreGtBVGlwNUFBb0FBZ0FhQUFBQUJJQWFBQUFBQUFJSUFCUDdHUUJPS2xzQUNnQUNBQnNBQUFBRWdCc0FBQUFBQWdnQUp2WXpBRTRxVEFBS0FBSUFIQUFDQkFJQUVRQXJCQUlBQUFCSUJBQUFOd1FCQUFFR2dBQUFBQUFBQWdnQUpwWTNBRTVDVFFBRUFoQUFKbFl3QU9mYlF3REFyemNBVGtKTkFDTUlBUUQvQVFjQkFQOENCd0lBQUFBRkJ3RUFBd0FIRGdBQkFBQUFBd0JnQU1nQUF3QkRiQUFBQUFBRmdCMEFBQUFLQUFJQUhRQUVCZ1FBQVFBQUFBVUdCQUFDQUFBQUNnWUJBQUVBQUFXQUhnQUFBQW9BQWdBZUFBUUdCQUFDQUFBQUJRWUVBQU1BQUFBQUJnSUFnQUFBQUFXQUh3QUFBQW9BQWdBZkFBUUdCQUFEQUFBQUJRWUVBQVFBQUFBQUJnSUFnQUFBQUFXQUlBQUFBQW9BQWdBZ0FBUUdCQUFFQUFBQUJRWUVBQVVBQUFBQUJnSUFnQUFBQUFXQUlRQUFBQW9BQWdBaEFBUUdCQUFGQUFBQUJRWUVBQVlBQUFBQUJnSUFnQUFBQUFXQUlnQUFBQW9BQWdBaUFBUUdCQUFHQUFBQUJRWUVBQWNBQUFBQUJnSUFnQUFBQUFXQUl3QUFBQW9BQWdBakFBUUdCQUFIQUFBQUJRWUVBQWdBQUFBQUJnSUFnQUFBQUFXQUpBQUFBQW9BQWdBa0FBUUdCQUFJQUFBQUJRWUVBQWtBQUFBQUJnSUFnQUFBQUFXQUpRQUFBQW9BQWdBbEFBUUdCQUFGQUFBQUJRWUVBQWtBQUFBQUJnSUFnQUFBQUFXQUpnQUFBQW9BQWdBbUFBUUdCQUFKQUFBQUJRWUVBQW9BQUFBQUJnSUFnQUFBQUFXQUp3QUFBQW9BQWdBbkFBUUdCQUFDQUFBQUJRWUVBQW9BQUFBQUJnSUFnQUFBQUFXQUtBQUFBQW9BQWdBb0FBUUdCQUFIQUFBQUJRWUVBQXNBQUFBQUFBV0FLUUFBQUFvQUFnQXBBQVFHQkFBTEFBQUFCUVlFQUF3QUFBQUFCZ0lBZ0FBQUFBV0FLZ0FBQUFvQUFnQXFBQVFHQkFBTUFBQUFCUVlFQUEwQUFBQUFCZ0lBZ0FBQUFBV0FLd0FBQUFvQUFnQXJBQVFHQkFBTkFBQUFCUVlFQUE0QUFBQUtCZ0VBQVFBQUJZQXNBQUFBQ2dBQ0FDd0FCQVlFQUE0QUFBQUZCZ1FBRHdBQUFBb0dBUUFCQUFBRmdDMEFBQUFLQUFJQUxRQUVCZ1FBRHdBQUFBVUdCQUFRQUFBQUFBWUNBQUlBQUFBRmdDNEFBQUFLQUFJQUxnQUVCZ1FBRHdBQUFBVUdCQUFSQUFBQUNnWUJBQUVBQUFXQUx3QUFBQW9BQWdBdkFBUUdCQUFSQUFBQUJRWUVBQklBQUFBS0JnRUFBUUFBQllBd0FBQUFDZ0FDQURBQUJBWUVBQklBQUFBRkJnUUFFd0FBQUFBR0FnQ0FBQUFBQllBeEFBQUFDZ0FDQURFQUJBWUVBQk1BQUFBRkJnUUFGQUFBQUFBR0FnQ0FBQUFBQllBeUFBQUFDZ0FDQURJQUJBWUVBQlFBQUFBRkJnUUFGUUFBQUFBR0FnQ0FBQUFBQllBekFBQUFDZ0FDQURNQUJBWUVBQlVBQUFBRkJnUUFGZ0FBQUFBR0FnQ0FBQUFBQllBMEFBQUFDZ0FDQURRQUJBWUVBQllBQUFBRkJnUUFGd0FBQUFBR0FnQ0FBQUFBQllBMUFBQUFDZ0FDQURVQUJBWUVBQklBQUFBRkJnUUFGd0FBQUFBR0FnQ0FBQUFBQllBMkFBQUFDZ0FDQURZQUJBWUVBQTBBQUFBRkJnUUFHQUFBQUFBR0FnQ0FBQUFBQllBM0FBQUFDZ0FDQURjQUJBWUVBQmdBQUFBRkJnUUFHUUFBQUFBR0FnQ0FBQUFBQllBNEFBQUFDZ0FDQURnQUJBWUVBQmtBQUFBRkJnUUFHZ0FBQUFBR0FnQ0FBQUFBQllBNUFBQUFDZ0FDQURrQUJBWUVBQXNBQUFBRkJnUUFHZ0FBQUFBR0FnQ0FBQUFBQllBNkFBQUFDZ0FDQURvQUJBWUVBQm9BQUFBRkJnUUFHd0FBQUFvR0FRQUJBQUFIZ0QwQUFBQUVBaEFBQUFBQUFEUXorLzhBQUFBQTdRVG0vd29BQWdBN0FBQUtBZ0FFQUFRS0FnQUJBQTBDREFEdEJPYi9BQUFBQUFBQUFBQU9BZ3dBTkRQNy93QUFBQUFBQUFBQUR3SU1BTzBFNXY5R0xoVUFBQUFBQUFBQUI0QStBQUFBQkFJUUFBQUFBQURRZlNRQUFBQUFBRTZsRkFBS0FBSUFQQUFBQ2dJQUJBQUVDZ0lBQVFBTkFnd0FUcVVVQUFBQUFBQUFBQUFBRGdJTUFOQjlKQUFBQUFBQUFBQUFBQThDREFCT3BSUUFnZGdQQUFBQUFBQUFBQWVBUHdBQUFBUUNFQUFBQUFBQWxGaC9BQUFBQUFCT0ttb0FDZ0FDQUQwQUFBb0NBQVFBQkFvQ0FBRUFEUUlNQUU0cWFnQUFBQUFBQUFBQUFBNENEQUNVV0g4QUFBQUFBQUFBQUFBUEFnd0FUaXBxQUVZdUZRQUFBQUFBQUFBSGdFQUFBQUFFQWhBQXh3NnkvNVJZQmdISERyTC9UaXJ4QUFvQUFnQStBQUFLQWdBRUFBUUtBZ0FCQUEwQ0RBQk9LdkVBeHc2eS93QUFBQUFPQWd3QWxGZ0dBY2NPc3Y4QUFBQUFEd0lNQUU0cThRQU5QY2YvQUFBQUFBQUFBQUFBQUFBQUFBQT0=</t>
        </r>
      </text>
    </comment>
    <comment ref="K62" authorId="0">
      <text>
        <r>
          <rPr>
            <sz val="9"/>
            <color indexed="81"/>
            <rFont val="Tahoma"/>
            <family val="2"/>
          </rPr>
          <t>QzIySDE3Q2xOMk8yfE1BU1RFUiBTSEVFVFBpY3R1cmUgNjd8Vm1wRFJEQXhNREFFQXdJQkFBQUFBQUFBQUFBQUFBQ0FBQUFBQUFNQUZnQUFBRU5vWlcxRWNtRjNJREV5TGpBdU1pNHhNRGMyQkFJUUFMU1RsLy9IenJIL3dLODNBQnUrRH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GenF3aG9XQ0FRQUFBQWtBQmdJQkFBQUFDUUFHUWdBQUJBSUFnQUJBQThJQWdBQkFBT0FQQUFBQUFRQ0VBQzBrNWYveDg2eC84Q3ZOd0Fidmc4QkJJQUJBQUFBQUFJSUFBQUFIZ0RIRHJML0NnQUNBQUlBTndRQkFBRUFBQVNBQWdBQUFBQUNDQUFBQUE4QTJnbk0vd29BQWdBREFBQUFCSUFEQUFBQUFBSUlBQUVBOGYvYUNjei9DZ0FDQUFRQUFBQUVnQVFBQUFBQUFnZ0FBQURpLyswRTV2OEtBQUlBQlFBQUFBU0FCUUFBQUFBQ0NBQUFBUEgvQUFBQUFBb0FBZ0FHQUFBQUJJQUdBQUFBQUFJSUFNQzY1LzhkaUJ3QUNnQUNBQWNBQWdRQ0FBZ0FLd1FDQUFBQVNBUUFBQWFBQUFBQUFBQUNDQURBV3V2L0hhQVlBQVFDRUFEQUd1VC9IYUFZQUZwMDYvOGRZQ0FBSXdnQkFBQUNCd0lBQUFBQUJ3MEFBUUFBQUFNQVlBRElBQU1BVHdBQUFBQUVnQWNBQUFBQUFnZ0FBQUFBQUU0cUxnQUtBQUlBQ0FBQUFBU0FDQUFBQUFBQ0NBQkFSUmdBSFlnY0FBb0FBZ0FKQUFJRUFnQUhBQ3NFQWdBQUFFZ0VBQUFHZ0FBQUFBQUFBZ2dBYzlnYkFCM3dHQUFFQWhBQURMSVVBQjN3R0FCejJCc0FVQ01nQUNNSUFRQUFBZ2NDQUFBQUFBY05BQUVBQUFBREFHQUF5QUFEQUU0QUFBQUFCSUFKQUFBQUFBSUlBUC8vRGdBQUFBQUFDZ0FDQUFvQUFBQUVnQW9BQUFBQUFnZ0FBQUFlQU8wRTV2OEtBQUlBQ3dBQUFBU0FDd0FBQUFBQ0NBQUFBQUFBVGlwTUFBb0FBZ0FNQUFBQUJJQU1BQUFBQUFJSUFPMEU1djlPS2xzQUNnQUNBQTBBQUFBRWdBMEFBQUFBQWdnQTdRVG0vMDRxZVFBS0FBSUFEZ0FBQUFTQURnQUFBQUFDQ0FEYUNjei9UaXFJQUFvQUFnQVBBQUlFQWdBSEFDc0VBZ0FCQUVnRUFBQTNCQUVBQVFhQUFBQUFBQUFDQ0FBTm5jLy9Uc0tMQUFRQ0VBQ25kc2ovNTF0OUFBMmR6LzlPd29zQUl3Z0JBUDhCQndFQS93SUhBZ0FBQUFVSEFRQURBQWNPQUFFQUFBQURBR0FBeUFBREFFNUlBQUFBQUFTQUR3QUFBQUFDQ0FEYUNjei9UaXFtQUFvQUFnQVFBQUFBQklBUUFBQUFBQUlJQU8wRTV2OU9LclVBQ2dBQ0FCRUFBZ1FDQUFnQUt3UUNBQUFBU0FRQUFEY0VBUUFCQm9BQUFBQUFBQUlJQU8yazZmOU9RckVBQkFJUUFPMWs0djlPUXJFQWg3N3AvMDRDdVFBakNBRUFBQUlIQWdBQUFBQUhEUUFCQUFBQUF3QmdBTWdBQXdCUEFBQUFBQVNBRVFBQUFBQUNDQURIRHJML1RpcTFBQW9BQWdBU0FEY0VBUUFCQUFBRWdCSUFBQUFBQWdnQXh3NnkvMDRxMHdBS0FBSUFFd0FBQUFTQUV3QUFBQUFDQ0FDMEU1ai9UaXJpQUFvQUFnQVVBQUFBQklBVUFBQUFBQUlJQUxRVG1QOU9LZ0FCQ2dBQ0FCVUFBQUFFZ0JVQUFBQUFBZ2dBeHc2eS8wNHFEd0VLQUFJQUZnQUFBQVNBRmdBQUFBQUNDQURhQ2N6L1Rpb0FBUW9BQWdBWEFBQUFCSUFYQUFBQUFBSUlBTm9KelA5T0t1SUFDZ0FDQUJnQUFBQUVnQmdBQUFBQUFnZ0FBQUFBQUU0cWlBQUtBQUlBR1FBQUFBU0FHUUFBQUFBQ0NBQVQreGtBVGlwNUFBb0FBZ0FhQUFBQUJJQWFBQUFBQUFJSUFCUDdHUUJPS2xzQUNnQUNBQnNBQUFBRWdCc0FBQUFBQWdnQUp2WXpBRTRxVEFBS0FBSUFIQUFDQkFJQUVRQXJCQUlBQUFCSUJBQUFOd1FCQUFFR2dBQUFBQUFBQWdnQUpwWTNBRTVDVFFBRUFoQUFKbFl3QU9mYlF3REFyemNBVGtKTkFDTUlBUUQvQVFjQkFQOENCd0lBQUFBRkJ3RUFBd0FIRGdBQkFBQUFBd0JnQU1nQUF3QkRiQUFBQUFBRmdCMEFBQUFLQUFJQUhRQUVCZ1FBQVFBQUFBVUdCQUFDQUFBQUNnWUJBQUVBQUFXQUhnQUFBQW9BQWdBZUFBUUdCQUFDQUFBQUJRWUVBQU1BQUFBQUJnSUFnQUFBQUFXQUh3QUFBQW9BQWdBZkFBUUdCQUFEQUFBQUJRWUVBQVFBQUFBQUJnSUFnQUFBQUFXQUlBQUFBQW9BQWdBZ0FBUUdCQUFFQUFBQUJRWUVBQVVBQUFBQUJnSUFnQUFBQUFXQUlRQUFBQW9BQWdBaEFBUUdCQUFGQUFBQUJRWUVBQVlBQUFBQUJnSUFnQUFBQUFXQUlnQUFBQW9BQWdBaUFBUUdCQUFHQUFBQUJRWUVBQWNBQUFBQUJnSUFnQUFBQUFXQUl3QUFBQW9BQWdBakFBUUdCQUFIQUFBQUJRWUVBQWdBQUFBQUJnSUFnQUFBQUFXQUpBQUFBQW9BQWdBa0FBUUdCQUFJQUFBQUJRWUVBQWtBQUFBQUJnSUFnQUFBQUFXQUpRQUFBQW9BQWdBbEFBUUdCQUFGQUFBQUJRWUVBQWtBQUFBQUJnSUFnQUFBQUFXQUpnQUFBQW9BQWdBbUFBUUdCQUFKQUFBQUJRWUVBQW9BQUFBQUJnSUFnQUFBQUFXQUp3QUFBQW9BQWdBbkFBUUdCQUFDQUFBQUJRWUVBQW9BQUFBQUJnSUFnQUFBQUFXQUtBQUFBQW9BQWdBb0FBUUdCQUFIQUFBQUJRWUVBQXNBQUFBQUFBV0FLUUFBQUFvQUFnQXBBQVFHQkFBTEFBQUFCUVlFQUF3QUFBQUFCZ0lBZ0FBQUFBV0FLZ0FBQUFvQUFnQXFBQVFHQkFBTUFBQUFCUVlFQUEwQUFBQUFCZ0lBZ0FBQUFBV0FLd0FBQUFvQUFnQXJBQVFHQkFBTkFBQUFCUVlFQUE0QUFBQUtCZ0VBQVFBQUJZQXNBQUFBQ2dBQ0FDd0FCQVlFQUE0QUFBQUZCZ1FBRHdBQUFBb0dBUUFCQUFBRmdDMEFBQUFLQUFJQUxRQUVCZ1FBRHdBQUFBVUdCQUFRQUFBQUFBWUNBQUlBQUFBRmdDNEFBQUFLQUFJQUxnQUVCZ1FBRHdBQUFBVUdCQUFSQUFBQUNnWUJBQUVBQUFXQUx3QUFBQW9BQWdBdkFBUUdCQUFSQUFBQUJRWUVBQklBQUFBS0JnRUFBUUFBQllBd0FBQUFDZ0FDQURBQUJBWUVBQklBQUFBRkJnUUFFd0FBQUFBR0FnQ0FBQUFBQllBeEFBQUFDZ0FDQURFQUJBWUVBQk1BQUFBRkJnUUFGQUFBQUFBR0FnQ0FBQUFBQllBeUFBQUFDZ0FDQURJQUJBWUVBQlFBQUFBRkJnUUFGUUFBQUFBR0FnQ0FBQUFBQllBekFBQUFDZ0FDQURNQUJBWUVBQlVBQUFBRkJnUUFGZ0FBQUFBR0FnQ0FBQUFBQllBMEFBQUFDZ0FDQURRQUJBWUVBQllBQUFBRkJnUUFGd0FBQUFBR0FnQ0FBQUFBQllBMUFBQUFDZ0FDQURVQUJBWUVBQklBQUFBRkJnUUFGd0FBQUFBR0FnQ0FBQUFBQllBMkFBQUFDZ0FDQURZQUJBWUVBQTBBQUFBRkJnUUFHQUFBQUFBR0FnQ0FBQUFBQllBM0FBQUFDZ0FDQURjQUJBWUVBQmdBQUFBRkJnUUFHUUFBQUFBR0FnQ0FBQUFBQllBNEFBQUFDZ0FDQURnQUJBWUVBQmtBQUFBRkJnUUFHZ0FBQUFBR0FnQ0FBQUFBQllBNUFBQUFDZ0FDQURrQUJBWUVBQXNBQUFBRkJnUUFHZ0FBQUFBR0FnQ0FBQUFBQllBNkFBQUFDZ0FDQURvQUJBWUVBQm9BQUFBRkJnUUFHd0FBQUFvR0FRQUJBQUFIZ0QwQUFBQUVBaEFBQUFBQUFEUXorLzhBQUFBQTdRVG0vd29BQWdBN0FBQUtBZ0FFQUFRS0FnQUJBQTBDREFEdEJPYi9BQUFBQUFBQUFBQU9BZ3dBTkRQNy93QUFBQUFBQUFBQUR3SU1BTzBFNXY5R0xoVUFBQUFBQUFBQUI0QStBQUFBQkFJUUFBQUFBQURRZlNRQUFBQUFBRTZsRkFBS0FBSUFQQUFBQ2dJQUJBQUVDZ0lBQVFBTkFnd0FUcVVVQUFBQUFBQUFBQUFBRGdJTUFOQjlKQUFBQUFBQUFBQUFBQThDREFCT3BSUUFnZGdQQUFBQUFBQUFBQWVBUHdBQUFBUUNFQUFBQUFBQWxGaC9BQUFBQUFCT0ttb0FDZ0FDQUQwQUFBb0NBQVFBQkFvQ0FBRUFEUUlNQUU0cWFnQUFBQUFBQUFBQUFBNENEQUNVV0g4QUFBQUFBQUFBQUFBUEFnd0FUaXBxQUVZdUZRQUFBQUFBQUFBSGdFQUFBQUFFQWhBQXh3NnkvNVJZQmdISERyTC9UaXJ4QUFvQUFnQStBQUFLQWdBRUFBUUtBZ0FCQUEwQ0RBQk9LdkVBeHc2eS93QUFBQUFPQWd3QWxGZ0dBY2NPc3Y4QUFBQUFEd0lNQUU0cThRQU5QY2YvQUFBQUFBQUFBQUFBQUFBQUFBQT0=</t>
        </r>
      </text>
    </comment>
    <comment ref="J63" authorId="0">
      <text>
        <r>
          <rPr>
            <sz val="9"/>
            <color indexed="81"/>
            <rFont val="Tahoma"/>
            <family val="2"/>
          </rPr>
          <t>QzI0SDI4TjZPMlN8TUFTVEVSIFNIRUVUUGljdHVyZSA3MjF8Vm1wRFJEQXhNREFFQXdJQkFBQUFBQUFBQUFBQUFBQ0FBQUFBQUFNQUZnQUFBRU5vWlcxRWNtRjNJREV5TGpBdU1pNHhNRGMyQkFJUUFFd202ZjdhaWN2L3paTWVBTCtKe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EFBQUFCQUlRQUFBQUFBQUFBQUFBQUFCMEJHdE1hd1VXQ0FRQUFBQWtBQmdJQkFBQUFDUUFHUWdBQUJBSUFnQUJBQThJQWdBQkFBT0FTUUFBQUFRQ0VBQk1KdW4rMm9uTC84MlRIZ0MvaWM0QUJJQUJBQUFBQUFJSUFGeGE2ZjUwZmJzQUNnQUNBQUlBTndRQkFBRUFBQVNBQWdBQUFBQUNDQUJqd2dUL3QwbXZBQW9BQWdBREFBSUVBZ0FRQUNzRUFnQUFBRWdFQUFBR2dBQUFBQUFBQWdnQVkySUkvN2Z0cXdBRUFoQUFZeUlCLzdmdHF3RDlld2ovSHBTeUFDTUlBUUFBQWdjQ0FBQUFBQWNOQUFFQUFBQURBR0FBeUFBREFGTUFBQUFBQklBREFBQUFBQUlJQUNEMkVQKy9zY29BQ2dBQ0FBUUFBZ1FDQUFnQUt3UUNBQUFBU0FRQUFEY0VBUUFCQm9BQUFBQUFBQUlJQUNDV0ZQKy95Y1lBQkFJUUFDQldEZisveWNZQXVxOFUvNytKemdBakNBRUFBQUlIQWdBQUFBQUhEUUFCQUFBQUF3QmdBTWdBQXdCUEFBQUFBQVNBQkFBQUFBQUNDQUNuanZqK3NPR1RBQW9BQWdBRkFBSUVBZ0FJQUNzRUFnQUFBRWdFQUFBM0JBRUFBUWFBQUFBQUFBQUNDQUNuTHZ6K3NQbVBBQVFDRUFDbjd2VCtzUG1QQUVCSS9QNnd1WmNBSXdnQkFBQUNCd0lBQUFBQUJ3MEFBUUFBQUFNQVlBRElBQU1BVHdBQUFBQUVnQVVBQUFBQUFnZ0FheW9nLy9vVm93QUtBQUlBQmdBQ0JBSUFCd0FyQkFJQUFBQklCQUFBQm9BQUFBQUFBQUlJQUo2OUkvLzZmWjhBQkFJUUFEaVhIUC82Zlo4QW5yMGoveTZ4cGdBakNBRUFBQUlIQWdBQUFBQUhEUUFCQUFBQUF3QmdBTWdBQXdCT0FBQUFBQVNBQmdBQUFBQUNDQUNyYnpqL0s3aTBBQW9BQWdBSEFEY0VBUUFCQUFBRWdBY0FBQUFBQWdnQXN0ZFQvMjZFcUFBS0FBSUFDQUEzQkFFQUFRQUFCSUFJQUFBQUFBSUlBSHI2VnYrQnJvb0FDZ0FDQUFrQUFBQUVnQWtBQUFBQUFnZ0FnV0p5LzhSNmZnQUtBQUlBQ2dBM0JBRUFBUUFBQklBS0FBQUFBQUlJQUVpRmRmL1dwR0FBQ2dBQ0FBc0FOd1FCQUFFQUFBU0FDd0FBQUFBQ0NBQlE3WkQvR25GVUFBb0FBZ0FNQUFJRUFnQUhBQ3NFQWdBQUFFZ0VBQUFHZ0FBQUFBQUFBZ2dBZzRDVS94clpVQUFFQWhBQUhWcU4veHJaVUFDRGdKVC9UUXhZQUNNSUFRQUFBZ2NDQUFBQUFBY05BQUVBQUFBREFHQUF5QUFEQUU0QUFBQUFCSUFNQUFBQUFBSUlBQk1xbC8vdEdEY0FDZ0FDQUEwQUFnUUNBQWNBS3dRQ0FBQUFTQVFBQUFhQUFBQUFBQUFDQ0FCR3Zaci83WUF6QUFRQ0VBRGdscFAvN1lBekFFYTltdjhndERvQUl3Z0JBQUFDQndJQUFBQUFCdzBBQVFBQUFBTUFZQURJQUFNQVRnQUFBQUFFZ0EwQUFBQUFBZ2dBQVFDMS95YjJNd0FLQUFJQURnQUFBQVNBRGdBQUFBQUNDQUFCQU1UL0Uvc1pBQW9BQWdBUEFEY0VBUUFCQUFBRWdBOEFBQUFBQWdnQUFRRGkveFA3R1FBS0FBSUFFQUFBQUFTQUVBQUFBQUFDQ0FBQkFQSC9Kdll6QUFvQUFnQVJBQUFBQklBUkFBQUFBQUlJQUFBQUR3QW05ak1BQ2dBQ0FCSUFBQUFFZ0JJQUFBQUFBZ2dBQUFBZUFCUDdHUUFLQUFJQUV3QUFBQVNBRXdBQUFBQUNDQUFBQUE4QUFBQUFBQW9BQWdBVUFBQUFCSUFVQUFBQUFBSUlBUC8vSFFEdEJPYi9DZ0FDQUJVQUFBQUVnQlVBQUFBQUFnZ0EvLzhPQU5vSnpQOEtBQUlBRmdBQUFBU0FGZ0FBQUFBQ0NBQUFBUEgvMmduTS93b0FBZ0FYQUFBQUJJQVhBQUFBQUFJSUFBQUE0di90Qk9iL0NnQUNBQmdBQUFBRWdCZ0FBQUFBQWdnQUFBRHgvd0FBQUFBS0FBSUFHUUFBQUFTQUdRQUFBQUFDQ0FDOU04SC9MVjVQQUFvQUFnQWFBQUFBQklBYUFBQUFBQUlJQU5xNzNmOXVvMWdBQ2dBQ0FCc0FBQUFFZ0JzQUFBQUFBZ2dBTlFmMC80R1FSQUFLQUFJQUhBQUNCQUlBQndBckJBSUFBZ0JJQkFBQU53UUJBQUVHZ0FBQUFBQUFBZ2dBYUpyMy80RW9TQUFFQWhBQUFYVHcvNEdZTlFDYnpmbi9nU2hJQUNNSUFRRC9BUWNCQVA4Q0J3SUFBQUFGQndFQUF3QUhEd0FCQUFBQUF3QmdBTWdBQXdCT1NESUFBQUFBQklBY0FBQUFBQUlJQUozNDQvK2ErM1VBQ2dBQ0FCMEFBZ1FDQUFjQUt3UUNBQUFBU0FRQUFBYUFBQUFBQUFBQ0NBRFJpK2YvbW1OeUFBUUNFQUJxWmVEL21tTnlBTkdMNS8vTmxua0FJd2dCQUFBQ0J3SUFBQUFBQncwQUFRQUFBQU1BWUFESUFBTUFUZ0FBQUFBRWdCMEFBQUFBQWdnQVE2M04vNFlPaWdBS0FBSUFIZ0FBQUFTQUhnQUFBQUFDQ0FBbUpiSC9Sc21BQUFvQUFnQWZBQUlFQWdBSEFDc0VBZ0FBQUVnRUFBQUdnQUFBQUFBQUFnZ0FXYmkwLzBZeGZRQUVBaEFBODVHdC8wWXhmUUJadUxUL2VXU0VBQ01JQVFBQUFnY0NBQUFBQUFjTkFBRUFBQUFEQUdBQXlBQURBRTRBQUFBQUJJQWZBQUFBQUFJSUFHUG9xdjhhY1dNQUNnQUNBQ0FBQUFBRWdDQUFBQUFBQWdnQU9yVSsvMUFNZVFBS0FBSUFJUUEzQkFFQUFRQUFCSUFoQUFBQUFBSUlBREpOSS84TlFJVUFDZ0FDQUNJQU53UUJBQUVBQUFXQUl3QUFBQW9BQWdBakFBUUdCQUFCQUFBQUJRWUVBQUlBQUFBS0JnRUFBUUFBQllBa0FBQUFDZ0FDQUNRQUJBWUVBQUlBQUFBRkJnUUFBd0FBQUFBR0FnQUNBQUFBQllBbEFBQUFDZ0FDQUNVQUJBWUVBQUlBQUFBRkJnUUFCQUFBQUFBR0FnQUNBQUFBQllBbUFBQUFDZ0FDQUNZQUJBWUVBQUlBQUFBRkJnUUFCUUFBQUFvR0FRQUJBQUFGZ0NjQUFBQUtBQUlBSndBRUJnUUFCUUFBQUFVR0JBQUdBQUFBQ2dZQkFBRUFBQVdBS0FBQUFBb0FBZ0FvQUFRR0JBQUdBQUFBQlFZRUFBY0FBQUFLQmdFQUFRQUFCWUFwQUFBQUNnQUNBQ2tBQkFZRUFBY0FBQUFGQmdRQUNBQUFBQW9HQVFBQkFBQUZnQ29BQUFBS0FBSUFLZ0FFQmdRQUNBQUFBQVVHQkFBSkFBQUFDZ1lCQUFFQUFBV0FLd0FBQUFvQUFnQXJBQVFHQkFBSkFBQUFCUVlFQUFvQUFBQUtCZ0VBQVFBQUJZQXNBQUFBQ2dBQ0FDd0FCQVlFQUFvQUFBQUZCZ1FBQ3dBQUFBb0dBUUFCQUFBRmdDMEFBQUFLQUFJQUxRQUVCZ1FBQ3dBQUFBVUdCQUFNQUFBQUFBWUNBSUFBQUFBRmdDNEFBQUFLQUFJQUxnQUVCZ1FBREFBQUFBVUdCQUFOQUFBQUFBWUNBSUFBQUFBRmdDOEFBQUFLQUFJQUx3QUVCZ1FBRFFBQUFBVUdCQUFPQUFBQUNnWUJBQUVBQUFXQU1BQUFBQW9BQWdBd0FBUUdCQUFPQUFBQUJRWUVBQThBQUFBS0JnRUFBUUFBQllBeEFBQUFDZ0FDQURFQUJBWUVBQThBQUFBRkJnUUFFQUFBQUFBR0FnQ0FBQUFBQllBeUFBQUFDZ0FDQURJQUJBWUVBQkFBQUFBRkJnUUFFUUFBQUFBR0FnQ0FBQUFBQllBekFBQUFDZ0FDQURNQUJBWUVBQkVBQUFBRkJnUUFFZ0FBQUFBR0FnQ0FBQUFBQllBMEFBQUFDZ0FDQURRQUJBWUVBQklBQUFBRkJnUUFFd0FBQUFBR0FnQ0FBQUFBQllBMUFBQUFDZ0FDQURVQUJBWUVBQk1BQUFBRkJnUUFGQUFBQUFBR0FnQ0FBQUFBQllBMkFBQUFDZ0FDQURZQUJBWUVBQlFBQUFBRkJnUUFGUUFBQUFBR0FnQ0FBQUFBQllBM0FBQUFDZ0FDQURjQUJBWUVBQlVBQUFBRkJnUUFGZ0FBQUFBR0FnQ0FBQUFBQllBNEFBQUFDZ0FDQURnQUJBWUVBQllBQUFBRkJnUUFGd0FBQUFBR0FnQ0FBQUFBQllBNUFBQUFDZ0FDQURrQUJBWUVBQmNBQUFBRkJnUUFHQUFBQUFBR0FnQ0FBQUFBQllBNkFBQUFDZ0FDQURvQUJBWUVBQThBQUFBRkJnUUFHQUFBQUFBR0FnQ0FBQUFBQllBN0FBQUFDZ0FDQURzQUJBWUVBQk1BQUFBRkJnUUFHQUFBQUFBR0FnQ0FBQUFBQllBOEFBQUFDZ0FDQUR3QUJBWUVBQTBBQUFBRkJnUUFHUUFBQUFBR0FnQ0FBQUFBQllBOUFBQUFDZ0FDQUQwQUJBWUVBQmtBQUFBRkJnUUFHZ0FBQUFBR0FnQ0FBQUFBQllBK0FBQUFDZ0FDQUQ0QUJBWUVBQm9BQUFBRkJnUUFHd0FBQUFvR0FRQUJBQUFGZ0Q4QUFBQUtBQUlBUHdBRUJnUUFHZ0FBQUFVR0JBQWNBQUFBQUFZQ0FJQUFBQUFGZ0VBQUFBQUtBQUlBUUFBRUJnUUFIQUFBQUFVR0JBQWRBQUFBQUFZQ0FJQUFBQUFGZ0VFQUFBQUtBQUlBUVFBRUJnUUFIUUFBQUFVR0JBQWVBQUFBQUFZQ0FJQUFBQUFGZ0VJQUFBQUtBQUlBUWdBRUJnUUFIZ0FBQUFVR0JBQWZBQUFBQUFZQ0FJQUFBQUFGZ0VNQUFBQUtBQUlBUXdBRUJnUUFDd0FBQUFVR0JBQWZBQUFBQUFZQ0FJQUFBQUFGZ0VRQUFBQUtBQUlBUkFBRUJnUUFHUUFBQUFVR0JBQWZBQUFBQUFZQ0FJQUFBQUFGZ0VVQUFBQUtBQUlBUlFBRUJnUUFDQUFBQUFVR0JBQWdBQUFBQ2dZQkFBRUFBQVdBUmdBQUFBb0FBZ0JHQUFRR0JBQWdBQUFBQlFZRUFDRUFBQUFLQmdFQUFRQUFCWUJIQUFBQUNnQUNBRWNBQkFZRUFBVUFBQUFGQmdRQUlRQUFBQW9HQVFBQkFBQUhnRW9BQUFBRUFoQUFnVDJvLzJib1dRQ0JQYWovNUE5S0FBb0FBZ0JJQUJBQVJ3QUFBRlJvWlhKbElHbHpJR0VnZG1Gc1pXNWpaU0J2Y2lCamFHRnlaMlVnWlhKeWIzSWdjMjl0Wlhkb1pYSmxJR2x1SUhSb2FYTWdZWEp2YldGMGFXTWdjM2x6ZEdWdExnQUtBZ0FFQUFRS0FnQUJBQTBDREFEa0Qwb0FnVDJvL3dBQUFBQU9BZ3dBWnVoWkFJRTlxUDhBQUFBQUR3SU1BT1FQU2dBQ0Zyai9BQUFBQUFBQUI0QkxBQUFBQkFJUUFBQUFBQUJaS1M4QUFBQUFBQlA3R1FBS0FBSUFTUUFBQ2dJQUJBQUVDZ0lBQVFBTkFnd0FFL3NaQUFBQUFBQUFBQUFBRGdJTUFGa3BMd0FBQUFBQUFBQUFBQThDREFBVCt4a0FSaTRWQUFBQUFBQUFBQWVBVEFBQUFBUUNFQUFBQUFBQU5EUDcvd0FBQUFEdEJPYi9DZ0FDQUVvQUFBb0NBQVFBQkFvQ0FBRUFEUUlNQU8wRTV2OEFBQUFBQUFBQUFBNENEQUEwTS92L0FBQUFBQUFBQUFBUEFnd0E3UVRtLzBZdUZRQUFBQUFBQUFBSGdFMEFBQUFFQWhBQWdIREgvNkRrZ1FDQWNNZi9XclpzQUFvQUFnQkxBQUFLQWdBRUFBUUtBZ0FCQUEwQ0RBQmF0bXdBZ0hESC93QUFBQUFPQWd3QW9PU0JBSUJ3eC84QUFBQUFEd0lNQUZxMmJBREhudHovQUFBQUFBQUFBQUFBQUFBQUFBQT0=</t>
        </r>
      </text>
    </comment>
    <comment ref="K63" authorId="0">
      <text>
        <r>
          <rPr>
            <sz val="9"/>
            <color indexed="81"/>
            <rFont val="Tahoma"/>
            <family val="2"/>
          </rPr>
          <t>QzI0SDI4TjZPMlN8TUFTVEVSIFNIRUVUUGljdHVyZSA3MjF8Vm1wRFJEQXhNREFFQXdJQkFBQUFBQUFBQUFBQUFBQ0FBQUFBQUFNQUZnQUFBRU5vWlcxRWNtRjNJREV5TGpBdU1pNHhNRGMyQkFJUUFFd202ZjdhaWN2L3paTWVBTCtKe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EFBQUFCQUlRQUFBQUFBQUFBQUFBQUFCMEJHdE1hd1VXQ0FRQUFBQWtBQmdJQkFBQUFDUUFHUWdBQUJBSUFnQUJBQThJQWdBQkFBT0FTUUFBQUFRQ0VBQk1KdW4rMm9uTC84MlRIZ0MvaWM0QUJJQUJBQUFBQUFJSUFGeGE2ZjUwZmJzQUNnQUNBQUlBTndRQkFBRUFBQVNBQWdBQUFBQUNDQUJqd2dUL3QwbXZBQW9BQWdBREFBSUVBZ0FRQUNzRUFnQUFBRWdFQUFBR2dBQUFBQUFBQWdnQVkySUkvN2Z0cXdBRUFoQUFZeUlCLzdmdHF3RDlld2ovSHBTeUFDTUlBUUFBQWdjQ0FBQUFBQWNOQUFFQUFBQURBR0FBeUFBREFGTUFBQUFBQklBREFBQUFBQUlJQUNEMkVQKy9zY29BQ2dBQ0FBUUFBZ1FDQUFnQUt3UUNBQUFBU0FRQUFEY0VBUUFCQm9BQUFBQUFBQUlJQUNDV0ZQKy95Y1lBQkFJUUFDQldEZisveWNZQXVxOFUvNytKemdBakNBRUFBQUlIQWdBQUFBQUhEUUFCQUFBQUF3QmdBTWdBQXdCUEFBQUFBQVNBQkFBQUFBQUNDQUNuanZqK3NPR1RBQW9BQWdBRkFBSUVBZ0FJQUNzRUFnQUFBRWdFQUFBM0JBRUFBUWFBQUFBQUFBQUNDQUNuTHZ6K3NQbVBBQVFDRUFDbjd2VCtzUG1QQUVCSS9QNnd1WmNBSXdnQkFBQUNCd0lBQUFBQUJ3MEFBUUFBQUFNQVlBRElBQU1BVHdBQUFBQUVnQVVBQUFBQUFnZ0FheW9nLy9vVm93QUtBQUlBQmdBQ0JBSUFCd0FyQkFJQUFBQklCQUFBQm9BQUFBQUFBQUlJQUo2OUkvLzZmWjhBQkFJUUFEaVhIUC82Zlo4QW5yMGoveTZ4cGdBakNBRUFBQUlIQWdBQUFBQUhEUUFCQUFBQUF3QmdBTWdBQXdCT0FBQUFBQVNBQmdBQUFBQUNDQUNyYnpqL0s3aTBBQW9BQWdBSEFEY0VBUUFCQUFBRWdBY0FBQUFBQWdnQXN0ZFQvMjZFcUFBS0FBSUFDQUEzQkFFQUFRQUFCSUFJQUFBQUFBSUlBSHI2VnYrQnJvb0FDZ0FDQUFrQUFBQUVnQWtBQUFBQUFnZ0FnV0p5LzhSNmZnQUtBQUlBQ2dBM0JBRUFBUUFBQklBS0FBQUFBQUlJQUVpRmRmL1dwR0FBQ2dBQ0FBc0FOd1FCQUFFQUFBU0FDd0FBQUFBQ0NBQlE3WkQvR25GVUFBb0FBZ0FNQUFJRUFnQUhBQ3NFQWdBQUFFZ0VBQUFHZ0FBQUFBQUFBZ2dBZzRDVS94clpVQUFFQWhBQUhWcU4veHJaVUFDRGdKVC9UUXhZQUNNSUFRQUFBZ2NDQUFBQUFBY05BQUVBQUFBREFHQUF5QUFEQUU0QUFBQUFCSUFNQUFBQUFBSUlBQk1xbC8vdEdEY0FDZ0FDQUEwQUFnUUNBQWNBS3dRQ0FBQUFTQVFBQUFhQUFBQUFBQUFDQ0FCR3Zaci83WUF6QUFRQ0VBRGdscFAvN1lBekFFYTltdjhndERvQUl3Z0JBQUFDQndJQUFBQUFCdzBBQVFBQUFBTUFZQURJQUFNQVRnQUFBQUFFZ0EwQUFBQUFBZ2dBQVFDMS95YjJNd0FLQUFJQURnQUFBQVNBRGdBQUFBQUNDQUFCQU1UL0Uvc1pBQW9BQWdBUEFEY0VBUUFCQUFBRWdBOEFBQUFBQWdnQUFRRGkveFA3R1FBS0FBSUFFQUFBQUFTQUVBQUFBQUFDQ0FBQkFQSC9Kdll6QUFvQUFnQVJBQUFBQklBUkFBQUFBQUlJQUFBQUR3QW05ak1BQ2dBQ0FCSUFBQUFFZ0JJQUFBQUFBZ2dBQUFBZUFCUDdHUUFLQUFJQUV3QUFBQVNBRXdBQUFBQUNDQUFBQUE4QUFBQUFBQW9BQWdBVUFBQUFCSUFVQUFBQUFBSUlBUC8vSFFEdEJPYi9DZ0FDQUJVQUFBQUVnQlVBQUFBQUFnZ0EvLzhPQU5vSnpQOEtBQUlBRmdBQUFBU0FGZ0FBQUFBQ0NBQUFBUEgvMmduTS93b0FBZ0FYQUFBQUJJQVhBQUFBQUFJSUFBQUE0di90Qk9iL0NnQUNBQmdBQUFBRWdCZ0FBQUFBQWdnQUFBRHgvd0FBQUFBS0FBSUFHUUFBQUFTQUdRQUFBQUFDQ0FDOU04SC9MVjVQQUFvQUFnQWFBQUFBQklBYUFBQUFBQUlJQU5xNzNmOXVvMWdBQ2dBQ0FCc0FBQUFFZ0JzQUFBQUFBZ2dBTlFmMC80R1FSQUFLQUFJQUhBQUNCQUlBQndBckJBSUFBZ0JJQkFBQU53UUJBQUVHZ0FBQUFBQUFBZ2dBYUpyMy80RW9TQUFFQWhBQUFYVHcvNEdZTlFDYnpmbi9nU2hJQUNNSUFRRC9BUWNCQVA4Q0J3SUFBQUFGQndFQUF3QUhEd0FCQUFBQUF3QmdBTWdBQXdCT1NESUFBQUFBQklBY0FBQUFBQUlJQUozNDQvK2ErM1VBQ2dBQ0FCMEFBZ1FDQUFjQUt3UUNBQUFBU0FRQUFBYUFBQUFBQUFBQ0NBRFJpK2YvbW1OeUFBUUNFQUJxWmVEL21tTnlBTkdMNS8vTmxua0FJd2dCQUFBQ0J3SUFBQUFBQncwQUFRQUFBQU1BWUFESUFBTUFUZ0FBQUFBRWdCMEFBQUFBQWdnQVE2M04vNFlPaWdBS0FBSUFIZ0FBQUFTQUhnQUFBQUFDQ0FBbUpiSC9Sc21BQUFvQUFnQWZBQUlFQWdBSEFDc0VBZ0FBQUVnRUFBQUdnQUFBQUFBQUFnZ0FXYmkwLzBZeGZRQUVBaEFBODVHdC8wWXhmUUJadUxUL2VXU0VBQ01JQVFBQUFnY0NBQUFBQUFjTkFBRUFBQUFEQUdBQXlBQURBRTRBQUFBQUJJQWZBQUFBQUFJSUFHUG9xdjhhY1dNQUNnQUNBQ0FBQUFBRWdDQUFBQUFBQWdnQU9yVSsvMUFNZVFBS0FBSUFJUUEzQkFFQUFRQUFCSUFoQUFBQUFBSUlBREpOSS84TlFJVUFDZ0FDQUNJQU53UUJBQUVBQUFXQUl3QUFBQW9BQWdBakFBUUdCQUFCQUFBQUJRWUVBQUlBQUFBS0JnRUFBUUFBQllBa0FBQUFDZ0FDQUNRQUJBWUVBQUlBQUFBRkJnUUFBd0FBQUFBR0FnQUNBQUFBQllBbEFBQUFDZ0FDQUNVQUJBWUVBQUlBQUFBRkJnUUFCQUFBQUFBR0FnQUNBQUFBQllBbUFBQUFDZ0FDQUNZQUJBWUVBQUlBQUFBRkJnUUFCUUFBQUFvR0FRQUJBQUFGZ0NjQUFBQUtBQUlBSndBRUJnUUFCUUFBQUFVR0JBQUdBQUFBQ2dZQkFBRUFBQVdBS0FBQUFBb0FBZ0FvQUFRR0JBQUdBQUFBQlFZRUFBY0FBQUFLQmdFQUFRQUFCWUFwQUFBQUNnQUNBQ2tBQkFZRUFBY0FBQUFGQmdRQUNBQUFBQW9HQVFBQkFBQUZnQ29BQUFBS0FBSUFLZ0FFQmdRQUNBQUFBQVVHQkFBSkFBQUFDZ1lCQUFFQUFBV0FLd0FBQUFvQUFnQXJBQVFHQkFBSkFBQUFCUVlFQUFvQUFBQUtCZ0VBQVFBQUJZQXNBQUFBQ2dBQ0FDd0FCQVlFQUFvQUFBQUZCZ1FBQ3dBQUFBb0dBUUFCQUFBRmdDMEFBQUFLQUFJQUxRQUVCZ1FBQ3dBQUFBVUdCQUFNQUFBQUFBWUNBSUFBQUFBRmdDNEFBQUFLQUFJQUxnQUVCZ1FBREFBQUFBVUdCQUFOQUFBQUFBWUNBSUFBQUFBRmdDOEFBQUFLQUFJQUx3QUVCZ1FBRFFBQUFBVUdCQUFPQUFBQUNnWUJBQUVBQUFXQU1BQUFBQW9BQWdBd0FBUUdCQUFPQUFBQUJRWUVBQThBQUFBS0JnRUFBUUFBQllBeEFBQUFDZ0FDQURFQUJBWUVBQThBQUFBRkJnUUFFQUFBQUFBR0FnQ0FBQUFBQllBeUFBQUFDZ0FDQURJQUJBWUVBQkFBQUFBRkJnUUFFUUFBQUFBR0FnQ0FBQUFBQllBekFBQUFDZ0FDQURNQUJBWUVBQkVBQUFBRkJnUUFFZ0FBQUFBR0FnQ0FBQUFBQllBMEFBQUFDZ0FDQURRQUJBWUVBQklBQUFBRkJnUUFFd0FBQUFBR0FnQ0FBQUFBQllBMUFBQUFDZ0FDQURVQUJBWUVBQk1BQUFBRkJnUUFGQUFBQUFBR0FnQ0FBQUFBQllBMkFBQUFDZ0FDQURZQUJBWUVBQlFBQUFBRkJnUUFGUUFBQUFBR0FnQ0FBQUFBQllBM0FBQUFDZ0FDQURjQUJBWUVBQlVBQUFBRkJnUUFGZ0FBQUFBR0FnQ0FBQUFBQllBNEFBQUFDZ0FDQURnQUJBWUVBQllBQUFBRkJnUUFGd0FBQUFBR0FnQ0FBQUFBQllBNUFBQUFDZ0FDQURrQUJBWUVBQmNBQUFBRkJnUUFHQUFBQUFBR0FnQ0FBQUFBQllBNkFBQUFDZ0FDQURvQUJBWUVBQThBQUFBRkJnUUFHQUFBQUFBR0FnQ0FBQUFBQllBN0FBQUFDZ0FDQURzQUJBWUVBQk1BQUFBRkJnUUFHQUFBQUFBR0FnQ0FBQUFBQllBOEFBQUFDZ0FDQUR3QUJBWUVBQTBBQUFBRkJnUUFHUUFBQUFBR0FnQ0FBQUFBQllBOUFBQUFDZ0FDQUQwQUJBWUVBQmtBQUFBRkJnUUFHZ0FBQUFBR0FnQ0FBQUFBQllBK0FBQUFDZ0FDQUQ0QUJBWUVBQm9BQUFBRkJnUUFHd0FBQUFvR0FRQUJBQUFGZ0Q4QUFBQUtBQUlBUHdBRUJnUUFHZ0FBQUFVR0JBQWNBQUFBQUFZQ0FJQUFBQUFGZ0VBQUFBQUtBQUlBUUFBRUJnUUFIQUFBQUFVR0JBQWRBQUFBQUFZQ0FJQUFBQUFGZ0VFQUFBQUtBQUlBUVFBRUJnUUFIUUFBQUFVR0JBQWVBQUFBQUFZQ0FJQUFBQUFGZ0VJQUFBQUtBQUlBUWdBRUJnUUFIZ0FBQUFVR0JBQWZBQUFBQUFZQ0FJQUFBQUFGZ0VNQUFBQUtBQUlBUXdBRUJnUUFDd0FBQUFVR0JBQWZBQUFBQUFZQ0FJQUFBQUFGZ0VRQUFBQUtBQUlBUkFBRUJnUUFHUUFBQUFVR0JBQWZBQUFBQUFZQ0FJQUFBQUFGZ0VVQUFBQUtBQUlBUlFBRUJnUUFDQUFBQUFVR0JBQWdBQUFBQ2dZQkFBRUFBQVdBUmdBQUFBb0FBZ0JHQUFRR0JBQWdBQUFBQlFZRUFDRUFBQUFLQmdFQUFRQUFCWUJIQUFBQUNnQUNBRWNBQkFZRUFBVUFBQUFGQmdRQUlRQUFBQW9HQVFBQkFBQUhnRW9BQUFBRUFoQUFnVDJvLzJib1dRQ0JQYWovNUE5S0FBb0FBZ0JJQUJBQVJ3QUFBRlJvWlhKbElHbHpJR0VnZG1Gc1pXNWpaU0J2Y2lCamFHRnlaMlVnWlhKeWIzSWdjMjl0Wlhkb1pYSmxJR2x1SUhSb2FYTWdZWEp2YldGMGFXTWdjM2x6ZEdWdExnQUtBZ0FFQUFRS0FnQUJBQTBDREFEa0Qwb0FnVDJvL3dBQUFBQU9BZ3dBWnVoWkFJRTlxUDhBQUFBQUR3SU1BT1FQU2dBQ0Zyai9BQUFBQUFBQUI0QkxBQUFBQkFJUUFBQUFBQUJaS1M4QUFBQUFBQlA3R1FBS0FBSUFTUUFBQ2dJQUJBQUVDZ0lBQVFBTkFnd0FFL3NaQUFBQUFBQUFBQUFBRGdJTUFGa3BMd0FBQUFBQUFBQUFBQThDREFBVCt4a0FSaTRWQUFBQUFBQUFBQWVBVEFBQUFBUUNFQUFBQUFBQU5EUDcvd0FBQUFEdEJPYi9DZ0FDQUVvQUFBb0NBQVFBQkFvQ0FBRUFEUUlNQU8wRTV2OEFBQUFBQUFBQUFBNENEQUEwTS92L0FBQUFBQUFBQUFBUEFnd0E3UVRtLzBZdUZRQUFBQUFBQUFBSGdFMEFBQUFFQWhBQWdIREgvNkRrZ1FDQWNNZi9XclpzQUFvQUFnQkxBQUFLQWdBRUFBUUtBZ0FCQUEwQ0RBQmF0bXdBZ0hESC93QUFBQUFPQWd3QW9PU0JBSUJ3eC84QUFBQUFEd0lNQUZxMmJBREhudHovQUFBQUFBQUFBQUFBQUFBQUFBQT0=</t>
        </r>
      </text>
    </comment>
    <comment ref="J64" authorId="0">
      <text>
        <r>
          <rPr>
            <sz val="9"/>
            <color indexed="81"/>
            <rFont val="Tahoma"/>
            <family val="2"/>
          </rPr>
          <t>QzE5SDIwQ2wyTjRPfE1BU1RFUiBTSEVFVFBpY3R1cmUgNzMzfFZtcERSREF4TURBRUF3SUJBQUFBQUFBQUFBQUFBQUNBQUFBQUFBTUFGZ0FBQUVOb1pXMUVjbUYzSURFeUxqQXVNaTR4TURjMkJBSVFBRytrb2YrTjNXUC8vLzg3QUhYOG9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3J6UmdZV0NBUUFBQUFrQUJnSUJBQUFBQ1FBR1FnQUFCQUlBZ0FCQUE4SUFnQUJBQU9BT1FBQUFBUUNFQUJ2cEtIL2pkMWovLy8vT3dCMS9LQUFCSUFCQUFBQUFBSUlBQUFBQUFCT0trd0FDZ0FDQUFJQU53UUJBQUVBQUFTQUFnQUFBQUFDQ0FBQUFBQUFUaW91QUFvQUFnQURBQUFBQklBREFBQUFBQUlJQUVCRkdBQWRpQndBQ2dBQ0FBUUFBQUFFZ0FRQUFBQUFBZ2dBQUFBUEFBQUFBQUFLQUFJQUJRQUFBQVNBQlFBQUFBQUNDQUQvL3gwQTdRVG0vd29BQWdBR0FBSUVBZ0FIQUNzRUFnQUFBRWdFQUFBR2dBQUFBQUFBQWdnQU01TWhBTzFzNHY4RUFoQUF6R3dhQU8xczR2OHpreUVBSUtEcC95TUlBUUFBQWdjQ0FBQUFBQWNOQUFFQUFBQURBR0FBeUFBREFFNEFBQUFBQklBR0FBQUFBQUlJQVAvL0RnRGFDY3ovQ2dBQ0FBY0FBQUFFZ0FjQUFBQUFBZ2dBLy84ZEFNY09zdjhLQUFJQUNBQUNCQUlBQndBckJBSUFBUUJJQkFBQU53UUJBQUVHZ0FBQUFBQUFBZ2dBTTVNaEFNZDJydjhFQWhBQXpHd2FBTWQycnYrcTZpa0ErcW0xL3lNSUFRQUFBZ2NDQUFBQUJRY0JBQVVFQndZQUFnQUNBQU1BQUFjT0FBRUFBQUFEQUdBQXlBQURBRTVJQUFBQUFBU0FDQUFBQUFBQ0NBRC8vdzRBdEJPWS93b0FBZ0FKQUFBQUJJQUpBQUFBQUFJSUFBQUE4ZiswRTVqL0NnQUNBQW9BQWdRQ0FBZ0FLd1FDQUFBQVNBUUFBRGNFQVFBQkJvQUFBQUFBQUFJSUFBQ2c5UCswSzVUL0JBSVFBQUJnN2YrMEs1VC9tcm4wLzdUcm0vOGpDQUVBQUFJSEFnQUFBQUFIRFFBQkFBQUFBd0JnQU1nQUF3QlBBQUFBQUFTQUNnQUFBQUFDQ0FELy94MEFvQmgrL3dvQUFnQUxBQUFBQklBTEFBQUFBQUlJQVAvL093Q2dHSDcvQ2dBQ0FBd0FOd1FCQUFFQUFBU0FEQUFBQUFBQ0NBRC8veXdBalIxay93b0FBZ0FOQURjRUFRQUJBQUFFZ0EwQUFBQUFBZ2dBLy84T0FJMGRaUDhLQUFJQURnQTNCQUVBQVFBQUJJQU9BQUFBQUFJSUFBQUE4Zi9hQ2N6L0NnQUNBQThBQWdRQ0FBY0FLd1FDQUFBQVNBUUFBQWFBQUFBQUFBQUNDQUEway9ULzJuSEkvd1FDRUFETmJPMy8ybkhJL3pTVDlQOE5wYy8vSXdnQkFBQUNCd0lBQUFBQUJ3MEFBUUFBQUFNQVlBRElBQU1BVGdBQUFBQUVnQThBQUFBQUFnZ0FBQURpLyswRTV2OEtBQUlBRUFBQUFBU0FFQUFBQUFBQ0NBQUFBTVQvN1FUbS93b0FBZ0FSQUFJRUFnQVJBQ3NFQWdBQUFFZ0VBQUEzQkFFQUFRYUFBQUFBQUFBQ0NBQUFvTWYvN1d6aS93UUNFQUFBWU1ELzdXemkvNXE1eC85VTArdi9Jd2dCQUFBQ0J3SUFBQUFGQndFQUFRQUhEZ0FCQUFBQUF3QmdBTWdBQXdCRGJBQUFBQUFFZ0JFQUFBQUFBZ2dBQUFEeC93QUFBQUFLQUFJQUVnQUFBQVNBRWdBQUFBQUNDQURBdXVmL0hZZ2NBQW9BQWdBVEFBSUVBZ0FIQUNzRUFnQUFBRWdFQUFBR2dBQUFBQUFBQWdnQTlFM3IveDN3R0FBRUFoQUFqU2ZrL3gzd0dBRDBUZXYvVUNNZ0FDTUlBUUFBQWdjQ0FBQUFBQWNOQUFFQUFBQURBR0FBeUFBREFFNEFBQUFBQklBVEFBQUFBQUlJQUtNeXkvOWR6U1VBQ2dBQ0FCUUFOd1FCQUFFQUFBU0FGQUFBQUFBQ0NBRGc5Y1QvaVNWREFBb0FBZ0FWQUFBQUJJQVZBQUFBQUFJSUFNTnRxUC9KYWt3QUNnQUNBQllBQUFBRWdCWUFBQUFBQWdnQUFER2kvL2JDYVFBS0FBSUFGd0FBQUFTQUZ3QUFBQUFDQ0FCYWZMai80dFY5QUFvQUFnQVlBQUFBQklBWUFBQUFBQUlJQUpjL3N2OFBMcHNBQ2dBQ0FCa0FBZ1FDQUJFQUt3UUNBQUFBU0FRQUFEY0VBUUFCQm9BQUFBQUFBQUlJQUpmZnRmOFBscGNBQkFJUUFKZWZydjhQbHBjQU1mbTEvM1g4b0FBakNBRUFBQUlIQWdBQUFBVUhBUUFCQUFjT0FBRUFBQUFEQUdBQXlBQURBRU5zQUFBQUFBU0FHUUFBQUFBQ0NBQjNCTlgvb3BCMEFBb0FBZ0FhQUFBQUJJQWFBQUFBQUFJSUFEcEIyLzkyT0ZjQUNnQUNBQnNBQUFBRmdCd0FBQUFLQUFJQUhBQUVCZ1FBQVFBQUFBVUdCQUFDQUFBQUNnWUJBQUVBQUFXQUhRQUFBQW9BQWdBZEFBUUdCQUFDQUFBQUJRWUVBQU1BQUFBQUJnSUFnQUFBQUFXQUhnQUFBQW9BQWdBZUFBUUdCQUFEQUFBQUJRWUVBQVFBQUFBQUJnSUFnQUFBQUFXQUh3QUFBQW9BQWdBZkFBUUdCQUFFQUFBQUJRWUVBQVVBQUFBQUJnSUFnQUFBQUFXQUlBQUFBQW9BQWdBZ0FBUUdCQUFGQUFBQUJRWUVBQVlBQUFBQUJnSUFnQUFBQUFXQUlRQUFBQW9BQWdBaEFBUUdCQUFHQUFBQUJRWUVBQWNBQUFBS0JnRUFBUUFBQllBaUFBQUFDZ0FDQUNJQUJBWUVBQWNBQUFBRkJnUUFDQUFBQUFvR0FRQUJBQUFGZ0NNQUFBQUtBQUlBSXdBRUJnUUFDQUFBQUFVR0JBQUpBQUFBQUFZQ0FBSUFBQUFGZ0NRQUFBQUtBQUlBSkFBRUJnUUFDQUFBQUFVR0JBQUtBQUFBQ2dZQkFBRUFBQVdBSlFBQUFBb0FBZ0FsQUFRR0JBQUtBQUFBQlFZRUFBc0FBQUFLQmdFQUFRQUFCWUFtQUFBQUNnQUNBQ1lBQkFZRUFBb0FBQUFGQmdRQURBQUFBQW9HQVFBQkFBQUZnQ2NBQUFBS0FBSUFKd0FFQmdRQUNnQUFBQVVHQkFBTkFBQUFDZ1lCQUFFQUFBV0FLQUFBQUFvQUFnQW9BQVFHQkFBR0FBQUFCUVlFQUE0QUFBQUFCZ0lBZ0FBQUFBV0FLUUFBQUFvQUFnQXBBQVFHQkFBT0FBQUFCUVlFQUE4QUFBQUFCZ0lBZ0FBQUFBV0FLZ0FBQUFvQUFnQXFBQVFHQkFBUEFBQUFCUVlFQUJBQUFBQUtCZ0VBQVFBQUJZQXJBQUFBQ2dBQ0FDc0FCQVlFQUE4QUFBQUZCZ1FBRVFBQUFBQUdBZ0NBQUFBQUJZQXNBQUFBQ2dBQ0FDd0FCQVlFQUFRQUFBQUZCZ1FBRVFBQUFBQUdBZ0NBQUFBQUJZQXRBQUFBQ2dBQ0FDMEFCQVlFQUJFQUFBQUZCZ1FBRWdBQUFBQUdBZ0NBQUFBQUJZQXVBQUFBQ2dBQ0FDNEFCQVlFQUFJQUFBQUZCZ1FBRWdBQUFBQUdBZ0NBQUFBQUJZQXZBQUFBQ2dBQ0FDOEFCQVlFQUJJQUFBQUZCZ1FBRXdBQUFBb0dBUUFCQUFBRmdEQUFBQUFLQUFJQU1BQUVCZ1FBRXdBQUFBVUdCQUFVQUFBQUNnWUJBQUVBQUFXQU1RQUFBQW9BQWdBeEFBUUdCQUFVQUFBQUJRWUVBQlVBQUFBQUJnSUFnQUFBQUFXQU1nQUFBQW9BQWdBeUFBUUdCQUFWQUFBQUJRWUVBQllBQUFBQUJnSUFnQUFBQUFXQU13QUFBQW9BQWdBekFBUUdCQUFXQUFBQUJRWUVBQmNBQUFBQUJnSUFnQUFBQUFXQU5BQUFBQW9BQWdBMEFBUUdCQUFYQUFBQUJRWUVBQmdBQUFBS0JnRUFBUUFBQllBMUFBQUFDZ0FDQURVQUJBWUVBQmNBQUFBRkJnUUFHUUFBQUFBR0FnQ0FBQUFBQllBMkFBQUFDZ0FDQURZQUJBWUVBQmtBQUFBRkJnUUFHZ0FBQUFBR0FnQ0FBQUFBQllBM0FBQUFDZ0FDQURjQUJBWUVBQlFBQUFBRkJnUUFHZ0FBQUFBR0FnQ0FBQUFBQjRBNkFBQUFCQUlRQUFBQUFBRFFmU1FBQUFBQUFFNmxGQUFLQUFJQU9BQVFBRWNBQUFCVWFHVnlaU0JwY3lCaElIWmhiR1Z1WTJVZ2IzSWdZMmhoY21kbElHVnljbTl5SUhOdmJXVjNhR1Z5WlNCcGJpQjBhR2x6SUdGeWIyMWhkR2xqSUhONWMzUmxiUzRBQ2dJQUJBQUVDZ0lBQVFBTkFnd0FUcVVVQUFBQUFBQUFBQUFBRGdJTUFOQjlKQUFBQUFBQUFBQUFBQThDREFCT3BSUUFnZGdQQUFBQUFBQUFBQWVBT3dBQUFBUUNFQUFBQUFBQU5EUDcvd0FBQUFEdEJPYi9DZ0FDQURrQUFBb0NBQVFBQkFvQ0FBRUFEUUlNQU8wRTV2OEFBQUFBQUFBQUFBNENEQUEwTS92L0FBQUFBQUFBQUFBUEFnd0E3UVRtLzBZdUZRQUFBQUFBQUFBSGdEd0FBQUFFQWhBQUhibSsvL3lyZFFBZHViNy90bjFnQUFvQUFnQTZBQUFLQWdBRUFBUUtBZ0FCQUEwQ0RBQzJmV0FBSGJtKy93QUFBQUFPQWd3QS9LdDFBQjI1dnY4QUFBQUFEd0lNQUxaOVlBQms1OVAvQUFBQUFBQUFBQUFBQUFBQUFBQT0=</t>
        </r>
      </text>
    </comment>
    <comment ref="K64" authorId="0">
      <text>
        <r>
          <rPr>
            <sz val="9"/>
            <color indexed="81"/>
            <rFont val="Tahoma"/>
            <family val="2"/>
          </rPr>
          <t>QzE5SDIwQ2wyTjRPfE1BU1RFUiBTSEVFVFBpY3R1cmUgNzMzfFZtcERSREF4TURBRUF3SUJBQUFBQUFBQUFBQUFBQUNBQUFBQUFBTUFGZ0FBQUVOb1pXMUVjbUYzSURFeUxqQXVNaTR4TURjMkJBSVFBRytrb2YrTjNXUC8vLzg3QUhYOG9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3J6UmdZV0NBUUFBQUFrQUJnSUJBQUFBQ1FBR1FnQUFCQUlBZ0FCQUE4SUFnQUJBQU9BT1FBQUFBUUNFQUJ2cEtIL2pkMWovLy8vT3dCMS9LQUFCSUFCQUFBQUFBSUlBQUFBQUFCT0trd0FDZ0FDQUFJQU53UUJBQUVBQUFTQUFnQUFBQUFDQ0FBQUFBQUFUaW91QUFvQUFnQURBQUFBQklBREFBQUFBQUlJQUVCRkdBQWRpQndBQ2dBQ0FBUUFBQUFFZ0FRQUFBQUFBZ2dBQUFBUEFBQUFBQUFLQUFJQUJRQUFBQVNBQlFBQUFBQUNDQUQvL3gwQTdRVG0vd29BQWdBR0FBSUVBZ0FIQUNzRUFnQUFBRWdFQUFBR2dBQUFBQUFBQWdnQU01TWhBTzFzNHY4RUFoQUF6R3dhQU8xczR2OHpreUVBSUtEcC95TUlBUUFBQWdjQ0FBQUFBQWNOQUFFQUFBQURBR0FBeUFBREFFNEFBQUFBQklBR0FBQUFBQUlJQVAvL0RnRGFDY3ovQ2dBQ0FBY0FBQUFFZ0FjQUFBQUFBZ2dBLy84ZEFNY09zdjhLQUFJQUNBQUNCQUlBQndBckJBSUFBUUJJQkFBQU53UUJBQUVHZ0FBQUFBQUFBZ2dBTTVNaEFNZDJydjhFQWhBQXpHd2FBTWQycnYrcTZpa0ErcW0xL3lNSUFRQUFBZ2NDQUFBQUJRY0JBQVVFQndZQUFnQUNBQU1BQUFjT0FBRUFBQUFEQUdBQXlBQURBRTVJQUFBQUFBU0FDQUFBQUFBQ0NBRC8vdzRBdEJPWS93b0FBZ0FKQUFBQUJJQUpBQUFBQUFJSUFBQUE4ZiswRTVqL0NnQUNBQW9BQWdRQ0FBZ0FLd1FDQUFBQVNBUUFBRGNFQVFBQkJvQUFBQUFBQUFJSUFBQ2c5UCswSzVUL0JBSVFBQUJnN2YrMEs1VC9tcm4wLzdUcm0vOGpDQUVBQUFJSEFnQUFBQUFIRFFBQkFBQUFBd0JnQU1nQUF3QlBBQUFBQUFTQUNnQUFBQUFDQ0FELy94MEFvQmgrL3dvQUFnQUxBQUFBQklBTEFBQUFBQUlJQVAvL093Q2dHSDcvQ2dBQ0FBd0FOd1FCQUFFQUFBU0FEQUFBQUFBQ0NBRC8veXdBalIxay93b0FBZ0FOQURjRUFRQUJBQUFFZ0EwQUFBQUFBZ2dBLy84T0FJMGRaUDhLQUFJQURnQTNCQUVBQVFBQUJJQU9BQUFBQUFJSUFBQUE4Zi9hQ2N6L0NnQUNBQThBQWdRQ0FBY0FLd1FDQUFBQVNBUUFBQWFBQUFBQUFBQUNDQUEway9ULzJuSEkvd1FDRUFETmJPMy8ybkhJL3pTVDlQOE5wYy8vSXdnQkFBQUNCd0lBQUFBQUJ3MEFBUUFBQUFNQVlBRElBQU1BVGdBQUFBQUVnQThBQUFBQUFnZ0FBQURpLyswRTV2OEtBQUlBRUFBQUFBU0FFQUFBQUFBQ0NBQUFBTVQvN1FUbS93b0FBZ0FSQUFJRUFnQVJBQ3NFQWdBQUFFZ0VBQUEzQkFFQUFRYUFBQUFBQUFBQ0NBQUFvTWYvN1d6aS93UUNFQUFBWU1ELzdXemkvNXE1eC85VTArdi9Jd2dCQUFBQ0J3SUFBQUFGQndFQUFRQUhEZ0FCQUFBQUF3QmdBTWdBQXdCRGJBQUFBQUFFZ0JFQUFBQUFBZ2dBQUFEeC93QUFBQUFLQUFJQUVnQUFBQVNBRWdBQUFBQUNDQURBdXVmL0hZZ2NBQW9BQWdBVEFBSUVBZ0FIQUNzRUFnQUFBRWdFQUFBR2dBQUFBQUFBQWdnQTlFM3IveDN3R0FBRUFoQUFqU2ZrL3gzd0dBRDBUZXYvVUNNZ0FDTUlBUUFBQWdjQ0FBQUFBQWNOQUFFQUFBQURBR0FBeUFBREFFNEFBQUFBQklBVEFBQUFBQUlJQUtNeXkvOWR6U1VBQ2dBQ0FCUUFOd1FCQUFFQUFBU0FGQUFBQUFBQ0NBRGc5Y1QvaVNWREFBb0FBZ0FWQUFBQUJJQVZBQUFBQUFJSUFNTnRxUC9KYWt3QUNnQUNBQllBQUFBRWdCWUFBQUFBQWdnQUFER2kvL2JDYVFBS0FBSUFGd0FBQUFTQUZ3QUFBQUFDQ0FCYWZMai80dFY5QUFvQUFnQVlBQUFBQklBWUFBQUFBQUlJQUpjL3N2OFBMcHNBQ2dBQ0FCa0FBZ1FDQUJFQUt3UUNBQUFBU0FRQUFEY0VBUUFCQm9BQUFBQUFBQUlJQUpmZnRmOFBscGNBQkFJUUFKZWZydjhQbHBjQU1mbTEvM1g4b0FBakNBRUFBQUlIQWdBQUFBVUhBUUFCQUFjT0FBRUFBQUFEQUdBQXlBQURBRU5zQUFBQUFBU0FHUUFBQUFBQ0NBQjNCTlgvb3BCMEFBb0FBZ0FhQUFBQUJJQWFBQUFBQUFJSUFEcEIyLzkyT0ZjQUNnQUNBQnNBQUFBRmdCd0FBQUFLQUFJQUhBQUVCZ1FBQVFBQUFBVUdCQUFDQUFBQUNnWUJBQUVBQUFXQUhRQUFBQW9BQWdBZEFBUUdCQUFDQUFBQUJRWUVBQU1BQUFBQUJnSUFnQUFBQUFXQUhnQUFBQW9BQWdBZUFBUUdCQUFEQUFBQUJRWUVBQVFBQUFBQUJnSUFnQUFBQUFXQUh3QUFBQW9BQWdBZkFBUUdCQUFFQUFBQUJRWUVBQVVBQUFBQUJnSUFnQUFBQUFXQUlBQUFBQW9BQWdBZ0FBUUdCQUFGQUFBQUJRWUVBQVlBQUFBQUJnSUFnQUFBQUFXQUlRQUFBQW9BQWdBaEFBUUdCQUFHQUFBQUJRWUVBQWNBQUFBS0JnRUFBUUFBQllBaUFBQUFDZ0FDQUNJQUJBWUVBQWNBQUFBRkJnUUFDQUFBQUFvR0FRQUJBQUFGZ0NNQUFBQUtBQUlBSXdBRUJnUUFDQUFBQUFVR0JBQUpBQUFBQUFZQ0FBSUFBQUFGZ0NRQUFBQUtBQUlBSkFBRUJnUUFDQUFBQUFVR0JBQUtBQUFBQ2dZQkFBRUFBQVdBSlFBQUFBb0FBZ0FsQUFRR0JBQUtBQUFBQlFZRUFBc0FBQUFLQmdFQUFRQUFCWUFtQUFBQUNnQUNBQ1lBQkFZRUFBb0FBQUFGQmdRQURBQUFBQW9HQVFBQkFBQUZnQ2NBQUFBS0FBSUFKd0FFQmdRQUNnQUFBQVVHQkFBTkFBQUFDZ1lCQUFFQUFBV0FLQUFBQUFvQUFnQW9BQVFHQkFBR0FBQUFCUVlFQUE0QUFBQUFCZ0lBZ0FBQUFBV0FLUUFBQUFvQUFnQXBBQVFHQkFBT0FBQUFCUVlFQUE4QUFBQUFCZ0lBZ0FBQUFBV0FLZ0FBQUFvQUFnQXFBQVFHQkFBUEFBQUFCUVlFQUJBQUFBQUtCZ0VBQVFBQUJZQXJBQUFBQ2dBQ0FDc0FCQVlFQUE4QUFBQUZCZ1FBRVFBQUFBQUdBZ0NBQUFBQUJZQXNBQUFBQ2dBQ0FDd0FCQVlFQUFRQUFBQUZCZ1FBRVFBQUFBQUdBZ0NBQUFBQUJZQXRBQUFBQ2dBQ0FDMEFCQVlFQUJFQUFBQUZCZ1FBRWdBQUFBQUdBZ0NBQUFBQUJZQXVBQUFBQ2dBQ0FDNEFCQVlFQUFJQUFBQUZCZ1FBRWdBQUFBQUdBZ0NBQUFBQUJZQXZBQUFBQ2dBQ0FDOEFCQVlFQUJJQUFBQUZCZ1FBRXdBQUFBb0dBUUFCQUFBRmdEQUFBQUFLQUFJQU1BQUVCZ1FBRXdBQUFBVUdCQUFVQUFBQUNnWUJBQUVBQUFXQU1RQUFBQW9BQWdBeEFBUUdCQUFVQUFBQUJRWUVBQlVBQUFBQUJnSUFnQUFBQUFXQU1nQUFBQW9BQWdBeUFBUUdCQUFWQUFBQUJRWUVBQllBQUFBQUJnSUFnQUFBQUFXQU13QUFBQW9BQWdBekFBUUdCQUFXQUFBQUJRWUVBQmNBQUFBQUJnSUFnQUFBQUFXQU5BQUFBQW9BQWdBMEFBUUdCQUFYQUFBQUJRWUVBQmdBQUFBS0JnRUFBUUFBQllBMUFBQUFDZ0FDQURVQUJBWUVBQmNBQUFBRkJnUUFHUUFBQUFBR0FnQ0FBQUFBQllBMkFBQUFDZ0FDQURZQUJBWUVBQmtBQUFBRkJnUUFHZ0FBQUFBR0FnQ0FBQUFBQllBM0FBQUFDZ0FDQURjQUJBWUVBQlFBQUFBRkJnUUFHZ0FBQUFBR0FnQ0FBQUFBQjRBNkFBQUFCQUlRQUFBQUFBRFFmU1FBQUFBQUFFNmxGQUFLQUFJQU9BQVFBRWNBQUFCVWFHVnlaU0JwY3lCaElIWmhiR1Z1WTJVZ2IzSWdZMmhoY21kbElHVnljbTl5SUhOdmJXVjNhR1Z5WlNCcGJpQjBhR2x6SUdGeWIyMWhkR2xqSUhONWMzUmxiUzRBQ2dJQUJBQUVDZ0lBQVFBTkFnd0FUcVVVQUFBQUFBQUFBQUFBRGdJTUFOQjlKQUFBQUFBQUFBQUFBQThDREFCT3BSUUFnZGdQQUFBQUFBQUFBQWVBT3dBQUFBUUNFQUFBQUFBQU5EUDcvd0FBQUFEdEJPYi9DZ0FDQURrQUFBb0NBQVFBQkFvQ0FBRUFEUUlNQU8wRTV2OEFBQUFBQUFBQUFBNENEQUEwTS92L0FBQUFBQUFBQUFBUEFnd0E3UVRtLzBZdUZRQUFBQUFBQUFBSGdEd0FBQUFFQWhBQUhibSsvL3lyZFFBZHViNy90bjFnQUFvQUFnQTZBQUFLQWdBRUFBUUtBZ0FCQUEwQ0RBQzJmV0FBSGJtKy93QUFBQUFPQWd3QS9LdDFBQjI1dnY4QUFBQUFEd0lNQUxaOVlBQms1OVAvQUFBQUFBQUFBQUFBQUFBQUFBQT0=</t>
        </r>
      </text>
    </comment>
    <comment ref="J65" authorId="0">
      <text>
        <r>
          <rPr>
            <sz val="9"/>
            <color indexed="81"/>
            <rFont val="Tahoma"/>
            <family val="2"/>
          </rPr>
          <t>QzE4SDE3Rk4yTzJ8TUFTVEVSIFNIRUVUUGljdHVyZSA0ODd8Vm1wRFJEQXhNREFFQXdJQkFBQUFBQUFBQUFBQUFBQ0FBQUFBQUFNQUZnQUFBRU5vWlcxRWNtRjNJREV5TGpBdU1pNHhNRGMyQkFJUUFEaENULy9haWN2L3paTWVBRTRxZ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MbHhVUWdXQ0FRQUFBQWtBQmdJQkFBQUFDUUFHUWdBQUJBSUFnQUJBQThJQWdBQkFBT0FNd0FBQUFRQ0VBQTRRay8vMm9uTC84MlRIZ0JPS25rQUJJQUJBQUFBQUFJSUFPMEU1djlPS25rQUNnQUNBQUlBTndRQkFBRUFBQVNBQWdBQUFBQUNDQUR0Qk9iL1RpcGJBQW9BQWdBREFBSUVBZ0FIQUNzRUFnQUJBRWdFQUFBM0JBRUFBUWFBQUFBQUFBQUNDQUFnbU9uL1RzSmVBQVFDRUFDNmNlTC81MXRRQUNDWTZmOU93bDRBSXdnQkFQOEJCd0VBL3dJSEFnQUFBQVVIQVFBREFBY09BQUVBQUFBREFHQUF5QUFEQUU1SUFBQUFBQVNBQXdBQUFBQUNDQUFBQUFBQVRpcE1BQW9BQWdBRUFBQUFCSUFFQUFBQUFBSUlBQlA3R1FCT0tsc0FDZ0FDQUFVQUFnUUNBQWdBS3dRQ0FBQUFTQVFBQURjRUFRQUJCb0FBQUFBQUFBSUlBQk9iSFFCT1FsY0FCQUlRQUJOYkZnQk9RbGNBckxRZEFFNENYd0FqQ0FFQUFBSUhBZ0FBQUFBSERRQUJBQUFBQXdCZ0FNZ0FBd0JQQUFBQUFBU0FCUUFBQUFBQ0NBQUFBQUFBVGlvdUFBb0FBZ0FHQUFBQUJJQUdBQUFBQUFJSUFFQkZHQUFkaUJ3QUNnQUNBQWNBTndRQkFBRUFBQVNBQndBQUFBQUNDQUFBQUE4QUFBQUFBQW9BQWdBSUFBQUFCSUFJQUFBQUFBSUlBUC8vSFFEdEJPYi9DZ0FDQUFrQUFBQUVnQWtBQUFBQUFnZ0EvLzhPQU5vSnpQOEtBQUlBQ2dBQUFBU0FDZ0FBQUFBQ0NBQUFBUEgvMmduTS93b0FBZ0FMQUFBQUJJQUxBQUFBQUFJSUFBQUE0di90Qk9iL0NnQUNBQXdBQUFBRWdBd0FBQUFBQWdnQUFBRHgvd0FBQUFBS0FBSUFEUUFBQUFTQURRQUFBQUFDQ0FEQXV1Zi9IWWdjQUFvQUFnQU9BQUlFQWdBSEFDc0VBZ0FBQUVnRUFBQUdnQUFBQUFBQUFnZ0E5RTNyL3gzd0dBQUVBaEFBalNmay94M3dHQUQwVGV2L1VDTWdBQ01JQVFBQUFnY0NBQUFBQUFjTkFBRUFBQUFEQUdBQXlBQURBRTRBQUFBQUJJQU9BQUFBQUFJSUFLTXl5LzlkelNVQUNnQUNBQThBQUFBRWdBOEFBQUFBQWdnQUQveTEvOGlXRUFBS0FBSUFFQUFDQkFJQUNBQXJCQUlBQUFCSUJBQUFOd1FCQUFFR2dBQUFBQUFBQWdnQUQ1eTUvOGl1REFBRUFoQUFEMXl5LzhpdURBQ290Ym4veUc0VUFDTUlBUUFBQWdjQ0FBQUFBQWNOQUFFQUFBQURBR0FBeUFBREFFOEFBQUFBQklBUUFBQUFBQUlJQU9EMXhQK0pKVU1BQ2dBQ0FCRUFOd1FCQUFFQUFBU0FFUUFBQUFBQ0NBRERiYWoveVdwTUFBb0FBZ0FTQUFBQUJJQVNBQUFBQUFJSUFHa2lrdi9kVnpnQUNnQUNBQk1BQUFBRWdCTUFBQUFBQWdnQVRKcDEveDJkUVFBS0FBSUFGQUFBQUFTQUZBQUFBQUFDQ0FDSlhXLy9TdlZlQUFvQUFnQVZBQUFBQklBVkFBQUFBQUlJQUd2VlV2K0tPbWdBQ2dBQ0FCWUFBZ1FDQUFrQUt3UUNBQUFBU0FRQUFEY0VBUUFCQm9BQUFBQUFBQUlJQUo5b1Z2K0tCbVVBQkFJUUFEaENULytLQm1VQW4yaFcveU1nYXdBakNBRUFBQUlIQWdBQUFBQUhEUUFCQUFBQUF3QmdBTWdBQXdCR0FBQUFBQVNBRmdBQUFBQUNDQURqcUlYL05naHpBQW9BQWdBWEFBQUFCSUFYQUFBQUFBSUlBQUF4b3YvMndta0FDZ0FDQUJnQUFBQUZnQmtBQUFBS0FBSUFHUUFFQmdRQUFRQUFBQVVHQkFBQ0FBQUFDZ1lCQUFFQUFBV0FHZ0FBQUFvQUFnQWFBQVFHQkFBQ0FBQUFCUVlFQUFNQUFBQUtCZ0VBQVFBQUJZQWJBQUFBQ2dBQ0FCc0FCQVlFQUFNQUFBQUZCZ1FBQkFBQUFBQUdBZ0FDQUFBQUJZQWNBQUFBQ2dBQ0FCd0FCQVlFQUFNQUFBQUZCZ1FBQlFBQUFBb0dBUUFCQUFBRmdCMEFBQUFLQUFJQUhRQUVCZ1FBQlFBQUFBVUdCQUFHQUFBQUNnWUJBQUVBQUFXQUhnQUFBQW9BQWdBZUFBUUdCQUFHQUFBQUJRWUVBQWNBQUFBS0JnRUFBUUFBQllBZkFBQUFDZ0FDQUI4QUJBWUVBQWNBQUFBRkJnUUFDQUFBQUFBR0FnQ0FBQUFBQllBZ0FBQUFDZ0FDQUNBQUJBWUVBQWdBQUFBRkJnUUFDUUFBQUFBR0FnQ0FBQUFBQllBaEFBQUFDZ0FDQUNFQUJBWUVBQWtBQUFBRkJnUUFDZ0FBQUFBR0FnQ0FBQUFBQllBaUFBQUFDZ0FDQUNJQUJBWUVBQW9BQUFBRkJnUUFDd0FBQUFBR0FnQ0FBQUFBQllBakFBQUFDZ0FDQUNNQUJBWUVBQXNBQUFBRkJnUUFEQUFBQUFBR0FnQ0FBQUFBQllBa0FBQUFDZ0FDQUNRQUJBWUVBQWNBQUFBRkJnUUFEQUFBQUFBR0FnQ0FBQUFBQllBbEFBQUFDZ0FDQUNVQUJBWUVBQXdBQUFBRkJnUUFEUUFBQUFvR0FRQUJBQUFGZ0NZQUFBQUtBQUlBSmdBRUJnUUFCUUFBQUFVR0JBQU5BQUFBQ2dZQkFBRUFBQVdBSndBQUFBb0FBZ0FuQUFRR0JBQU5BQUFBQlFZRUFBNEFBQUFLQmdFQUFRQUFCWUFvQUFBQUNnQUNBQ2dBQkFZRUFBNEFBQUFGQmdRQUR3QUFBQUFHQWdBQ0FBQUFCWUFwQUFBQUNnQUNBQ2tBQkFZRUFBNEFBQUFGQmdRQUVBQUFBQW9HQVFBQkFBQUZnQ29BQUFBS0FBSUFLZ0FFQmdRQUVBQUFBQVVHQkFBUkFBQUFDZ1lCQUFFQUFBV0FLd0FBQUFvQUFnQXJBQVFHQkFBUkFBQUFCUVlFQUJJQUFBQUFCZ0lBZ0FBQUFBV0FMQUFBQUFvQUFnQXNBQVFHQkFBU0FBQUFCUVlFQUJNQUFBQUFCZ0lBZ0FBQUFBV0FMUUFBQUFvQUFnQXRBQVFHQkFBVEFBQUFCUVlFQUJRQUFBQUFCZ0lBZ0FBQUFBV0FMZ0FBQUFvQUFnQXVBQVFHQkFBVUFBQUFCUVlFQUJVQUFBQUtCZ0VBQVFBQUJZQXZBQUFBQ2dBQ0FDOEFCQVlFQUJRQUFBQUZCZ1FBRmdBQUFBQUdBZ0NBQUFBQUJZQXdBQUFBQ2dBQ0FEQUFCQVlFQUJZQUFBQUZCZ1FBRndBQUFBQUdBZ0NBQUFBQUJZQXhBQUFBQ2dBQ0FERUFCQVlFQUJFQUFBQUZCZ1FBRndBQUFBQUdBZ0NBQUFBQUI0QTBBQUFBQkFJUUFBQUFBQUEwTS92L0FBQUFBTzBFNXY4S0FBSUFNZ0FBQ2dJQUJBQUVDZ0lBQVFBTkFnd0E3UVRtL3dBQUFBQUFBQUFBRGdJTUFEUXorLzhBQUFBQUFBQUFBQThDREFEdEJPYi9SaTRWQUFBQUFBQUFBQWVBTlFBQUFBUUNFQUNtNVl2L1VONXFBS2JsaS84S3NGVUFDZ0FDQURNQUFBb0NBQVFBQkFvQ0FBRUFEUUlNQUFxd1ZRQ201WXYvQUFBQUFBNENEQUJRM21vQXB1V0wvd0FBQUFBUEFnd0FDckJWQU93VG9mOEFBQUFBQUFBQUFBQUFBQUFBQUE9PQ==</t>
        </r>
      </text>
    </comment>
    <comment ref="K65" authorId="0">
      <text>
        <r>
          <rPr>
            <sz val="9"/>
            <color indexed="81"/>
            <rFont val="Tahoma"/>
            <family val="2"/>
          </rPr>
          <t>QzE4SDE3Rk4yTzJ8TUFTVEVSIFNIRUVUUGljdHVyZSA0ODd8Vm1wRFJEQXhNREFFQXdJQkFBQUFBQUFBQUFBQUFBQ0FBQUFBQUFNQUZnQUFBRU5vWlcxRWNtRjNJREV5TGpBdU1pNHhNRGMyQkFJUUFEaENULy9haWN2L3paTWVBRTRxZ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MbHhVUWdXQ0FRQUFBQWtBQmdJQkFBQUFDUUFHUWdBQUJBSUFnQUJBQThJQWdBQkFBT0FNd0FBQUFRQ0VBQTRRay8vMm9uTC84MlRIZ0JPS25rQUJJQUJBQUFBQUFJSUFPMEU1djlPS25rQUNnQUNBQUlBTndRQkFBRUFBQVNBQWdBQUFBQUNDQUR0Qk9iL1RpcGJBQW9BQWdBREFBSUVBZ0FIQUNzRUFnQUJBRWdFQUFBM0JBRUFBUWFBQUFBQUFBQUNDQUFnbU9uL1RzSmVBQVFDRUFDNmNlTC81MXRRQUNDWTZmOU93bDRBSXdnQkFQOEJCd0VBL3dJSEFnQUFBQVVIQVFBREFBY09BQUVBQUFBREFHQUF5QUFEQUU1SUFBQUFBQVNBQXdBQUFBQUNDQUFBQUFBQVRpcE1BQW9BQWdBRUFBQUFCSUFFQUFBQUFBSUlBQlA3R1FCT0tsc0FDZ0FDQUFVQUFnUUNBQWdBS3dRQ0FBQUFTQVFBQURjRUFRQUJCb0FBQUFBQUFBSUlBQk9iSFFCT1FsY0FCQUlRQUJOYkZnQk9RbGNBckxRZEFFNENYd0FqQ0FFQUFBSUhBZ0FBQUFBSERRQUJBQUFBQXdCZ0FNZ0FBd0JQQUFBQUFBU0FCUUFBQUFBQ0NBQUFBQUFBVGlvdUFBb0FBZ0FHQUFBQUJJQUdBQUFBQUFJSUFFQkZHQUFkaUJ3QUNnQUNBQWNBTndRQkFBRUFBQVNBQndBQUFBQUNDQUFBQUE4QUFBQUFBQW9BQWdBSUFBQUFCSUFJQUFBQUFBSUlBUC8vSFFEdEJPYi9DZ0FDQUFrQUFBQUVnQWtBQUFBQUFnZ0EvLzhPQU5vSnpQOEtBQUlBQ2dBQUFBU0FDZ0FBQUFBQ0NBQUFBUEgvMmduTS93b0FBZ0FMQUFBQUJJQUxBQUFBQUFJSUFBQUE0di90Qk9iL0NnQUNBQXdBQUFBRWdBd0FBQUFBQWdnQUFBRHgvd0FBQUFBS0FBSUFEUUFBQUFTQURRQUFBQUFDQ0FEQXV1Zi9IWWdjQUFvQUFnQU9BQUlFQWdBSEFDc0VBZ0FBQUVnRUFBQUdnQUFBQUFBQUFnZ0E5RTNyL3gzd0dBQUVBaEFBalNmay94M3dHQUQwVGV2L1VDTWdBQ01JQVFBQUFnY0NBQUFBQUFjTkFBRUFBQUFEQUdBQXlBQURBRTRBQUFBQUJJQU9BQUFBQUFJSUFLTXl5LzlkelNVQUNnQUNBQThBQUFBRWdBOEFBQUFBQWdnQUQveTEvOGlXRUFBS0FBSUFFQUFDQkFJQUNBQXJCQUlBQUFCSUJBQUFOd1FCQUFFR2dBQUFBQUFBQWdnQUQ1eTUvOGl1REFBRUFoQUFEMXl5LzhpdURBQ290Ym4veUc0VUFDTUlBUUFBQWdjQ0FBQUFBQWNOQUFFQUFBQURBR0FBeUFBREFFOEFBQUFBQklBUUFBQUFBQUlJQU9EMXhQK0pKVU1BQ2dBQ0FCRUFOd1FCQUFFQUFBU0FFUUFBQUFBQ0NBRERiYWoveVdwTUFBb0FBZ0FTQUFBQUJJQVNBQUFBQUFJSUFHa2lrdi9kVnpnQUNnQUNBQk1BQUFBRWdCTUFBQUFBQWdnQVRKcDEveDJkUVFBS0FBSUFGQUFBQUFTQUZBQUFBQUFDQ0FDSlhXLy9TdlZlQUFvQUFnQVZBQUFBQklBVkFBQUFBQUlJQUd2VlV2K0tPbWdBQ2dBQ0FCWUFBZ1FDQUFrQUt3UUNBQUFBU0FRQUFEY0VBUUFCQm9BQUFBQUFBQUlJQUo5b1Z2K0tCbVVBQkFJUUFEaENULytLQm1VQW4yaFcveU1nYXdBakNBRUFBQUlIQWdBQUFBQUhEUUFCQUFBQUF3QmdBTWdBQXdCR0FBQUFBQVNBRmdBQUFBQUNDQURqcUlYL05naHpBQW9BQWdBWEFBQUFCSUFYQUFBQUFBSUlBQUF4b3YvMndta0FDZ0FDQUJnQUFBQUZnQmtBQUFBS0FBSUFHUUFFQmdRQUFRQUFBQVVHQkFBQ0FBQUFDZ1lCQUFFQUFBV0FHZ0FBQUFvQUFnQWFBQVFHQkFBQ0FBQUFCUVlFQUFNQUFBQUtCZ0VBQVFBQUJZQWJBQUFBQ2dBQ0FCc0FCQVlFQUFNQUFBQUZCZ1FBQkFBQUFBQUdBZ0FDQUFBQUJZQWNBQUFBQ2dBQ0FCd0FCQVlFQUFNQUFBQUZCZ1FBQlFBQUFBb0dBUUFCQUFBRmdCMEFBQUFLQUFJQUhRQUVCZ1FBQlFBQUFBVUdCQUFHQUFBQUNnWUJBQUVBQUFXQUhnQUFBQW9BQWdBZUFBUUdCQUFHQUFBQUJRWUVBQWNBQUFBS0JnRUFBUUFBQllBZkFBQUFDZ0FDQUI4QUJBWUVBQWNBQUFBRkJnUUFDQUFBQUFBR0FnQ0FBQUFBQllBZ0FBQUFDZ0FDQUNBQUJBWUVBQWdBQUFBRkJnUUFDUUFBQUFBR0FnQ0FBQUFBQllBaEFBQUFDZ0FDQUNFQUJBWUVBQWtBQUFBRkJnUUFDZ0FBQUFBR0FnQ0FBQUFBQllBaUFBQUFDZ0FDQUNJQUJBWUVBQW9BQUFBRkJnUUFDd0FBQUFBR0FnQ0FBQUFBQllBakFBQUFDZ0FDQUNNQUJBWUVBQXNBQUFBRkJnUUFEQUFBQUFBR0FnQ0FBQUFBQllBa0FBQUFDZ0FDQUNRQUJBWUVBQWNBQUFBRkJnUUFEQUFBQUFBR0FnQ0FBQUFBQllBbEFBQUFDZ0FDQUNVQUJBWUVBQXdBQUFBRkJnUUFEUUFBQUFvR0FRQUJBQUFGZ0NZQUFBQUtBQUlBSmdBRUJnUUFCUUFBQUFVR0JBQU5BQUFBQ2dZQkFBRUFBQVdBSndBQUFBb0FBZ0FuQUFRR0JBQU5BQUFBQlFZRUFBNEFBQUFLQmdFQUFRQUFCWUFvQUFBQUNnQUNBQ2dBQkFZRUFBNEFBQUFGQmdRQUR3QUFBQUFHQWdBQ0FBQUFCWUFwQUFBQUNnQUNBQ2tBQkFZRUFBNEFBQUFGQmdRQUVBQUFBQW9HQVFBQkFBQUZnQ29BQUFBS0FBSUFLZ0FFQmdRQUVBQUFBQVVHQkFBUkFBQUFDZ1lCQUFFQUFBV0FLd0FBQUFvQUFnQXJBQVFHQkFBUkFBQUFCUVlFQUJJQUFBQUFCZ0lBZ0FBQUFBV0FMQUFBQUFvQUFnQXNBQVFHQkFBU0FBQUFCUVlFQUJNQUFBQUFCZ0lBZ0FBQUFBV0FMUUFBQUFvQUFnQXRBQVFHQkFBVEFBQUFCUVlFQUJRQUFBQUFCZ0lBZ0FBQUFBV0FMZ0FBQUFvQUFnQXVBQVFHQkFBVUFBQUFCUVlFQUJVQUFBQUtCZ0VBQVFBQUJZQXZBQUFBQ2dBQ0FDOEFCQVlFQUJRQUFBQUZCZ1FBRmdBQUFBQUdBZ0NBQUFBQUJZQXdBQUFBQ2dBQ0FEQUFCQVlFQUJZQUFBQUZCZ1FBRndBQUFBQUdBZ0NBQUFBQUJZQXhBQUFBQ2dBQ0FERUFCQVlFQUJFQUFBQUZCZ1FBRndBQUFBQUdBZ0NBQUFBQUI0QTBBQUFBQkFJUUFBQUFBQUEwTS92L0FBQUFBTzBFNXY4S0FBSUFNZ0FBQ2dJQUJBQUVDZ0lBQVFBTkFnd0E3UVRtL3dBQUFBQUFBQUFBRGdJTUFEUXorLzhBQUFBQUFBQUFBQThDREFEdEJPYi9SaTRWQUFBQUFBQUFBQWVBTlFBQUFBUUNFQUNtNVl2L1VONXFBS2JsaS84S3NGVUFDZ0FDQURNQUFBb0NBQVFBQkFvQ0FBRUFEUUlNQUFxd1ZRQ201WXYvQUFBQUFBNENEQUJRM21vQXB1V0wvd0FBQUFBUEFnd0FDckJWQU93VG9mOEFBQUFBQUFBQUFBQUFBQUFBQUE9PQ==</t>
        </r>
      </text>
    </comment>
    <comment ref="J66" authorId="0">
      <text>
        <r>
          <rPr>
            <sz val="9"/>
            <color indexed="81"/>
            <rFont val="Tahoma"/>
            <family val="2"/>
          </rPr>
          <t>QzE4SDE2TjJPU3xNQVNURVIgU0hFRVRQaWN0dXJlIDU5MXxWbXBEUkRBeE1EQUVBd0lCQUFBQUFBQUFBQUFBQUFDQUFBQUFBQU1BRmdBQUFFTm9aVzFFY21GM0lERXlMakF1TWk0eE1EYzJCQUlRQUFCZ3dQLzNsZzcvZmFZa0FEZUV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JhNnR3a1dDQVFBQUFBa0FCZ0lCQUFBQUNRQUdRZ0FBQkFJQWdBQkFBOElBZ0FCQUFPQU1RQUFBQVFDRUFBQVlNRC85NVlPLzMybUpBQTNoRTRBQklBQkFBQUFBQUlJQUxFU3l2OHhDRjMvQ2dBQ0FBSUFBZ1FDQUFnQUt3UUNBQUFBU0FRQUFEY0VBUUFCQm9BQUFBQUFBQUlJQUxHeXpmOHhJRm4vQkFJUUFMRnl4djh4SUZuL1M4ek4vekhnWVA4akNBRUFBQUlIQWdBQUFBQUhEUUFCQUFBQUF3QmdBTWdBQXdCUEFBQUFBQVNBQWdBQUFBQUNDQUN4RXVqL01RaGQvd29BQWdBREFBQUFCSUFEQUFBQUFBSUlBTEVTOS85RUEzZi9DZ0FDQUFRQUFnUUNBQWNBS3dRQ0FBRUFTQVFBQURjRUFRQUJCb0FBQUFBQUFBSUlBT1NsK3Y5RWEzUC9CQUlRQUg1LzgvOUVhM1AvVy8wQ0FIZWVldjhqQ0FFQUFBSUhBZ0FBQUFVSEFRQUZCQWNHQUFJQUFnQURBQUFIRGdBQkFBQUFBd0JnQU1nQUF3Qk9TQUFBQUFBRWdBUUFBQUFBQWdnQXNSTG8vMWYra1A4S0FBSUFCUUEzQkFFQUFRQUFCSUFGQUFBQUFBSUlBTEVTOS85cSthci9DZ0FDQUFZQU53UUJBQUVBQUFTQUJnQUFBQUFDQ0FDeEV1ai9mdlRFL3dvQUFnQUhBQUFBQklBSEFBQUFBQUlJQU1ROHl2OUZGOGovQ2dBQ0FBZ0FBQUFFZ0FnQUFBQUFBZ2dBQUFERS8zRnY1ZjhLQUFJQUNRQUNCQUlBRUFBckJBSUFBQUJJQkFBQUJvQUFBQUFBQUFJSUFBQ2d4Lzl4RStML0JBSVFBQUJnd1A5eEUrTC9tcm5ILzlpNTZQOGpDQUVBQUFJSEFnQUFBQUFIRFFBQkFBQUFBd0JnQU1nQUF3QlRBQUFBQUFTQUNRQUFBQUFDQ0FBVSs5My9jVy8wL3dvQUFnQUtBQUFBQklBS0FBQUFBQUlJQUc1RzlQK0ZYT0QvQ2dBQ0FBc0FBZ1FDQUFjQUt3UUNBQUFBU0FRQUFBYUFBQUFBQUFBQ0NBQ2gyZmYvaGNUYy93UUNFQUE3cy9EL2hjVGMvNkhaOS8rNDkrUC9Jd2dCQUFBQ0J3SUFBQUFBQncwQUFRQUFBQU1BWUFESUFBTUFUZ0FBQUFBRWdBc0FBQUFBQWdnQTJ4M2gvMTVGRWdBS0FBSUFEQUFBQUFTQURBQUFBQUFDQ0FDYjJNai9qK2NqQUFvQUFnQU5BQUFBQklBTkFBQUFBQUlJQUdMN3kvOTh2VUVBQ2dBQ0FBNEFBQUFFZ0E0QUFBQUFBZ2dBYW1Qbi96bnhUUUFLQUFJQUR3QUFBQVNBRHdBQUFBQUNDQUNxcVAvL0NFODhBQW9BQWdBUUFBQUFCSUFRQUFBQUFBSUlBT09GL1A4YmVSNEFDZ0FDQUJFQUFBQUVnQkVBQUFBQUFnZ0FzUkwzL3gwTlEvOEtBQUlBRWdBQUFBU0FFZ0FBQUFBQ0NBQ3dFaFVBSFExRC93b0FBZ0FUQUFBQUJJQVRBQUFBQUFJSUFMQVNKQUFLRWluL0NnQUNBQlFBQUFBRWdCUUFBQUFBQWdnQXNCSVZBUGNXRC84S0FBSUFGUUFBQUFTQUZRQUFBQUFDQ0FDeEV2Zi85eFlQL3dvQUFnQVdBQUFBQklBV0FBQUFBQUlJQUxFUzZQOEtFaW4vQ2dBQ0FCY0FBQUFGZ0JnQUFBQUtBQUlBR0FBRUJnUUFBUUFBQUFVR0JBQUNBQUFBQUFZQ0FBSUFBQUFGZ0JrQUFBQUtBQUlBR1FBRUJnUUFBZ0FBQUFVR0JBQURBQUFBQ2dZQkFBRUFBQVdBR2dBQUFBb0FBZ0FhQUFRR0JBQURBQUFBQlFZRUFBUUFBQUFLQmdFQUFRQUFCWUFiQUFBQUNnQUNBQnNBQkFZRUFBUUFBQUFGQmdRQUJRQUFBQW9HQVFBQkFBQUZnQndBQUFBS0FBSUFIQUFFQmdRQUJRQUFBQVVHQkFBR0FBQUFDZ1lCQUFFQUFBV0FIUUFBQUFvQUFnQWRBQVFHQkFBR0FBQUFCUVlFQUFjQUFBQUFCZ0lBZ0FBQUFBV0FIZ0FBQUFvQUFnQWVBQVFHQkFBSEFBQUFCUVlFQUFnQUFBQUFCZ0lBZ0FBQUFBV0FId0FBQUFvQUFnQWZBQVFHQkFBSUFBQUFCUVlFQUFrQUFBQUFCZ0lBZ0FBQUFBV0FJQUFBQUFvQUFnQWdBQVFHQkFBSkFBQUFCUVlFQUFvQUFBQUFCZ0lBZ0FBQUFBV0FJUUFBQUFvQUFnQWhBQVFHQkFBR0FBQUFCUVlFQUFvQUFBQUFCZ0lBZ0FBQUFBV0FJZ0FBQUFvQUFnQWlBQVFHQkFBSkFBQUFCUVlFQUFzQUFBQUFBQVdBSXdBQUFBb0FBZ0FqQUFRR0JBQUxBQUFBQlFZRUFBd0FBQUFBQmdJQWdBQUFBQVdBSkFBQUFBb0FBZ0FrQUFRR0JBQU1BQUFBQlFZRUFBMEFBQUFBQmdJQWdBQUFBQVdBSlFBQUFBb0FBZ0FsQUFRR0JBQU5BQUFBQlFZRUFBNEFBQUFBQmdJQWdBQUFBQVdBSmdBQUFBb0FBZ0FtQUFRR0JBQU9BQUFBQlFZRUFBOEFBQUFBQmdJQWdBQUFBQVdBSndBQUFBb0FBZ0FuQUFRR0JBQVBBQUFBQlFZRUFCQUFBQUFBQmdJQWdBQUFBQVdBS0FBQUFBb0FBZ0FvQUFRR0JBQUxBQUFBQlFZRUFCQUFBQUFBQmdJQWdBQUFBQVdBS1FBQUFBb0FBZ0FwQUFRR0JBQUNBQUFBQlFZRUFCRUFBQUFLQmdFQUFRQUFCWUFxQUFBQUNnQUNBQ29BQkFZRUFCRUFBQUFGQmdRQUVnQUFBQUFHQWdDQUFBQUFCWUFyQUFBQUNnQUNBQ3NBQkFZRUFCSUFBQUFGQmdRQUV3QUFBQUFHQWdDQUFBQUFCWUFzQUFBQUNnQUNBQ3dBQkFZRUFCTUFBQUFGQmdRQUZBQUFBQUFHQWdDQUFBQUFCWUF0QUFBQUNnQUNBQzBBQkFZRUFCUUFBQUFGQmdRQUZRQUFBQUFHQWdDQUFBQUFCWUF1QUFBQUNnQUNBQzRBQkFZRUFCVUFBQUFGQmdRQUZnQUFBQUFHQWdDQUFBQUFCWUF2QUFBQUNnQUNBQzhBQkFZRUFCRUFBQUFGQmdRQUZnQUFBQUFHQWdDQUFBQUFCNEF5QUFBQUJBSVFBREZRMi8rOTV1ci9NVkRiL3p3TzIvOEtBQUlBTUFBQUNnSUFCQUFFQ2dJQUFRQU5BZ3dBUEE3Yi96RlEyLzhBQUFBQURnSU1BTDNtNnY4eFVOdi9BQUFBQUE4Q0RBQThEdHYvc3lqci93QUFBQUFBQUFlQU13QUFBQVFDRUFDaVFPVC9ra2xGQUtKQTVQOU1HekFBQ2dBQ0FERUFBQW9DQUFRQUJBb0NBQUVBRFFJTUFFd2JNQUNpUU9UL0FBQUFBQTRDREFDU1NVVUFva0RrL3dBQUFBQVBBZ3dBVEJzd0FPbHUrZjhBQUFBQUFBQUhnRFFBQUFBRUFoQUFzQklHQUZGQVB2K3dFZ1lBQ2hJcC93b0FBZ0F5QUFBS0FnQUVBQVFLQWdBQkFBMENEQUFLRWluL3NCSUdBQUFBQUFBT0Fnd0FVVUErLzdBU0JnQUFBQUFBRHdJTUFBb1NLZi8zUUJzQUFBQUFBQUFBQUFBQUFBQUFBQUE9</t>
        </r>
      </text>
    </comment>
    <comment ref="K66" authorId="0">
      <text>
        <r>
          <rPr>
            <sz val="9"/>
            <color indexed="81"/>
            <rFont val="Tahoma"/>
            <family val="2"/>
          </rPr>
          <t>QzE4SDE2TjJPU3xNQVNURVIgU0hFRVRQaWN0dXJlIDU5MXxWbXBEUkRBeE1EQUVBd0lCQUFBQUFBQUFBQUFBQUFDQUFBQUFBQU1BRmdBQUFFTm9aVzFFY21GM0lERXlMakF1TWk0eE1EYzJCQUlRQUFCZ3dQLzNsZzcvZmFZa0FEZUV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JhNnR3a1dDQVFBQUFBa0FCZ0lCQUFBQUNRQUdRZ0FBQkFJQWdBQkFBOElBZ0FCQUFPQU1RQUFBQVFDRUFBQVlNRC85NVlPLzMybUpBQTNoRTRBQklBQkFBQUFBQUlJQUxFU3l2OHhDRjMvQ2dBQ0FBSUFBZ1FDQUFnQUt3UUNBQUFBU0FRQUFEY0VBUUFCQm9BQUFBQUFBQUlJQUxHeXpmOHhJRm4vQkFJUUFMRnl4djh4SUZuL1M4ek4vekhnWVA4akNBRUFBQUlIQWdBQUFBQUhEUUFCQUFBQUF3QmdBTWdBQXdCUEFBQUFBQVNBQWdBQUFBQUNDQUN4RXVqL01RaGQvd29BQWdBREFBQUFCSUFEQUFBQUFBSUlBTEVTOS85RUEzZi9DZ0FDQUFRQUFnUUNBQWNBS3dRQ0FBRUFTQVFBQURjRUFRQUJCb0FBQUFBQUFBSUlBT1NsK3Y5RWEzUC9CQUlRQUg1LzgvOUVhM1AvVy8wQ0FIZWVldjhqQ0FFQUFBSUhBZ0FBQUFVSEFRQUZCQWNHQUFJQUFnQURBQUFIRGdBQkFBQUFBd0JnQU1nQUF3Qk9TQUFBQUFBRWdBUUFBQUFBQWdnQXNSTG8vMWYra1A4S0FBSUFCUUEzQkFFQUFRQUFCSUFGQUFBQUFBSUlBTEVTOS85cSthci9DZ0FDQUFZQU53UUJBQUVBQUFTQUJnQUFBQUFDQ0FDeEV1ai9mdlRFL3dvQUFnQUhBQUFBQklBSEFBQUFBQUlJQU1ROHl2OUZGOGovQ2dBQ0FBZ0FBQUFFZ0FnQUFBQUFBZ2dBQUFERS8zRnY1ZjhLQUFJQUNRQUNCQUlBRUFBckJBSUFBQUJJQkFBQUJvQUFBQUFBQUFJSUFBQ2d4Lzl4RStML0JBSVFBQUJnd1A5eEUrTC9tcm5ILzlpNTZQOGpDQUVBQUFJSEFnQUFBQUFIRFFBQkFBQUFBd0JnQU1nQUF3QlRBQUFBQUFTQUNRQUFBQUFDQ0FBVSs5My9jVy8wL3dvQUFnQUtBQUFBQklBS0FBQUFBQUlJQUc1RzlQK0ZYT0QvQ2dBQ0FBc0FBZ1FDQUFjQUt3UUNBQUFBU0FRQUFBYUFBQUFBQUFBQ0NBQ2gyZmYvaGNUYy93UUNFQUE3cy9EL2hjVGMvNkhaOS8rNDkrUC9Jd2dCQUFBQ0J3SUFBQUFBQncwQUFRQUFBQU1BWUFESUFBTUFUZ0FBQUFBRWdBc0FBQUFBQWdnQTJ4M2gvMTVGRWdBS0FBSUFEQUFBQUFTQURBQUFBQUFDQ0FDYjJNai9qK2NqQUFvQUFnQU5BQUFBQklBTkFBQUFBQUlJQUdMN3kvOTh2VUVBQ2dBQ0FBNEFBQUFFZ0E0QUFBQUFBZ2dBYW1Qbi96bnhUUUFLQUFJQUR3QUFBQVNBRHdBQUFBQUNDQUNxcVAvL0NFODhBQW9BQWdBUUFBQUFCSUFRQUFBQUFBSUlBT09GL1A4YmVSNEFDZ0FDQUJFQUFBQUVnQkVBQUFBQUFnZ0FzUkwzL3gwTlEvOEtBQUlBRWdBQUFBU0FFZ0FBQUFBQ0NBQ3dFaFVBSFExRC93b0FBZ0FUQUFBQUJJQVRBQUFBQUFJSUFMQVNKQUFLRWluL0NnQUNBQlFBQUFBRWdCUUFBQUFBQWdnQXNCSVZBUGNXRC84S0FBSUFGUUFBQUFTQUZRQUFBQUFDQ0FDeEV2Zi85eFlQL3dvQUFnQVdBQUFBQklBV0FBQUFBQUlJQUxFUzZQOEtFaW4vQ2dBQ0FCY0FBQUFGZ0JnQUFBQUtBQUlBR0FBRUJnUUFBUUFBQUFVR0JBQUNBQUFBQUFZQ0FBSUFBQUFGZ0JrQUFBQUtBQUlBR1FBRUJnUUFBZ0FBQUFVR0JBQURBQUFBQ2dZQkFBRUFBQVdBR2dBQUFBb0FBZ0FhQUFRR0JBQURBQUFBQlFZRUFBUUFBQUFLQmdFQUFRQUFCWUFiQUFBQUNnQUNBQnNBQkFZRUFBUUFBQUFGQmdRQUJRQUFBQW9HQVFBQkFBQUZnQndBQUFBS0FBSUFIQUFFQmdRQUJRQUFBQVVHQkFBR0FBQUFDZ1lCQUFFQUFBV0FIUUFBQUFvQUFnQWRBQVFHQkFBR0FBQUFCUVlFQUFjQUFBQUFCZ0lBZ0FBQUFBV0FIZ0FBQUFvQUFnQWVBQVFHQkFBSEFBQUFCUVlFQUFnQUFBQUFCZ0lBZ0FBQUFBV0FId0FBQUFvQUFnQWZBQVFHQkFBSUFBQUFCUVlFQUFrQUFBQUFCZ0lBZ0FBQUFBV0FJQUFBQUFvQUFnQWdBQVFHQkFBSkFBQUFCUVlFQUFvQUFBQUFCZ0lBZ0FBQUFBV0FJUUFBQUFvQUFnQWhBQVFHQkFBR0FBQUFCUVlFQUFvQUFBQUFCZ0lBZ0FBQUFBV0FJZ0FBQUFvQUFnQWlBQVFHQkFBSkFBQUFCUVlFQUFzQUFBQUFBQVdBSXdBQUFBb0FBZ0FqQUFRR0JBQUxBQUFBQlFZRUFBd0FBQUFBQmdJQWdBQUFBQVdBSkFBQUFBb0FBZ0FrQUFRR0JBQU1BQUFBQlFZRUFBMEFBQUFBQmdJQWdBQUFBQVdBSlFBQUFBb0FBZ0FsQUFRR0JBQU5BQUFBQlFZRUFBNEFBQUFBQmdJQWdBQUFBQVdBSmdBQUFBb0FBZ0FtQUFRR0JBQU9BQUFBQlFZRUFBOEFBQUFBQmdJQWdBQUFBQVdBSndBQUFBb0FBZ0FuQUFRR0JBQVBBQUFBQlFZRUFCQUFBQUFBQmdJQWdBQUFBQVdBS0FBQUFBb0FBZ0FvQUFRR0JBQUxBQUFBQlFZRUFCQUFBQUFBQmdJQWdBQUFBQVdBS1FBQUFBb0FBZ0FwQUFRR0JBQUNBQUFBQlFZRUFCRUFBQUFLQmdFQUFRQUFCWUFxQUFBQUNnQUNBQ29BQkFZRUFCRUFBQUFGQmdRQUVnQUFBQUFHQWdDQUFBQUFCWUFyQUFBQUNnQUNBQ3NBQkFZRUFCSUFBQUFGQmdRQUV3QUFBQUFHQWdDQUFBQUFCWUFzQUFBQUNnQUNBQ3dBQkFZRUFCTUFBQUFGQmdRQUZBQUFBQUFHQWdDQUFBQUFCWUF0QUFBQUNnQUNBQzBBQkFZRUFCUUFBQUFGQmdRQUZRQUFBQUFHQWdDQUFBQUFCWUF1QUFBQUNnQUNBQzRBQkFZRUFCVUFBQUFGQmdRQUZnQUFBQUFHQWdDQUFBQUFCWUF2QUFBQUNnQUNBQzhBQkFZRUFCRUFBQUFGQmdRQUZnQUFBQUFHQWdDQUFBQUFCNEF5QUFBQUJBSVFBREZRMi8rOTV1ci9NVkRiL3p3TzIvOEtBQUlBTUFBQUNnSUFCQUFFQ2dJQUFRQU5BZ3dBUEE3Yi96RlEyLzhBQUFBQURnSU1BTDNtNnY4eFVOdi9BQUFBQUE4Q0RBQThEdHYvc3lqci93QUFBQUFBQUFlQU13QUFBQVFDRUFDaVFPVC9ra2xGQUtKQTVQOU1HekFBQ2dBQ0FERUFBQW9DQUFRQUJBb0NBQUVBRFFJTUFFd2JNQUNpUU9UL0FBQUFBQTRDREFDU1NVVUFva0RrL3dBQUFBQVBBZ3dBVEJzd0FPbHUrZjhBQUFBQUFBQUhnRFFBQUFBRUFoQUFzQklHQUZGQVB2K3dFZ1lBQ2hJcC93b0FBZ0F5QUFBS0FnQUVBQVFLQWdBQkFBMENEQUFLRWluL3NCSUdBQUFBQUFBT0Fnd0FVVUErLzdBU0JnQUFBQUFBRHdJTUFBb1NLZi8zUUJzQUFBQUFBQUFBQUFBQUFBQUFBQUE9</t>
        </r>
      </text>
    </comment>
    <comment ref="J67" authorId="0">
      <text>
        <r>
          <rPr>
            <sz val="9"/>
            <color indexed="81"/>
            <rFont val="Tahoma"/>
            <family val="2"/>
          </rPr>
          <t>QzE5SDI0Q2xOM098TUFTVEVSIFNIRUVUUGljdHVyZSA3MXxWbXBEUkRBeE1EQUVBd0lCQUFBQUFBQUFBQUFBQUFDQUFBQUFBQU1BRmdBQUFFTm9aVzFFY21GM0lERXlMakF1TWk0eE1EYzJCQUlRQUJmVXRQL2FpY3YveUs0aEFFRXk5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1QUFBQUJBSVFBQUFBQUFBQUFBQUFBSURHQkxaUlFCc1dDQVFBQUFBa0FCZ0lCQUFBQUNRQUdRZ0FBQkFJQWdBQkFBOElBZ0FCQUFPQU5RQUFBQVFDRUFBWDFMVC8yb25MLzhpdUlRQkJNdlFBQklBQkFBQUFBQUlJQUxoNklRRFdwR0FBQ2dBQ0FBSUFOd1FCQUFFQUFBU0FBZ0FBQUFBQ0NBQ3dFZ1lBR25GVUFBb0FBZ0FEQUFBQUJJQURBQUFBQUFJSUFPN1YvLy90R0RjQUNnQUNBQVFBQWdRQ0FBY0FLd1FDQUFBQVNBUUFBQWFBQUFBQUFBQUNDQUFnYVFNQTdZQXpBQVFDRUFDN1F2ei83WUF6QUNCcEF3QWd0RG9BSXdnQkFBQUNCd0lBQUFBQUJ3MEFBUUFBQUFNQVlBRElBQU1BVGdBQUFBQUVnQVFBQUFBQUFnZ0FBUURpL3liMk13QUtBQUlBQlFBQ0JBSUFCd0FyQkFJQUFBQklCQUFBQm9BQUFBQUFBQUlJQURTVDVmOG1YakFBQkFJUUFNMXMzdjhtWGpBQU5KUGwvMW1STndBakNBRUFBQUlIQWdBQUFBQUhEUUFCQUFBQUF3QmdBTWdBQXdCT0FBQUFBQVNBQlFBQUFBQUNDQUFBQU5QL0Uvc1pBQW9BQWdBR0FEY0VBUUFCQUFBRWdBWUFBQUFBQWdnQUFBRGkvd0FBQUFBS0FBSUFCd0FBQUFTQUJ3QUFBQUFDQ0FBQUFBQUFBQUFBQUFvQUFnQUlBQUFBQklBSUFBQUFBQUlJQVAvL0RnRHRCT2IvQ2dBQ0FBa0FBQUFFZ0FrQUFBQUFBZ2dBQUFBQUFOb0p6UDhLQUFJQUNnQUFBQVNBQ2dBQUFBQUNDQUFBQU9MLzJnbk0vd29BQWdBTEFBQUFCSUFMQUFBQUFBSUlBQUFBMC8vdEJPYi9DZ0FDQUF3QUFBQUVnQXdBQUFBQUFnZ0FSTXpWL3kxZVR3QUtBQUlBRFFBQUFBU0FEUUFBQUFBQ0NBQVhkTGovOEpwVkFBb0FBZ0FPQUFJRUFnQVJBQ3NFQWdBQUFFZ0VBQUEzQkFFQUFRYUFBQUFBQUFBQ0NBQVhGTHovOEFKU0FBUUNFQUFYMUxULzhBSlNBTEV0dlA5WGFWc0FJd2dCQUFBQ0J3SUFBQUFGQndFQUFRQUhEZ0FCQUFBQUF3QmdBTWdBQXdCRGJBQUFBQUFFZ0E0QUFBQUFBZ2dBbmhmcy94cHhZd0FLQUFJQUR3QUFBQVNBRHdBQUFBQUNDQURYOU9qL0IwZUJBQW9BQWdBUUFBQUFCSUFRQUFBQUFBSUlBTStNemYvRWVvMEFDZ0FDQUJFQUFnUUNBQWdBS3dRQ0FBQUFTQVFBQURjRUFRQUJCb0FBQUFBQUFBSUlBTThzMGYvRWtva0FCQUlRQU0vc3lmL0Vrb2tBYVViUi84UlNrUUFqQ0FFQUFBSUhBZ0FBQUFBSERRQUJBQUFBQXdCZ0FNZ0FBd0JQQUFBQUFBU0FFUUFBQUFBQ0NBQVdPZ0VBT09tU0FBb0FBZ0FTQUFJRUFnQUhBQ3NFQWdBQkFFZ0VBQUEzQkFFQUFRYUFBQUFBQUFBQ0NBQkp6UVFBT0lHV0FBUUNFQURrcHYzLzBocUlBRW5OQkFBNGdaWUFJd2dCQVA4QkJ3RUEvd0lIQWdBQUFBVUhBUUFEQUFjT0FBRUFBQUFEQUdBQXlBQURBRTVJQUFBQUFBU0FFZ0FBQUFBQ0NBQlBGLzcvSnIrd0FBb0FBZ0FUQUFBQUJJQVRBQUFBQUFJSUFIYlo0Zi9YM2JvQUNnQUNBQlFBTndRQkFBRUFBQVNBRkFBQUFBQUNDQUEySjlqL28wSFhBQW9BQWdBVkFEY0VBUUFCQUFBRWdCVUFBQUFBQWdnQXYwM28vN3lKOEFBS0FBSUFGZ0EzQkFFQUFRQUFCSUFXQUFBQUFBSUlBS3NqQmdDRHJQTUFDZ0FDQUJjQU53UUJBQUVBQUFTQUZ3QUFBQUFDQ0FCNk1Sc0FkMDNlQUFvQUFnQVlBRGNFQVFBQkFBQUVnQmdBQUFBQUFnZ0FoNXdYQUdhRXdBQUtBQUlBR1FBM0JBRUFBUUFBQllBYUFBQUFDZ0FDQUJvQUJBWUVBQUVBQUFBRkJnUUFBZ0FBQUFvR0FRQUJBQUFGZ0JzQUFBQUtBQUlBR3dBRUJnUUFBZ0FBQUFVR0JBQURBQUFBQUFZQ0FJQUFBQUFGZ0J3QUFBQUtBQUlBSEFBRUJnUUFBd0FBQUFVR0JBQUVBQUFBQUFZQ0FJQUFBQUFGZ0IwQUFBQUtBQUlBSFFBRUJnUUFCQUFBQUFVR0JBQUZBQUFBQ2dZQkFBRUFBQVdBSGdBQUFBb0FBZ0FlQUFRR0JBQUZBQUFBQlFZRUFBWUFBQUFLQmdFQUFRQUFCWUFmQUFBQUNnQUNBQjhBQkFZRUFBWUFBQUFGQmdRQUJ3QUFBQUFHQWdDQUFBQUFCWUFnQUFBQUNnQUNBQ0FBQkFZRUFBY0FBQUFGQmdRQUNBQUFBQUFHQWdDQUFBQUFCWUFoQUFBQUNnQUNBQ0VBQkFZRUFBZ0FBQUFGQmdRQUNRQUFBQUFHQWdDQUFBQUFCWUFpQUFBQUNnQUNBQ0lBQkFZRUFBa0FBQUFGQmdRQUNnQUFBQUFHQWdDQUFBQUFCWUFqQUFBQUNnQUNBQ01BQkFZRUFBb0FBQUFGQmdRQUN3QUFBQUFHQWdDQUFBQUFCWUFrQUFBQUNnQUNBQ1FBQkFZRUFBWUFBQUFGQmdRQUN3QUFBQUFHQWdDQUFBQUFCWUFsQUFBQUNnQUNBQ1VBQkFZRUFBUUFBQUFGQmdRQURBQUFBQUFHQWdDQUFBQUFCWUFtQUFBQUNnQUNBQ1lBQkFZRUFBd0FBQUFGQmdRQURRQUFBQW9HQVFBQkFBQUZnQ2NBQUFBS0FBSUFKd0FFQmdRQURBQUFBQVVHQkFBT0FBQUFBQVlDQUlBQUFBQUZnQ2dBQUFBS0FBSUFLQUFFQmdRQUFnQUFBQVVHQkFBT0FBQUFBQVlDQUlBQUFBQUZnQ2tBQUFBS0FBSUFLUUFFQmdRQURnQUFBQVVHQkFBUEFBQUFDZ1lCQUFFQUFBV0FLZ0FBQUFvQUFnQXFBQVFHQkFBUEFBQUFCUVlFQUJBQUFBQUFCZ0lBQWdBQUFBV0FLd0FBQUFvQUFnQXJBQVFHQkFBUEFBQUFCUVlFQUJFQUFBQUtCZ0VBQVFBQUJZQXNBQUFBQ2dBQ0FDd0FCQVlFQUJFQUFBQUZCZ1FBRWdBQUFBb0dBUUFCQUFBRmdDMEFBQUFLQUFJQUxRQUVCZ1FBRWdBQUFBVUdCQUFUQUFBQUNnWUJBQUVBQUFXQUxnQUFBQW9BQWdBdUFBUUdCQUFUQUFBQUJRWUVBQlFBQUFBS0JnRUFBUUFBQllBdkFBQUFDZ0FDQUM4QUJBWUVBQlFBQUFBRkJnUUFGUUFBQUFvR0FRQUJBQUFGZ0RBQUFBQUtBQUlBTUFBRUJnUUFGUUFBQUFVR0JBQVdBQUFBQ2dZQkFBRUFBQVdBTVFBQUFBb0FBZ0F4QUFRR0JBQVdBQUFBQlFZRUFCY0FBQUFLQmdFQUFRQUFCWUF5QUFBQUNnQUNBRElBQkFZRUFCY0FBQUFGQmdRQUdBQUFBQW9HQVFBQkFBQUZnRE1BQUFBS0FBSUFNd0FFQmdRQUVnQUFBQVVHQkFBWUFBQUFDZ1lCQUFFQUFBZUFOZ0FBQUFRQ0VBQ0F3dTcvWnVoWkFJREM3di9rRDBvQUNnQUNBRFFBRUFCSEFBQUFWR2hsY21VZ2FYTWdZU0IyWVd4bGJtTmxJRzl5SUdOb1lYSm5aU0JsY25KdmNpQnpiMjFsZDJobGNtVWdhVzRnZEdocGN5QmhjbTl0WVhScFl5QnplWE4wWlcwdUFBb0NBQVFBQkFvQ0FBRUFEUUlNQU9RUFNnQ0F3dTcvQUFBQUFBNENEQUJtNkZrQWdNTHUvd0FBQUFBUEFnd0E1QTlLQUFLYi92OEFBQUFBQUFBSGdEY0FBQUFFQWhBQUFBRHgvelF6Ky84QUFQSC83UVRtL3dvQUFnQTFBQUFLQWdBRUFBUUtBZ0FCQUEwQ0RBRHRCT2IvQUFEeC93QUFBQUFPQWd3QU5EUDcvd0FBOGY4QUFBQUFEd0lNQU8wRTV2OUdMZ1lBQUFBQUFBQUFBQUFBQUFBQUFBQT0=</t>
        </r>
      </text>
    </comment>
    <comment ref="K67" authorId="0">
      <text>
        <r>
          <rPr>
            <sz val="9"/>
            <color indexed="81"/>
            <rFont val="Tahoma"/>
            <family val="2"/>
          </rPr>
          <t>QzE5SDI0Q2xOM098TUFTVEVSIFNIRUVUUGljdHVyZSA3MXxWbXBEUkRBeE1EQUVBd0lCQUFBQUFBQUFBQUFBQUFDQUFBQUFBQU1BRmdBQUFFTm9aVzFFY21GM0lERXlMakF1TWk0eE1EYzJCQUlRQUJmVXRQL2FpY3YveUs0aEFFRXk5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1QUFBQUJBSVFBQUFBQUFBQUFBQUFBSURHQkxaUlFCc1dDQVFBQUFBa0FCZ0lCQUFBQUNRQUdRZ0FBQkFJQWdBQkFBOElBZ0FCQUFPQU5RQUFBQVFDRUFBWDFMVC8yb25MLzhpdUlRQkJNdlFBQklBQkFBQUFBQUlJQUxoNklRRFdwR0FBQ2dBQ0FBSUFOd1FCQUFFQUFBU0FBZ0FBQUFBQ0NBQ3dFZ1lBR25GVUFBb0FBZ0FEQUFBQUJJQURBQUFBQUFJSUFPN1YvLy90R0RjQUNnQUNBQVFBQWdRQ0FBY0FLd1FDQUFBQVNBUUFBQWFBQUFBQUFBQUNDQUFnYVFNQTdZQXpBQVFDRUFDN1F2ei83WUF6QUNCcEF3QWd0RG9BSXdnQkFBQUNCd0lBQUFBQUJ3MEFBUUFBQUFNQVlBRElBQU1BVGdBQUFBQUVnQVFBQUFBQUFnZ0FBUURpL3liMk13QUtBQUlBQlFBQ0JBSUFCd0FyQkFJQUFBQklCQUFBQm9BQUFBQUFBQUlJQURTVDVmOG1YakFBQkFJUUFNMXMzdjhtWGpBQU5KUGwvMW1STndBakNBRUFBQUlIQWdBQUFBQUhEUUFCQUFBQUF3QmdBTWdBQXdCT0FBQUFBQVNBQlFBQUFBQUNDQUFBQU5QL0Uvc1pBQW9BQWdBR0FEY0VBUUFCQUFBRWdBWUFBQUFBQWdnQUFBRGkvd0FBQUFBS0FBSUFCd0FBQUFTQUJ3QUFBQUFDQ0FBQUFBQUFBQUFBQUFvQUFnQUlBQUFBQklBSUFBQUFBQUlJQVAvL0RnRHRCT2IvQ2dBQ0FBa0FBQUFFZ0FrQUFBQUFBZ2dBQUFBQUFOb0p6UDhLQUFJQUNnQUFBQVNBQ2dBQUFBQUNDQUFBQU9MLzJnbk0vd29BQWdBTEFBQUFCSUFMQUFBQUFBSUlBQUFBMC8vdEJPYi9DZ0FDQUF3QUFBQUVnQXdBQUFBQUFnZ0FSTXpWL3kxZVR3QUtBQUlBRFFBQUFBU0FEUUFBQUFBQ0NBQVhkTGovOEpwVkFBb0FBZ0FPQUFJRUFnQVJBQ3NFQWdBQUFFZ0VBQUEzQkFFQUFRYUFBQUFBQUFBQ0NBQVhGTHovOEFKU0FBUUNFQUFYMUxULzhBSlNBTEV0dlA5WGFWc0FJd2dCQUFBQ0J3SUFBQUFGQndFQUFRQUhEZ0FCQUFBQUF3QmdBTWdBQXdCRGJBQUFBQUFFZ0E0QUFBQUFBZ2dBbmhmcy94cHhZd0FLQUFJQUR3QUFBQVNBRHdBQUFBQUNDQURYOU9qL0IwZUJBQW9BQWdBUUFBQUFCSUFRQUFBQUFBSUlBTStNemYvRWVvMEFDZ0FDQUJFQUFnUUNBQWdBS3dRQ0FBQUFTQVFBQURjRUFRQUJCb0FBQUFBQUFBSUlBTThzMGYvRWtva0FCQUlRQU0vc3lmL0Vrb2tBYVViUi84UlNrUUFqQ0FFQUFBSUhBZ0FBQUFBSERRQUJBQUFBQXdCZ0FNZ0FBd0JQQUFBQUFBU0FFUUFBQUFBQ0NBQVdPZ0VBT09tU0FBb0FBZ0FTQUFJRUFnQUhBQ3NFQWdBQkFFZ0VBQUEzQkFFQUFRYUFBQUFBQUFBQ0NBQkp6UVFBT0lHV0FBUUNFQURrcHYzLzBocUlBRW5OQkFBNGdaWUFJd2dCQVA4QkJ3RUEvd0lIQWdBQUFBVUhBUUFEQUFjT0FBRUFBQUFEQUdBQXlBQURBRTVJQUFBQUFBU0FFZ0FBQUFBQ0NBQlBGLzcvSnIrd0FBb0FBZ0FUQUFBQUJJQVRBQUFBQUFJSUFIYlo0Zi9YM2JvQUNnQUNBQlFBTndRQkFBRUFBQVNBRkFBQUFBQUNDQUEySjlqL28wSFhBQW9BQWdBVkFEY0VBUUFCQUFBRWdCVUFBQUFBQWdnQXYwM28vN3lKOEFBS0FBSUFGZ0EzQkFFQUFRQUFCSUFXQUFBQUFBSUlBS3NqQmdDRHJQTUFDZ0FDQUJjQU53UUJBQUVBQUFTQUZ3QUFBQUFDQ0FCNk1Sc0FkMDNlQUFvQUFnQVlBRGNFQVFBQkFBQUVnQmdBQUFBQUFnZ0FoNXdYQUdhRXdBQUtBQUlBR1FBM0JBRUFBUUFBQllBYUFBQUFDZ0FDQUJvQUJBWUVBQUVBQUFBRkJnUUFBZ0FBQUFvR0FRQUJBQUFGZ0JzQUFBQUtBQUlBR3dBRUJnUUFBZ0FBQUFVR0JBQURBQUFBQUFZQ0FJQUFBQUFGZ0J3QUFBQUtBQUlBSEFBRUJnUUFBd0FBQUFVR0JBQUVBQUFBQUFZQ0FJQUFBQUFGZ0IwQUFBQUtBQUlBSFFBRUJnUUFCQUFBQUFVR0JBQUZBQUFBQ2dZQkFBRUFBQVdBSGdBQUFBb0FBZ0FlQUFRR0JBQUZBQUFBQlFZRUFBWUFBQUFLQmdFQUFRQUFCWUFmQUFBQUNnQUNBQjhBQkFZRUFBWUFBQUFGQmdRQUJ3QUFBQUFHQWdDQUFBQUFCWUFnQUFBQUNnQUNBQ0FBQkFZRUFBY0FBQUFGQmdRQUNBQUFBQUFHQWdDQUFBQUFCWUFoQUFBQUNnQUNBQ0VBQkFZRUFBZ0FBQUFGQmdRQUNRQUFBQUFHQWdDQUFBQUFCWUFpQUFBQUNnQUNBQ0lBQkFZRUFBa0FBQUFGQmdRQUNnQUFBQUFHQWdDQUFBQUFCWUFqQUFBQUNnQUNBQ01BQkFZRUFBb0FBQUFGQmdRQUN3QUFBQUFHQWdDQUFBQUFCWUFrQUFBQUNnQUNBQ1FBQkFZRUFBWUFBQUFGQmdRQUN3QUFBQUFHQWdDQUFBQUFCWUFsQUFBQUNnQUNBQ1VBQkFZRUFBUUFBQUFGQmdRQURBQUFBQUFHQWdDQUFBQUFCWUFtQUFBQUNnQUNBQ1lBQkFZRUFBd0FBQUFGQmdRQURRQUFBQW9HQVFBQkFBQUZnQ2NBQUFBS0FBSUFKd0FFQmdRQURBQUFBQVVHQkFBT0FBQUFBQVlDQUlBQUFBQUZnQ2dBQUFBS0FBSUFLQUFFQmdRQUFnQUFBQVVHQkFBT0FBQUFBQVlDQUlBQUFBQUZnQ2tBQUFBS0FBSUFLUUFFQmdRQURnQUFBQVVHQkFBUEFBQUFDZ1lCQUFFQUFBV0FLZ0FBQUFvQUFnQXFBQVFHQkFBUEFBQUFCUVlFQUJBQUFBQUFCZ0lBQWdBQUFBV0FLd0FBQUFvQUFnQXJBQVFHQkFBUEFBQUFCUVlFQUJFQUFBQUtCZ0VBQVFBQUJZQXNBQUFBQ2dBQ0FDd0FCQVlFQUJFQUFBQUZCZ1FBRWdBQUFBb0dBUUFCQUFBRmdDMEFBQUFLQUFJQUxRQUVCZ1FBRWdBQUFBVUdCQUFUQUFBQUNnWUJBQUVBQUFXQUxnQUFBQW9BQWdBdUFBUUdCQUFUQUFBQUJRWUVBQlFBQUFBS0JnRUFBUUFBQllBdkFBQUFDZ0FDQUM4QUJBWUVBQlFBQUFBRkJnUUFGUUFBQUFvR0FRQUJBQUFGZ0RBQUFBQUtBQUlBTUFBRUJnUUFGUUFBQUFVR0JBQVdBQUFBQ2dZQkFBRUFBQVdBTVFBQUFBb0FBZ0F4QUFRR0JBQVdBQUFBQlFZRUFCY0FBQUFLQmdFQUFRQUFCWUF5QUFBQUNnQUNBRElBQkFZRUFCY0FBQUFGQmdRQUdBQUFBQW9HQVFBQkFBQUZnRE1BQUFBS0FBSUFNd0FFQmdRQUVnQUFBQVVHQkFBWUFBQUFDZ1lCQUFFQUFBZUFOZ0FBQUFRQ0VBQ0F3dTcvWnVoWkFJREM3di9rRDBvQUNnQUNBRFFBRUFCSEFBQUFWR2hsY21VZ2FYTWdZU0IyWVd4bGJtTmxJRzl5SUdOb1lYSm5aU0JsY25KdmNpQnpiMjFsZDJobGNtVWdhVzRnZEdocGN5QmhjbTl0WVhScFl5QnplWE4wWlcwdUFBb0NBQVFBQkFvQ0FBRUFEUUlNQU9RUFNnQ0F3dTcvQUFBQUFBNENEQUJtNkZrQWdNTHUvd0FBQUFBUEFnd0E1QTlLQUFLYi92OEFBQUFBQUFBSGdEY0FBQUFFQWhBQUFBRHgvelF6Ky84QUFQSC83UVRtL3dvQUFnQTFBQUFLQWdBRUFBUUtBZ0FCQUEwQ0RBRHRCT2IvQUFEeC93QUFBQUFPQWd3QU5EUDcvd0FBOGY4QUFBQUFEd0lNQU8wRTV2OUdMZ1lBQUFBQUFBQUFBQUFBQUFBQUFBQT0=</t>
        </r>
      </text>
    </comment>
    <comment ref="J68" authorId="0">
      <text>
        <r>
          <rPr>
            <sz val="9"/>
            <color indexed="81"/>
            <rFont val="Tahoma"/>
            <family val="2"/>
          </rPr>
          <t>QzIySDE3TjNPU3xNQVNURVIgU0hFRVRQaWN0dXJlIDEzNXxWbXBEUkRBeE1EQUVBd0lCQUFBQUFBQUFBQUFBQUFDQUFBQUFBQU1BRmdBQUFFTm9aVzFFY21GM0lERXlMakF1TWk0eE1EYzJCQUlRQUFlNGd2L2FpY3YvelpNZUFFbjI1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EQUFBQUJBSVFBQUFBQUFBQUFBQUFBSURHQk9iQzlSd1dDQVFBQUFBa0FCZ0lCQUFBQUNRQUdRZ0FBQkFJQWdBQkFBOElBZ0FCQUFPQVBRQUFBQVFDRUFBSHVJTC8yb25MLzgyVEhnQko5dVFBQklBQkFBQUFBQUlJQUNjWGcvK1R6U0FBQ2dBQ0FBSUFOd1FCQUFFQUFBU0FBZ0FBQUFBQ0NBQVRLcGYvN1JnM0FBb0FBZ0FEQUFBQUJJQURBQUFBQUFJSUFGRHRrUDhhY1ZRQUNnQUNBQVFBQWdRQ0FBY0FLd1FDQUFBQVNBUUFBRGNFQVFBQkJvQUFBQUFBQUFJSUFJT0FsUDhhMlZBQUJBSVFBQjFhamY4YTJWQUFnNENVLzAwTVdBQWpDQUVBQUFJSEFnQUFBQUFIRFFBQkFBQUFBd0JnQU1nQUF3Qk9BQUFBQUFTQUJBQUFBQUFDQ0FCajZLci9HbkZqQUFvQUFnQUZBQUlFQWdBSEFDc0VBZ0FBQUVnRUFBQUdnQUFBQUFBQUFnZ0FsbnV1L3hyWlh3QUVBaEFBTUZXbi94clpYd0NXZTY3L1RReG5BQ01JQVFBQUFnY0NBQUFBQUFjTkFBRUFBQUFEQUdBQXlBQURBRTRBQUFBQUJJQUZBQUFBQUFJSUFMMHp3Zjh0WGs4QUNnQUNBQVlBQUFBRWdBWUFBQUFBQWdnQTZvdmUvL0NhVlFBS0FBSUFCd0FDQkFJQUNBQXJCQUlBQUFCSUJBQUFOd1FCQUFFR2dBQUFBQUFBQWdnQTZpdmkvL0N5VVFBRUFoQUE2dXZhLy9DeVVRQ0RSZUwvOEhKWkFDTUlBUUFBQWdjQ0FBQUFBQWNOQUFFQUFBQURBR0FBeUFBREFFOEFBQUFBQklBSEFBQUFBQUlJQUFFQXRmOG05ak1BQ2dBQ0FBZ0FBQUFFZ0FnQUFBQUFBZ2dBQVFERS94UDdHUUFLQUFJQUNRQTNCQUVBQVFBQUJJQUpBQUFBQUFJSUFBRUE0djhUK3hrQUNnQUNBQW9BQUFBRWdBb0FBQUFBQWdnQUFRRHgveWIyTXdBS0FBSUFDd0FBQUFTQUN3QUFBQUFDQ0FBQUFBOEFKdll6QUFvQUFnQU1BQUFBQklBTUFBQUFBQUlJQUFBQUhnQVQreGtBQ2dBQ0FBMEFBQUFFZ0EwQUFBQUFBZ2dBQUFBUEFBQUFBQUFLQUFJQURnQUFBQVNBRGdBQUFBQUNDQUQvL3gwQTdRVG0vd29BQWdBUEFBQUFCSUFQQUFBQUFBSUlBUC8vRGdEYUNjei9DZ0FDQUJBQUFBQUVnQkFBQUFBQUFnZ0FBQUR4LzlvSnpQOEtBQUlBRVFBQUFBU0FFUUFBQUFBQ0NBQUFBT0wvN1FUbS93b0FBZ0FTQUFBQUJJQVNBQUFBQUFJSUFBQUE4ZjhBQUFBQUNnQUNBQk1BQUFBRWdCTUFBQUFBQWdnQUtndXUvd2RIZ1FBS0FBSUFGQUFBQUFTQUZBQUFBQUFDQ0FEUXY1Zi85Rm1WQUFvQUFnQVZBQUlFQWdBSEFDc0VBZ0FBQUVnRUFBQUdnQUFBQUFBQUFnZ0FBMU9iLy9UQmtRQUVBaEFBblN5VS8vVEJrUUFEVTV2L0ovV1lBQ01JQVFBQUFnY0NBQUFBQUFjTkFBRUFBQUFEQUdBQXlBQURBRTRBQUFBQUJJQVZBQUFBQUFJSUFJM3pvLy83d2JBQUNnQUNBQllBQUFBRWdCWUFBQUFBQWdnQTBMK1gvd01xekFBS0FBSUFGd0FBQUFTQUZ3QUFBQUFDQ0FBQllxbi9RMi9rQUFvQUFnQVlBQUFBQklBWUFBQUFBQUlJQU84M3gvOTdUT0VBQ2dBQ0FCa0FBQUFFZ0JrQUFBQUFBZ2dBcTJ2VC8zVGt4UUFLQUFJQUdnQUFBQVNBR2dBQUFBQUNDQUI3eWNIL05KK3RBQW9BQWdBYkFBQUFCSUFiQUFBQUFBSUlBRDRHeVA4SFI1QUFDZ0FDQUJ3QUFnUUNBQkFBS3dRQ0FBQUFTQVFBQUFhQUFBQUFBQUFDQ0FBK3Bzdi9CK3VNQUFRQ0VBQStac1QvQit1TUFOZS95Lzl1a1pNQUl3Z0JBQUFDQndJQUFBQUFCdzBBQVFBQUFBTUFZQURJQUFNQVV3QUFBQUFGZ0IwQUFBQUtBQUlBSFFBRUJnUUFBUUFBQUFVR0JBQUNBQUFBQ2dZQkFBRUFBQVdBSGdBQUFBb0FBZ0FlQUFRR0JBQUNBQUFBQlFZRUFBTUFBQUFBQmdJQUFnQURCZ0lBQWdBTEJoQUFIUUFBQUNNQUFBQWZBQUFBQUFBQUFBQUFCWUFmQUFBQUNnQUNBQjhBQkFZRUFBTUFBQUFGQmdRQUJBQUFBQW9HQVFBQkFBQUZnQ0FBQUFBS0FBSUFJQUFFQmdRQUJBQUFBQVVHQkFBRkFBQUFDZ1lCQUFFQUFBV0FJUUFBQUFvQUFnQWhBQVFHQkFBRkFBQUFCUVlFQUFZQUFBQUFCZ0lBQWdBQUFBV0FJZ0FBQUFvQUFnQWlBQVFHQkFBRkFBQUFCUVlFQUFjQUFBQUtCZ0VBQVFBQUJZQWpBQUFBQ2dBQ0FDTUFCQVlFQUFJQUFBQUZCZ1FBQndBQUFBb0dBUUFCQUFBRmdDUUFBQUFLQUFJQUpBQUVCZ1FBQndBQUFBVUdCQUFJQUFBQUNnWUJBQUVBQUFXQUpRQUFBQW9BQWdBbEFBUUdCQUFJQUFBQUJRWUVBQWtBQUFBS0JnRUFBUUFBQllBbUFBQUFDZ0FDQUNZQUJBWUVBQWtBQUFBRkJnUUFDZ0FBQUFBR0FnQ0FBQUFBQllBbkFBQUFDZ0FDQUNjQUJBWUVBQW9BQUFBRkJnUUFDd0FBQUFBR0FnQ0FBQUFBQllBb0FBQUFDZ0FDQUNnQUJBWUVBQXNBQUFBRkJnUUFEQUFBQUFBR0FnQ0FBQUFBQllBcEFBQUFDZ0FDQUNrQUJBWUVBQXdBQUFBRkJnUUFEUUFBQUFBR0FnQ0FBQUFBQllBcUFBQUFDZ0FDQUNvQUJBWUVBQTBBQUFBRkJnUUFEZ0FBQUFBR0FnQ0FBQUFBQllBckFBQUFDZ0FDQUNzQUJBWUVBQTRBQUFBRkJnUUFEd0FBQUFBR0FnQ0FBQUFBQllBc0FBQUFDZ0FDQUN3QUJBWUVBQThBQUFBRkJnUUFFQUFBQUFBR0FnQ0FBQUFBQllBdEFBQUFDZ0FDQUMwQUJBWUVBQkFBQUFBRkJnUUFFUUFBQUFBR0FnQ0FBQUFBQllBdUFBQUFDZ0FDQUM0QUJBWUVBQkVBQUFBRkJnUUFFZ0FBQUFBR0FnQ0FBQUFBQllBdkFBQUFDZ0FDQUM4QUJBWUVBQWtBQUFBRkJnUUFFZ0FBQUFBR0FnQ0FBQUFBQllBd0FBQUFDZ0FDQURBQUJBWUVBQTBBQUFBRkJnUUFFZ0FBQUFBR0FnQ0FBQUFBQllBeEFBQUFDZ0FDQURFQUJBWUVBQVFBQUFBRkJnUUFFd0FBQUFvR0FRQUJBQUFGZ0RJQUFBQUtBQUlBTWdBRUJnUUFFd0FBQUFVR0JBQVVBQUFBQUFZQ0FJQUFBQUFGZ0RNQUFBQUtBQUlBTXdBRUJnUUFGQUFBQUFVR0JBQVZBQUFBQUFZQ0FJQUFBQUFGZ0RRQUFBQUtBQUlBTkFBRUJnUUFGUUFBQUFVR0JBQVdBQUFBQUFZQ0FJQUFBQUFGZ0RVQUFBQUtBQUlBTlFBRUJnUUFGZ0FBQUFVR0JBQVhBQUFBQUFZQ0FJQUFBQUFGZ0RZQUFBQUtBQUlBTmdBRUJnUUFGd0FBQUFVR0JBQVlBQUFBQUFZQ0FJQUFBQUFGZ0RjQUFBQUtBQUlBTndBRUJnUUFHQUFBQUFVR0JBQVpBQUFBQUFZQ0FJQUFBQUFGZ0RnQUFBQUtBQUlBT0FBRUJnUUFHUUFBQUFVR0JBQWFBQUFBQUFZQ0FJQUFBQUFGZ0RrQUFBQUtBQUlBT1FBRUJnUUFGUUFBQUFVR0JBQWFBQUFBQUFZQ0FJQUFBQUFGZ0RvQUFBQUtBQUlBT2dBRUJnUUFHZ0FBQUFVR0JBQWJBQUFBQUFZQ0FJQUFBQUFGZ0RzQUFBQUtBQUlBT3dBRUJnUUFFd0FBQUFVR0JBQWJBQUFBQUFZQ0FJQUFBQUFIZ0Q0QUFBQUVBaEFBQUFBQUFGa3BMd0FBQUFBQUUvc1pBQW9BQWdBOEFBQUtBZ0FFQUFRS0FnQUJBQTBDREFBVCt4a0FBQUFBQUFBQUFBQU9BZ3dBV1NrdkFBQUFBQUFBQUFBQUR3SU1BQlA3R1FCR0xoVUFBQUFBQUFBQUI0QS9BQUFBQkFJUUFBQUFBQUEwTS92L0FBQUFBTzBFNXY4S0FBSUFQUUFBQ2dJQUJBQUVDZ0lBQVFBTkFnd0E3UVRtL3dBQUFBQUFBQUFBRGdJTUFEUXorLzhBQUFBQUFBQUFBQThDREFEdEJPYi9SaTRWQUFBQUFBQUFBQWVBUUFBQUFBUUNFQUFOdHJEL3Y0Q3FBQTIyc1A4OXFKb0FDZ0FDQUQ0QUFBb0NBQVFBQkFvQ0FBRUFEUUlNQUQyb21nQU50ckQvQUFBQUFBNENEQUMvZ0tvQURiYXcvd0FBQUFBUEFnd0FQYWlhQUk2T3dQOEFBQUFBQUFBSGdFRUFBQUFFQWhBQXZwVzEvNEkxM2dDK2xiWC9Pd2ZKQUFvQUFnQS9BQUFLQWdBRUFBUUtBZ0FCQUEwQ0RBQTdCOGtBdnBXMS93QUFBQUFPQWd3QWdqWGVBTDZWdGY4QUFBQUFEd0lNQURzSHlRQUV4TXIvQUFBQUFBQUFBQUFBQUFBQUFBQT0=</t>
        </r>
      </text>
    </comment>
    <comment ref="K68" authorId="0">
      <text>
        <r>
          <rPr>
            <sz val="9"/>
            <color indexed="81"/>
            <rFont val="Tahoma"/>
            <family val="2"/>
          </rPr>
          <t>QzIySDE3TjNPU3xNQVNURVIgU0hFRVRQaWN0dXJlIDEzNXxWbXBEUkRBeE1EQUVBd0lCQUFBQUFBQUFBQUFBQUFDQUFBQUFBQU1BRmdBQUFFTm9aVzFFY21GM0lERXlMakF1TWk0eE1EYzJCQUlRQUFlNGd2L2FpY3YvelpNZUFFbjI1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EQUFBQUJBSVFBQUFBQUFBQUFBQUFBSURHQk9iQzlSd1dDQVFBQUFBa0FCZ0lCQUFBQUNRQUdRZ0FBQkFJQWdBQkFBOElBZ0FCQUFPQVBRQUFBQVFDRUFBSHVJTC8yb25MLzgyVEhnQko5dVFBQklBQkFBQUFBQUlJQUNjWGcvK1R6U0FBQ2dBQ0FBSUFOd1FCQUFFQUFBU0FBZ0FBQUFBQ0NBQVRLcGYvN1JnM0FBb0FBZ0FEQUFBQUJJQURBQUFBQUFJSUFGRHRrUDhhY1ZRQUNnQUNBQVFBQWdRQ0FBY0FLd1FDQUFBQVNBUUFBRGNFQVFBQkJvQUFBQUFBQUFJSUFJT0FsUDhhMlZBQUJBSVFBQjFhamY4YTJWQUFnNENVLzAwTVdBQWpDQUVBQUFJSEFnQUFBQUFIRFFBQkFBQUFBd0JnQU1nQUF3Qk9BQUFBQUFTQUJBQUFBQUFDQ0FCajZLci9HbkZqQUFvQUFnQUZBQUlFQWdBSEFDc0VBZ0FBQUVnRUFBQUdnQUFBQUFBQUFnZ0FsbnV1L3hyWlh3QUVBaEFBTUZXbi94clpYd0NXZTY3L1RReG5BQ01JQVFBQUFnY0NBQUFBQUFjTkFBRUFBQUFEQUdBQXlBQURBRTRBQUFBQUJJQUZBQUFBQUFJSUFMMHp3Zjh0WGs4QUNnQUNBQVlBQUFBRWdBWUFBQUFBQWdnQTZvdmUvL0NhVlFBS0FBSUFCd0FDQkFJQUNBQXJCQUlBQUFCSUJBQUFOd1FCQUFFR2dBQUFBQUFBQWdnQTZpdmkvL0N5VVFBRUFoQUE2dXZhLy9DeVVRQ0RSZUwvOEhKWkFDTUlBUUFBQWdjQ0FBQUFBQWNOQUFFQUFBQURBR0FBeUFBREFFOEFBQUFBQklBSEFBQUFBQUlJQUFFQXRmOG05ak1BQ2dBQ0FBZ0FBQUFFZ0FnQUFBQUFBZ2dBQVFERS94UDdHUUFLQUFJQUNRQTNCQUVBQVFBQUJJQUpBQUFBQUFJSUFBRUE0djhUK3hrQUNnQUNBQW9BQUFBRWdBb0FBQUFBQWdnQUFRRHgveWIyTXdBS0FBSUFDd0FBQUFTQUN3QUFBQUFDQ0FBQUFBOEFKdll6QUFvQUFnQU1BQUFBQklBTUFBQUFBQUlJQUFBQUhnQVQreGtBQ2dBQ0FBMEFBQUFFZ0EwQUFBQUFBZ2dBQUFBUEFBQUFBQUFLQUFJQURnQUFBQVNBRGdBQUFBQUNDQUQvL3gwQTdRVG0vd29BQWdBUEFBQUFCSUFQQUFBQUFBSUlBUC8vRGdEYUNjei9DZ0FDQUJBQUFBQUVnQkFBQUFBQUFnZ0FBQUR4LzlvSnpQOEtBQUlBRVFBQUFBU0FFUUFBQUFBQ0NBQUFBT0wvN1FUbS93b0FBZ0FTQUFBQUJJQVNBQUFBQUFJSUFBQUE4ZjhBQUFBQUNnQUNBQk1BQUFBRWdCTUFBQUFBQWdnQUtndXUvd2RIZ1FBS0FBSUFGQUFBQUFTQUZBQUFBQUFDQ0FEUXY1Zi85Rm1WQUFvQUFnQVZBQUlFQWdBSEFDc0VBZ0FBQUVnRUFBQUdnQUFBQUFBQUFnZ0FBMU9iLy9UQmtRQUVBaEFBblN5VS8vVEJrUUFEVTV2L0ovV1lBQ01JQVFBQUFnY0NBQUFBQUFjTkFBRUFBQUFEQUdBQXlBQURBRTRBQUFBQUJJQVZBQUFBQUFJSUFJM3pvLy83d2JBQUNnQUNBQllBQUFBRWdCWUFBQUFBQWdnQTBMK1gvd01xekFBS0FBSUFGd0FBQUFTQUZ3QUFBQUFDQ0FBQllxbi9RMi9rQUFvQUFnQVlBQUFBQklBWUFBQUFBQUlJQU84M3gvOTdUT0VBQ2dBQ0FCa0FBQUFFZ0JrQUFBQUFBZ2dBcTJ2VC8zVGt4UUFLQUFJQUdnQUFBQVNBR2dBQUFBQUNDQUI3eWNIL05KK3RBQW9BQWdBYkFBQUFCSUFiQUFBQUFBSUlBRDRHeVA4SFI1QUFDZ0FDQUJ3QUFnUUNBQkFBS3dRQ0FBQUFTQVFBQUFhQUFBQUFBQUFDQ0FBK3Bzdi9CK3VNQUFRQ0VBQStac1QvQit1TUFOZS95Lzl1a1pNQUl3Z0JBQUFDQndJQUFBQUFCdzBBQVFBQUFBTUFZQURJQUFNQVV3QUFBQUFGZ0IwQUFBQUtBQUlBSFFBRUJnUUFBUUFBQUFVR0JBQUNBQUFBQ2dZQkFBRUFBQVdBSGdBQUFBb0FBZ0FlQUFRR0JBQUNBQUFBQlFZRUFBTUFBQUFBQmdJQUFnQURCZ0lBQWdBTEJoQUFIUUFBQUNNQUFBQWZBQUFBQUFBQUFBQUFCWUFmQUFBQUNnQUNBQjhBQkFZRUFBTUFBQUFGQmdRQUJBQUFBQW9HQVFBQkFBQUZnQ0FBQUFBS0FBSUFJQUFFQmdRQUJBQUFBQVVHQkFBRkFBQUFDZ1lCQUFFQUFBV0FJUUFBQUFvQUFnQWhBQVFHQkFBRkFBQUFCUVlFQUFZQUFBQUFCZ0lBQWdBQUFBV0FJZ0FBQUFvQUFnQWlBQVFHQkFBRkFBQUFCUVlFQUFjQUFBQUtCZ0VBQVFBQUJZQWpBQUFBQ2dBQ0FDTUFCQVlFQUFJQUFBQUZCZ1FBQndBQUFBb0dBUUFCQUFBRmdDUUFBQUFLQUFJQUpBQUVCZ1FBQndBQUFBVUdCQUFJQUFBQUNnWUJBQUVBQUFXQUpRQUFBQW9BQWdBbEFBUUdCQUFJQUFBQUJRWUVBQWtBQUFBS0JnRUFBUUFBQllBbUFBQUFDZ0FDQUNZQUJBWUVBQWtBQUFBRkJnUUFDZ0FBQUFBR0FnQ0FBQUFBQllBbkFBQUFDZ0FDQUNjQUJBWUVBQW9BQUFBRkJnUUFDd0FBQUFBR0FnQ0FBQUFBQllBb0FBQUFDZ0FDQUNnQUJBWUVBQXNBQUFBRkJnUUFEQUFBQUFBR0FnQ0FBQUFBQllBcEFBQUFDZ0FDQUNrQUJBWUVBQXdBQUFBRkJnUUFEUUFBQUFBR0FnQ0FBQUFBQllBcUFBQUFDZ0FDQUNvQUJBWUVBQTBBQUFBRkJnUUFEZ0FBQUFBR0FnQ0FBQUFBQllBckFBQUFDZ0FDQUNzQUJBWUVBQTRBQUFBRkJnUUFEd0FBQUFBR0FnQ0FBQUFBQllBc0FBQUFDZ0FDQUN3QUJBWUVBQThBQUFBRkJnUUFFQUFBQUFBR0FnQ0FBQUFBQllBdEFBQUFDZ0FDQUMwQUJBWUVBQkFBQUFBRkJnUUFFUUFBQUFBR0FnQ0FBQUFBQllBdUFBQUFDZ0FDQUM0QUJBWUVBQkVBQUFBRkJnUUFFZ0FBQUFBR0FnQ0FBQUFBQllBdkFBQUFDZ0FDQUM4QUJBWUVBQWtBQUFBRkJnUUFFZ0FBQUFBR0FnQ0FBQUFBQllBd0FBQUFDZ0FDQURBQUJBWUVBQTBBQUFBRkJnUUFFZ0FBQUFBR0FnQ0FBQUFBQllBeEFBQUFDZ0FDQURFQUJBWUVBQVFBQUFBRkJnUUFFd0FBQUFvR0FRQUJBQUFGZ0RJQUFBQUtBQUlBTWdBRUJnUUFFd0FBQUFVR0JBQVVBQUFBQUFZQ0FJQUFBQUFGZ0RNQUFBQUtBQUlBTXdBRUJnUUFGQUFBQUFVR0JBQVZBQUFBQUFZQ0FJQUFBQUFGZ0RRQUFBQUtBQUlBTkFBRUJnUUFGUUFBQUFVR0JBQVdBQUFBQUFZQ0FJQUFBQUFGZ0RVQUFBQUtBQUlBTlFBRUJnUUFGZ0FBQUFVR0JBQVhBQUFBQUFZQ0FJQUFBQUFGZ0RZQUFBQUtBQUlBTmdBRUJnUUFGd0FBQUFVR0JBQVlBQUFBQUFZQ0FJQUFBQUFGZ0RjQUFBQUtBQUlBTndBRUJnUUFHQUFBQUFVR0JBQVpBQUFBQUFZQ0FJQUFBQUFGZ0RnQUFBQUtBQUlBT0FBRUJnUUFHUUFBQUFVR0JBQWFBQUFBQUFZQ0FJQUFBQUFGZ0RrQUFBQUtBQUlBT1FBRUJnUUFGUUFBQUFVR0JBQWFBQUFBQUFZQ0FJQUFBQUFGZ0RvQUFBQUtBQUlBT2dBRUJnUUFHZ0FBQUFVR0JBQWJBQUFBQUFZQ0FJQUFBQUFGZ0RzQUFBQUtBQUlBT3dBRUJnUUFFd0FBQUFVR0JBQWJBQUFBQUFZQ0FJQUFBQUFIZ0Q0QUFBQUVBaEFBQUFBQUFGa3BMd0FBQUFBQUUvc1pBQW9BQWdBOEFBQUtBZ0FFQUFRS0FnQUJBQTBDREFBVCt4a0FBQUFBQUFBQUFBQU9BZ3dBV1NrdkFBQUFBQUFBQUFBQUR3SU1BQlA3R1FCR0xoVUFBQUFBQUFBQUI0QS9BQUFBQkFJUUFBQUFBQUEwTS92L0FBQUFBTzBFNXY4S0FBSUFQUUFBQ2dJQUJBQUVDZ0lBQVFBTkFnd0E3UVRtL3dBQUFBQUFBQUFBRGdJTUFEUXorLzhBQUFBQUFBQUFBQThDREFEdEJPYi9SaTRWQUFBQUFBQUFBQWVBUUFBQUFBUUNFQUFOdHJEL3Y0Q3FBQTIyc1A4OXFKb0FDZ0FDQUQ0QUFBb0NBQVFBQkFvQ0FBRUFEUUlNQUQyb21nQU50ckQvQUFBQUFBNENEQUMvZ0tvQURiYXcvd0FBQUFBUEFnd0FQYWlhQUk2T3dQOEFBQUFBQUFBSGdFRUFBQUFFQWhBQXZwVzEvNEkxM2dDK2xiWC9Pd2ZKQUFvQUFnQS9BQUFLQWdBRUFBUUtBZ0FCQUEwQ0RBQTdCOGtBdnBXMS93QUFBQUFPQWd3QWdqWGVBTDZWdGY4QUFBQUFEd0lNQURzSHlRQUV4TXIvQUFBQUFBQUFBQUFBQUFBQUFBQT0=</t>
        </r>
      </text>
    </comment>
    <comment ref="J69" authorId="0">
      <text>
        <r>
          <rPr>
            <sz val="9"/>
            <color indexed="81"/>
            <rFont val="Tahoma"/>
            <family val="2"/>
          </rPr>
          <t>QzE1SDE4Q2xOM08yU3xNQVNURVIgU0hFRVRQaWN0dXJlIDE2N3xWbXBEUkRBeE1EQUVBd0lCQUFBQUFBQUFBQUFBQUFDQUFBQUFBQU1BRmdBQUFFTm9aVzFFY21GM0lERXlMakF1TWk0eE1EYzJCQUlRQUFCZ3dQOXRSWHIvVnUwZUFKdlZ6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xQUFBQUJBSVFBQUFBQUFBQUFBQUFBSURHQkR0dTB4OFdDQVFBQUFBa0FCZ0lCQUFBQUNRQUdRZ0FBQkFJQWdBQkFBOElBZ0FCQUFPQU1RQUFBQVFDRUFBQVlNRC9iVVY2LzFidEhnQ2IxYzhBQklBQkFBQUFBQUlJQUNrTENBRFRrNEwvQ2dBQ0FBSUFBZ1FDQUJFQUt3UUNBQUFBU0FRQUFEY0VBUUFCQm9BQUFBQUFBQUlJQUNtckN3RFRxNFAvQkFJUUFDbHJCQUJ0UlhyL3c4UUxBTk9yZy84akNBRUEvd0VIQVFEL0FnY0NBQUFBQlFjQkFBTUFCdzRBQVFBQUFBTUFZQURJQUFNQVEyd0FBQUFBQklBQ0FBQUFBQUlJQUdMb0JBREJhYUQvQ2dBQ0FBTUFBQUFFZ0FNQUFBQUFBZ2dBVU8zcS84RnByLzhLQUFJQUJBQUFBQVNBQkFBQUFBQUNDQUFUS3ZILzdjSE0vd29BQWdBRkFBQUFCSUFGQUFBQUFBSUlBUC8vRGdDMDVNLy9DZ0FDQUFZQUFBQUVnQVlBQUFBQUFnZ0EvLzhkQU1qZjZmOEtBQUlBQndBM0JBRUFBUUFBQklBSEFBQUFBQUlJQUFBQUR3RGEyZ01BQ2dBQ0FBZ0FBZ1FDQUFjQUt3UUNBQUFBU0FRQUFBYUFBQUFBQUFBQ0NBQXpreElBMmtJQUFBUUNFQURNYkFzQTJrSUFBRE9URWdBTmRnY0FJd2dCQUFBQ0J3SUFBQUFBQncwQUFRQUFBQU1BWUFESUFBTUFUZ0FBQUFBRWdBZ0FBQUFBQWdnQUFBRHgvOXJhQXdBS0FBSUFDUUEzQkFFQUFRQUFCSUFKQUFBQUFBSUlBQUFBNHYvdDFSMEFDZ0FDQUFvQU53UUJBQUVBQUFTQUNnQUFBQUFDQ0FBQkFQSC9BTkUzQUFvQUFnQUxBQUlFQWdBSEFDc0VBZ0FBQUVnRUFBQUdnQUFBQUFBQUFnZ0FOSlAwL3dBNU5BQUVBaEFBeld6dC93QTVOQUEway9UL05HdzdBQ01JQVFBQUFnY0NBQUFBQUFjTkFBRUFBQUFEQUdBQXlBQURBRTRBQUFBQUJJQUxBQUFBQUFJSUFBQUFEd0FBMFRjQUNnQUNBQXdBTndRQkFBRUFBQVNBREFBQUFBQUNDQUFBQUI0QTdkVWRBQW9BQWdBTkFEY0VBUUFCQUFBRWdBMEFBQUFBQWdnQUFRRGkveFRNVVFBS0FBSUFEZ0FBQUFTQURnQUFBQUFDQ0FBQkFNVC9GTXhSQUFvQUFnQVBBQUlFQWdBSUFDc0VBZ0FBQUVnRUFBQTNCQUVBQVFhQUFBQUFBQUFDQ0FBQW9NZi9GT1JOQUFRQ0VBQUFZTUQvRk9STkFKcTV4LzhVcEZVQUl3Z0JBQUFDQndJQUFBQUFCdzBBQVFBQUFBTUFZQURJQUFNQVR3QUFBQUFFZ0E4QUFBQUFBZ2dBQVFEeC95Zkhhd0FLQUFJQUVBQUNCQUlBQndBckJBSUFBUUJJQkFBQU53UUJBQUVHZ0FBQUFBQUFBZ2dBTkpQMC95Y3ZhQUFFQWhBQXpXenQveWN2YUFDcjZ2ei9XbUp2QUNNSUFRQUFBZ2NDQUFBQUJRY0JBQVVFQndZQUFnQUNBQU1BQUFjT0FBRUFBQUFEQUdBQXlBQURBRTVJQUFBQUFBU0FFQUFBQUFBQ0NBQUJBT0wvT3NLRkFBb0FBZ0FSQURjRUFRQUJBQUFFZ0JFQUFBQUFBZ2dBQVFEeC8wMjlud0FLQUFJQUVnQUFBQVNBRWdBQUFBQUNDQUJFek9UL1ZTVzdBQW9BQWdBVEFBSUVBZ0FJQUNzRUFnQUFBRWdFQUFBR2dBQUFBQUFBQWdnQVJHem8vMVU5dHdBRUFoQUFSQ3poLzFVOXR3RGRoZWovVmYyK0FDTUlBUUFBQWdjQ0FBQUFBQWNOQUFFQUFBQURBR0FBeUFBREFFOEFBQUFBQklBVEFBQUFBQUlJQUo0WCsvOUJPTThBQ2dBQ0FCUUFBQUFFZ0JRQUFBQUFBZ2dBc0JJVkFFRTR3QUFLQUFJQUZRQUFBQVNBRlFBQUFBQUNDQUR0MVE0QUZlQ2lBQW9BQWdBV0FBQUFCSUFXQUFBQUFBSUlBTHd6R3dDdGZMVC9DZ0FDQUJjQUFnUUNBQkFBS3dRQ0FBQUFTQVFBQUFhQUFBQUFBQUFDQ0FDODB4NEFyU0N4L3dRQ0VBQzhreGNBclNDeC8xYnRIZ0FUeDdmL0l3Z0JBQUFDQndJQUFBQUFCdzBBQVFBQUFBTUFZQURJQUFNQVV3QUFBQUFGZ0JnQUFBQUtBQUlBR0FBRUJnUUFBUUFBQUFVR0JBQUNBQUFBQ2dZQkFBRUFBQVdBR1FBQUFBb0FBZ0FaQUFRR0JBQUNBQUFBQlFZRUFBTUFBQUFBQmdJQWdBQUFBQVdBR2dBQUFBb0FBZ0FhQUFRR0JBQURBQUFBQlFZRUFBUUFBQUFBQmdJQWdBQUFBQVdBR3dBQUFBb0FBZ0FiQUFRR0JBQUVBQUFBQlFZRUFBVUFBQUFBQmdJQWdBQUFBQVdBSEFBQUFBb0FBZ0FjQUFRR0JBQUZBQUFBQlFZRUFBWUFBQUFLQmdFQUFRQUFCWUFkQUFBQUNnQUNBQjBBQkFZRUFBWUFBQUFGQmdRQUJ3QUFBQW9HQVFBQkFBQUZnQjRBQUFBS0FBSUFIZ0FFQmdRQUJ3QUFBQVVHQkFBSUFBQUFDZ1lCQUFFQUFBV0FId0FBQUFvQUFnQWZBQVFHQkFBSUFBQUFCUVlFQUFrQUFBQUtCZ0VBQVFBQUJZQWdBQUFBQ2dBQ0FDQUFCQVlFQUFrQUFBQUZCZ1FBQ2dBQUFBb0dBUUFCQUFBRmdDRUFBQUFLQUFJQUlRQUVCZ1FBQ2dBQUFBVUdCQUFMQUFBQUNnWUJBQUVBQUFXQUlnQUFBQW9BQWdBaUFBUUdCQUFMQUFBQUJRWUVBQXdBQUFBS0JnRUFBUUFBQllBakFBQUFDZ0FDQUNNQUJBWUVBQWNBQUFBRkJnUUFEQUFBQUFvR0FRQUJBQUFGZ0NRQUFBQUtBQUlBSkFBRUJnUUFDZ0FBQUFVR0JBQU5BQUFBQ2dZQkFBRUFBQVdBSlFBQUFBb0FBZ0FsQUFRR0JBQU5BQUFBQlFZRUFBNEFBQUFBQmdJQUFnQUFBQVdBSmdBQUFBb0FBZ0FtQUFRR0JBQU5BQUFBQlFZRUFBOEFBQUFLQmdFQUFRQUFCWUFuQUFBQUNnQUNBQ2NBQkFZRUFBOEFBQUFGQmdRQUVBQUFBQW9HQVFBQkFBQUZnQ2dBQUFBS0FBSUFLQUFFQmdRQUVBQUFBQVVHQkFBUkFBQUFDZ1lCQUFFQUFBV0FLUUFBQUFvQUFnQXBBQVFHQkFBUkFBQUFCUVlFQUJJQUFBQUFCZ0lBZ0FBQUFBV0FLZ0FBQUFvQUFnQXFBQVFHQkFBU0FBQUFCUVlFQUJNQUFBQUFCZ0lBZ0FBQUFBV0FLd0FBQUFvQUFnQXJBQVFHQkFBVEFBQUFCUVlFQUJRQUFBQUFCZ0lBZ0FBQUFBV0FMQUFBQUFvQUFnQXNBQVFHQkFBVUFBQUFCUVlFQUJVQUFBQUFCZ0lBZ0FBQUFBV0FMUUFBQUFvQUFnQXRBQVFHQkFBUkFBQUFCUVlFQUJVQUFBQUFCZ0lBZ0FBQUFBV0FMZ0FBQUFvQUFnQXVBQVFHQkFBRkFBQUFCUVlFQUJZQUFBQUFCZ0lBZ0FBQUFBV0FMd0FBQUFvQUFnQXZBQVFHQkFBQ0FBQUFCUVlFQUJZQUFBQUFCZ0lBZ0FBQUFBZUFNZ0FBQUFRQ0VBQ0FQUUlBZUtQSi80QTlBZ0QyeXJuL0NnQUNBREFBQUFvQ0FBUUFCQW9DQUFFQURRSU1BUGJLdWYrQVBRSUFBQUFBQUE0Q0RBQjRvOG4vZ0QwQ0FBQUFBQUFQQWd3QTlzcTUvd0VXRWdBQUFBQUFBQUFIZ0RNQUFBQUVBaEFBZ01MOS80MnZ4UUNBd3YzL0M5ZTFBQW9BQWdBeEFBQUtBZ0FFQUFRS0FnQUJBQTBDREFBTDE3VUFnTUw5L3dBQUFBQU9BZ3dBamEvRkFJREMvZjhBQUFBQUR3SU1BQXZYdFFBQm13MEFBQUFBQUFBQUFBQUFBQUFBQUFBPQ==</t>
        </r>
      </text>
    </comment>
    <comment ref="K69" authorId="0">
      <text>
        <r>
          <rPr>
            <sz val="9"/>
            <color indexed="81"/>
            <rFont val="Tahoma"/>
            <family val="2"/>
          </rPr>
          <t>QzE1SDE4Q2xOM08yU3xNQVNURVIgU0hFRVRQaWN0dXJlIDE2N3xWbXBEUkRBeE1EQUVBd0lCQUFBQUFBQUFBQUFBQUFDQUFBQUFBQU1BRmdBQUFFTm9aVzFFY21GM0lERXlMakF1TWk0eE1EYzJCQUlRQUFCZ3dQOXRSWHIvVnUwZUFKdlZ6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xQUFBQUJBSVFBQUFBQUFBQUFBQUFBSURHQkR0dTB4OFdDQVFBQUFBa0FCZ0lCQUFBQUNRQUdRZ0FBQkFJQWdBQkFBOElBZ0FCQUFPQU1RQUFBQVFDRUFBQVlNRC9iVVY2LzFidEhnQ2IxYzhBQklBQkFBQUFBQUlJQUNrTENBRFRrNEwvQ2dBQ0FBSUFBZ1FDQUJFQUt3UUNBQUFBU0FRQUFEY0VBUUFCQm9BQUFBQUFBQUlJQUNtckN3RFRxNFAvQkFJUUFDbHJCQUJ0UlhyL3c4UUxBTk9yZy84akNBRUEvd0VIQVFEL0FnY0NBQUFBQlFjQkFBTUFCdzRBQVFBQUFBTUFZQURJQUFNQVEyd0FBQUFBQklBQ0FBQUFBQUlJQUdMb0JBREJhYUQvQ2dBQ0FBTUFBQUFFZ0FNQUFBQUFBZ2dBVU8zcS84RnByLzhLQUFJQUJBQUFBQVNBQkFBQUFBQUNDQUFUS3ZILzdjSE0vd29BQWdBRkFBQUFCSUFGQUFBQUFBSUlBUC8vRGdDMDVNLy9DZ0FDQUFZQUFBQUVnQVlBQUFBQUFnZ0EvLzhkQU1qZjZmOEtBQUlBQndBM0JBRUFBUUFBQklBSEFBQUFBQUlJQUFBQUR3RGEyZ01BQ2dBQ0FBZ0FBZ1FDQUFjQUt3UUNBQUFBU0FRQUFBYUFBQUFBQUFBQ0NBQXpreElBMmtJQUFBUUNFQURNYkFzQTJrSUFBRE9URWdBTmRnY0FJd2dCQUFBQ0J3SUFBQUFBQncwQUFRQUFBQU1BWUFESUFBTUFUZ0FBQUFBRWdBZ0FBQUFBQWdnQUFBRHgvOXJhQXdBS0FBSUFDUUEzQkFFQUFRQUFCSUFKQUFBQUFBSUlBQUFBNHYvdDFSMEFDZ0FDQUFvQU53UUJBQUVBQUFTQUNnQUFBQUFDQ0FBQkFQSC9BTkUzQUFvQUFnQUxBQUlFQWdBSEFDc0VBZ0FBQUVnRUFBQUdnQUFBQUFBQUFnZ0FOSlAwL3dBNU5BQUVBaEFBeld6dC93QTVOQUEway9UL05HdzdBQ01JQVFBQUFnY0NBQUFBQUFjTkFBRUFBQUFEQUdBQXlBQURBRTRBQUFBQUJJQUxBQUFBQUFJSUFBQUFEd0FBMFRjQUNnQUNBQXdBTndRQkFBRUFBQVNBREFBQUFBQUNDQUFBQUI0QTdkVWRBQW9BQWdBTkFEY0VBUUFCQUFBRWdBMEFBQUFBQWdnQUFRRGkveFRNVVFBS0FBSUFEZ0FBQUFTQURnQUFBQUFDQ0FBQkFNVC9GTXhSQUFvQUFnQVBBQUlFQWdBSUFDc0VBZ0FBQUVnRUFBQTNCQUVBQVFhQUFBQUFBQUFDQ0FBQW9NZi9GT1JOQUFRQ0VBQUFZTUQvRk9STkFKcTV4LzhVcEZVQUl3Z0JBQUFDQndJQUFBQUFCdzBBQVFBQUFBTUFZQURJQUFNQVR3QUFBQUFFZ0E4QUFBQUFBZ2dBQVFEeC95Zkhhd0FLQUFJQUVBQUNCQUlBQndBckJBSUFBUUJJQkFBQU53UUJBQUVHZ0FBQUFBQUFBZ2dBTkpQMC95Y3ZhQUFFQWhBQXpXenQveWN2YUFDcjZ2ei9XbUp2QUNNSUFRQUFBZ2NDQUFBQUJRY0JBQVVFQndZQUFnQUNBQU1BQUFjT0FBRUFBQUFEQUdBQXlBQURBRTVJQUFBQUFBU0FFQUFBQUFBQ0NBQUJBT0wvT3NLRkFBb0FBZ0FSQURjRUFRQUJBQUFFZ0JFQUFBQUFBZ2dBQVFEeC8wMjlud0FLQUFJQUVnQUFBQVNBRWdBQUFBQUNDQUJFek9UL1ZTVzdBQW9BQWdBVEFBSUVBZ0FJQUNzRUFnQUFBRWdFQUFBR2dBQUFBQUFBQWdnQVJHem8vMVU5dHdBRUFoQUFSQ3poLzFVOXR3RGRoZWovVmYyK0FDTUlBUUFBQWdjQ0FBQUFBQWNOQUFFQUFBQURBR0FBeUFBREFFOEFBQUFBQklBVEFBQUFBQUlJQUo0WCsvOUJPTThBQ2dBQ0FCUUFBQUFFZ0JRQUFBQUFBZ2dBc0JJVkFFRTR3QUFLQUFJQUZRQUFBQVNBRlFBQUFBQUNDQUR0MVE0QUZlQ2lBQW9BQWdBV0FBQUFCSUFXQUFBQUFBSUlBTHd6R3dDdGZMVC9DZ0FDQUJjQUFnUUNBQkFBS3dRQ0FBQUFTQVFBQUFhQUFBQUFBQUFDQ0FDODB4NEFyU0N4L3dRQ0VBQzhreGNBclNDeC8xYnRIZ0FUeDdmL0l3Z0JBQUFDQndJQUFBQUFCdzBBQVFBQUFBTUFZQURJQUFNQVV3QUFBQUFGZ0JnQUFBQUtBQUlBR0FBRUJnUUFBUUFBQUFVR0JBQUNBQUFBQ2dZQkFBRUFBQVdBR1FBQUFBb0FBZ0FaQUFRR0JBQUNBQUFBQlFZRUFBTUFBQUFBQmdJQWdBQUFBQVdBR2dBQUFBb0FBZ0FhQUFRR0JBQURBQUFBQlFZRUFBUUFBQUFBQmdJQWdBQUFBQVdBR3dBQUFBb0FBZ0FiQUFRR0JBQUVBQUFBQlFZRUFBVUFBQUFBQmdJQWdBQUFBQVdBSEFBQUFBb0FBZ0FjQUFRR0JBQUZBQUFBQlFZRUFBWUFBQUFLQmdFQUFRQUFCWUFkQUFBQUNnQUNBQjBBQkFZRUFBWUFBQUFGQmdRQUJ3QUFBQW9HQVFBQkFBQUZnQjRBQUFBS0FBSUFIZ0FFQmdRQUJ3QUFBQVVHQkFBSUFBQUFDZ1lCQUFFQUFBV0FId0FBQUFvQUFnQWZBQVFHQkFBSUFBQUFCUVlFQUFrQUFBQUtCZ0VBQVFBQUJZQWdBQUFBQ2dBQ0FDQUFCQVlFQUFrQUFBQUZCZ1FBQ2dBQUFBb0dBUUFCQUFBRmdDRUFBQUFLQUFJQUlRQUVCZ1FBQ2dBQUFBVUdCQUFMQUFBQUNnWUJBQUVBQUFXQUlnQUFBQW9BQWdBaUFBUUdCQUFMQUFBQUJRWUVBQXdBQUFBS0JnRUFBUUFBQllBakFBQUFDZ0FDQUNNQUJBWUVBQWNBQUFBRkJnUUFEQUFBQUFvR0FRQUJBQUFGZ0NRQUFBQUtBQUlBSkFBRUJnUUFDZ0FBQUFVR0JBQU5BQUFBQ2dZQkFBRUFBQVdBSlFBQUFBb0FBZ0FsQUFRR0JBQU5BQUFBQlFZRUFBNEFBQUFBQmdJQUFnQUFBQVdBSmdBQUFBb0FBZ0FtQUFRR0JBQU5BQUFBQlFZRUFBOEFBQUFLQmdFQUFRQUFCWUFuQUFBQUNnQUNBQ2NBQkFZRUFBOEFBQUFGQmdRQUVBQUFBQW9HQVFBQkFBQUZnQ2dBQUFBS0FBSUFLQUFFQmdRQUVBQUFBQVVHQkFBUkFBQUFDZ1lCQUFFQUFBV0FLUUFBQUFvQUFnQXBBQVFHQkFBUkFBQUFCUVlFQUJJQUFBQUFCZ0lBZ0FBQUFBV0FLZ0FBQUFvQUFnQXFBQVFHQkFBU0FBQUFCUVlFQUJNQUFBQUFCZ0lBZ0FBQUFBV0FLd0FBQUFvQUFnQXJBQVFHQkFBVEFBQUFCUVlFQUJRQUFBQUFCZ0lBZ0FBQUFBV0FMQUFBQUFvQUFnQXNBQVFHQkFBVUFBQUFCUVlFQUJVQUFBQUFCZ0lBZ0FBQUFBV0FMUUFBQUFvQUFnQXRBQVFHQkFBUkFBQUFCUVlFQUJVQUFBQUFCZ0lBZ0FBQUFBV0FMZ0FBQUFvQUFnQXVBQVFHQkFBRkFBQUFCUVlFQUJZQUFBQUFCZ0lBZ0FBQUFBV0FMd0FBQUFvQUFnQXZBQVFHQkFBQ0FBQUFCUVlFQUJZQUFBQUFCZ0lBZ0FBQUFBZUFNZ0FBQUFRQ0VBQ0FQUUlBZUtQSi80QTlBZ0QyeXJuL0NnQUNBREFBQUFvQ0FBUUFCQW9DQUFFQURRSU1BUGJLdWYrQVBRSUFBQUFBQUE0Q0RBQjRvOG4vZ0QwQ0FBQUFBQUFQQWd3QTlzcTUvd0VXRWdBQUFBQUFBQUFIZ0RNQUFBQUVBaEFBZ01MOS80MnZ4UUNBd3YzL0M5ZTFBQW9BQWdBeEFBQUtBZ0FFQUFRS0FnQUJBQTBDREFBTDE3VUFnTUw5L3dBQUFBQU9BZ3dBamEvRkFJREMvZjhBQUFBQUR3SU1BQXZYdFFBQm13MEFBQUFBQUFBQUFBQUFBQUFBQUFBPQ==</t>
        </r>
      </text>
    </comment>
    <comment ref="J70" authorId="0">
      <text>
        <r>
          <rPr>
            <sz val="9"/>
            <color indexed="81"/>
            <rFont val="Tahoma"/>
            <family val="2"/>
          </rPr>
          <t>QzE4SDI1TjVPMnxNQVNURVIgU0hFRVRQaWN0dXJlIDE0MXxWbXBEUkRBeE1EQUVBd0lCQUFBQUFBQUFBQUFBQUFDQUFBQUFBQU1BRmdBQUFFTm9aVzFFY21GM0lERXlMakF1TWk0eE1EYzJCQUlRQUROc2x2OGFLYzc5NDZVbkFEdE9ULz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15WkVCNFdDQVFBQUFBa0FCZ0lCQUFBQUNRQUdRZ0FBQkFJQWdBQkFBOElBZ0FCQUFPQU53QUFBQVFDRUFBemJKYi9HaW5PL2VPbEp3QTdUay8vQklBQkFBQUFBQUlJQUU0WEhBRGFRRS8vQ2dBQ0FBSUFOd1FCQUFFQUFBU0FBZ0FBQUFBQ0NBQVdPaDhBN1dveC93b0FBZ0FEQURjRUFRQUJBQUFFZ0FNQUFBQUFBZ2dBMXZRR0FMeklILzhLQUFJQUJBQTNCQUVBQVFBQUJJQUVBQUFBQUFJSUFKMFhDZ0RPOGdIL0NnQUNBQVVBQWdRQ0FBY0FLd1FDQUFBQVNBUUFBQWFBQUFBQUFBQUNDQURRcWcwQXpscisvZ1FDRUFCcWhBWUF6bHIrL3RDcURRQUJqZ1gvSXdnQkFBQUNCd0lBQUFBQUJ3MEFBUUFBQUFNQVlBRElBQU1BVGdBQUFBQUVnQVVBQUFBQUFnZ0FzQklrQU03eTh2NEtBQUlBQmdBQ0JBSUFCd0FyQkFJQUFBQklCQUFBQm9BQUFBQUFBQUlJQU9PbEp3RE9XdS8rQkFJUUFIMS9JQURPV3UvKzQ2VW5BQUdPOXY0akNBRUFBQUlIQWdBQUFBQUhEUUFCQUFBQUF3QmdBTWdBQXdCT0FBQUFBQVNBQmdBQUFBQUNDQUR0MVIwQW9wclYvZ29BQWdBSEFBSUVBZ0FIQUNzRUFnQUFBRWdFQUFBR2dBQUFBQUFBQWdnQUlHa2hBS0lDMHY0RUFoQUF1a0lhQUtJQzB2NGdhU0VBMVRYWi9pTUlBUUFBQWdjQ0FBQUFBQWNOQUFFQUFBQURBR0FBeUFBREFFNEFBQUFBQklBSEFBQUFBQUlJQUFBQUFBRGFkOUwrQ2dBQ0FBZ0FBQUFFZ0FnQUFBQUFBZ2dBQUFEeC84ZDh1UDRLQUFJQUNRQUNCQUlBQndBckJBSUFBUUJJQkFBQU53UUJBQUVHZ0FBQUFBQUFBZ2dBdkR2cy84Zmt0UDRFQWhBQVZoWGwvOGZrdFA0MGsvVC8raGU4L2lNSUFRQUFBZ2NDQUFBQUJRY0JBQVFFQndZQUFnQUNBQU1BQUFjT0FBRUFBQUFEQUdBQXlBQURBRTVJQUFBQUFBU0FDUUFBQUFBQ0NBQUFBQUFBdElHZS9nb0FBZ0FLQUFBQUJJQUtBQUFBQUFJSUFBQUFIZ0MwZ1o3K0NnQUNBQXNBQWdRQ0FBZ0FLd1FDQUFBQVNBUUFBRGNFQVFBQkJvQUFBQUFBQUFJSUFQK2ZJUUMwbVpyK0JBSVFBUDlmR2dDMG1acittYmtoQUxSWm92NGpDQUVBQUFJSEFnQUFBQUFIRFFBQkFBQUFBd0JnQU1nQUF3QlBBQUFBQUFTQUN3QUFBQUFDQ0FBQUFQSC9vWWFFL2dvQUFnQU1BRGNFQVFBQkFBQUVnQXdBQUFBQUFnZ0FBQUFBQUk2TGF2NEtBQUlBRFFBQ0JBSUFDQUFyQkFJQUFBQklCQUFBTndRQkFBRUdnQUFBQUFBQUFnZ0FBS0FEQUk2alp2NEVBaEFBQUdEOC80NmpadjZadVFNQWptTnUvaU1JQVFBQUFnY0NBQUFBQUFjTkFBRUFBQUFEQUdBQXlBQURBRThBQUFBQUJJQU5BQUFBQUFJSUFBRUE4Zjk2a0ZEK0NnQUNBQTRBQUFBRWdBNEFBQUFBQWdnQUFRRFQvM3FRVVA0S0FBSUFEd0FBQUFTQUR3QUFBQUFDQ0FBQUFNVC9aNVUyL2dvQUFnQVFBQUFBQklBUUFBQUFBQUlJQUFBQTAvOVVtaHorQ2dBQ0FCRUFBQUFFZ0JFQUFBQUFBZ2dBQUFEeC8xU2FIUDRLQUFJQUVnQUFBQVNBRWdBQUFBQUNDQUFBQUFBQVo1VTIvZ29BQWdBVEFBQUFCSUFUQUFBQUFBSUlBQUFBeFA5Qm53TCtDZ0FDQUJRQUFBQUVnQlFBQUFBQUFnZ0FBQUNtLzBHZkF2NEtBQUlBRlFBM0JBRUFBUUFBQklBVkFBQUFBQUlJQUFBQWwvOHRwT2o5Q2dBQ0FCWUFOd1FCQUFFQUFBU0FGZ0FBQUFBQ0NBQUFBS2IvR3FuTy9Rb0FBZ0FYQURjRUFRQUJBQUFFZ0JjQUFBQUFBZ2dBQUFERS94cXB6djBLQUFJQUdBQTNCQUVBQVFBQUJJQVlBQUFBQUFJSUFBQUEwLzh0cE9qOUNnQUNBQmtBTndRQkFBRUFBQVNBR1FBQUFBQUNDQUJFelBQLzR0L3QvZ29BQWdBYUFBSUVBZ0FIQUNzRUFnQUFBRWdFQUFBR2dBQUFBQUFBQWdnQWQxLzMvK0pINnY0RUFoQUFFVG53LytKSDZ2NTNYL2YvRlh2eC9pTUlBUUFBQWdjQ0FBQUFBQWNOQUFFQUFBQURBR0FBeUFBREFFNEFBQUFBQllBYkFBQUFDZ0FDQUJzQUJBWUVBQUVBQUFBRkJnUUFBZ0FBQUFvR0FRQUJBQUFGZ0J3QUFBQUtBQUlBSEFBRUJnUUFBZ0FBQUFVR0JBQURBQUFBQ2dZQkFBRUFBQVdBSFFBQUFBb0FBZ0FkQUFRR0JBQURBQUFBQlFZRUFBUUFBQUFLQmdFQUFRQUFCWUFlQUFBQUNnQUNBQjRBQkFZRUFBUUFBQUFGQmdRQUJRQUFBQUFHQWdDQUFBQUFCWUFmQUFBQUNnQUNBQjhBQkFZRUFBVUFBQUFGQmdRQUJnQUFBQUFHQWdDQUFBQUFCWUFnQUFBQUNnQUNBQ0FBQkFZRUFBWUFBQUFGQmdRQUJ3QUFBQUFHQWdDQUFBQUFCWUFoQUFBQUNnQUNBQ0VBQkFZRUFBY0FBQUFGQmdRQUNBQUFBQW9HQVFBQkFBQUZnQ0lBQUFBS0FBSUFJZ0FFQmdRQUNBQUFBQVVHQkFBSkFBQUFDZ1lCQUFFQUFBV0FJd0FBQUFvQUFnQWpBQVFHQkFBSkFBQUFCUVlFQUFvQUFBQUFCZ0lBQWdBQUFBV0FKQUFBQUFvQUFnQWtBQVFHQkFBSkFBQUFCUVlFQUFzQUFBQUtCZ0VBQVFBQUJZQWxBQUFBQ2dBQ0FDVUFCQVlFQUFzQUFBQUZCZ1FBREFBQUFBb0dBUUFCQUFBRmdDWUFBQUFLQUFJQUpnQUVCZ1FBREFBQUFBVUdCQUFOQUFBQUNnWUJBQUVBQUFXQUp3QUFBQW9BQWdBbkFBUUdCQUFOQUFBQUJRWUVBQTRBQUFBQUJnSUFnQUFBQUFXQUtBQUFBQW9BQWdBb0FBUUdCQUFPQUFBQUJRWUVBQThBQUFBQUJnSUFnQUFBQUFXQUtRQUFBQW9BQWdBcEFBUUdCQUFQQUFBQUJRWUVBQkFBQUFBQUJnSUFnQUFBQUFXQUtnQUFBQW9BQWdBcUFBUUdCQUFRQUFBQUJRWUVBQkVBQUFBQUJnSUFnQUFBQUFXQUt3QUFBQW9BQWdBckFBUUdCQUFSQUFBQUJRWUVBQklBQUFBQUJnSUFnQUFBQUFXQUxBQUFBQW9BQWdBc0FBUUdCQUFOQUFBQUJRWUVBQklBQUFBQUJnSUFnQUFBQUFXQUxRQUFBQW9BQWdBdEFBUUdCQUFRQUFBQUJRWUVBQk1BQUFBS0JnRUFBUUFBQllBdUFBQUFDZ0FDQUM0QUJBWUVBQk1BQUFBRkJnUUFGQUFBQUFvR0FRQUJBQUFGZ0M4QUFBQUtBQUlBTHdBRUJnUUFGQUFBQUFVR0JBQVZBQUFBQ2dZQkFBRUFBQVdBTUFBQUFBb0FBZ0F3QUFRR0JBQVZBQUFBQlFZRUFCWUFBQUFLQmdFQUFRQUFCWUF4QUFBQUNnQUNBREVBQkFZRUFCWUFBQUFGQmdRQUZ3QUFBQW9HQVFBQkFBQUZnRElBQUFBS0FBSUFNZ0FFQmdRQUZ3QUFBQVVHQkFBWUFBQUFDZ1lCQUFFQUFBV0FNd0FBQUFvQUFnQXpBQVFHQkFBVEFBQUFCUVlFQUJnQUFBQUtCZ0VBQVFBQUJZQTBBQUFBQ2dBQ0FEUUFCQVlFQUFjQUFBQUZCZ1FBR1FBQUFBQUdBZ0NBQUFBQUJZQTFBQUFBQ2dBQ0FEVUFCQVlFQUFRQUFBQUZCZ1FBR1FBQUFBQUdBZ0NBQUFBQUI0QTRBQUFBQkFJUUFIL0NEQUFhYXZqK2Y4SU1BSm1SNlA0S0FBSUFOZ0FRQUVjQUFBQlVhR1Z5WlNCcGN5QmhJSFpoYkdWdVkyVWdiM0lnWTJoaGNtZGxJR1Z5Y205eUlITnZiV1YzYUdWeVpTQnBiaUIwYUdseklHRnliMjFoZEdsaklITjVjM1JsYlM0QUNnSUFCQUFFQ2dJQUFRQU5BZ3dBbVpIby9uL0NEQUFBQUFBQURnSU1BQnBxK1A1L3dnd0FBQUFBQUE4Q0RBQ1prZWorQVpzY0FBQUFBQUFBQUFlQU9RQUFBQVFDRUFBQUFPTC9yc05ML2dBQTR2OW5sVGIrQ2dBQ0FEY0FBQW9DQUFRQUJBb0NBQUVBRFFJTUFHZVZOdjRBQU9ML0FBQUFBQTRDREFDdXcwditBQURpL3dBQUFBQVBBZ3dBWjVVMi9rY3U5LzhBQUFBQUFBQUFBQUFBQUFBQUFBPT0=</t>
        </r>
      </text>
    </comment>
    <comment ref="K70" authorId="0">
      <text>
        <r>
          <rPr>
            <sz val="9"/>
            <color indexed="81"/>
            <rFont val="Tahoma"/>
            <family val="2"/>
          </rPr>
          <t>QzE4SDI1TjVPMnxNQVNURVIgU0hFRVRQaWN0dXJlIDE0MXxWbXBEUkRBeE1EQUVBd0lCQUFBQUFBQUFBQUFBQUFDQUFBQUFBQU1BRmdBQUFFTm9aVzFFY21GM0lERXlMakF1TWk0eE1EYzJCQUlRQUROc2x2OGFLYzc5NDZVbkFEdE9ULz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15WkVCNFdDQVFBQUFBa0FCZ0lCQUFBQUNRQUdRZ0FBQkFJQWdBQkFBOElBZ0FCQUFPQU53QUFBQVFDRUFBemJKYi9HaW5PL2VPbEp3QTdUay8vQklBQkFBQUFBQUlJQUU0WEhBRGFRRS8vQ2dBQ0FBSUFOd1FCQUFFQUFBU0FBZ0FBQUFBQ0NBQVdPaDhBN1dveC93b0FBZ0FEQURjRUFRQUJBQUFFZ0FNQUFBQUFBZ2dBMXZRR0FMeklILzhLQUFJQUJBQTNCQUVBQVFBQUJJQUVBQUFBQUFJSUFKMFhDZ0RPOGdIL0NnQUNBQVVBQWdRQ0FBY0FLd1FDQUFBQVNBUUFBQWFBQUFBQUFBQUNDQURRcWcwQXpscisvZ1FDRUFCcWhBWUF6bHIrL3RDcURRQUJqZ1gvSXdnQkFBQUNCd0lBQUFBQUJ3MEFBUUFBQUFNQVlBRElBQU1BVGdBQUFBQUVnQVVBQUFBQUFnZ0FzQklrQU03eTh2NEtBQUlBQmdBQ0JBSUFCd0FyQkFJQUFBQklCQUFBQm9BQUFBQUFBQUlJQU9PbEp3RE9XdS8rQkFJUUFIMS9JQURPV3UvKzQ2VW5BQUdPOXY0akNBRUFBQUlIQWdBQUFBQUhEUUFCQUFBQUF3QmdBTWdBQXdCT0FBQUFBQVNBQmdBQUFBQUNDQUR0MVIwQW9wclYvZ29BQWdBSEFBSUVBZ0FIQUNzRUFnQUFBRWdFQUFBR2dBQUFBQUFBQWdnQUlHa2hBS0lDMHY0RUFoQUF1a0lhQUtJQzB2NGdhU0VBMVRYWi9pTUlBUUFBQWdjQ0FBQUFBQWNOQUFFQUFBQURBR0FBeUFBREFFNEFBQUFBQklBSEFBQUFBQUlJQUFBQUFBRGFkOUwrQ2dBQ0FBZ0FBQUFFZ0FnQUFBQUFBZ2dBQUFEeC84ZDh1UDRLQUFJQUNRQUNCQUlBQndBckJBSUFBUUJJQkFBQU53UUJBQUVHZ0FBQUFBQUFBZ2dBdkR2cy84Zmt0UDRFQWhBQVZoWGwvOGZrdFA0MGsvVC8raGU4L2lNSUFRQUFBZ2NDQUFBQUJRY0JBQVFFQndZQUFnQUNBQU1BQUFjT0FBRUFBQUFEQUdBQXlBQURBRTVJQUFBQUFBU0FDUUFBQUFBQ0NBQUFBQUFBdElHZS9nb0FBZ0FLQUFBQUJJQUtBQUFBQUFJSUFBQUFIZ0MwZ1o3K0NnQUNBQXNBQWdRQ0FBZ0FLd1FDQUFBQVNBUUFBRGNFQVFBQkJvQUFBQUFBQUFJSUFQK2ZJUUMwbVpyK0JBSVFBUDlmR2dDMG1acittYmtoQUxSWm92NGpDQUVBQUFJSEFnQUFBQUFIRFFBQkFBQUFBd0JnQU1nQUF3QlBBQUFBQUFTQUN3QUFBQUFDQ0FBQUFQSC9vWWFFL2dvQUFnQU1BRGNFQVFBQkFBQUVnQXdBQUFBQUFnZ0FBQUFBQUk2TGF2NEtBQUlBRFFBQ0JBSUFDQUFyQkFJQUFBQklCQUFBTndRQkFBRUdnQUFBQUFBQUFnZ0FBS0FEQUk2alp2NEVBaEFBQUdEOC80NmpadjZadVFNQWptTnUvaU1JQVFBQUFnY0NBQUFBQUFjTkFBRUFBQUFEQUdBQXlBQURBRThBQUFBQUJJQU5BQUFBQUFJSUFBRUE4Zjk2a0ZEK0NnQUNBQTRBQUFBRWdBNEFBQUFBQWdnQUFRRFQvM3FRVVA0S0FBSUFEd0FBQUFTQUR3QUFBQUFDQ0FBQUFNVC9aNVUyL2dvQUFnQVFBQUFBQklBUUFBQUFBQUlJQUFBQTAvOVVtaHorQ2dBQ0FCRUFBQUFFZ0JFQUFBQUFBZ2dBQUFEeC8xU2FIUDRLQUFJQUVnQUFBQVNBRWdBQUFBQUNDQUFBQUFBQVo1VTIvZ29BQWdBVEFBQUFCSUFUQUFBQUFBSUlBQUFBeFA5Qm53TCtDZ0FDQUJRQUFBQUVnQlFBQUFBQUFnZ0FBQUNtLzBHZkF2NEtBQUlBRlFBM0JBRUFBUUFBQklBVkFBQUFBQUlJQUFBQWwvOHRwT2o5Q2dBQ0FCWUFOd1FCQUFFQUFBU0FGZ0FBQUFBQ0NBQUFBS2IvR3FuTy9Rb0FBZ0FYQURjRUFRQUJBQUFFZ0JjQUFBQUFBZ2dBQUFERS94cXB6djBLQUFJQUdBQTNCQUVBQVFBQUJJQVlBQUFBQUFJSUFBQUEwLzh0cE9qOUNnQUNBQmtBTndRQkFBRUFBQVNBR1FBQUFBQUNDQUJFelBQLzR0L3QvZ29BQWdBYUFBSUVBZ0FIQUNzRUFnQUFBRWdFQUFBR2dBQUFBQUFBQWdnQWQxLzMvK0pINnY0RUFoQUFFVG53LytKSDZ2NTNYL2YvRlh2eC9pTUlBUUFBQWdjQ0FBQUFBQWNOQUFFQUFBQURBR0FBeUFBREFFNEFBQUFBQllBYkFBQUFDZ0FDQUJzQUJBWUVBQUVBQUFBRkJnUUFBZ0FBQUFvR0FRQUJBQUFGZ0J3QUFBQUtBQUlBSEFBRUJnUUFBZ0FBQUFVR0JBQURBQUFBQ2dZQkFBRUFBQVdBSFFBQUFBb0FBZ0FkQUFRR0JBQURBQUFBQlFZRUFBUUFBQUFLQmdFQUFRQUFCWUFlQUFBQUNnQUNBQjRBQkFZRUFBUUFBQUFGQmdRQUJRQUFBQUFHQWdDQUFBQUFCWUFmQUFBQUNnQUNBQjhBQkFZRUFBVUFBQUFGQmdRQUJnQUFBQUFHQWdDQUFBQUFCWUFnQUFBQUNnQUNBQ0FBQkFZRUFBWUFBQUFGQmdRQUJ3QUFBQUFHQWdDQUFBQUFCWUFoQUFBQUNnQUNBQ0VBQkFZRUFBY0FBQUFGQmdRQUNBQUFBQW9HQVFBQkFBQUZnQ0lBQUFBS0FBSUFJZ0FFQmdRQUNBQUFBQVVHQkFBSkFBQUFDZ1lCQUFFQUFBV0FJd0FBQUFvQUFnQWpBQVFHQkFBSkFBQUFCUVlFQUFvQUFBQUFCZ0lBQWdBQUFBV0FKQUFBQUFvQUFnQWtBQVFHQkFBSkFBQUFCUVlFQUFzQUFBQUtCZ0VBQVFBQUJZQWxBQUFBQ2dBQ0FDVUFCQVlFQUFzQUFBQUZCZ1FBREFBQUFBb0dBUUFCQUFBRmdDWUFBQUFLQUFJQUpnQUVCZ1FBREFBQUFBVUdCQUFOQUFBQUNnWUJBQUVBQUFXQUp3QUFBQW9BQWdBbkFBUUdCQUFOQUFBQUJRWUVBQTRBQUFBQUJnSUFnQUFBQUFXQUtBQUFBQW9BQWdBb0FBUUdCQUFPQUFBQUJRWUVBQThBQUFBQUJnSUFnQUFBQUFXQUtRQUFBQW9BQWdBcEFBUUdCQUFQQUFBQUJRWUVBQkFBQUFBQUJnSUFnQUFBQUFXQUtnQUFBQW9BQWdBcUFBUUdCQUFRQUFBQUJRWUVBQkVBQUFBQUJnSUFnQUFBQUFXQUt3QUFBQW9BQWdBckFBUUdCQUFSQUFBQUJRWUVBQklBQUFBQUJnSUFnQUFBQUFXQUxBQUFBQW9BQWdBc0FBUUdCQUFOQUFBQUJRWUVBQklBQUFBQUJnSUFnQUFBQUFXQUxRQUFBQW9BQWdBdEFBUUdCQUFRQUFBQUJRWUVBQk1BQUFBS0JnRUFBUUFBQllBdUFBQUFDZ0FDQUM0QUJBWUVBQk1BQUFBRkJnUUFGQUFBQUFvR0FRQUJBQUFGZ0M4QUFBQUtBQUlBTHdBRUJnUUFGQUFBQUFVR0JBQVZBQUFBQ2dZQkFBRUFBQVdBTUFBQUFBb0FBZ0F3QUFRR0JBQVZBQUFBQlFZRUFCWUFBQUFLQmdFQUFRQUFCWUF4QUFBQUNnQUNBREVBQkFZRUFCWUFBQUFGQmdRQUZ3QUFBQW9HQVFBQkFBQUZnRElBQUFBS0FBSUFNZ0FFQmdRQUZ3QUFBQVVHQkFBWUFBQUFDZ1lCQUFFQUFBV0FNd0FBQUFvQUFnQXpBQVFHQkFBVEFBQUFCUVlFQUJnQUFBQUtCZ0VBQVFBQUJZQTBBQUFBQ2dBQ0FEUUFCQVlFQUFjQUFBQUZCZ1FBR1FBQUFBQUdBZ0NBQUFBQUJZQTFBQUFBQ2dBQ0FEVUFCQVlFQUFRQUFBQUZCZ1FBR1FBQUFBQUdBZ0NBQUFBQUI0QTRBQUFBQkFJUUFIL0NEQUFhYXZqK2Y4SU1BSm1SNlA0S0FBSUFOZ0FRQUVjQUFBQlVhR1Z5WlNCcGN5QmhJSFpoYkdWdVkyVWdiM0lnWTJoaGNtZGxJR1Z5Y205eUlITnZiV1YzYUdWeVpTQnBiaUIwYUdseklHRnliMjFoZEdsaklITjVjM1JsYlM0QUNnSUFCQUFFQ2dJQUFRQU5BZ3dBbVpIby9uL0NEQUFBQUFBQURnSU1BQnBxK1A1L3dnd0FBQUFBQUE4Q0RBQ1prZWorQVpzY0FBQUFBQUFBQUFlQU9RQUFBQVFDRUFBQUFPTC9yc05ML2dBQTR2OW5sVGIrQ2dBQ0FEY0FBQW9DQUFRQUJBb0NBQUVBRFFJTUFHZVZOdjRBQU9ML0FBQUFBQTRDREFDdXcwditBQURpL3dBQUFBQVBBZ3dBWjVVMi9rY3U5LzhBQUFBQUFBQUFBQUFBQUFBQUFBPT0=</t>
        </r>
      </text>
    </comment>
    <comment ref="J71" authorId="0">
      <text>
        <r>
          <rPr>
            <sz val="9"/>
            <color indexed="81"/>
            <rFont val="Tahoma"/>
            <family val="2"/>
          </rPr>
          <t>QzE1SDE4TjJTfE1BU1RFUiBTSEVFVFBpY3R1cmUgMTM5fFZtcERSREF4TURBRUF3SUJBQUFBQUFBQUFBQUFBQUNBQUFBQUFBTUFGZ0FBQUVOb1pXMUVjbUYzSURFeUxqQXVNaTR4TURjMkJBSVFBQnArMS8vWWhKai9zdGM2QUJxNFd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T2JDOVJ3V0NBUUFBQUFrQUJnSUJBQUFBQ1FBR1FnQUFCQUlBZ0FCQUE4SUFnQUJBQU9BS2dBQUFBUUNFQUFhZnRmLzJJU1kvN0xYT2dBYXVGa0FCSUFCQUFBQUFBSUlBRXdSTlFBUzl1Yi9DZ0FDQUFJQUFnUUNBQWNBS3dRQ0FBSUFTQVFBQURjRUFRQUJCb0FBQUFBQUFBSUlBSCtrT0FBU1h1UC9CQUlRQUJsK01RQVNYdVAvc3RjNkFCTHU5ZjhqQ0FFQUFBSUhBZ0FBQUFVSEFRQUJBQWNQQUFFQUFBQURBR0FBeUFBREFFNUlNZ0FBQUFBRWdBSUFBQUFBQWdnQVRCRVhBQkwyNXY4S0FBSUFBd0FBQUFTQUF3QUFBQUFDQ0FCTUVRZ0EvL3JNL3dvQUFnQUVBQUFBQklBRUFBQUFBQUlJQUV3UkZ3RHIvN0wvQ2dBQ0FBVUFOd1FCQUFFQUFBU0FCUUFBQUFBQ0NBQk1FUWdBMkFTWi93b0FBZ0FHQURjRUFRQUJBQUFFZ0FZQUFBQUFBZ2dBVFJIcS85Z0VtZjhLQUFJQUJ3QTNCQUVBQVFBQUJJQUhBQUFBQUFJSUFFMFIyLy9yLzdML0NnQUNBQWdBTndRQkFBRUFBQVNBQ0FBQUFBQUNDQUJORWVyLy8vck0vd29BQWdBSkFBQUFCSUFKQUFBQUFBSUlBRTBSMi84Uzl1Yi9DZ0FDQUFvQUFnUUNBQWNBS3dRQ0FBQUFTQVFBQUFhQUFBQUFBQUFDQ0FDQXBONy9FbDdqL3dRQ0VBQWFmdGYvRWw3ai80Q2szdjlGa2VyL0l3Z0JBQUFDQndJQUFBQUFCdzBBQVFBQUFBTUFZQURJQUFNQVRnQUFBQUFFZ0FvQUFBQUFBZ2dBVFJIcS95VHhBQUFLQUFJQUN3QUFBQVNBQ3dBQUFBQUNDQUFOek9EL1FYa2RBQW9BQWdBTUFBSUVBZ0FRQUNzRUFnQUFBRWdFQUFBR2dBQUFBQUFBQWdnQURXemsvMEVkR2dBRUFoQUFEU3pkLzBFZEdnQ21oZVQvcU1NZ0FDTUlBUUFBQWdjQ0FBQUFBQWNOQUFFQUFBQURBR0FBeUFBREFGTUFBQUFBQklBTUFBQUFBQUlJQUUwUitmOXlHeThBQ2dBQ0FBMEFBQUFFZ0EwQUFBQUFBZ2dBRkRUOC8yRHhUQUFLQUFJQURnQTNCQUVBQVFBQUJJQU9BQUFBQUFJSUFCdWNGd0FjSlZrQUNnQUNBQThBTndRQkFBRUFBQVNBRHdBQUFBQUNDQUJiNFM4QTdJSkhBQW9BQWdBUUFEY0VBUUFCQUFBRWdCQUFBQUFBQWdnQWs3NHNBUDZzS1FBS0FBSUFFUUEzQkFFQUFRQUFCSUFSQUFBQUFBSUlBSXhXRVFCQmVSMEFDZ0FDQUJJQUFBQUVnQklBQUFBQUFnZ0FUQkVJQUNUeEFBQUtBQUlBRXdBQUFBV0FGQUFBQUFvQUFnQVVBQVFHQkFBQkFBQUFCUVlFQUFJQUFBQUtCZ0VBQVFBQUJZQVZBQUFBQ2dBQ0FCVUFCQVlFQUFJQUFBQUZCZ1FBQXdBQUFBQUdBZ0NBQUFBQUJZQVdBQUFBQ2dBQ0FCWUFCQVlFQUFNQUFBQUZCZ1FBQkFBQUFBb0dBUUFCQUFBRmdCY0FBQUFLQUFJQUZ3QUVCZ1FBQkFBQUFBVUdCQUFGQUFBQUNnWUJBQUVBQUFXQUdBQUFBQW9BQWdBWUFBUUdCQUFGQUFBQUJRWUVBQVlBQUFBS0JnRUFBUUFBQllBWkFBQUFDZ0FDQUJrQUJBWUVBQVlBQUFBRkJnUUFCd0FBQUFvR0FRQUJBQUFGZ0JvQUFBQUtBQUlBR2dBRUJnUUFCd0FBQUFVR0JBQUlBQUFBQ2dZQkFBRUFBQVdBR3dBQUFBb0FBZ0FiQUFRR0JBQURBQUFBQlFZRUFBZ0FBQUFBQmdJQWdBQUFBQVdBSEFBQUFBb0FBZ0FjQUFRR0JBQUlBQUFBQlFZRUFBa0FBQUFBQmdJQWdBQUFBQVdBSFFBQUFBb0FBZ0FkQUFRR0JBQUpBQUFBQlFZRUFBb0FBQUFBQmdJQWdBQUFBQVdBSGdBQUFBb0FBZ0FlQUFRR0JBQUtBQUFBQlFZRUFBc0FBQUFBQmdJQWdBQUFBQVdBSHdBQUFBb0FBZ0FmQUFRR0JBQUxBQUFBQlFZRUFBd0FBQUFBQmdJQWdBQUFBQVdBSUFBQUFBb0FBZ0FnQUFRR0JBQU1BQUFBQlFZRUFBMEFBQUFLQmdFQUFRQUFCWUFoQUFBQUNnQUNBQ0VBQkFZRUFBMEFBQUFGQmdRQURnQUFBQW9HQVFBQkFBQUZnQ0lBQUFBS0FBSUFJZ0FFQmdRQURnQUFBQVVHQkFBUEFBQUFDZ1lCQUFFQUFBV0FJd0FBQUFvQUFnQWpBQVFHQkFBUEFBQUFCUVlFQUJBQUFBQUtCZ0VBQVFBQUJZQWtBQUFBQ2dBQ0FDUUFCQVlFQUJBQUFBQUZCZ1FBRVFBQUFBb0dBUUFCQUFBRmdDVUFBQUFLQUFJQUpRQUVCZ1FBREFBQUFBVUdCQUFSQUFBQUFBWUNBSUFBQUFBRmdDWUFBQUFLQUFJQUpnQUVCZ1FBRVFBQUFBVUdCQUFTQUFBQUFBWUNBSUFBQUFBRmdDY0FBQUFLQUFJQUp3QUVCZ1FBQWdBQUFBVUdCQUFTQUFBQUFBWUNBSUFBQUFBRmdDZ0FBQUFLQUFJQUtBQUVCZ1FBQ2dBQUFBVUdCQUFTQUFBQUFBWUNBSUFBQUFBSGdDc0FBQUFFQWhBQVRSSDUvMWdrL1A5TkVmbi9FdmJtL3dvQUFnQXBBQUFLQWdBRUFBUUtBZ0FCQUEwQ0RBQVM5dWIvVFJINS93QUFBQUFPQWd3QVdDVDgvMDBSK2Y4QUFBQUFEd0lNQUJMMjV2K1NQdzRBQUFBQUFBQUFCNEFzQUFBQUJBSVFBRTBSK2YvMGJpVUFUUkg1LzNPV0ZRQUtBQUlBS2dBQUNnSUFCQUFFQ2dJQUFRQU5BZ3dBYzVZVkFFMFIrZjhBQUFBQURnSU1BUFJ1SlFCTkVmbi9BQUFBQUE4Q0RBQnpsaFVBemVrSUFBQUFBQUFBQUFBQUFBQUFBQUFB</t>
        </r>
      </text>
    </comment>
    <comment ref="K71" authorId="0">
      <text>
        <r>
          <rPr>
            <sz val="9"/>
            <color indexed="81"/>
            <rFont val="Tahoma"/>
            <family val="2"/>
          </rPr>
          <t>QzE1SDE4TjJTfE1BU1RFUiBTSEVFVFBpY3R1cmUgMTM5fFZtcERSREF4TURBRUF3SUJBQUFBQUFBQUFBQUFBQUNBQUFBQUFBTUFGZ0FBQUVOb1pXMUVjbUYzSURFeUxqQXVNaTR4TURjMkJBSVFBQnArMS8vWWhKai9zdGM2QUJxNFd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T2JDOVJ3V0NBUUFBQUFrQUJnSUJBQUFBQ1FBR1FnQUFCQUlBZ0FCQUE4SUFnQUJBQU9BS2dBQUFBUUNFQUFhZnRmLzJJU1kvN0xYT2dBYXVGa0FCSUFCQUFBQUFBSUlBRXdSTlFBUzl1Yi9DZ0FDQUFJQUFnUUNBQWNBS3dRQ0FBSUFTQVFBQURjRUFRQUJCb0FBQUFBQUFBSUlBSCtrT0FBU1h1UC9CQUlRQUJsK01RQVNYdVAvc3RjNkFCTHU5ZjhqQ0FFQUFBSUhBZ0FBQUFVSEFRQUJBQWNQQUFFQUFBQURBR0FBeUFBREFFNUlNZ0FBQUFBRWdBSUFBQUFBQWdnQVRCRVhBQkwyNXY4S0FBSUFBd0FBQUFTQUF3QUFBQUFDQ0FCTUVRZ0EvL3JNL3dvQUFnQUVBQUFBQklBRUFBQUFBQUlJQUV3UkZ3RHIvN0wvQ2dBQ0FBVUFOd1FCQUFFQUFBU0FCUUFBQUFBQ0NBQk1FUWdBMkFTWi93b0FBZ0FHQURjRUFRQUJBQUFFZ0FZQUFBQUFBZ2dBVFJIcS85Z0VtZjhLQUFJQUJ3QTNCQUVBQVFBQUJJQUhBQUFBQUFJSUFFMFIyLy9yLzdML0NnQUNBQWdBTndRQkFBRUFBQVNBQ0FBQUFBQUNDQUJORWVyLy8vck0vd29BQWdBSkFBQUFCSUFKQUFBQUFBSUlBRTBSMi84Uzl1Yi9DZ0FDQUFvQUFnUUNBQWNBS3dRQ0FBQUFTQVFBQUFhQUFBQUFBQUFDQ0FDQXBONy9FbDdqL3dRQ0VBQWFmdGYvRWw3ai80Q2szdjlGa2VyL0l3Z0JBQUFDQndJQUFBQUFCdzBBQVFBQUFBTUFZQURJQUFNQVRnQUFBQUFFZ0FvQUFBQUFBZ2dBVFJIcS95VHhBQUFLQUFJQUN3QUFBQVNBQ3dBQUFBQUNDQUFOek9EL1FYa2RBQW9BQWdBTUFBSUVBZ0FRQUNzRUFnQUFBRWdFQUFBR2dBQUFBQUFBQWdnQURXemsvMEVkR2dBRUFoQUFEU3pkLzBFZEdnQ21oZVQvcU1NZ0FDTUlBUUFBQWdjQ0FBQUFBQWNOQUFFQUFBQURBR0FBeUFBREFGTUFBQUFBQklBTUFBQUFBQUlJQUUwUitmOXlHeThBQ2dBQ0FBMEFBQUFFZ0EwQUFBQUFBZ2dBRkRUOC8yRHhUQUFLQUFJQURnQTNCQUVBQVFBQUJJQU9BQUFBQUFJSUFCdWNGd0FjSlZrQUNnQUNBQThBTndRQkFBRUFBQVNBRHdBQUFBQUNDQUJiNFM4QTdJSkhBQW9BQWdBUUFEY0VBUUFCQUFBRWdCQUFBQUFBQWdnQWs3NHNBUDZzS1FBS0FBSUFFUUEzQkFFQUFRQUFCSUFSQUFBQUFBSUlBSXhXRVFCQmVSMEFDZ0FDQUJJQUFBQUVnQklBQUFBQUFnZ0FUQkVJQUNUeEFBQUtBQUlBRXdBQUFBV0FGQUFBQUFvQUFnQVVBQVFHQkFBQkFBQUFCUVlFQUFJQUFBQUtCZ0VBQVFBQUJZQVZBQUFBQ2dBQ0FCVUFCQVlFQUFJQUFBQUZCZ1FBQXdBQUFBQUdBZ0NBQUFBQUJZQVdBQUFBQ2dBQ0FCWUFCQVlFQUFNQUFBQUZCZ1FBQkFBQUFBb0dBUUFCQUFBRmdCY0FBQUFLQUFJQUZ3QUVCZ1FBQkFBQUFBVUdCQUFGQUFBQUNnWUJBQUVBQUFXQUdBQUFBQW9BQWdBWUFBUUdCQUFGQUFBQUJRWUVBQVlBQUFBS0JnRUFBUUFBQllBWkFBQUFDZ0FDQUJrQUJBWUVBQVlBQUFBRkJnUUFCd0FBQUFvR0FRQUJBQUFGZ0JvQUFBQUtBQUlBR2dBRUJnUUFCd0FBQUFVR0JBQUlBQUFBQ2dZQkFBRUFBQVdBR3dBQUFBb0FBZ0FiQUFRR0JBQURBQUFBQlFZRUFBZ0FBQUFBQmdJQWdBQUFBQVdBSEFBQUFBb0FBZ0FjQUFRR0JBQUlBQUFBQlFZRUFBa0FBQUFBQmdJQWdBQUFBQVdBSFFBQUFBb0FBZ0FkQUFRR0JBQUpBQUFBQlFZRUFBb0FBQUFBQmdJQWdBQUFBQVdBSGdBQUFBb0FBZ0FlQUFRR0JBQUtBQUFBQlFZRUFBc0FBQUFBQmdJQWdBQUFBQVdBSHdBQUFBb0FBZ0FmQUFRR0JBQUxBQUFBQlFZRUFBd0FBQUFBQmdJQWdBQUFBQVdBSUFBQUFBb0FBZ0FnQUFRR0JBQU1BQUFBQlFZRUFBMEFBQUFLQmdFQUFRQUFCWUFoQUFBQUNnQUNBQ0VBQkFZRUFBMEFBQUFGQmdRQURnQUFBQW9HQVFBQkFBQUZnQ0lBQUFBS0FBSUFJZ0FFQmdRQURnQUFBQVVHQkFBUEFBQUFDZ1lCQUFFQUFBV0FJd0FBQUFvQUFnQWpBQVFHQkFBUEFBQUFCUVlFQUJBQUFBQUtCZ0VBQVFBQUJZQWtBQUFBQ2dBQ0FDUUFCQVlFQUJBQUFBQUZCZ1FBRVFBQUFBb0dBUUFCQUFBRmdDVUFBQUFLQUFJQUpRQUVCZ1FBREFBQUFBVUdCQUFSQUFBQUFBWUNBSUFBQUFBRmdDWUFBQUFLQUFJQUpnQUVCZ1FBRVFBQUFBVUdCQUFTQUFBQUFBWUNBSUFBQUFBRmdDY0FBQUFLQUFJQUp3QUVCZ1FBQWdBQUFBVUdCQUFTQUFBQUFBWUNBSUFBQUFBRmdDZ0FBQUFLQUFJQUtBQUVCZ1FBQ2dBQUFBVUdCQUFTQUFBQUFBWUNBSUFBQUFBSGdDc0FBQUFFQWhBQVRSSDUvMWdrL1A5TkVmbi9FdmJtL3dvQUFnQXBBQUFLQWdBRUFBUUtBZ0FCQUEwQ0RBQVM5dWIvVFJINS93QUFBQUFPQWd3QVdDVDgvMDBSK2Y4QUFBQUFEd0lNQUJMMjV2K1NQdzRBQUFBQUFBQUFCNEFzQUFBQUJBSVFBRTBSK2YvMGJpVUFUUkg1LzNPV0ZRQUtBQUlBS2dBQUNnSUFCQUFFQ2dJQUFRQU5BZ3dBYzVZVkFFMFIrZjhBQUFBQURnSU1BUFJ1SlFCTkVmbi9BQUFBQUE4Q0RBQnpsaFVBemVrSUFBQUFBQUFBQUFBQUFBQUFBQUFB</t>
        </r>
      </text>
    </comment>
    <comment ref="J72" authorId="0">
      <text>
        <r>
          <rPr>
            <sz val="9"/>
            <color indexed="81"/>
            <rFont val="Tahoma"/>
            <family val="2"/>
          </rPr>
          <t>QzE5SDE3TjNPM3xNQVNURVIgU0hFRVRQaWN0dXJlIDEzM3xWbXBEUkRBeE1EQUVBd0lCQUFBQUFBQUFBQUFBQUFDQUFBQUFBQU1BRmdBQUFFTm9aVzFFY21GM0lERXlMakF1TWk0eE1EYzJCQUlRQUROc3BmK1VBNmYvbWJrL0FHQm5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9iQzlSd1dDQVFBQUFBa0FCZ0lCQUFBQUNRQUdRZ0FBQkFJQWdBQkFBOElBZ0FCQUFPQU53QUFBQVFDRUFBemJLWC9sQU9uLzVtNVB3QmdaNElBQklBQkFBQUFBQUlJQVAvL0xBRHRCT2IvQ2dBQ0FBSUFOd1FCQUFFQUFBU0FBZ0FBQUFBQ0NBRC8venNBQUFBQUFBb0FBZ0FEQUFJRUFnQUlBQ3NFQWdBQUFFZ0VBQUEzQkFFQUFRYUFBQUFBQUFBQ0NBRC9uejhBQUJqOC93UUNFQUQvWHpnQUFCajgvNW01UHdELzF3TUFJd2dCQUFBQ0J3SUFBQUFBQncwQUFRQUFBQU1BWUFESUFBTUFUd0FBQUFBRWdBTUFBQUFBQWdnQS8vOHNBQlA3R1FBS0FBSUFCQUFBQUFTQUJBQUFBQUFDQ0FELy93NEFFL3NaQUFvQUFnQUZBQUFBQklBRkFBQUFBQUlJQUFBQUFBQW05ak1BQ2dBQ0FBWUFBQUFFZ0FZQUFBQUFBZ2dBLy84T0FEbnhUUUFLQUFJQUJ3QUFBQVNBQndBQUFBQUNDQUFBQUFBQVRPeG5BQW9BQWdBSUFBSUVBZ0FIQUNzRUFnQUJBRWdFQUFBM0JBRUFBUWFBQUFBQUFBQUNDQUF6a3dNQVRGUmtBQVFDRUFETmJQei9URlJrQURPVEF3Q3p1bklBSXdnQkFBQUNCd0lBQUFBRkJ3RUFBUUFIRGdBQkFBQUFBd0JnQU1nQUF3Qk9TQUFBQUFBRWdBZ0FBQUFBQWdnQUFBRGkvMHpzWndBS0FBSUFDUUFBQUFTQUNRQUFBQUFDQ0FBQUFOUC9ZT2VCQUFvQUFnQUtBQUFBQklBS0FBQUFBQUlJQUFBQXRmOWc1NEVBQ2dBQ0FBc0FBQUFFZ0FzQUFBQUFBZ2dBQUFDbS8wenNad0FLQUFJQURBQUFBQVNBREFBQUFBQUNDQUFCQUxYL09mRk5BQW9BQWdBTkFBQUFCSUFOQUFBQUFBSUlBQUVBMC84NThVMEFDZ0FDQUE0QUFBQUVnQTRBQUFBQUFnZ0FBUURpL3liMk13QUtBQUlBRHdBQ0JBSUFCd0FyQkFJQUFRQklCQUFBTndRQkFBRUdnQUFBQUFBQUFnZ0FOSlBsL3laZU1BQUVBaEFBeld6ZS95WmVNQUNyNnUzL1daRTNBQ01JQVFBQUFnY0NBQUFBQlFjQkFBVUVCd1lBQWdBQ0FBTUFBQWNPQUFFQUFBQURBR0FBeUFBREFFNUlBQUFBQUFTQUR3QUFBQUFDQ0FBQUFOUC9FL3NaQUFvQUFnQVFBQUFBQklBUUFBQUFBQUlJQUFBQXRmOFQreGtBQ2dBQ0FCRUFBZ1FDQUFnQUt3UUNBQUFBU0FRQUFEY0VBUUFCQm9BQUFBQUFBQUlJQUFDZ3VQOFRFeFlBQkFJUUFBQmdzZjhURXhZQW1ybTQveFBUSFFBakNBRUFBQUlIQWdBQUFBQUhEUUFCQUFBQUF3QmdBTWdBQXdCUEFBQUFBQVNBRVFBQUFBQUNDQUFBQU9ML0FBQUFBQW9BQWdBU0FBQUFCSUFTQUFBQUFBSUlBQUFBQUFBQUFBQUFDZ0FDQUJNQUFBQUVnQk1BQUFBQUFnZ0EvLzhPQU8wRTV2OEtBQUlBRkFBQUFBU0FGQUFBQUFBQ0NBQUFBQUFBMmduTS93b0FBZ0FWQUFBQUJJQVZBQUFBQUFJSUFQLy9EZ0RIRHJML0NnQUNBQllBQWdRQ0FBZ0FLd1FDQUFFQVNBUUFBRGNFQVFBQkJvQUFBQUFBQUFJSUFQK2ZFZ0RIOXJYL0JBSVFBUDlmQ3dDVUE2Zi9tYmtTQU1mMnRmOGpDQUVBL3dFSEFRRC9BZ2NDQUFBQUJRY0JBQU1BQnc0QUFRQUFBQU1BWUFESUFBTUFUMGdBQUFBQUJJQVdBQUFBQUFJSUFBQUE0di9hQ2N6L0NnQUNBQmNBQWdRQ0FBY0FLd1FDQUFBQVNBUUFBQWFBQUFBQUFBQUNDQUEwaytYLzJuSEkvd1FDRUFETmJONy8ybkhJL3pTVDVmOE5wYy8vSXdnQkFBQUNCd0lBQUFBQUJ3MEFBUUFBQUFNQVlBRElBQU1BVGdBQUFBQUVnQmNBQUFBQUFnZ0FBQURULyswRTV2OEtBQUlBR0FBQUFBU0FHQUFBQUFBQ0NBRC8veXdBT2ZGTkFBb0FBZ0FaQUFBQUJJQVpBQUFBQUFJSUFQLy9Pd0FtOWpNQUNnQUNBQm9BQUFBRmdCc0FBQUFLQUFJQUd3QUVCZ1FBQVFBQUFBVUdCQUFDQUFBQUNnWUJBQUVBQUFXQUhBQUFBQW9BQWdBY0FBUUdCQUFDQUFBQUJRWUVBQU1BQUFBS0JnRUFBUUFBQllBZEFBQUFDZ0FDQUIwQUJBWUVBQU1BQUFBRkJnUUFCQUFBQUFBR0FnQ0FBQUFBQllBZUFBQUFDZ0FDQUI0QUJBWUVBQVFBQUFBRkJnUUFCUUFBQUFBR0FnQ0FBQUFBQllBZkFBQUFDZ0FDQUI4QUJBWUVBQVVBQUFBRkJnUUFCZ0FBQUFBR0FnQ0FBQUFBQllBZ0FBQUFDZ0FDQUNBQUJBWUVBQVlBQUFBRkJnUUFCd0FBQUFvR0FRQUJBQUFGZ0NFQUFBQUtBQUlBSVFBRUJnUUFCd0FBQUFVR0JBQUlBQUFBQ2dZQkFBRUFBQVdBSWdBQUFBb0FBZ0FpQUFRR0JBQUlBQUFBQlFZRUFBa0FBQUFBQmdJQWdBQ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lBQUFBQlFZRUFBMEFBQUFBQmdJQWdBQUFBQVdBS0FBQUFBb0FBZ0FvQUFRR0JBQU5BQUFBQlFZRUFBNEFBQUFLQmdFQUFRQUFCWUFwQUFBQUNnQUNBQ2tBQkFZRUFBNEFBQUFGQmdRQUR3QUFBQW9HQVFBQkFBQUZnQ29BQUFBS0FBSUFLZ0FFQmdRQUR3QUFBQVVHQkFBUUFBQUFBQVlDQUFJQUFBQUZnQ3NBQUFBS0FBSUFLd0FFQmdRQUR3QUFBQVVHQkFBUkFBQUFDZ1lCQUFFQUFBV0FMQUFBQUFvQUFnQXNBQVFHQkFBUkFBQUFCUVlFQUJJQUFBQUFCZ0lBZ0FBQUFBV0FMUUFBQUFvQUFnQXRBQVFHQkFBU0FBQUFCUVlFQUJNQUFBQUFCZ0lBZ0FBQUFBV0FMZ0FBQUFvQUFnQXVBQVFHQkFBVEFBQUFCUVlFQUJRQUFBQUFCZ0lBZ0FBQUFBV0FMd0FBQUFvQUFnQXZBQVFHQkFBVUFBQUFCUVlFQUJVQUFBQUtCZ0VBQVFBQUJZQXdBQUFBQ2dBQ0FEQUFCQVlFQUJRQUFBQUZCZ1FBRmdBQUFBQUdBZ0NBQUFBQUJZQXhBQUFBQ2dBQ0FERUFCQVlFQUJZQUFBQUZCZ1FBRndBQUFBQUdBZ0NBQUFBQUJZQXlBQUFBQ2dBQ0FESUFCQVlFQUJFQUFBQUZCZ1FBRndBQUFBQUdBZ0NBQUFBQUJZQXpBQUFBQ2dBQ0FETUFCQVlFQUFZQUFBQUZCZ1FBR0FBQUFBQUdBZ0NBQUFBQUJZQTBBQUFBQ2dBQ0FEUUFCQVlFQUJnQUFBQUZCZ1FBR1FBQUFBQUdBZ0NBQUFBQUJZQTFBQUFBQ2dBQ0FEVUFCQVlFQUFNQUFBQUZCZ1FBR1FBQUFBQUdBZ0NBQUFBQUI0QTRBQUFBQkFJUUFQLy9IUUJzSkVrQS8vOGRBQ2IyTXdBS0FBSUFOZ0FBQ2dJQUJBQUVDZ0lBQVFBTkFnd0FKdll6QVAvL0hRQUFBQUFBRGdJTUFHd2tTUUQvL3gwQUFBQUFBQThDREFBbTlqTUFSaTR6QUFBQUFBQUFBQWVBT1FBQUFBUUNFQUFBQU1UL2t4cDlBQUFBeFA5TTdHY0FDZ0FDQURjQUFBb0NBQVFBQkFvQ0FBRUFEUUlNQUV6c1p3QUFBTVQvQUFBQUFBNENEQUNUR24wQUFBREUvd0FBQUFBUEFnd0FUT3huQUVjdTJmOEFBQUFBQUFBSGdEb0FBQUFFQWhBQUFBRHgvelF6Ky84QUFQSC83UVRtL3dvQUFnQTRBQUFLQWdBRUFBUUtBZ0FCQUEwQ0RBRHRCT2IvQUFEeC93QUFBQUFPQWd3QU5EUDcvd0FBOGY4QUFBQUFEd0lNQU8wRTV2OUdMZ1lBQUFBQUFBQUFBQUFBQUFBQUFBQT0=</t>
        </r>
      </text>
    </comment>
    <comment ref="K72" authorId="0">
      <text>
        <r>
          <rPr>
            <sz val="9"/>
            <color indexed="81"/>
            <rFont val="Tahoma"/>
            <family val="2"/>
          </rPr>
          <t>QzE5SDE3TjNPM3xNQVNURVIgU0hFRVRQaWN0dXJlIDEzM3xWbXBEUkRBeE1EQUVBd0lCQUFBQUFBQUFBQUFBQUFDQUFBQUFBQU1BRmdBQUFFTm9aVzFFY21GM0lERXlMakF1TWk0eE1EYzJCQUlRQUROc3BmK1VBNmYvbWJrL0FHQm5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9iQzlSd1dDQVFBQUFBa0FCZ0lCQUFBQUNRQUdRZ0FBQkFJQWdBQkFBOElBZ0FCQUFPQU53QUFBQVFDRUFBemJLWC9sQU9uLzVtNVB3QmdaNElBQklBQkFBQUFBQUlJQVAvL0xBRHRCT2IvQ2dBQ0FBSUFOd1FCQUFFQUFBU0FBZ0FBQUFBQ0NBRC8venNBQUFBQUFBb0FBZ0FEQUFJRUFnQUlBQ3NFQWdBQUFFZ0VBQUEzQkFFQUFRYUFBQUFBQUFBQ0NBRC9uejhBQUJqOC93UUNFQUQvWHpnQUFCajgvNW01UHdELzF3TUFJd2dCQUFBQ0J3SUFBQUFBQncwQUFRQUFBQU1BWUFESUFBTUFUd0FBQUFBRWdBTUFBQUFBQWdnQS8vOHNBQlA3R1FBS0FBSUFCQUFBQUFTQUJBQUFBQUFDQ0FELy93NEFFL3NaQUFvQUFnQUZBQUFBQklBRkFBQUFBQUlJQUFBQUFBQW05ak1BQ2dBQ0FBWUFBQUFFZ0FZQUFBQUFBZ2dBLy84T0FEbnhUUUFLQUFJQUJ3QUFBQVNBQndBQUFBQUNDQUFBQUFBQVRPeG5BQW9BQWdBSUFBSUVBZ0FIQUNzRUFnQUJBRWdFQUFBM0JBRUFBUWFBQUFBQUFBQUNDQUF6a3dNQVRGUmtBQVFDRUFETmJQei9URlJrQURPVEF3Q3p1bklBSXdnQkFBQUNCd0lBQUFBRkJ3RUFBUUFIRGdBQkFBQUFBd0JnQU1nQUF3Qk9TQUFBQUFBRWdBZ0FBQUFBQWdnQUFBRGkvMHpzWndBS0FBSUFDUUFBQUFTQUNRQUFBQUFDQ0FBQUFOUC9ZT2VCQUFvQUFnQUtBQUFBQklBS0FBQUFBQUlJQUFBQXRmOWc1NEVBQ2dBQ0FBc0FBQUFFZ0FzQUFBQUFBZ2dBQUFDbS8wenNad0FLQUFJQURBQUFBQVNBREFBQUFBQUNDQUFCQUxYL09mRk5BQW9BQWdBTkFBQUFCSUFOQUFBQUFBSUlBQUVBMC84NThVMEFDZ0FDQUE0QUFBQUVnQTRBQUFBQUFnZ0FBUURpL3liMk13QUtBQUlBRHdBQ0JBSUFCd0FyQkFJQUFRQklCQUFBTndRQkFBRUdnQUFBQUFBQUFnZ0FOSlBsL3laZU1BQUVBaEFBeld6ZS95WmVNQUNyNnUzL1daRTNBQ01JQVFBQUFnY0NBQUFBQlFjQkFBVUVCd1lBQWdBQ0FBTUFBQWNPQUFFQUFBQURBR0FBeUFBREFFNUlBQUFBQUFTQUR3QUFBQUFDQ0FBQUFOUC9FL3NaQUFvQUFnQVFBQUFBQklBUUFBQUFBQUlJQUFBQXRmOFQreGtBQ2dBQ0FCRUFBZ1FDQUFnQUt3UUNBQUFBU0FRQUFEY0VBUUFCQm9BQUFBQUFBQUlJQUFDZ3VQOFRFeFlBQkFJUUFBQmdzZjhURXhZQW1ybTQveFBUSFFBakNBRUFBQUlIQWdBQUFBQUhEUUFCQUFBQUF3QmdBTWdBQXdCUEFBQUFBQVNBRVFBQUFBQUNDQUFBQU9ML0FBQUFBQW9BQWdBU0FBQUFCSUFTQUFBQUFBSUlBQUFBQUFBQUFBQUFDZ0FDQUJNQUFBQUVnQk1BQUFBQUFnZ0EvLzhPQU8wRTV2OEtBQUlBRkFBQUFBU0FGQUFBQUFBQ0NBQUFBQUFBMmduTS93b0FBZ0FWQUFBQUJJQVZBQUFBQUFJSUFQLy9EZ0RIRHJML0NnQUNBQllBQWdRQ0FBZ0FLd1FDQUFFQVNBUUFBRGNFQVFBQkJvQUFBQUFBQUFJSUFQK2ZFZ0RIOXJYL0JBSVFBUDlmQ3dDVUE2Zi9tYmtTQU1mMnRmOGpDQUVBL3dFSEFRRC9BZ2NDQUFBQUJRY0JBQU1BQnc0QUFRQUFBQU1BWUFESUFBTUFUMGdBQUFBQUJJQVdBQUFBQUFJSUFBQUE0di9hQ2N6L0NnQUNBQmNBQWdRQ0FBY0FLd1FDQUFBQVNBUUFBQWFBQUFBQUFBQUNDQUEwaytYLzJuSEkvd1FDRUFETmJONy8ybkhJL3pTVDVmOE5wYy8vSXdnQkFBQUNCd0lBQUFBQUJ3MEFBUUFBQUFNQVlBRElBQU1BVGdBQUFBQUVnQmNBQUFBQUFnZ0FBQURULyswRTV2OEtBQUlBR0FBQUFBU0FHQUFBQUFBQ0NBRC8veXdBT2ZGTkFBb0FBZ0FaQUFBQUJJQVpBQUFBQUFJSUFQLy9Pd0FtOWpNQUNnQUNBQm9BQUFBRmdCc0FBQUFLQUFJQUd3QUVCZ1FBQVFBQUFBVUdCQUFDQUFBQUNnWUJBQUVBQUFXQUhBQUFBQW9BQWdBY0FBUUdCQUFDQUFBQUJRWUVBQU1BQUFBS0JnRUFBUUFBQllBZEFBQUFDZ0FDQUIwQUJBWUVBQU1BQUFBRkJnUUFCQUFBQUFBR0FnQ0FBQUFBQllBZUFBQUFDZ0FDQUI0QUJBWUVBQVFBQUFBRkJnUUFCUUFBQUFBR0FnQ0FBQUFBQllBZkFBQUFDZ0FDQUI4QUJBWUVBQVVBQUFBRkJnUUFCZ0FBQUFBR0FnQ0FBQUFBQllBZ0FBQUFDZ0FDQUNBQUJBWUVBQVlBQUFBRkJnUUFCd0FBQUFvR0FRQUJBQUFGZ0NFQUFBQUtBQUlBSVFBRUJnUUFCd0FBQUFVR0JBQUlBQUFBQ2dZQkFBRUFBQVdBSWdBQUFBb0FBZ0FpQUFRR0JBQUlBQUFBQlFZRUFBa0FBQUFBQmdJQWdBQ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lBQUFBQlFZRUFBMEFBQUFBQmdJQWdBQUFBQVdBS0FBQUFBb0FBZ0FvQUFRR0JBQU5BQUFBQlFZRUFBNEFBQUFLQmdFQUFRQUFCWUFwQUFBQUNnQUNBQ2tBQkFZRUFBNEFBQUFGQmdRQUR3QUFBQW9HQVFBQkFBQUZnQ29BQUFBS0FBSUFLZ0FFQmdRQUR3QUFBQVVHQkFBUUFBQUFBQVlDQUFJQUFBQUZnQ3NBQUFBS0FBSUFLd0FFQmdRQUR3QUFBQVVHQkFBUkFBQUFDZ1lCQUFFQUFBV0FMQUFBQUFvQUFnQXNBQVFHQkFBUkFBQUFCUVlFQUJJQUFBQUFCZ0lBZ0FBQUFBV0FMUUFBQUFvQUFnQXRBQVFHQkFBU0FBQUFCUVlFQUJNQUFBQUFCZ0lBZ0FBQUFBV0FMZ0FBQUFvQUFnQXVBQVFHQkFBVEFBQUFCUVlFQUJRQUFBQUFCZ0lBZ0FBQUFBV0FMd0FBQUFvQUFnQXZBQVFHQkFBVUFBQUFCUVlFQUJVQUFBQUtCZ0VBQVFBQUJZQXdBQUFBQ2dBQ0FEQUFCQVlFQUJRQUFBQUZCZ1FBRmdBQUFBQUdBZ0NBQUFBQUJZQXhBQUFBQ2dBQ0FERUFCQVlFQUJZQUFBQUZCZ1FBRndBQUFBQUdBZ0NBQUFBQUJZQXlBQUFBQ2dBQ0FESUFCQVlFQUJFQUFBQUZCZ1FBRndBQUFBQUdBZ0NBQUFBQUJZQXpBQUFBQ2dBQ0FETUFCQVlFQUFZQUFBQUZCZ1FBR0FBQUFBQUdBZ0NBQUFBQUJZQTBBQUFBQ2dBQ0FEUUFCQVlFQUJnQUFBQUZCZ1FBR1FBQUFBQUdBZ0NBQUFBQUJZQTFBQUFBQ2dBQ0FEVUFCQVlFQUFNQUFBQUZCZ1FBR1FBQUFBQUdBZ0NBQUFBQUI0QTRBQUFBQkFJUUFQLy9IUUJzSkVrQS8vOGRBQ2IyTXdBS0FBSUFOZ0FBQ2dJQUJBQUVDZ0lBQVFBTkFnd0FKdll6QVAvL0hRQUFBQUFBRGdJTUFHd2tTUUQvL3gwQUFBQUFBQThDREFBbTlqTUFSaTR6QUFBQUFBQUFBQWVBT1FBQUFBUUNFQUFBQU1UL2t4cDlBQUFBeFA5TTdHY0FDZ0FDQURjQUFBb0NBQVFBQkFvQ0FBRUFEUUlNQUV6c1p3QUFBTVQvQUFBQUFBNENEQUNUR24wQUFBREUvd0FBQUFBUEFnd0FUT3huQUVjdTJmOEFBQUFBQUFBSGdEb0FBQUFFQWhBQUFBRHgvelF6Ky84QUFQSC83UVRtL3dvQUFnQTRBQUFLQWdBRUFBUUtBZ0FCQUEwQ0RBRHRCT2IvQUFEeC93QUFBQUFPQWd3QU5EUDcvd0FBOGY4QUFBQUFEd0lNQU8wRTV2OUdMZ1lBQUFBQUFBQUFBQUFBQUFBQUFBQT0=</t>
        </r>
      </text>
    </comment>
    <comment ref="J73" authorId="0">
      <text>
        <r>
          <rPr>
            <b/>
            <sz val="9"/>
            <color indexed="81"/>
            <rFont val="Tahoma"/>
            <family val="2"/>
          </rPr>
          <t>QzI0SDIwRk4zTzRTfE1BU1RFUiBTSEVFVFBpY3R1cmUgMzg0fFZtcERSREF4TURBRUF3SUJBQUFBQUFBQUFBQUFBQUNBQUFBQUFBTUFGZ0FBQUVOb1pXMUVjbUYzSURFeUxqQXVNaTR4TURjMkJBSVFBQUJnc2YrbjQySC80Nld1QURr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9BQUFBQkFJUUFBQUFBQUFBQUFBQUFLQ0RCQWxWZXdNV0NBUUFBQUFrQUJnSUJBQUFBQ1FBR1FnQUFCQUlBZ0FCQUE4SUFnQUJBQU9BU0FBQUFBUUNFQUFBWUxIL3ArTmgvK09scmdBNU1VNEFCSUFCQUFBQUFBSUlBQUFBMC84NThVMEFDZ0FDQUFJQU53UUJBQUVBQUFTQUFnQUFBQUFDQ0FBQUFPTC9Kdll6QUFvQUFnQURBQUlFQWdBSUFDc0VBZ0FBQUVnRUFBQTNCQUVBQVFhQUFBQUFBQUFDQ0FBQW9PWC9KZzR3QUFRQ0VBQUFZTjcvSmc0d0FKcTU1ZjhtempjQUl3Z0JBQUFDQndJQUFBQUFCdzBBQVFBQUFBTUFZQURJQUFNQVR3QUFBQUFFZ0FNQUFBQUFBZ2dBQUFEVC94UDdHUUFLQUFJQUJBQUFBQVNBQkFBQUFBQUNDQUFBQUxYL0Uvc1pBQW9BQWdBRkFBSUVBZ0FJQUNzRUFnQUFBRWdFQUFBM0JBRUFBUWFBQUFBQUFBQUNDQUFBb0xqL0V4TVdBQVFDRUFBQVlMSC9FeE1XQUpxNXVQOFQweDBBSXdnQkFBQUNCd0lBQUFBQUJ3MEFBUUFBQUFNQVlBRElBQU1BVHdBQUFBQUVnQVVBQUFBQUFnZ0FBQURpL3dBQUFBQUtBQUlBQmdBQUFBU0FCZ0FBQUFBQ0NBQUFBTlAvN1FUbS93b0FBZ0FIQUFBQUJJQUhBQUFBQUFJSUFBRUE0di9hQ2N6L0NnQUNBQWdBQUFBRWdBZ0FBQUFBQWdnQUFBQUFBTm9KelA4S0FBSUFDUUFBQUFTQUNRQUFBQUFDQ0FBQUFBOEF4dzZ5L3dvQUFnQUtBQUlFQWdBSkFDc0VBZ0FBQUVnRUFBQTNCQUVBQVFhQUFBQUFBQUFDQ0FBemt4SUF4OXF1L3dRQ0VBRE1iQXNBeDlxdS96T1RFZ0JnOUxUL0l3Z0JBQUFDQndJQUFBQUFCdzBBQVFBQUFBTUFZQURJQUFNQVJnQUFBQUFFZ0FvQUFBQUFBZ2dBLy84T0FPMEU1djhLQUFJQUN3QUFBQVNBQ3dBQUFBQUNDQUFBQUFBQUFBQUFBQW9BQWdBTUFBQUFCSUFNQUFBQUFBSUlBUC8vRGdBVCt4a0FDZ0FDQUEwQUFnUUNBQWNBS3dRQ0FBRUFTQVFBQURjRUFRQUJCb0FBQUFBQUFBSUlBRE9URWdBVFl4WUFCQUlRQU14c0N3QVRZeFlBTTVNU0FIbkpKQUFqQ0FFQUFBSUhBZ0FBQUFVSEFRQUJBQWNPQUFFQUFBQURBR0FBeUFBREFFNUlBQUFBQUFTQURRQUFBQUFDQ0FELy95d0FFL3NaQUFvQUFnQU9BQUlFQWdBUUFDc0VBZ0FBQUVnRUFBQUdnQUFBQUFBQUFnZ0FBS0F3QUJPZkZnQUVBaEFBQUdBcEFCT2ZGZ0NadVRBQWVVVWRBQ01JQVFBQUFnY0NBQUFBQUFjTkFBRUFBQUFEQUdBQXlBQURBRk1BQUFBQUJJQU9BQUFBQUFJSUFBQUFMUUFUK3pjQUNnQUNBQThBQWdRQ0FBZ0FLd1FDQUFBQVNBUUFBRGNFQVFBQkJvQUFBQUFBQUFJSUFQK2ZNQUFURXpRQUJBSVFBUDlmS1FBVEV6UUFtYmt3QUJQVE93QWpDQUVBQUFJSEFnQUFBQUFIRFFBQkFBQUFBd0JnQU1nQUF3QlBBQUFBQUFTQUR3QUFBQUFDQ0FELy95d0FGUHY3L3dvQUFnQVFBQUlFQWdBSUFDc0VBZ0FBQUVnRUFBQTNCQUVBQVFhQUFBQUFBQUFDQ0FEL256QUFGQlA0L3dRQ0VBRC9YeWtBRkJQNC81bTVNQUFVMC8vL0l3Z0JBQUFDQndJQUFBQUFCdzBBQVFBQUFBTUFZQURJQUFNQVR3QUFBQUFFZ0JBQUFBQUFBZ2dBLy85S0FCUDdHUUFLQUFJQUVRQUFBQVNBRVFBQUFBQUNDQUFBQUZvQUp2WXpBQW9BQWdBU0FBQUFCSUFTQUFBQUFBSUlBQUFBZUFBbTlqTUFDZ0FDQUJNQUFBQUVnQk1BQUFBQUFnZ0FBQUNIQUJQN0dRQUtBQUlBRkFBQUFBU0FGQUFBQUFBQ0NBRC8vM2NBQUFBQUFBb0FBZ0FWQUFBQUJJQVZBQUFBQUFJSUFQLy9XUUFBQUFBQUNnQUNBQllBQUFBRWdCWUFBQUFBQWdnQS8vK0dBTzBFNXY4S0FBSUFGd0FBQUFTQUZ3QUFBQUFDQ0FEdDFhUUFKdUxpL3dvQUFnQVlBQUFBQklBWUFBQUFBQUlJQUxBU3F3RDZpY1gvQ2dBQ0FCa0FBZ1FDQUFjQUt3UUNBQUFBU0FRQUFBYUFBQUFBQUFBQ0NBRGpwYTRBK3ZIQi93UUNFQUI5ZjZjQSt2SEIvK09scmdBdEpjbi9Jd2dCQUFBQ0J3SUFBQUFBQncwQUFRQUFBQU1BWUFESUFBTUFUZ0FBQUFBRWdCa0FBQUFBQWdnQW5SZVJBUHFKdHY4S0FBSUFHZ0FDQkFJQUJ3QXJCQUlBQUFCSUJBQUFCb0FBQUFBQUFBSUlBTkNxbEFENjhiTC9CQUlRQUdxRWpRRDY4YkwvMEtxVUFDMGx1djhqQ0FFQUFBSUhBZ0FBQUFBSERRQUJBQUFBQXdCZ0FNZ0FBd0JPQUFBQUFBU0FHZ0FBQUFBQ0NBRFc5STBBRExTWS93b0FBZ0FiQURjRUFRQUJBQUFFZ0JzQUFBQUFBZ2dBem94eUFFK0FqUDhLQUFJQUhBQUFBQVNBSEFBQUFBQUNDQUFIYW04QVlxcHUvd29BQWdBZEFBQUFCSUFkQUFBQUFBSUlBUDhCVkFDbGRtTC9DZ0FDQUI0QUFBQUVnQjRBQUFBQUFnZ0F2N3c3QU5ZWWRQOEtBQUlBSHdBQUFBU0FId0FBQUFBQ0NBQ0gzejRBdys2Ui93b0FBZ0FnQUFBQUJJQWdBQUFBQUFJSUFJNUhXZ0NBSXA3L0NnQUNBQ0VBQUFBRWdDRUFBQUFBQWdnQVE4eDZBT2FjeXY4S0FBSUFJZ0FBQUFXQUl3QUFBQW9BQWdBakFBUUdCQUFCQUFBQUJRWUVBQUlBQUFBS0JnRUFBUUFBQllBa0FBQUFDZ0FDQUNRQUJBWUVBQUlBQUFBRkJnUUFBd0FBQUFvR0FRQUJBQUFGZ0NVQUFBQUtBQUlBSlFBRUJnUUFBd0FBQUFVR0JBQUVBQUFBQUFZQ0FBSUFBQUFGZ0NZQUFBQUtBQUlBSmdBRUJnUUFBd0FBQUFVR0JBQUZBQUFBQ2dZQkFBRUFBQVdBSndBQUFBb0FBZ0FuQUFRR0JBQUZBQUFBQlFZRUFBWUFBQUFBQmdJQWdBQUFBQVdBS0FBQUFBb0FBZ0FvQUFRR0JBQUdBQUFBQlFZRUFBY0FBQUFBQmdJQWdBQUFBQVdBS1FBQUFBb0FBZ0FwQUFRR0JBQUhBQUFBQlFZRUFBZ0FBQUFBQmdJQWdBQUFBQVdBS2dBQUFBb0FBZ0FxQUFRR0JBQUlBQUFBQlFZRUFBa0FBQUFLQmdFQUFRQUFCWUFyQUFBQUNnQUNBQ3NBQkFZRUFBZ0FBQUFGQmdRQUNnQUFBQUFHQWdDQUFBQUFCWUFzQUFBQUNnQUNBQ3dBQkFZRUFBb0FBQUFGQmdRQUN3QUFBQUFHQWdDQUFBQUFCWUF0QUFBQUNnQUNBQzBBQkFZRUFBVUFBQUFGQmdRQUN3QUFBQUFHQWdDQUFBQUFCWUF1QUFBQUNnQUNBQzRBQkFZRUFBc0FBQUFGQmdRQURBQUFBQW9HQVFBQkFBQUZnQzhBQUFBS0FBSUFMd0FFQmdRQURBQUFBQVVHQkFBTkFBQUFDZ1lCQUFFQUFBV0FNQUFBQUFvQUFnQXdBQVFHQkFBTkFBQUFCUVlFQUE0QUFBQUFCZ0lBQWdBQUFBV0FNUUFBQUFvQUFnQXhBQVFHQkFBTkFBQUFCUVlFQUE4QUFBQUFCZ0lBQWdBQUFBV0FNZ0FBQUFvQUFnQXlBQVFHQkFBTkFBQUFCUVlFQUJBQUFBQUtCZ0VBQVFBQUJZQXpBQUFBQ2dBQ0FETUFCQVlFQUJBQUFBQUZCZ1FBRVFBQUFBQUdBZ0NBQUFBQUJZQTBBQUFBQ2dBQ0FEUUFCQVlFQUJFQUFBQUZCZ1FBRWdBQUFBQUdBZ0NBQUFBQUJZQTFBQUFBQ2dBQ0FEVUFCQVlFQUJJQUFBQUZCZ1FBRXdBQUFBQUdBZ0NBQUFBQUJZQTJBQUFBQ2dBQ0FEWUFCQVlFQUJNQUFBQUZCZ1FBRkFBQUFBQUdBZ0NBQUFBQUJZQTNBQUFBQ2dBQ0FEY0FCQVlFQUJRQUFBQUZCZ1FBRlFBQUFBQUdBZ0NBQUFBQUJZQTRBQUFBQ2dBQ0FEZ0FCQVlFQUJBQUFBQUZCZ1FBRlFBQUFBQUdBZ0NBQUFBQUJZQTVBQUFBQ2dBQ0FEa0FCQVlFQUJRQUFBQUZCZ1FBRmdBQUFBQUFCWUE2QUFBQUNnQUNBRG9BQkFZRUFCWUFBQUFGQmdRQUZ3QUFBQUFHQWdDQUFBQUFCWUE3QUFBQUNnQUNBRHNBQkFZRUFCY0FBQUFGQmdRQUdBQUFBQUFHQWdDQUFBQUFCWUE4QUFBQUNnQUNBRHdBQkFZRUFCZ0FBQUFGQmdRQUdRQUFBQUFHQWdDQUFBQUFCWUE5QUFBQUNnQUNBRDBBQkFZRUFCa0FBQUFGQmdRQUdnQUFBQW9HQVFBQkFBQUZnRDRBQUFBS0FBSUFQZ0FFQmdRQUdnQUFBQVVHQkFBYkFBQUFDZ1lCQUFFQUFBV0FQd0FBQUFvQUFnQS9BQVFHQkFBYkFBQUFCUVlFQUJ3QUFBQUFCZ0lBZ0FBQUFBV0FRQUFBQUFvQUFnQkFBQVFHQkFBY0FBQUFCUVlFQUIwQUFBQUFCZ0lBZ0FBQUFBV0FRUUFBQUFvQUFnQkJBQVFHQkFBZEFBQUFCUVlFQUI0QUFBQUFCZ0lBZ0FBQUFBV0FRZ0FBQUFvQUFnQkNBQVFHQkFBZUFBQUFCUVlFQUI4QUFBQUFCZ0lBZ0FBQUFBV0FRd0FBQUFvQUFnQkRBQVFHQkFBZkFBQUFCUVlFQUNBQUFBQUFCZ0lBZ0FBQUFBV0FSQUFBQUFvQUFnQkVBQVFHQkFBYkFBQUFCUVlFQUNBQUFBQUFCZ0lBZ0FBQUFBV0FSUUFBQUFvQUFnQkZBQVFHQkFBWkFBQUFCUVlFQUNFQUFBQUFCZ0lBZ0FBQUFBV0FSZ0FBQUFvQUFnQkdBQVFHQkFBV0FBQUFCUVlFQUNFQUFBQUFCZ0lBZ0FBQUFBZUFTUUFBQUFRQ0VBQUFBUEgvTkRQNy93QUE4Zi90Qk9iL0NnQUNBRWNBQUFvQ0FBUUFCQW9DQUFFQURRSU1BTzBFNXY4QUFQSC9BQUFBQUE0Q0RBQTBNL3YvQUFEeC93QUFBQUFQQWd3QTdRVG0vMFl1QmdBQUFBQUFBQUFIZ0VvQUFBQUVBaEFBLy85b0FGa3BMd0QvLzJnQUUvc1pBQW9BQWdCSUFBQUtBZ0FFQUFRS0FnQUJBQTBDREFBVCt4a0EvLzlvQUFBQUFBQU9BZ3dBV1NrdkFQLy9hQUFBQUFBQUR3SU1BQlA3R1FCR0xuNEFBQUFBQUFBQUI0QkxBQUFBQkFJUUFIL0Nrd0N4dzkvL2Y4S1RBQy9yei84S0FBSUFTUUFRQUVjQUFBQlVhR1Z5WlNCcGN5QmhJSFpoYkdWdVkyVWdiM0lnWTJoaGNtZGxJR1Z5Y205eUlITnZiV1YzYUdWeVpTQnBiaUIwYUdseklHRnliMjFoZEdsaklITjVjM1JsYlM0QUNnSUFCQUFFQ2dJQUFRQU5BZ3dBTCt2UC8zL0Nrd0FBQUFBQURnSU1BTEhEMy85L3dwTUFBQUFBQUE4Q0RBQXY2OC8vQVp1akFBQUFBQUFBQUFlQVRBQUFBQVFDRUFESEpGY0EyWHFWLzhja1Z3Q1NUSUQvQ2dBQ0FFb0FBQW9DQUFRQUJBb0NBQUVBRFFJTUFKSk1nUC9ISkZjQUFBQUFBQTRDREFEWmVwWC94eVJYQUFBQUFBQVBBZ3dBa2t5QS93MVRiQUFBQUFBQUFBQUFBQUFBQUFBQUFBPT0=</t>
        </r>
      </text>
    </comment>
    <comment ref="K73" authorId="0">
      <text>
        <r>
          <rPr>
            <b/>
            <sz val="9"/>
            <color indexed="81"/>
            <rFont val="Tahoma"/>
            <family val="2"/>
          </rPr>
          <t>QzI0SDIwRk4zTzRTfE1BU1RFUiBTSEVFVFBpY3R1cmUgMzcwfFZtcERSREF4TURBRUF3SUJBQUFBQUFBQUFBQUFBQUNBQUFBQUFBTUFGZ0FBQUVOb1pXMUVjbUYzSURFeUxqQXVNaTR4TURjMkJBSVFBQUJnc2YrbjQySC80Nld1QURr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9BQUFBQkFJUUFBQUFBQUFBQUFBQUFHQXVBMW5jeVFJV0NBUUFBQUFrQUJnSUJBQUFBQ1FBR1FnQUFCQUlBZ0FCQUE4SUFnQUJBQU9BU0FBQUFBUUNFQUFBWUxIL3ArTmgvK09scmdBNU1VNEFCSUFCQUFBQUFBSUlBQUFBMC84NThVMEFDZ0FDQUFJQU53UUJBQUVBQUFTQUFnQUFBQUFDQ0FBQUFPTC9Kdll6QUFvQUFnQURBQUlFQWdBSUFDc0VBZ0FBQUVnRUFBQTNCQUVBQVFhQUFBQUFBQUFDQ0FBQW9PWC9KZzR3QUFRQ0VBQUFZTjcvSmc0d0FKcTU1ZjhtempjQUl3Z0JBQUFDQndJQUFBQUFCdzBBQVFBQUFBTUFZQURJQUFNQVR3QUFBQUFFZ0FNQUFBQUFBZ2dBQUFEVC94UDdHUUFLQUFJQUJBQUFBQVNBQkFBQUFBQUNDQUFBQUxYL0Uvc1pBQW9BQWdBRkFBSUVBZ0FJQUNzRUFnQUFBRWdFQUFBM0JBRUFBUWFBQUFBQUFBQUNDQUFBb0xqL0V4TVdBQVFDRUFBQVlMSC9FeE1XQUpxNXVQOFQweDBBSXdnQkFBQUNCd0lBQUFBQUJ3MEFBUUFBQUFNQVlBRElBQU1BVHdBQUFBQUVnQVVBQUFBQUFnZ0FBQURpL3dBQUFBQUtBQUlBQmdBQUFBU0FCZ0FBQUFBQ0NBQUFBTlAvN1FUbS93b0FBZ0FIQUFBQUJJQUhBQUFBQUFJSUFBRUE0di9hQ2N6L0NnQUNBQWdBQUFBRWdBZ0FBQUFBQWdnQUFBQUFBTm9KelA4S0FBSUFDUUFBQUFTQUNRQUFBQUFDQ0FBQUFBOEF4dzZ5L3dvQUFnQUtBQUlFQWdBSkFDc0VBZ0FBQUVnRUFBQTNCQUVBQVFhQUFBQUFBQUFDQ0FBemt4SUF4OXF1L3dRQ0VBRE1iQXNBeDlxdS96T1RFZ0JnOUxUL0l3Z0JBQUFDQndJQUFBQUFCdzBBQVFBQUFBTUFZQURJQUFNQVJnQUFBQUFFZ0FvQUFBQUFBZ2dBLy84T0FPMEU1djhLQUFJQUN3QUFBQVNBQ3dBQUFBQUNDQUFBQUFBQUFBQUFBQW9BQWdBTUFBQUFCSUFNQUFBQUFBSUlBUC8vRGdBVCt4a0FDZ0FDQUEwQUFnUUNBQWNBS3dRQ0FBRUFTQVFBQURjRUFRQUJCb0FBQUFBQUFBSUlBRE9URWdBVFl4WUFCQUlRQU14c0N3QVRZeFlBTTVNU0FIbkpKQUFqQ0FFQUFBSUhBZ0FBQUFVSEFRQUJBQWNPQUFFQUFBQURBR0FBeUFBREFFNUlBQUFBQUFTQURRQUFBQUFDQ0FELy95d0FFL3NaQUFvQUFnQU9BQUlFQWdBUUFDc0VBZ0FBQUVnRUFBQUdnQUFBQUFBQUFnZ0FBS0F3QUJPZkZnQUVBaEFBQUdBcEFCT2ZGZ0NadVRBQWVVVWRBQ01JQVFBQUFnY0NBQUFBQUFjTkFBRUFBQUFEQUdBQXlBQURBRk1BQUFBQUJJQU9BQUFBQUFJSUFBQUFMUUFUK3pjQUNnQUNBQThBQWdRQ0FBZ0FLd1FDQUFBQVNBUUFBRGNFQVFBQkJvQUFBQUFBQUFJSUFBQ2dNQUFURXpRQUJBSVFBQUJnS1FBVEV6UUFtYmt3QUJQVE93QWpDQUVBQUFJSEFnQUFBQUFIRFFBQkFBQUFBd0JnQU1nQUF3QlBBQUFBQUFTQUR3QUFBQUFDQ0FELy95d0FGUHY3L3dvQUFnQVFBQUlFQWdBSUFDc0VBZ0FBQUVnRUFBQTNCQUVBQVFhQUFBQUFBQUFDQ0FEL256QUFGQlA0L3dRQ0VBRC9YeWtBRkJQNC81bTVNQUFVMC8vL0l3Z0JBQUFDQndJQUFBQUFCdzBBQVFBQUFBTUFZQURJQUFNQVR3QUFBQUFFZ0JBQUFBQUFBZ2dBLy85S0FCUDdHUUFLQUFJQUVRQUFBQVNBRVFBQUFBQUNDQUFBQUZvQUp2WXpBQW9BQWdBU0FBQUFCSUFTQUFBQUFBSUlBQUFBZUFBbTlqTUFDZ0FDQUJNQUFBQUVnQk1BQUFBQUFnZ0FBQUNIQUJQN0dRQUtBQUlBRkFBQUFBU0FGQUFBQUFBQ0NBRC8vM2NBQUFBQUFBb0FBZ0FWQUFBQUJJQVZBQUFBQUFJSUFQLy9XUUFBQUFBQUNnQUNBQllBQUFBRWdCWUFBQUFBQWdnQS8vK0dBTzBFNXY4S0FBSUFGd0FBQUFTQUZ3QUFBQUFDQ0FEdDFhUUFKdUxpL3dvQUFnQVlBQUFBQklBWUFBQUFBQUlJQUxBU3F3RDZpY1gvQ2dBQ0FCa0FBZ1FDQUFjQUt3UUNBQUFBU0FRQUFBYUFBQUFBQUFBQ0NBRGpwYTRBK3ZIQi93UUNFQUI5ZjZjQSt2SEIvK09scmdBdEpjbi9Jd2dCQUFBQ0J3SUFBQUFBQncwQUFRQUFBQU1BWUFESUFBTUFUZ0FBQUFBRWdCa0FBQUFBQWdnQW5SZVJBUHFKdHY4S0FBSUFHZ0FDQkFJQUJ3QXJCQUlBQUFCSUJBQUFCb0FBQUFBQUFBSUlBTkNxbEFENjhiTC9CQUlRQUdxRWpRRDY4YkwvMEtxVUFDMGx1djhqQ0FFQUFBSUhBZ0FBQUFBSERRQUJBQUFBQXdCZ0FNZ0FBd0JPQUFBQUFBU0FHZ0FBQUFBQ0NBRFc5STBBRExTWS93b0FBZ0FiQURjRUFRQUJBQUFFZ0JzQUFBQUFBZ2dBem94eUFFK0FqUDhLQUFJQUhBQUFBQVNBSEFBQUFBQUNDQUFIYW04QVlxcHUvd29BQWdBZEFBQUFCSUFkQUFBQUFBSUlBUDhCVkFDbGRtTC9DZ0FDQUI0QUFBQUVnQjRBQUFBQUFnZ0F2N3c3QU5ZWWRQOEtBQUlBSHdBQUFBU0FId0FBQUFBQ0NBQ0gzejRBdys2Ui93b0FBZ0FnQUFBQUJJQWdBQUFBQUFJSUFJNUhXZ0NBSXA3L0NnQUNBQ0VBQUFBRWdDRUFBQUFBQWdnQVE4eDZBT2FjeXY4S0FBSUFJZ0FBQUFXQUl3QUFBQW9BQWdBakFBUUdCQUFCQUFBQUJRWUVBQUlBQUFBS0JnRUFBUUFBQllBa0FBQUFDZ0FDQUNRQUJBWUVBQUlBQUFBRkJnUUFBd0FBQUFvR0FRQUJBQUFGZ0NVQUFBQUtBQUlBSlFBRUJnUUFBd0FBQUFVR0JBQUVBQUFBQUFZQ0FBSUFBQUFGZ0NZQUFBQUtBQUlBSmdBRUJnUUFBd0FBQUFVR0JBQUZBQUFBQ2dZQkFBRUFBQVdBSndBQUFBb0FBZ0FuQUFRR0JBQUZBQUFBQlFZRUFBWUFBQUFBQmdJQWdBQUFBQVdBS0FBQUFBb0FBZ0FvQUFRR0JBQUdBQUFBQlFZRUFBY0FBQUFBQmdJQWdBQUFBQVdBS1FBQUFBb0FBZ0FwQUFRR0JBQUhBQUFBQlFZRUFBZ0FBQUFBQmdJQWdBQUFBQVdBS2dBQUFBb0FBZ0FxQUFRR0JBQUlBQUFBQlFZRUFBa0FBQUFLQmdFQUFRQUFCWUFyQUFBQUNnQUNBQ3NBQkFZRUFBZ0FBQUFGQmdRQUNnQUFBQUFHQWdDQUFBQUFCWUFzQUFBQUNnQUNBQ3dBQkFZRUFBb0FBQUFGQmdRQUN3QUFBQUFHQWdDQUFBQUFCWUF0QUFBQUNnQUNBQzBBQkFZRUFBVUFBQUFGQmdRQUN3QUFBQUFHQWdDQUFBQUFCWUF1QUFBQUNnQUNBQzRBQkFZRUFBc0FBQUFGQmdRQURBQUFBQW9HQVFBQkFBQUZnQzhBQUFBS0FBSUFMd0FFQmdRQURBQUFBQVVHQkFBTkFBQUFDZ1lCQUFFQUFBV0FNQUFBQUFvQUFnQXdBQVFHQkFBTkFBQUFCUVlFQUE0QUFBQUFCZ0lBQWdBQUFBV0FNUUFBQUFvQUFnQXhBQVFHQkFBTkFBQUFCUVlFQUE4QUFBQUFCZ0lBQWdBQUFBV0FNZ0FBQUFvQUFnQXlBQVFHQkFBTkFBQUFCUVlFQUJBQUFBQUtCZ0VBQVFBQUJZQXpBQUFBQ2dBQ0FETUFCQVlFQUJBQUFBQUZCZ1FBRVFBQUFBQUdBZ0NBQUFBQUJZQTBBQUFBQ2dBQ0FEUUFCQVlFQUJFQUFBQUZCZ1FBRWdBQUFBQUdBZ0NBQUFBQUJZQTFBQUFBQ2dBQ0FEVUFCQVlFQUJJQUFBQUZCZ1FBRXdBQUFBQUdBZ0NBQUFBQUJZQTJBQUFBQ2dBQ0FEWUFCQVlFQUJNQUFBQUZCZ1FBRkFBQUFBQUdBZ0NBQUFBQUJZQTNBQUFBQ2dBQ0FEY0FCQVlFQUJRQUFBQUZCZ1FBRlFBQUFBQUdBZ0NBQUFBQUJZQTRBQUFBQ2dBQ0FEZ0FCQVlFQUJBQUFBQUZCZ1FBRlFBQUFBQUdBZ0NBQUFBQUJZQTVBQUFBQ2dBQ0FEa0FCQVlFQUJRQUFBQUZCZ1FBRmdBQUFBQUFCWUE2QUFBQUNnQUNBRG9BQkFZRUFCWUFBQUFGQmdRQUZ3QUFBQUFHQWdDQUFBQUFCWUE3QUFBQUNnQUNBRHNBQkFZRUFCY0FBQUFGQmdRQUdBQUFBQUFHQWdDQUFBQUFCWUE4QUFBQUNnQUNBRHdBQkFZRUFCZ0FBQUFGQmdRQUdRQUFBQUFHQWdDQUFBQUFCWUE5QUFBQUNnQUNBRDBBQkFZRUFCa0FBQUFGQmdRQUdnQUFBQW9HQVFBQkFBQUZnRDRBQUFBS0FBSUFQZ0FFQmdRQUdnQUFBQVVHQkFBYkFBQUFDZ1lCQUFFQUFBV0FQd0FBQUFvQUFnQS9BQVFHQkFBYkFBQUFCUVlFQUJ3QUFBQUFCZ0lBZ0FBQUFBV0FRQUFBQUFvQUFnQkFBQVFHQkFBY0FBQUFCUVlFQUIwQUFBQUFCZ0lBZ0FBQUFBV0FRUUFBQUFvQUFnQkJBQVFHQkFBZEFBQUFCUVlFQUI0QUFBQUFCZ0lBZ0FBQUFBV0FRZ0FBQUFvQUFnQkNBQVFHQkFBZUFBQUFCUVlFQUI4QUFBQUFCZ0lBZ0FBQUFBV0FRd0FBQUFvQUFnQkRBQVFHQkFBZkFBQUFCUVlFQUNBQUFBQUFCZ0lBZ0FBQUFBV0FSQUFBQUFvQUFnQkVBQVFHQkFBYkFBQUFCUVlFQUNBQUFBQUFCZ0lBZ0FBQUFBV0FSUUFBQUFvQUFnQkZBQVFHQkFBWkFBQUFCUVlFQUNFQUFBQUFCZ0lBZ0FBQUFBV0FSZ0FBQUFvQUFnQkdBQVFHQkFBV0FBQUFCUVlFQUNFQUFBQUFCZ0lBZ0FBQUFBZUFTUUFBQUFRQ0VBQUFBUEgvTkRQNy93QUE4Zi90Qk9iL0NnQUNBRWNBQUFvQ0FBUUFCQW9DQUFFQURRSU1BTzBFNXY4QUFQSC9BQUFBQUE0Q0RBQTBNL3YvQUFEeC93QUFBQUFQQWd3QTdRVG0vMFl1QmdBQUFBQUFBQUFIZ0VvQUFBQUVBaEFBLy85b0FGa3BMd0QvLzJnQUUvc1pBQW9BQWdCSUFBQUtBZ0FFQUFRS0FnQUJBQTBDREFBVCt4a0EvLzlvQUFBQUFBQU9BZ3dBV1NrdkFQLy9hQUFBQUFBQUR3SU1BQlA3R1FCR0xuNEFBQUFBQUFBQUI0QkxBQUFBQkFJUUFIL0Nrd0N4dzkvL2Y4S1RBQy9yei84S0FBSUFTUUFRQUVjQUFBQlVhR1Z5WlNCcGN5QmhJSFpoYkdWdVkyVWdiM0lnWTJoaGNtZGxJR1Z5Y205eUlITnZiV1YzYUdWeVpTQnBiaUIwYUdseklHRnliMjFoZEdsaklITjVjM1JsYlM0QUNnSUFCQUFFQ2dJQUFRQU5BZ3dBTCt2UC8zL0Nrd0FBQUFBQURnSU1BTEhEMy85L3dwTUFBQUFBQUE4Q0RBQXY2OC8vQVp1akFBQUFBQUFBQUFlQVRBQUFBQVFDRUFESEpGY0EyWHFWLzhja1Z3Q1NUSUQvQ2dBQ0FFb0FBQW9DQUFRQUJBb0NBQUVBRFFJTUFKSk1nUC9ISkZjQUFBQUFBQTRDREFEWmVwWC94eVJYQUFBQUFBQVBBZ3dBa2t5QS93MVRiQUFBQUFBQUFBQUFBQUFBQUFBQUFBPT0=</t>
        </r>
      </text>
    </comment>
    <comment ref="J74" authorId="0">
      <text>
        <r>
          <rPr>
            <sz val="9"/>
            <color indexed="81"/>
            <rFont val="Tahoma"/>
            <family val="2"/>
          </rPr>
          <t>QzI1SDMxTjNPM3xNQVNURVIgU0hFRVRQaWN0dXJlIDU0NXxWbXBEUkRBeE1EQUVBd0lCQUFBQUFBQUFBQUFBQUFDQUFBQUFBQU1BRmdBQUFFTm9aVzFFY21GM0lERXlMakF1TWk0eE1EYzJCQUlRQUFCZ3ovL0tTaUgvVVRSU0FHQm5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JQUFBQUJBSVFBQUFBQUFBQUFBQUFBSURHQkw5czRBZ1dDQVFBQUFBa0FCZ0lCQUFBQUNRQUdRZ0FBQkFJQWdBQkFBOElBZ0FCQUFPQVJBQUFBQVFDRUFBQVlNLy95a29oLzFFMFVnQmdaNElBQklBQkFBQUFBQUlJQUFBQTR2OG05ak1BQ2dBQ0FBSUFOd1FCQUFFQUFBU0FBZ0FBQUFBQ0NBQUFBTlAvRS9zWkFBb0FBZ0FEQUFJRUFnQUlBQ3NFQWdBQUFFZ0VBQUEzQkFFQUFRYUFBQUFBQUFBQ0NBQUFvTmIvRXhNV0FBUUNFQUFBWU0vL0V4TVdBSnE1MXY4VDB4MEFJd2dCQUFBQ0J3SUFBQUFBQncwQUFRQUFBQU1BWUFESUFBTUFUd0FBQUFBRWdBTUFBQUFBQWdnQUFBRGkvd0FBQUFBS0FBSUFCQUFBQUFTQUJBQUFBQUFDQ0FBQUFOUC83UVRtL3dvQUFnQUZBQUFBQklBRkFBQUFBQUlJQUFFQTR2L2FDY3ovQ2dBQ0FBWUFBQUFFZ0FZQUFBQUFBZ2dBQUFBQUFOb0p6UDhLQUFJQUJ3QUFBQVNBQndBQUFBQUNDQUQvL3c0QTdRVG0vd29BQWdBSUFBQUFCSUFJQUFBQUFBSUlBQUFBQUFBQUFBQUFDZ0FDQUFrQUFBQUVnQWtBQUFBQUFnZ0EvLzhPQUJQN0dRQUtBQUlBQ2dBQ0JBSUFDQUFyQkFJQUFBQklCQUFBTndRQkFBRUdnQUFBQUFBQUFnZ0EvNThTQUJNVEZnQUVBaEFBLzE4TEFCTVRGZ0NadVJJQUU5TWRBQ01JQVFBQUFnY0NBQUFBQUFjTkFBRUFBQUFEQUdBQXlBQURBRThBQUFBQUJJQUtBQUFBQUFJSUFBQUFBQUFtOWpNQUNnQUNBQXNBTndRQkFBRUFBQVNBQ3dBQUFBQUNDQUQvL3c0QU9mRk5BQW9BQWdBTUFBQUFCSUFNQUFBQUFBSUlBQUFBQUFCTTdHY0FDZ0FDQUEwQUFBQUVnQTBBQUFBQUFnZ0EvLzhPQUdEbmdRQUtBQUlBRGdBQUFBU0FEZ0FBQUFBQ0NBQUFBQzBBWU9lQkFBb0FBZ0FQQUFBQUJJQVBBQUFBQUFJSUFQLy9Pd0JNN0djQUNnQUNBQkFBQUFBRWdCQUFBQUFBQWdnQS8vOHNBRG54VFFBS0FBSUFFUUFDQkFJQUJ3QXJCQUlBQUFCSUJBQUFCb0FBQUFBQUFBSUlBRE9UTUFBNVdVb0FCQUlRQU14c0tRQTVXVW9BTTVNd0FHeU1VUUFqQ0FFQUFBSUhBZ0FBQUFBSERRQUJBQUFBQXdCZ0FNZ0FBd0JPQUFBQUFBU0FFUUFBQUFBQ0NBQUFBQThBeHc2eS93b0FBZ0FTQUFBQUJJQVNBQUFBQUFJSUFFUE1BZ0MvcHBiL0NnQUNBQk1BQWdRQ0FBY0FLd1FDQUFBQVNBUUFBRGNFQVFBQkJvQUFBQUFBQUFJSUFIWmZCZ0MvRHBQL0JBSVFBQkU1Ly8rL0RwUC9kbDhHQVBOQm12OGpDQUVBQUFJSEFnQUFBQUFIRFFBQkFBQUFBd0JnQU1nQUF3Qk9BQUFBQUFTQUV3QUFBQUFDQ0FDZEZ4a0EwNU9DL3dvQUFnQVVBQUlFQWdBSEFDc0VBZ0FBQUVnRUFBQUdnQUFBQUFBQUFnZ0EwS29jQU5QN2Z2OEVBaEFBYW9RVkFOUDdmdi9RcWh3QUJpK0cveU1JQVFBQUFnY0NBQUFBQUFjTkFBRUFBQUFEQUdBQXlBQURBRTRBQUFBQUJJQVVBQUFBQUFJSUFOYjBGUURsdldUL0NnQUNBQlVBQUFBRWdCVUFBQUFBQWdnQUQzb3ZBS1g0VlA4S0FBSUFGZ0EzQkFFQUFRQUFCSUFXQUFBQUFBSUlBQUVQTXdDVkx6Zi9DZ0FDQUJjQU53UUJBQUVBQUFTQUZ3QUFBQUFDQ0FBeUFSNEFpTkFoL3dvQUFnQVlBRGNFQVFBQkFBQUVnQmdBQUFBQUFnZ0FSU3NBQUZEekpQOEtBQUlBR1FBM0JBRUFBUUFBQklBWkFBQUFBQUlJQUwwRThQOW9PejcvQ2dBQ0FCb0FOd1FCQUFFQUFBU0FHZ0FBQUFBQ0NBRDl0dm4vTko5YS93b0FBZ0FiQURjRUFRQUJBQUFFZ0JzQUFBQUFBZ2dBc0JJekFOT1RrZjhLQUFJQUhBQUFBQVNBSEFBQUFBQUNDQUM0ZWs0QUZtQ0Yvd29BQWdBZEFBSUVBZ0FJQUNzRUFnQUFBRWdFQUFBM0JBRUFBUWFBQUFBQUFBQUNDQUM0R2xJQUZuaUIvd1FDRUFDNDJrb0FGbmlCLzFFMFVnQVdPSW4vSXdnQkFBQUNCd0lBQUFBQUJ3MEFBUUFBQUFNQVlBRElBQU1BVHdBQUFBQUVnQjBBQUFBQUFnZ0E3ZFVzQUFEc3J2OEtBQUlBSGdBQUFBU0FIZ0FBQUFBQ0NBQ3dFak1BTEVUTS93b0FBZ0FmQURjRUFRQUJBQUFFZ0I4QUFBQUFBZ2dBQ2w1SkFFQXh1UDhLQUFJQUlBQTNCQUVBQVFBQUJZQWhBQUFBQ2dBQ0FDRUFCQVlFQUFFQUFBQUZCZ1FBQWdBQUFBb0dBUUFCQUFBRmdDSUFBQUFLQUFJQUlnQUVCZ1FBQWdBQUFBVUdCQUFEQUFBQUNnWUJBQUVBQUFXQUl3QUFBQW9BQWdBakFBUUdCQUFEQUFBQUJRWUVBQVFBQUFBQUJnSUFnQUFBQUFXQUpBQUFBQW9BQWdBa0FBUUdCQUFFQUFBQUJRWUVBQVVBQUFBQUJnSUFnQUFBQUFXQUpRQUFBQW9BQWdBbEFBUUdCQUFGQUFBQUJRWUVBQVlBQUFBQUJnSUFnQUFBQUFXQUpnQUFBQW9BQWdBbUFBUUdCQUFHQUFBQUJRWUVBQWNBQUFBQUJnSUFnQUFBQUFXQUp3QUFBQW9BQWdBbkFBUUdCQUFIQUFBQUJRWUVBQWdBQUFBQUJnSUFnQUFBQUFXQUtBQUFBQW9BQWdBb0FBUUdCQUFEQUFBQUJRWUVBQWdBQUFBQUJnSUFnQUFBQUFXQUtRQUFBQW9BQWdBcEFBUUdCQUFJQUFBQUJRWUVBQWtBQUFBS0JnRUFBUUFBQllBcUFBQUFDZ0FDQUNvQUJBWUVBQWtBQUFBRkJnUUFDZ0FBQUFvR0FRQUJBQUFGZ0NzQUFBQUtBQUlBS3dBRUJnUUFDZ0FBQUFVR0JBQUxBQUFBQ2dZQkFBRUFBQVdBTEFBQUFBb0FBZ0FzQUFRR0JBQUxBQUFBQlFZRUFBd0FBQUFBQmdJQWdBQUFBQVdBTFFBQUFBb0FBZ0F0QUFRR0JBQU1BQUFBQlFZRUFBMEFBQUFBQmdJQWdBQUFBQVdBTGdBQUFBb0FBZ0F1QUFRR0JBQU5BQUFBQlFZRUFBNEFBQUFBQmdJQWdBQUFBQVdBTHdBQUFBb0FBZ0F2QUFRR0JBQU9BQUFBQlFZRUFBOEFBQUFBQmdJQWdBQUFBQVdBTUFBQUFBb0FBZ0F3QUFRR0JBQVBBQUFBQlFZRUFCQUFBQUFBQmdJQWdBQUFBQVdBTVFBQUFBb0FBZ0F4QUFRR0JBQUxBQUFBQlFZRUFCQUFBQUFBQmdJQWdBQUFBQVdBTWdBQUFBb0FBZ0F5QUFRR0JBQUdBQUFBQlFZRUFCRUFBQUFLQmdFQUFRQUFCWUF6QUFBQUNnQUNBRE1BQkFZRUFCRUFBQUFGQmdRQUVnQUFBQUFHQWdBQ0FBTUdBZ0FCQUFzR0VBQkFBQUFBTWdBQUFBQUFBQUEwQUFBQUFBQUZnRFFBQUFBS0FBSUFOQUFFQmdRQUVnQUFBQVVHQkFBVEFBQUFDZ1lCQUFFQUFBV0FOUUFBQUFvQUFnQTFBQVFHQkFBVEFBQUFCUVlFQUJRQUFBQUtCZ0VBQVFBQUJZQTJBQUFBQ2dBQ0FEWUFCQVlFQUJRQUFBQUZCZ1FBRlFBQUFBb0dBUUFCQUFBRmdEY0FBQUFLQUFJQU53QUVCZ1FBRlFBQUFBVUdCQUFXQUFBQUNnWUJBQUVBQUFXQU9BQUFBQW9BQWdBNEFBUUdCQUFXQUFBQUJRWUVBQmNBQUFBS0JnRUFBUUFBQllBNUFBQUFDZ0FDQURrQUJBWUVBQmNBQUFBRkJnUUFHQUFBQUFvR0FRQUJBQUFGZ0RvQUFBQUtBQUlBT2dBRUJnUUFHQUFBQUFVR0JBQVpBQUFBQ2dZQkFBRUFBQVdBT3dBQUFBb0FBZ0E3QUFRR0JBQVpBQUFBQlFZRUFCb0FBQUFLQmdFQUFRQUFCWUE4QUFBQUNnQUNBRHdBQkFZRUFCUUFBQUFGQmdRQUdnQUFBQW9HQVFBQkFBQUZnRDBBQUFBS0FBSUFQUUFFQmdRQUV3QUFBQVVHQkFBYkFBQUFDZ1lCQUFFQUFBV0FQZ0FBQUFvQUFnQStBQVFHQkFBYkFBQUFCUVlFQUJ3QUFBQUFCZ0lBQWdBQUFBV0FQd0FBQUFvQUFnQS9BQVFHQkFBYkFBQUFCUVlFQUIwQUFBQUtCZ0VBQVFBQUJZQkFBQUFBQ2dBQ0FFQUFCQVlFQUJFQUFBQUZCZ1FBSFFBQUFBb0dBUUFCQUFBRmdFRUFBQUFLQUFJQVFRQUVCZ1FBSFFBQUFBVUdCQUFlQUFBQUNnWUJBQUVBQUFXQVFnQUFBQW9BQWdCQ0FBUUdCQUFkQUFBQUJRWUVBQjhBQUFBS0JnRUFBUUFBQjRCRkFBQUFCQUlRQUFBQThmODBNL3YvQUFEeC8rMEU1djhLQUFJQVF3QUFDZ0lBQkFBRUNnSUFBUUFOQWd3QTdRVG0vd0FBOGY4QUFBQUFEZ0lNQURReisvOEFBUEgvQUFBQUFBOENEQUR0Qk9iL1JpNEdBQUFBQUFBQUFBZUFSZ0FBQUFRQ0VBRC8veDBBa3hwOUFQLy9IUUJNN0djQUNnQUNBRVFBQUFvQ0FBUUFCQW9DQUFFQURRSU1BRXpzWndELy94MEFBQUFBQUE0Q0RBQ1RHbjBBLy84ZEFBQUFBQUFQQWd3QVRPeG5BRVl1TXdBQUFBQUFBQUFBQUFBQUFBQUFBQT09</t>
        </r>
      </text>
    </comment>
    <comment ref="K74" authorId="0">
      <text>
        <r>
          <rPr>
            <sz val="9"/>
            <color indexed="81"/>
            <rFont val="Tahoma"/>
            <family val="2"/>
          </rPr>
          <t>QzI1SDMxTjNPM3xNQVNURVIgU0hFRVRQaWN0dXJlIDU0NXxWbXBEUkRBeE1EQUVBd0lCQUFBQUFBQUFBQUFBQUFDQUFBQUFBQU1BRmdBQUFFTm9aVzFFY21GM0lERXlMakF1TWk0eE1EYzJCQUlRQUFCZ3ovL0tTaUgvVVRSU0FHQm5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JQUFBQUJBSVFBQUFBQUFBQUFBQUFBSURHQkw5czRBZ1dDQVFBQUFBa0FCZ0lCQUFBQUNRQUdRZ0FBQkFJQWdBQkFBOElBZ0FCQUFPQVJBQUFBQVFDRUFBQVlNLy95a29oLzFFMFVnQmdaNElBQklBQkFBQUFBQUlJQUFBQTR2OG05ak1BQ2dBQ0FBSUFOd1FCQUFFQUFBU0FBZ0FBQUFBQ0NBQUFBTlAvRS9zWkFBb0FBZ0FEQUFJRUFnQUlBQ3NFQWdBQUFFZ0VBQUEzQkFFQUFRYUFBQUFBQUFBQ0NBQUFvTmIvRXhNV0FBUUNFQUFBWU0vL0V4TVdBSnE1MXY4VDB4MEFJd2dCQUFBQ0J3SUFBQUFBQncwQUFRQUFBQU1BWUFESUFBTUFUd0FBQUFBRWdBTUFBQUFBQWdnQUFBRGkvd0FBQUFBS0FBSUFCQUFBQUFTQUJBQUFBQUFDQ0FBQUFOUC83UVRtL3dvQUFnQUZBQUFBQklBRkFBQUFBQUlJQUFFQTR2L2FDY3ovQ2dBQ0FBWUFBQUFFZ0FZQUFBQUFBZ2dBQUFBQUFOb0p6UDhLQUFJQUJ3QUFBQVNBQndBQUFBQUNDQUQvL3c0QTdRVG0vd29BQWdBSUFBQUFCSUFJQUFBQUFBSUlBQUFBQUFBQUFBQUFDZ0FDQUFrQUFBQUVnQWtBQUFBQUFnZ0EvLzhPQUJQN0dRQUtBQUlBQ2dBQ0JBSUFDQUFyQkFJQUFBQklCQUFBTndRQkFBRUdnQUFBQUFBQUFnZ0EvNThTQUJNVEZnQUVBaEFBLzE4TEFCTVRGZ0NadVJJQUU5TWRBQ01JQVFBQUFnY0NBQUFBQUFjTkFBRUFBQUFEQUdBQXlBQURBRThBQUFBQUJJQUtBQUFBQUFJSUFBQUFBQUFtOWpNQUNnQUNBQXNBTndRQkFBRUFBQVNBQ3dBQUFBQUNDQUQvL3c0QU9mRk5BQW9BQWdBTUFBQUFCSUFNQUFBQUFBSUlBQUFBQUFCTTdHY0FDZ0FDQUEwQUFBQUVnQTBBQUFBQUFnZ0EvLzhPQUdEbmdRQUtBQUlBRGdBQUFBU0FEZ0FBQUFBQ0NBQUFBQzBBWU9lQkFBb0FBZ0FQQUFBQUJJQVBBQUFBQUFJSUFQLy9Pd0JNN0djQUNnQUNBQkFBQUFBRWdCQUFBQUFBQWdnQS8vOHNBRG54VFFBS0FBSUFFUUFDQkFJQUJ3QXJCQUlBQUFCSUJBQUFCb0FBQUFBQUFBSUlBRE9UTUFBNVdVb0FCQUlRQU14c0tRQTVXVW9BTTVNd0FHeU1VUUFqQ0FFQUFBSUhBZ0FBQUFBSERRQUJBQUFBQXdCZ0FNZ0FBd0JPQUFBQUFBU0FFUUFBQUFBQ0NBQUFBQThBeHc2eS93b0FBZ0FTQUFBQUJJQVNBQUFBQUFJSUFFUE1BZ0MvcHBiL0NnQUNBQk1BQWdRQ0FBY0FLd1FDQUFBQVNBUUFBRGNFQVFBQkJvQUFBQUFBQUFJSUFIWmZCZ0MvRHBQL0JBSVFBQkU1Ly8rL0RwUC9kbDhHQVBOQm12OGpDQUVBQUFJSEFnQUFBQUFIRFFBQkFBQUFBd0JnQU1nQUF3Qk9BQUFBQUFTQUV3QUFBQUFDQ0FDZEZ4a0EwNU9DL3dvQUFnQVVBQUlFQWdBSEFDc0VBZ0FBQUVnRUFBQUdnQUFBQUFBQUFnZ0EwS29jQU5QN2Z2OEVBaEFBYW9RVkFOUDdmdi9RcWh3QUJpK0cveU1JQVFBQUFnY0NBQUFBQUFjTkFBRUFBQUFEQUdBQXlBQURBRTRBQUFBQUJJQVVBQUFBQUFJSUFOYjBGUURsdldUL0NnQUNBQlVBQUFBRWdCVUFBQUFBQWdnQUQzb3ZBS1g0VlA4S0FBSUFGZ0EzQkFFQUFRQUFCSUFXQUFBQUFBSUlBQUVQTXdDVkx6Zi9DZ0FDQUJjQU53UUJBQUVBQUFTQUZ3QUFBQUFDQ0FBeUFSNEFpTkFoL3dvQUFnQVlBRGNFQVFBQkFBQUVnQmdBQUFBQUFnZ0FSU3NBQUZEekpQOEtBQUlBR1FBM0JBRUFBUUFBQklBWkFBQUFBQUlJQUwwRThQOW9PejcvQ2dBQ0FCb0FOd1FCQUFFQUFBU0FHZ0FBQUFBQ0NBRDl0dm4vTko5YS93b0FBZ0FiQURjRUFRQUJBQUFFZ0JzQUFBQUFBZ2dBc0JJekFOT1RrZjhLQUFJQUhBQUFBQVNBSEFBQUFBQUNDQUM0ZWs0QUZtQ0Yvd29BQWdBZEFBSUVBZ0FJQUNzRUFnQUFBRWdFQUFBM0JBRUFBUWFBQUFBQUFBQUNDQUM0R2xJQUZuaUIvd1FDRUFDNDJrb0FGbmlCLzFFMFVnQVdPSW4vSXdnQkFBQUNCd0lBQUFBQUJ3MEFBUUFBQUFNQVlBRElBQU1BVHdBQUFBQUVnQjBBQUFBQUFnZ0E3ZFVzQUFEc3J2OEtBQUlBSGdBQUFBU0FIZ0FBQUFBQ0NBQ3dFak1BTEVUTS93b0FBZ0FmQURjRUFRQUJBQUFFZ0I4QUFBQUFBZ2dBQ2w1SkFFQXh1UDhLQUFJQUlBQTNCQUVBQVFBQUJZQWhBQUFBQ2dBQ0FDRUFCQVlFQUFFQUFBQUZCZ1FBQWdBQUFBb0dBUUFCQUFBRmdDSUFBQUFLQUFJQUlnQUVCZ1FBQWdBQUFBVUdCQUFEQUFBQUNnWUJBQUVBQUFXQUl3QUFBQW9BQWdBakFBUUdCQUFEQUFBQUJRWUVBQVFBQUFBQUJnSUFnQUFBQUFXQUpBQUFBQW9BQWdBa0FBUUdCQUFFQUFBQUJRWUVBQVVBQUFBQUJnSUFnQUFBQUFXQUpRQUFBQW9BQWdBbEFBUUdCQUFGQUFBQUJRWUVBQVlBQUFBQUJnSUFnQUFBQUFXQUpnQUFBQW9BQWdBbUFBUUdCQUFHQUFBQUJRWUVBQWNBQUFBQUJnSUFnQUFBQUFXQUp3QUFBQW9BQWdBbkFBUUdCQUFIQUFBQUJRWUVBQWdBQUFBQUJnSUFnQUFBQUFXQUtBQUFBQW9BQWdBb0FBUUdCQUFEQUFBQUJRWUVBQWdBQUFBQUJnSUFnQUFBQUFXQUtRQUFBQW9BQWdBcEFBUUdCQUFJQUFBQUJRWUVBQWtBQUFBS0JnRUFBUUFBQllBcUFBQUFDZ0FDQUNvQUJBWUVBQWtBQUFBRkJnUUFDZ0FBQUFvR0FRQUJBQUFGZ0NzQUFBQUtBQUlBS3dBRUJnUUFDZ0FBQUFVR0JBQUxBQUFBQ2dZQkFBRUFBQVdBTEFBQUFBb0FBZ0FzQUFRR0JBQUxBQUFBQlFZRUFBd0FBQUFBQmdJQWdBQUFBQVdBTFFBQUFBb0FBZ0F0QUFRR0JBQU1BQUFBQlFZRUFBMEFBQUFBQmdJQWdBQUFBQVdBTGdBQUFBb0FBZ0F1QUFRR0JBQU5BQUFBQlFZRUFBNEFBQUFBQmdJQWdBQUFBQVdBTHdBQUFBb0FBZ0F2QUFRR0JBQU9BQUFBQlFZRUFBOEFBQUFBQmdJQWdBQUFBQVdBTUFBQUFBb0FBZ0F3QUFRR0JBQVBBQUFBQlFZRUFCQUFBQUFBQmdJQWdBQUFBQVdBTVFBQUFBb0FBZ0F4QUFRR0JBQUxBQUFBQlFZRUFCQUFBQUFBQmdJQWdBQUFBQVdBTWdBQUFBb0FBZ0F5QUFRR0JBQUdBQUFBQlFZRUFCRUFBQUFLQmdFQUFRQUFCWUF6QUFBQUNnQUNBRE1BQkFZRUFCRUFBQUFGQmdRQUVnQUFBQUFHQWdBQ0FBTUdBZ0FCQUFzR0VBQkFBQUFBTWdBQUFBQUFBQUEwQUFBQUFBQUZnRFFBQUFBS0FBSUFOQUFFQmdRQUVnQUFBQVVHQkFBVEFBQUFDZ1lCQUFFQUFBV0FOUUFBQUFvQUFnQTFBQVFHQkFBVEFBQUFCUVlFQUJRQUFBQUtCZ0VBQVFBQUJZQTJBQUFBQ2dBQ0FEWUFCQVlFQUJRQUFBQUZCZ1FBRlFBQUFBb0dBUUFCQUFBRmdEY0FBQUFLQUFJQU53QUVCZ1FBRlFBQUFBVUdCQUFXQUFBQUNnWUJBQUVBQUFXQU9BQUFBQW9BQWdBNEFBUUdCQUFXQUFBQUJRWUVBQmNBQUFBS0JnRUFBUUFBQllBNUFBQUFDZ0FDQURrQUJBWUVBQmNBQUFBRkJnUUFHQUFBQUFvR0FRQUJBQUFGZ0RvQUFBQUtBQUlBT2dBRUJnUUFHQUFBQUFVR0JBQVpBQUFBQ2dZQkFBRUFBQVdBT3dBQUFBb0FBZ0E3QUFRR0JBQVpBQUFBQlFZRUFCb0FBQUFLQmdFQUFRQUFCWUE4QUFBQUNnQUNBRHdBQkFZRUFCUUFBQUFGQmdRQUdnQUFBQW9HQVFBQkFBQUZnRDBBQUFBS0FBSUFQUUFFQmdRQUV3QUFBQVVHQkFBYkFBQUFDZ1lCQUFFQUFBV0FQZ0FBQUFvQUFnQStBQVFHQkFBYkFBQUFCUVlFQUJ3QUFBQUFCZ0lBQWdBQUFBV0FQd0FBQUFvQUFnQS9BQVFHQkFBYkFBQUFCUVlFQUIwQUFBQUtCZ0VBQVFBQUJZQkFBQUFBQ2dBQ0FFQUFCQVlFQUJFQUFBQUZCZ1FBSFFBQUFBb0dBUUFCQUFBRmdFRUFBQUFLQUFJQVFRQUVCZ1FBSFFBQUFBVUdCQUFlQUFBQUNnWUJBQUVBQUFXQVFnQUFBQW9BQWdCQ0FBUUdCQUFkQUFBQUJRWUVBQjhBQUFBS0JnRUFBUUFBQjRCRkFBQUFCQUlRQUFBQThmODBNL3YvQUFEeC8rMEU1djhLQUFJQVF3QUFDZ0lBQkFBRUNnSUFBUUFOQWd3QTdRVG0vd0FBOGY4QUFBQUFEZ0lNQURReisvOEFBUEgvQUFBQUFBOENEQUR0Qk9iL1JpNEdBQUFBQUFBQUFBZUFSZ0FBQUFRQ0VBRC8veDBBa3hwOUFQLy9IUUJNN0djQUNnQUNBRVFBQUFvQ0FBUUFCQW9DQUFFQURRSU1BRXpzWndELy94MEFBQUFBQUE0Q0RBQ1RHbjBBLy84ZEFBQUFBQUFQQWd3QVRPeG5BRVl1TXdBQUFBQUFBQUFBQUFBQUFBQUFBQT09</t>
        </r>
      </text>
    </comment>
    <comment ref="J75" authorId="0">
      <text>
        <r>
          <rPr>
            <sz val="9"/>
            <color indexed="81"/>
            <rFont val="Tahoma"/>
            <family val="2"/>
          </rPr>
          <t>QzE3SDE2Rk4zT3xNQVNURVIgU0hFRVRQaWN0dXJlIDU3M3xWbXBEUkRBeE1EQUVBd0lCQUFBQUFBQUFBQUFBQUFDQUFBQUFBQU1BRmdBQUFFTm9aVzFFY21GM0lERXlMakF1TWk0eE1EYzJCQUlRQUFCZ3dQL0hqckgvNlBpTkFHLzJa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IvN1ZBa1dDQVFBQUFBa0FCZ0lCQUFBQUNRQUdRZ0FBQkFJQWdBQkFBOElBZ0FCQUFPQU1nQUFBQVFDRUFBQVlNRC94NDZ4LytqNGpRQnY5bVlBQklBQkFBQUFBQUlJQUFBQUFBQmhKV1lBQ2dBQ0FBSUFOd1FCQUFFQUFBU0FBZ0FBQUFBQ0NBQUFBQUFBWVNWSUFBb0FBZ0FEQUFBQUJJQURBQUFBQUFJSUFNQzY1Lzh3Z3pZQUNnQUNBQVFBQWdRQ0FBY0FLd1FDQUFBQVNBUUFBQWFBQUFBQUFBQUNDQUQwVGV2L01Pc3lBQVFDRUFDTkorVC9NT3N5QVBSTjYvOWpIam9BSXdnQkFBQUNCd0lBQUFBQUJ3MEFBUUFBQUFNQVlBRElBQU1BVGdBQUFBQUVnQVFBQUFBQUFnZ0FBUUR4L3hQN0dRQUtBQUlBQlFBQ0JBSUFCd0FyQkFJQUFBQklCQUFBQm9BQUFBQUFBQUlJQURTVDlQOFRZeFlBQkFJUUFNMXM3ZjhUWXhZQU5KUDAvMGFXSFFBakNBRUFBQUlIQWdBQUFBQUhEUUFCQUFBQUF3QmdBTWdBQXdCT0FBQUFBQVNBQlFBQUFBQUNDQUFBQU9ML0FBQUFBQW9BQWdBR0FBQUFCSUFHQUFBQUFBSUlBQUFBeFA4QUFBQUFDZ0FDQUFjQUFnUUNBQWdBS3dRQ0FBRUFTQVFBQURjRUFRQUJCb0FBQUFBQUFBSUlBQUNneC84QkdQei9CQUlRQUFCZ3dQOEJHUHovbXJuSC96TUxDd0FqQ0FFQUFBSUhBZ0FBQUFVSEFRQUJBQWNPQUFFQUFBQURBR0FBeUFBREFFOUlBQUFBQUFTQUJ3QUFBQUFDQ0FBQUFQSC83UVRtL3dvQUFnQUlBQUFBQklBSUFBQUFBQUlJQUFBQTR2L2FDY3ovQ2dBQ0FBa0FOd1FCQUFFQUFBU0FDUUFBQUFBQ0NBQUFBUEgveHc2eS93b0FBZ0FLQURjRUFRQUJBQUFFZ0FvQUFBQUFBZ2dBQUFBUEFNY09zdjhLQUFJQUN3QTNCQUVBQVFBQUJJQUxBQUFBQUFJSUFBQUFIZ0RhQ2N6L0NnQUNBQXdBTndRQkFBRUFBQVNBREFBQUFBQUNDQUFBQUE4QTdRVG0vd29BQWdBTkFBQUFCSUFOQUFBQUFBSUlBUC8vSFFBQUFBQUFDZ0FDQUE0QUFnUUNBQWNBS3dRQ0FBQUFTQVFBQUFhQUFBQUFBQUFDQ0FBemt5RUFBV2o4L3dRQ0VBRE1iQm9BQVdqOC96T1RJUUF6bXdNQUl3Z0JBQUFDQndJQUFBQUFCdzBBQVFBQUFBTUFZQURJQUFNQVRnQUFBQUFFZ0E0QUFBQUFBZ2dBQUFBUEFCUDdHUUFLQUFJQUR3QUFBQVNBRHdBQUFBQUNDQUJBUlJnQU1JTTJBQW9BQWdBUUFBQUFCSUFRQUFBQUFBSUlBRjNOTkFCd3lEOEFDZ0FDQUJFQUFBQUVnQkVBQUFBQUFnZ0FJQW83QUp3Z1hRQUtBQUlBRWdBQUFBU0FFZ0FBQUFBQ0NBQTlrbGNBM1dWbUFBb0FBZ0FUQUFBQUJJQVRBQUFBQUFJSUFKZmRiUUR3VWxJQUNnQUNBQlFBQUFBRWdCUUFBQUFBQWdnQXRHV0tBRENZV3dBS0FBSUFGUUFDQkFJQUNRQXJCQUlBQUFCSUJBQUFOd1FCQUFFR2dBQUFBQUFBQWdnQTZQaU5BREJrV0FBRUFoQUFnZEtHQURCa1dBRG8rSTBBeW4xZUFDTUlBUUFBQWdjQ0FBQUFBQWNOQUFFQUFBQURBR0FBeUFBREFFWUFBQUFBQklBVkFBQUFBQUlJQU5TZ1p3REUralFBQ2dBQ0FCWUFBQUFFZ0JZQUFBQUFBZ2dBdHhoTEFJUzFLd0FLQUFJQUZ3QUFBQVdBR0FBQUFBb0FBZ0FZQUFRR0JBQUJBQUFBQlFZRUFBSUFBQUFLQmdFQUFRQUFCWUFaQUFBQUNnQUNBQmtBQkFZRUFBSUFBQUFGQmdRQUF3QUFBQUFHQWdDQUFBQUFCWUFhQUFBQUNnQUNBQm9BQkFZRUFBTUFBQUFGQmdRQUJBQUFBQUFHQWdDQUFBQUFCWUFiQUFBQUNnQUNBQnNBQkFZRUFBUUFBQUFGQmdRQUJRQUFBQUFHQWdDQUFBQUFCWUFjQUFBQUNnQUNBQndBQkFZRUFBVUFBQUFGQmdRQUJnQUFBQW9HQVFBQkFBQUZnQjBBQUFBS0FBSUFIUUFFQmdRQUJRQUFBQVVHQkFBSEFBQUFBQVlDQUlBQUFBQUZnQjRBQUFBS0FBSUFIZ0FFQmdRQUJ3QUFBQVVHQkFBSUFBQUFDZ1lCQUFFQUFBV0FId0FBQUFvQUFnQWZBQVFHQkFBSUFBQUFCUVlFQUFrQUFBQUtCZ0VBQVFBQUJZQWdBQUFBQ2dBQ0FDQUFCQVlFQUFrQUFBQUZCZ1FBQ2dBQUFBb0dBUUFCQUFBRmdDRUFBQUFLQUFJQUlRQUVCZ1FBQ2dBQUFBVUdCQUFMQUFBQUNnWUJBQUVBQUFXQUlnQUFBQW9BQWdBaUFBUUdCQUFMQUFBQUJRWUVBQXdBQUFBS0JnRUFBUUFBQllBakFBQUFDZ0FDQUNNQUJBWUVBQWNBQUFBRkJnUUFEQUFBQUFBR0FnQ0FBQUFBQllBa0FBQUFDZ0FDQUNRQUJBWUVBQXdBQUFBRkJnUUFEUUFBQUFBR0FnQ0FBQUFBQllBbEFBQUFDZ0FDQUNVQUJBWUVBQTBBQUFBRkJnUUFEZ0FBQUFBR0FnQ0FBQUFBQllBbUFBQUFDZ0FDQUNZQUJBWUVBQVFBQUFBRkJnUUFEZ0FBQUFBR0FnQ0FBQUFBQllBbkFBQUFDZ0FDQUNjQUJBWUVBQTRBQUFBRkJnUUFEd0FBQUFBR0FnQ0FBQUFBQllBb0FBQUFDZ0FDQUNnQUJBWUVBQUlBQUFBRkJnUUFEd0FBQUFBR0FnQ0FBQUFBQllBcEFBQUFDZ0FDQUNrQUJBWUVBQThBQUFBRkJnUUFFQUFBQUFBQUJZQXFBQUFBQ2dBQ0FDb0FCQVlFQUJBQUFBQUZCZ1FBRVFBQUFBQUdBZ0NBQUFBQUJZQXJBQUFBQ2dBQ0FDc0FCQVlFQUJFQUFBQUZCZ1FBRWdBQUFBQUdBZ0NBQUFBQUJZQXNBQUFBQ2dBQ0FDd0FCQVlFQUJJQUFBQUZCZ1FBRXdBQUFBQUdBZ0NBQUFBQUJZQXRBQUFBQ2dBQ0FDMEFCQVlFQUJNQUFBQUZCZ1FBRkFBQUFBb0dBUUFCQUFBRmdDNEFBQUFLQUFJQUxnQUVCZ1FBRXdBQUFBVUdCQUFWQUFBQUFBWUNBSUFBQUFBRmdDOEFBQUFLQUFJQUx3QUVCZ1FBRlFBQUFBVUdCQUFXQUFBQUFBWUNBSUFBQUFBRmdEQUFBQUFLQUFJQU1BQUVCZ1FBRUFBQUFBVUdCQUFXQUFBQUFBWUNBSUFBQUFBSGdETUFBQUFFQWhBQUFBQUFBT040UGdBQUFBQUFZYUF1QUFvQUFnQXhBQkFBUndBQUFGUm9aWEpsSUdseklHRWdkbUZzWlc1alpTQnZjaUJqYUdGeVoyVWdaWEp5YjNJZ2MyOXRaWGRvWlhKbElHbHVJSFJvYVhNZ1lYSnZiV0YwYVdNZ2MzbHpkR1Z0TGdBS0FnQUVBQVFLQWdBQkFBMENEQUJob0M0QUFBQUFBQUFBQUFBT0Fnd0E0M2crQUFBQUFBQUFBQUFBRHdJTUFHR2dMZ0NCMkE4QUFBQUFBQUFBQjRBMEFBQUFCQUlRQUFBQUFBQkdMaFVBQUFBQUFBQUFBQUFLQUFJQU1nQUFDZ0lBQkFBRUNnSUFBUUFOQWd3QUFBQUFBQUFBQUFBQUFBQUFEZ0lNQUVZdUZRQUFBQUFBQUFBQUFBOENEQUFBQUFBQVJpNFZBQUFBQUFBQUFBZUFOUUFBQUFRQ0VBQjZWVkVBOXp0ZUFIcFZVUUN3RFVrQUNnQUNBRE1BQUFvQ0FBUUFCQW9DQUFFQURRSU1BTEFOU1FCNlZWRUFBQUFBQUE0Q0RBRDNPMTRBZWxWUkFBQUFBQUFQQWd3QXNBMUpBTUNEWmdBQUFBQUFBQUFBQUFBQUFBQUFBQT09</t>
        </r>
      </text>
    </comment>
    <comment ref="K75" authorId="0">
      <text>
        <r>
          <rPr>
            <sz val="9"/>
            <color indexed="81"/>
            <rFont val="Tahoma"/>
            <family val="2"/>
          </rPr>
          <t>QzE3SDE2Rk4zT3xNQVNURVIgU0hFRVRQaWN0dXJlIDU3M3xWbXBEUkRBeE1EQUVBd0lCQUFBQUFBQUFBQUFBQUFDQUFBQUFBQU1BRmdBQUFFTm9aVzFFY21GM0lERXlMakF1TWk0eE1EYzJCQUlRQUFCZ3dQL0hqckgvNlBpTkFHLzJa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IvN1ZBa1dDQVFBQUFBa0FCZ0lCQUFBQUNRQUdRZ0FBQkFJQWdBQkFBOElBZ0FCQUFPQU1nQUFBQVFDRUFBQVlNRC94NDZ4LytqNGpRQnY5bVlBQklBQkFBQUFBQUlJQUFBQUFBQmhKV1lBQ2dBQ0FBSUFOd1FCQUFFQUFBU0FBZ0FBQUFBQ0NBQUFBQUFBWVNWSUFBb0FBZ0FEQUFBQUJJQURBQUFBQUFJSUFNQzY1Lzh3Z3pZQUNnQUNBQVFBQWdRQ0FBY0FLd1FDQUFBQVNBUUFBQWFBQUFBQUFBQUNDQUQwVGV2L01Pc3lBQVFDRUFDTkorVC9NT3N5QVBSTjYvOWpIam9BSXdnQkFBQUNCd0lBQUFBQUJ3MEFBUUFBQUFNQVlBRElBQU1BVGdBQUFBQUVnQVFBQUFBQUFnZ0FBUUR4L3hQN0dRQUtBQUlBQlFBQ0JBSUFCd0FyQkFJQUFBQklCQUFBQm9BQUFBQUFBQUlJQURTVDlQOFRZeFlBQkFJUUFNMXM3ZjhUWXhZQU5KUDAvMGFXSFFBakNBRUFBQUlIQWdBQUFBQUhEUUFCQUFBQUF3QmdBTWdBQXdCT0FBQUFBQVNBQlFBQUFBQUNDQUFBQU9ML0FBQUFBQW9BQWdBR0FBQUFCSUFHQUFBQUFBSUlBQUFBeFA4QUFBQUFDZ0FDQUFjQUFnUUNBQWdBS3dRQ0FBRUFTQVFBQURjRUFRQUJCb0FBQUFBQUFBSUlBQUNneC84QkdQei9CQUlRQUFCZ3dQOEJHUHovbXJuSC96TUxDd0FqQ0FFQUFBSUhBZ0FBQUFVSEFRQUJBQWNPQUFFQUFBQURBR0FBeUFBREFFOUlBQUFBQUFTQUJ3QUFBQUFDQ0FBQUFQSC83UVRtL3dvQUFnQUlBQUFBQklBSUFBQUFBQUlJQUFBQTR2L2FDY3ovQ2dBQ0FBa0FOd1FCQUFFQUFBU0FDUUFBQUFBQ0NBQUFBUEgveHc2eS93b0FBZ0FLQURjRUFRQUJBQUFFZ0FvQUFBQUFBZ2dBQUFBUEFNY09zdjhLQUFJQUN3QTNCQUVBQVFBQUJJQUxBQUFBQUFJSUFBQUFIZ0RhQ2N6L0NnQUNBQXdBTndRQkFBRUFBQVNBREFBQUFBQUNDQUFBQUE4QTdRVG0vd29BQWdBTkFBQUFCSUFOQUFBQUFBSUlBUC8vSFFBQUFBQUFDZ0FDQUE0QUFnUUNBQWNBS3dRQ0FBQUFTQVFBQUFhQUFBQUFBQUFDQ0FBemt5RUFBV2o4L3dRQ0VBRE1iQm9BQVdqOC96T1RJUUF6bXdNQUl3Z0JBQUFDQndJQUFBQUFCdzBBQVFBQUFBTUFZQURJQUFNQVRnQUFBQUFFZ0E0QUFBQUFBZ2dBQUFBUEFCUDdHUUFLQUFJQUR3QUFBQVNBRHdBQUFBQUNDQUJBUlJnQU1JTTJBQW9BQWdBUUFBQUFCSUFRQUFBQUFBSUlBRjNOTkFCd3lEOEFDZ0FDQUJFQUFBQUVnQkVBQUFBQUFnZ0FJQW83QUp3Z1hRQUtBQUlBRWdBQUFBU0FFZ0FBQUFBQ0NBQTlrbGNBM1dWbUFBb0FBZ0FUQUFBQUJJQVRBQUFBQUFJSUFKZmRiUUR3VWxJQUNnQUNBQlFBQUFBRWdCUUFBQUFBQWdnQXRHV0tBRENZV3dBS0FBSUFGUUFDQkFJQUNRQXJCQUlBQUFCSUJBQUFOd1FCQUFFR2dBQUFBQUFBQWdnQTZQaU5BREJrV0FBRUFoQUFnZEtHQURCa1dBRG8rSTBBeW4xZUFDTUlBUUFBQWdjQ0FBQUFBQWNOQUFFQUFBQURBR0FBeUFBREFFWUFBQUFBQklBVkFBQUFBQUlJQU5TZ1p3REUralFBQ2dBQ0FCWUFBQUFFZ0JZQUFBQUFBZ2dBdHhoTEFJUzFLd0FLQUFJQUZ3QUFBQVdBR0FBQUFBb0FBZ0FZQUFRR0JBQUJBQUFBQlFZRUFBSUFBQUFLQmdFQUFRQUFCWUFaQUFBQUNnQUNBQmtBQkFZRUFBSUFBQUFGQmdRQUF3QUFBQUFHQWdDQUFBQUFCWUFhQUFBQUNnQUNBQm9BQkFZRUFBTUFBQUFGQmdRQUJBQUFBQUFHQWdDQUFBQUFCWUFiQUFBQUNnQUNBQnNBQkFZRUFBUUFBQUFGQmdRQUJRQUFBQUFHQWdDQUFBQUFCWUFjQUFBQUNnQUNBQndBQkFZRUFBVUFBQUFGQmdRQUJnQUFBQW9HQVFBQkFBQUZnQjBBQUFBS0FBSUFIUUFFQmdRQUJRQUFBQVVHQkFBSEFBQUFBQVlDQUlBQUFBQUZnQjRBQUFBS0FBSUFIZ0FFQmdRQUJ3QUFBQVVHQkFBSUFBQUFDZ1lCQUFFQUFBV0FId0FBQUFvQUFnQWZBQVFHQkFBSUFBQUFCUVlFQUFrQUFBQUtCZ0VBQVFBQUJZQWdBQUFBQ2dBQ0FDQUFCQVlFQUFrQUFBQUZCZ1FBQ2dBQUFBb0dBUUFCQUFBRmdDRUFBQUFLQUFJQUlRQUVCZ1FBQ2dBQUFBVUdCQUFMQUFBQUNnWUJBQUVBQUFXQUlnQUFBQW9BQWdBaUFBUUdCQUFMQUFBQUJRWUVBQXdBQUFBS0JnRUFBUUFBQllBakFBQUFDZ0FDQUNNQUJBWUVBQWNBQUFBRkJnUUFEQUFBQUFBR0FnQ0FBQUFBQllBa0FBQUFDZ0FDQUNRQUJBWUVBQXdBQUFBRkJnUUFEUUFBQUFBR0FnQ0FBQUFBQllBbEFBQUFDZ0FDQUNVQUJBWUVBQTBBQUFBRkJnUUFEZ0FBQUFBR0FnQ0FBQUFBQllBbUFBQUFDZ0FDQUNZQUJBWUVBQVFBQUFBRkJnUUFEZ0FBQUFBR0FnQ0FBQUFBQllBbkFBQUFDZ0FDQUNjQUJBWUVBQTRBQUFBRkJnUUFEd0FBQUFBR0FnQ0FBQUFBQllBb0FBQUFDZ0FDQUNnQUJBWUVBQUlBQUFBRkJnUUFEd0FBQUFBR0FnQ0FBQUFBQllBcEFBQUFDZ0FDQUNrQUJBWUVBQThBQUFBRkJnUUFFQUFBQUFBQUJZQXFBQUFBQ2dBQ0FDb0FCQVlFQUJBQUFBQUZCZ1FBRVFBQUFBQUdBZ0NBQUFBQUJZQXJBQUFBQ2dBQ0FDc0FCQVlFQUJFQUFBQUZCZ1FBRWdBQUFBQUdBZ0NBQUFBQUJZQXNBQUFBQ2dBQ0FDd0FCQVlFQUJJQUFBQUZCZ1FBRXdBQUFBQUdBZ0NBQUFBQUJZQXRBQUFBQ2dBQ0FDMEFCQVlFQUJNQUFBQUZCZ1FBRkFBQUFBb0dBUUFCQUFBRmdDNEFBQUFLQUFJQUxnQUVCZ1FBRXdBQUFBVUdCQUFWQUFBQUFBWUNBSUFBQUFBRmdDOEFBQUFLQUFJQUx3QUVCZ1FBRlFBQUFBVUdCQUFXQUFBQUFBWUNBSUFBQUFBRmdEQUFBQUFLQUFJQU1BQUVCZ1FBRUFBQUFBVUdCQUFXQUFBQUFBWUNBSUFBQUFBSGdETUFBQUFFQWhBQUFBQUFBT040UGdBQUFBQUFZYUF1QUFvQUFnQXhBQkFBUndBQUFGUm9aWEpsSUdseklHRWdkbUZzWlc1alpTQnZjaUJqYUdGeVoyVWdaWEp5YjNJZ2MyOXRaWGRvWlhKbElHbHVJSFJvYVhNZ1lYSnZiV0YwYVdNZ2MzbHpkR1Z0TGdBS0FnQUVBQVFLQWdBQkFBMENEQUJob0M0QUFBQUFBQUFBQUFBT0Fnd0E0M2crQUFBQUFBQUFBQUFBRHdJTUFHR2dMZ0NCMkE4QUFBQUFBQUFBQjRBMEFBQUFCQUlRQUFBQUFBQkdMaFVBQUFBQUFBQUFBQUFLQUFJQU1nQUFDZ0lBQkFBRUNnSUFBUUFOQWd3QUFBQUFBQUFBQUFBQUFBQUFEZ0lNQUVZdUZRQUFBQUFBQUFBQUFBOENEQUFBQUFBQVJpNFZBQUFBQUFBQUFBZUFOUUFBQUFRQ0VBQjZWVkVBOXp0ZUFIcFZVUUN3RFVrQUNnQUNBRE1BQUFvQ0FBUUFCQW9DQUFFQURRSU1BTEFOU1FCNlZWRUFBQUFBQUE0Q0RBRDNPMTRBZWxWUkFBQUFBQUFQQWd3QXNBMUpBTUNEWmdBQUFBQUFBQUFBQUFBQUFBQUFBQT09</t>
        </r>
      </text>
    </comment>
    <comment ref="J76" authorId="0">
      <text>
        <r>
          <rPr>
            <sz val="9"/>
            <color indexed="81"/>
            <rFont val="Tahoma"/>
            <family val="2"/>
          </rPr>
          <t>QzIxSDE5Tk8zU3xNQVNURVIgU0hFRVRQaWN0dXJlIDU4M3xWbXBEUkRBeE1EQUVBd0lCQUFBQUFBQUFBQUFBQUFDQUFBQUFBQU1BRmdBQUFFTm9aVzFFY21GM0lERXlMakF1TWk0eE1EYzJCQUlRQUFFQXRmL0hKcEQvelpOYUFFeHNh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JhNnR3a1dDQVFBQUFBa0FCZ0lCQUFBQUNRQUdRZ0FBQkFJQWdBQkFBOElBZ0FCQUFPQU9RQUFBQVFDRUFBQkFMWC94eWFRLzgyVFdnQk1iR2dBQklBQkFBQUFBQUlJQUFFQXRmL0hEckwvQ2dBQ0FBSUFOd1FCQUFFQUFBU0FBZ0FBQUFBQ0NBQUJBTlAveHc2eS93b0FBZ0FEQUFJRUFnQVFBQ3NFQWdBQUFFZ0VBQUFHZ0FBQUFBQUFBZ2dBQWFEVy84ZXlydjhFQWhBQUFXRFAvOGV5cnYrYXVkYi9MVm0xL3lNSUFRQUFBZ2NDQUFBQUFBY05BQUVBQUFBREFHQUF5QUFEQUZNQUFBQUFCSUFEQUFBQUFBSUlBQUVBMC8vSER0RC9DZ0FDQUFRQUFnUUNBQWdBS3dRQ0FBQUFTQVFBQURjRUFRQUJCb0FBQUFBQUFBSUlBQUdnMXYvSEpzei9CQUlRQUFGZ3ovL0hKc3ovbXJuVy84Zm0wLzhqQ0FFQUFBSUhBZ0FBQUFBSERRQUJBQUFBQXdCZ0FNZ0FBd0JQQUFBQUFBU0FCQUFBQUFBQ0NBQUJBTlAveHc2VS93b0FBZ0FGQUFJRUFnQUlBQ3NFQWdBQUFFZ0VBQUEzQkFFQUFRYUFBQUFBQUFBQ0NBQUJvTmIveHlhUS93UUNFQUFCWU0vL3h5YVEvNXE1MXYvSDVwZi9Jd2dCQUFBQ0J3SUFBQUFBQncwQUFRQUFBQU1BWUFESUFBTUFUd0FBQUFBRWdBVUFBQUFBQWdnQUFRRHgvOGNPc3Y4S0FBSUFCZ0FBQUFTQUJnQUFBQUFDQ0FBQUFBQUF0Qk9ZL3dvQUFnQUhBQUFBQklBSEFBQUFBQUlJQUFBQUhnQzBFNWovQ2dBQ0FBZ0FBQUFFZ0FnQUFBQUFBZ2dBQUFBdEFNY09zdjhLQUFJQUNRQUFBQVNBQ1FBQUFBQUNDQUFBQUI0QTJnbk0vd29BQWdBS0FBQUFCSUFLQUFBQUFBSUlBQUFBQUFEYUNjei9DZ0FDQUFzQUFBQUVnQXNBQUFBQUFnZ0FBUUR4LyswRTV2OEtBQUlBREFBQUFBU0FEQUFBQUFBQ0NBQUFBTlAvN1FUbS93b0FBZ0FOQUFJRUFnQUlBQ3NFQWdBQUFFZ0VBQUEzQkFFQUFRYUFBQUFBQUFBQ0NBQUJvTmIvN1J6aS93UUNFQUFCWU0vLzdSemkvNXE1MXYvdDNPbi9Jd2dCQUFBQ0J3SUFBQUFBQncwQUFRQUFBQU1BWUFESUFBTUFUd0FBQUFBRWdBMEFBQUFBQWdnQUFBQUFBQUFBQUFBS0FBSUFEZ0FDQkFJQUJ3QXJCQUlBQUFCSUJBQUFCb0FBQUFBQUFBSUlBRE9UQXdBQWFQei9CQUlRQU0xcy9QOEFhUHovTTVNREFET2JBd0FqQ0FFQUFBSUhBZ0FBQUFBSERRQUJBQUFBQXdCZ0FNZ0FBd0JPQUFBQUFBU0FEZ0FBQUFBQ0NBQUFBUEgvRS9zWkFBb0FBZ0FQQURjRUFRQUJBQUFFZ0E4QUFBQUFBZ2dBQUFBQUFDYjJNd0FLQUFJQUVBQUFBQVNBRUFBQUFBQUNDQUFCQVBIL09mRk5BQW9BQWdBUkFBQUFCSUFSQUFBQUFBSUlBQUFBQUFCTTdHY0FDZ0FDQUJJQUFBQUVnQklBQUFBQUFnZ0FBQUFlQUV6c1p3QUtBQUlBRXdBQUFBU0FFd0FBQUFBQ0NBQUFBQzBBT2ZGTkFBb0FBZ0FVQUFBQUJJQVVBQUFBQUFJSUFBQUFIZ0FtOWpNQUNnQUNBQlVBQUFBRWdCVUFBQUFBQWdnQUFBQWVBQUFBQUFBS0FBSUFGZ0FBQUFTQUZnQUFBQUFDQ0FBQUFDMEFFL3NaQUFvQUFnQVhBQUFBQklBWEFBQUFBQUlJQUFBQVN3QVQreGtBQ2dBQ0FCZ0FBQUFFZ0JnQUFBQUFBZ2dBQUFCYUFBQUFBQUFLQUFJQUdRQUFBQVNBR1FBQUFBQUNDQUFBQUVzQTdRVG0vd29BQWdBYUFBQUFCSUFhQUFBQUFBSUlBQUFBTFFEdEJPYi9DZ0FDQUJzQUFBQUZnQndBQUFBS0FBSUFIQUFFQmdRQUFRQUFBQVVHQkFBQ0FBQUFDZ1lCQUFFQUFBV0FIUUFBQUFvQUFnQWRBQVFHQkFBQ0FBQUFCUVlFQUFNQUFBQUFCZ0lBQWdBQUFBV0FIZ0FBQUFvQUFnQWVBQVFHQkFBQ0FBQUFCUVlFQUFRQUFBQUFCZ0lBQWdBQUFBV0FId0FBQUFvQUFnQWZBQVFHQkFBQ0FBQUFCUVlFQUFVQUFBQUtCZ0VBQVFBQUJZQWdBQUFBQ2dBQ0FDQUFCQVlFQUFVQUFBQUZCZ1FBQmdBQUFBQUdBZ0NBQUFBQUJZQWhBQUFBQ2dBQ0FDRUFCQVlFQUFZQUFBQUZCZ1FBQndBQUFBQUdBZ0NBQUFBQUJZQWlBQUFBQ2dBQ0FDSUFCQVlFQUFjQUFBQUZCZ1FBQ0FBQUFBQUdBZ0NBQUFBQUJZQWpBQUFBQ2dBQ0FDTUFCQVlFQUFnQUFBQUZCZ1FBQ1FBQUFBQUdBZ0NBQUFBQUJZQWtBQUFBQ2dBQ0FDUUFCQVlFQUFrQUFBQUZCZ1FBQ2dBQUFBQUdBZ0NBQUFBQUJZQWxBQUFBQ2dBQ0FDVUFCQVlFQUFVQUFBQUZCZ1FBQ2dBQUFBQUdBZ0NBQUFBQUJZQW1BQUFBQ2dBQ0FDWUFCQVlFQUFvQUFBQUZCZ1FBQ3dBQUFBb0dBUUFCQUFBRmdDY0FBQUFLQUFJQUp3QUVCZ1FBQ3dBQUFBVUdCQUFNQUFBQUFBWUNBQUlBQUFBRmdDZ0FBQUFLQUFJQUtBQUVCZ1FBQ3dBQUFBVUdCQUFOQUFBQUNnWUJBQUVBQUFXQUtRQUFBQW9BQWdBcEFBUUdCQUFOQUFBQUJRWUVBQTRBQUFBS0JnRUFBUUFBQllBcUFBQUFDZ0FDQUNvQUJBWUVBQTRBQUFBRkJnUUFEd0FBQUFvR0FRQUJBQUFGZ0NzQUFBQUtBQUlBS3dBRUJnUUFEd0FBQUFVR0JBQVFBQUFBQUFZQ0FJQUFBQUFGZ0N3QUFBQUtBQUlBTEFBRUJnUUFFQUFBQUFVR0JBQVJBQUFBQUFZQ0FJQUFBQUFGZ0MwQUFBQUtBQUlBTFFBRUJnUUFFUUFBQUFVR0JBQVNBQUFBQUFZQ0FJQUFBQUFGZ0M0QUFBQUtBQUlBTGdBRUJnUUFFZ0FBQUFVR0JBQVRBQUFBQUFZQ0FJQUFBQUFGZ0M4QUFBQUtBQUlBTHdBRUJnUUFFd0FBQUFVR0JBQVVBQUFBQUFZQ0FJQUFBQUFGZ0RBQUFBQUtBQUlBTUFBRUJnUUFEd0FBQUFVR0JBQVVBQUFBQUFZQ0FJQUFBQUFGZ0RFQUFBQUtBQUlBTVFBRUJnUUFEUUFBQUFVR0JBQVZBQUFBQ2dZQkFBRUFBQVdBTWdBQUFBb0FBZ0F5QUFRR0JBQVZBQUFBQlFZRUFCWUFBQUFBQmdJQWdBQUFBQVdBTXdBQUFBb0FBZ0F6QUFRR0JBQVdBQUFBQlFZRUFCY0FBQUFBQmdJQWdBQUFBQVdBTkFBQUFBb0FBZ0EwQUFRR0JBQVhBQUFBQlFZRUFCZ0FBQUFBQmdJQWdBQUFBQVdBTlFBQUFBb0FBZ0ExQUFRR0JBQVlBQUFBQlFZRUFCa0FBQUFBQmdJQWdBQUFBQVdBTmdBQUFBb0FBZ0EyQUFRR0JBQVpBQUFBQlFZRUFCb0FBQUFBQmdJQWdBQUFBQVdBTndBQUFBb0FBZ0EzQUFRR0JBQVZBQUFBQlFZRUFCb0FBQUFBQmdJQWdBQUFBQWVBT2dBQUFBUUNFQUFBQUE4QURUM0gvd0FBRHdESERyTC9DZ0FDQURnQUFBb0NBQVFBQkFvQ0FBRUFEUUlNQU1jT3N2OEFBQThBQUFBQUFBNENEQUFOUGNmL0FBQVBBQUFBQUFBUEFnd0F4dzZ5LzBZdUpBQUFBQUFBQUFBSGdEc0FBQUFFQWhBQUFBQVBBSUFmWXdBQUFBOEFPZkZOQUFvQUFnQTVBQUFLQWdBRUFBUUtBZ0FCQUEwQ0RBQTU4VTBBQUFBUEFBQUFBQUFPQWd3QWdCOWpBQUFBRHdBQUFBQUFEd0lNQURueFRRQkdMaVFBQUFBQUFBQUFCNEE4QUFBQUJBSVFBQUFBUEFCR0xoVUFBQUE4QUFBQUFBQUtBQUlBT2dBQUNnSUFCQUFFQ2dJQUFRQU5BZ3dBQUFBQUFBQUFQQUFBQUFBQURnSU1BRVl1RlFBQUFEd0FBQUFBQUE4Q0RBQUFBQUFBUmk1UkFBQUFBQUFBQUFBQUFBQUFBQUFB</t>
        </r>
      </text>
    </comment>
    <comment ref="K76" authorId="0">
      <text>
        <r>
          <rPr>
            <sz val="9"/>
            <color indexed="81"/>
            <rFont val="Tahoma"/>
            <family val="2"/>
          </rPr>
          <t>QzIxSDE5Tk8zU3xNQVNURVIgU0hFRVRQaWN0dXJlIDU4M3xWbXBEUkRBeE1EQUVBd0lCQUFBQUFBQUFBQUFBQUFDQUFBQUFBQU1BRmdBQUFFTm9aVzFFY21GM0lERXlMakF1TWk0eE1EYzJCQUlRQUFFQXRmL0hKcEQvelpOYUFFeHNh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JhNnR3a1dDQVFBQUFBa0FCZ0lCQUFBQUNRQUdRZ0FBQkFJQWdBQkFBOElBZ0FCQUFPQU9RQUFBQVFDRUFBQkFMWC94eWFRLzgyVFdnQk1iR2dBQklBQkFBQUFBQUlJQUFFQXRmL0hEckwvQ2dBQ0FBSUFOd1FCQUFFQUFBU0FBZ0FBQUFBQ0NBQUJBTlAveHc2eS93b0FBZ0FEQUFJRUFnQVFBQ3NFQWdBQUFFZ0VBQUFHZ0FBQUFBQUFBZ2dBQWFEVy84ZXlydjhFQWhBQUFXRFAvOGV5cnYrYXVkYi9MVm0xL3lNSUFRQUFBZ2NDQUFBQUFBY05BQUVBQUFBREFHQUF5QUFEQUZNQUFBQUFCSUFEQUFBQUFBSUlBQUVBMC8vSER0RC9DZ0FDQUFRQUFnUUNBQWdBS3dRQ0FBQUFTQVFBQURjRUFRQUJCb0FBQUFBQUFBSUlBQUdnMXYvSEpzei9CQUlRQUFGZ3ovL0hKc3ovbXJuVy84Zm0wLzhqQ0FFQUFBSUhBZ0FBQUFBSERRQUJBQUFBQXdCZ0FNZ0FBd0JQQUFBQUFBU0FCQUFBQUFBQ0NBQUJBTlAveHc2VS93b0FBZ0FGQUFJRUFnQUlBQ3NFQWdBQUFFZ0VBQUEzQkFFQUFRYUFBQUFBQUFBQ0NBQUJvTmIveHlhUS93UUNFQUFCWU0vL3h5YVEvNXE1MXYvSDVwZi9Jd2dCQUFBQ0J3SUFBQUFBQncwQUFRQUFBQU1BWUFESUFBTUFUd0FBQUFBRWdBVUFBQUFBQWdnQUFRRHgvOGNPc3Y4S0FBSUFCZ0FBQUFTQUJnQUFBQUFDQ0FBQUFBQUF0Qk9ZL3dvQUFnQUhBQUFBQklBSEFBQUFBQUlJQUFBQUhnQzBFNWovQ2dBQ0FBZ0FBQUFFZ0FnQUFBQUFBZ2dBQUFBdEFNY09zdjhLQUFJQUNRQUFBQVNBQ1FBQUFBQUNDQUFBQUI0QTJnbk0vd29BQWdBS0FBQUFCSUFLQUFBQUFBSUlBQUFBQUFEYUNjei9DZ0FDQUFzQUFBQUVnQXNBQUFBQUFnZ0FBUUR4LyswRTV2OEtBQUlBREFBQUFBU0FEQUFBQUFBQ0NBQUFBTlAvN1FUbS93b0FBZ0FOQUFJRUFnQUlBQ3NFQWdBQUFFZ0VBQUEzQkFFQUFRYUFBQUFBQUFBQ0NBQUJvTmIvN1J6aS93UUNFQUFCWU0vLzdSemkvNXE1MXYvdDNPbi9Jd2dCQUFBQ0J3SUFBQUFBQncwQUFRQUFBQU1BWUFESUFBTUFUd0FBQUFBRWdBMEFBQUFBQWdnQUFBQUFBQUFBQUFBS0FBSUFEZ0FDQkFJQUJ3QXJCQUlBQUFCSUJBQUFCb0FBQUFBQUFBSUlBRE9UQXdBQWFQei9CQUlRQU0xcy9QOEFhUHovTTVNREFET2JBd0FqQ0FFQUFBSUhBZ0FBQUFBSERRQUJBQUFBQXdCZ0FNZ0FBd0JPQUFBQUFBU0FEZ0FBQUFBQ0NBQUFBUEgvRS9zWkFBb0FBZ0FQQURjRUFRQUJBQUFFZ0E4QUFBQUFBZ2dBQUFBQUFDYjJNd0FLQUFJQUVBQUFBQVNBRUFBQUFBQUNDQUFCQVBIL09mRk5BQW9BQWdBUkFBQUFCSUFSQUFBQUFBSUlBQUFBQUFCTTdHY0FDZ0FDQUJJQUFBQUVnQklBQUFBQUFnZ0FBQUFlQUV6c1p3QUtBQUlBRXdBQUFBU0FFd0FBQUFBQ0NBQUFBQzBBT2ZGTkFBb0FBZ0FVQUFBQUJJQVVBQUFBQUFJSUFBQUFIZ0FtOWpNQUNnQUNBQlVBQUFBRWdCVUFBQUFBQWdnQUFBQWVBQUFBQUFBS0FBSUFGZ0FBQUFTQUZnQUFBQUFDQ0FBQUFDMEFFL3NaQUFvQUFnQVhBQUFBQklBWEFBQUFBQUlJQUFBQVN3QVQreGtBQ2dBQ0FCZ0FBQUFFZ0JnQUFBQUFBZ2dBQUFCYUFBQUFBQUFLQUFJQUdRQUFBQVNBR1FBQUFBQUNDQUFBQUVzQTdRVG0vd29BQWdBYUFBQUFCSUFhQUFBQUFBSUlBQUFBTFFEdEJPYi9DZ0FDQUJzQUFBQUZnQndBQUFBS0FBSUFIQUFFQmdRQUFRQUFBQVVHQkFBQ0FBQUFDZ1lCQUFFQUFBV0FIUUFBQUFvQUFnQWRBQVFHQkFBQ0FBQUFCUVlFQUFNQUFBQUFCZ0lBQWdBQUFBV0FIZ0FBQUFvQUFnQWVBQVFHQkFBQ0FBQUFCUVlFQUFRQUFBQUFCZ0lBQWdBQUFBV0FId0FBQUFvQUFnQWZBQVFHQkFBQ0FBQUFCUVlFQUFVQUFBQUtCZ0VBQVFBQUJZQWdBQUFBQ2dBQ0FDQUFCQVlFQUFVQUFBQUZCZ1FBQmdBQUFBQUdBZ0NBQUFBQUJZQWhBQUFBQ2dBQ0FDRUFCQVlFQUFZQUFBQUZCZ1FBQndBQUFBQUdBZ0NBQUFBQUJZQWlBQUFBQ2dBQ0FDSUFCQVlFQUFjQUFBQUZCZ1FBQ0FBQUFBQUdBZ0NBQUFBQUJZQWpBQUFBQ2dBQ0FDTUFCQVlFQUFnQUFBQUZCZ1FBQ1FBQUFBQUdBZ0NBQUFBQUJZQWtBQUFBQ2dBQ0FDUUFCQVlFQUFrQUFBQUZCZ1FBQ2dBQUFBQUdBZ0NBQUFBQUJZQWxBQUFBQ2dBQ0FDVUFCQVlFQUFVQUFBQUZCZ1FBQ2dBQUFBQUdBZ0NBQUFBQUJZQW1BQUFBQ2dBQ0FDWUFCQVlFQUFvQUFBQUZCZ1FBQ3dBQUFBb0dBUUFCQUFBRmdDY0FBQUFLQUFJQUp3QUVCZ1FBQ3dBQUFBVUdCQUFNQUFBQUFBWUNBQUlBQUFBRmdDZ0FBQUFLQUFJQUtBQUVCZ1FBQ3dBQUFBVUdCQUFOQUFBQUNnWUJBQUVBQUFXQUtRQUFBQW9BQWdBcEFBUUdCQUFOQUFBQUJRWUVBQTRBQUFBS0JnRUFBUUFBQllBcUFBQUFDZ0FDQUNvQUJBWUVBQTRBQUFBRkJnUUFEd0FBQUFvR0FRQUJBQUFGZ0NzQUFBQUtBQUlBS3dBRUJnUUFEd0FBQUFVR0JBQVFBQUFBQUFZQ0FJQUFBQUFGZ0N3QUFBQUtBQUlBTEFBRUJnUUFFQUFBQUFVR0JBQVJBQUFBQUFZQ0FJQUFBQUFGZ0MwQUFBQUtBQUlBTFFBRUJnUUFFUUFBQUFVR0JBQVNBQUFBQUFZQ0FJQUFBQUFGZ0M0QUFBQUtBQUlBTGdBRUJnUUFFZ0FBQUFVR0JBQVRBQUFBQUFZQ0FJQUFBQUFGZ0M4QUFBQUtBQUlBTHdBRUJnUUFFd0FBQUFVR0JBQVVBQUFBQUFZQ0FJQUFBQUFGZ0RBQUFBQUtBQUlBTUFBRUJnUUFEd0FBQUFVR0JBQVVBQUFBQUFZQ0FJQUFBQUFGZ0RFQUFBQUtBQUlBTVFBRUJnUUFEUUFBQUFVR0JBQVZBQUFBQ2dZQkFBRUFBQVdBTWdBQUFBb0FBZ0F5QUFRR0JBQVZBQUFBQlFZRUFCWUFBQUFBQmdJQWdBQUFBQVdBTXdBQUFBb0FBZ0F6QUFRR0JBQVdBQUFBQlFZRUFCY0FBQUFBQmdJQWdBQUFBQVdBTkFBQUFBb0FBZ0EwQUFRR0JBQVhBQUFBQlFZRUFCZ0FBQUFBQmdJQWdBQUFBQVdBTlFBQUFBb0FBZ0ExQUFRR0JBQVlBQUFBQlFZRUFCa0FBQUFBQmdJQWdBQUFBQVdBTmdBQUFBb0FBZ0EyQUFRR0JBQVpBQUFBQlFZRUFCb0FBQUFBQmdJQWdBQUFBQVdBTndBQUFBb0FBZ0EzQUFRR0JBQVZBQUFBQlFZRUFCb0FBQUFBQmdJQWdBQUFBQWVBT2dBQUFBUUNFQUFBQUE4QURUM0gvd0FBRHdESERyTC9DZ0FDQURnQUFBb0NBQVFBQkFvQ0FBRUFEUUlNQU1jT3N2OEFBQThBQUFBQUFBNENEQUFOUGNmL0FBQVBBQUFBQUFBUEFnd0F4dzZ5LzBZdUpBQUFBQUFBQUFBSGdEc0FBQUFFQWhBQUFBQVBBSUFmWXdBQUFBOEFPZkZOQUFvQUFnQTVBQUFLQWdBRUFBUUtBZ0FCQUEwQ0RBQTU4VTBBQUFBUEFBQUFBQUFPQWd3QWdCOWpBQUFBRHdBQUFBQUFEd0lNQURueFRRQkdMaVFBQUFBQUFBQUFCNEE4QUFBQUJBSVFBQUFBUEFCR0xoVUFBQUE4QUFBQUFBQUtBQUlBT2dBQUNnSUFCQUFFQ2dJQUFRQU5BZ3dBQUFBQUFBQUFQQUFBQUFBQURnSU1BRVl1RlFBQUFEd0FBQUFBQUE4Q0RBQUFBQUFBUmk1UkFBQUFBQUFBQUFBQUFBQUFBQUFB</t>
        </r>
      </text>
    </comment>
    <comment ref="J77" authorId="0">
      <text>
        <r>
          <rPr>
            <sz val="9"/>
            <color indexed="81"/>
            <rFont val="Tahoma"/>
            <family val="2"/>
          </rPr>
          <t>QzIwSDE2TjJPM3xNQVNURVIgU0hFRVRQaWN0dXJlIDE5fFZtcERSREF4TURBRUF3SUJBQUFBQUFBQUFBQUFBQUNBQUFBQUFBTUFGZ0FBQUVOb1pXMUVjbUYzSURFeUxqQXVNaTR4TURjMkJBSVFBQUZnM3YvYWljdi80NlZGQUhtR0R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jMwVXhZV0NBUUFBQUFrQUJnSUJBQUFBQ1FBR1FnQUFCQUlBZ0FCQUE4SUFnQUJBQU9BT0FBQUFBUUNFQUFBWU43LzJvbkwvK09sUlFCNWhnd0JCSUFCQUFBQUFBSUlBQUFBUEFBNThVMEFDZ0FDQUFJQUFnUUNBQWdBS3dRQ0FBQUFTQVFBQURjRUFRQUJCb0FBQUFBQUFBSUlBQUNnUHdBNUNVb0FCQUlRQUFCZ09BQTVDVW9BbWJrL0FEbkpVUUFqQ0FFQUFBSUhBZ0FBQUFBSERRQUJBQUFBQXdCZ0FNZ0FBd0JQQUFBQUFBU0FBZ0FBQUFBQ0NBQUFBQjRBT2ZGTkFBb0FBZ0FEQUFBQUJJQURBQUFBQUFJSUFBQUFEd0JNN0djQUNnQUNBQVFBQWdRQ0FBY0FLd1FDQUFFQVNBUUFBRGNFQVFBQkJvQUFBQUFBQUFJSUFMczdDZ0JNVkdRQUJBSVFBRlVWQXdCTVZHUUFNNU1TQUlDSGF3QWpDQUVBQUFJSEFnQUFBQVVIQVFBRUJBY0dBQUlBQWdBREFBQUhEZ0FCQUFBQUF3QmdBTWdBQXdCT1NBQUFBQUFFZ0FRQUFBQUFBZ2dBQUFBZUFHRG5nUUFLQUFJQUJRQTNCQUVBQVFBQUJJQUZBQUFBQUFJSUFBQUFEd0J6NHBzQUNnQUNBQVlBTndRQkFBRUFBQVNBQmdBQUFBQUNDQUFBQUI0QWh0MjFBQW9BQWdBSEFBQUFCSUFIQUFBQUFBSUlBTzNWT3dCTkFMa0FDZ0FDQUFnQUFBQUVnQWdBQUFBQUFnZ0FzQkpDQUhwWTFnQUtBQUlBQ1FBQ0JBSUFCd0FyQkFJQUFRQklCQUFBQm9BQUFBQUFBQUlJQU9PbFJRQjZ3TklBQkFJUUFIMS9QZ0I2d05JQTQ2VkZBT0FtNFFBakNBRUFBQUlIQWdBQUFBVUhBUUFCQUFjT0FBRUFBQUFEQUdBQXlBQURBRTVJQUFBQUFBU0FDUUFBQUFBQ0NBQ2RGeWdBZWxqbEFBb0FBZ0FLQUFBQUJJQUtBQUFBQUFJSUFOcmFJUUNtc0FJQkNnQUNBQXNBQUFBRWdBc0FBQUFBQWdnQXZWSUZBT2IxQ3dFS0FBSUFEQUFBQUFTQURBQUFBQUFDQ0FCa0IrLy8rdUwzQUFvQUFnQU5BQUFBQklBTkFBQUFBQUlJQUNkRTlmL09pdG9BQ2dBQ0FBNEFBQUFFZ0E0QUFBQUFBZ2dBUTh3UkFJNUYwUUFLQUFJQUR3QUFBQVNBRHdBQUFBQUNDQUFBQUE4QUp2WXpBQW9BQWdBUUFBQUFCSUFRQUFBQUFBSUlBQUFBSGdBVCt4a0FDZ0FDQUJFQU53UUJBQUVBQUFTQUVRQUFBQUFDQ0FBQUFBOEFBQUFBQUFvQUFnQVNBQUFBQklBU0FBQUFBQUlJQVAvL0hRRHRCT2IvQ2dBQ0FCTUFBQUFFZ0JNQUFBQUFBZ2dBLy84T0FOb0p6UDhLQUFJQUZBQUFBQVNBRkFBQUFBQUNDQUFBQVBILzJnbk0vd29BQWdBVkFBQUFCSUFWQUFBQUFBSUlBQUFBNHYvdEJPYi9DZ0FDQUJZQUFBQUVnQllBQUFBQUFnZ0FBQUR4L3dBQUFBQUtBQUlBRndBQUFBU0FGd0FBQUFBQ0NBQUJBT0wvRS9zWkFBb0FBZ0FZQUFJRUFnQUlBQ3NFQWdBQUFFZ0VBQUEzQkFFQUFRYUFBQUFBQUFBQ0NBQUFvT1gvRXhNV0FBUUNFQUFBWU43L0V4TVdBSnE1NWY4VDB4MEFJd2dCQUFBQ0J3SUFBQUFBQncwQUFRQUFBQU1BWUFESUFBTUFUd0FBQUFBRWdCZ0FBQUFBQWdnQUFRRHgveWIyTXdBS0FBSUFHUUFBQUFTQUdRQUFBQUFDQ0FBQkFPTC9PZkZOQUFvQUFnQWFBQUlFQWdBSUFDc0VBZ0FBQUVnRUFBQTNCQUVBQVFhQUFBQUFBQUFDQ0FBQm9PWC9PUWxLQUFRQ0VBQUJZTjcvT1FsS0FKcTU1Zjg1eVZFQUl3Z0JBQUFDQndJQUFBQUFCdzBBQVFBQUFBTUFZQURJQUFNQVR3QUFBQUFGZ0JzQUFBQUtBQUlBR3dBRUJnUUFBUUFBQUFVR0JBQUNBQUFBQUFZQ0FBSUFBQUFGZ0J3QUFBQUtBQUlBSEFBRUJnUUFBZ0FBQUFVR0JBQURBQUFBQ2dZQkFBRUFBQVdBSFFBQUFBb0FBZ0FkQUFRR0JBQURBQUFBQlFZRUFBUUFBQUFLQmdFQUFRQUFCWUFlQUFBQUNnQUNBQjRBQkFZRUFBUUFBQUFGQmdRQUJRQUFBQW9HQVFBQkFBQUZnQjhBQUFBS0FBSUFId0FFQmdRQUJRQUFBQVVHQkFBR0FBQUFDZ1lCQUFFQUFBV0FJQUFBQUFvQUFnQWdBQVFHQkFBR0FBQUFCUVlFQUFjQUFBQUFCZ0lBZ0FBQUFBV0FJUUFBQUFvQUFnQWhBQVFHQkFBSEFBQUFCUVlFQUFnQUFBQUFCZ0lBZ0FBQUFBV0FJZ0FBQUFvQUFnQWlBQVFHQkFBSUFBQUFCUVlFQUFrQUFBQUFCZ0lBZ0FB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R0FBQUFCUVlFQUE0QUFBQUFCZ0lBZ0FBQUFBV0FLUUFBQUFvQUFnQXBBQVFHQkFBSkFBQUFCUVlFQUE0QUFBQUFCZ0lBZ0FBQUFBV0FLZ0FBQUFvQUFnQXFBQVFHQkFBQ0FBQUFCUVlFQUE4QUFBQUtCZ0VBQVFBQUJZQXJBQUFBQ2dBQ0FDc0FCQVlFQUE4QUFBQUZCZ1FBRUFBQUFBQUdBZ0FDQUFNR0FnQUNBQXNHRUFBcUFBQUFOUUFBQUN3QUFBQUFBQUFBQUFBRmdDd0FBQUFLQUFJQUxBQUVCZ1FBRUFBQUFBVUdCQUFSQUFBQUNnWUJBQUVBQUFXQUxRQUFBQW9BQWdBdEFBUUdCQUFSQUFBQUJRWUVBQklBQUFBQUJnSUFnQUFBQUFXQUxnQUFBQW9BQWdBdUFBUUdCQUFTQUFBQUJRWUVBQk1BQUFBQUJnSUFnQUFBQUFXQUx3QUFBQW9BQWdBdkFBUUdCQUFUQUFBQUJRWUVBQlFBQUFBQUJnSUFnQUFBQUFXQU1BQUFBQW9BQWdBd0FBUUdCQUFVQUFBQUJRWUVBQlVBQUFBQUJnSUFnQUFBQUFXQU1RQUFBQW9BQWdBeEFBUUdCQUFWQUFBQUJRWUVBQllBQUFBQUJnSUFnQUFBQUFXQU1nQUFBQW9BQWdBeUFBUUdCQUFSQUFBQUJRWUVBQllBQUFBQUJnSUFnQUFBQUFXQU13QUFBQW9BQWdBekFBUUdCQUFXQUFBQUJRWUVBQmNBQUFBS0JnRUFBUUFBQllBMEFBQUFDZ0FDQURRQUJBWUVBQmNBQUFBRkJnUUFHQUFBQUFvR0FRQUJBQUFGZ0RVQUFBQUtBQUlBTlFBRUJnUUFEd0FBQUFVR0JBQVlBQUFBQ2dZQkFBRUFBQVdBTmdBQUFBb0FBZ0EyQUFRR0JBQVlBQUFBQlFZRUFCa0FBQUFBQmdJQUFnQUFBQWVBT1FBQUFBUUNFQUIvd2lvQXhzL2JBSC9DS2dCRTk4c0FDZ0FDQURjQUFBb0NBQVFBQkFvQ0FBRUFEUUlNQUVUM3l3Qi93aW9BQUFBQUFBNENEQURHejlzQWY4SXFBQUFBQUFBUEFnd0FSUGZMQUFHYk9nQUFBQUFBQUFBSGdEb0FBQUFFQWhBQWdJOExBQURNQXdHQWp3c0F1cDN1QUFvQUFnQTRBQUFLQWdBRUFBUUtBZ0FCQUEwQ0RBQzZuZTRBZ0k4TEFBQUFBQUFPQWd3QUFNd0RBWUNQQ3dBQUFBQUFEd0lNQUxxZDdnREd2U0FBQUFBQUFBQUFCNEE3QUFBQUJBSVFBQUFBQUFBME0vdi9BQUFBQU8wRTV2OEtBQUlBT1FBQUNnSUFCQUFFQ2dJQUFRQU5BZ3dBN1FUbS93QUFBQUFBQUFBQURnSU1BRFF6Ky84QUFBQUFBQUFBQUE4Q0RBRHRCT2IvUmk0VkFBQUFBQUFBQUFBQUFBQUFBQUFB</t>
        </r>
      </text>
    </comment>
    <comment ref="K77" authorId="0">
      <text>
        <r>
          <rPr>
            <sz val="9"/>
            <color indexed="81"/>
            <rFont val="Tahoma"/>
            <family val="2"/>
          </rPr>
          <t>QzIwSDE2TjJPM3xNQVNURVIgU0hFRVRQaWN0dXJlIDE5fFZtcERSREF4TURBRUF3SUJBQUFBQUFBQUFBQUFBQUNBQUFBQUFBTUFGZ0FBQUVOb1pXMUVjbUYzSURFeUxqQXVNaTR4TURjMkJBSVFBQUZnM3YvYWljdi80NlZGQUhtR0R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jMwVXhZV0NBUUFBQUFrQUJnSUJBQUFBQ1FBR1FnQUFCQUlBZ0FCQUE4SUFnQUJBQU9BT0FBQUFBUUNFQUFBWU43LzJvbkwvK09sUlFCNWhnd0JCSUFCQUFBQUFBSUlBQUFBUEFBNThVMEFDZ0FDQUFJQUFnUUNBQWdBS3dRQ0FBQUFTQVFBQURjRUFRQUJCb0FBQUFBQUFBSUlBQUNnUHdBNUNVb0FCQUlRQUFCZ09BQTVDVW9BbWJrL0FEbkpVUUFqQ0FFQUFBSUhBZ0FBQUFBSERRQUJBQUFBQXdCZ0FNZ0FBd0JQQUFBQUFBU0FBZ0FBQUFBQ0NBQUFBQjRBT2ZGTkFBb0FBZ0FEQUFBQUJJQURBQUFBQUFJSUFBQUFEd0JNN0djQUNnQUNBQVFBQWdRQ0FBY0FLd1FDQUFFQVNBUUFBRGNFQVFBQkJvQUFBQUFBQUFJSUFMczdDZ0JNVkdRQUJBSVFBRlVWQXdCTVZHUUFNNU1TQUlDSGF3QWpDQUVBQUFJSEFnQUFBQVVIQVFBRUJBY0dBQUlBQWdBREFBQUhEZ0FCQUFBQUF3QmdBTWdBQXdCT1NBQUFBQUFFZ0FRQUFBQUFBZ2dBQUFBZUFHRG5nUUFLQUFJQUJRQTNCQUVBQVFBQUJJQUZBQUFBQUFJSUFBQUFEd0J6NHBzQUNnQUNBQVlBTndRQkFBRUFBQVNBQmdBQUFBQUNDQUFBQUI0QWh0MjFBQW9BQWdBSEFBQUFCSUFIQUFBQUFBSUlBTzNWT3dCTkFMa0FDZ0FDQUFnQUFBQUVnQWdBQUFBQUFnZ0FzQkpDQUhwWTFnQUtBQUlBQ1FBQ0JBSUFCd0FyQkFJQUFRQklCQUFBQm9BQUFBQUFBQUlJQU9PbFJRQjZ3TklBQkFJUUFIMS9QZ0I2d05JQTQ2VkZBT0FtNFFBakNBRUFBQUlIQWdBQUFBVUhBUUFCQUFjT0FBRUFBQUFEQUdBQXlBQURBRTVJQUFBQUFBU0FDUUFBQUFBQ0NBQ2RGeWdBZWxqbEFBb0FBZ0FLQUFBQUJJQUtBQUFBQUFJSUFOcmFJUUNtc0FJQkNnQUNBQXNBQUFBRWdBc0FBQUFBQWdnQXZWSUZBT2IxQ3dFS0FBSUFEQUFBQUFTQURBQUFBQUFDQ0FCa0IrLy8rdUwzQUFvQUFnQU5BQUFBQklBTkFBQUFBQUlJQUNkRTlmL09pdG9BQ2dBQ0FBNEFBQUFFZ0E0QUFBQUFBZ2dBUTh3UkFJNUYwUUFLQUFJQUR3QUFBQVNBRHdBQUFBQUNDQUFBQUE4QUp2WXpBQW9BQWdBUUFBQUFCSUFRQUFBQUFBSUlBQUFBSGdBVCt4a0FDZ0FDQUJFQU53UUJBQUVBQUFTQUVRQUFBQUFDQ0FBQUFBOEFBQUFBQUFvQUFnQVNBQUFBQklBU0FBQUFBQUlJQVAvL0hRRHRCT2IvQ2dBQ0FCTUFBQUFFZ0JNQUFBQUFBZ2dBLy84T0FOb0p6UDhLQUFJQUZBQUFBQVNBRkFBQUFBQUNDQUFBQVBILzJnbk0vd29BQWdBVkFBQUFCSUFWQUFBQUFBSUlBQUFBNHYvdEJPYi9DZ0FDQUJZQUFBQUVnQllBQUFBQUFnZ0FBQUR4L3dBQUFBQUtBQUlBRndBQUFBU0FGd0FBQUFBQ0NBQUJBT0wvRS9zWkFBb0FBZ0FZQUFJRUFnQUlBQ3NFQWdBQUFFZ0VBQUEzQkFFQUFRYUFBQUFBQUFBQ0NBQUFvT1gvRXhNV0FBUUNFQUFBWU43L0V4TVdBSnE1NWY4VDB4MEFJd2dCQUFBQ0J3SUFBQUFBQncwQUFRQUFBQU1BWUFESUFBTUFUd0FBQUFBRWdCZ0FBQUFBQWdnQUFRRHgveWIyTXdBS0FBSUFHUUFBQUFTQUdRQUFBQUFDQ0FBQkFPTC9PZkZOQUFvQUFnQWFBQUlFQWdBSUFDc0VBZ0FBQUVnRUFBQTNCQUVBQVFhQUFBQUFBQUFDQ0FBQm9PWC9PUWxLQUFRQ0VBQUJZTjcvT1FsS0FKcTU1Zjg1eVZFQUl3Z0JBQUFDQndJQUFBQUFCdzBBQVFBQUFBTUFZQURJQUFNQVR3QUFBQUFGZ0JzQUFBQUtBQUlBR3dBRUJnUUFBUUFBQUFVR0JBQUNBQUFBQUFZQ0FBSUFBQUFGZ0J3QUFBQUtBQUlBSEFBRUJnUUFBZ0FBQUFVR0JBQURBQUFBQ2dZQkFBRUFBQVdBSFFBQUFBb0FBZ0FkQUFRR0JBQURBQUFBQlFZRUFBUUFBQUFLQmdFQUFRQUFCWUFlQUFBQUNnQUNBQjRBQkFZRUFBUUFBQUFGQmdRQUJRQUFBQW9HQVFBQkFBQUZnQjhBQUFBS0FBSUFId0FFQmdRQUJRQUFBQVVHQkFBR0FBQUFDZ1lCQUFFQUFBV0FJQUFBQUFvQUFnQWdBQVFHQkFBR0FBQUFCUVlFQUFjQUFBQUFCZ0lBZ0FBQUFBV0FJUUFBQUFvQUFnQWhBQVFHQkFBSEFBQUFCUVlFQUFnQUFBQUFCZ0lBZ0FBQUFBV0FJZ0FBQUFvQUFnQWlBQVFHQkFBSUFBQUFCUVlFQUFrQUFBQUFCZ0lBZ0FB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R0FBQUFCUVlFQUE0QUFBQUFCZ0lBZ0FBQUFBV0FLUUFBQUFvQUFnQXBBQVFHQkFBSkFBQUFCUVlFQUE0QUFBQUFCZ0lBZ0FBQUFBV0FLZ0FBQUFvQUFnQXFBQVFHQkFBQ0FBQUFCUVlFQUE4QUFBQUtCZ0VBQVFBQUJZQXJBQUFBQ2dBQ0FDc0FCQVlFQUE4QUFBQUZCZ1FBRUFBQUFBQUdBZ0FDQUFNR0FnQUNBQXNHRUFBcUFBQUFOUUFBQUN3QUFBQUFBQUFBQUFBRmdDd0FBQUFLQUFJQUxBQUVCZ1FBRUFBQUFBVUdCQUFSQUFBQUNnWUJBQUVBQUFXQUxRQUFBQW9BQWdBdEFBUUdCQUFSQUFBQUJRWUVBQklBQUFBQUJnSUFnQUFBQUFXQUxnQUFBQW9BQWdBdUFBUUdCQUFTQUFBQUJRWUVBQk1BQUFBQUJnSUFnQUFBQUFXQUx3QUFBQW9BQWdBdkFBUUdCQUFUQUFBQUJRWUVBQlFBQUFBQUJnSUFnQUFBQUFXQU1BQUFBQW9BQWdBd0FBUUdCQUFVQUFBQUJRWUVBQlVBQUFBQUJnSUFnQUFBQUFXQU1RQUFBQW9BQWdBeEFBUUdCQUFWQUFBQUJRWUVBQllBQUFBQUJnSUFnQUFBQUFXQU1nQUFBQW9BQWdBeUFBUUdCQUFSQUFBQUJRWUVBQllBQUFBQUJnSUFnQUFBQUFXQU13QUFBQW9BQWdBekFBUUdCQUFXQUFBQUJRWUVBQmNBQUFBS0JnRUFBUUFBQllBMEFBQUFDZ0FDQURRQUJBWUVBQmNBQUFBRkJnUUFHQUFBQUFvR0FRQUJBQUFGZ0RVQUFBQUtBQUlBTlFBRUJnUUFEd0FBQUFVR0JBQVlBQUFBQ2dZQkFBRUFBQVdBTmdBQUFBb0FBZ0EyQUFRR0JBQVlBQUFBQlFZRUFCa0FBQUFBQmdJQUFnQUFBQWVBT1FBQUFBUUNFQUIvd2lvQXhzL2JBSC9DS2dCRTk4c0FDZ0FDQURjQUFBb0NBQVFBQkFvQ0FBRUFEUUlNQUVUM3l3Qi93aW9BQUFBQUFBNENEQURHejlzQWY4SXFBQUFBQUFBUEFnd0FSUGZMQUFHYk9nQUFBQUFBQUFBSGdEb0FBQUFFQWhBQWdJOExBQURNQXdHQWp3c0F1cDN1QUFvQUFnQTRBQUFLQWdBRUFBUUtBZ0FCQUEwQ0RBQzZuZTRBZ0k4TEFBQUFBQUFPQWd3QUFNd0RBWUNQQ3dBQUFBQUFEd0lNQUxxZDdnREd2U0FBQUFBQUFBQUFCNEE3QUFBQUJBSVFBQUFBQUFBME0vdi9BQUFBQU8wRTV2OEtBQUlBT1FBQUNnSUFCQUFFQ2dJQUFRQU5BZ3dBN1FUbS93QUFBQUFBQUFBQURnSU1BRFF6Ky84QUFBQUFBQUFBQUE4Q0RBRHRCT2IvUmk0VkFBQUFBQUFBQUFBQUFBQUFBQUFB</t>
        </r>
      </text>
    </comment>
    <comment ref="J78" authorId="0">
      <text>
        <r>
          <rPr>
            <sz val="9"/>
            <color indexed="81"/>
            <rFont val="Tahoma"/>
            <family val="2"/>
          </rPr>
          <t>QzE3SDE4Q2xOTzN8TUFTVEVSIFNIRUVUUGljdHVyZSAzfFZtcERSREF4TURBRUF3SUJBQUFBQUFBQUFBQUFBQUNBQUFBQUFBTUFGZ0FBQUVOb1pXMUVjbUYzSURFeUxqQXVNaTR4TURjMkJBSVFBQUZnd1ArZzJIMy9tYmt3QU95cnV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BBQUFBQkFJUUFBQUFBQUFBQUFBQUFJREdCRmFEVEJZV0NBUUFBQUFrQUJnSUJBQUFBQ1FBR1FnQUFCQUlBZ0FCQUE4SUFnQUJBQU9BTUFBQUFBUUNFQUFCWU1EL29OaDkvNW01TUFEc3E3c0FCSUFCQUFBQUFBSUlBUC8vSFFDZ0dINy9DZ0FDQUFJQU53UUJBQUVBQUFTQUFnQUFBQUFDQ0FBQUFDMEF0Qk9ZL3dvQUFnQURBQUlFQWdBSUFDc0VBZ0FBQUVnRUFBQTNCQUVBQVFhQUFBQUFBQUFDQ0FBQW9EQUF0Q3VVL3dRQ0VBQUFZQ2tBdEN1VS81bTVNQUMwNjV2L0l3Z0JBQUFDQndJQUFBQUFCdzBBQVFBQUFBTUFZQURJQUFNQVR3QUFBQUFFZ0FNQUFBQUFBZ2dBQUFBZUFNY09zdjhLQUFJQUJBQUFBQVNBQkFBQUFBQUNDQUFBQUFBQXh3Nnkvd29BQWdBRkFBQUFCSUFGQUFBQUFBSUlBQUVBOGYvYUNjei9DZ0FDQUFZQUFBQUVnQVlBQUFBQUFnZ0FBQUFBQU8wRTV2OEtBQUlBQndBQUFBU0FCd0FBQUFBQ0NBQUJBUEgvQUFBQUFBb0FBZ0FJQUFJRUFnQUlBQ3NFQWdBQUFFZ0VBQUEzQkFFQUFRYUFBQUFBQUFBQ0NBQUJvUFQvQVJqOC93UUNFQUFCWU8zL0FSajgvNXE1OVA4QTJBTUFJd2dCQUFBQ0J3SUFBQUFBQncwQUFRQUFBQU1BWUFESUFBTUFUd0FBQUFBRWdBZ0FBQUFBQWdnQUFBQUFBQlA3R1FBS0FBSUFDUUFBQUFTQUNRQUFBQUFDQ0FBQUFCNEFFL3NaQUFvQUFnQUtBRGNFQVFBQkFBQUVnQW9BQUFBQUFnZ0FBUUR4L3liMk13QUtBQUlBQ3dBQUFBU0FDd0FBQUFBQ0NBQUJBTlAvSnZZekFBb0FBZ0FNQUFJRUFnQUlBQ3NFQWdBQUFFZ0VBQUEzQkFFQUFRYUFBQUFBQUFBQ0NBQUJvTmIvSmc0d0FBUUNFQUFCWU0vL0pnNHdBSnE1MXY4bXpqY0FJd2dCQUFBQ0J3SUFBQUFBQncwQUFRQUFBQU1BWUFESUFBTUFUd0FBQUFBRWdBd0FBQUFBQWdnQUFBQUFBRG54VFFBS0FBSUFEUUFDQkFJQUJ3QXJCQUlBQVFCSUJBQUFOd1FCQUFFR2dBQUFBQUFBQWdnQU01TURBRGxaU2dBRUFoQUF6V3o4L3psWlNnQ3E2Z3NBYkl4UkFDTUlBUUFBQWdjQ0FBQUFCUWNCQUFVRUJ3WUFBZ0FDQUFNQUFBY09BQUVBQUFBREFHQUF5QUFEQUU1SUFBQUFBQVNBRFFBQUFBQUNDQUFCQVBIL1RPeG5BQW9BQWdBT0FBQUFCSUFPQUFBQUFBSUlBQUFBQUFCZzU0RUFDZ0FDQUE4QUFBQUVnQThBQUFBQUFnZ0FBUUR4LzNQaW13QUtBQUlBRUFBQUFBU0FFQUFBQUFBQ0NBQUJBTlAvYytLYkFBb0FBZ0FSQUFBQUJJQVJBQUFBQUFJSUFBRUF4UCtHM2JVQUNnQUNBQklBQWdRQ0FCRUFLd1FDQUFBQVNBUUFBRGNFQVFBQkJvQUFBQUFBQUFJSUFBR2d4LytHUmJJQUJBSVFBQUZnd1ArR1JiSUFtcm5ILyt5cnV3QWpDQUVBQUFJSEFnQUFBQVVIQVFBQkFBY09BQUVBQUFBREFHQUF5QUFEQUVOc0FBQUFBQVNBRWdBQUFBQUNDQUFCQU1UL1lPZUJBQW9BQWdBVEFBQUFCSUFUQUFBQUFBSUlBQUVBMC85TTdHY0FDZ0FDQUJRQUFBQUVnQlFBQUFBQUFnZ0FBUURFL3pueFRRQUtBQUlBRlFBM0JBRUFBUUFBQklBVkFBQUFBQUlJQUFBQUhnRHRCT2IvQ2dBQ0FCWUFBQUFFZ0JZQUFBQUFBZ2dBQUFBdEFOb0p6UDhLQUFJQUZ3QUFBQVdBR0FBQUFBb0FBZ0FZQUFRR0JBQUJBQUFBQlFZRUFBSUFBQUFLQmdFQUFRQUFCWUFaQUFBQUNnQUNBQmtBQkFZRUFBSUFBQUFGQmdRQUF3QUFBQW9HQVFBQkFBQUZnQm9BQUFBS0FBSUFHZ0FFQmdRQUF3QUFBQVVHQkFBRUFBQUFBQVlDQUlBQUFBQUZnQnNBQUFBS0FBSUFHd0FFQmdRQUJBQUFBQVVHQkFBRkFBQUFBQVlDQUlBQUFBQUZnQndBQUFBS0FBSUFIQUFFQmdRQUJRQUFBQVVHQkFBR0FBQUFBQVlDQUlBQUFBQUZnQjBBQUFBS0FBSUFIUUFFQmdRQUJnQUFBQVVHQkFBSEFBQUFDZ1lCQUFFQUFBV0FIZ0FBQUFvQUFnQWVBQVFHQkFBSEFBQUFCUVlFQUFnQUFBQUtCZ0VBQVFBQUJZQWZBQUFBQ2dBQ0FCOEFCQVlFQUFnQUFBQUZCZ1FBQ1FBQUFBb0dBUUFCQUFBRmdDQUFBQUFLQUFJQUlBQUVCZ1FBQ0FBQUFBVUdCQUFLQUFBQUNnWUJBQUVBQUFXQUlRQUFBQW9BQWdBaEFBUUdCQUFLQUFBQUJRWUVBQXNBQUFBQUJnSUFBZ0FBQUFXQUlnQUFBQW9BQWdBaUFBUUdCQUFLQUFBQUJRWUVBQXdBQUFBS0JnRUFBUUFBQllBakFBQUFDZ0FDQUNNQUJBWUVBQXdBQUFBRkJnUUFEUUFBQUFvR0FRQUJBQUFGZ0NRQUFBQUtBQUlBSkFBRUJnUUFEUUFBQUFVR0JBQU9BQUFBQUFZQ0FJQUFBQUFGZ0NVQUFBQUtBQUlBSlFBRUJnUUFEZ0FBQUFVR0JBQVBBQUFBQUFZQ0FJQUFBQUFGZ0NZQUFBQUtBQUlBSmdBRUJnUUFEd0FBQUFVR0JBQVFBQUFBQUFZQ0FJQUFBQUFGZ0NjQUFBQUtBQUlBSndBRUJnUUFFQUFBQUFVR0JBQVJBQUFBQ2dZQkFBRUFBQVdBS0FBQUFBb0FBZ0FvQUFRR0JBQVFBQUFBQlFZRUFCSUFBQUFBQmdJQWdBQUFBQVdBS1FBQUFBb0FBZ0FwQUFRR0JBQVNBQUFBQlFZRUFCTUFBQUFBQmdJQWdBQUFBQVdBS2dBQUFBb0FBZ0FxQUFRR0JBQU5BQUFBQlFZRUFCTUFBQUFBQmdJQWdBQUFBQVdBS3dBQUFBb0FBZ0FyQUFRR0JBQVRBQUFBQlFZRUFCUUFBQUFLQmdFQUFRQUFCWUFzQUFBQUNnQUNBQ3dBQkFZRUFBWUFBQUFGQmdRQUZRQUFBQUFHQWdDQUFBQUFCWUF0QUFBQUNnQUNBQzBBQkFZRUFCVUFBQUFGQmdRQUZnQUFBQUFHQWdDQUFBQUFCWUF1QUFBQUNnQUNBQzRBQkFZRUFBTUFBQUFGQmdRQUZnQUFBQUFHQWdDQUFBQUFCNEF4QUFBQUJBSVFBQUFBRHdBZ09PSC9BQUFQQU5vSnpQOEtBQUlBTHdBQUNnSUFCQUFFQ2dJQUFRQU5BZ3dBMmduTS93QUFEd0FBQUFBQURnSU1BQ0E0NGY4QUFBOEFBQUFBQUE4Q0RBRGFDY3ovUmk0a0FBQUFBQUFBQUFlQU1nQUFBQVFDRUFBQkFPTC9waFdYQUFFQTR2OWc1NEVBQ2dBQ0FEQUFBQW9DQUFRQUJBb0NBQUVBRFFJTUFHRG5nUUFCQU9ML0FBQUFBQTRDREFDbUZaY0FBUURpL3dBQUFBQVBBZ3dBWU9lQkFFY3U5LzhBQUFBQUFBQUFBQUFBQUFBQUFBPT0=</t>
        </r>
      </text>
    </comment>
    <comment ref="K78" authorId="0">
      <text>
        <r>
          <rPr>
            <sz val="9"/>
            <color indexed="81"/>
            <rFont val="Tahoma"/>
            <family val="2"/>
          </rPr>
          <t>QzE3SDE4Q2xOTzN8TUFTVEVSIFNIRUVUUGljdHVyZSAzfFZtcERSREF4TURBRUF3SUJBQUFBQUFBQUFBQUFBQUNBQUFBQUFBTUFGZ0FBQUVOb1pXMUVjbUYzSURFeUxqQXVNaTR4TURjMkJBSVFBQUZnd1ArZzJIMy9tYmt3QU95cnV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BBQUFBQkFJUUFBQUFBQUFBQUFBQUFJREdCRmFEVEJZV0NBUUFBQUFrQUJnSUJBQUFBQ1FBR1FnQUFCQUlBZ0FCQUE4SUFnQUJBQU9BTUFBQUFBUUNFQUFCWU1EL29OaDkvNW01TUFEc3E3c0FCSUFCQUFBQUFBSUlBUC8vSFFDZ0dINy9DZ0FDQUFJQU53UUJBQUVBQUFTQUFnQUFBQUFDQ0FBQUFDMEF0Qk9ZL3dvQUFnQURBQUlFQWdBSUFDc0VBZ0FBQUVnRUFBQTNCQUVBQVFhQUFBQUFBQUFDQ0FBQW9EQUF0Q3VVL3dRQ0VBQUFZQ2tBdEN1VS81bTVNQUMwNjV2L0l3Z0JBQUFDQndJQUFBQUFCdzBBQVFBQUFBTUFZQURJQUFNQVR3QUFBQUFFZ0FNQUFBQUFBZ2dBQUFBZUFNY09zdjhLQUFJQUJBQUFBQVNBQkFBQUFBQUNDQUFBQUFBQXh3Nnkvd29BQWdBRkFBQUFCSUFGQUFBQUFBSUlBQUVBOGYvYUNjei9DZ0FDQUFZQUFBQUVnQVlBQUFBQUFnZ0FBQUFBQU8wRTV2OEtBQUlBQndBQUFBU0FCd0FBQUFBQ0NBQUJBUEgvQUFBQUFBb0FBZ0FJQUFJRUFnQUlBQ3NFQWdBQUFFZ0VBQUEzQkFFQUFRYUFBQUFBQUFBQ0NBQUJvUFQvQVJqOC93UUNFQUFCWU8zL0FSajgvNXE1OVA4QTJBTUFJd2dCQUFBQ0J3SUFBQUFBQncwQUFRQUFBQU1BWUFESUFBTUFUd0FBQUFBRWdBZ0FBQUFBQWdnQUFBQUFBQlA3R1FBS0FBSUFDUUFBQUFTQUNRQUFBQUFDQ0FBQUFCNEFFL3NaQUFvQUFnQUtBRGNFQVFBQkFBQUVnQW9BQUFBQUFnZ0FBUUR4L3liMk13QUtBQUlBQ3dBQUFBU0FDd0FBQUFBQ0NBQUJBTlAvSnZZekFBb0FBZ0FNQUFJRUFnQUlBQ3NFQWdBQUFFZ0VBQUEzQkFFQUFRYUFBQUFBQUFBQ0NBQUJvTmIvSmc0d0FBUUNFQUFCWU0vL0pnNHdBSnE1MXY4bXpqY0FJd2dCQUFBQ0J3SUFBQUFBQncwQUFRQUFBQU1BWUFESUFBTUFUd0FBQUFBRWdBd0FBQUFBQWdnQUFBQUFBRG54VFFBS0FBSUFEUUFDQkFJQUJ3QXJCQUlBQVFCSUJBQUFOd1FCQUFFR2dBQUFBQUFBQWdnQU01TURBRGxaU2dBRUFoQUF6V3o4L3psWlNnQ3E2Z3NBYkl4UkFDTUlBUUFBQWdjQ0FBQUFCUWNCQUFVRUJ3WUFBZ0FDQUFNQUFBY09BQUVBQUFBREFHQUF5QUFEQUU1SUFBQUFBQVNBRFFBQUFBQUNDQUFCQVBIL1RPeG5BQW9BQWdBT0FBQUFCSUFPQUFBQUFBSUlBQUFBQUFCZzU0RUFDZ0FDQUE4QUFBQUVnQThBQUFBQUFnZ0FBUUR4LzNQaW13QUtBQUlBRUFBQUFBU0FFQUFBQUFBQ0NBQUJBTlAvYytLYkFBb0FBZ0FSQUFBQUJJQVJBQUFBQUFJSUFBRUF4UCtHM2JVQUNnQUNBQklBQWdRQ0FCRUFLd1FDQUFBQVNBUUFBRGNFQVFBQkJvQUFBQUFBQUFJSUFBR2d4LytHUmJJQUJBSVFBQUZnd1ArR1JiSUFtcm5ILyt5cnV3QWpDQUVBQUFJSEFnQUFBQVVIQVFBQkFBY09BQUVBQUFBREFHQUF5QUFEQUVOc0FBQUFBQVNBRWdBQUFBQUNDQUFCQU1UL1lPZUJBQW9BQWdBVEFBQUFCSUFUQUFBQUFBSUlBQUVBMC85TTdHY0FDZ0FDQUJRQUFBQUVnQlFBQUFBQUFnZ0FBUURFL3pueFRRQUtBQUlBRlFBM0JBRUFBUUFBQklBVkFBQUFBQUlJQUFBQUhnRHRCT2IvQ2dBQ0FCWUFBQUFFZ0JZQUFBQUFBZ2dBQUFBdEFOb0p6UDhLQUFJQUZ3QUFBQVdBR0FBQUFBb0FBZ0FZQUFRR0JBQUJBQUFBQlFZRUFBSUFBQUFLQmdFQUFRQUFCWUFaQUFBQUNnQUNBQmtBQkFZRUFBSUFBQUFGQmdRQUF3QUFBQW9HQVFBQkFBQUZnQm9BQUFBS0FBSUFHZ0FFQmdRQUF3QUFBQVVHQkFBRUFBQUFBQVlDQUlBQUFBQUZnQnNBQUFBS0FBSUFHd0FFQmdRQUJBQUFBQVVHQkFBRkFBQUFBQVlDQUlBQUFBQUZnQndBQUFBS0FBSUFIQUFFQmdRQUJRQUFBQVVHQkFBR0FBQUFBQVlDQUlBQUFBQUZnQjBBQUFBS0FBSUFIUUFFQmdRQUJnQUFBQVVHQkFBSEFBQUFDZ1lCQUFFQUFBV0FIZ0FBQUFvQUFnQWVBQVFHQkFBSEFBQUFCUVlFQUFnQUFBQUtCZ0VBQVFBQUJZQWZBQUFBQ2dBQ0FCOEFCQVlFQUFnQUFBQUZCZ1FBQ1FBQUFBb0dBUUFCQUFBRmdDQUFBQUFLQUFJQUlBQUVCZ1FBQ0FBQUFBVUdCQUFLQUFBQUNnWUJBQUVBQUFXQUlRQUFBQW9BQWdBaEFBUUdCQUFLQUFBQUJRWUVBQXNBQUFBQUJnSUFBZ0FBQUFXQUlnQUFBQW9BQWdBaUFBUUdCQUFLQUFBQUJRWUVBQXdBQUFBS0JnRUFBUUFBQllBakFBQUFDZ0FDQUNNQUJBWUVBQXdBQUFBRkJnUUFEUUFBQUFvR0FRQUJBQUFGZ0NRQUFBQUtBQUlBSkFBRUJnUUFEUUFBQUFVR0JBQU9BQUFBQUFZQ0FJQUFBQUFGZ0NVQUFBQUtBQUlBSlFBRUJnUUFEZ0FBQUFVR0JBQVBBQUFBQUFZQ0FJQUFBQUFGZ0NZQUFBQUtBQUlBSmdBRUJnUUFEd0FBQUFVR0JBQVFBQUFBQUFZQ0FJQUFBQUFGZ0NjQUFBQUtBQUlBSndBRUJnUUFFQUFBQUFVR0JBQVJBQUFBQ2dZQkFBRUFBQVdBS0FBQUFBb0FBZ0FvQUFRR0JBQVFBQUFBQlFZRUFCSUFBQUFBQmdJQWdBQUFBQVdBS1FBQUFBb0FBZ0FwQUFRR0JBQVNBQUFBQlFZRUFCTUFBQUFBQmdJQWdBQUFBQVdBS2dBQUFBb0FBZ0FxQUFRR0JBQU5BQUFBQlFZRUFCTUFBQUFBQmdJQWdBQUFBQVdBS3dBQUFBb0FBZ0FyQUFRR0JBQVRBQUFBQlFZRUFCUUFBQUFLQmdFQUFRQUFCWUFzQUFBQUNnQUNBQ3dBQkFZRUFBWUFBQUFGQmdRQUZRQUFBQUFHQWdDQUFBQUFCWUF0QUFBQUNnQUNBQzBBQkFZRUFCVUFBQUFGQmdRQUZnQUFBQUFHQWdDQUFBQUFCWUF1QUFBQUNnQUNBQzRBQkFZRUFBTUFBQUFGQmdRQUZnQUFBQUFHQWdDQUFBQUFCNEF4QUFBQUJBSVFBQUFBRHdBZ09PSC9BQUFQQU5vSnpQOEtBQUlBTHdBQUNnSUFCQUFFQ2dJQUFRQU5BZ3dBMmduTS93QUFEd0FBQUFBQURnSU1BQ0E0NGY4QUFBOEFBQUFBQUE4Q0RBRGFDY3ovUmk0a0FBQUFBQUFBQUFlQU1nQUFBQVFDRUFBQkFPTC9waFdYQUFFQTR2OWc1NEVBQ2dBQ0FEQUFBQW9DQUFRQUJBb0NBQUVBRFFJTUFHRG5nUUFCQU9ML0FBQUFBQTRDREFDbUZaY0FBUURpL3dBQUFBQVBBZ3dBWU9lQkFFY3U5LzhBQUFBQUFBQUFBQUFBQUFBQUFBPT0=</t>
        </r>
      </text>
    </comment>
    <comment ref="J79" authorId="0">
      <text>
        <r>
          <rPr>
            <sz val="9"/>
            <color indexed="81"/>
            <rFont val="Tahoma"/>
            <family val="2"/>
          </rPr>
          <t>QzIxSDI0TjJPMnxNQVNURVIgU0hFRVRQaWN0dXJlIDYzfFZtcERSREF4TURBRUF3SUJBQUFBQUFBQUFBQUFBQUNBQUFBQUFBTUFGZ0FBQUVOb1pXMUVjbUYzSURFeUxqQXVNaTR4TURjMkJBSVFBS0tVb2YvN1c0Ly9Mb1VnQUlaZH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1A1TlJrV0NBUUFBQUFrQUJnSUJBQUFBQ1FBR1FnQUFCQUlBZ0FCQUE4SUFnQUJBQU9BT0FBQUFBUUNFQUNpbEtILysxdVAveTZGSUFDR1hiWUFCSUFCQUFBQUFBSUlBQUVBMC84NThVMEFDZ0FDQUFJQU53UUJBQUVBQUFTQUFnQUFBQUFDQ0FBQkFNVC9UT3huQUFvQUFnQURBQUlFQWdBSUFDc0VBZ0FBQUVnRUFBQTNCQUVBQVFhQUFBQUFBQUFDQ0FBQm9NZi9UQVJrQUFRQ0VBQUJZTUQvVEFSa0FKcTV4LzlNeEdzQUl3Z0JBQUFDQndJQUFBQUFCdzBBQVFBQUFBTUFZQURJQUFNQVR3QUFBQUFFZ0FNQUFBQUFBZ2dBQVFEVC8yRG5nUUFLQUFJQUJBQUFBQVNBQkFBQUFBQUNDQUFCQU1UL2MrS2JBQW9BQWdBRkFBQUFCSUFGQUFBQUFBSUlBQUVBMC8rRzNiVUFDZ0FDQUFZQUFBQUVnQVlBQUFBQUFnZ0FBUUR4LzRiZHRRQUtBQUlBQndBQUFBU0FCd0FBQUFBQ0NBQUFBQUFBYytLYkFBb0FBZ0FJQUFBQUJJQUlBQUFBQUFJSUFBRUE4ZjlnNTRFQUNnQUNBQWtBQUFBRWdBa0FBQUFBQWdnQUFBQUFBRXpzWndBS0FBSUFDZ0FDQkFJQUNBQXJCQUlBQUFCSUJBQUFOd1FCQUFFR2dBQUFBQUFBQWdnQUFLQURBRXdFWkFBRUFoQUFBV0Q4LzB3RVpBQ1p1UU1BVE1SckFDTUlBUUFBQWdjQ0FBQUFBQWNOQUFFQUFBQURBR0FBeUFBREFFOEFBQUFBQklBS0FBQUFBQUlJQUFFQThmODU4VTBBQ2dBQ0FBc0FOd1FCQUFFQUFBU0FDd0FBQUFBQ0NBQUFBQUFBSnZZekFBb0FBZ0FNQURjRUFRQUJBQUFFZ0F3QUFBQUFBZ2dBQUFEeC94UDdHUUFLQUFJQURRQTNCQUVBQVFBQUJJQU5BQUFBQUFJSUFBQUFBQUFBQUFBQUNnQUNBQTRBTndRQkFBRUFBQVNBRGdBQUFBQUNDQUFCQVBILzdRVG0vd29BQWdBUEFBSUVBZ0FIQUNzRUFnQUFBRWdFQUFBR2dBQUFBQUFBQWdnQU5KUDAvKzFzNHY4RUFoQUF6V3p0LysxczR2ODBrL1QvSUtEcC95TUlBUUFBQWdjQ0FBQUFBQWNOQUFFQUFBQURBR0FBeUFBREFFNEFBQUFBQklBUEFBQUFBQUlJQUJNcTAvOG00dUwvQ2dBQ0FCQUFBQUFFZ0JBQUFBQUFBZ2dBVU8zTS8vcUp4ZjhLQUFJQUVRQUNCQUlBQndBckJBSUFBQUJJQkFBQUJvQUFBQUFBQUFJSUFJT0EwUC82OGNIL0JBSVFBQjFheWYvNjhjSC9nNERRL3kwbHlmOGpDQUVBQUFJSEFnQUFBQUFIRFFBQkFBQUFBd0JnQU1nQUF3Qk9BQUFBQUFTQUVRQUFBQUFDQ0FCajZPYi8rb20yL3dvQUFnQVNBQUFBQklBU0FBQUFBQUlJQUNZbDdmL05NWm4vQ2dBQ0FCTUFBQUFFZ0JNQUFBQUFBZ2dBUXEwSkFJM3NqLzhLQUFJQUZBQUFBQVNBRkFBQUFBQUNDQUNjK0I4QWVmK2ovd29BQWdBVkFBQUFCSUFWQUFBQUFBSUlBTm03R1FDbVY4SC9DZ0FDQUJZQUFBQUVnQllBQUFBQUFnZ0F2VFA5LythY3l2OEtBQUlBRndBQUFBU0FGd0FBQUFBQ0NBQW5GNy8vZ0MzNS93b0FBZ0FZQUFBQUJJQVlBQUFBQUFJSUFBbVBvdisvY2dJQUNnQUNBQmtBTndRQkFBRUFBQVNBR1FBQUFBQUNDQUJrMnJqL3JJVVdBQW9BQWdBYUFEY0VBUUFCQUFBRmdCc0FBQUFLQUFJQUd3QUVCZ1FBQVFBQUFBVUdCQUFDQUFBQUNnWUJBQUVBQUFXQUhBQUFBQW9BQWdBY0FBUUdCQUFDQUFBQUJRWUVBQU1BQUFBS0JnRUFBUUFBQllBZEFBQUFDZ0FDQUIwQUJBWUVBQU1BQUFBRkJnUUFCQUFBQUFBR0FnQ0FBQUFBQllBZUFBQUFDZ0FDQUI0QUJBWUVBQVFBQUFBRkJnUUFCUUFBQUFBR0FnQ0FBQUFBQllBZkFBQUFDZ0FDQUI4QUJBWUVBQVVBQUFBRkJnUUFCZ0FBQUFBR0FnQ0FBQUFBQllBZ0FBQUFDZ0FDQUNBQUJBWUVBQVlBQUFBRkJnUUFCd0FBQUFBR0FnQ0FBQUFBQllBaEFBQUFDZ0FDQUNFQUJBWUVBQWNBQUFBRkJnUUFDQUFBQUFBR0FnQ0FBQUFBQllBaUFBQUFDZ0FDQUNJQUJBWUVBQU1BQUFBRkJnUUFDQUFBQUFBR0FnQ0FBQUFBQllBakFBQUFDZ0FDQUNNQUJBWUVBQWdBQUFBRkJnUUFDUUFBQUFvR0FRQUJBQUFGZ0NRQUFBQUtBQUlBSkFBRUJnUUFDUUFBQUFVR0JBQUtBQUFBQ2dZQkFBRUFBQVdBSlFBQUFBb0FBZ0FsQUFRR0JBQUtBQUFBQlFZRUFBc0FBQUFLQmdFQUFRQUFCWUFtQUFBQUNnQUNBQ1lBQkFZRUFBc0FBQUFGQmdRQURBQUFBQW9HQVFBQkFBQUZnQ2NBQUFBS0FBSUFKd0FFQmdRQURBQUFBQVVHQkFBTkFBQUFDZ1lCQUFFQUFBV0FLQUFBQUFvQUFnQW9BQVFHQkFBTkFBQUFCUVlFQUE0QUFBQUtCZ0VBQVFBQUJZQXBBQUFBQ2dBQ0FDa0FCQVlFQUE0QUFBQUZCZ1FBRHdBQUFBQUdBZ0NBQUFBQUJZQXFBQUFBQ2dBQ0FDb0FCQVlFQUE4QUFBQUZCZ1FBRUFBQUFBQUdBZ0NBQUFBQUJZQXJBQUFBQ2dBQ0FDc0FCQVlFQUJBQUFBQUZCZ1FBRVFBQUFBQUdBZ0NBQUFBQUJZQXNBQUFBQ2dBQ0FDd0FCQVlFQUJFQUFBQUZCZ1FBRWdBQUFBQUdBZ0NBQUFBQUJZQXRBQUFBQ2dBQ0FDMEFCQVlFQUJJQUFBQUZCZ1FBRXdBQUFBQUdBZ0NBQUFBQUJZQXVBQUFBQ2dBQ0FDNEFCQVlFQUJNQUFBQUZCZ1FBRkFBQUFBQUdBZ0NBQUFBQUJZQXZBQUFBQ2dBQ0FDOEFCQVlFQUJRQUFBQUZCZ1FBRlFBQUFBQUdBZ0NBQUFBQUJZQXdBQUFBQ2dBQ0FEQUFCQVlFQUJVQUFBQUZCZ1FBRmdBQUFBQUdBZ0NBQUFBQUJZQXhBQUFBQ2dBQ0FERUFCQVlFQUE0QUFBQUZCZ1FBRmdBQUFBQUdBZ0NBQUFBQUJZQXlBQUFBQ2dBQ0FESUFCQVlFQUJFQUFBQUZCZ1FBRmdBQUFBQUdBZ0NBQUFBQUJZQXpBQUFBQ2dBQ0FETUFCQVlFQUE4QUFBQUZCZ1FBRndBQUFBb0dBUUFCQUFBRmdEUUFBQUFLQUFJQU5BQUVCZ1FBRndBQUFBVUdCQUFZQUFBQUNnWUJBQUVBQUFXQU5RQUFBQW9BQWdBMUFBUUdCQUFZQUFBQUJRWUVBQmtBQUFBS0JnRUFBUUFBQllBMkFBQUFDZ0FDQURZQUJBWUVBQmNBQUFBRkJnUUFHUUFBQUFvR0FRQUJBQUFIZ0RrQUFBQUVBaEFBQVFEaS83a1FzUUFCQU9ML2MrS2JBQW9BQWdBM0FBQUtBZ0FFQUFRS0FnQUJBQTBDREFCejRwc0FBUURpL3dBQUFBQU9BZ3dBdVJDeEFBRUE0djhBQUFBQUR3SU1BSFBpbXdCSEx2Zi9BQUFBQUFBQUI0QTZBQUFBQkFJUUFJRTk1UCt4dzkvL2dUM2sveS9yei84S0FBSUFPQUFRQUVjQUFBQlVhR1Z5WlNCcGN5QmhJSFpoYkdWdVkyVWdiM0lnWTJoaGNtZGxJR1Z5Y205eUlITnZiV1YzYUdWeVpTQnBiaUIwYUdseklHRnliMjFoZEdsaklITjVjM1JsYlM0QUNnSUFCQUFFQ2dJQUFRQU5BZ3dBTCt2UC80RTk1UDhBQUFBQURnSU1BTEhEMy8rQlBlVC9BQUFBQUE4Q0RBQXY2OC8vQWhiMC93QUFBQUFBQUFlQU93QUFBQVFDRUFCL2NBTUFBSFBDLzM5d0F3QzVSSzMvQ2dBQ0FEa0FBQW9DQUFRQUJBb0NBQUVBRFFJTUFMbEVyZjkvY0FNQUFBQUFBQTRDREFBQWM4TC9mM0FEQUFBQUFBQVBBZ3dBdVVTdC84YWVHQUFBQUFBQUFBQUFBQUFBQUFBQUFBPT0=</t>
        </r>
      </text>
    </comment>
    <comment ref="K79" authorId="0">
      <text>
        <r>
          <rPr>
            <sz val="9"/>
            <color indexed="81"/>
            <rFont val="Tahoma"/>
            <family val="2"/>
          </rPr>
          <t>QzIxSDI0TjJPMnxNQVNURVIgU0hFRVRQaWN0dXJlIDYzfFZtcERSREF4TURBRUF3SUJBQUFBQUFBQUFBQUFBQUNBQUFBQUFBTUFGZ0FBQUVOb1pXMUVjbUYzSURFeUxqQXVNaTR4TURjMkJBSVFBS0tVb2YvN1c0Ly9Mb1VnQUlaZH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1A1TlJrV0NBUUFBQUFrQUJnSUJBQUFBQ1FBR1FnQUFCQUlBZ0FCQUE4SUFnQUJBQU9BT0FBQUFBUUNFQUNpbEtILysxdVAveTZGSUFDR1hiWUFCSUFCQUFBQUFBSUlBQUVBMC84NThVMEFDZ0FDQUFJQU53UUJBQUVBQUFTQUFnQUFBQUFDQ0FBQkFNVC9UT3huQUFvQUFnQURBQUlFQWdBSUFDc0VBZ0FBQUVnRUFBQTNCQUVBQVFhQUFBQUFBQUFDQ0FBQm9NZi9UQVJrQUFRQ0VBQUJZTUQvVEFSa0FKcTV4LzlNeEdzQUl3Z0JBQUFDQndJQUFBQUFCdzBBQVFBQUFBTUFZQURJQUFNQVR3QUFBQUFFZ0FNQUFBQUFBZ2dBQVFEVC8yRG5nUUFLQUFJQUJBQUFBQVNBQkFBQUFBQUNDQUFCQU1UL2MrS2JBQW9BQWdBRkFBQUFCSUFGQUFBQUFBSUlBQUVBMC8rRzNiVUFDZ0FDQUFZQUFBQUVnQVlBQUFBQUFnZ0FBUUR4LzRiZHRRQUtBQUlBQndBQUFBU0FCd0FBQUFBQ0NBQUFBQUFBYytLYkFBb0FBZ0FJQUFBQUJJQUlBQUFBQUFJSUFBRUE4ZjlnNTRFQUNnQUNBQWtBQUFBRWdBa0FBQUFBQWdnQUFBQUFBRXpzWndBS0FBSUFDZ0FDQkFJQUNBQXJCQUlBQUFCSUJBQUFOd1FCQUFFR2dBQUFBQUFBQWdnQUFLQURBRXdFWkFBRUFoQUFBV0Q4LzB3RVpBQ1p1UU1BVE1SckFDTUlBUUFBQWdjQ0FBQUFBQWNOQUFFQUFBQURBR0FBeUFBREFFOEFBQUFBQklBS0FBQUFBQUlJQUFFQThmODU4VTBBQ2dBQ0FBc0FOd1FCQUFFQUFBU0FDd0FBQUFBQ0NBQUFBQUFBSnZZekFBb0FBZ0FNQURjRUFRQUJBQUFFZ0F3QUFBQUFBZ2dBQUFEeC94UDdHUUFLQUFJQURRQTNCQUVBQVFBQUJJQU5BQUFBQUFJSUFBQUFBQUFBQUFBQUNnQUNBQTRBTndRQkFBRUFBQVNBRGdBQUFBQUNDQUFCQVBILzdRVG0vd29BQWdBUEFBSUVBZ0FIQUNzRUFnQUFBRWdFQUFBR2dBQUFBQUFBQWdnQU5KUDAvKzFzNHY4RUFoQUF6V3p0LysxczR2ODBrL1QvSUtEcC95TUlBUUFBQWdjQ0FBQUFBQWNOQUFFQUFBQURBR0FBeUFBREFFNEFBQUFBQklBUEFBQUFBQUlJQUJNcTAvOG00dUwvQ2dBQ0FCQUFBQUFFZ0JBQUFBQUFBZ2dBVU8zTS8vcUp4ZjhLQUFJQUVRQUNCQUlBQndBckJBSUFBQUJJQkFBQUJvQUFBQUFBQUFJSUFJT0EwUC82OGNIL0JBSVFBQjFheWYvNjhjSC9nNERRL3kwbHlmOGpDQUVBQUFJSEFnQUFBQUFIRFFBQkFBQUFBd0JnQU1nQUF3Qk9BQUFBQUFTQUVRQUFBQUFDQ0FCajZPYi8rb20yL3dvQUFnQVNBQUFBQklBU0FBQUFBQUlJQUNZbDdmL05NWm4vQ2dBQ0FCTUFBQUFFZ0JNQUFBQUFBZ2dBUXEwSkFJM3NqLzhLQUFJQUZBQUFBQVNBRkFBQUFBQUNDQUNjK0I4QWVmK2ovd29BQWdBVkFBQUFCSUFWQUFBQUFBSUlBTm03R1FDbVY4SC9DZ0FDQUJZQUFBQUVnQllBQUFBQUFnZ0F2VFA5LythY3l2OEtBQUlBRndBQUFBU0FGd0FBQUFBQ0NBQW5GNy8vZ0MzNS93b0FBZ0FZQUFBQUJJQVlBQUFBQUFJSUFBbVBvdisvY2dJQUNnQUNBQmtBTndRQkFBRUFBQVNBR1FBQUFBQUNDQUJrMnJqL3JJVVdBQW9BQWdBYUFEY0VBUUFCQUFBRmdCc0FBQUFLQUFJQUd3QUVCZ1FBQVFBQUFBVUdCQUFDQUFBQUNnWUJBQUVBQUFXQUhBQUFBQW9BQWdBY0FBUUdCQUFDQUFBQUJRWUVBQU1BQUFBS0JnRUFBUUFBQllBZEFBQUFDZ0FDQUIwQUJBWUVBQU1BQUFBRkJnUUFCQUFBQUFBR0FnQ0FBQUFBQllBZUFBQUFDZ0FDQUI0QUJBWUVBQVFBQUFBRkJnUUFCUUFBQUFBR0FnQ0FBQUFBQllBZkFBQUFDZ0FDQUI4QUJBWUVBQVVBQUFBRkJnUUFCZ0FBQUFBR0FnQ0FBQUFBQllBZ0FBQUFDZ0FDQUNBQUJBWUVBQVlBQUFBRkJnUUFCd0FBQUFBR0FnQ0FBQUFBQllBaEFBQUFDZ0FDQUNFQUJBWUVBQWNBQUFBRkJnUUFDQUFBQUFBR0FnQ0FBQUFBQllBaUFBQUFDZ0FDQUNJQUJBWUVBQU1BQUFBRkJnUUFDQUFBQUFBR0FnQ0FBQUFBQllBakFBQUFDZ0FDQUNNQUJBWUVBQWdBQUFBRkJnUUFDUUFBQUFvR0FRQUJBQUFGZ0NRQUFBQUtBQUlBSkFBRUJnUUFDUUFBQUFVR0JBQUtBQUFBQ2dZQkFBRUFBQVdBSlFBQUFBb0FBZ0FsQUFRR0JBQUtBQUFBQlFZRUFBc0FBQUFLQmdFQUFRQUFCWUFtQUFBQUNnQUNBQ1lBQkFZRUFBc0FBQUFGQmdRQURBQUFBQW9HQVFBQkFBQUZnQ2NBQUFBS0FBSUFKd0FFQmdRQURBQUFBQVVHQkFBTkFBQUFDZ1lCQUFFQUFBV0FLQUFBQUFvQUFnQW9BQVFHQkFBTkFBQUFCUVlFQUE0QUFBQUtCZ0VBQVFBQUJZQXBBQUFBQ2dBQ0FDa0FCQVlFQUE0QUFBQUZCZ1FBRHdBQUFBQUdBZ0NBQUFBQUJZQXFBQUFBQ2dBQ0FDb0FCQVlFQUE4QUFBQUZCZ1FBRUFBQUFBQUdBZ0NBQUFBQUJZQXJBQUFBQ2dBQ0FDc0FCQVlFQUJBQUFBQUZCZ1FBRVFBQUFBQUdBZ0NBQUFBQUJZQXNBQUFBQ2dBQ0FDd0FCQVlFQUJFQUFBQUZCZ1FBRWdBQUFBQUdBZ0NBQUFBQUJZQXRBQUFBQ2dBQ0FDMEFCQVlFQUJJQUFBQUZCZ1FBRXdBQUFBQUdBZ0NBQUFBQUJZQXVBQUFBQ2dBQ0FDNEFCQVlFQUJNQUFBQUZCZ1FBRkFBQUFBQUdBZ0NBQUFBQUJZQXZBQUFBQ2dBQ0FDOEFCQVlFQUJRQUFBQUZCZ1FBRlFBQUFBQUdBZ0NBQUFBQUJZQXdBQUFBQ2dBQ0FEQUFCQVlFQUJVQUFBQUZCZ1FBRmdBQUFBQUdBZ0NBQUFBQUJZQXhBQUFBQ2dBQ0FERUFCQVlFQUE0QUFBQUZCZ1FBRmdBQUFBQUdBZ0NBQUFBQUJZQXlBQUFBQ2dBQ0FESUFCQVlFQUJFQUFBQUZCZ1FBRmdBQUFBQUdBZ0NBQUFBQUJZQXpBQUFBQ2dBQ0FETUFCQVlFQUE4QUFBQUZCZ1FBRndBQUFBb0dBUUFCQUFBRmdEUUFBQUFLQUFJQU5BQUVCZ1FBRndBQUFBVUdCQUFZQUFBQUNnWUJBQUVBQUFXQU5RQUFBQW9BQWdBMUFBUUdCQUFZQUFBQUJRWUVBQmtBQUFBS0JnRUFBUUFBQllBMkFBQUFDZ0FDQURZQUJBWUVBQmNBQUFBRkJnUUFHUUFBQUFvR0FRQUJBQUFIZ0RrQUFBQUVBaEFBQVFEaS83a1FzUUFCQU9ML2MrS2JBQW9BQWdBM0FBQUtBZ0FFQUFRS0FnQUJBQTBDREFCejRwc0FBUURpL3dBQUFBQU9BZ3dBdVJDeEFBRUE0djhBQUFBQUR3SU1BSFBpbXdCSEx2Zi9BQUFBQUFBQUI0QTZBQUFBQkFJUUFJRTk1UCt4dzkvL2dUM2sveS9yei84S0FBSUFPQUFRQUVjQUFBQlVhR1Z5WlNCcGN5QmhJSFpoYkdWdVkyVWdiM0lnWTJoaGNtZGxJR1Z5Y205eUlITnZiV1YzYUdWeVpTQnBiaUIwYUdseklHRnliMjFoZEdsaklITjVjM1JsYlM0QUNnSUFCQUFFQ2dJQUFRQU5BZ3dBTCt2UC80RTk1UDhBQUFBQURnSU1BTEhEMy8rQlBlVC9BQUFBQUE4Q0RBQXY2OC8vQWhiMC93QUFBQUFBQUFlQU93QUFBQVFDRUFCL2NBTUFBSFBDLzM5d0F3QzVSSzMvQ2dBQ0FEa0FBQW9DQUFRQUJBb0NBQUVBRFFJTUFMbEVyZjkvY0FNQUFBQUFBQTRDREFBQWM4TC9mM0FEQUFBQUFBQVBBZ3dBdVVTdC84YWVHQUFBQUFBQUFBQUFBQUFBQUFBQUFBPT0=</t>
        </r>
      </text>
    </comment>
    <comment ref="J80" authorId="0">
      <text>
        <r>
          <rPr>
            <sz val="9"/>
            <color indexed="81"/>
            <rFont val="Tahoma"/>
            <family val="2"/>
          </rPr>
          <t>QzE4SDE0RjVOTzNTfE1BU1RFUiBTSEVFVFBpY3R1cmUgNTN8Vm1wRFJEQXhNREFFQXdJQkFBQUFBQUFBQUFBQUFBQ0FBQUFBQUFNQUZnQUFBRU5vWlcxRWNtRjNJREV5TGpBdU1pNHhNRGMyQkFJUUFKUjdydi9MdWIzL2lLeFpBT2NQM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kFBQUFCQUlRQUFBQUFBQUFBQUFBQUlER0JDUDVOUmtXQ0FRQUFBQWtBQmdJQkFBQUFDUUFHUWdBQUJBSUFnQUJBQThJQWdBQkFBT0FQUUFBQUFRQ0VBQ1VlNjcveTdtOS80aXNXUURuRDlZQUJJQUJBQUFBQUFJSUFHZUxXUUJuaTBvQUNnQUNBQUlBTndRQkFBRUFBQVNBQWdBQUFBQUNDQUFZa1R3QXJNZENBQW9BQWdBREFBSUVBZ0FJQUNzRUFnQUFBRWdFQUFBM0JBRUFBUWFBQUFBQUFBQUNDQUFZTVVBQXJOOCtBQVFDRUFBWThUZ0FyTjgrQUxGS1FBQ3NuMFlBSXdnQkFBQUNCd0lBQUFBQUJ3MEFBUUFBQUFNQVlBRElBQU1BVHdBQUFBQUVnQU1BQUFBQUFnZ0FYYzAwQUYzTkpRQUtBQUlBQkFBQUFBU0FCQUFBQUFBQ0NBRHhBMG9BeUpZUUFBb0FBZ0FGQUFJRUFnQUlBQ3NFQWdBQUFFZ0VBQUEzQkFFQUFRYUFBQUFBQUFBQ0NBRHhvMDBBeUs0TUFBUUNFQUR4WTBZQXlLNE1BSXU5VFFESWJoUUFJd2dCQUFBQ0J3SUFBQUFBQncwQUFRQUFBQU1BWUFESUFBTUFUd0FBQUFBRWdBVUFBQUFBQWdnQVFFVVlBQjJJSEFBS0FBSUFCZ0FBQUFTQUJnQUFBQUFDQ0FELy93NEFBQUFBQUFvQUFnQUhBQUFBQklBSEFBQUFBQUlJQUdhMElRQ0ppK2ovQ2dBQ0FBZ0FOd1FCQUFFQUFBU0FDQUFBQUFBQ0NBQndCeHNBRjB6TC93b0FBZ0FKQURjRUFRQUJBQUFFZ0FrQUFBQUFBZ2dBQUFBQUFOMUh2djhLQUFJQUNnQTNCQUVBQVFBQUJJQUtBQUFBQUFJSUFKRDQ1UDhYVE12L0NnQUNBQXNBTndRQkFBRUFBQVNBQ3dBQUFBQUNDQUNhUzk3L2lZdm8vd29BQWdBTUFEY0VBUUFCQUFBRWdBd0FBQUFBQWdnQUFBRHgvd0FBQUFBS0FBSUFEUUFBQUFTQURRQUFBQUFDQ0FEQXV1Zi9IWWdjQUFvQUFnQU9BQUlFQWdBUUFDc0VBZ0FBQUVnRUFBQUdnQUFBQUFBQUFnZ0F3RnJyL3gwc0dRQUVBaEFBd0Jyay94MHNHUUJhZE92L2c5SWZBQ01JQVFBQUFnY0NBQUFBQUFjTkFBRUFBQUFEQUdBQXlBQURBRk1BQUFBQUJJQU9BQUFBQUFJSUFBQUFBQUJPS2k0QUNnQUNBQThBQUFBRWdBOEFBQUFBQWdnQUFBQUFBRTRxVEFBS0FBSUFFQUFDQkFJQUJ3QXJCQUlBQVFCSUJBQUFOd1FCQUFFR2dBQUFBQUFBQWdnQU01TURBRTZTU0FBRUFoQUF6V3o4LzA2U1NBQXprd01BdFBoV0FDTUlBUUFBQWdjQ0FBQUFCUWNCQUFFQUJ3NEFBUUFBQUFNQVlBRElBQU1BVGtnQUFBQUFCSUFRQUFBQUFBSUlBTzBFNXY5T0tsc0FDZ0FDQUJFQUFBQUVnQkVBQUFBQUFnZ0EyZ25NLzA0cVRBQUtBQUlBRWdBQ0JBSUFDQUFyQkFJQUFBQklCQUFBTndRQkFBRUdnQUFBQUFBQUFnZ0EycW5QLzA1Q1NBQUVBaEFBMm1uSS8wNUNTQUIwdzgvL1RnSlFBQ01JQVFBQUFnY0NBQUFBQUFjTkFBRUFBQUFEQUdBQXlBQURBRThBQUFBQUJJQVNBQUFBQUFJSUFPMEU1djlPS25rQUNnQUNBQk1BQUFBRWdCTUFBQUFBQWdnQTJnbk0vMDRxaUFBS0FBSUFGQUFBQUFTQUZBQUFBQUFDQ0FESERyTC9UaXA1QUFvQUFnQVZBQUlFQWdBSkFDc0VBZ0FBQUVnRUFBQTNCQUVBQVFhQUFBQUFBQUFDQ0FENm9iWC9UdloxQUFRQ0VBQ1VlNjcvVHZaMUFQcWh0Zi9uRDN3QUl3Z0JBQUFDQndJQUFBQUFCdzBBQVFBQUFBTUFZQURJQUFNQVJnQUFBQUFFZ0JVQUFBQUFBZ2dBMmduTS8wNHFwZ0FLQUFJQUZnQUFBQVNBRmdBQUFBQUNDQURIRHJML1RpcTFBQW9BQWdBWEFBSUVBZ0FKQUNzRUFnQUFBRWdFQUFBM0JBRUFBUWFBQUFBQUFBQUNDQUQ2b2JYL1R2YXhBQVFDRUFDVWU2Ny9UdmF4QVBxaHRmL25EN2dBSXdnQkFBQUNCd0lBQUFBQUJ3MEFBUUFBQUFNQVlBRElBQU1BUmdBQUFBQUVnQmNBQUFBQUFnZ0E3UVRtLzA0cXRRQUtBQUlBR0FBQUFBU0FHQUFBQUFBQ0NBRHRCT2IvVGlyVEFBb0FBZ0FaQUFJRUFnQUpBQ3NFQWdBQUFFZ0VBQUEzQkFFQUFRYUFBQUFBQUFBQ0NBQWdtT24vVHZiUEFBUUNFQUM2Y2VML1R2YlBBQ0NZNmYvbkQ5WUFJd2dCQUFBQ0J3SUFBQUFBQncwQUFRQUFBQU1BWUFESUFBTUFSZ0FBQUFBRWdCa0FBQUFBQWdnQUFBQUFBRTRxcGdBS0FBSUFHZ0FBQUFTQUdnQUFBQUFDQ0FBVCt4a0FUaXExQUFvQUFnQWJBQUlFQWdBSkFDc0VBZ0FBQUVnRUFBQTNCQUVBQVFhQUFBQUFBQUFDQ0FCR2poMEFUdmF4QUFRQ0VBRGdaeFlBVHZheEFFYU9IUURuRDdnQUl3Z0JBQUFDQndJQUFBQUFCdzBBQVFBQUFBTUFZQURJQUFNQVJnQUFBQUFFZ0JzQUFBQUFBZ2dBQUFBQUFFNHFpQUFLQUFJQUhBQUFBQVNBSEFBQUFBQUNDQUFUK3hrQVRpcDVBQW9BQWdBZEFBSUVBZ0FKQUNzRUFnQUFBRWdFQUFBM0JBRUFBUWFBQUFBQUFBQUNDQUJHamgwQVR2WjFBQVFDRUFEZ1p4WUFUdloxQUVhT0hRRG5EM3dBSXdnQkFBQUNCd0lBQUFBQUJ3MEFBUUFBQUFNQVlBRElBQU1BUmdBQUFBQUZnQjRBQUFBS0FBSUFIZ0FFQmdRQUFRQUFBQVVHQkFBQ0FBQUFDZ1lCQUFFQUFBV0FId0FBQUFvQUFnQWZBQVFHQkFBQ0FBQUFCUVlFQUFNQUFBQUtCZ0VBQVFBQUJZQWdBQUFBQ2dBQ0FDQUFCQVlFQUFNQUFBQUZCZ1FBQkFBQUFBQUdBZ0FDQUFBQUJZQWhBQUFBQ2dBQ0FDRUFCQVlFQUFNQUFBQUZCZ1FBQlFBQUFBb0dBUUFCQUFBRmdDSUFBQUFLQUFJQUlnQUVCZ1FBQlFBQUFBVUdCQUFHQUFBQUFBWUNBSUFBQUFBRmdDTUFBQUFLQUFJQUl3QUVCZ1FBQmdBQUFBVUdCQUFIQUFBQUNnWUJBQUVBQUFXQUpBQUFBQW9BQWdBa0FBUUdCQUFIQUFBQUJRWUVBQWdBQUFBS0JnRUFBUUFBQllBbEFBQUFDZ0FDQUNVQUJBWUVBQWdBQUFBRkJnUUFDUUFBQUFvR0FRQUJBQUFGZ0NZQUFBQUtBQUlBSmdBRUJnUUFDUUFBQUFVR0JBQUtBQUFBQ2dZQkFBRUFBQVdBSndBQUFBb0FBZ0FuQUFRR0JBQUtBQUFBQlFZRUFBc0FBQUFLQmdFQUFRQUFCWUFvQUFBQUNnQUNBQ2dBQkFZRUFBc0FBQUFGQmdRQURBQUFBQW9HQVFBQkFBQUZnQ2tBQUFBS0FBSUFLUUFFQmdRQUJnQUFBQVVHQkFBTUFBQUFBQVlDQUlBQUFBQUZnQ29BQUFBS0FBSUFLZ0FFQmdRQURBQUFBQVVHQkFBTkFBQUFBQVlDQUlBQUFBQUZnQ3NBQUFBS0FBSUFLd0FFQmdRQURRQUFBQVVHQkFBT0FBQUFBQVlDQUlBQUFBQUZnQ3dBQUFBS0FBSUFMQUFFQmdRQUJRQUFBQVVHQkFBT0FBQUFBQVlDQUlBQUFBQUZnQzBBQUFBS0FBSUFMUUFFQmdRQURnQUFBQVVHQkFBUEFBQUFDZ1lCQUFFQUFBV0FMZ0FBQUFvQUFnQXVBQVFHQkFBUEFBQUFCUVlFQUJBQUFBQUtCZ0VBQVFBQUJZQXZBQUFBQ2dBQ0FDOEFCQVlFQUJBQUFBQUZCZ1FBRVFBQUFBQUdBZ0FDQUFBQUJZQXdBQUFBQ2dBQ0FEQUFCQVlFQUJBQUFBQUZCZ1FBRWdBQUFBb0dBUUFCQUFBRmdERUFBQUFLQUFJQU1RQUVCZ1FBRWdBQUFBVUdCQUFUQUFBQUFBWUNBSUFBQUFBRmdESUFBQUFLQUFJQU1nQUVCZ1FBRXdBQUFBVUdCQUFVQUFBQUNnWUJBQUVBQUFXQU13QUFBQW9BQWdBekFBUUdCQUFUQUFBQUJRWUVBQlVBQUFBQUJnSUFnQUFBQUFXQU5BQUFBQW9BQWdBMEFBUUdCQUFWQUFBQUJRWUVBQllBQUFBS0JnRUFBUUFBQllBMUFBQUFDZ0FDQURVQUJBWUVBQlVBQUFBRkJnUUFGd0FBQUFBR0FnQ0FBQUFBQllBMkFBQUFDZ0FDQURZQUJBWUVBQmNBQUFBRkJnUUFHQUFBQUFvR0FRQUJBQUFGZ0RjQUFBQUtBQUlBTndBRUJnUUFGd0FBQUFVR0JBQVpBQUFBQUFZQ0FJQUFBQUFGZ0RnQUFBQUtBQUlBT0FBRUJnUUFHUUFBQUFVR0JBQWFBQUFBQ2dZQkFBRUFBQVdBT1FBQUFBb0FBZ0E1QUFRR0JBQVpBQUFBQlFZRUFCc0FBQUFBQmdJQWdBQUFBQVdBT2dBQUFBb0FBZ0E2QUFRR0JBQVNBQUFBQlFZRUFCc0FBQUFBQmdJQWdBQUFBQVdBT3dBQUFBb0FBZ0E3QUFRR0JBQWJBQUFBQlFZRUFCd0FBQUFLQmdFQUFRQUFCNEErQUFBQUJBSVFBQUFBQUFEUWZTUUFBQUFBQUU2bEZBQUtBQUlBUEFBQUNnSUFCQUFFQ2dJQUFRQU5BZ3dBVHFVVUFBQUFBQUFBQUFBQURnSU1BTkI5SkFBQUFBQUFBQUFBQUE4Q0RBQk9wUlFBZ2RnUEFBQUFBQUFBQUFlQVB3QUFBQVFDRUFEdEJPYi9sRmlzQU8wRTV2OU9LcGNBQ2dBQ0FEMEFBQW9DQUFRQUJBb0NBQUVBRFFJTUFFNHFsd0R0Qk9iL0FBQUFBQTRDREFDVVdLd0E3UVRtL3dBQUFBQVBBZ3dBVGlxWEFEUXorLzhBQUFBQUFBQUFBQUFBQUFBQUFBPT0=</t>
        </r>
      </text>
    </comment>
    <comment ref="K80" authorId="0">
      <text>
        <r>
          <rPr>
            <sz val="9"/>
            <color indexed="81"/>
            <rFont val="Tahoma"/>
            <family val="2"/>
          </rPr>
          <t>QzE4SDE0RjVOTzNTfE1BU1RFUiBTSEVFVFBpY3R1cmUgNTN8Vm1wRFJEQXhNREFFQXdJQkFBQUFBQUFBQUFBQUFBQ0FBQUFBQUFNQUZnQUFBRU5vWlcxRWNtRjNJREV5TGpBdU1pNHhNRGMyQkFJUUFKUjdydi9MdWIzL2lLeFpBT2NQM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kFBQUFCQUlRQUFBQUFBQUFBQUFBQUlER0JDUDVOUmtXQ0FRQUFBQWtBQmdJQkFBQUFDUUFHUWdBQUJBSUFnQUJBQThJQWdBQkFBT0FQUUFBQUFRQ0VBQ1VlNjcveTdtOS80aXNXUURuRDlZQUJJQUJBQUFBQUFJSUFHZUxXUUJuaTBvQUNnQUNBQUlBTndRQkFBRUFBQVNBQWdBQUFBQUNDQUFZa1R3QXJNZENBQW9BQWdBREFBSUVBZ0FJQUNzRUFnQUFBRWdFQUFBM0JBRUFBUWFBQUFBQUFBQUNDQUFZTVVBQXJOOCtBQVFDRUFBWThUZ0FyTjgrQUxGS1FBQ3NuMFlBSXdnQkFBQUNCd0lBQUFBQUJ3MEFBUUFBQUFNQVlBRElBQU1BVHdBQUFBQUVnQU1BQUFBQUFnZ0FYYzAwQUYzTkpRQUtBQUlBQkFBQUFBU0FCQUFBQUFBQ0NBRHhBMG9BeUpZUUFBb0FBZ0FGQUFJRUFnQUlBQ3NFQWdBQUFFZ0VBQUEzQkFFQUFRYUFBQUFBQUFBQ0NBRHhvMDBBeUs0TUFBUUNFQUR4WTBZQXlLNE1BSXU5VFFESWJoUUFJd2dCQUFBQ0J3SUFBQUFBQncwQUFRQUFBQU1BWUFESUFBTUFUd0FBQUFBRWdBVUFBQUFBQWdnQVFFVVlBQjJJSEFBS0FBSUFCZ0FBQUFTQUJnQUFBQUFDQ0FELy93NEFBQUFBQUFvQUFnQUhBQUFBQklBSEFBQUFBQUlJQUdhMElRQ0ppK2ovQ2dBQ0FBZ0FOd1FCQUFFQUFBU0FDQUFBQUFBQ0NBQndCeHNBRjB6TC93b0FBZ0FKQURjRUFRQUJBQUFFZ0FrQUFBQUFBZ2dBQUFBQUFOMUh2djhLQUFJQUNnQTNCQUVBQVFBQUJJQUtBQUFBQUFJSUFKRDQ1UDhYVE12L0NnQUNBQXNBTndRQkFBRUFBQVNBQ3dBQUFBQUNDQUNhUzk3L2lZdm8vd29BQWdBTUFEY0VBUUFCQUFBRWdBd0FBQUFBQWdnQUFBRHgvd0FBQUFBS0FBSUFEUUFBQUFTQURRQUFBQUFDQ0FEQXV1Zi9IWWdjQUFvQUFnQU9BQUlFQWdBUUFDc0VBZ0FBQUVnRUFBQUdnQUFBQUFBQUFnZ0F3RnJyL3gwc0dRQUVBaEFBd0Jyay94MHNHUUJhZE92L2c5SWZBQ01JQVFBQUFnY0NBQUFBQUFjTkFBRUFBQUFEQUdBQXlBQURBRk1BQUFBQUJJQU9BQUFBQUFJSUFBQUFBQUJPS2k0QUNnQUNBQThBQUFBRWdBOEFBQUFBQWdnQUFBQUFBRTRxVEFBS0FBSUFFQUFDQkFJQUJ3QXJCQUlBQVFCSUJBQUFOd1FCQUFFR2dBQUFBQUFBQWdnQU01TURBRTZTU0FBRUFoQUF6V3o4LzA2U1NBQXprd01BdFBoV0FDTUlBUUFBQWdjQ0FBQUFCUWNCQUFFQUJ3NEFBUUFBQUFNQVlBRElBQU1BVGtnQUFBQUFCSUFRQUFBQUFBSUlBTzBFNXY5T0tsc0FDZ0FDQUJFQUFBQUVnQkVBQUFBQUFnZ0EyZ25NLzA0cVRBQUtBQUlBRWdBQ0JBSUFDQUFyQkFJQUFBQklCQUFBTndRQkFBRUdnQUFBQUFBQUFnZ0EycW5QLzA1Q1NBQUVBaEFBMm1uSS8wNUNTQUIwdzgvL1RnSlFBQ01JQVFBQUFnY0NBQUFBQUFjTkFBRUFBQUFEQUdBQXlBQURBRThBQUFBQUJJQVNBQUFBQUFJSUFPMEU1djlPS25rQUNnQUNBQk1BQUFBRWdCTUFBQUFBQWdnQTJnbk0vMDRxaUFBS0FBSUFGQUFBQUFTQUZBQUFBQUFDQ0FESERyTC9UaXA1QUFvQUFnQVZBQUlFQWdBSkFDc0VBZ0FBQUVnRUFBQTNCQUVBQVFhQUFBQUFBQUFDQ0FENm9iWC9UdloxQUFRQ0VBQ1VlNjcvVHZaMUFQcWh0Zi9uRDN3QUl3Z0JBQUFDQndJQUFBQUFCdzBBQVFBQUFBTUFZQURJQUFNQVJnQUFBQUFFZ0JVQUFBQUFBZ2dBMmduTS8wNHFwZ0FLQUFJQUZnQUFBQVNBRmdBQUFBQUNDQURIRHJML1RpcTFBQW9BQWdBWEFBSUVBZ0FKQUNzRUFnQUFBRWdFQUFBM0JBRUFBUWFBQUFBQUFBQUNDQUQ2b2JYL1R2YXhBQVFDRUFDVWU2Ny9UdmF4QVBxaHRmL25EN2dBSXdnQkFBQUNCd0lBQUFBQUJ3MEFBUUFBQUFNQVlBRElBQU1BUmdBQUFBQUVnQmNBQUFBQUFnZ0E3UVRtLzA0cXRRQUtBQUlBR0FBQUFBU0FHQUFBQUFBQ0NBRHRCT2IvVGlyVEFBb0FBZ0FaQUFJRUFnQUpBQ3NFQWdBQUFFZ0VBQUEzQkFFQUFRYUFBQUFBQUFBQ0NBQWdtT24vVHZiUEFBUUNFQUM2Y2VML1R2YlBBQ0NZNmYvbkQ5WUFJd2dCQUFBQ0J3SUFBQUFBQncwQUFRQUFBQU1BWUFESUFBTUFSZ0FBQUFBRWdCa0FBQUFBQWdnQUFBQUFBRTRxcGdBS0FBSUFHZ0FBQUFTQUdnQUFBQUFDQ0FBVCt4a0FUaXExQUFvQUFnQWJBQUlFQWdBSkFDc0VBZ0FBQUVnRUFBQTNCQUVBQVFhQUFBQUFBQUFDQ0FCR2poMEFUdmF4QUFRQ0VBRGdaeFlBVHZheEFFYU9IUURuRDdnQUl3Z0JBQUFDQndJQUFBQUFCdzBBQVFBQUFBTUFZQURJQUFNQVJnQUFBQUFFZ0JzQUFBQUFBZ2dBQUFBQUFFNHFpQUFLQUFJQUhBQUFBQVNBSEFBQUFBQUNDQUFUK3hrQVRpcDVBQW9BQWdBZEFBSUVBZ0FKQUNzRUFnQUFBRWdFQUFBM0JBRUFBUWFBQUFBQUFBQUNDQUJHamgwQVR2WjFBQVFDRUFEZ1p4WUFUdloxQUVhT0hRRG5EM3dBSXdnQkFBQUNCd0lBQUFBQUJ3MEFBUUFBQUFNQVlBRElBQU1BUmdBQUFBQUZnQjRBQUFBS0FBSUFIZ0FFQmdRQUFRQUFBQVVHQkFBQ0FBQUFDZ1lCQUFFQUFBV0FId0FBQUFvQUFnQWZBQVFHQkFBQ0FBQUFCUVlFQUFNQUFBQUtCZ0VBQVFBQUJZQWdBQUFBQ2dBQ0FDQUFCQVlFQUFNQUFBQUZCZ1FBQkFBQUFBQUdBZ0FDQUFBQUJZQWhBQUFBQ2dBQ0FDRUFCQVlFQUFNQUFBQUZCZ1FBQlFBQUFBb0dBUUFCQUFBRmdDSUFBQUFLQUFJQUlnQUVCZ1FBQlFBQUFBVUdCQUFHQUFBQUFBWUNBSUFBQUFBRmdDTUFBQUFLQUFJQUl3QUVCZ1FBQmdBQUFBVUdCQUFIQUFBQUNnWUJBQUVBQUFXQUpBQUFBQW9BQWdBa0FBUUdCQUFIQUFBQUJRWUVBQWdBQUFBS0JnRUFBUUFBQllBbEFBQUFDZ0FDQUNVQUJBWUVBQWdBQUFBRkJnUUFDUUFBQUFvR0FRQUJBQUFGZ0NZQUFBQUtBQUlBSmdBRUJnUUFDUUFBQUFVR0JBQUtBQUFBQ2dZQkFBRUFBQVdBSndBQUFBb0FBZ0FuQUFRR0JBQUtBQUFBQlFZRUFBc0FBQUFLQmdFQUFRQUFCWUFvQUFBQUNnQUNBQ2dBQkFZRUFBc0FBQUFGQmdRQURBQUFBQW9HQVFBQkFBQUZnQ2tBQUFBS0FBSUFLUUFFQmdRQUJnQUFBQVVHQkFBTUFBQUFBQVlDQUlBQUFBQUZnQ29BQUFBS0FBSUFLZ0FFQmdRQURBQUFBQVVHQkFBTkFBQUFBQVlDQUlBQUFBQUZnQ3NBQUFBS0FBSUFLd0FFQmdRQURRQUFBQVVHQkFBT0FBQUFBQVlDQUlBQUFBQUZnQ3dBQUFBS0FBSUFMQUFFQmdRQUJRQUFBQVVHQkFBT0FBQUFBQVlDQUlBQUFBQUZnQzBBQUFBS0FBSUFMUUFFQmdRQURnQUFBQVVHQkFBUEFBQUFDZ1lCQUFFQUFBV0FMZ0FBQUFvQUFnQXVBQVFHQkFBUEFBQUFCUVlFQUJBQUFBQUtCZ0VBQVFBQUJZQXZBQUFBQ2dBQ0FDOEFCQVlFQUJBQUFBQUZCZ1FBRVFBQUFBQUdBZ0FDQUFBQUJZQXdBQUFBQ2dBQ0FEQUFCQVlFQUJBQUFBQUZCZ1FBRWdBQUFBb0dBUUFCQUFBRmdERUFBQUFLQUFJQU1RQUVCZ1FBRWdBQUFBVUdCQUFUQUFBQUFBWUNBSUFBQUFBRmdESUFBQUFLQUFJQU1nQUVCZ1FBRXdBQUFBVUdCQUFVQUFBQUNnWUJBQUVBQUFXQU13QUFBQW9BQWdBekFBUUdCQUFUQUFBQUJRWUVBQlVBQUFBQUJnSUFnQUFBQUFXQU5BQUFBQW9BQWdBMEFBUUdCQUFWQUFBQUJRWUVBQllBQUFBS0JnRUFBUUFBQllBMUFBQUFDZ0FDQURVQUJBWUVBQlVBQUFBRkJnUUFGd0FBQUFBR0FnQ0FBQUFBQllBMkFBQUFDZ0FDQURZQUJBWUVBQmNBQUFBRkJnUUFHQUFBQUFvR0FRQUJBQUFGZ0RjQUFBQUtBQUlBTndBRUJnUUFGd0FBQUFVR0JBQVpBQUFBQUFZQ0FJQUFBQUFGZ0RnQUFBQUtBQUlBT0FBRUJnUUFHUUFBQUFVR0JBQWFBQUFBQ2dZQkFBRUFBQVdBT1FBQUFBb0FBZ0E1QUFRR0JBQVpBQUFBQlFZRUFCc0FBQUFBQmdJQWdBQUFBQVdBT2dBQUFBb0FBZ0E2QUFRR0JBQVNBQUFBQlFZRUFCc0FBQUFBQmdJQWdBQUFBQVdBT3dBQUFBb0FBZ0E3QUFRR0JBQWJBQUFBQlFZRUFCd0FBQUFLQmdFQUFRQUFCNEErQUFBQUJBSVFBQUFBQUFEUWZTUUFBQUFBQUU2bEZBQUtBQUlBUEFBQUNnSUFCQUFFQ2dJQUFRQU5BZ3dBVHFVVUFBQUFBQUFBQUFBQURnSU1BTkI5SkFBQUFBQUFBQUFBQUE4Q0RBQk9wUlFBZ2RnUEFBQUFBQUFBQUFlQVB3QUFBQVFDRUFEdEJPYi9sRmlzQU8wRTV2OU9LcGNBQ2dBQ0FEMEFBQW9DQUFRQUJBb0NBQUVBRFFJTUFFNHFsd0R0Qk9iL0FBQUFBQTRDREFDVVdLd0E3UVRtL3dBQUFBQVBBZ3dBVGlxWEFEUXorLzhBQUFBQUFBQUFBQUFBQUFBQUFBPT0=</t>
        </r>
      </text>
    </comment>
    <comment ref="J81" authorId="0">
      <text>
        <r>
          <rPr>
            <sz val="9"/>
            <color indexed="81"/>
            <rFont val="Tahoma"/>
            <family val="2"/>
          </rPr>
          <t>QzIxSDIwTjJPNHxNQVNURVIgU0hFRVRQaWN0dXJlIDY5fFZtcERSREF4TURBRUF3SUJBQUFBQUFBQUFBQUFBQUNBQUFBQUFBTUFGZ0FBQUVOb1pXMUVjbUYzSURFeUxqQXVNaTR4TURjMkJBSVFBQUJnd1ArbUdOUCt3NDB2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FpSUUJzV0NBUUFBQUFrQUJnSUJBQUFBQ1FBR1FnQUFCQUlBZ0FCQUE4SUFnQUJBQU9BUFFBQUFBUUNFQUFBWU1EL3BoalQvc09OTHdDRnlDNEFCSUFCQUFBQUFBSUlBQUVBeFA5Nklrci9DZ0FDQUFJQUFnUUNBQWdBS3dRQ0FBQUFTQVFBQURjRUFRQUJCb0FBQUFBQUFBSUlBQUNneC85Nk9rYi9CQUlRQUFCZ3dQOTZPa2IvbXJuSC8zcjZUZjhqQ0FFQUFBSUhBZ0FBQUFBSERRQUJBQUFBQXdCZ0FNZ0FBd0JQQUFBQUFBU0FBZ0FBQUFBQ0NBQUJBT0wvZWlKSy93b0FBZ0FEQUFBQUJJQURBQUFBQUFJSUFBRUE4ZitOSFdUL0NnQUNBQVFBQWdRQ0FBY0FLd1FDQUFBQVNBUUFBQWFBQUFBQUFBQUNDQUEway9UL2pZVmcvd1FDRUFETmJPMy9qWVZnL3pTVDlQL0F1R2YvSXdnQkFBQUNCd0lBQUFBQUJ3MEFBUUFBQUFNQVlBRElBQU1BVGdBQUFBQUVnQVFBQUFBQUFnZ0FBUURpLzZBWWZ2OEtBQUlBQlFBM0JBRUFBUUFBQklBRkFBQUFBQUlJQUFFQThmKzBFNWovQ2dBQ0FBWUFOd1FCQUFFQUFBU0FCZ0FBQUFBQ0NBQUFBQThBdEJPWS93b0FBZ0FIQUFJRUFnQUhBQ3NFQWdBQUFFZ0VBQUFHZ0FBQUFBQUFBZ2dBTTVNU0FMUjdsUDhFQWhBQXpHd0xBTFI3bFA4emt4SUE1NjZiL3lNSUFRQUFBZ2NDQUFBQUFBY05BQUVBQUFBREFHQUF5QUFEQUU0QUFBQUFCSUFIQUFBQUFBSUlBQUFBSGdESERyTC9DZ0FDQUFnQU53UUJBQUVBQUFTQUNBQUFBQUFDQ0FBQUFBOEEyZ25NL3dvQUFnQUpBQUFBQklBSkFBQUFBQUlJQUFFQThmL2FDY3ovQ2dBQ0FBb0FBQUFFZ0FvQUFBQUFBZ2dBQUFEaS8rMEU1djhLQUFJQUN3QUFBQVNBQ3dBQUFBQUNDQUFBQVBIL0FBQUFBQW9BQWdBTUFBQUFCSUFNQUFBQUFBSUlBTUM2NS84ZGlCd0FDZ0FDQUEwQUFnUUNBQWdBS3dRQ0FBQUFTQVFBQURjRUFRQUJCb0FBQUFBQUFBSUlBTUJhNi84ZG9CZ0FCQUlRQU1BYTVQOGRvQmdBV25Uci94MWdJQUFqQ0FFQUFBSUhBZ0FBQUFBSERRQUJBQUFBQXdCZ0FNZ0FBd0JQQUFBQUFBU0FEUUFBQUFBQ0NBQUFBQUFBVGlvdUFBb0FBZ0FPQURjRUFRQUJBQUFFZ0E0QUFBQUFBZ2dBUUVVWUFCMklIQUFLQUFJQUR3QUNCQUlBQ0FBckJBSUFBQUJJQkFBQU53UUJBQUVHZ0FBQUFBQUFBZ2dBUU9VYkFCMmdHQUFFQWhBQVFLVVVBQjJnR0FEWi9oc0FIV0FnQUNNSUFRQUFBZ2NDQUFBQUFBY05BQUVBQUFBREFHQUF5QUFEQUU4QUFBQUFCSUFQQUFBQUFBSUlBUC8vRGdBQUFBQUFDZ0FDQUJBQUFBQUVnQkFBQUFBQUFnZ0FBQUFlQU8wRTV2OEtBQUlBRVFBQUFBU0FFUUFBQUFBQ0NBQUFBQjRBb0JoKy93b0FBZ0FTQURjRUFRQUJBQUFFZ0JJQUFBQUFBZ2dBQUFBUEFJMGRaUDhLQUFJQUV3QTNCQUVBQVFBQUJJQVRBQUFBQUFJSUFBRUE4ZjluSnpEL0NnQUNBQlFBQUFBRWdCUUFBQUFBQWdnQTdkVU9BSjhFTGY4S0FBSUFGUUFDQkFJQUNBQXJCQUlBQUFCSUJBQUFCb0FBQUFBQUFBSUlBTzExRWdDZkhDbi9CQUlRQU8wMUN3Q2ZIQ24vaDQ4U0FKL2NNUDhqQ0FFQUFBSUhBZ0FBQUFBSERRQUJBQUFBQXdCZ0FNZ0FBd0JQQUFBQUFBU0FGUUFBQUFBQ0NBQ3dFaFVBYzZ3UC93b0FBZ0FXQUFBQUJJQVdBQUFBQUFJSUFNTU5Md0J6ckFEL0NnQUNBQmNBQUFBRWdCY0FBQUFBQWdnQXd3MHZBSE9zNHY0S0FBSUFHQUFBQUFTQUdBQUFBQUFDQ0FDd0VoVUFjNnpUL2dvQUFnQVpBQUFBQklBWkFBQUFBQUlJQUo0WCsvOXpyT0wrQ2dBQ0FCb0FBQUFFZ0JvQUFBQUFBZ2dBbmhmNy8zT3NBUDhLQUFJQUd3QUFBQVNBR3dBQUFBQUNDQUJFek9UL1g3OFUvd29BQWdBY0FBQUFCWUFkQUFBQUNnQUNBQjBBQkFZRUFBRUFBQUFGQmdRQUFnQUFBQUFHQWdBQ0FBQUFCWUFlQUFBQUNnQUNBQjRBQkFZRUFBSUFBQUFGQmdRQUF3QUFBQW9HQVFBQkFBQUZnQjhBQUFBS0FBSUFId0FFQmdRQUF3QUFBQVVHQkFBRUFBQUFDZ1lCQUFFQUFBV0FJQUFBQUFvQUFnQWdBQVFHQkFBRUFBQUFCUVlFQUFVQUFBQUtCZ0VBQVFBQUJZQWhBQUFBQ2dBQ0FDRUFCQVlFQUFVQUFBQUZCZ1FBQmdBQUFBb0dBUUFCQUFBRmdDSUFBQUFLQUFJQUlnQUVCZ1FBQmdBQUFBVUdCQUFIQUFBQUNnWUJBQUVBQUFXQUl3QUFBQW9BQWdBakFBUUdCQUFIQUFBQUJRWUVBQWdBQUFBS0JnRUFBUUFBQllBa0FBQUFDZ0FDQUNRQUJBWUVBQWdBQUFBRkJnUUFDUUFBQUFBR0FnQ0FBQUFBQllBbEFBQUFDZ0FDQUNVQUJBWUVBQWtBQUFBRkJnUUFDZ0FBQUFBR0FnQ0FBQUFBQllBbUFBQUFDZ0FDQUNZQUJBWUVBQW9BQUFBRkJnUUFDd0FBQUFBR0FnQ0FBQUFBQllBbkFBQUFDZ0FDQUNjQUJBWUVBQXNBQUFBRkJnUUFEQUFBQUFvR0FRQUJBQUFGZ0NnQUFBQUtBQUlBS0FBRUJnUUFEQUFBQUFVR0JBQU5BQUFBQ2dZQkFBRUFBQVdBS1FBQUFBb0FBZ0FwQUFRR0JBQU5BQUFBQlFZRUFBNEFBQUFLQmdFQUFRQUFCWUFxQUFBQUNnQUNBQ29BQkFZRUFBNEFBQUFGQmdRQUR3QUFBQW9HQVFBQkFBQUZnQ3NBQUFBS0FBSUFLd0FFQmdRQUN3QUFBQVVHQkFBUEFBQUFBQVlDQUlBQUFBQUZnQ3dBQUFBS0FBSUFMQUFFQmdRQUR3QUFBQVVHQkFBUUFBQUFBQVlDQUlBQUFBQUZnQzBBQUFBS0FBSUFMUUFFQmdRQUNBQUFBQVVHQkFBUUFBQUFBQVlDQUlBQUFBQUZnQzRBQUFBS0FBSUFMZ0FFQmdRQUJnQUFBQVVHQkFBUkFBQUFDZ1lCQUFFQUFBV0FMd0FBQUFvQUFnQXZBQVFHQkFBUkFBQUFCUVlFQUJJQUFBQUtCZ0VBQVFBQUJZQXdBQUFBQ2dBQ0FEQUFCQVlFQUFNQUFBQUZCZ1FBRWdBQUFBb0dBUUFCQUFBRmdERUFBQUFLQUFJQU1RQUVCZ1FBQWdBQUFBVUdCQUFUQUFBQUNnWUJBQUVBQUFXQU1nQUFBQW9BQWdBeUFBUUdCQUFUQUFBQUJRWUVBQlFBQUFBQUJnSUFnQUFBQUFXQU13QUFBQW9BQWdBekFBUUdCQUFVQUFBQUJRWUVBQlVBQUFBQUJnSUFnQUFBQUFXQU5BQUFBQW9BQWdBMEFBUUdCQUFWQUFBQUJRWUVBQllBQUFBQUJnSUFnQUFBQUFXQU5RQUFBQW9BQWdBMUFBUUdCQUFXQUFBQUJRWUVBQmNBQUFBQUJnSUFnQUFBQUFXQU5nQUFBQW9BQWdBMkFBUUdCQUFYQUFBQUJRWUVBQmdBQUFBQUJnSUFnQUFBQUFXQU53QUFBQW9BQWdBM0FBUUdCQUFZQUFBQUJRWUVBQmtBQUFBQUJnSUFnQUFBQUFXQU9BQUFBQW9BQWdBNEFBUUdCQUFaQUFBQUJRWUVBQm9BQUFBQUJnSUFnQUFBQUFXQU9RQUFBQW9BQWdBNUFBUUdCQUFWQUFBQUJRWUVBQm9BQUFBQUJnSUFnQUFBQUFXQU9nQUFBQW9BQWdBNkFBUUdCQUFhQUFBQUJRWUVBQnNBQUFBQUJnSUFnQUFBQUFXQU93QUFBQW9BQWdBN0FBUUdCQUFUQUFBQUJRWUVBQnNBQUFBQUJnSUFnQUFBQUFlQVBnQUFBQVFDRUFBQUFBQUFORFA3L3dBQUFBRHRCT2IvQ2dBQ0FEd0FBQW9DQUFRQUJBb0NBQUVBRFFJTUFPMEU1djhBQUFBQUFBQUFBQTRDREFBME0vdi9BQUFBQUFBQUFBQVBBZ3dBN1FUbS8wWXVGUUFBQUFBQUFBQUhnRDhBQUFBRUFoQUFnTUw5L3lybUtmK0F3djMvcVEwYS93b0FBZ0E5QUFBS0FnQUVBQVFLQWdBQkFBMENEQUNwRFJyL2dNTDkvd0FBQUFBT0Fnd0FLdVlwLzREQy9mOEFBQUFBRHdJTUFLa05HdjhCbXcwQUFBQUFBQUFBQjRCQUFBQUFCQUlRQUxBU0ZRQzUyZ2Ivc0JJVkFIT3M4ZjRLQUFJQVBnQUFDZ0lBQkFBRUNnSUFBUUFOQWd3QWM2engvckFTRlFBQUFBQUFEZ0lNQUxuYUJ2K3dFaFVBQUFBQUFBOENEQUJ6clBIKzkwQXFBQUFBQUFBQUFBQUFBQUFBQUFBQQ==</t>
        </r>
      </text>
    </comment>
    <comment ref="K81" authorId="0">
      <text>
        <r>
          <rPr>
            <sz val="9"/>
            <color indexed="81"/>
            <rFont val="Tahoma"/>
            <family val="2"/>
          </rPr>
          <t>QzIxSDIwTjJPNHxNQVNURVIgU0hFRVRQaWN0dXJlIDY5fFZtcERSREF4TURBRUF3SUJBQUFBQUFBQUFBQUFBQUNBQUFBQUFBTUFGZ0FBQUVOb1pXMUVjbUYzSURFeUxqQXVNaTR4TURjMkJBSVFBQUJnd1ArbUdOUCt3NDB2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FpSUUJzV0NBUUFBQUFrQUJnSUJBQUFBQ1FBR1FnQUFCQUlBZ0FCQUE4SUFnQUJBQU9BUFFBQUFBUUNFQUFBWU1EL3BoalQvc09OTHdDRnlDNEFCSUFCQUFBQUFBSUlBQUVBeFA5Nklrci9DZ0FDQUFJQUFnUUNBQWdBS3dRQ0FBQUFTQVFBQURjRUFRQUJCb0FBQUFBQUFBSUlBQUNneC85Nk9rYi9CQUlRQUFCZ3dQOTZPa2IvbXJuSC8zcjZUZjhqQ0FFQUFBSUhBZ0FBQUFBSERRQUJBQUFBQXdCZ0FNZ0FBd0JQQUFBQUFBU0FBZ0FBQUFBQ0NBQUJBT0wvZWlKSy93b0FBZ0FEQUFBQUJJQURBQUFBQUFJSUFBRUE4ZitOSFdUL0NnQUNBQVFBQWdRQ0FBY0FLd1FDQUFBQVNBUUFBQWFBQUFBQUFBQUNDQUEway9UL2pZVmcvd1FDRUFETmJPMy9qWVZnL3pTVDlQL0F1R2YvSXdnQkFBQUNCd0lBQUFBQUJ3MEFBUUFBQUFNQVlBRElBQU1BVGdBQUFBQUVnQVFBQUFBQUFnZ0FBUURpLzZBWWZ2OEtBQUlBQlFBM0JBRUFBUUFBQklBRkFBQUFBQUlJQUFFQThmKzBFNWovQ2dBQ0FBWUFOd1FCQUFFQUFBU0FCZ0FBQUFBQ0NBQUFBQThBdEJPWS93b0FBZ0FIQUFJRUFnQUhBQ3NFQWdBQUFFZ0VBQUFHZ0FBQUFBQUFBZ2dBTTVNU0FMUjdsUDhFQWhBQXpHd0xBTFI3bFA4emt4SUE1NjZiL3lNSUFRQUFBZ2NDQUFBQUFBY05BQUVBQUFBREFHQUF5QUFEQUU0QUFBQUFCSUFIQUFBQUFBSUlBQUFBSGdESERyTC9DZ0FDQUFnQU53UUJBQUVBQUFTQUNBQUFBQUFDQ0FBQUFBOEEyZ25NL3dvQUFnQUpBQUFBQklBSkFBQUFBQUlJQUFFQThmL2FDY3ovQ2dBQ0FBb0FBQUFFZ0FvQUFBQUFBZ2dBQUFEaS8rMEU1djhLQUFJQUN3QUFBQVNBQ3dBQUFBQUNDQUFBQVBIL0FBQUFBQW9BQWdBTUFBQUFCSUFNQUFBQUFBSUlBTUM2NS84ZGlCd0FDZ0FDQUEwQUFnUUNBQWdBS3dRQ0FBQUFTQVFBQURjRUFRQUJCb0FBQUFBQUFBSUlBTUJhNi84ZG9CZ0FCQUlRQU1BYTVQOGRvQmdBV25Uci94MWdJQUFqQ0FFQUFBSUhBZ0FBQUFBSERRQUJBQUFBQXdCZ0FNZ0FBd0JQQUFBQUFBU0FEUUFBQUFBQ0NBQUFBQUFBVGlvdUFBb0FBZ0FPQURjRUFRQUJBQUFFZ0E0QUFBQUFBZ2dBUUVVWUFCMklIQUFLQUFJQUR3QUNCQUlBQ0FBckJBSUFBQUJJQkFBQU53UUJBQUVHZ0FBQUFBQUFBZ2dBUU9VYkFCMmdHQUFFQWhBQVFLVVVBQjJnR0FEWi9oc0FIV0FnQUNNSUFRQUFBZ2NDQUFBQUFBY05BQUVBQUFBREFHQUF5QUFEQUU4QUFBQUFCSUFQQUFBQUFBSUlBUC8vRGdBQUFBQUFDZ0FDQUJBQUFBQUVnQkFBQUFBQUFnZ0FBQUFlQU8wRTV2OEtBQUlBRVFBQUFBU0FFUUFBQUFBQ0NBQUFBQjRBb0JoKy93b0FBZ0FTQURjRUFRQUJBQUFFZ0JJQUFBQUFBZ2dBQUFBUEFJMGRaUDhLQUFJQUV3QTNCQUVBQVFBQUJJQVRBQUFBQUFJSUFBRUE4ZjluSnpEL0NnQUNBQlFBQUFBRWdCUUFBQUFBQWdnQTdkVU9BSjhFTGY4S0FBSUFGUUFDQkFJQUNBQXJCQUlBQUFCSUJBQUFCb0FBQUFBQUFBSUlBTzExRWdDZkhDbi9CQUlRQU8wMUN3Q2ZIQ24vaDQ4U0FKL2NNUDhqQ0FFQUFBSUhBZ0FBQUFBSERRQUJBQUFBQXdCZ0FNZ0FBd0JQQUFBQUFBU0FGUUFBQUFBQ0NBQ3dFaFVBYzZ3UC93b0FBZ0FXQUFBQUJJQVdBQUFBQUFJSUFNTU5Md0J6ckFEL0NnQUNBQmNBQUFBRWdCY0FBQUFBQWdnQXd3MHZBSE9zNHY0S0FBSUFHQUFBQUFTQUdBQUFBQUFDQ0FDd0VoVUFjNnpUL2dvQUFnQVpBQUFBQklBWkFBQUFBQUlJQUo0WCsvOXpyT0wrQ2dBQ0FCb0FBQUFFZ0JvQUFBQUFBZ2dBbmhmNy8zT3NBUDhLQUFJQUd3QUFBQVNBR3dBQUFBQUNDQUJFek9UL1g3OFUvd29BQWdBY0FBQUFCWUFkQUFBQUNnQUNBQjBBQkFZRUFBRUFBQUFGQmdRQUFnQUFBQUFHQWdBQ0FBQUFCWUFlQUFBQUNnQUNBQjRBQkFZRUFBSUFBQUFGQmdRQUF3QUFBQW9HQVFBQkFBQUZnQjhBQUFBS0FBSUFId0FFQmdRQUF3QUFBQVVHQkFBRUFBQUFDZ1lCQUFFQUFBV0FJQUFBQUFvQUFnQWdBQVFHQkFBRUFBQUFCUVlFQUFVQUFBQUtCZ0VBQVFBQUJZQWhBQUFBQ2dBQ0FDRUFCQVlFQUFVQUFBQUZCZ1FBQmdBQUFBb0dBUUFCQUFBRmdDSUFBQUFLQUFJQUlnQUVCZ1FBQmdBQUFBVUdCQUFIQUFBQUNnWUJBQUVBQUFXQUl3QUFBQW9BQWdBakFBUUdCQUFIQUFBQUJRWUVBQWdBQUFBS0JnRUFBUUFBQllBa0FBQUFDZ0FDQUNRQUJBWUVBQWdBQUFBRkJnUUFDUUFBQUFBR0FnQ0FBQUFBQllBbEFBQUFDZ0FDQUNVQUJBWUVBQWtBQUFBRkJnUUFDZ0FBQUFBR0FnQ0FBQUFBQllBbUFBQUFDZ0FDQUNZQUJBWUVBQW9BQUFBRkJnUUFDd0FBQUFBR0FnQ0FBQUFBQllBbkFBQUFDZ0FDQUNjQUJBWUVBQXNBQUFBRkJnUUFEQUFBQUFvR0FRQUJBQUFGZ0NnQUFBQUtBQUlBS0FBRUJnUUFEQUFBQUFVR0JBQU5BQUFBQ2dZQkFBRUFBQVdBS1FBQUFBb0FBZ0FwQUFRR0JBQU5BQUFBQlFZRUFBNEFBQUFLQmdFQUFRQUFCWUFxQUFBQUNnQUNBQ29BQkFZRUFBNEFBQUFGQmdRQUR3QUFBQW9HQVFBQkFBQUZnQ3NBQUFBS0FBSUFLd0FFQmdRQUN3QUFBQVVHQkFBUEFBQUFBQVlDQUlBQUFBQUZnQ3dBQUFBS0FBSUFMQUFFQmdRQUR3QUFBQVVHQkFBUUFBQUFBQVlDQUlBQUFBQUZnQzBBQUFBS0FBSUFMUUFFQmdRQUNBQUFBQVVHQkFBUUFBQUFBQVlDQUlBQUFBQUZnQzRBQUFBS0FBSUFMZ0FFQmdRQUJnQUFBQVVHQkFBUkFBQUFDZ1lCQUFFQUFBV0FMd0FBQUFvQUFnQXZBQVFHQkFBUkFBQUFCUVlFQUJJQUFBQUtCZ0VBQVFBQUJZQXdBQUFBQ2dBQ0FEQUFCQVlFQUFNQUFBQUZCZ1FBRWdBQUFBb0dBUUFCQUFBRmdERUFBQUFLQUFJQU1RQUVCZ1FBQWdBQUFBVUdCQUFUQUFBQUNnWUJBQUVBQUFXQU1nQUFBQW9BQWdBeUFBUUdCQUFUQUFBQUJRWUVBQlFBQUFBQUJnSUFnQUFBQUFXQU13QUFBQW9BQWdBekFBUUdCQUFVQUFBQUJRWUVBQlVBQUFBQUJnSUFnQUFBQUFXQU5BQUFBQW9BQWdBMEFBUUdCQUFWQUFBQUJRWUVBQllBQUFBQUJnSUFnQUFBQUFXQU5RQUFBQW9BQWdBMUFBUUdCQUFXQUFBQUJRWUVBQmNBQUFBQUJnSUFnQUFBQUFXQU5nQUFBQW9BQWdBMkFBUUdCQUFYQUFBQUJRWUVBQmdBQUFBQUJnSUFnQUFBQUFXQU53QUFBQW9BQWdBM0FBUUdCQUFZQUFBQUJRWUVBQmtBQUFBQUJnSUFnQUFBQUFXQU9BQUFBQW9BQWdBNEFBUUdCQUFaQUFBQUJRWUVBQm9BQUFBQUJnSUFnQUFBQUFXQU9RQUFBQW9BQWdBNUFBUUdCQUFWQUFBQUJRWUVBQm9BQUFBQUJnSUFnQUFBQUFXQU9nQUFBQW9BQWdBNkFBUUdCQUFhQUFBQUJRWUVBQnNBQUFBQUJnSUFnQUFBQUFXQU93QUFBQW9BQWdBN0FBUUdCQUFUQUFBQUJRWUVBQnNBQUFBQUJnSUFnQUFBQUFlQVBnQUFBQVFDRUFBQUFBQUFORFA3L3dBQUFBRHRCT2IvQ2dBQ0FEd0FBQW9DQUFRQUJBb0NBQUVBRFFJTUFPMEU1djhBQUFBQUFBQUFBQTRDREFBME0vdi9BQUFBQUFBQUFBQVBBZ3dBN1FUbS8wWXVGUUFBQUFBQUFBQUhnRDhBQUFBRUFoQUFnTUw5L3lybUtmK0F3djMvcVEwYS93b0FBZ0E5QUFBS0FnQUVBQVFLQWdBQkFBMENEQUNwRFJyL2dNTDkvd0FBQUFBT0Fnd0FLdVlwLzREQy9mOEFBQUFBRHdJTUFLa05HdjhCbXcwQUFBQUFBQUFBQjRCQUFBQUFCQUlRQUxBU0ZRQzUyZ2Ivc0JJVkFIT3M4ZjRLQUFJQVBnQUFDZ0lBQkFBRUNnSUFBUUFOQWd3QWM2engvckFTRlFBQUFBQUFEZ0lNQUxuYUJ2K3dFaFVBQUFBQUFBOENEQUJ6clBIKzkwQXFBQUFBQUFBQUFBQUFBQUFBQUFBQQ==</t>
        </r>
      </text>
    </comment>
    <comment ref="J82" authorId="0">
      <text>
        <r>
          <rPr>
            <sz val="9"/>
            <color indexed="81"/>
            <rFont val="Tahoma"/>
            <family val="2"/>
          </rPr>
          <t>QzE4SDEzTjVPU3xNQVNURVIgU0hFRVRQaWN0dXJlIDE5MXxWbXBEUkRBeE1EQUVBd0lCQUFBQUFBQUFBQUFBQUFDQUFBQUFBQU1BRmdBQUFFTm9aVzFFY21GM0lERXlMakF1TWk0eE1EYzJCQUlRQUVJcldmOWxYVkQvelpNUEFEb1JU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9pSmdTVVdDQVFBQUFBa0FCZ0lCQUFBQUNRQUdRZ0FBQkFJQWdBQkFBOElBZ0FCQUFPQU9BQUFBQVFDRUFCQ0sxbi9aVjFRLzgyVER3QTZFVTBBQklBQkFBQUFBQUlJQVBxK2cvOUREdzBBQ2dBQ0FBSUFBZ1FDQUFnQUt3UUNBQUFBU0FRQUFEY0VBUUFCQm9BQUFBQUFBQUlJQVBwZWgvOURKd2tBQkFJUUFQb2VnUDlESndrQWxIaUgvMFBuRUFBakNBRUFBQUlIQWdBQUFBQUhEUUFCQUFBQUF3QmdBTWdBQXdCUEFBQUFBQVNBQWdBQUFBQUNDQUFuRjZIL2dOSUdBQW9BQWdBREFBQUFCSUFEQUFBQUFBSUlBR2RjcXY5a1N1ci9DZ0FDQUFRQUFnUUNBQWNBS3dRQ0FBRUFTQVFBQURjRUFRQUJCb0FBQUFBQUFBSUlBSnJ2cmY5a3N1Yi9CQUlRQURUSnB2OWtzdWIvRVVlMi81Zmw3ZjhqQ0FFQUFBSUhBZ0FBQUFVSEFRQUZCQWNHQUFJQUFnQURBQUFIRGdBQkFBQUFBd0JnQU1nQUF3Qk9TQUFBQUFBRWdBUUFBQUFBQWdnQTBpV1YvODhUMWY4S0FBSUFCUUFBQUFTQUJRQUFBQUFDQ0FBOTE1bi9YWEszL3dvQUFnQUdBQUlFQWdBSEFDc0VBZ0FBQUVnRUFBQUdnQUFBQUFBQUFnZ0FjR3FkLzEzYXMvOEVBaEFBQ2tTVy8xM2FzLzl3YXAzL2tBMjcveU1JQVFBQUFnY0NBQUFBQUFjTkFBRUFBQUFEQUdBQXlBQURBRTRBQUFBQUJJQUdBQUFBQUFJSUFFOGNmLyszMDZuL0NnQUNBQWNBQUFBRWdBY0FBQUFBQWdnQXV1VnAvMHdLdi84S0FBSUFDQUFBQUFTQUNBQUFBQUFDQ0FCZ2hIZi9Pc1haL3dvQUFnQUpBQUlFQWdBUUFDc0VBZ0FBQUVnRUFBQUdnQUFBQUFBQUFnZ0FZQ1I3L3pwcDF2OEVBaEFBWU9Sei96cHAxdi82UFh2L29BL2QveU1JQVFBQUFnY0NBQUFBQUFjTkFBRUFBQUFEQUdBQXlBQURBRk1BQUFBQUJJQUpBQUFBQUFJSUFPUnFldjlGTW96L0NnQUNBQW9BQUFBRWdBb0FBQUFBQWdnQVg3dVIveGRSZWY4S0FBSUFDd0FBQUFTQUN3QUFBQUFDQ0FEMUNZMy9wSzliL3dvQUFnQU1BQUFBQklBTUFBQUFBQUlJQUE4SWNmOWc3MUQvQ2dBQ0FBMEFBQUFFZ0EwQUFBQUFBZ2dBbExkWi80L1FZLzhLQUFJQURnQUFBQVNBRGdBQUFBQUNDQUQrYUY3L0FYS0Ivd29BQWdBUEFBSUVBZ0FIQUNzRUFnQUFBRWdFQUFBR2dBQUFBQUFBQWdnQU12eGgvd0hhZmY4RUFoQUF5OVZhL3dIYWZmOHkvR0gvTkEyRi95TUlBUUFBQWdjQ0FBQUFBQWNOQUFFQUFBQURBR0FBeUFBREFFNEFBQUFBQklBUEFBQUFBQUlJQUJNcXRmL2FIUjBBQ2dBQ0FCQUFBQUFFZ0JBQUFBQUFBZ2dBVU8ydS93WjJPZ0FLQUFJQUVRQUFBQVNBRVFBQUFBQUNDQUJqNk1qL0JuWkpBQW9BQWdBU0FBSUVBZ0FIQUNzRUFnQUFBRWdFQUFBR2dBQUFBQUFBQWdnQWxudk0vd2JlUlFBRUFoQUFNRlhGL3diZVJRQ1dlOHovT2hGTkFDTUlBUUFBQWdjQ0FBQUFBQWNOQUFFQUFBQURBR0FBeUFBREFFNEFBQUFBQklBU0FBQUFBQUlJQUwwejMvOGFZelVBQ2dBQ0FCTUFBQUFFZ0JNQUFBQUFBZ2dBQUFEVC94UDdHUUFLQUFJQUZBQUNCQUlBQndBckJBSUFBQUJJQkFBQUJvQUFBQUFBQUFJSUFEU1QxdjhUWXhZQUJBSVFBTTFzei84VFl4WUFOSlBXLzBhV0hRQWpDQUVBQUFJSEFnQUFBQUFIRFFBQkFBQUFBd0JnQU1nQUF3Qk9BQUFBQUFTQUZBQUFBQUFDQ0FBQUFPTC9BQUFBQUFvQUFnQVZBQUFBQklBVkFBQUFBQUlJQUFBQUFBQUFBQUFBQ2dBQ0FCWUFBQUFFZ0JZQUFBQUFBZ2dBLy84T0FPMEU1djhLQUFJQUZ3QUFBQVNBRndBQUFBQUNDQUFBQUFBQTJnbk0vd29BQWdBWUFBQUFCSUFZQUFBQUFBSUlBQUFBNHYvYUNjei9DZ0FDQUJrQUFBQUVnQmtBQUFBQUFnZ0FBQURULyswRTV2OEtBQUlBR2dBQUFBV0FHd0FBQUFvQUFnQWJBQVFHQkFBQkFBQUFCUVlFQUFJQUFBQUFCZ0lBQWdBQUFBV0FIQUFBQUFvQUFnQWNBQVFHQkFBQ0FBQUFCUVlFQUFNQUFBQUtCZ0VBQVFBQUJZQWRBQUFBQ2dBQ0FCMEFCQVlFQUFNQUFBQUZCZ1FBQkFBQUFBb0dBUUFCQUFBRmdCNEFBQUFLQUFJQUhnQUVCZ1FBQkFBQUFBVUdCQUFGQUFBQUFBWUNBSUFBQUFBRmdCOEFBQUFLQUFJQUh3QUVCZ1FBQlFBQUFBVUdCQUFHQUFBQUFBWUNBSUFBQUFBRmdDQUFBQUFLQUFJQUlBQUVCZ1FBQmdBQUFBVUdCQUFIQUFBQUFBWUNBSUFBQUFBRmdDRUFBQUFLQUFJQUlRQUVCZ1FBQndBQUFBVUdCQUFJQUFBQUFBWUNBSUFBQUFBRmdDSUFBQUFLQUFJQUlnQUVCZ1FBQkFBQUFBVUdCQUFJQUFBQUFBWUNBSUFBQUFBRmdDTUFBQUFLQUFJQUl3QUVCZ1FBQmdBQUFBVUdCQUFKQUFBQUFBQUZnQ1FBQUFBS0FBSUFKQUFFQmdRQUNRQUFBQVVHQkFBS0FBQUFBQVlDQUlBQUFBQUZnQ1VBQUFBS0FBSUFKUUFFQmdRQUNnQUFBQVVHQkFBTEFBQUFBQVlDQUlBQUFBQUZnQ1lBQUFBS0FBSUFKZ0FFQmdRQUN3QUFBQVVHQkFBTUFBQUFBQVlDQUlBQUFBQUZnQ2NBQUFBS0FBSUFKd0FFQmdRQURBQUFBQVVHQkFBTkFBQUFBQVlDQUlBQUFBQUZnQ2dBQUFBS0FBSUFLQUFFQmdRQURRQUFBQVVHQkFBT0FBQUFBQVlDQUlBQUFBQUZnQ2tBQUFBS0FBSUFLUUFFQmdRQUNRQUFBQVVHQkFBT0FBQUFBQVlDQUlBQUFBQUZnQ29BQUFBS0FBSUFLZ0FFQmdRQUFnQUFBQVVHQkFBUEFBQUFDZ1lCQUFFQUFBV0FLd0FBQUFvQUFnQXJBQVFHQkFBUEFBQUFCUVlFQUJBQUFBQUFCZ0lBZ0FBQUFBV0FMQUFBQUFvQUFnQXNBQVFHQkFBUUFBQUFCUVlFQUJFQUFBQUFCZ0lBZ0FBQUFBV0FMUUFBQUFvQUFnQXRBQVFHQkFBUkFBQUFCUVlFQUJJQUFBQUFCZ0lBZ0FBQUFBV0FMZ0FBQUFvQUFnQXVBQVFHQkFBU0FBQUFCUVlFQUJNQUFBQUFCZ0lBZ0FBQUFBV0FMd0FBQUFvQUFnQXZBQVFHQkFBUEFBQUFCUVlFQUJNQUFBQUFCZ0lBZ0FBQUFBV0FNQUFBQUFvQUFnQXdBQVFHQkFBVEFBQUFCUVlFQUJRQUFBQUFBQVdBTVFBQUFBb0FBZ0F4QUFRR0JBQVVBQUFBQlFZRUFCVUFBQUFBQmdJQWdBQUFBQVdBTWdBQUFBb0FBZ0F5QUFRR0JBQVZBQUFBQlFZRUFCWUFBQUFBQmdJQWdBQUFBQVdBTXdBQUFBb0FBZ0F6QUFRR0JBQVdBQUFBQlFZRUFCY0FBQUFBQmdJQWdBQUFBQVdBTkFBQUFBb0FBZ0EwQUFRR0JBQVhBQUFBQlFZRUFCZ0FBQUFBQmdJQWdBQUFBQVdBTlFBQUFBb0FBZ0ExQUFRR0JBQVlBQUFBQlFZRUFCa0FBQUFBQmdJQWdBQUFBQVdBTmdBQUFBb0FBZ0EyQUFRR0JBQVVBQUFBQlFZRUFCa0FBQUFBQmdJQWdBQUFBQWVBT1FBQUFBUUNFQUJMR29QL3l1RFMvMHNhZy85SUNNUC9DZ0FDQURjQUFBb0NBQVFBQkFvQ0FBRUFEUUlNQUVnSXcvOUxHb1AvQUFBQUFBNENEQURLNE5ML1N4cUQvd0FBQUFBUEFnd0FTQWpELzgzeWt2OEFBQUFBQUFBSGdEb0FBQUFFQWhBQWVibDEveG0vZy85NXVYWC8wNUJ1L3dvQUFnQTRBQUFLQWdBRUFBUUtBZ0FCQUEwQ0RBRFRrRzcvZWJsMS93QUFBQUFPQWd3QUdiK0QvM201ZGY4QUFBQUFEd0lNQU5PUWJ2L0E1NHIvQUFBQUFBQUFCNEE3QUFBQUJBSVFBSUU5eHY5UzdUOEFnVDNHLzlFVU1BQUtBQUlBT1FBUUFFY0FBQUJVYUdWeVpTQnBjeUJoSUhaaGJHVnVZMlVnYjNJZ1kyaGhjbWRsSUdWeWNtOXlJSE52YldWM2FHVnlaU0JwYmlCMGFHbHpJR0Z5YjIxaGRHbGpJSE41YzNSbGJTNEFDZ0lBQkFBRUNnSUFBUUFOQWd3QTBSUXdBSUU5eHY4QUFBQUFEZ0lNQUZMdFB3Q0JQY2IvQUFBQUFBOENEQURSRkRBQUFoYlcvd0FBQUFBQUFBZUFQQUFBQUFRQ0VBQUFBUEgvTkRQNy93QUE4Zi90Qk9iL0NnQUNBRG9BQUFvQ0FBUUFCQW9DQUFFQURRSU1BTzBFNXY4QUFQSC9BQUFBQUE0Q0RBQTBNL3YvQUFEeC93QUFBQUFQQWd3QTdRVG0vMFl1QmdBQUFBQUFBQUFBQUFBQUFBQUFBQT09</t>
        </r>
      </text>
    </comment>
    <comment ref="K82" authorId="0">
      <text>
        <r>
          <rPr>
            <sz val="9"/>
            <color indexed="81"/>
            <rFont val="Tahoma"/>
            <family val="2"/>
          </rPr>
          <t>QzE4SDEzTjVPU3xNQVNURVIgU0hFRVRQaWN0dXJlIDE5MXxWbXBEUkRBeE1EQUVBd0lCQUFBQUFBQUFBQUFBQUFDQUFBQUFBQU1BRmdBQUFFTm9aVzFFY21GM0lERXlMakF1TWk0eE1EYzJCQUlRQUVJcldmOWxYVkQvelpNUEFEb1JU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9pSmdTVVdDQVFBQUFBa0FCZ0lCQUFBQUNRQUdRZ0FBQkFJQWdBQkFBOElBZ0FCQUFPQU9BQUFBQVFDRUFCQ0sxbi9aVjFRLzgyVER3QTZFVTBBQklBQkFBQUFBQUlJQVBxK2cvOUREdzBBQ2dBQ0FBSUFBZ1FDQUFnQUt3UUNBQUFBU0FRQUFEY0VBUUFCQm9BQUFBQUFBQUlJQVBwZWgvOURKd2tBQkFJUUFQb2VnUDlESndrQWxIaUgvMFBuRUFBakNBRUFBQUlIQWdBQUFBQUhEUUFCQUFBQUF3QmdBTWdBQXdCUEFBQUFBQVNBQWdBQUFBQUNDQUFuRjZIL2dOSUdBQW9BQWdBREFBQUFCSUFEQUFBQUFBSUlBR2RjcXY5a1N1ci9DZ0FDQUFRQUFnUUNBQWNBS3dRQ0FBRUFTQVFBQURjRUFRQUJCb0FBQUFBQUFBSUlBSnJ2cmY5a3N1Yi9CQUlRQURUSnB2OWtzdWIvRVVlMi81Zmw3ZjhqQ0FFQUFBSUhBZ0FBQUFVSEFRQUZCQWNHQUFJQUFnQURBQUFIRGdBQkFBQUFBd0JnQU1nQUF3Qk9TQUFBQUFBRWdBUUFBQUFBQWdnQTBpV1YvODhUMWY4S0FBSUFCUUFBQUFTQUJRQUFBQUFDQ0FBOTE1bi9YWEszL3dvQUFnQUdBQUlFQWdBSEFDc0VBZ0FBQUVnRUFBQUdnQUFBQUFBQUFnZ0FjR3FkLzEzYXMvOEVBaEFBQ2tTVy8xM2FzLzl3YXAzL2tBMjcveU1JQVFBQUFnY0NBQUFBQUFjTkFBRUFBQUFEQUdBQXlBQURBRTRBQUFBQUJJQUdBQUFBQUFJSUFFOGNmLyszMDZuL0NnQUNBQWNBQUFBRWdBY0FBQUFBQWdnQXV1VnAvMHdLdi84S0FBSUFDQUFBQUFTQUNBQUFBQUFDQ0FCZ2hIZi9Pc1haL3dvQUFnQUpBQUlFQWdBUUFDc0VBZ0FBQUVnRUFBQUdnQUFBQUFBQUFnZ0FZQ1I3L3pwcDF2OEVBaEFBWU9Sei96cHAxdi82UFh2L29BL2QveU1JQVFBQUFnY0NBQUFBQUFjTkFBRUFBQUFEQUdBQXlBQURBRk1BQUFBQUJJQUpBQUFBQUFJSUFPUnFldjlGTW96L0NnQUNBQW9BQUFBRWdBb0FBQUFBQWdnQVg3dVIveGRSZWY4S0FBSUFDd0FBQUFTQUN3QUFBQUFDQ0FEMUNZMy9wSzliL3dvQUFnQU1BQUFBQklBTUFBQUFBQUlJQUE4SWNmOWc3MUQvQ2dBQ0FBMEFBQUFFZ0EwQUFBQUFBZ2dBbExkWi80L1FZLzhLQUFJQURnQUFBQVNBRGdBQUFBQUNDQUQrYUY3L0FYS0Ivd29BQWdBUEFBSUVBZ0FIQUNzRUFnQUFBRWdFQUFBR2dBQUFBQUFBQWdnQU12eGgvd0hhZmY4RUFoQUF5OVZhL3dIYWZmOHkvR0gvTkEyRi95TUlBUUFBQWdjQ0FBQUFBQWNOQUFFQUFBQURBR0FBeUFBREFFNEFBQUFBQklBUEFBQUFBQUlJQUJNcXRmL2FIUjBBQ2dBQ0FCQUFBQUFFZ0JBQUFBQUFBZ2dBVU8ydS93WjJPZ0FLQUFJQUVRQUFBQVNBRVFBQUFBQUNDQUJqNk1qL0JuWkpBQW9BQWdBU0FBSUVBZ0FIQUNzRUFnQUFBRWdFQUFBR2dBQUFBQUFBQWdnQWxudk0vd2JlUlFBRUFoQUFNRlhGL3diZVJRQ1dlOHovT2hGTkFDTUlBUUFBQWdjQ0FBQUFBQWNOQUFFQUFBQURBR0FBeUFBREFFNEFBQUFBQklBU0FBQUFBQUlJQUwwejMvOGFZelVBQ2dBQ0FCTUFBQUFFZ0JNQUFBQUFBZ2dBQUFEVC94UDdHUUFLQUFJQUZBQUNCQUlBQndBckJBSUFBQUJJQkFBQUJvQUFBQUFBQUFJSUFEU1QxdjhUWXhZQUJBSVFBTTFzei84VFl4WUFOSlBXLzBhV0hRQWpDQUVBQUFJSEFnQUFBQUFIRFFBQkFBQUFBd0JnQU1nQUF3Qk9BQUFBQUFTQUZBQUFBQUFDQ0FBQUFPTC9BQUFBQUFvQUFnQVZBQUFBQklBVkFBQUFBQUlJQUFBQUFBQUFBQUFBQ2dBQ0FCWUFBQUFFZ0JZQUFBQUFBZ2dBLy84T0FPMEU1djhLQUFJQUZ3QUFBQVNBRndBQUFBQUNDQUFBQUFBQTJnbk0vd29BQWdBWUFBQUFCSUFZQUFBQUFBSUlBQUFBNHYvYUNjei9DZ0FDQUJrQUFBQUVnQmtBQUFBQUFnZ0FBQURULyswRTV2OEtBQUlBR2dBQUFBV0FHd0FBQUFvQUFnQWJBQVFHQkFBQkFBQUFCUVlFQUFJQUFBQUFCZ0lBQWdBQUFBV0FIQUFBQUFvQUFnQWNBQVFHQkFBQ0FBQUFCUVlFQUFNQUFBQUtCZ0VBQVFBQUJZQWRBQUFBQ2dBQ0FCMEFCQVlFQUFNQUFBQUZCZ1FBQkFBQUFBb0dBUUFCQUFBRmdCNEFBQUFLQUFJQUhnQUVCZ1FBQkFBQUFBVUdCQUFGQUFBQUFBWUNBSUFBQUFBRmdCOEFBQUFLQUFJQUh3QUVCZ1FBQlFBQUFBVUdCQUFHQUFBQUFBWUNBSUFBQUFBRmdDQUFBQUFLQUFJQUlBQUVCZ1FBQmdBQUFBVUdCQUFIQUFBQUFBWUNBSUFBQUFBRmdDRUFBQUFLQUFJQUlRQUVCZ1FBQndBQUFBVUdCQUFJQUFBQUFBWUNBSUFBQUFBRmdDSUFBQUFLQUFJQUlnQUVCZ1FBQkFBQUFBVUdCQUFJQUFBQUFBWUNBSUFBQUFBRmdDTUFBQUFLQUFJQUl3QUVCZ1FBQmdBQUFBVUdCQUFKQUFBQUFBQUZnQ1FBQUFBS0FBSUFKQUFFQmdRQUNRQUFBQVVHQkFBS0FBQUFBQVlDQUlBQUFBQUZnQ1VBQUFBS0FBSUFKUUFFQmdRQUNnQUFBQVVHQkFBTEFBQUFBQVlDQUlBQUFBQUZnQ1lBQUFBS0FBSUFKZ0FFQmdRQUN3QUFBQVVHQkFBTUFBQUFBQVlDQUlBQUFBQUZnQ2NBQUFBS0FBSUFKd0FFQmdRQURBQUFBQVVHQkFBTkFBQUFBQVlDQUlBQUFBQUZnQ2dBQUFBS0FBSUFLQUFFQmdRQURRQUFBQVVHQkFBT0FBQUFBQVlDQUlBQUFBQUZnQ2tBQUFBS0FBSUFLUUFFQmdRQUNRQUFBQVVHQkFBT0FBQUFBQVlDQUlBQUFBQUZnQ29BQUFBS0FBSUFLZ0FFQmdRQUFnQUFBQVVHQkFBUEFBQUFDZ1lCQUFFQUFBV0FLd0FBQUFvQUFnQXJBQVFHQkFBUEFBQUFCUVlFQUJBQUFBQUFCZ0lBZ0FBQUFBV0FMQUFBQUFvQUFnQXNBQVFHQkFBUUFBQUFCUVlFQUJFQUFBQUFCZ0lBZ0FBQUFBV0FMUUFBQUFvQUFnQXRBQVFHQkFBUkFBQUFCUVlFQUJJQUFBQUFCZ0lBZ0FBQUFBV0FMZ0FBQUFvQUFnQXVBQVFHQkFBU0FBQUFCUVlFQUJNQUFBQUFCZ0lBZ0FBQUFBV0FMd0FBQUFvQUFnQXZBQVFHQkFBUEFBQUFCUVlFQUJNQUFBQUFCZ0lBZ0FBQUFBV0FNQUFBQUFvQUFnQXdBQVFHQkFBVEFBQUFCUVlFQUJRQUFBQUFBQVdBTVFBQUFBb0FBZ0F4QUFRR0JBQVVBQUFBQlFZRUFCVUFBQUFBQmdJQWdBQUFBQVdBTWdBQUFBb0FBZ0F5QUFRR0JBQVZBQUFBQlFZRUFCWUFBQUFBQmdJQWdBQUFBQVdBTXdBQUFBb0FBZ0F6QUFRR0JBQVdBQUFBQlFZRUFCY0FBQUFBQmdJQWdBQUFBQVdBTkFBQUFBb0FBZ0EwQUFRR0JBQVhBQUFBQlFZRUFCZ0FBQUFBQmdJQWdBQUFBQVdBTlFBQUFBb0FBZ0ExQUFRR0JBQVlBQUFBQlFZRUFCa0FBQUFBQmdJQWdBQUFBQVdBTmdBQUFBb0FBZ0EyQUFRR0JBQVVBQUFBQlFZRUFCa0FBQUFBQmdJQWdBQUFBQWVBT1FBQUFBUUNFQUJMR29QL3l1RFMvMHNhZy85SUNNUC9DZ0FDQURjQUFBb0NBQVFBQkFvQ0FBRUFEUUlNQUVnSXcvOUxHb1AvQUFBQUFBNENEQURLNE5ML1N4cUQvd0FBQUFBUEFnd0FTQWpELzgzeWt2OEFBQUFBQUFBSGdEb0FBQUFFQWhBQWVibDEveG0vZy85NXVYWC8wNUJ1L3dvQUFnQTRBQUFLQWdBRUFBUUtBZ0FCQUEwQ0RBRFRrRzcvZWJsMS93QUFBQUFPQWd3QUdiK0QvM201ZGY4QUFBQUFEd0lNQU5PUWJ2L0E1NHIvQUFBQUFBQUFCNEE3QUFBQUJBSVFBSUU5eHY5UzdUOEFnVDNHLzlFVU1BQUtBQUlBT1FBUUFFY0FBQUJVYUdWeVpTQnBjeUJoSUhaaGJHVnVZMlVnYjNJZ1kyaGhjbWRsSUdWeWNtOXlJSE52YldWM2FHVnlaU0JwYmlCMGFHbHpJR0Z5YjIxaGRHbGpJSE41YzNSbGJTNEFDZ0lBQkFBRUNnSUFBUUFOQWd3QTBSUXdBSUU5eHY4QUFBQUFEZ0lNQUZMdFB3Q0JQY2IvQUFBQUFBOENEQURSRkRBQUFoYlcvd0FBQUFBQUFBZUFQQUFBQUFRQ0VBQUFBUEgvTkRQNy93QUE4Zi90Qk9iL0NnQUNBRG9BQUFvQ0FBUUFCQW9DQUFFQURRSU1BTzBFNXY4QUFQSC9BQUFBQUE0Q0RBQTBNL3YvQUFEeC93QUFBQUFQQWd3QTdRVG0vMFl1QmdBQUFBQUFBQUFBQUFBQUFBQUFBQT09</t>
        </r>
      </text>
    </comment>
    <comment ref="J83" authorId="0">
      <text>
        <r>
          <rPr>
            <sz val="9"/>
            <color indexed="81"/>
            <rFont val="Tahoma"/>
            <family val="2"/>
          </rPr>
          <t>QzI2SDIyTjJPNVN8TUFTVEVSIFNIRUVUUGljdHVyZSA2Njl8Vm1wRFJEQXhNREFFQXdJQkFBQUFBQUFBQUFBQUFBQ0FBQUFBQUFNQUZnQUFBRU5vWlcxRWNtRjNJREV5TGpBdU1pNHhNRGMyQkFJUUFMdEZ3Ly9haWN2LzZvT1FBQ0gyT0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UFBQUFCQUlRQUFBQUFBQUFBQUFBQUlER0JNQXhqUWNXQ0FRQUFBQWtBQmdJQkFBQUFDUUFHUWdBQUJBSUFnQUJBQThJQWdBQkFBT0FTd0FBQUFRQ0VBQzdSY1AvMm9uTC8rcURrQUFoOWpnQkJJQUJBQUFBQUFJSUFOeG13LytMQkpVQUNnQUNBQUlBTndRQkFBRUFBQVNBQWdBQUFBQUNDQUFyWWVELzBFQ05BQW9BQWdBREFBSUVBZ0FJQUNzRUFnQUFBRWdFQUFBM0JBRUFBUWFBQUFBQUFBQUNDQUFyQWVULzBGaUpBQVFDRUFBcndkei8wRmlKQU1VYTVQL1FHSkVBSXdnQkFBQUNCd0lBQUFBQUJ3MEFBUUFBQUFNQVlBRElBQU1BVHdBQUFBQUVnQU1BQUFBQUFnZ0FGM1QwL3lxTW93QUtBQUlBQkFBQUFBU0FCQUFBQUFBQ0NBRFhMdXYvUnhUQUFBb0FBZ0FGQUFJRUFnQUlBQ3NFQWdBQUFFZ0VBQUEzQkFFQUFRYUFBQUFBQUFBQ0NBRFh6dTcvUnl5OEFBUUNFQURYanVmL1J5eThBSEhvN3Y5SDdNTUFJd2dCQUFBQ0J3SUFBQUFBQncwQUFRQUFBQU1BWUFESUFBTUFUd0FBQUFBRWdBVUFBQUFBQWdnQVE4d1JBR2RQblFBS0FBSUFCZ0FBQUFTQUJnQUFBQUFDQ0FDZEZ5Z0FVMkt4QUFvQUFnQUhBQUFBQklBSEFBQUFBQUlJQUowWEtBQlRZczhBQ2dBQ0FBZ0FOd1FCQUFFQUFBU0FDQUFBQUFBQ0NBQ3dFa0lBVTJMZUFBb0FBZ0FKQURjRUFRQUJBQUFFZ0FrQUFBQUFBZ2dBd3cxY0FGTml6d0FLQUFJQUNnQUNCQUlBQndBckJBSUFBQUJJQkFBQUJvQUFBQUFBQUFJSUFQZWdYd0JUeXNzQUJBSVFBSkI2V0FCVHlzc0E5NkJmQUlmOTBnQWpDQUVBQUFJSEFnQUFBQUFIRFFBQkFBQUFBd0JnQU1nQUF3Qk9BQUFBQUFTQUNnQUFBQUFDQ0FEWENIWUFVMkxlQUFvQUFnQUxBRGNFQVFBQkFBQUVnQXNBQUFBQUFnZ0Exd2gyQUZOaS9BQUtBQUlBREFBQUFBU0FEQUFBQUFBQ0NBRHFBNUFBVTJJTEFRb0FBZ0FOQUFBQUJJQU5BQUFBQUFJSUFPb0RrQUJUWWlrQkNnQUNBQTRBQUFBRWdBNEFBQUFBQWdnQTF3aDJBRk5pT0FFS0FBSUFEd0FBQUFTQUR3QUFBQUFDQ0FERERWd0FVMklwQVFvQUFnQVFBQUFBQklBUUFBQUFBQUlJQU1NTlhBQlRZZ3NCQ2dBQ0FCRUFBQUFFZ0JFQUFBQUFBZ2dBd3cxY0FGTmlzUUFLQUFJQUVnQTNCQUVBQVFBQUJJQVNBQUFBQUFJSUFMQVNRZ0JUWXFJQUNnQUNBQk1BQUFBRWdCTUFBQUFBQWdnQTdkVTdBQ2NLaFFBS0FBSUFGQUFDQkFJQUVBQXJCQUlBQUFCSUJBQUFCb0FBQUFBQUFBSUlBTzExUHdBbnJvRUFCQUlRQU8wMU9BQW5yb0VBaDQ4L0FJMVVpQUFqQ0FFQUFBSUhBZ0FBQUFBSERRQUJBQUFBQXdCZ0FNZ0FBd0JUQUFBQUFBU0FGQUFBQUFBQ0NBQUFBQjRBWU9lQkFBb0FBZ0FWQUFBQUJJQVZBQUFBQUFJSUFBQUFEd0JNN0djQUNnQUNBQllBQWdRQ0FBY0FLd1FDQUFFQVNBUUFBRGNFQVFBQkJvQUFBQUFBQUFJSUFMczdDZ0JNVkdRQUJBSVFBRlVWQXdCTVZHUUFNNU1TQUlDSGF3QWpDQUVBQUFJSEFnQUFBQVVIQVFBRUJBY0dBQUlBQWdBREFBQUhEZ0FCQUFBQUF3QmdBTWdBQXdCT1NBQUFBQUFFZ0JZQUFBQUFBZ2dBQUFBZUFEbnhUUUFLQUFJQUZ3QUFBQVNBRndBQUFBQUNDQUFBQUR3QU9mRk5BQW9BQWdBWUFBSUVBZ0FJQUNzRUFnQUFBRWdFQUFBM0JBRUFBUWFBQUFBQUFBQUNDQUFBb0Q4QU9RbEtBQVFDRUFBQVlEZ0FPUWxLQUptNVB3QTV5VkVBSXdnQkFBQUNCd0lBQUFBQUJ3MEFBUUFBQUFNQVlBRElBQU1BVHdBQUFBQUVnQmdBQUFBQUFnZ0FBQUFQQUNiMk13QUtBQUlBR1FBQUFBU0FHUUFBQUFBQ0NBQUFBQjRBRS9zWkFBb0FBZ0FhQURjRUFRQUJBQUFFZ0JvQUFBQUFBZ2dBQUFBUEFBQUFBQUFLQUFJQUd3QUFBQVNBR3dBQUFBQUNDQUQvL3gwQTdRVG0vd29BQWdBY0FBQUFCSUFjQUFBQUFBSUlBUC8vRGdEYUNjei9DZ0FDQUIwQUFBQUVnQjBBQUFBQUFnZ0FBQUR4LzlvSnpQOEtBQUlBSGdBQUFBU0FIZ0FBQUFBQ0NBQUFBT0wvN1FUbS93b0FBZ0FmQUFBQUJJQWZBQUFBQUFJSUFBQUE4ZjhBQUFBQUNnQUNBQ0FBQUFBRWdDQUFBQUFBQWdnQUFRRGkveFA3R1FBS0FBSUFJUUFDQkFJQUNBQXJCQUlBQUFCSUJBQUFOd1FCQUFFR2dBQUFBQUFBQWdnQUFhRGwveE1URmdBRUFoQUFBV0RlL3hNVEZnQ2F1ZVgvRTlNZEFDTUlBUUFBQWdjQ0FBQUFBQWNOQUFFQUFBQURBR0FBeUFBREFFOEFBQUFBQklBaEFBQUFBQUlJQUFFQThmOG05ak1BQ2dBQ0FDSUFBQUFFZ0NJQUFBQUFBZ2dBQVFEaS96bnhUUUFLQUFJQUl3QUNCQUlBQ0FBckJBSUFBQUJJQkFBQU53UUJBQUVHZ0FBQUFBQUFBZ2dBQWFEbC96a0pTZ0FFQWhBQUFXRGUvemtKU2dDYXVlWC9PY2xSQUNNSUFRQUFBZ2NDQUFBQUFBY05BQUVBQUFBREFHQUF5QUFEQUU4QUFBQUFCWUFrQUFBQUNnQUNBQ1FBQkFZRUFBRUFBQUFGQmdRQUFnQUFBQW9HQVFBQkFBQUZnQ1VBQUFBS0FBSUFKUUFFQmdRQUFnQUFBQVVHQkFBREFBQUFDZ1lCQUFFQUFBV0FKZ0FBQUFvQUFnQW1BQVFHQkFBREFBQUFCUVlFQUFRQUFBQUFCZ0lBQWdBQUFBV0FKd0FBQUFvQUFnQW5BQVFHQkFBREFBQUFCUVlFQUFVQUFBQUtCZ0VBQVFBQUJZQW9BQUFBQ2dBQ0FDZ0FCQVlFQUFVQUFBQUZCZ1FBQmdBQUFBQUdBZ0NBQUFBQUJZQXBBQUFBQ2dBQ0FDa0FCQVlFQUFZQUFBQUZCZ1FBQndBQUFBb0dBUUFCQUFBRmdDb0FBQUFLQUFJQUtnQUVCZ1FBQndBQUFBVUdCQUFJQUFBQUNnWUJBQUVBQUFXQUt3QUFBQW9BQWdBckFBUUdCQUFJQUFBQUJRWUVBQWtBQUFBS0JnRUFBUUFBQllBc0FBQUFDZ0FDQUN3QUJBWUVBQWtBQUFBRkJnUUFDZ0FBQUFvR0FRQUJBQUFGZ0MwQUFBQUtBQUlBTFFBRUJnUUFDZ0FBQUFVR0JBQUxBQUFBQ2dZQkFBRUFBQVdBTGdBQUFBb0FBZ0F1QUFRR0JBQUxBQUFBQlFZRUFBd0FBQUFBQmdJQWdBQUFBQVdBTHdBQUFBb0FBZ0F2QUFRR0JBQU1BQUFBQlFZRUFBMEFBQUFBQmdJQWdBQUFBQVdBTUFBQUFBb0FBZ0F3QUFRR0JBQU5BQUFBQlFZRUFBNEFBQUFBQmdJQWdBQUFBQVdBTVFBQUFBb0FBZ0F4QUFRR0JBQU9BQUFBQlFZRUFBOEFBQUFBQmdJQWdBQUFBQVdBTWdBQUFBb0FBZ0F5QUFRR0JBQVBBQUFBQlFZRUFCQUFBQUFBQmdJQWdBQUFBQVdBTXdBQUFBb0FBZ0F6QUFRR0JBQUxBQUFBQlFZRUFCQUFBQUFBQmdJQWdBQUFBQVdBTkFBQUFBb0FBZ0EwQUFRR0JBQUpBQUFBQlFZRUFCRUFBQUFLQmdFQUFRQUFCWUExQUFBQUNnQUNBRFVBQkFZRUFCRUFBQUFGQmdRQUVnQUFBQW9HQVFBQkFBQUZnRFlBQUFBS0FBSUFOZ0FFQmdRQUJnQUFBQVVHQkFBU0FBQUFBQVlDQUlBQUFBQUZnRGNBQUFBS0FBSUFOd0FFQmdRQUVnQUFBQVVHQkFBVEFBQUFBQVlDQUlBQUFBQUZnRGdBQUFBS0FBSUFPQUFFQmdRQUV3QUFBQVVHQkFBVUFBQUFBQVlDQUlBQUFBQUZnRGtBQUFBS0FBSUFPUUFFQmdRQUJRQUFBQVVHQkFBVUFBQUFBQVlDQUlBQUFBQUZnRG9BQUFBS0FBSUFPZ0FFQmdRQUZBQUFBQVVHQkFBVkFBQUFDZ1lCQUFFQUFBV0FPd0FBQUFvQUFnQTdBQVFHQkFBVkFBQUFCUVlFQUJZQUFBQUtCZ0VBQVFBQUJZQThBQUFBQ2dBQ0FEd0FCQVlFQUJZQUFBQUZCZ1FBRndBQUFBQUdBZ0FDQUFBQUJZQTlBQUFBQ2dBQ0FEMEFCQVlFQUJZQUFBQUZCZ1FBR0FBQUFBb0dBUUFCQUFBRmdENEFBQUFLQUFJQVBnQUVCZ1FBR0FBQUFBVUdCQUFaQUFBQUFBWUNBQUlBQXdZQ0FBSUFDd1lRQUQwQUFBQklBQUFBUHdBQUFBQUFBQUFBQUFXQVB3QUFBQW9BQWdBL0FBUUdCQUFaQUFBQUJRWUVBQm9BQUFBS0JnRUFBUUFBQllCQUFBQUFDZ0FDQUVBQUJBWUVBQm9BQUFBRkJnUUFHd0FBQUFBR0FnQ0FBQUFBQllCQkFBQUFDZ0FDQUVFQUJBWUVBQnNBQUFBRkJnUUFIQUFBQUFBR0FnQ0FBQUFBQllCQ0FBQUFDZ0FDQUVJQUJBWUVBQndBQUFBRkJnUUFIUUFBQUFBR0FnQ0FBQUFBQllCREFBQUFDZ0FDQUVNQUJBWUVBQjBBQUFBRkJnUUFIZ0FBQUFBR0FnQ0FBQUFBQllCRUFBQUFDZ0FDQUVRQUJBWUVBQjRBQUFBRkJnUUFId0FBQUFBR0FnQ0FBQUFBQllCRkFBQUFDZ0FDQUVVQUJBWUVBQm9BQUFBRkJnUUFId0FBQUFBR0FnQ0FBQUFBQllCR0FBQUFDZ0FDQUVZQUJBWUVBQjhBQUFBRkJnUUFJQUFBQUFvR0FRQUJBQUFGZ0VjQUFBQUtBQUlBUndBRUJnUUFJQUFBQUFVR0JBQWhBQUFBQ2dZQkFBRUFBQVdBU0FBQUFBb0FBZ0JJQUFRR0JBQVlBQUFBQlFZRUFDRUFBQUFLQmdFQUFRQUFCWUJKQUFBQUNnQUNBRWtBQkFZRUFDRUFBQUFGQmdRQUlnQUFBQUFHQWdBQ0FBQUFCNEJNQUFBQUJBSVFBSC9DS2dDZjJhY0FmOElxQUI0Qm1BQUtBQUlBU2dBQUNnSUFCQUFFQ2dJQUFRQU5BZ3dBSGdHWUFIL0NLZ0FBQUFBQURnSU1BSi9acHdCL3dpb0FBQUFBQUE4Q0RBQWVBWmdBQVpzNkFBQUFBQUFBQUFlQVRRQUFBQVFDRUFEWENIWUFtcEF2QWRjSWRnQlRZaG9CQ2dBQ0FFc0FBQW9DQUFRQUJBb0NBQUVBRFFJTUFGTmlHZ0hYQ0hZQUFBQUFBQTRDREFDYWtDOEIxd2gyQUFBQUFBQVBBZ3dBVTJJYUFSMDNpd0FBQUFBQUFBQUhnRTRBQUFBRUFoQUFBQUFBQURReisvOEFBQUFBN1FUbS93b0FBZ0JNQUFBS0FnQUVBQVFLQWdBQkFBMENEQUR0Qk9iL0FBQUFBQUFBQUFBT0Fnd0FORFA3L3dBQUFBQUFBQUFBRHdJTUFPMEU1djlHTGhVQUFBQUFBQUFBQUFBQUFBQUFBQUE9</t>
        </r>
      </text>
    </comment>
    <comment ref="K83" authorId="0">
      <text>
        <r>
          <rPr>
            <sz val="9"/>
            <color indexed="81"/>
            <rFont val="Tahoma"/>
            <family val="2"/>
          </rPr>
          <t>QzI2SDIyTjJPNVN8TUFTVEVSIFNIRUVUUGljdHVyZSA2Njl8Vm1wRFJEQXhNREFFQXdJQkFBQUFBQUFBQUFBQUFBQ0FBQUFBQUFNQUZnQUFBRU5vWlcxRWNtRjNJREV5TGpBdU1pNHhNRGMyQkFJUUFMdEZ3Ly9haWN2LzZvT1FBQ0gyT0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UFBQUFCQUlRQUFBQUFBQUFBQUFBQUlER0JNQXhqUWNXQ0FRQUFBQWtBQmdJQkFBQUFDUUFHUWdBQUJBSUFnQUJBQThJQWdBQkFBT0FTd0FBQUFRQ0VBQzdSY1AvMm9uTC8rcURrQUFoOWpnQkJJQUJBQUFBQUFJSUFOeG13LytMQkpVQUNnQUNBQUlBTndRQkFBRUFBQVNBQWdBQUFBQUNDQUFyWWVELzBFQ05BQW9BQWdBREFBSUVBZ0FJQUNzRUFnQUFBRWdFQUFBM0JBRUFBUWFBQUFBQUFBQUNDQUFyQWVULzBGaUpBQVFDRUFBcndkei8wRmlKQU1VYTVQL1FHSkVBSXdnQkFBQUNCd0lBQUFBQUJ3MEFBUUFBQUFNQVlBRElBQU1BVHdBQUFBQUVnQU1BQUFBQUFnZ0FGM1QwL3lxTW93QUtBQUlBQkFBQUFBU0FCQUFBQUFBQ0NBRFhMdXYvUnhUQUFBb0FBZ0FGQUFJRUFnQUlBQ3NFQWdBQUFFZ0VBQUEzQkFFQUFRYUFBQUFBQUFBQ0NBRFh6dTcvUnl5OEFBUUNFQURYanVmL1J5eThBSEhvN3Y5SDdNTUFJd2dCQUFBQ0J3SUFBQUFBQncwQUFRQUFBQU1BWUFESUFBTUFUd0FBQUFBRWdBVUFBQUFBQWdnQVE4d1JBR2RQblFBS0FBSUFCZ0FBQUFTQUJnQUFBQUFDQ0FDZEZ5Z0FVMkt4QUFvQUFnQUhBQUFBQklBSEFBQUFBQUlJQUowWEtBQlRZczhBQ2dBQ0FBZ0FOd1FCQUFFQUFBU0FDQUFBQUFBQ0NBQ3dFa0lBVTJMZUFBb0FBZ0FKQURjRUFRQUJBQUFFZ0FrQUFBQUFBZ2dBd3cxY0FGTml6d0FLQUFJQUNnQUNCQUlBQndBckJBSUFBQUJJQkFBQUJvQUFBQUFBQUFJSUFQZWdYd0JUeXNzQUJBSVFBSkI2V0FCVHlzc0E5NkJmQUlmOTBnQWpDQUVBQUFJSEFnQUFBQUFIRFFBQkFBQUFBd0JnQU1nQUF3Qk9BQUFBQUFTQUNnQUFBQUFDQ0FEWENIWUFVMkxlQUFvQUFnQUxBRGNFQVFBQkFBQUVnQXNBQUFBQUFnZ0Exd2gyQUZOaS9BQUtBQUlBREFBQUFBU0FEQUFBQUFBQ0NBRHFBNUFBVTJJTEFRb0FBZ0FOQUFBQUJJQU5BQUFBQUFJSUFPb0RrQUJUWWlrQkNnQUNBQTRBQUFBRWdBNEFBQUFBQWdnQTF3aDJBRk5pT0FFS0FBSUFEd0FBQUFTQUR3QUFBQUFDQ0FERERWd0FVMklwQVFvQUFnQVFBQUFBQklBUUFBQUFBQUlJQU1NTlhBQlRZZ3NCQ2dBQ0FCRUFBQUFFZ0JFQUFBQUFBZ2dBd3cxY0FGTmlzUUFLQUFJQUVnQTNCQUVBQVFBQUJJQVNBQUFBQUFJSUFMQVNRZ0JUWXFJQUNnQUNBQk1BQUFBRWdCTUFBQUFBQWdnQTdkVTdBQ2NLaFFBS0FBSUFGQUFDQkFJQUVBQXJCQUlBQUFCSUJBQUFCb0FBQUFBQUFBSUlBTzExUHdBbnJvRUFCQUlRQU8wMU9BQW5yb0VBaDQ4L0FJMVVpQUFqQ0FFQUFBSUhBZ0FBQUFBSERRQUJBQUFBQXdCZ0FNZ0FBd0JUQUFBQUFBU0FGQUFBQUFBQ0NBQUFBQjRBWU9lQkFBb0FBZ0FWQUFBQUJJQVZBQUFBQUFJSUFBQUFEd0JNN0djQUNnQUNBQllBQWdRQ0FBY0FLd1FDQUFFQVNBUUFBRGNFQVFBQkJvQUFBQUFBQUFJSUFMczdDZ0JNVkdRQUJBSVFBRlVWQXdCTVZHUUFNNU1TQUlDSGF3QWpDQUVBQUFJSEFnQUFBQVVIQVFBRUJBY0dBQUlBQWdBREFBQUhEZ0FCQUFBQUF3QmdBTWdBQXdCT1NBQUFBQUFFZ0JZQUFBQUFBZ2dBQUFBZUFEbnhUUUFLQUFJQUZ3QUFBQVNBRndBQUFBQUNDQUFBQUR3QU9mRk5BQW9BQWdBWUFBSUVBZ0FJQUNzRUFnQUFBRWdFQUFBM0JBRUFBUWFBQUFBQUFBQUNDQUFBb0Q4QU9RbEtBQVFDRUFBQVlEZ0FPUWxLQUptNVB3QTV5VkVBSXdnQkFBQUNCd0lBQUFBQUJ3MEFBUUFBQUFNQVlBRElBQU1BVHdBQUFBQUVnQmdBQUFBQUFnZ0FBQUFQQUNiMk13QUtBQUlBR1FBQUFBU0FHUUFBQUFBQ0NBQUFBQjRBRS9zWkFBb0FBZ0FhQURjRUFRQUJBQUFFZ0JvQUFBQUFBZ2dBQUFBUEFBQUFBQUFLQUFJQUd3QUFBQVNBR3dBQUFBQUNDQUQvL3gwQTdRVG0vd29BQWdBY0FBQUFCSUFjQUFBQUFBSUlBUC8vRGdEYUNjei9DZ0FDQUIwQUFBQUVnQjBBQUFBQUFnZ0FBQUR4LzlvSnpQOEtBQUlBSGdBQUFBU0FIZ0FBQUFBQ0NBQUFBT0wvN1FUbS93b0FBZ0FmQUFBQUJJQWZBQUFBQUFJSUFBQUE4ZjhBQUFBQUNnQUNBQ0FBQUFBRWdDQUFBQUFBQWdnQUFRRGkveFA3R1FBS0FBSUFJUUFDQkFJQUNBQXJCQUlBQUFCSUJBQUFOd1FCQUFFR2dBQUFBQUFBQWdnQUFhRGwveE1URmdBRUFoQUFBV0RlL3hNVEZnQ2F1ZVgvRTlNZEFDTUlBUUFBQWdjQ0FBQUFBQWNOQUFFQUFBQURBR0FBeUFBREFFOEFBQUFBQklBaEFBQUFBQUlJQUFFQThmOG05ak1BQ2dBQ0FDSUFBQUFFZ0NJQUFBQUFBZ2dBQVFEaS96bnhUUUFLQUFJQUl3QUNCQUlBQ0FBckJBSUFBQUJJQkFBQU53UUJBQUVHZ0FBQUFBQUFBZ2dBQWFEbC96a0pTZ0FFQWhBQUFXRGUvemtKU2dDYXVlWC9PY2xSQUNNSUFRQUFBZ2NDQUFBQUFBY05BQUVBQUFBREFHQUF5QUFEQUU4QUFBQUFCWUFrQUFBQUNnQUNBQ1FBQkFZRUFBRUFBQUFGQmdRQUFnQUFBQW9HQVFBQkFBQUZnQ1VBQUFBS0FBSUFKUUFFQmdRQUFnQUFBQVVHQkFBREFBQUFDZ1lCQUFFQUFBV0FKZ0FBQUFvQUFnQW1BQVFHQkFBREFBQUFCUVlFQUFRQUFBQUFCZ0lBQWdBQUFBV0FKd0FBQUFvQUFnQW5BQVFHQkFBREFBQUFCUVlFQUFVQUFBQUtCZ0VBQVFBQUJZQW9BQUFBQ2dBQ0FDZ0FCQVlFQUFVQUFBQUZCZ1FBQmdBQUFBQUdBZ0NBQUFBQUJZQXBBQUFBQ2dBQ0FDa0FCQVlFQUFZQUFBQUZCZ1FBQndBQUFBb0dBUUFCQUFBRmdDb0FBQUFLQUFJQUtnQUVCZ1FBQndBQUFBVUdCQUFJQUFBQUNnWUJBQUVBQUFXQUt3QUFBQW9BQWdBckFBUUdCQUFJQUFBQUJRWUVBQWtBQUFBS0JnRUFBUUFBQllBc0FBQUFDZ0FDQUN3QUJBWUVBQWtBQUFBRkJnUUFDZ0FBQUFvR0FRQUJBQUFGZ0MwQUFBQUtBQUlBTFFBRUJnUUFDZ0FBQUFVR0JBQUxBQUFBQ2dZQkFBRUFBQVdBTGdBQUFBb0FBZ0F1QUFRR0JBQUxBQUFBQlFZRUFBd0FBQUFBQmdJQWdBQUFBQVdBTHdBQUFBb0FBZ0F2QUFRR0JBQU1BQUFBQlFZRUFBMEFBQUFBQmdJQWdBQUFBQVdBTUFBQUFBb0FBZ0F3QUFRR0JBQU5BQUFBQlFZRUFBNEFBQUFBQmdJQWdBQUFBQVdBTVFBQUFBb0FBZ0F4QUFRR0JBQU9BQUFBQlFZRUFBOEFBQUFBQmdJQWdBQUFBQVdBTWdBQUFBb0FBZ0F5QUFRR0JBQVBBQUFBQlFZRUFCQUFBQUFBQmdJQWdBQUFBQVdBTXdBQUFBb0FBZ0F6QUFRR0JBQUxBQUFBQlFZRUFCQUFBQUFBQmdJQWdBQUFBQVdBTkFBQUFBb0FBZ0EwQUFRR0JBQUpBQUFBQlFZRUFCRUFBQUFLQmdFQUFRQUFCWUExQUFBQUNnQUNBRFVBQkFZRUFCRUFBQUFGQmdRQUVnQUFBQW9HQVFBQkFBQUZnRFlBQUFBS0FBSUFOZ0FFQmdRQUJnQUFBQVVHQkFBU0FBQUFBQVlDQUlBQUFBQUZnRGNBQUFBS0FBSUFOd0FFQmdRQUVnQUFBQVVHQkFBVEFBQUFBQVlDQUlBQUFBQUZnRGdBQUFBS0FBSUFPQUFFQmdRQUV3QUFBQVVHQkFBVUFBQUFBQVlDQUlBQUFBQUZnRGtBQUFBS0FBSUFPUUFFQmdRQUJRQUFBQVVHQkFBVUFBQUFBQVlDQUlBQUFBQUZnRG9BQUFBS0FBSUFPZ0FFQmdRQUZBQUFBQVVHQkFBVkFBQUFDZ1lCQUFFQUFBV0FPd0FBQUFvQUFnQTdBQVFHQkFBVkFBQUFCUVlFQUJZQUFBQUtCZ0VBQVFBQUJZQThBQUFBQ2dBQ0FEd0FCQVlFQUJZQUFBQUZCZ1FBRndBQUFBQUdBZ0FDQUFBQUJZQTlBQUFBQ2dBQ0FEMEFCQVlFQUJZQUFBQUZCZ1FBR0FBQUFBb0dBUUFCQUFBRmdENEFBQUFLQUFJQVBnQUVCZ1FBR0FBQUFBVUdCQUFaQUFBQUFBWUNBQUlBQXdZQ0FBSUFDd1lRQUQwQUFBQklBQUFBUHdBQUFBQUFBQUFBQUFXQVB3QUFBQW9BQWdBL0FBUUdCQUFaQUFBQUJRWUVBQm9BQUFBS0JnRUFBUUFBQllCQUFBQUFDZ0FDQUVBQUJBWUVBQm9BQUFBRkJnUUFHd0FBQUFBR0FnQ0FBQUFBQllCQkFBQUFDZ0FDQUVFQUJBWUVBQnNBQUFBRkJnUUFIQUFBQUFBR0FnQ0FBQUFBQllCQ0FBQUFDZ0FDQUVJQUJBWUVBQndBQUFBRkJnUUFIUUFBQUFBR0FnQ0FBQUFBQllCREFBQUFDZ0FDQUVNQUJBWUVBQjBBQUFBRkJnUUFIZ0FBQUFBR0FnQ0FBQUFBQllCRUFBQUFDZ0FDQUVRQUJBWUVBQjRBQUFBRkJnUUFId0FBQUFBR0FnQ0FBQUFBQllCRkFBQUFDZ0FDQUVVQUJBWUVBQm9BQUFBRkJnUUFId0FBQUFBR0FnQ0FBQUFBQllCR0FBQUFDZ0FDQUVZQUJBWUVBQjhBQUFBRkJnUUFJQUFBQUFvR0FRQUJBQUFGZ0VjQUFBQUtBQUlBUndBRUJnUUFJQUFBQUFVR0JBQWhBQUFBQ2dZQkFBRUFBQVdBU0FBQUFBb0FBZ0JJQUFRR0JBQVlBQUFBQlFZRUFDRUFBQUFLQmdFQUFRQUFCWUJKQUFBQUNnQUNBRWtBQkFZRUFDRUFBQUFGQmdRQUlnQUFBQUFHQWdBQ0FBQUFCNEJNQUFBQUJBSVFBSC9DS2dDZjJhY0FmOElxQUI0Qm1BQUtBQUlBU2dBQUNnSUFCQUFFQ2dJQUFRQU5BZ3dBSGdHWUFIL0NLZ0FBQUFBQURnSU1BSi9acHdCL3dpb0FBQUFBQUE4Q0RBQWVBWmdBQVpzNkFBQUFBQUFBQUFlQVRRQUFBQVFDRUFEWENIWUFtcEF2QWRjSWRnQlRZaG9CQ2dBQ0FFc0FBQW9DQUFRQUJBb0NBQUVBRFFJTUFGTmlHZ0hYQ0hZQUFBQUFBQTRDREFDYWtDOEIxd2gyQUFBQUFBQVBBZ3dBVTJJYUFSMDNpd0FBQUFBQUFBQUhnRTRBQUFBRUFoQUFBQUFBQURReisvOEFBQUFBN1FUbS93b0FBZ0JNQUFBS0FnQUVBQVFLQWdBQkFBMENEQUR0Qk9iL0FBQUFBQUFBQUFBT0Fnd0FORFA3L3dBQUFBQUFBQUFBRHdJTUFPMEU1djlHTGhVQUFBQUFBQUFBQUFBQUFBQUFBQUE9</t>
        </r>
      </text>
    </comment>
    <comment ref="J84" authorId="0">
      <text>
        <r>
          <rPr>
            <sz val="9"/>
            <color indexed="81"/>
            <rFont val="Tahoma"/>
            <family val="2"/>
          </rPr>
          <t>QzE1SDExQkYzTk8zfE1BU1RFUiBTSEVFVFBpY3R1cmUgNDkxfFZtcERSREF4TURBRUF3SUJBQUFBQUFBQUFBQUFBQUNBQUFBQUFBTUFGZ0FBQUVOb1pXMUVjbUYzSURFeUxqQXVNaTR4TURjMkJBSVFBTTFzay85Nm9rbi96Wk1lQUU0Q01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NBQUFBQkFJUUFBQUFBQUFBQUFBQUFJREdCRC9Qb1FnV0NBUUFBQUFrQUJnSUJBQUFBQ1FBR1FnQUFCQUlBZ0FCQUE4SUFnQUJBQU9BTXdBQUFBUUNFQUROYkpQL2VxSkovODJUSGdCT0FqSUFCSUFCQUFBQUFBSUlBS015eS85ZHpTVUFDZ0FDQUFJQUFnUUNBQWdBS3dRQ0FBRUFTQVFBQURjRUFRQUJCb0FBQUFBQUFBSUlBS1BTenY5ZDVTRUFCQUlRQUtPU3gvOWQ1U0VBUGV6Ty81RFlNQUFqQ0FFQUFBSUhBZ0FBQUFVSEFRQUJBQWNPQUFFQUFBQURBR0FBeUFBREFFOUlBQUFBQUFTQUFnQUFBQUFDQ0FEQXV1Zi9IWWdjQUFvQUFnQURBQUlFQWdBRkFDc0VBZ0FBQUVnRUFBQUdnQUFBQUFBQUFnZ0E5RTNyL3gwRUdRQUVBaEFBalNmay94MEVHUUQwVGV2L2c2b2ZBQ01JQVFBQUFnY0NBQUFBQUFjTkFBRUFBQUFEQUdBQXlBQURBRUlBQUFBQUJJQURBQUFBQUFJSUFBQUFBQUJPS2k0QUNnQUNBQVFBQWdRQ0FBZ0FLd1FDQUFBQVNBUUFBRGNFQVFBQkJvQUFBQUFBQUFJSUFBQ2dBd0JPUWlvQUJBSVFBQUZnL1A5T1Fpb0FtYmtEQUU0Q01nQWpDQUVBQUFJSEFnQUFBQUFIRFFBQkFBQUFBd0JnQU1nQUF3QlBBQUFBQUFTQUJBQUFBQUFDQ0FCQVJSZ0FIWWdjQUFvQUFnQUZBRGNFQVFBQkFBQUVnQVVBQUFBQUFnZ0FBQUFQQUFBQUFBQUtBQUlBQmdBQUFBU0FCZ0FBQUFBQ0NBRC8veDBBN1FUbS93b0FBZ0FIQUFBQUJJQUhBQUFBQUFJSUFQLy9EZ0RhQ2N6L0NnQUNBQWdBQUFBRWdBZ0FBQUFBQWdnQUFBRHgvOW9KelA4S0FBSUFDUUFBQUFTQUNRQUFBQUFDQ0FBQUFPTC94dzZ5L3dvQUFnQUtBQUlFQWdBSEFDc0VBZ0FCQUVnRUFBQTNCQUVBQVFhQUFBQUFBQUFDQ0FDOE85My94M2F1L3dRQ0VBQldGZGIveDNhdS96U1Q1Zi82cWJYL0l3Z0JBQUFDQndJQUFBQUZCd0VBQkFRSEJnQUNBQUlBQXdBQUJ3NEFBUUFBQUFNQVlBRElBQU1BVGtnQUFBQUFCSUFLQUFBQUFBSUlBQUFBOGYrMEU1ai9DZ0FDQUFzQUFBQUVnQXNBQUFBQUFnZ0EvLzhPQUxRVG1QOEtBQUlBREFBQ0JBSUFDQUFyQkFJQUFBQklCQUFBTndRQkFBRUdnQUFBQUFBQUFnZ0EvNThTQUxRcmxQOEVBaEFBLzE4TEFMUXJsUCtadVJJQXRPdWIveU1JQVFBQUFnY0NBQUFBQUFjTkFBRUFBQUFEQUdBQXlBQURBRThBQUFBQUJJQU1BQUFBQUFJSUFBQUE0ditnR0g3L0NnQUNBQTBBQUFBRWdBMEFBQUFBQWdnQUFBRHgvNDBkWlA4S0FBSUFEZ0FBQUFTQURnQUFBQUFDQ0FBQUFPTC9laUpLL3dvQUFnQVBBQUFBQklBUEFBQUFBQUlJQUFBQXhQOTZJa3IvQ2dBQ0FCQUFBQUFFZ0JBQUFBQUFBZ2dBQUFDMS80MGRaUDhLQUFJQUVRQUFBQVNBRVFBQUFBQUNDQUFBQU1UL29CaCsvd29BQWdBU0FBQUFCSUFTQUFBQUFBSUlBQUFBdGYrMEU1ai9DZ0FDQUJNQUFBQUVnQk1BQUFBQUFnZ0FBQUNtLzhjT3N2OEtBQUlBRkFBQ0JBSUFDUUFyQkFJQUFBQklCQUFBTndRQkFBRUdnQUFBQUFBQUFnZ0FOSk9wLzhmYXJ2OEVBaEFBeld5aS84ZmFydjgwazZuL1lQUzAveU1JQVFBQUFnY0NBQUFBQUFjTkFBRUFBQUFEQUdBQXlBQURBRVlBQUFBQUJJQVVBQUFBQUFJSUFBQUFsLyswRTVqL0NnQUNBQlVBQWdRQ0FBa0FLd1FDQUFBQVNBUUFBRGNFQVFBQkJvQUFBQUFBQUFJSUFEU1RtdiswMzVUL0JBSVFBTTFzay8rMDM1VC9OSk9hLzAzNW12OGpDQUVBQUFJSEFnQUFBQUFIRFFBQkFBQUFBd0JnQU1nQUF3QkdBQUFBQUFTQUZRQUFBQUFDQ0FBQUFNVC94dzZ5L3dvQUFnQVdBQUlFQWdBSkFDc0VBZ0FBQUVnRUFBQTNCQUVBQVFhQUFBQUFBQUFDQ0FBMGs4Zi94OXF1L3dRQ0VBRE5iTUQveDlxdS96U1R4LzlnOUxUL0l3Z0JBQUFDQndJQUFBQUFCdzBBQVFBQUFBTUFZQURJQUFNQVJnQUFBQUFFZ0JZQUFBQUFBZ2dBQUFEaS8rMEU1djhLQUFJQUZ3QUFBQVNBRndBQUFBQUNDQUFBQVBIL0FBQUFBQW9BQWdBWUFBQUFCWUFaQUFBQUNnQUNBQmtBQkFZRUFBRUFBQUFGQmdRQUFnQUFBQW9HQVFBQkFBQUZnQm9BQUFBS0FBSUFHZ0FFQmdRQUFnQUFBQVVHQkFBREFBQUFDZ1lCQUFFQUFBV0FHd0FBQUFvQUFnQWJBQVFHQkFBREFBQUFCUVlFQUFRQUFBQUtCZ0VBQVFBQUJZQWNBQUFBQ2dBQ0FCd0FCQVlFQUFRQUFBQUZCZ1FBQlFBQUFBb0dBUUFCQUFBRmdCMEFBQUFLQUFJQUhRQUVCZ1FBQlFBQUFBVUdCQUFHQUFBQUFBWUNBSUFBQUFBRmdCNEFBQUFLQUFJQUhnQUVCZ1FBQmdBQUFBVUdCQUFIQUFBQUFBWUNBSUFBQUFBRmdCOEFBQUFLQUFJQUh3QUVCZ1FBQndBQUFBVUdCQUFJQUFBQUFBWUNBSUFBQUFBRmdDQUFBQUFLQUFJQUlBQUVCZ1FBQ0FBQUFBVUdCQUFKQUFBQUNnWUJBQUVBQUFXQUlRQUFBQW9BQWdBaEFBUUdCQUFKQUFBQUJRWUVBQW9BQUFBS0JnRUFBUUFBQllBaUFBQUFDZ0FDQUNJQUJBWUVBQW9BQUFBRkJnUUFDd0FBQUFBR0FnQUNBQUFBQllBakFBQUFDZ0FDQUNNQUJBWUVBQW9BQUFBRkJnUUFEQUFBQUFvR0FRQUJBQUFGZ0NRQUFBQUtBQUlBSkFBRUJnUUFEQUFBQUFVR0JBQU5BQUFBQUFZQ0FJQUFBQUFGZ0NVQUFBQUtBQUlBSlFBRUJnUUFEUUFBQUFVR0JBQU9BQUFBQUFZQ0FJQUFBQUFGZ0NZQUFBQUtBQUlBSmdBRUJnUUFEZ0FBQUFVR0JBQVBBQUFBQUFZQ0FJQUFBQUFGZ0NjQUFBQUtBQUlBSndBRUJnUUFEd0FBQUFVR0JBQVFBQUFBQUFZQ0FJQUFBQUFGZ0NnQUFBQUtBQUlBS0FBRUJnUUFFQUFBQUFVR0JBQVJBQUFBQUFZQ0FJQUFBQUFGZ0NrQUFBQUtBQUlBS1FBRUJnUUFEQUFBQUFVR0JBQVJBQUFBQUFZQ0FJQUFBQUFGZ0NvQUFBQUtBQUlBS2dBRUJnUUFFUUFBQUFVR0JBQVNBQUFBQ2dZQkFBRUFBQVdBS3dBQUFBb0FBZ0FyQUFRR0JBQVNBQUFBQlFZRUFCTUFBQUFLQmdFQUFRQUFCWUFzQUFBQUNnQUNBQ3dBQkFZRUFCSUFBQUFGQmdRQUZBQUFBQW9HQVFBQkFBQUZnQzBBQUFBS0FBSUFMUUFFQmdRQUVnQUFBQVVHQkFBVkFBQUFDZ1lCQUFFQUFBV0FMZ0FBQUFvQUFnQXVBQVFHQkFBSUFBQUFCUVlFQUJZQUFBQUFCZ0lBZ0FBQUFBV0FMd0FBQUFvQUFnQXZBQVFHQkFBV0FBQUFCUVlFQUJjQUFBQUFCZ0lBZ0FBQUFBV0FNQUFBQUFvQUFnQXdBQVFHQkFBQ0FBQUFCUVlFQUJjQUFBQUtCZ0VBQVFBQUJZQXhBQUFBQ2dBQ0FERUFCQVlFQUFVQUFBQUZCZ1FBRndBQUFBQUdBZ0NBQUFBQUI0QTBBQUFBQkFJUUFBQUFBQUEwTS92L0FBQUFBTzBFNXY4S0FBSUFNZ0FBQ2dJQUJBQUVDZ0lBQVFBTkFnd0E3UVRtL3dBQUFBQUFBQUFBRGdJTUFEUXorLzhBQUFBQUFBQUFBQThDREFEdEJPYi9SaTRWQUFBQUFBQUFBQWVBTlFBQUFBUUNFQUFBQU5QLzFFdDUvd0FBMC8rTkhXVC9DZ0FDQURNQUFBb0NBQVFBQkFvQ0FBRUFEUUlNQUkwZFpQOEFBTlAvQUFBQUFBNENEQURVUzNuL0FBRFQvd0FBQUFBUEFnd0FqUjFrLzBjdTZQOEFBQUFBQUFBQUFBQUFBQUFBQUE9PQ==</t>
        </r>
      </text>
    </comment>
    <comment ref="K84" authorId="0">
      <text>
        <r>
          <rPr>
            <sz val="9"/>
            <color indexed="81"/>
            <rFont val="Tahoma"/>
            <family val="2"/>
          </rPr>
          <t>QzE1SDExQkYzTk8zfE1BU1RFUiBTSEVFVFBpY3R1cmUgNDkxfFZtcERSREF4TURBRUF3SUJBQUFBQUFBQUFBQUFBQUNBQUFBQUFBTUFGZ0FBQUVOb1pXMUVjbUYzSURFeUxqQXVNaTR4TURjMkJBSVFBTTFzay85Nm9rbi96Wk1lQUU0Q01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NBQUFBQkFJUUFBQUFBQUFBQUFBQUFJREdCRC9Qb1FnV0NBUUFBQUFrQUJnSUJBQUFBQ1FBR1FnQUFCQUlBZ0FCQUE4SUFnQUJBQU9BTXdBQUFBUUNFQUROYkpQL2VxSkovODJUSGdCT0FqSUFCSUFCQUFBQUFBSUlBS015eS85ZHpTVUFDZ0FDQUFJQUFnUUNBQWdBS3dRQ0FBRUFTQVFBQURjRUFRQUJCb0FBQUFBQUFBSUlBS1BTenY5ZDVTRUFCQUlRQUtPU3gvOWQ1U0VBUGV6Ty81RFlNQUFqQ0FFQUFBSUhBZ0FBQUFVSEFRQUJBQWNPQUFFQUFBQURBR0FBeUFBREFFOUlBQUFBQUFTQUFnQUFBQUFDQ0FEQXV1Zi9IWWdjQUFvQUFnQURBQUlFQWdBRkFDc0VBZ0FBQUVnRUFBQUdnQUFBQUFBQUFnZ0E5RTNyL3gwRUdRQUVBaEFBalNmay94MEVHUUQwVGV2L2c2b2ZBQ01JQVFBQUFnY0NBQUFBQUFjTkFBRUFBQUFEQUdBQXlBQURBRUlBQUFBQUJJQURBQUFBQUFJSUFBQUFBQUJPS2k0QUNnQUNBQVFBQWdRQ0FBZ0FLd1FDQUFBQVNBUUFBRGNFQVFBQkJvQUFBQUFBQUFJSUFBQ2dBd0JPUWlvQUJBSVFBQUZnL1A5T1Fpb0FtYmtEQUU0Q01nQWpDQUVBQUFJSEFnQUFBQUFIRFFBQkFBQUFBd0JnQU1nQUF3QlBBQUFBQUFTQUJBQUFBQUFDQ0FCQVJSZ0FIWWdjQUFvQUFnQUZBRGNFQVFBQkFBQUVnQVVBQUFBQUFnZ0FBQUFQQUFBQUFBQUtBQUlBQmdBQUFBU0FCZ0FBQUFBQ0NBRC8veDBBN1FUbS93b0FBZ0FIQUFBQUJJQUhBQUFBQUFJSUFQLy9EZ0RhQ2N6L0NnQUNBQWdBQUFBRWdBZ0FBQUFBQWdnQUFBRHgvOW9KelA4S0FBSUFDUUFBQUFTQUNRQUFBQUFDQ0FBQUFPTC94dzZ5L3dvQUFnQUtBQUlFQWdBSEFDc0VBZ0FCQUVnRUFBQTNCQUVBQVFhQUFBQUFBQUFDQ0FDOE85My94M2F1L3dRQ0VBQldGZGIveDNhdS96U1Q1Zi82cWJYL0l3Z0JBQUFDQndJQUFBQUZCd0VBQkFRSEJnQUNBQUlBQXdBQUJ3NEFBUUFBQUFNQVlBRElBQU1BVGtnQUFBQUFCSUFLQUFBQUFBSUlBQUFBOGYrMEU1ai9DZ0FDQUFzQUFBQUVnQXNBQUFBQUFnZ0EvLzhPQUxRVG1QOEtBQUlBREFBQ0JBSUFDQUFyQkFJQUFBQklCQUFBTndRQkFBRUdnQUFBQUFBQUFnZ0EvNThTQUxRcmxQOEVBaEFBLzE4TEFMUXJsUCtadVJJQXRPdWIveU1JQVFBQUFnY0NBQUFBQUFjTkFBRUFBQUFEQUdBQXlBQURBRThBQUFBQUJJQU1BQUFBQUFJSUFBQUE0ditnR0g3L0NnQUNBQTBBQUFBRWdBMEFBQUFBQWdnQUFBRHgvNDBkWlA4S0FBSUFEZ0FBQUFTQURnQUFBQUFDQ0FBQUFPTC9laUpLL3dvQUFnQVBBQUFBQklBUEFBQUFBQUlJQUFBQXhQOTZJa3IvQ2dBQ0FCQUFBQUFFZ0JBQUFBQUFBZ2dBQUFDMS80MGRaUDhLQUFJQUVRQUFBQVNBRVFBQUFBQUNDQUFBQU1UL29CaCsvd29BQWdBU0FBQUFCSUFTQUFBQUFBSUlBQUFBdGYrMEU1ai9DZ0FDQUJNQUFBQUVnQk1BQUFBQUFnZ0FBQUNtLzhjT3N2OEtBQUlBRkFBQ0JBSUFDUUFyQkFJQUFBQklCQUFBTndRQkFBRUdnQUFBQUFBQUFnZ0FOSk9wLzhmYXJ2OEVBaEFBeld5aS84ZmFydjgwazZuL1lQUzAveU1JQVFBQUFnY0NBQUFBQUFjTkFBRUFBQUFEQUdBQXlBQURBRVlBQUFBQUJJQVVBQUFBQUFJSUFBQUFsLyswRTVqL0NnQUNBQlVBQWdRQ0FBa0FLd1FDQUFBQVNBUUFBRGNFQVFBQkJvQUFBQUFBQUFJSUFEU1RtdiswMzVUL0JBSVFBTTFzay8rMDM1VC9OSk9hLzAzNW12OGpDQUVBQUFJSEFnQUFBQUFIRFFBQkFBQUFBd0JnQU1nQUF3QkdBQUFBQUFTQUZRQUFBQUFDQ0FBQUFNVC94dzZ5L3dvQUFnQVdBQUlFQWdBSkFDc0VBZ0FBQUVnRUFBQTNCQUVBQVFhQUFBQUFBQUFDQ0FBMGs4Zi94OXF1L3dRQ0VBRE5iTUQveDlxdS96U1R4LzlnOUxUL0l3Z0JBQUFDQndJQUFBQUFCdzBBQVFBQUFBTUFZQURJQUFNQVJnQUFBQUFFZ0JZQUFBQUFBZ2dBQUFEaS8rMEU1djhLQUFJQUZ3QUFBQVNBRndBQUFBQUNDQUFBQVBIL0FBQUFBQW9BQWdBWUFBQUFCWUFaQUFBQUNnQUNBQmtBQkFZRUFBRUFBQUFGQmdRQUFnQUFBQW9HQVFBQkFBQUZnQm9BQUFBS0FBSUFHZ0FFQmdRQUFnQUFBQVVHQkFBREFBQUFDZ1lCQUFFQUFBV0FHd0FBQUFvQUFnQWJBQVFHQkFBREFBQUFCUVlFQUFRQUFBQUtCZ0VBQVFBQUJZQWNBQUFBQ2dBQ0FCd0FCQVlFQUFRQUFBQUZCZ1FBQlFBQUFBb0dBUUFCQUFBRmdCMEFBQUFLQUFJQUhRQUVCZ1FBQlFBQUFBVUdCQUFHQUFBQUFBWUNBSUFBQUFBRmdCNEFBQUFLQUFJQUhnQUVCZ1FBQmdBQUFBVUdCQUFIQUFBQUFBWUNBSUFBQUFBRmdCOEFBQUFLQUFJQUh3QUVCZ1FBQndBQUFBVUdCQUFJQUFBQUFBWUNBSUFBQUFBRmdDQUFBQUFLQUFJQUlBQUVCZ1FBQ0FBQUFBVUdCQUFKQUFBQUNnWUJBQUVBQUFXQUlRQUFBQW9BQWdBaEFBUUdCQUFKQUFBQUJRWUVBQW9BQUFBS0JnRUFBUUFBQllBaUFBQUFDZ0FDQUNJQUJBWUVBQW9BQUFBRkJnUUFDd0FBQUFBR0FnQUNBQUFBQllBakFBQUFDZ0FDQUNNQUJBWUVBQW9BQUFBRkJnUUFEQUFBQUFvR0FRQUJBQUFGZ0NRQUFBQUtBQUlBSkFBRUJnUUFEQUFBQUFVR0JBQU5BQUFBQUFZQ0FJQUFBQUFGZ0NVQUFBQUtBQUlBSlFBRUJnUUFEUUFBQUFVR0JBQU9BQUFBQUFZQ0FJQUFBQUFGZ0NZQUFBQUtBQUlBSmdBRUJnUUFEZ0FBQUFVR0JBQVBBQUFBQUFZQ0FJQUFBQUFGZ0NjQUFBQUtBQUlBSndBRUJnUUFEd0FBQUFVR0JBQVFBQUFBQUFZQ0FJQUFBQUFGZ0NnQUFBQUtBQUlBS0FBRUJnUUFFQUFBQUFVR0JBQVJBQUFBQUFZQ0FJQUFBQUFGZ0NrQUFBQUtBQUlBS1FBRUJnUUFEQUFBQUFVR0JBQVJBQUFBQUFZQ0FJQUFBQUFGZ0NvQUFBQUtBQUlBS2dBRUJnUUFFUUFBQUFVR0JBQVNBQUFBQ2dZQkFBRUFBQVdBS3dBQUFBb0FBZ0FyQUFRR0JBQVNBQUFBQlFZRUFCTUFBQUFLQmdFQUFRQUFCWUFzQUFBQUNnQUNBQ3dBQkFZRUFCSUFBQUFGQmdRQUZBQUFBQW9HQVFBQkFBQUZnQzBBQUFBS0FBSUFMUUFFQmdRQUVnQUFBQVVHQkFBVkFBQUFDZ1lCQUFFQUFBV0FMZ0FBQUFvQUFnQXVBQVFHQkFBSUFBQUFCUVlFQUJZQUFBQUFCZ0lBZ0FBQUFBV0FMd0FBQUFvQUFnQXZBQVFHQkFBV0FBQUFCUVlFQUJjQUFBQUFCZ0lBZ0FBQUFBV0FNQUFBQUFvQUFnQXdBQVFHQkFBQ0FBQUFCUVlFQUJjQUFBQUtCZ0VBQVFBQUJZQXhBQUFBQ2dBQ0FERUFCQVlFQUFVQUFBQUZCZ1FBRndBQUFBQUdBZ0NBQUFBQUI0QTBBQUFBQkFJUUFBQUFBQUEwTS92L0FBQUFBTzBFNXY4S0FBSUFNZ0FBQ2dJQUJBQUVDZ0lBQVFBTkFnd0E3UVRtL3dBQUFBQUFBQUFBRGdJTUFEUXorLzhBQUFBQUFBQUFBQThDREFEdEJPYi9SaTRWQUFBQUFBQUFBQWVBTlFBQUFBUUNFQUFBQU5QLzFFdDUvd0FBMC8rTkhXVC9DZ0FDQURNQUFBb0NBQVFBQkFvQ0FBRUFEUUlNQUkwZFpQOEFBTlAvQUFBQUFBNENEQURVUzNuL0FBRFQvd0FBQUFBUEFnd0FqUjFrLzBjdTZQOEFBQUFBQUFBQUFBQUFBQUFBQUE9PQ==</t>
        </r>
      </text>
    </comment>
    <comment ref="K85" authorId="0">
      <text>
        <r>
          <rPr>
            <b/>
            <sz val="9"/>
            <color indexed="81"/>
            <rFont val="Tahoma"/>
            <family val="2"/>
          </rPr>
          <t>QzE5SDI0TjRPMnxNQVNURVIgU0hFRVRQaWN0dXJlIDM3NnxWbXBEUkRBeE1EQUVBd0lCQUFBQUFBQUFBQUFBQUFDQUFBQUFBQU1BRmdBQUFFTm9aVzFFY21GM0lERXlMakF1TWk0eE1EYzJCQUlRQU0xc292K2dJRy8vbWJrREFOUEJM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2QUFBQUJBSVFBQUFBQUFBQUFBQUFBQUJ4Qkd0TWF3VVdDQVFBQUFBa0FCZ0lCQUFBQUNRQUdRZ0FBQkFJQWdBQkFBOElBZ0FCQUFPQU5nQUFBQVFDRUFETmJLTC9vQ0J2LzVtNUF3RFR3U3dCQklBQkFBQUFBQUlJQUFFQTAvL1R5UjBCQ2dBQ0FBSUFBZ1FDQUFjQUt3UUNBQUlBU0FRQUFEY0VBUUFCQm9BQUFBQUFBQUlJQURTVDF2L1RNUm9CQkFJUUFNMXN6Ly9UTVJvQlo4YlkvOVBCTEFFakNBRUFBQUlIQWdBQUFBVUhBUUFCQUFjUEFBRUFBQUFEQUdBQXlBQURBRTVJTWdBQUFBQUVnQUlBQUFBQUFnZ0FBUURFLzhET0F3RUtBQUlBQXdBQUFBU0FBd0FBQUFBQ0NBQUJBS2Ivd000REFRb0FBZ0FFQUFJRUFnQUhBQ3NFQWdBQkFFZ0VBQUEzQkFFQUFRYUFBQUFBQUFBQ0NBQTBrNm4vd0RZQUFRUUNFQUROYktML3dEWUFBVFNUcWY4bW5RNEJJd2dCQUFBQ0J3SUFBQUFGQndFQUFRQUhEZ0FCQUFBQUF3QmdBTWdBQXdCT1NBQUFBQUFFZ0FRQUFBQUFBZ2dBQVFEVC82M1Q2UUFLQUFJQUJRQUFBQVNBQlFBQUFBQUNDQUFCQVBIL3JkUHBBQW9BQWdBR0FBQUFCSUFHQUFBQUFBSUlBQUFBQUFDWjJNOEFDZ0FDQUFjQUFBQUVnQWNBQUFBQUFnZ0FBUUR4LzRiZHRRQUtBQUlBQ0FBQUFBU0FDQUFBQUFBQ0NBQUFBQUFBYytLYkFBb0FBZ0FKQUFJRUFnQUlBQ3NFQWdBQUFFZ0VBQUEzQkFFQUFRYUFBQUFBQUFBQ0NBQUFvQU1BYy9xWEFBUUNFQUFCWVB6L2MvcVhBSm01QXdCenVwOEFJd2dCQUFBQ0J3SUFBQUFBQncwQUFRQUFBQU1BWUFESUFBTUFUd0FBQUFBRWdBa0FBQUFBQWdnQUFRRHgvMkRuZ1FBS0FBSUFDZ0EzQkFFQUFRQUFCSUFLQUFBQUFBSUlBQUFBQUFCTTdHY0FDZ0FDQUFzQU53UUJBQUVBQUFTQUN3QUFBQUFDQ0FBQkFQSC9PZkZOQUFvQUFnQU1BRGNFQVFBQkFBQUVnQXdBQUFBQUFnZ0FBQUFBQUNiMk13QUtBQUlBRFFBM0JBRUFBUUFBQklBTkFBQUFBQUlJQUFBQThmOFQreGtBQ2dBQ0FBNEFOd1FCQUFFQUFBU0FEZ0FBQUFBQ0NBQUFBQUFBQUFBQUFBb0FBZ0FQQUFJRUFnQUlBQ3NFQWdBQUFFZ0VBQUEzQkFFQUFRYUFBQUFBQUFBQ0NBQUFvQU1BQUJqOC93UUNFQUFCWVB6L0FCajgvNW01QXdBQTJBTUFJd2dCQUFBQ0J3SUFBQUFBQncwQUFRQUFBQU1BWUFESUFBTUFUd0FBQUFBRWdBOEFBQUFBQWdnQUFRRHgvKzBFNXY4S0FBSUFFQUFBQUFTQUVBQUFBQUFDQ0FBQUFBQUEyZ25NL3dvQUFnQVJBQUFBQklBUkFBQUFBQUlJQUFBQThmL0hEckwvQ2dBQ0FCSUFBQUFFZ0JJQUFBQUFBZ2dBQUFEVC84Y09zdjhLQUFJQUV3QUFBQVNBRXdBQUFBQUNDQUFBQU1ULzJnbk0vd29BQWdBVUFBQUFCSUFVQUFBQUFBSUlBQUFBMC8vdEJPYi9DZ0FDQUJVQUFBQUVnQlVBQUFBQUFnZ0FBQURFLzdRVG1QOEtBQUlBRmdBQUFBU0FGZ0FBQUFBQ0NBQUFBS2IvdEJPWS93b0FBZ0FYQUFJRUFnQUhBQ3NFQWdBQkFFZ0VBQUEzQkFFQUFRYUFBQUFBQUFBQ0NBQTBrNm4vdEh1VS93UUNFQUROYktML3RIdVUvelNUcWY4YTRxTC9Jd2dCQUFBQ0J3SUFBQUFGQndFQUFRQUhEZ0FCQUFBQUF3QmdBTWdBQXdCT1NBQUFBQUFFZ0JjQUFBQUFBZ2dBQUFEVC82QVlmdjhLQUFJQUdBQUNCQUlBQndBckJBSUFBZ0JJQkFBQU53UUJBQUVHZ0FBQUFBQUFBZ2dBTkpQVy82Q3dnZjhFQWhBQXpXelAvNkFnYi85bnh0ai9vTENCL3lNSUFRRC9BUWNCQVA4Q0J3SUFBQUFGQndFQUF3QUhEd0FCQUFBQUF3QmdBTWdBQXdCT1NESUFBQUFBQklBWUFBQUFBQUlJQUFFQTAvK0czYlVBQ2dBQ0FCa0FBQUFFZ0JrQUFBQUFBZ2dBQVFERS81bll6d0FLQUFJQUdnQUFBQVdBR3dBQUFBb0FBZ0FiQUFRR0JBQUJBQUFBQlFZRUFBSUFBQUFLQmdFQUFRQUFCWUFjQUFBQUNnQUNBQndBQkFZRUFBSUFBQUFGQmdRQUF3QUFBQUFHQWdBQ0FBQUFCWUFkQUFBQUNnQUNBQjBBQkFZRUFBSUFBQUFGQmdRQUJBQUFBQW9HQVFBQkFBQUZnQjRBQUFBS0FBSUFIZ0FFQmdRQUJBQUFBQVVHQkFBRkFBQUFBQVlDQUlBQUFBQUZnQjhBQUFBS0FBSUFId0FFQmdRQUJRQUFBQVVHQkFBR0FBQUFBQVlDQUlBQUFBQUZnQ0FBQUFBS0FBSUFJQUFFQmdRQUJnQUFBQVVHQkFBSEFBQUFBQVlDQUlBQUFBQUZnQ0VBQUFBS0FBSUFJUUFFQmdRQUJ3QUFBQVVHQkFBSUFBQUFDZ1lCQUFFQUFBV0FJZ0FBQUFvQUFnQWlBQVFHQkFBSUFBQUFCUVlFQUFrQUFBQUtCZ0VBQVFBQUJZQWpBQUFBQ2dBQ0FDTUFCQVlFQUFrQUFBQUZCZ1FBQ2dBQUFBb0dBUUFCQUFBRmdDUUFBQUFLQUFJQUpBQUVCZ1FBQ2dBQUFBVUdCQUFMQUFBQUNnWUJBQUVBQUFXQUpRQUFBQW9BQWdBbEFBUUdCQUFMQUFBQUJRWUVBQXdBQUFBS0JnRUFBUUFBQllBbUFBQUFDZ0FDQUNZQUJBWUVBQXdBQUFBRkJnUUFEUUFBQUFvR0FRQUJBQUFGZ0NjQUFBQUtBQUlBSndBRUJnUUFEUUFBQUFVR0JBQU9BQUFBQ2dZQkFBRUFBQVdBS0FBQUFBb0FBZ0FvQUFRR0JBQU9BQUFBQlFZRUFBOEFBQUFLQmdFQUFRQUFCWUFwQUFBQUNnQUNBQ2tBQkFZRUFBOEFBQUFGQmdRQUVBQUFBQUFHQWdDQUFBQUFCWUFxQUFBQUNnQUNBQ29BQkFZRUFCQUFBQUFGQmdRQUVRQUFBQUFHQWdDQUFBQUFCWUFyQUFBQUNnQUNBQ3NBQkFZRUFCRUFBQUFGQmdRQUVnQUFBQUFHQWdDQUFBQUFCWUFzQUFBQUNnQUNBQ3dBQkFZRUFCSUFBQUFGQmdRQUV3QUFBQUFHQWdDQUFBQUFCWUF0QUFBQUNnQUNBQzBBQkFZRUFCTUFBQUFGQmdRQUZBQUFBQUFHQWdDQUFBQUFCWUF1QUFBQUNnQUNBQzRBQkFZRUFBOEFBQUFGQmdRQUZBQUFBQUFHQWdDQUFBQUFCWUF2QUFBQUNnQUNBQzhBQkFZRUFCSUFBQUFGQmdRQUZRQUFBQW9HQVFBQkFBQUZnREFBQUFBS0FBSUFNQUFFQmdRQUZRQUFBQVVHQkFBV0FBQUFBQVlDQUFJQUFBQUZnREVBQUFBS0FBSUFNUUFFQmdRQUZRQUFBQVVHQkFBWEFBQUFDZ1lCQUFFQUFBV0FNZ0FBQUFvQUFnQXlBQVFHQkFBSEFBQUFCUVlFQUJnQUFBQUFCZ0lBZ0FBQUFBV0FNd0FBQUFvQUFnQXpBQVFHQkFBWUFBQUFCUVlFQUJrQUFBQUFCZ0lBZ0FBQUFBV0FOQUFBQUFvQUFnQTBBQVFHQkFBRUFBQUFCUVlFQUJrQUFBQUFCZ0lBZ0FBQUFBZUFOd0FBQUFRQ0VBQUJBT0wvNEFibEFBRUE0ditaMk04QUNnQUNBRFVBQUFvQ0FBUUFCQW9DQUFFQURRSU1BSm5ZendBQkFPTC9BQUFBQUE0Q0RBRGdCdVVBQVFEaS93QUFBQUFQQWd3QW1kalBBRWN1OS84QUFBQUFBQUFIZ0RnQUFBQUVBaEFBQUFEaS95QTQ0ZjhBQU9MLzJnbk0vd29BQWdBMkFBQUtBZ0FFQUFRS0FnQUJBQTBDREFEYUNjei9BQURpL3dBQUFBQU9BZ3dBSURqaC93QUE0djhBQUFBQUR3SU1BTm9KelA5SEx2Zi9BQUFBQUFBQUFBQUFBQUFBQUFBPQ==</t>
        </r>
      </text>
    </comment>
    <comment ref="J86" authorId="0">
      <text>
        <r>
          <rPr>
            <sz val="9"/>
            <color indexed="81"/>
            <rFont val="Tahoma"/>
            <family val="2"/>
          </rPr>
          <t>QzE1SDE5TjV8TUFTVEVSIFNIRUVUUGljdHVyZSAzMTl8Vm1wRFJEQXhNREFFQXdJQkFBQUFBQUFBQUFBQUFBQ0FBQUFBQUFNQUZnQUFBRU5vWlcxRWNtRjNJREV5TGpBdU1pNHhNRGMyQkFJUUFQN1ppUC9jSXF2L3B2TTBBRnhwb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eUFBQUFCQUlRQUFBQUFBQUFBQUFBQUlER0JBTElHQkVXQ0FRQUFBQWtBQmdJQkFBQUFDUUFHUWdBQUJBSUFnQUJBQThJQWdBQkFBT0FMUUFBQUFRQ0VBRCsyWWovM0NLci82YnpOQUJjYVpnQUJJQUJBQUFBQUFJSUFBTXN1Ly9hRHBnQUNnQUNBQUlBTndRQkFBRUFBQVNBQWdBQUFBQUNDQUJ1OWFYL1JkaUNBQW9BQWdBREFBSUVBZ0FIQUNzRUFnQUFBRWdFQUFBR2dBQUFBQUFBQWdnQW9vaXAvMFZBZndBRUFoQUFPMktpLzBWQWZ3Q2lpS24vZUhPR0FDTUlBUUFBQWdjQ0FBQUFBQWNOQUFFQUFBQURBR0FBeUFBREFFNEFBQUFBQklBREFBQUFBQUlJQUIvN2lQOEFuSW9BQ2dBQ0FBUUFOd1FCQUFFQUFBU0FCQUFBQUFBQ0NBQXhNcXovR1lCbEFBb0FBZ0FGQURjRUFRQUJBQUFFZ0FVQUFBQUFBZ2dBVDdySS85azZYQUFLQUFJQUJnQTNCQUVBQVFBQUJJQUdBQUFBQUFJSUFCTDN6ditzNGo0QUNnQUNBQWNBQWdRQ0FBY0FLd1FDQUFFQVNBUUFBRGNFQVFBQkJvQUFBQUFBQUFJSUFFV0swditzZWtJQUJBSVFBTjVqeS85R0ZEUUFSWXJTLzZ4NlFnQWpDQUVBL3dFSEFRRC9BZ2NDQUFBQUJRY0JBQU1BQnc0QUFRQUFBQU1BWUFESUFBTUFUa2dBQUFBQUJJQUhBQUFBQUFJSUFDOS82LzlzblRVQUNnQUNBQWdBQUFBRWdBZ0FBQUFBQWdnQWlNb0JBRml3U1FBS0FBSUFDUUFDQkFJQUJ3QXJCQUlBQUFCSUJBQUFCb0FBQUFBQUFBSUlBTHRkQlFCWUdFWUFCQUlRQUZZMy92OVlHRVlBdTEwRkFJeExUUUFqQ0FFQUFBSUhBZ0FBQUFBSERRQUJBQUFBQXdCZ0FNZ0FBd0JPQUFBQUFBU0FDUUFBQUFBQ0NBQ2xVaDRBR0d0QUFBb0FBZ0FLQUFBQUJJQUtBQUFBQUFJSUFHaVBKQURzRWlNQUNnQUNBQXNBQWdRQ0FBY0FLd1FDQUFBQVNBUUFBQWFBQUFBQUFBQUNDQUNiSWlnQTdIb2ZBQVFDRUFBMS9DQUE3SG9mQUpzaUtBQWZyaVlBSXdnQkFBQUNCd0lBQUFBQUJ3MEFBUUFBQUFNQVlBRElBQU1BVGdBQUFBQUVnQXNBQUFBQUFnZ0FEa1FPQUFBQUR3QUtBQUlBREFBQUFBU0FEQUFBQUFBQ0NBQU9SQTRBQVFEeC93b0FBZ0FOQUFBQUJJQU5BQUFBQUFJSUFHaVBKQUFVN2R6L0NnQUNBQTRBQUFBRWdBNEFBQUFBQWdnQXBWSWVBT2lVdi84S0FBSUFEd0FBQUFTQUR3QUFBQUFDQ0FEL25UUUErNEdyL3dvQUFnQVFBRGNFQVFBQkFBQUVnQkFBQUFBQUFnZ0FpTW9CQUtoUHR2OEtBQUlBRVFBQUFBU0FFUUFBQUFBQ0NBQXZmK3YvbEdMSy93b0FBZ0FTQUFBQUJJQVNBQUFBQUFJSUFQSzc4Zi9BdXVmL0NnQUNBQk1BQUFBRWdCTUFBQUFBQWdnQXdSbmcvd0FBQUFBS0FBSUFGQUFDQkFJQUJ3QXJCQUlBQVFCSUJBQUFCb0FBQUFBQUFBSUlBSDFWMi84QWFQei9CQUlRQUJZdjFQOEFhUHovOUt6ai96T2JBd0FqQ0FFQUFBSUhBZ0FBQUFVSEFRQUVCQWNHQUFJQUFnQURBQUFIRGdBQkFBQUFBd0JnQU1nQUF3Qk9TQUFBQUFBRWdCUUFBQUFBQWdnQThydngvMEJGR0FBS0FBSUFGUUFBQUFXQUZnQUFBQW9BQWdBV0FBUUdCQUFCQUFBQUJRWUVBQUlBQUFBS0JnRUFBUUFBQllBWEFBQUFDZ0FDQUJjQUJBWUVBQUlBQUFBRkJnUUFBd0FBQUFvR0FRQUJBQUFGZ0JnQUFBQUtBQUlBR0FBRUJnUUFBZ0FBQUFVR0JBQUVBQUFBQ2dZQkFBRUFBQVdBR1FBQUFBb0FBZ0FaQUFRR0JBQUVBQUFBQlFZRUFBVUFBQUFLQmdFQUFRQUFCWUFhQUFBQUNnQUNBQm9BQkFZRUFBVUFBQUFGQmdRQUJnQUFBQW9HQVFBQkFBQUZnQnNBQUFBS0FBSUFHd0FFQmdRQUJnQUFBQVVHQkFBSEFBQUFDZ1lCQUFFQUFBV0FIQUFBQUFvQUFnQWNBQVFHQkFBSEFBQUFCUVlFQUFnQUFBQUFCZ0lBZ0FBQUFBV0FIUUFBQUFvQUFnQWRBQVFHQkFBSUFBQUFCUVlFQUFrQUFBQUFCZ0lBZ0FBQUFBV0FIZ0FBQUFvQUFnQWVBQVFHQkFBSkFBQUFCUVlFQUFvQUFBQUFCZ0lBZ0FBQUFBV0FId0FBQUFvQUFnQWZBQVFHQkFBS0FBQUFCUVlFQUFzQUFBQUFCZ0lBZ0FBQUFBV0FJQUFBQUFvQUFnQWdBQVFHQkFBTEFBQUFCUVlFQUF3QUFBQUFCZ0lBZ0FBQUFBV0FJUUFBQUFvQUFnQWhBQVFHQkFBTUFBQUFCUVlFQUEwQUFBQUFCZ0lBZ0FBQUFBV0FJZ0FBQUFvQUFnQWlBQVFHQkFBTkFBQUFCUVlFQUE0QUFBQUFCZ0lBZ0FBQUFBV0FJd0FBQUFvQUFnQWpBQVFHQkFBT0FBQUFCUVlFQUE4QUFBQUtCZ0VBQVFBQUJZQWtBQUFBQ2dBQ0FDUUFCQVlFQUE0QUFBQUZCZ1FBRUFBQUFBQUdBZ0NBQUFBQUJZQWxBQUFBQ2dBQ0FDVUFCQVlFQUJBQUFBQUZCZ1FBRVFBQUFBQUdBZ0NBQUFBQUJZQW1BQUFBQ2dBQ0FDWUFCQVlFQUJFQUFBQUZCZ1FBRWdBQUFBQUdBZ0NBQUFBQUJZQW5BQUFBQ2dBQ0FDY0FCQVlFQUF3QUFBQUZCZ1FBRWdBQUFBQUdBZ0NBQUFBQUJZQW9BQUFBQ2dBQ0FDZ0FCQVlFQUJJQUFBQUZCZ1FBRXdBQUFBQUdBZ0NBQUFBQUJZQXBBQUFBQ2dBQ0FDa0FCQVlFQUJNQUFBQUZCZ1FBRkFBQUFBQUdBZ0NBQUFBQUJZQXFBQUFBQ2dBQ0FDb0FCQVlFQUFjQUFBQUZCZ1FBRkFBQUFBQUdBZ0NBQUFBQUJZQXJBQUFBQ2dBQ0FDc0FCQVlFQUFzQUFBQUZCZ1FBRkFBQUFBQUdBZ0NBQUFBQUI0QXVBQUFBQkFJUUFFc0hDQUJ5aGtFQVN3Y0lBQ3hZTEFBS0FBSUFMQUFBQ2dJQUJBQUVDZ0lBQVFBTkFnd0FMRmdzQUVzSENBQUFBQUFBRGdJTUFIS0dRUUJMQndnQUFBQUFBQThDREFBc1dDd0FralVkQUFBQUFBQUFBQWVBTHdBQUFBUUNFQURCbnZuL2dkZ1BBTUdlK2Y4QUFBQUFDZ0FDQUMwQUFBb0NBQVFBQkFvQ0FBRUFEUUlNQUFBQUFBREJudm4vQUFBQUFBNENEQUNCMkE4QXdaNzUvd0FBQUFBUEFnd0FBQUFBQUVGM0NRQUFBQUFBQUFBSGdEQUFBQUFFQWhBQVN3Y0lBQnJXNlA5TEJ3Z0ExS2ZUL3dvQUFnQXVBQUFLQWdBRUFBUUtBZ0FCQUEwQ0RBRFVwOVAvU3djSUFBQUFBQUFPQWd3QUd0Ym8vMHNIQ0FBQUFBQUFEd0lNQU5TbjAvK1NOUjBBQUFBQUFBQUFBQUFBQUFBQUFBQT0=</t>
        </r>
      </text>
    </comment>
    <comment ref="K86" authorId="0">
      <text>
        <r>
          <rPr>
            <sz val="9"/>
            <color indexed="81"/>
            <rFont val="Tahoma"/>
            <family val="2"/>
          </rPr>
          <t>QzE1SDE5TjV8TUFTVEVSIFNIRUVUUGljdHVyZSAzMTl8Vm1wRFJEQXhNREFFQXdJQkFBQUFBQUFBQUFBQUFBQ0FBQUFBQUFNQUZnQUFBRU5vWlcxRWNtRjNJREV5TGpBdU1pNHhNRGMyQkFJUUFQN1ppUC9jSXF2L3B2TTBBRnhwb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eUFBQUFCQUlRQUFBQUFBQUFBQUFBQUlER0JBTElHQkVXQ0FRQUFBQWtBQmdJQkFBQUFDUUFHUWdBQUJBSUFnQUJBQThJQWdBQkFBT0FMUUFBQUFRQ0VBRCsyWWovM0NLci82YnpOQUJjYVpnQUJJQUJBQUFBQUFJSUFBTXN1Ly9hRHBnQUNnQUNBQUlBTndRQkFBRUFBQVNBQWdBQUFBQUNDQUJ1OWFYL1JkaUNBQW9BQWdBREFBSUVBZ0FIQUNzRUFnQUFBRWdFQUFBR2dBQUFBQUFBQWdnQW9vaXAvMFZBZndBRUFoQUFPMktpLzBWQWZ3Q2lpS24vZUhPR0FDTUlBUUFBQWdjQ0FBQUFBQWNOQUFFQUFBQURBR0FBeUFBREFFNEFBQUFBQklBREFBQUFBQUlJQUIvN2lQOEFuSW9BQ2dBQ0FBUUFOd1FCQUFFQUFBU0FCQUFBQUFBQ0NBQXhNcXovR1lCbEFBb0FBZ0FGQURjRUFRQUJBQUFFZ0FVQUFBQUFBZ2dBVDdySS85azZYQUFLQUFJQUJnQTNCQUVBQVFBQUJJQUdBQUFBQUFJSUFCTDN6ditzNGo0QUNnQUNBQWNBQWdRQ0FBY0FLd1FDQUFFQVNBUUFBRGNFQVFBQkJvQUFBQUFBQUFJSUFFV0swditzZWtJQUJBSVFBTjVqeS85R0ZEUUFSWXJTLzZ4NlFnQWpDQUVBL3dFSEFRRC9BZ2NDQUFBQUJRY0JBQU1BQnc0QUFRQUFBQU1BWUFESUFBTUFUa2dBQUFBQUJJQUhBQUFBQUFJSUFDOS82LzlzblRVQUNnQUNBQWdBQUFBRWdBZ0FBQUFBQWdnQWlNb0JBRml3U1FBS0FBSUFDUUFDQkFJQUJ3QXJCQUlBQUFCSUJBQUFCb0FBQUFBQUFBSUlBTHRkQlFCWUdFWUFCQUlRQUZZMy92OVlHRVlBdTEwRkFJeExUUUFqQ0FFQUFBSUhBZ0FBQUFBSERRQUJBQUFBQXdCZ0FNZ0FBd0JPQUFBQUFBU0FDUUFBQUFBQ0NBQ2xVaDRBR0d0QUFBb0FBZ0FLQUFBQUJJQUtBQUFBQUFJSUFHaVBKQURzRWlNQUNnQUNBQXNBQWdRQ0FBY0FLd1FDQUFBQVNBUUFBQWFBQUFBQUFBQUNDQUNiSWlnQTdIb2ZBQVFDRUFBMS9DQUE3SG9mQUpzaUtBQWZyaVlBSXdnQkFBQUNCd0lBQUFBQUJ3MEFBUUFBQUFNQVlBRElBQU1BVGdBQUFBQUVnQXNBQUFBQUFnZ0FEa1FPQUFBQUR3QUtBQUlBREFBQUFBU0FEQUFBQUFBQ0NBQU9SQTRBQVFEeC93b0FBZ0FOQUFBQUJJQU5BQUFBQUFJSUFHaVBKQUFVN2R6L0NnQUNBQTRBQUFBRWdBNEFBQUFBQWdnQXBWSWVBT2lVdi84S0FBSUFEd0FBQUFTQUR3QUFBQUFDQ0FEL25UUUErNEdyL3dvQUFnQVFBRGNFQVFBQkFBQUVnQkFBQUFBQUFnZ0FpTW9CQUtoUHR2OEtBQUlBRVFBQUFBU0FFUUFBQUFBQ0NBQXZmK3YvbEdMSy93b0FBZ0FTQUFBQUJJQVNBQUFBQUFJSUFQSzc4Zi9BdXVmL0NnQUNBQk1BQUFBRWdCTUFBQUFBQWdnQXdSbmcvd0FBQUFBS0FBSUFGQUFDQkFJQUJ3QXJCQUlBQVFCSUJBQUFCb0FBQUFBQUFBSUlBSDFWMi84QWFQei9CQUlRQUJZdjFQOEFhUHovOUt6ai96T2JBd0FqQ0FFQUFBSUhBZ0FBQUFVSEFRQUVCQWNHQUFJQUFnQURBQUFIRGdBQkFBQUFBd0JnQU1nQUF3Qk9TQUFBQUFBRWdCUUFBQUFBQWdnQThydngvMEJGR0FBS0FBSUFGUUFBQUFXQUZnQUFBQW9BQWdBV0FBUUdCQUFCQUFBQUJRWUVBQUlBQUFBS0JnRUFBUUFBQllBWEFBQUFDZ0FDQUJjQUJBWUVBQUlBQUFBRkJnUUFBd0FBQUFvR0FRQUJBQUFGZ0JnQUFBQUtBQUlBR0FBRUJnUUFBZ0FBQUFVR0JBQUVBQUFBQ2dZQkFBRUFBQVdBR1FBQUFBb0FBZ0FaQUFRR0JBQUVBQUFBQlFZRUFBVUFBQUFLQmdFQUFRQUFCWUFhQUFBQUNnQUNBQm9BQkFZRUFBVUFBQUFGQmdRQUJnQUFBQW9HQVFBQkFBQUZnQnNBQUFBS0FBSUFHd0FFQmdRQUJnQUFBQVVHQkFBSEFBQUFDZ1lCQUFFQUFBV0FIQUFBQUFvQUFnQWNBQVFHQkFBSEFBQUFCUVlFQUFnQUFBQUFCZ0lBZ0FBQUFBV0FIUUFBQUFvQUFnQWRBQVFHQkFBSUFBQUFCUVlFQUFrQUFBQUFCZ0lBZ0FBQUFBV0FIZ0FBQUFvQUFnQWVBQVFHQkFBSkFBQUFCUVlFQUFvQUFBQUFCZ0lBZ0FBQUFBV0FId0FBQUFvQUFnQWZBQVFHQkFBS0FBQUFCUVlFQUFzQUFBQUFCZ0lBZ0FBQUFBV0FJQUFBQUFvQUFnQWdBQVFHQkFBTEFBQUFCUVlFQUF3QUFBQUFCZ0lBZ0FBQUFBV0FJUUFBQUFvQUFnQWhBQVFHQkFBTUFBQUFCUVlFQUEwQUFBQUFCZ0lBZ0FBQUFBV0FJZ0FBQUFvQUFnQWlBQVFHQkFBTkFBQUFCUVlFQUE0QUFBQUFCZ0lBZ0FBQUFBV0FJd0FBQUFvQUFnQWpBQVFHQkFBT0FBQUFCUVlFQUE4QUFBQUtCZ0VBQVFBQUJZQWtBQUFBQ2dBQ0FDUUFCQVlFQUE0QUFBQUZCZ1FBRUFBQUFBQUdBZ0NBQUFBQUJZQWxBQUFBQ2dBQ0FDVUFCQVlFQUJBQUFBQUZCZ1FBRVFBQUFBQUdBZ0NBQUFBQUJZQW1BQUFBQ2dBQ0FDWUFCQVlFQUJFQUFBQUZCZ1FBRWdBQUFBQUdBZ0NBQUFBQUJZQW5BQUFBQ2dBQ0FDY0FCQVlFQUF3QUFBQUZCZ1FBRWdBQUFBQUdBZ0NBQUFBQUJZQW9BQUFBQ2dBQ0FDZ0FCQVlFQUJJQUFBQUZCZ1FBRXdBQUFBQUdBZ0NBQUFBQUJZQXBBQUFBQ2dBQ0FDa0FCQVlFQUJNQUFBQUZCZ1FBRkFBQUFBQUdBZ0NBQUFBQUJZQXFBQUFBQ2dBQ0FDb0FCQVlFQUFjQUFBQUZCZ1FBRkFBQUFBQUdBZ0NBQUFBQUJZQXJBQUFBQ2dBQ0FDc0FCQVlFQUFzQUFBQUZCZ1FBRkFBQUFBQUdBZ0NBQUFBQUI0QXVBQUFBQkFJUUFFc0hDQUJ5aGtFQVN3Y0lBQ3hZTEFBS0FBSUFMQUFBQ2dJQUJBQUVDZ0lBQVFBTkFnd0FMRmdzQUVzSENBQUFBQUFBRGdJTUFIS0dRUUJMQndnQUFBQUFBQThDREFBc1dDd0FralVkQUFBQUFBQUFBQWVBTHdBQUFBUUNFQURCbnZuL2dkZ1BBTUdlK2Y4QUFBQUFDZ0FDQUMwQUFBb0NBQVFBQkFvQ0FBRUFEUUlNQUFBQUFBREJudm4vQUFBQUFBNENEQUNCMkE4QXdaNzUvd0FBQUFBUEFnd0FBQUFBQUVGM0NRQUFBQUFBQUFBSGdEQUFBQUFFQWhBQVN3Y0lBQnJXNlA5TEJ3Z0ExS2ZUL3dvQUFnQXVBQUFLQWdBRUFBUUtBZ0FCQUEwQ0RBRFVwOVAvU3djSUFBQUFBQUFPQWd3QUd0Ym8vMHNIQ0FBQUFBQUFEd0lNQU5TbjAvK1NOUjBBQUFBQUFBQUFBQUFBQUFBQUFBQT0=</t>
        </r>
      </text>
    </comment>
    <comment ref="J87" authorId="0">
      <text>
        <r>
          <rPr>
            <sz val="9"/>
            <color indexed="81"/>
            <rFont val="Tahoma"/>
            <family val="2"/>
          </rPr>
          <t>QzI0SDI4TjZPfE1BU1RFUiBTSEVFVFBpY3R1cmUgNjQxfFZtcERSREF4TURBRUF3SUJBQUFBQUFBQUFBQUFBQUNBQUFBQUFBTUFGZ0FBQUVOb1pXMUVjbUYzSURFeUxqQXVNaTR4TURjMkJBSVFBS3hRZ1ArZzJIMy9tczBtQUVVSDh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xBQUFBQkFJUUFBQUFBQUFBQUFBQUFJREdCTGx4VVFnV0NBUUFBQUFrQUJnSUJBQUFBQ1FBR1FnQUFCQUlBZ0FCQUE4SUFnQUJBQU9BUlFBQUFBUUNFQUNzVUlEL29OaDkvNXJOSmdCRkIvSUFCSUFCQUFBQUFBSUlBUC8vSFFDZ0dINy9DZ0FDQUFJQU53UUJBQUVBQUFTQUFnQUFBQUFDQ0FELy93NEF0Qk9ZL3dvQUFnQURBRGNFQVFBQkFBQUVnQU1BQUFBQUFnZ0EvLzhkQU1jT3N2OEtBQUlBQkFBQ0JBSUFDQUFyQkFJQUFBQklCQUFBTndRQkFBRUdnQUFBQUFBQUFnZ0EvNThoQU1jbXJ2OEVBaEFBQUdBYUFNY21yditadVNFQXgrYTEveU1JQVFBQUFnY0NBQUFBQUFjTkFBRUFBQUFEQUdBQXlBQURBRThBQUFBQUJJQUVBQUFBQUFJSUFQLy9EZ0RhQ2N6L0NnQUNBQVVBQUFBRWdBVUFBQUFBQWdnQUFBRHgvOW9KelA4S0FBSUFCZ0FBQUFTQUJnQUFBQUFDQ0FBQUFPTC83UVRtL3dvQUFnQUhBQUFBQklBSEFBQUFBQUlJQUFBQThmOEFBQUFBQ2dBQ0FBZ0FBQUFFZ0FnQUFBQUFBZ2dBQUFEaS94UDdHUUFLQUFJQUNRQUFBQVNBQ1FBQUFBQUNDQUFCQVBIL0p2WXpBQW9BQWdBS0FBQUFCSUFLQUFBQUFBSUlBQUFBRHdBbTlqTUFDZ0FDQUFzQUFBQUVnQXNBQUFBQUFnZ0FBQUFlQUJQN0dRQUtBQUlBREFBQUFBU0FEQUFBQUFBQ0NBQUFBQThBQUFBQUFBb0FBZ0FOQUFBQUJJQU5BQUFBQUFJSUFQLy9IUUR0Qk9iL0NnQUNBQTRBQUFBRWdBNEFBQUFBQWdnQUFRRGkvem54VFFBS0FBSUFEd0FBQUFTQUR3QUFBQUFDQ0FBVEtzVC9BQlJSQUFvQUFnQVFBQUlFQWdBSEFDc0VBZ0FBQUVnRUFBQUdnQUFBQUFBQUFnZ0FScjNIL3dCOFRRQUVBaEFBNEpiQS93QjhUUUJHdmNmL05LOVVBQ01JQVFBQUFnY0NBQUFBQUFjTkFBRUFBQUFEQUdBQXlBQURBRTRBQUFBQUJJQVFBQUFBQUFJSUFGRHR2Zjh0Ykc0QUNnQUNBQkVBQWdRQ0FBY0FLd1FDQUFBQVNBUUFBQWFBQUFBQUFBQUNDQUNEZ01IL0xkUnFBQVFDRUFBZFdyci9MZFJxQUlPQXdmOWdCM0lBSXdnQkFBQUNCd0lBQUFBQUJ3MEFBUUFBQUFNQVlBRElBQU1BVGdBQUFBQUVnQkVBQUFBQUFnZ0FTSVdpLytxZmVnQUtBQUlBRWdBM0JBRUFBUUFBQklBU0FBQUFBQUlJQUlGaW4vL1hkWmdBQ2dBQ0FCTUFBQUFFZ0JNQUFBQUFBZ2dBZXZxRC81U3BwQUFLQUFJQUZBQTNCQUVBQVFBQUJJQVVBQUFBQUFJSUFMTFhnUCtDZjhJQUNnQUNBQlVBTndRQkFBRUFBQVNBRlFBQUFBQUNDQUR5SEpuL3N5SFVBQW9BQWdBV0FBSUVBZ0FIQUNzRUFnQUFBRWdFQUFBR2dBQUFBQUFBQWdnQUpyQ2MvN09KMEFBRUFoQUF2NG1WLzdPSjBBQW1zSnovNXJ6WEFDTUlBUUFBQWdjQ0FBQUFBQWNOQUFFQUFBQURBR0FBeUFBREFFNEFBQUFBQklBV0FBQUFBQUlJQUN2NmxmK2c5L0VBQ2dBQ0FCY0FOd1FCQUFFQUFBU0FGd0FBQUFBQ0NBRDZoTFQvOXUzSEFBb0FBZ0FZQURjRUFRQUJBQUFFZ0JnQUFBQUFBZ2dBd2FlMy93Z1lxZ0FLQUFJQUdRQTNCQUVBQVFBQUJJQVpBQUFBQUFJSUFHUG8xLzh0YkgwQUNnQUNBQm9BQUFBRWdCb0FBQUFBQWdnQUppWGUvMW5FbWdBS0FBSUFHd0FDQkFJQUJ3QXJCQUlBQUFCSUJBQUFCb0FBQUFBQUFBSUlBRm00NGY5WkxKY0FCQUlRQVBPUjJ2OVpMSmNBV2JqaC80MWZuZ0FqQ0FFQUFBSUhBZ0FBQUFBSERRQUJBQUFBQXdCZ0FNZ0FBd0JPQUFBQUFBU0FHd0FBQUFBQ0NBQkRyZnIvbWdta0FBb0FBZ0FjQUFBQUJJQWNBQUFBQUFJSUFKejRFQUN0OW84QUNnQUNBQjBBQWdRQ0FBY0FLd1FDQUFBQVNBUUFBQWFBQUFBQUFBQUNDQURRaXhRQXJWNk1BQVFDRUFCcFpRMEFyVjZNQU5DTEZBRGdrWk1BSXdnQkFBQUNCd0lBQUFBQUJ3MEFBUUFBQUFNQVlBRElBQU1BVGdBQUFBQUVnQjBBQUFBQUFnZ0EyYnNLQUlHZWNnQUtBQUlBSGdBQUFBU0FIZ0FBQUFBQ0NBQTBCeUVBbEl0ZUFBb0FBZ0FmQUFJRUFnQUhBQ3NFQWdBQ0FFZ0VBQUEzQkFFQUFRYUFBQUFBQUFBQ0NBQm5taVFBbENOaUFBUUNFQUFBZEIwQWxKTlBBSnJOSmdDVUkySUFJd2dCQVA4QkJ3RUEvd0lIQWdBQUFBVUhBUUFEQUFjUEFBRUFBQUFEQUdBQXlBQURBRTVJTWdBQUFBQUVnQjhBQUFBQUFnZ0F2VFB1LzBGWmFRQUtBQUlBSUFBQUFBV0FJUUFBQUFvQUFnQWhBQVFHQkFBQkFBQUFCUVlFQUFJQUFBQUtCZ0VBQVFBQUJZQWlBQUFBQ2dBQ0FDSUFCQVlFQUFJQUFBQUZCZ1FBQXdBQUFBb0dBUUFCQUFBRmdDTUFBQUFLQUFJQUl3QUVCZ1FBQXdBQUFBVUdCQUFFQUFBQUNnWUJBQUVBQUFXQUpBQUFBQW9BQWdBa0FBUUdCQUFFQUFBQUJRWUVBQVVBQUFBQUJnSUFnQUFBQUFXQUpRQUFBQW9BQWdBbEFBUUdCQUFGQUFBQUJRWUVBQVlBQUFBQUJnSUFnQUFBQUFXQUpnQUFBQW9BQWdBbUFBUUdCQUFHQUFBQUJRWUVBQWNBQUFBQUJnSUFnQUFBQUFXQUp3QUFBQW9BQWdBbkFBUUdCQUFIQUFBQUJRWUVBQWdBQUFBQUJnSUFnQUFBQUFXQUtBQUFBQW9BQWdBb0FBUUdCQUFJQUFBQUJRWUVBQWtBQUFBQUJnSUFnQUFBQUFXQUtRQUFBQW9BQWdBcEFBUUdCQUFKQUFBQUJRWUVBQW9BQUFBQUJnSUFnQUFBQUFXQUtnQUFBQW9BQWdBcUFBUUdCQUFLQUFBQUJRWUVBQXNBQUFBQUJnSUFnQUFBQUFXQUt3QUFBQW9BQWdBckFBUUdCQUFMQUFBQUJRWUVBQXdBQUFBQUJnSUFnQUFBQUFXQUxBQUFBQW9BQWdBc0FBUUdCQUFIQUFBQUJRWUVBQXdBQUFBQUJnSUFnQUFBQUFXQUxRQUFBQW9BQWdBdEFBUUdCQUFNQUFBQUJRWUVBQTBBQUFBQUJnSUFnQUFBQUFXQUxnQUFBQW9BQWdBdUFBUUdCQUFFQUFBQUJRWUVBQTBBQUFBQUJnSUFnQUFBQUFXQUx3QUFBQW9BQWdBdkFBUUdCQUFKQUFBQUJRWUVBQTRBQUFBQUFBV0FNQUFBQUFvQUFnQXdBQVFHQkFBT0FBQUFCUVlFQUE4QUFBQUFCZ0lBZ0FBQUFBV0FNUUFBQUFvQUFnQXhBQVFHQkFBUEFBQUFCUVlFQUJBQUFBQUFCZ0lBZ0FBQUFBV0FNZ0FBQUFvQUFnQXlBQVFHQkFBUUFBQUFCUVlFQUJFQUFBQUtCZ0VBQVFBQUJZQXpBQUFBQ2dBQ0FETUFCQVlFQUJFQUFBQUZCZ1FBRWdBQUFBb0dBUUFCQUFBRmdEUUFBQUFLQUFJQU5BQUVCZ1FBRWdBQUFBVUdCQUFUQUFBQUNnWUJBQUVBQUFXQU5RQUFBQW9BQWdBMUFBUUdCQUFUQUFBQUJRWUVBQlFBQUFBS0JnRUFBUUFBQllBMkFBQUFDZ0FDQURZQUJBWUVBQlFBQUFBRkJnUUFGUUFBQUFvR0FRQUJBQUFGZ0RjQUFBQUtBQUlBTndBRUJnUUFGUUFBQUFVR0JBQVdBQUFBQ2dZQkFBRUFBQVdBT0FBQUFBb0FBZ0E0QUFRR0JBQVZBQUFBQlFZRUFCY0FBQUFLQmdFQUFRQUFCWUE1QUFBQUNnQUNBRGtBQkFZRUFCY0FBQUFGQmdRQUdBQUFBQW9HQVFBQkFBQUZnRG9BQUFBS0FBSUFPZ0FFQmdRQUVnQUFBQVVHQkFBWUFBQUFDZ1lCQUFFQUFBV0FPd0FBQUFvQUFnQTdBQVFHQkFBUUFBQUFCUVlFQUJrQUFBQUFCZ0lBZ0FBQUFBV0FQQUFBQUFvQUFnQThBQVFHQkFBWkFBQUFCUVlFQUJvQUFBQUFCZ0lBZ0FBQUFBV0FQUUFBQUFvQUFnQTlBQVFHQkFBYUFBQUFCUVlFQUJzQUFBQUFCZ0lBZ0FBQUFBV0FQZ0FBQUFvQUFnQStBQVFHQkFBYkFBQUFCUVlFQUJ3QUFBQUFCZ0lBZ0FBQUFBV0FQd0FBQUFvQUFnQS9BQVFHQkFBY0FBQUFCUVlFQUIwQUFBQUFCZ0lBZ0FBQUFBV0FRQUFBQUFvQUFnQkFBQVFHQkFBZEFBQUFCUVlFQUI0QUFBQUtCZ0VBQVFBQUJZQkJBQUFBQ2dBQ0FFRUFCQVlFQUIwQUFBQUZCZ1FBSHdBQUFBQUdBZ0NBQUFBQUJZQkNBQUFBQ2dBQ0FFSUFCQVlFQUE0QUFBQUZCZ1FBSHdBQUFBQUdBZ0NBQUFBQUJZQkRBQUFBQ2dBQ0FFTUFCQVlFQUJrQUFBQUZCZ1FBSHdBQUFBQUdBZ0NBQUFBQUI0QkdBQUFBQkFJUUFBQUFBQUEwTS92L0FBQUFBTzBFNXY4S0FBSUFSQUFBQ2dJQUJBQUVDZ0lBQVFBTkFnd0E3UVRtL3dBQUFBQUFBQUFBRGdJTUFEUXorLzhBQUFBQUFBQUFBQThDREFEdEJPYi9SaTRWQUFBQUFBQUFBQWVBUndBQUFBUUNFQUFBQUFBQVdTa3ZBQUFBQUFBVCt4a0FDZ0FDQUVVQUFBb0NBQVFBQkFvQ0FBRUFEUUlNQUJQN0dRQUFBQUFBQUFBQUFBNENEQUJaS1M4QUFBQUFBQUFBQUFBUEFnd0FFL3NaQUVZdUZRQUFBQUFBQUFBSGdFZ0FBQUFFQWhBQWdUM1YvM25qY3dDQlBkWC85d3BrQUFvQUFnQkdBQkFBUndBQUFGUm9aWEpsSUdseklHRWdkbUZzWlc1alpTQnZjaUJqYUdGeVoyVWdaWEp5YjNJZ2MyOXRaWGRvWlhKbElHbHVJSFJvYVhNZ1lYSnZiV0YwYVdNZ2MzbHpkR1Z0TGdBS0FnQUVBQVFLQWdBQkFBMENEQUQzQ21RQWdUM1Yvd0FBQUFBT0Fnd0FlZU56QUlFOTFmOEFBQUFBRHdJTUFQY0taQUFDRnVYL0FBQUFBQUFBQjRCSkFBQUFCQUlRQUlCdzlQK3ozNXNBZ0hEMC8yMnhoZ0FLQUFJQVJ3QUFDZ0lBQkFBRUNnSUFBUUFOQWd3QWJiR0dBSUJ3OVA4QUFBQUFEZ0lNQUxQZm13Q0FjUFQvQUFBQUFBOENEQUJ0c1lZQXhwNEpBQUFBQUFBQUFBQUFBQUFBQUFBQQ==</t>
        </r>
      </text>
    </comment>
    <comment ref="K87" authorId="0">
      <text>
        <r>
          <rPr>
            <sz val="9"/>
            <color indexed="81"/>
            <rFont val="Tahoma"/>
            <family val="2"/>
          </rPr>
          <t>QzI0SDI4TjZPfE1BU1RFUiBTSEVFVFBpY3R1cmUgNjQxfFZtcERSREF4TURBRUF3SUJBQUFBQUFBQUFBQUFBQUNBQUFBQUFBTUFGZ0FBQUVOb1pXMUVjbUYzSURFeUxqQXVNaTR4TURjMkJBSVFBS3hRZ1ArZzJIMy9tczBtQUVVSDh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xBQUFBQkFJUUFBQUFBQUFBQUFBQUFJREdCTGx4VVFnV0NBUUFBQUFrQUJnSUJBQUFBQ1FBR1FnQUFCQUlBZ0FCQUE4SUFnQUJBQU9BUlFBQUFBUUNFQUNzVUlEL29OaDkvNXJOSmdCRkIvSUFCSUFCQUFBQUFBSUlBUC8vSFFDZ0dINy9DZ0FDQUFJQU53UUJBQUVBQUFTQUFnQUFBQUFDQ0FELy93NEF0Qk9ZL3dvQUFnQURBRGNFQVFBQkFBQUVnQU1BQUFBQUFnZ0EvLzhkQU1jT3N2OEtBQUlBQkFBQ0JBSUFDQUFyQkFJQUFBQklCQUFBTndRQkFBRUdnQUFBQUFBQUFnZ0EvNThoQU1jbXJ2OEVBaEFBQUdBYUFNY21yditadVNFQXgrYTEveU1JQVFBQUFnY0NBQUFBQUFjTkFBRUFBQUFEQUdBQXlBQURBRThBQUFBQUJJQUVBQUFBQUFJSUFQLy9EZ0RhQ2N6L0NnQUNBQVVBQUFBRWdBVUFBQUFBQWdnQUFBRHgvOW9KelA4S0FBSUFCZ0FBQUFTQUJnQUFBQUFDQ0FBQUFPTC83UVRtL3dvQUFnQUhBQUFBQklBSEFBQUFBQUlJQUFBQThmOEFBQUFBQ2dBQ0FBZ0FBQUFFZ0FnQUFBQUFBZ2dBQUFEaS94UDdHUUFLQUFJQUNRQUFBQVNBQ1FBQUFBQUNDQUFCQVBIL0p2WXpBQW9BQWdBS0FBQUFCSUFLQUFBQUFBSUlBQUFBRHdBbTlqTUFDZ0FDQUFzQUFBQUVnQXNBQUFBQUFnZ0FBQUFlQUJQN0dRQUtBQUlBREFBQUFBU0FEQUFBQUFBQ0NBQUFBQThBQUFBQUFBb0FBZ0FOQUFBQUJJQU5BQUFBQUFJSUFQLy9IUUR0Qk9iL0NnQUNBQTRBQUFBRWdBNEFBQUFBQWdnQUFRRGkvem54VFFBS0FBSUFEd0FBQUFTQUR3QUFBQUFDQ0FBVEtzVC9BQlJSQUFvQUFnQVFBQUlFQWdBSEFDc0VBZ0FBQUVnRUFBQUdnQUFBQUFBQUFnZ0FScjNIL3dCOFRRQUVBaEFBNEpiQS93QjhUUUJHdmNmL05LOVVBQ01JQVFBQUFnY0NBQUFBQUFjTkFBRUFBQUFEQUdBQXlBQURBRTRBQUFBQUJJQVFBQUFBQUFJSUFGRHR2Zjh0Ykc0QUNnQUNBQkVBQWdRQ0FBY0FLd1FDQUFBQVNBUUFBQWFBQUFBQUFBQUNDQUNEZ01IL0xkUnFBQVFDRUFBZFdyci9MZFJxQUlPQXdmOWdCM0lBSXdnQkFBQUNCd0lBQUFBQUJ3MEFBUUFBQUFNQVlBRElBQU1BVGdBQUFBQUVnQkVBQUFBQUFnZ0FTSVdpLytxZmVnQUtBQUlBRWdBM0JBRUFBUUFBQklBU0FBQUFBQUlJQUlGaW4vL1hkWmdBQ2dBQ0FCTUFBQUFFZ0JNQUFBQUFBZ2dBZXZxRC81U3BwQUFLQUFJQUZBQTNCQUVBQVFBQUJJQVVBQUFBQUFJSUFMTFhnUCtDZjhJQUNnQUNBQlVBTndRQkFBRUFBQVNBRlFBQUFBQUNDQUR5SEpuL3N5SFVBQW9BQWdBV0FBSUVBZ0FIQUNzRUFnQUFBRWdFQUFBR2dBQUFBQUFBQWdnQUpyQ2MvN09KMEFBRUFoQUF2NG1WLzdPSjBBQW1zSnovNXJ6WEFDTUlBUUFBQWdjQ0FBQUFBQWNOQUFFQUFBQURBR0FBeUFBREFFNEFBQUFBQklBV0FBQUFBQUlJQUN2NmxmK2c5L0VBQ2dBQ0FCY0FOd1FCQUFFQUFBU0FGd0FBQUFBQ0NBRDZoTFQvOXUzSEFBb0FBZ0FZQURjRUFRQUJBQUFFZ0JnQUFBQUFBZ2dBd2FlMy93Z1lxZ0FLQUFJQUdRQTNCQUVBQVFBQUJJQVpBQUFBQUFJSUFHUG8xLzh0YkgwQUNnQUNBQm9BQUFBRWdCb0FBQUFBQWdnQUppWGUvMW5FbWdBS0FBSUFHd0FDQkFJQUJ3QXJCQUlBQUFCSUJBQUFCb0FBQUFBQUFBSUlBRm00NGY5WkxKY0FCQUlRQVBPUjJ2OVpMSmNBV2JqaC80MWZuZ0FqQ0FFQUFBSUhBZ0FBQUFBSERRQUJBQUFBQXdCZ0FNZ0FBd0JPQUFBQUFBU0FHd0FBQUFBQ0NBQkRyZnIvbWdta0FBb0FBZ0FjQUFBQUJJQWNBQUFBQUFJSUFKejRFQUN0OW84QUNnQUNBQjBBQWdRQ0FBY0FLd1FDQUFBQVNBUUFBQWFBQUFBQUFBQUNDQURRaXhRQXJWNk1BQVFDRUFCcFpRMEFyVjZNQU5DTEZBRGdrWk1BSXdnQkFBQUNCd0lBQUFBQUJ3MEFBUUFBQUFNQVlBRElBQU1BVGdBQUFBQUVnQjBBQUFBQUFnZ0EyYnNLQUlHZWNnQUtBQUlBSGdBQUFBU0FIZ0FBQUFBQ0NBQTBCeUVBbEl0ZUFBb0FBZ0FmQUFJRUFnQUhBQ3NFQWdBQ0FFZ0VBQUEzQkFFQUFRYUFBQUFBQUFBQ0NBQm5taVFBbENOaUFBUUNFQUFBZEIwQWxKTlBBSnJOSmdDVUkySUFJd2dCQVA4QkJ3RUEvd0lIQWdBQUFBVUhBUUFEQUFjUEFBRUFBQUFEQUdBQXlBQURBRTVJTWdBQUFBQUVnQjhBQUFBQUFnZ0F2VFB1LzBGWmFRQUtBQUlBSUFBQUFBV0FJUUFBQUFvQUFnQWhBQVFHQkFBQkFBQUFCUVlFQUFJQUFBQUtCZ0VBQVFBQUJZQWlBQUFBQ2dBQ0FDSUFCQVlFQUFJQUFBQUZCZ1FBQXdBQUFBb0dBUUFCQUFBRmdDTUFBQUFLQUFJQUl3QUVCZ1FBQXdBQUFBVUdCQUFFQUFBQUNnWUJBQUVBQUFXQUpBQUFBQW9BQWdBa0FBUUdCQUFFQUFBQUJRWUVBQVVBQUFBQUJnSUFnQUFBQUFXQUpRQUFBQW9BQWdBbEFBUUdCQUFGQUFBQUJRWUVBQVlBQUFBQUJnSUFnQUFBQUFXQUpnQUFBQW9BQWdBbUFBUUdCQUFHQUFBQUJRWUVBQWNBQUFBQUJnSUFnQUFBQUFXQUp3QUFBQW9BQWdBbkFBUUdCQUFIQUFBQUJRWUVBQWdBQUFBQUJnSUFnQUFBQUFXQUtBQUFBQW9BQWdBb0FBUUdCQUFJQUFBQUJRWUVBQWtBQUFBQUJnSUFnQUFBQUFXQUtRQUFBQW9BQWdBcEFBUUdCQUFKQUFBQUJRWUVBQW9BQUFBQUJnSUFnQUFBQUFXQUtnQUFBQW9BQWdBcUFBUUdCQUFLQUFBQUJRWUVBQXNBQUFBQUJnSUFnQUFBQUFXQUt3QUFBQW9BQWdBckFBUUdCQUFMQUFBQUJRWUVBQXdBQUFBQUJnSUFnQUFBQUFXQUxBQUFBQW9BQWdBc0FBUUdCQUFIQUFBQUJRWUVBQXdBQUFBQUJnSUFnQUFBQUFXQUxRQUFBQW9BQWdBdEFBUUdCQUFNQUFBQUJRWUVBQTBBQUFBQUJnSUFnQUFBQUFXQUxnQUFBQW9BQWdBdUFBUUdCQUFFQUFBQUJRWUVBQTBBQUFBQUJnSUFnQUFBQUFXQUx3QUFBQW9BQWdBdkFBUUdCQUFKQUFBQUJRWUVBQTRBQUFBQUFBV0FNQUFBQUFvQUFnQXdBQVFHQkFBT0FBQUFCUVlFQUE4QUFBQUFCZ0lBZ0FBQUFBV0FNUUFBQUFvQUFnQXhBQVFHQkFBUEFBQUFCUVlFQUJBQUFBQUFCZ0lBZ0FBQUFBV0FNZ0FBQUFvQUFnQXlBQVFHQkFBUUFBQUFCUVlFQUJFQUFBQUtCZ0VBQVFBQUJZQXpBQUFBQ2dBQ0FETUFCQVlFQUJFQUFBQUZCZ1FBRWdBQUFBb0dBUUFCQUFBRmdEUUFBQUFLQUFJQU5BQUVCZ1FBRWdBQUFBVUdCQUFUQUFBQUNnWUJBQUVBQUFXQU5RQUFBQW9BQWdBMUFBUUdCQUFUQUFBQUJRWUVBQlFBQUFBS0JnRUFBUUFBQllBMkFBQUFDZ0FDQURZQUJBWUVBQlFBQUFBRkJnUUFGUUFBQUFvR0FRQUJBQUFGZ0RjQUFBQUtBQUlBTndBRUJnUUFGUUFBQUFVR0JBQVdBQUFBQ2dZQkFBRUFBQVdBT0FBQUFBb0FBZ0E0QUFRR0JBQVZBQUFBQlFZRUFCY0FBQUFLQmdFQUFRQUFCWUE1QUFBQUNnQUNBRGtBQkFZRUFCY0FBQUFGQmdRQUdBQUFBQW9HQVFBQkFBQUZnRG9BQUFBS0FBSUFPZ0FFQmdRQUVnQUFBQVVHQkFBWUFBQUFDZ1lCQUFFQUFBV0FPd0FBQUFvQUFnQTdBQVFHQkFBUUFBQUFCUVlFQUJrQUFBQUFCZ0lBZ0FBQUFBV0FQQUFBQUFvQUFnQThBQVFHQkFBWkFBQUFCUVlFQUJvQUFBQUFCZ0lBZ0FBQUFBV0FQUUFBQUFvQUFnQTlBQVFHQkFBYUFBQUFCUVlFQUJzQUFBQUFCZ0lBZ0FBQUFBV0FQZ0FBQUFvQUFnQStBQVFHQkFBYkFBQUFCUVlFQUJ3QUFBQUFCZ0lBZ0FBQUFBV0FQd0FBQUFvQUFnQS9BQVFHQkFBY0FBQUFCUVlFQUIwQUFBQUFCZ0lBZ0FBQUFBV0FRQUFBQUFvQUFnQkFBQVFHQkFBZEFBQUFCUVlFQUI0QUFBQUtCZ0VBQVFBQUJZQkJBQUFBQ2dBQ0FFRUFCQVlFQUIwQUFBQUZCZ1FBSHdBQUFBQUdBZ0NBQUFBQUJZQkNBQUFBQ2dBQ0FFSUFCQVlFQUE0QUFBQUZCZ1FBSHdBQUFBQUdBZ0NBQUFBQUJZQkRBQUFBQ2dBQ0FFTUFCQVlFQUJrQUFBQUZCZ1FBSHdBQUFBQUdBZ0NBQUFBQUI0QkdBQUFBQkFJUUFBQUFBQUEwTS92L0FBQUFBTzBFNXY4S0FBSUFSQUFBQ2dJQUJBQUVDZ0lBQVFBTkFnd0E3UVRtL3dBQUFBQUFBQUFBRGdJTUFEUXorLzhBQUFBQUFBQUFBQThDREFEdEJPYi9SaTRWQUFBQUFBQUFBQWVBUndBQUFBUUNFQUFBQUFBQVdTa3ZBQUFBQUFBVCt4a0FDZ0FDQUVVQUFBb0NBQVFBQkFvQ0FBRUFEUUlNQUJQN0dRQUFBQUFBQUFBQUFBNENEQUJaS1M4QUFBQUFBQUFBQUFBUEFnd0FFL3NaQUVZdUZRQUFBQUFBQUFBSGdFZ0FBQUFFQWhBQWdUM1YvM25qY3dDQlBkWC85d3BrQUFvQUFnQkdBQkFBUndBQUFGUm9aWEpsSUdseklHRWdkbUZzWlc1alpTQnZjaUJqYUdGeVoyVWdaWEp5YjNJZ2MyOXRaWGRvWlhKbElHbHVJSFJvYVhNZ1lYSnZiV0YwYVdNZ2MzbHpkR1Z0TGdBS0FnQUVBQVFLQWdBQkFBMENEQUQzQ21RQWdUM1Yvd0FBQUFBT0Fnd0FlZU56QUlFOTFmOEFBQUFBRHdJTUFQY0taQUFDRnVYL0FBQUFBQUFBQjRCSkFBQUFCQUlRQUlCdzlQK3ozNXNBZ0hEMC8yMnhoZ0FLQUFJQVJ3QUFDZ0lBQkFBRUNnSUFBUUFOQWd3QWJiR0dBSUJ3OVA4QUFBQUFEZ0lNQUxQZm13Q0FjUFQvQUFBQUFBOENEQUJ0c1lZQXhwNEpBQUFBQUFBQUFBQUFBQUFBQUFBQQ==</t>
        </r>
      </text>
    </comment>
    <comment ref="J88" authorId="0">
      <text>
        <r>
          <rPr>
            <sz val="9"/>
            <color indexed="81"/>
            <rFont val="Tahoma"/>
            <family val="2"/>
          </rPr>
          <t>QzIwSDE4TjZPMnxNQVNURVIgU0hFRVRQaWN0dXJlIDM2NXxWbXBEUkRBeE1EQUVBd0lCQUFBQUFBQUFBQUFBQUFDQUFBQUFBQU1BRmdBQUFFTm9aVzFFY21GM0lERXlMakF1TWk0eE1EYzJCQUlRQUhacE5mL2FpY3YvelpNZUFNL3Zx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9JTW5CSVdDQVFBQUFBa0FCZ0lCQUFBQUNRQUdRZ0FBQkFJQWdBQkFBOElBZ0FCQUFPQVBnQUFBQVFDRUFCMmFUWC8yb25MLzgyVEhnRFA3Nm9BQklBQkFBQUFBQUlJQUplS05mOERma1VBQ2dBQ0FBSUFOd1FCQUFFQUFBU0FBZ0FBQUFBQ0NBRG5oRkwvdmtGTkFBb0FBZ0FEQUFBQUJJQURBQUFBQUFJSUFLSklXdjhOUEdvQUNnQUNBQVFBQUFBRWdBUUFBQUFBQWdnQThVSjMvOGovY1FBS0FBSUFCUUFBQUFTQUJRQUFBQUFDQ0FDR2VZei9OTWxjQUFvQUFnQUdBQUFBQklBR0FBQUFBQUlJQU5WenFmL3ZqR1FBQ2dBQ0FBY0FBZ1FDQUFjQUt3UUNBQUVBU0FRQUFEY0VBUUFCQm9BQUFBQUFBQUlJQUFnSHJmL3ZKR2dBQkFJUUFLTGdwZitJdmxrQUNBZXQvKzhrYUFBakNBRUEvd0VIQVFEL0FnY0NBQUFBQlFjQkFBTUFCdzRBQVFBQUFBTUFZQURJQUFNQVRrZ0FBQUFBQklBSEFBQUFBQUlJQUpBM3NmOCtoNEVBQ2dBQ0FBZ0FBQUFFZ0FnQUFBQUFBZ2dBK3dDYy85TzlsZ0FLQUFJQUNRQUNCQUlBQ0FBckJBSUFBQUJJQkFBQU53UUJBQUVHZ0FBQUFBQUFBZ2dBKzZDZi85UFZrZ0FFQWhBQSsyQ1kvOVBWa2dDVnVwLy8wNVdhQUNNSUFRQUFBZ2NDQUFBQUFBY05BQUVBQUFBREFHQUF5QUFEQUU4QUFBQUFCSUFKQUFBQUFBSUlBSzIvemY5K3pJb0FDZ0FDQUFvQUFBQUVnQW9BQUFBQUFnZ0E3UVRYLzV4VXB3QUtBQUlBQ3dBQ0JBSUFCd0FyQkFJQUFBQklCQUFBQm9BQUFBQUFBQUlJQUNDWTJ2K2N2S01BQkFJUUFMcHgwLytjdktNQUlKamEvOC92cWdBakNBRUFBQUlIQWdBQUFBQUhEUUFCQUFBQUF3QmdBTWdBQXdCT0FBQUFBQVNBQ3dBQUFBQUNDQUR0QlBYL25GU25BQW9BQWdBTUFBQUFCSUFNQUFBQUFBSUlBQzFLL3Y5K3pJb0FDZ0FDQUEwQUFnUUNBQWNBS3dRQ0FBRUFTQVFBQUFhQUFBQUFBQUFDQ0FCZzNRRUFmalNIQUFRQ0VBRDZ0dnIvZmpTSEFOYzBDZ0N5WjQ0QUl3Z0JBQUFDQndJQUFBQUZCd0VBQlFRSEJnQUNBQUlBQXdBQUJ3NEFBUUFBQUFNQVlBRElBQU1BVGtnQUFBQUFCSUFOQUFBQUFBSUlBTzBFNXY5T0tua0FDZ0FDQUE0QUFBQUVnQTRBQUFBQUFnZ0E3UVRtLzA0cVd3QUtBQUlBRHdBQUFBU0FEd0FBQUFBQ0NBRGFDY3ovVGlwTUFBb0FBZ0FRQUFJRUFnQUlBQ3NFQWdBQUFFZ0VBQUEzQkFFQUFRYUFBQUFBQUFBQ0NBRGFxYy8vVGtKSUFBUUNFQURhYWNqL1RrSklBSFREei85T0FsQUFJd2dCQUFBQ0J3SUFBQUFBQncwQUFRQUFBQU1BWUFESUFBTUFUd0FBQUFBRWdCQUFBQUFBQWdnQUFBQUFBRTRxVEFBS0FBSUFFUUFDQkFJQUJ3QXJCQUlBQVFCSUJBQUFOd1FCQUFFR2dBQUFBQUFBQWdnQU01TURBRTZTU0FBRUFoQUF6V3o4LzA2U1NBQXprd01BdFBoV0FDTUlBUUFBQWdjQ0FBQUFCUWNCQUFFQUJ3NEFBUUFBQUFNQVlBRElBQU1BVGtnQUFBQUFCSUFSQUFBQUFBSUlBQUFBQUFCT0tpNEFDZ0FDQUJJQUFBQUVnQklBQUFBQUFnZ0FRRVVZQUIySUhBQUtBQUlBRXdBQ0JBSUFCd0FyQkFJQUFBQklCQUFBQm9BQUFBQUFBQUlJQUhQWUd3QWQ4QmdBQkFJUUFBeXlGQUFkOEJnQWM5Z2JBRkFqSUFBakNBRUFBQUlIQWdBQUFBQUhEUUFCQUFBQUF3QmdBTWdBQXdCT0FBQUFBQVNBRXdBQUFBQUNDQUFBQUE4QUFBQUFBQW9BQWdBVUFBQUFCSUFVQUFBQUFBSUlBUC8vSFFEdEJPYi9DZ0FDQUJVQUFBQUVnQlVBQUFBQUFnZ0EvLzhPQU5vSnpQOEtBQUlBRmdBQUFBU0FGZ0FBQUFBQ0NBQUFBUEgvMmduTS93b0FBZ0FYQUFBQUJJQVhBQUFBQUFJSUFBQUE0di90Qk9iL0NnQUNBQmdBQUFBRWdCZ0FBQUFBQWdnQUFBRHgvd0FBQUFBS0FBSUFHUUFBQUFTQUdRQUFBQUFDQ0FEQXV1Zi9IWWdjQUFvQUFnQWFBQUlFQWdBSEFDc0VBZ0FCQUVnRUFBQUdnQUFBQUFBQUFnZ0FmUGJpL3gzd0dBQUVBaEFBRnREYi94M3dHQUQwVGV2L1VDTWdBQ01JQVFBQUFnY0NBQUFBQlFjQkFBUUVCd1lBQWdBQ0FBTUFBQWNPQUFFQUFBQURBR0FBeUFBREFFNUlBQUFBQUFTQUdnQUFBQUFDQ0FETHRZVC81TTQvQUFvQUFnQWJBQUFBQklBYkFBQUFBQUlJQUYvc21mOVFtQ29BQ2dBQ0FCd0FOd1FCQUFFQUFBU0FIQUFBQUFBQ0NBQjd1MmYvS1FzNEFBb0FBZ0FkQUFBQUJZQWVBQUFBQ2dBQ0FCNEFCQVlFQUFFQUFBQUZCZ1FBQWdBQUFBb0dBUUFCQUFBRmdCOEFBQUFLQUFJQUh3QUVCZ1FBQWdBQUFBVUdCQUFEQUFBQUFBWUNBSUFBQUFBRmdDQUFBQUFLQUFJQUlBQUVCZ1FBQXdBQUFBVUdCQUFFQUFBQUFBWUNBSUFBQUFBRmdDRUFBQUFLQUFJQUlRQUVCZ1FBQkFBQUFBVUdCQUFGQUFBQUFBWUNBSUFBQUFBRmdDSUFBQUFLQUFJQUlnQUVCZ1FBQlFBQUFBVUdCQUFHQUFBQUNnWUJBQUVBQUFXQUl3QUFBQW9BQWdBakFBUUdCQUFHQUFBQUJRWUVBQWNBQUFBS0JnRUFBUUFBQllBa0FBQUFDZ0FDQUNRQUJBWUVBQWNBQUFBRkJnUUFDQUFBQUFBR0FnQUNBQUFBQllBbEFBQUFDZ0FDQUNVQUJBWUVBQWNBQUFBRkJnUUFDUUFBQUFvR0FRQUJBQUFGZ0NZQUFBQUtBQUlBSmdBRUJnUUFDUUFBQUFVR0JBQUtBQUFBQUFZQ0FJQUFBQUFGZ0NjQUFBQUtBQUlBSndBRUJnUUFDZ0FBQUFVR0JBQUxBQUFBQUFZQ0FJQUFBQUFGZ0NnQUFBQUtBQUlBS0FBRUJnUUFDd0FBQUFVR0JBQU1BQUFBQUFZQ0FJQUFBQUFGZ0NrQUFBQUtBQUlBS1FBRUJnUUFEQUFBQUFVR0JBQU5BQUFBQUFZQ0FJQUFBQUFGZ0NvQUFBQUtBQUlBS2dBRUJnUUFDUUFBQUFVR0JBQU5BQUFBQUFZQ0FJQUFBQUFGZ0NzQUFBQUtBQUlBS3dBRUJnUUFEUUFBQUFVR0JBQU9BQUFBQ2dZQkFBRUFBQVdBTEFBQUFBb0FBZ0FzQUFRR0JBQU9BQUFBQlFZRUFBOEFBQUFBQmdJQUFnQUFBQVdBTFFBQUFBb0FBZ0F0QUFRR0JBQU9BQUFBQlFZRUFCQUFBQUFLQmdFQUFRQUFCWUF1QUFBQUNnQUNBQzRBQkFZRUFCQUFBQUFGQmdRQUVRQUFBQW9HQVFBQkFBQUZnQzhBQUFBS0FBSUFMd0FFQmdRQUVRQUFBQVVHQkFBU0FBQUFBQVlDQUlBQUFBQUZnREFBQUFBS0FBSUFNQUFFQmdRQUVnQUFBQVVHQkFBVEFBQUFBQVlDQUlBQUFBQUZnREVBQUFBS0FBSUFNUUFFQmdRQUV3QUFBQVVHQkFBVUFBQUFBQVlDQUlBQUFBQUZnRElBQUFBS0FBSUFNZ0FFQmdRQUZBQUFBQVVHQkFBVkFBQUFBQVlDQUlBQUFBQUZnRE1BQUFBS0FBSUFNd0FFQmdRQUZRQUFBQVVHQkFBV0FBQUFBQVlDQUlBQUFBQUZnRFFBQUFBS0FBSUFOQUFFQmdRQUZnQUFBQVVHQkFBWEFBQUFBQVlDQUlBQUFBQUZnRFVBQUFBS0FBSUFOUUFFQmdRQUZ3QUFBQVVHQkFBWUFBQUFBQVlDQUlBQUFBQUZnRFlBQUFBS0FBSUFOZ0FFQmdRQUV3QUFBQVVHQkFBWUFBQUFBQVlDQUlBQUFBQUZnRGNBQUFBS0FBSUFOd0FFQmdRQUdBQUFBQVVHQkFBWkFBQUFBQVlDQUlBQUFBQUZnRGdBQUFBS0FBSUFPQUFFQmdRQUVRQUFBQVVHQkFBWkFBQUFBQVlDQUlBQUFBQUZnRGtBQUFBS0FBSUFPUUFFQmdRQUJRQUFBQVVHQkFBYUFBQUFBQVlDQUlBQUFBQUZnRG9BQUFBS0FBSUFPZ0FFQmdRQUdnQUFBQVVHQkFBYkFBQUFDZ1lCQUFFQUFBV0FPd0FBQUFvQUFnQTdBQVFHQkFBYUFBQUFCUVlFQUJ3QUFBQUFCZ0lBZ0FBQUFBV0FQQUFBQUFvQUFnQThBQVFHQkFBQ0FBQUFCUVlFQUJ3QUFBQUFCZ0lBZ0FBQUFBZUFQd0FBQUFRQ0VBQTJmMi8vdnpOcUFEWi9iLzk1QlZVQUNnQUNBRDBBQUFvQ0FBUUFCQW9DQUFFQURRSU1BSGtGVlFBMmYyLy9BQUFBQUE0Q0RBQy9NMm9BTm45di93QUFBQUFQQWd3QWVRVlZBSDJ0aFA4QUFBQUFBQUFIZ0VBQUFBQUVBaEFBN1FUbS84K0hvZ0R0Qk9iL1RhK1NBQW9BQWdBK0FBQUtBZ0FFQUFRS0FnQUJBQTBDREFCTnI1SUE3UVRtL3dBQUFBQU9BZ3dBejRlaUFPMEU1djhBQUFBQUR3SU1BRTJ2a2dCdjNmWC9BQUFBQUFBQUI0QkJBQUFBQkFJUUFBQUFBQURRZlNRQUFBQUFBRTZsRkFBS0FBSUFQd0FBQ2dJQUJBQUVDZ0lBQVFBTkFnd0FUcVVVQUFBQUFBQUFBQUFBRGdJTUFOQjlKQUFBQUFBQUFBQUFBQThDREFCT3BSUUFnZGdQQUFBQUFBQUFBQWVBUWdBQUFBUUNFQUFBQUFBQU5EUDcvd0FBQUFEdEJPYi9DZ0FDQUVBQUFBb0NBQVFBQkFvQ0FBRUFEUUlNQU8wRTV2OEFBQUFBQUFBQUFBNENEQUEwTS92L0FBQUFBQUFBQUFBUEFnd0E3UVRtLzBZdUZRQUFBQUFBQUFBQUFBQUFBQUFBQUE9PQ==</t>
        </r>
      </text>
    </comment>
    <comment ref="K88" authorId="0">
      <text>
        <r>
          <rPr>
            <sz val="9"/>
            <color indexed="81"/>
            <rFont val="Tahoma"/>
            <family val="2"/>
          </rPr>
          <t>QzIwSDE4TjZPMnxNQVNURVIgU0hFRVRQaWN0dXJlIDM2NXxWbXBEUkRBeE1EQUVBd0lCQUFBQUFBQUFBQUFBQUFDQUFBQUFBQU1BRmdBQUFFTm9aVzFFY21GM0lERXlMakF1TWk0eE1EYzJCQUlRQUhacE5mL2FpY3YvelpNZUFNL3Zx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9JTW5CSVdDQVFBQUFBa0FCZ0lCQUFBQUNRQUdRZ0FBQkFJQWdBQkFBOElBZ0FCQUFPQVBnQUFBQVFDRUFCMmFUWC8yb25MLzgyVEhnRFA3Nm9BQklBQkFBQUFBQUlJQUplS05mOERma1VBQ2dBQ0FBSUFOd1FCQUFFQUFBU0FBZ0FBQUFBQ0NBRG5oRkwvdmtGTkFBb0FBZ0FEQUFBQUJJQURBQUFBQUFJSUFLSklXdjhOUEdvQUNnQUNBQVFBQUFBRWdBUUFBQUFBQWdnQThVSjMvOGovY1FBS0FBSUFCUUFBQUFTQUJRQUFBQUFDQ0FDR2VZei9OTWxjQUFvQUFnQUdBQUFBQklBR0FBQUFBQUlJQU5WenFmL3ZqR1FBQ2dBQ0FBY0FBZ1FDQUFjQUt3UUNBQUVBU0FRQUFEY0VBUUFCQm9BQUFBQUFBQUlJQUFnSHJmL3ZKR2dBQkFJUUFLTGdwZitJdmxrQUNBZXQvKzhrYUFBakNBRUEvd0VIQVFEL0FnY0NBQUFBQlFjQkFBTUFCdzRBQVFBQUFBTUFZQURJQUFNQVRrZ0FBQUFBQklBSEFBQUFBQUlJQUpBM3NmOCtoNEVBQ2dBQ0FBZ0FBQUFFZ0FnQUFBQUFBZ2dBK3dDYy85TzlsZ0FLQUFJQUNRQUNCQUlBQ0FBckJBSUFBQUJJQkFBQU53UUJBQUVHZ0FBQUFBQUFBZ2dBKzZDZi85UFZrZ0FFQWhBQSsyQ1kvOVBWa2dDVnVwLy8wNVdhQUNNSUFRQUFBZ2NDQUFBQUFBY05BQUVBQUFBREFHQUF5QUFEQUU4QUFBQUFCSUFKQUFBQUFBSUlBSzIvemY5K3pJb0FDZ0FDQUFvQUFBQUVnQW9BQUFBQUFnZ0E3UVRYLzV4VXB3QUtBQUlBQ3dBQ0JBSUFCd0FyQkFJQUFBQklCQUFBQm9BQUFBQUFBQUlJQUNDWTJ2K2N2S01BQkFJUUFMcHgwLytjdktNQUlKamEvOC92cWdBakNBRUFBQUlIQWdBQUFBQUhEUUFCQUFBQUF3QmdBTWdBQXdCT0FBQUFBQVNBQ3dBQUFBQUNDQUR0QlBYL25GU25BQW9BQWdBTUFBQUFCSUFNQUFBQUFBSUlBQzFLL3Y5K3pJb0FDZ0FDQUEwQUFnUUNBQWNBS3dRQ0FBRUFTQVFBQUFhQUFBQUFBQUFDQ0FCZzNRRUFmalNIQUFRQ0VBRDZ0dnIvZmpTSEFOYzBDZ0N5WjQ0QUl3Z0JBQUFDQndJQUFBQUZCd0VBQlFRSEJnQUNBQUlBQXdBQUJ3NEFBUUFBQUFNQVlBRElBQU1BVGtnQUFBQUFCSUFOQUFBQUFBSUlBTzBFNXY5T0tua0FDZ0FDQUE0QUFBQUVnQTRBQUFBQUFnZ0E3UVRtLzA0cVd3QUtBQUlBRHdBQUFBU0FEd0FBQUFBQ0NBRGFDY3ovVGlwTUFBb0FBZ0FRQUFJRUFnQUlBQ3NFQWdBQUFFZ0VBQUEzQkFFQUFRYUFBQUFBQUFBQ0NBRGFxYy8vVGtKSUFBUUNFQURhYWNqL1RrSklBSFREei85T0FsQUFJd2dCQUFBQ0J3SUFBQUFBQncwQUFRQUFBQU1BWUFESUFBTUFUd0FBQUFBRWdCQUFBQUFBQWdnQUFBQUFBRTRxVEFBS0FBSUFFUUFDQkFJQUJ3QXJCQUlBQVFCSUJBQUFOd1FCQUFFR2dBQUFBQUFBQWdnQU01TURBRTZTU0FBRUFoQUF6V3o4LzA2U1NBQXprd01BdFBoV0FDTUlBUUFBQWdjQ0FBQUFCUWNCQUFFQUJ3NEFBUUFBQUFNQVlBRElBQU1BVGtnQUFBQUFCSUFSQUFBQUFBSUlBQUFBQUFCT0tpNEFDZ0FDQUJJQUFBQUVnQklBQUFBQUFnZ0FRRVVZQUIySUhBQUtBQUlBRXdBQ0JBSUFCd0FyQkFJQUFBQklCQUFBQm9BQUFBQUFBQUlJQUhQWUd3QWQ4QmdBQkFJUUFBeXlGQUFkOEJnQWM5Z2JBRkFqSUFBakNBRUFBQUlIQWdBQUFBQUhEUUFCQUFBQUF3QmdBTWdBQXdCT0FBQUFBQVNBRXdBQUFBQUNDQUFBQUE4QUFBQUFBQW9BQWdBVUFBQUFCSUFVQUFBQUFBSUlBUC8vSFFEdEJPYi9DZ0FDQUJVQUFBQUVnQlVBQUFBQUFnZ0EvLzhPQU5vSnpQOEtBQUlBRmdBQUFBU0FGZ0FBQUFBQ0NBQUFBUEgvMmduTS93b0FBZ0FYQUFBQUJJQVhBQUFBQUFJSUFBQUE0di90Qk9iL0NnQUNBQmdBQUFBRWdCZ0FBQUFBQWdnQUFBRHgvd0FBQUFBS0FBSUFHUUFBQUFTQUdRQUFBQUFDQ0FEQXV1Zi9IWWdjQUFvQUFnQWFBQUlFQWdBSEFDc0VBZ0FCQUVnRUFBQUdnQUFBQUFBQUFnZ0FmUGJpL3gzd0dBQUVBaEFBRnREYi94M3dHQUQwVGV2L1VDTWdBQ01JQVFBQUFnY0NBQUFBQlFjQkFBUUVCd1lBQWdBQ0FBTUFBQWNPQUFFQUFBQURBR0FBeUFBREFFNUlBQUFBQUFTQUdnQUFBQUFDQ0FETHRZVC81TTQvQUFvQUFnQWJBQUFBQklBYkFBQUFBQUlJQUYvc21mOVFtQ29BQ2dBQ0FCd0FOd1FCQUFFQUFBU0FIQUFBQUFBQ0NBQjd1MmYvS1FzNEFBb0FBZ0FkQUFBQUJZQWVBQUFBQ2dBQ0FCNEFCQVlFQUFFQUFBQUZCZ1FBQWdBQUFBb0dBUUFCQUFBRmdCOEFBQUFLQUFJQUh3QUVCZ1FBQWdBQUFBVUdCQUFEQUFBQUFBWUNBSUFBQUFBRmdDQUFBQUFLQUFJQUlBQUVCZ1FBQXdBQUFBVUdCQUFFQUFBQUFBWUNBSUFBQUFBRmdDRUFBQUFLQUFJQUlRQUVCZ1FBQkFBQUFBVUdCQUFGQUFBQUFBWUNBSUFBQUFBRmdDSUFBQUFLQUFJQUlnQUVCZ1FBQlFBQUFBVUdCQUFHQUFBQUNnWUJBQUVBQUFXQUl3QUFBQW9BQWdBakFBUUdCQUFHQUFBQUJRWUVBQWNBQUFBS0JnRUFBUUFBQllBa0FBQUFDZ0FDQUNRQUJBWUVBQWNBQUFBRkJnUUFDQUFBQUFBR0FnQUNBQUFBQllBbEFBQUFDZ0FDQUNVQUJBWUVBQWNBQUFBRkJnUUFDUUFBQUFvR0FRQUJBQUFGZ0NZQUFBQUtBQUlBSmdBRUJnUUFDUUFBQUFVR0JBQUtBQUFBQUFZQ0FJQUFBQUFGZ0NjQUFBQUtBQUlBSndBRUJnUUFDZ0FBQUFVR0JBQUxBQUFBQUFZQ0FJQUFBQUFGZ0NnQUFBQUtBQUlBS0FBRUJnUUFDd0FBQUFVR0JBQU1BQUFBQUFZQ0FJQUFBQUFGZ0NrQUFBQUtBQUlBS1FBRUJnUUFEQUFBQUFVR0JBQU5BQUFBQUFZQ0FJQUFBQUFGZ0NvQUFBQUtBQUlBS2dBRUJnUUFDUUFBQUFVR0JBQU5BQUFBQUFZQ0FJQUFBQUFGZ0NzQUFBQUtBQUlBS3dBRUJnUUFEUUFBQUFVR0JBQU9BQUFBQ2dZQkFBRUFBQVdBTEFBQUFBb0FBZ0FzQUFRR0JBQU9BQUFBQlFZRUFBOEFBQUFBQmdJQUFnQUFBQVdBTFFBQUFBb0FBZ0F0QUFRR0JBQU9BQUFBQlFZRUFCQUFBQUFLQmdFQUFRQUFCWUF1QUFBQUNnQUNBQzRBQkFZRUFCQUFBQUFGQmdRQUVRQUFBQW9HQVFBQkFBQUZnQzhBQUFBS0FBSUFMd0FFQmdRQUVRQUFBQVVHQkFBU0FBQUFBQVlDQUlBQUFBQUZnREFBQUFBS0FBSUFNQUFFQmdRQUVnQUFBQVVHQkFBVEFBQUFBQVlDQUlBQUFBQUZnREVBQUFBS0FBSUFNUUFFQmdRQUV3QUFBQVVHQkFBVUFBQUFBQVlDQUlBQUFBQUZnRElBQUFBS0FBSUFNZ0FFQmdRQUZBQUFBQVVHQkFBVkFBQUFBQVlDQUlBQUFBQUZnRE1BQUFBS0FBSUFNd0FFQmdRQUZRQUFBQVVHQkFBV0FBQUFBQVlDQUlBQUFBQUZnRFFBQUFBS0FBSUFOQUFFQmdRQUZnQUFBQVVHQkFBWEFBQUFBQVlDQUlBQUFBQUZnRFVBQUFBS0FBSUFOUUFFQmdRQUZ3QUFBQVVHQkFBWUFBQUFBQVlDQUlBQUFBQUZnRFlBQUFBS0FBSUFOZ0FFQmdRQUV3QUFBQVVHQkFBWUFBQUFBQVlDQUlBQUFBQUZnRGNBQUFBS0FBSUFOd0FFQmdRQUdBQUFBQVVHQkFBWkFBQUFBQVlDQUlBQUFBQUZnRGdBQUFBS0FBSUFPQUFFQmdRQUVRQUFBQVVHQkFBWkFBQUFBQVlDQUlBQUFBQUZnRGtBQUFBS0FBSUFPUUFFQmdRQUJRQUFBQVVHQkFBYUFBQUFBQVlDQUlBQUFBQUZnRG9BQUFBS0FBSUFPZ0FFQmdRQUdnQUFBQVVHQkFBYkFBQUFDZ1lCQUFFQUFBV0FPd0FBQUFvQUFnQTdBQVFHQkFBYUFBQUFCUVlFQUJ3QUFBQUFCZ0lBZ0FBQUFBV0FQQUFBQUFvQUFnQThBQVFHQkFBQ0FBQUFCUVlFQUJ3QUFBQUFCZ0lBZ0FBQUFBZUFQd0FBQUFRQ0VBQTJmMi8vdnpOcUFEWi9iLzk1QlZVQUNnQUNBRDBBQUFvQ0FBUUFCQW9DQUFFQURRSU1BSGtGVlFBMmYyLy9BQUFBQUE0Q0RBQy9NMm9BTm45di93QUFBQUFQQWd3QWVRVlZBSDJ0aFA4QUFBQUFBQUFIZ0VBQUFBQUVBaEFBN1FUbS84K0hvZ0R0Qk9iL1RhK1NBQW9BQWdBK0FBQUtBZ0FFQUFRS0FnQUJBQTBDREFCTnI1SUE3UVRtL3dBQUFBQU9BZ3dBejRlaUFPMEU1djhBQUFBQUR3SU1BRTJ2a2dCdjNmWC9BQUFBQUFBQUI0QkJBQUFBQkFJUUFBQUFBQURRZlNRQUFBQUFBRTZsRkFBS0FBSUFQd0FBQ2dJQUJBQUVDZ0lBQVFBTkFnd0FUcVVVQUFBQUFBQUFBQUFBRGdJTUFOQjlKQUFBQUFBQUFBQUFBQThDREFCT3BSUUFnZGdQQUFBQUFBQUFBQWVBUWdBQUFBUUNFQUFBQUFBQU5EUDcvd0FBQUFEdEJPYi9DZ0FDQUVBQUFBb0NBQVFBQkFvQ0FBRUFEUUlNQU8wRTV2OEFBQUFBQUFBQUFBNENEQUEwTS92L0FBQUFBQUFBQUFBUEFnd0E3UVRtLzBZdUZRQUFBQUFBQUFBQUFBQUFBQUFBQUE9PQ==</t>
        </r>
      </text>
    </comment>
    <comment ref="J89" authorId="0">
      <text>
        <r>
          <rPr>
            <sz val="9"/>
            <color indexed="81"/>
            <rFont val="Tahoma"/>
            <family val="2"/>
          </rPr>
          <t>QzI0SDIzTjNPMnxNQVNURVIgU0hFRVRQaWN0dXJlIDM4NXxWbXBEUkRBeE1EQUVBd0lCQUFBQUFBQUFBQUFBQUFDQUFBQUFBQU1BRmdBQUFFTm9aVzFFY21GM0lERXlMakF1TWk0eE1EYzJCQUlRQUROc3cvOTZva24velpNdEFMbDR1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9JTW5CSVdDQVFBQUFBa0FCZ0lCQUFBQUNRQUdRZ0FBQkFJQWdBQkFBOElBZ0FCQUFPQVB3QUFBQVFDRUFBemJNUC9lcUpKLzgyVExRQzVlTGtBQklBQkFBQUFBQUlJQUFBQUxRQVQreGtBQ2dBQ0FBSUFOd1FCQUFFQUFBU0FBZ0FBQUFBQ0NBQUFBQjRBQUFBQUFBb0FBZ0FEQUFBQUJJQURBQUFBQUFJSUFBQUFMUUR0Qk9iL0NnQUNBQVFBTndRQkFBRUFBQVNBQkFBQUFBQUNDQUFBQUFBQUFBQUFBQW9BQWdBRkFBQUFCSUFGQUFBQUFBSUlBQUVBOGYvdEJPYi9DZ0FDQUFZQUFnUUNBQWNBS3dRQ0FBRUFTQVFBQURjRUFRQUJCb0FBQUFBQUFBSUlBTHc3N1AvdGJPTC9CQUlRQUZZVjVmL3RiT0wvTkpQMC95Q2c2ZjhqQ0FFQUFBSUhBZ0FBQUFVSEFRQUVCQWNHQUFJQUFnQURBQUFIRGdBQkFBQUFBd0JnQU1nQUF3Qk9TQUFBQUFBRWdBWUFBQUFBQWdnQUFBQUFBTm9KelA4S0FBSUFCd0FBQUFTQUJ3QUFBQUFDQ0FBQUFCNEEyZ25NL3dvQUFnQUlBQUlFQWdBSUFDc0VBZ0FBQUVnRUFBQTNCQUVBQVFhQUFBQUFBQUFDQ0FBQW9DRUEyaUhJL3dRQ0VBQUFZQm9BMmlISS81bTVJUURhNGMvL0l3Z0JBQUFDQndJQUFBQUFCdzBBQVFBQUFBTUFZQURJQUFNQVR3QUFBQUFFZ0FnQUFBQUFBZ2dBQVFEeC84Y09zdjhLQUFJQUNRQTNCQUVBQVFBQUJJQUpBQUFBQUFJSUFBQUFBQUMwRTVqL0NnQUNBQW9BQUFBRWdBb0FBQUFBQWdnQUFBQWVBTFFUbVA4S0FBSUFDd0FBQUFTQUN3QUFBQUFDQ0FBQUFDMEFvQmgrL3dvQUFnQU1BQUFBQklBTUFBQUFBQUlJQUFBQUhnQ05IV1QvQ2dBQ0FBMEFBQUFFZ0EwQUFBQUFBZ2dBQUFBQUFJMGRaUDhLQUFJQURnQUFBQVNBRGdBQUFBQUNDQUFCQVBIL2VpSksvd29BQWdBUEFBQUFCSUFQQUFBQUFBSUlBQUVBMC85Nklrci9DZ0FDQUJBQUFBQUVnQkFBQUFBQUFnZ0FBUURFLzQwZFpQOEtBQUlBRVFBQUFBU0FFUUFBQUFBQ0NBQUJBTlAvb0JoKy93b0FBZ0FTQUFBQUJJQVNBQUFBQUFJSUFBRUE4ZitnR0g3L0NnQUNBQk1BQUFBRWdCTUFBQUFBQWdnQUFBRHgveFA3R1FBS0FBSUFGQUFBQUFTQUZBQUFBQUFDQ0FBQUFOUC9FL3NaQUFvQUFnQVZBQUlFQWdBSUFDc0VBZ0FBQUVnRUFBQTNCQUVBQVFhQUFBQUFBQUFDQ0FBQW9OYi9FeE1XQUFRQ0VBQUFZTS8vRXhNV0FKcTUxdjhUMHgwQUl3Z0JBQUFDQndJQUFBQUFCdzBBQVFBQUFBTUFZQURJQUFNQVR3QUFBQUFFZ0JVQUFBQUFBZ2dBQUFBQUFDYjJNd0FLQUFJQUZnQUNCQUlBQndBckJBSUFBUUJJQkFBQU53UUJBQUVHZ0FBQUFBQUFBZ2dBTTVNREFDWmVNQUFFQWhBQXpXejgveVplTUFDcTZnc0FXWkUzQUNNSUFRQUFBZ2NDQUFBQUJRY0JBQVVFQndZQUFnQUNBQU1BQUFjT0FBRUFBQUFEQUdBQXlBQURBRTVJQUFBQUFBU0FGZ0FBQUFBQ0NBQUJBUEgvT2ZGTkFBb0FBZ0FYQUFBQUJJQVhBQUFBQUFJSUFBRUEwLzg1OFUwQUNnQUNBQmdBQUFBRWdCZ0FBQUFBQWdnQUFBREUvMHpzWndBS0FBSUFHUUFBQUFTQUdRQUFBQUFDQ0FBQUFOUC9ZT2VCQUFvQUFnQWFBQUFBQklBYUFBQUFBQUlJQUFBQThmOWc1NEVBQ2dBQ0FCc0FBQUFFZ0JzQUFBQUFBZ2dBQUFBQUFFenNad0FLQUFJQUhBQUFBQVNBSEFBQUFBQUNDQUFBQUFBQWMrS2JBQW9BQWdBZEFEY0VBUUFCQUFBRWdCMEFBQUFBQWdnQUFBQVBBSWJkdFFBS0FBSUFIZ0FDQkFJQUJ3QXJCQUlBQUFCSUJBQUFOd1FCQUFFR2dBQUFBQUFBQWdnQU01TVNBSVpGc2dBRUFoQUF6R3dMQUlaRnNnQXpreElBdVhpNUFDTUlBUUFBQWdjQ0FBQUFBQWNOQUFFQUFBQURBR0FBeUFBREFFNEFBQUFBQllBZkFBQUFDZ0FDQUI4QUJBWUVBQUVBQUFBRkJnUUFBZ0FBQUFvR0FRQUJBQUFGZ0NBQUFBQUtBQUlBSUFBRUJnUUFBZ0FBQUFVR0JBQURBQUFBQ2dZQkFBRUFBQVdBSVFBQUFBb0FBZ0FoQUFRR0JBQUNBQUFBQlFZRUFBUUFBQUFLQmdFQUFRQUFCWUFpQUFBQUNnQUNBQ0lBQkFZRUFBUUFBQUFGQmdRQUJRQUFBQW9HQVFBQkFBQUZnQ01BQUFBS0FBSUFJd0FFQmdRQUJRQUFBQVVHQkFBR0FBQUFDZ1lCQUFFQUFBV0FKQUFBQUFvQUFnQWtBQVFHQkFBR0FBQUFCUVlFQUFjQUFBQUFCZ0lBQWdBQUFBV0FKUUFBQUFvQUFnQWxBQVFHQkFBR0FBQUFCUVlFQUFnQUFBQUtCZ0VBQVFBQUJZQW1BQUFBQ2dBQ0FDWUFCQVlFQUFnQUFBQUZCZ1FBQ1FBQUFBb0dBUUFCQUFBRmdDY0FBQUFLQUFJQUp3QUVCZ1FBQ1FBQUFBVUdCQUFLQUFBQUFBWUNBSUFBQUFBRmdDZ0FBQUFLQUFJQUtBQUVCZ1FBQ2dBQUFBVUdCQUFMQUFBQUFBWUNBSUFBQUFBRmdDa0FBQUFLQUFJQUtRQUVCZ1FBQ3dBQUFBVUdCQUFNQUFBQUFBWUNBSUFBQUFBRmdDb0FBQUFLQUFJQUtnQUVCZ1FBREFBQUFBVUdCQUFOQUFBQUFBWUNBSUFBQUFBRmdDc0FBQUFLQUFJQUt3QUVCZ1FBRFFBQUFBVUdCQUFPQUFBQUFBWUNBSUFBQUFBRmdDd0FBQUFLQUFJQUxBQUVCZ1FBRGdBQUFBVUdCQUFQQUFBQUFBWUNBSUFBQUFBRmdDMEFBQUFLQUFJQUxRQUVCZ1FBRHdBQUFBVUdCQUFRQUFBQUFBWUNBSUFBQUFBRmdDNEFBQUFLQUFJQUxnQUVCZ1FBRUFBQUFBVUdCQUFSQUFBQUFBWUNBSUFBQUFBRmdDOEFBQUFLQUFJQUx3QUVCZ1FBRVFBQUFBVUdCQUFTQUFBQUFBWUNBSUFBQUFBRmdEQUFBQUFLQUFJQU1BQUVCZ1FBQ1FBQUFBVUdCQUFTQUFBQUFBWUNBSUFBQUFBRmdERUFBQUFLQUFJQU1RQUVCZ1FBRFFBQUFBVUdCQUFTQUFBQUFBWUNBSUFBQUFBRmdESUFBQUFLQUFJQU1nQUVCZ1FBQkFBQUFBVUdCQUFUQUFBQUNnWUJBQUVBQUFXQU13QUFBQW9BQWdBekFBUUdCQUFUQUFBQUJRWUVBQlFBQUFBQUJnSUFBZ0FBQUFXQU5BQUFBQW9BQWdBMEFBUUdCQUFUQUFBQUJRWUVBQlVBQUFBS0JnRUFBUUFBQllBMUFBQUFDZ0FDQURVQUJBWUVBQlVBQUFBRkJnUUFGZ0FBQUFvR0FRQUJBQUFGZ0RZQUFBQUtBQUlBTmdBRUJnUUFGZ0FBQUFVR0JBQVhBQUFBQUFZQ0FJQUFBQUFGZ0RjQUFBQUtBQUlBTndBRUJnUUFGd0FBQUFVR0JBQVlBQUFBQUFZQ0FJQUFBQUFGZ0RnQUFBQUtBQUlBT0FBRUJnUUFHQUFBQUFVR0JBQVpBQUFBQUFZQ0FJQUFBQUFGZ0RrQUFBQUtBQUlBT1FBRUJnUUFHUUFBQUFVR0JBQWFBQUFBQUFZQ0FJQUFBQUFGZ0RvQUFBQUtBQUlBT2dBRUJnUUFHZ0FBQUFVR0JBQWJBQUFBQUFZQ0FJQUFBQUFGZ0RzQUFBQUtBQUlBT3dBRUJnUUFGZ0FBQUFVR0JBQWJBQUFBQUFZQ0FJQUFBQUFGZ0R3QUFBQUtBQUlBUEFBRUJnUUFHZ0FBQUFVR0JBQWNBQUFBQ2dZQkFBRUFBQVdBUFFBQUFBb0FBZ0E5QUFRR0JBQWNBQUFBQlFZRUFCMEFBQUFBQmdJQUJBQUtCZ0VBQVFBQUI0QkFBQUFBQkFJUUFBQUFEd0RuUnBQL0FBQVBBS0FZZnY4S0FBSUFQZ0FBQ2dJQUJBQUVDZ0lBQVFBTkFnd0FvQmgrL3dBQUR3QUFBQUFBRGdJTUFPZEdrLzhBQUE4QUFBQUFBQThDREFDZ0dINy9SaTRrQUFBQUFBQUFBQWVBUVFBQUFBUUNFQUFCQU9MLzFFdDUvd0VBNHYrTkhXVC9DZ0FDQUQ4QUFBb0NBQVFBQkFvQ0FBRUFEUUlNQUkwZFpQOEJBT0wvQUFBQUFBNENEQURVUzNuL0FRRGkvd0FBQUFBUEFnd0FqUjFrLzBjdTkvOEFBQUFBQUFBSGdFSUFBQUFFQWhBQUFBRGkvNU1hZlFBQUFPTC9UT3huQUFvQUFnQkFBQUFLQWdBRUFBUUtBZ0FCQUEwQ0RBQk03R2NBQUFEaS93QUFBQUFPQWd3QWt4cDlBQUFBNHY4QUFBQUFEd0lNQUV6c1p3QkhMdmYvQUFBQUFBQUFBQUFBQUFBQUFBQT0=</t>
        </r>
      </text>
    </comment>
    <comment ref="K89" authorId="0">
      <text>
        <r>
          <rPr>
            <b/>
            <sz val="9"/>
            <color indexed="81"/>
            <rFont val="Tahoma"/>
            <family val="2"/>
          </rPr>
          <t>QzI0SDIzTjNPMnxNQVNURVIgU0hFRVRQaWN0dXJlIDUyMnxWbXBEUkRBeE1EQUVBd0lCQUFBQUFBQUFBQUFBQUFDQUFBQUFBQU1BRmdBQUFFTm9aVzFFY21GM0lERXlMakF1TWk0eE1EYzJDQUFUQUFBQVZXNTBhWFJzWldRZ1JHOWpkVzFsYm5RRUFoQUFNMnpELzNxaVNmL05reTBBdVhpNUFBRUpDQUFBZ0JZQUFBQUdBQUlKQ0FBQVFERUJBTURWQUEwSUFRQUJDQWNCQUFFNkJBRUFBVHNFQVFBQVJRUUJBQUU4QkFFQUFBd0dBUUFCRHdZQkFBRU5CZ0VBQUVJRUFRQUFRd1FCQUFCRUJBRUFBQTRJQWdBa0J3b0lDQUFEQUdBQXlBQURBQXNJQ0FBRUFBQUE4QUFEQUFrSUJBQXpzd0lBQ0FnRUFBQUFBZ0FIQ0FRQUFBQUJBQVlJQkFBQUFBUUFCUWdFQUFBQUhnQUVDQUlBZUFBRENBUUFBQUI0QUNNSUFRQUZEQWdCQUFBb0NBRUFBU2tJQVFBQktnZ0JBQUVDQ0JBQUFBQWtBQUFBSkFBQUFDUUFBQUFrQUFFREFnQUFBQUlEQWdBQkFBQUREZ0FDQVAvLy8vLy8vd0FBQUFBQUFBQUJKQUFBQUFJQUF3RGtCQVVBUVhKcFlXd0VBT1FFRHdCVWFXMWxjeUJPWlhjZ1VtOXRZVzRCZ0VZQUFBQUVBaEFBQUFBQUFBQUFBQUFBZ01ZRTRneWNFaFlJQkFBQUFDUUFHQWdFQUFBQUpBQVpDQUFBRUFnQ0FBRUFEd2dDQUFFQUE0QS9BQUFBQkFJUUFETnN3Lzk2b2tuL3paTXRBTGw0dVFBRWdBRUFBQUFBQWdnQUFBQXRBQlA3R1FBS0FBSUFBZ0EzQkFFQUFRQUFCSUFDQUFBQUFBSUlBQUFBSGdBQUFBQUFDZ0FDQUFNQUFBQUVnQU1BQUFBQUFnZ0FBQUF0QU8wRTV2OEtBQUlBQkFBM0JBRUFBUUFBQklBRUFBQUFBQUlJQUFBQUFBQUFBQUFBQ2dBQ0FBVUFBQUFFZ0FVQUFBQUFBZ2dBQVFEeC8rMEU1djhLQUFJQUJnQUNCQUlBQndBckJBSUFBUUJJQkFBQU53UUJBQUVHZ0FBQUFBQUFBZ2dBdlR2cy8rMXM0djhFQWhBQVZ4WGwvKzFzNHY4MWsvVC9JYURwL3lNSUFRQUFBZ2NDQUFBQUJRY0JBQVFFQndZQUFnQUNBQU1BQUFjT0FBRUFBQUFEQUdBQXlBQURBRTVJQUFBQUFBU0FCZ0FBQUFBQ0NBQUFBQUFBMmduTS93b0FBZ0FIQUFBQUJJQUhBQUFBQUFJSUFBQUFIZ0RhQ2N6L0NnQUNBQWdBQWdRQ0FBZ0FLd1FDQUFBQVNBUUFBRGNFQVFBQkJvQUFBQUFBQUFJSUFBQ2dJUURhSWNqL0JBSVFBQUJnR2dEYUljai9tYmtoQU5yaHovOGpDQUVBQUFJSEFnQUFBQUFIRFFBQkFBQUFBd0JnQU1nQUF3QlBBQUFBQUFTQUNBQUFBQUFDQ0FBQkFQSC94dzZ5L3dvQUFnQUpBRGNFQVFBQkFBQUVnQWtBQUFBQUFnZ0FBQUFBQUxRVG1QOEtBQUlBQ2dBQUFBU0FDZ0FBQUFBQ0NBQUFBQjRBdEJPWS93b0FBZ0FMQURjRUFRQUJBQUFFZ0FzQUFBQUFBZ2dBQUFBdEFLQVlmdjhLQUFJQURBQTNCQUVBQVFBQUJJQU1BQUFBQUFJSUFBQUFIZ0NOSFdUL0NnQUNBQTBBTndRQkFBRUFBQVNBRFFBQUFBQUNDQUFBQUFBQWpSMWsvd29BQWdBT0FBQUFCSUFPQUFBQUFBSUlBQUVBOGY5Nklrci9DZ0FDQUE4QU53UUJBQUVBQUFTQUR3QUFBQUFDQ0FBQkFOUC9laUpLL3dvQUFnQVFBRGNFQVFBQkFBQUVnQkFBQUFBQUFnZ0FBUURFLzQwZFpQOEtBQUlBRVFBM0JBRUFBUUFBQklBUkFBQUFBQUlJQUFFQTAvK2dHSDcvQ2dBQ0FCSUFOd1FCQUFFQUFBU0FFZ0FBQUFBQ0NBQUJBUEgvb0JoKy93b0FBZ0FUQUFBQUJJQVRBQUFBQUFJSUFBQUE4ZjhUK3hrQUNnQUNBQlFBQUFBRWdCUUFBQUFBQWdnQUFBRFQveFA3R1FBS0FBSUFGUUFDQkFJQUNBQXJCQUlBQUFCSUJBQUFOd1FCQUFFR2dBQUFBQUFBQWdnQUFLRFcveE1URmdBRUFoQUFBR0RQL3hNVEZnQ2F1ZGIvRTlNZEFDTUlBUUFBQWdjQ0FBQUFBQWNOQUFFQUFBQURBR0FBeUFBREFFOEFBQUFBQklBVkFBQUFBQUlJQUFBQUFBQW05ak1BQ2dBQ0FCWUFBZ1FDQUFjQUt3UUNBQUVBU0FRQUFEY0VBUUFCQm9BQUFBQUFBQUlJQURPVEF3QW1YakFBQkFJUUFNMXMvUDhtWGpBQXF1b0xBRm1STndBakNBRUFBQUlIQWdBQUFBVUhBUUFGQkFjR0FBSUFBZ0FEQUFBSERnQUJBQUFBQXdCZ0FNZ0FBd0JPU0FBQUFBQUVnQllBQUFBQUFnZ0FBUUR4L3pueFRRQUtBQUlBRndBQUFBU0FGd0FBQUFBQ0NBQUJBTlAvT2ZGTkFBb0FBZ0FZQURjRUFRQUJBQUFFZ0JnQUFBQUFBZ2dBQUFERS8wenNad0FLQUFJQUdRQTNCQUVBQVFBQUJJQVpBQUFBQUFJSUFBQUEwLzlnNTRFQUNnQUNBQm9BTndRQkFBRUFBQVNBR2dBQUFBQUNDQUFBQVBIL1lPZUJBQW9BQWdBYkFBQUFCSUFiQUFBQUFBSUlBQUFBQUFCTTdHY0FDZ0FDQUJ3QU53UUJBQUVBQUFTQUhBQUFBQUFDQ0FBQUFBQUFjK0tiQUFvQUFnQWRBRGNFQVFBQkFBQUVnQjBBQUFBQUFnZ0FBQUFQQUliZHRRQUtBQUlBSGdBQ0JBSUFCd0FyQkFJQUFBQklCQUFBTndRQkFBRUdnQUFBQUFBQUFnZ0FNNU1TQUlaRnNnQUVBaEFBekd3TEFJWkZzZ0F6a3hJQXVYaTVBQ01JQVFBQUFnY0NBQUFBQUFjTkFBRUFBQUFEQUdBQXlBQURBRTRBQUFBQUJZQWZBQUFBQ2dBQ0FCOEFCQVlFQUFFQUFBQUZCZ1FBQWdBQUFBb0dBUUFCQUFBRmdDQUFBQUFLQUFJQUlBQUVCZ1FBQWdBQUFBVUdCQUFEQUFBQUNnWUJBQUVBQUFXQUlRQUFBQW9BQWdBaEFBUUdCQUFDQUFBQUJRWUVBQVFBQUFBS0JnRUFBUUFBQllBaUFBQUFDZ0FDQUNJQUJBWUVBQVFBQUFBRkJnUUFCUUFBQUFvR0FRQUJBQUFGZ0NNQUFBQUtBQUlBSXdBRUJnUUFCUUFBQUFVR0JBQUdBQUFBQ2dZQkFBRUFBQVdBSkFBQUFBb0FBZ0FrQUFRR0JBQUdBQUFBQlFZRUFBY0FBQUFBQmdJQUFnQUFBQVdBSlFBQUFBb0FBZ0FsQUFRR0JBQUdBQUFBQlFZRUFBZ0FBQUFLQmdFQUFRQUFCWUFtQUFBQUNnQUNBQ1lBQkFZRUFBZ0FBQUFGQmdRQUNRQUFBQW9HQVFBQkFBQUZnQ2NBQUFBS0FBSUFKd0FFQmdRQUNRQUFBQVVHQkFBS0FBQUFBQVlDQUlBQUNnWUJBQUVBQUFXQUtBQUFBQW9BQWdBb0FBUUdCQUFLQUFBQUJRWUVBQXNBQUFBQUJnSUFnQUFLQmdFQUFRQUFCWUFwQUFBQUNnQUNBQ2tBQkFZRUFBc0FBQUFGQmdRQURBQUFBQUFHQWdDQUFBb0dBUUFCQUFBRmdDb0FBQUFLQUFJQUtnQUVCZ1FBREFBQUFBVUdCQUFOQUFBQUFBWUNBSUFBQ2dZQkFBRUFBQVdBS3dBQUFBb0FBZ0FyQUFRR0JBQU5BQUFBQlFZRUFBNEFBQUFBQmdJQWdBQUtCZ0VBQVFBQUJZQXNBQUFBQ2dBQ0FDd0FCQVlFQUE0QUFBQUZCZ1FBRHdBQUFBQUdBZ0NBQUFvR0FRQUJBQUFGZ0MwQUFBQUtBQUlBTFFBRUJnUUFEd0FBQUFVR0JBQVFBQUFBQUFZQ0FJQUFDZ1lCQUFFQUFBV0FMZ0FBQUFvQUFnQXVBQVFHQkFBUUFBQUFCUVlFQUJFQUFBQUFCZ0lBZ0FBS0JnRUFBUUFBQllBdkFBQUFDZ0FDQUM4QUJBWUVBQkVBQUFBRkJnUUFFZ0FBQUFBR0FnQ0FBQW9HQVFBQkFBQUZnREFBQUFBS0FBSUFNQUFFQmdRQUNRQUFBQVVHQkFBU0FBQUFBQVlDQUlBQUNnWUJBQUVBQUFXQU1RQUFBQW9BQWdBeEFBUUdCQUFOQUFBQUJRWUVBQklBQUFBQUJnSUFnQUFLQmdFQUFRQUFCWUF5QUFBQUNnQUNBRElBQkFZRUFBUUFBQUFGQmdRQUV3QUFBQW9HQVFBQkFBQUZnRE1BQUFBS0FBSUFNd0FFQmdRQUV3QUFBQVVHQkFBVUFBQUFBQVlDQUFJQUFBQUZnRFFBQUFBS0FBSUFOQUFFQmdRQUV3QUFBQVVHQkFBVkFBQUFDZ1lCQUFFQUFBV0FOUUFBQUFvQUFnQTFBQVFHQkFBVkFBQUFCUVlFQUJZQUFBQUtCZ0VBQVFBQUJZQTJBQUFBQ2dBQ0FEWUFCQVlFQUJZQUFBQUZCZ1FBRndBQUFBQUdBZ0NBQUFvR0FRQUJBQUFGZ0RjQUFBQUtBQUlBTndBRUJnUUFGd0FBQUFVR0JBQVlBQUFBQUFZQ0FJQUFDZ1lCQUFFQUFBV0FPQUFBQUFvQUFnQTRBQVFHQkFBWUFBQUFCUVlFQUJrQUFBQUFCZ0lBZ0FBS0JnRUFBUUFBQllBNUFBQUFDZ0FDQURrQUJBWUVBQmtBQUFBRkJnUUFHZ0FBQUFBR0FnQ0FBQW9HQVFBQkFBQUZnRG9BQUFBS0FBSUFPZ0FFQmdRQUdnQUFBQVVHQkFBYkFBQUFBQVlDQUlBQUNnWUJBQUVBQUFXQU93QUFBQW9BQWdBN0FBUUdCQUFXQUFBQUJRWUVBQnNBQUFBQUJnSUFnQUFLQmdFQUFRQUFCWUE4QUFBQUNnQUNBRHdBQkFZRUFCb0FBQUFGQmdRQUhBQUFBQW9HQVFBQkFBQUZnRDBBQUFBS0FBSUFQUUFFQmdRQUhBQUFBQVVHQkFBZEFBQUFBQVlDQUFRQUNnWUJBQUVBQUFlQVFBQUFBQVFDRUFBQUFBOEE1MGFUL3dBQUR3Q2dHSDcvQ2dBQ0FENEFBQW9DQUFRQUJBb0NBQUVBRFFJTUFLQVlmdjhBQUE4QUFBQUFBQTRDREFEblJwUC9BQUFQQUFBQUFBQVBBZ3dBb0JoKy8wWXVKQUFBQUFBQUFBQUhnRUVBQUFBRUFoQUFBUURpLzlSTGVmOEJBT0wvalIxay93b0FBZ0EvQUFBS0FnQUVBQVFLQWdBQkFBMENEQUNOSFdUL0FRRGkvd0FBQUFBT0Fnd0ExRXQ1L3dFQTR2OEFBQUFBRHdJTUFJMGRaUDlITHZmL0FBQUFBQUFBQjRCQ0FBQUFCQUlRQUFBQTR2K1RHbjBBQUFEaS8wenNad0FLQUFJQVFBQUFDZ0lBQkFBRUNnSUFBUUFOQWd3QVRPeG5BQUFBNHY4QUFBQUFEZ0lNQUpNYWZRQUFBT0wvQUFBQUFBOENEQUJNN0djQVJ5NzMvd0FBQUFBQUFBQUFBQUFBQUFBQQ==</t>
        </r>
      </text>
    </comment>
    <comment ref="J90" authorId="0">
      <text>
        <r>
          <rPr>
            <sz val="9"/>
            <color indexed="81"/>
            <rFont val="Tahoma"/>
            <family val="2"/>
          </rPr>
          <t>QzI1SDI2TjRPMnxNQVNURVIgU0hFRVRQaWN0dXJlIDMyOXxWbXBEUkRBeE1EQUVBd0lCQUFBQUFBQUFBQUFBQUFDQUFBQUFBQU1BRmdBQUFFTm9aVzFFY21GM0lERXlMakF1TWk0eE1EYzJCQUlRQUtBQWYvL2FpY3YveW5CeEFFNENx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x4V2dCSVdDQVFBQUFBa0FCZ0lCQUFBQUNRQUdRZ0FBQkFJQWdBQkFBOElBZ0FCQUFPQVJRQUFBQVFDRUFDZ0FILy8yb25MLzhwd2NRQk9BcW9BQklBQkFBQUFBQUlJQUZvM3hmOTBRVWNBQ2dBQ0FBSUFOd1FCQUFFQUFBU0FBZ0FBQUFBQ0NBQUE3SzcvWUZSYkFBb0FBZ0FEQUFBQUJJQURBQUFBQUFJSUFOT1RrZitkRjFVQUNnQUNBQVFBQWdRQ0FBZ0FLd1FDQUFBQVNBUUFBQWFBQUFBQUFBQUNDQURUTTVYL25TOVJBQVFDRUFEVDg0My9uUzlSQUcxTmxmK2Q3MWdBSXdnQkFBQUNCd0lBQUFBQUJ3MEFBUUFBQUFNQVlBRElBQU1BVHdBQUFBQUVnQVFBQUFBQUFnZ0EwNU9DLzdBU2J3QUtBQUlBQlFBQ0JBSUFCd0FyQkFJQUFBQklCQUFBQm9BQUFBQUFBQUlJQUFZbmh2K3dlbXNBQkFJUUFLQUFmLyt3ZW1zQUJpZUcvK090Y2dBakNBRUFBQUlIQWdBQUFBQUhEUUFCQUFBQUF3QmdBTWdBQXdCT0FBQUFBQVNBQlFBQUFBQUNDQUMvcHBiL0NsNkZBQW9BQWdBR0FBQUFCSUFHQUFBQUFBSUlBUHhwa1A4M3RxSUFDZ0FDQUFjQU53UUJBQUVBQUFTQUJ3QUFBQUFDQ0FESERyTC9UaXA1QUFvQUFnQUlBQUFBQklBSUFBQUFBQUlJQU5vSnpQOU9Lb2dBQ2dBQ0FBa0FBQUFFZ0FrQUFBQUFBZ2dBMmduTS8wNHFwZ0FLQUFJQUNnQUNCQUlBQ0FBckJBSUFBQUJJQkFBQU53UUJBQUVHZ0FBQUFBQUFBZ2dBMnFuUC8wNUNvZ0FFQWhBQTJtbkkvMDVDb2dCMHc4Ly9UZ0txQUNNSUFRQUFBZ2NDQUFBQUFBY05BQUVBQUFBREFHQUF5QUFEQUU4QUFBQUFCSUFLQUFBQUFBSUlBTzBFNXY5T0tua0FDZ0FDQUFzQUFnUUNBQWNBS3dRQ0FBQUFTQVFBQUFhQUFBQUFBQUFDQ0FBZ21Pbi9UcEoxQUFRQ0VBQzZjZUwvVHBKMUFDQ1k2ZitCeFh3QUl3Z0JBQUFDQndJQUFBQUFCdzBBQVFBQUFBTUFZQURJQUFNQVRnQUFBQUFFZ0FzQUFBQUFBZ2dBQUFBQUFFNHFpQUFLQUFJQURBQTNCQUVBQVFBQUJJQU1BQUFBQUFJSUFCUDdHUUJPS25rQUNnQUNBQTBBTndRQkFBRUFBQVNBRFFBQUFBQUNDQUFUK3hrQVRpcGJBQW9BQWdBT0FEY0VBUUFCQUFBRWdBNEFBQUFBQWdnQUFBQUFBRTRxVEFBS0FBSUFEd0FBQUFTQUR3QUFBQUFDQ0FEdEJPYi9UaXBiQUFvQUFnQVFBRGNFQVFBQkFBQUVnQkFBQUFBQUFnZ0FBQUFBQUU0cUxnQUtBQUlBRVFBQUFBU0FFUUFBQUFBQ0NBREF1dWYvSFlnY0FBb0FBZ0FTQUFJRUFnQUhBQ3NFQWdBQkFFZ0VBQUFHZ0FBQUFBQUFBZ2dBZlBiaS94M3dHQUFFQWhBQUZ0RGIveDN3R0FEMFRldi9VQ01nQUNNSUFRQUFBZ2NDQUFBQUJRY0JBQVFFQndZQUFnQUNBQU1BQUFjT0FBRUFBQUFEQUdBQXlBQURBRTVJQUFBQUFBU0FFZ0FBQUFBQ0NBQUFBUEgvQUFBQUFBb0FBZ0FUQUFBQUJJQVRBQUFBQUFJSUFBRUE0di90Qk9iL0NnQUNBQlFBQUFBRWdCUUFBQUFBQWdnQUFBREUvKzBFNXY4S0FBSUFGUUEzQkFFQUFRQUFCSUFWQUFBQUFBSUlBQUVBOGYvYUNjei9DZ0FDQUJZQUFBQUVnQllBQUFBQUFnZ0FBQUFQQU5vSnpQOEtBQUlBRndBQUFBU0FGd0FBQUFBQ0NBQUFBQjRBN1FUbS93b0FBZ0FZQUFBQUJJQVlBQUFBQUFJSUFBQUFEd0FBQUFBQUNnQUNBQmtBQUFBRWdCa0FBQUFBQWdnQVFFVVlBQjJJSEFBS0FBSUFHZ0FBQUFTQUdnQUFBQUFDQ0FCZHpUUUFYYzBsQUFvQUFnQWJBQUFBQklBYkFBQUFBQUlJQUNBS093Q0pKVU1BQ2dBQ0FCd0FBQUFFZ0J3QUFBQUFBZ2dBUFpKWEFNbHFUQUFLQUFJQUhRQUFBQVNBSFFBQUFBQUNDQUNYM1cwQTNWYzRBQW9BQWdBZUFBSUVBZ0FIQUNzRUFnQUFBRWdFQUFBR2dBQUFBQUFBQWdnQXluQnhBTjIvTkFBRUFoQUFaRXBxQU4yL05BREtjSEVBRVBNN0FDTUlBUUFBQWdjQ0FBQUFBQWNOQUFFQUFBQURBR0FBeUFBREFFNEFBQUFBQklBZUFBQUFBQUlJQU5TZ1p3Q3gveG9BQ2dBQ0FCOEFBQUFFZ0I4QUFBQUFBZ2dBdHhoTEFIRzZFUUFLQUFJQUlBQUFBQVdBSVFBQUFBb0FBZ0FoQUFRR0JBQUJBQUFBQlFZRUFBSUFBQUFLQmdFQUFRQUFCWUFpQUFBQUNnQUNBQ0lBQkFZRUFBSUFBQUFGQmdRQUF3QUFBQUFHQWdDQUFBQUFCWUFqQUFBQUNnQUNBQ01BQkFZRUFBTUFBQUFGQmdRQUJBQUFBQUFHQWdDQUFBQUFCWUFrQUFBQUNnQUNBQ1FBQkFZRUFBUUFBQUFGQmdRQUJRQUFBQUFHQWdDQUFBQUFCWUFsQUFBQUNnQUNBQ1VBQkFZRUFBVUFBQUFGQmdRQUJnQUFBQW9HQVFBQkFBQUZnQ1lBQUFBS0FBSUFKZ0FFQmdRQUJRQUFBQVVHQkFBSEFBQUFBQVlDQUlBQUFBQUZnQ2NBQUFBS0FBSUFKd0FFQmdRQUFnQUFBQVVHQkFBSEFBQUFBQVlDQUlBQUFBQUZnQ2dBQUFBS0FBSUFLQUFFQmdRQUJ3QUFBQVVHQkFBSUFBQUFDZ1lCQUFFQUFBV0FLUUFBQUFvQUFnQXBBQVFHQkFBSUFBQUFCUVlFQUFrQUFBQUFCZ0lBQWdBQUFBV0FLZ0FBQUFvQUFnQXFBQVFHQkFBSUFBQUFCUVlFQUFvQUFBQUtCZ0VBQVFBQUJZQXJBQUFBQ2dBQ0FDc0FCQVlFQUFvQUFBQUZCZ1FBQ3dBQUFBb0dBUUFCQUFBRmdDd0FBQUFLQUFJQUxBQUVCZ1FBQ3dBQUFBVUdCQUFNQUFBQUNnWUJBQUVBQUFXQUxRQUFBQW9BQWdBdEFBUUdCQUFNQUFBQUJRWUVBQTBBQUFBS0JnRUFBUUFBQllBdUFBQUFDZ0FDQUM0QUJBWUVBQTBBQUFBRkJnUUFEZ0FBQUFvR0FRQUJBQUFGZ0M4QUFBQUtBQUlBTHdBRUJnUUFEZ0FBQUFVR0JBQVBBQUFBQ2dZQkFBRUFBQVdBTUFBQUFBb0FBZ0F3QUFRR0JBQUtBQUFBQlFZRUFBOEFBQUFLQmdFQUFRQUFCWUF4QUFBQUNnQUNBREVBQkFZRUFBNEFBQUFGQmdRQUVBQUFBQW9HQVFBQkFBQUZnRElBQUFBS0FBSUFNZ0FFQmdRQUVBQUFBQVVHQkFBUkFBQUFBQVlDQUlBQUFBQUZnRE1BQUFBS0FBSUFNd0FFQmdRQUVRQUFBQVVHQkFBU0FBQUFBQVlDQUlBQUFBQUZnRFFBQUFBS0FBSUFOQUFFQmdRQUVnQUFBQVVHQkFBVEFBQUFBQVlDQUlBQUFBQUZnRFVBQUFBS0FBSUFOUUFFQmdRQUV3QUFBQVVHQkFBVUFBQUFDZ1lCQUFFQUFBV0FOZ0FBQUFvQUFnQTJBQVFHQkFBVEFBQUFCUVlFQUJVQUFBQUFCZ0lBZ0FBQUFBV0FOd0FBQUFvQUFnQTNBQVFHQkFBVkFBQUFCUVlFQUJZQUFBQUFCZ0lBZ0FBQUFBV0FPQUFBQUFvQUFnQTRBQVFHQkFBV0FBQUFCUVlFQUJjQUFBQUFCZ0lBZ0FBQUFBV0FPUUFBQUFvQUFnQTVBQVFHQkFBWEFBQUFCUVlFQUJnQUFBQUFCZ0lBZ0FBQUFBV0FPZ0FBQUFvQUFnQTZBQVFHQkFBU0FBQUFCUVlFQUJnQUFBQUFCZ0lBZ0FBQUFBV0FPd0FBQUFvQUFnQTdBQVFHQkFBWUFBQUFCUVlFQUJrQUFBQUFCZ0lBZ0FBQUFBV0FQQUFBQUFvQUFnQThBQVFHQkFBUUFBQUFCUVlFQUJrQUFBQUFCZ0lBZ0FBQUFBV0FQUUFBQUFvQUFnQTlBQVFHQkFBWkFBQUFCUVlFQUJvQUFBQUFBQVdBUGdBQUFBb0FBZ0ErQUFRR0JBQWFBQUFBQlFZRUFCc0FBQUFBQmdJQWdBQUFBQVdBUHdBQUFBb0FBZ0EvQUFRR0JBQWJBQUFBQlFZRUFCd0FBQUFBQmdJQWdBQUFBQVdBUUFBQUFBb0FBZ0JBQUFRR0JBQWNBQUFBQlFZRUFCMEFBQUFBQmdJQWdBQUFBQVdBUVFBQUFBb0FBZ0JCQUFRR0JBQWRBQUFBQlFZRUFCNEFBQUFBQmdJQWdBQUFBQVdBUWdBQUFBb0FBZ0JDQUFRR0JBQWVBQUFBQlFZRUFCOEFBQUFBQmdJQWdBQUFBQVdBUXdBQUFBb0FBZ0JEQUFRR0JBQWFBQUFBQlFZRUFCOEFBQUFBQmdJQWdBQUFBQWVBUmdBQUFBUUNFQUFKOVp2L1QwQjhBQW4xbS8vT1oyd0FDZ0FDQUVRQUFBb0NBQVFBQkFvQ0FBRUFEUUlNQU01bmJBQUo5WnYvQUFBQUFBNENEQUJQUUh3QUNmV2Ivd0FBQUFBUEFnd0F6bWRzQUlyTnEvOEFBQUFBQUFBSGdFY0FBQUFFQWhBQUFBQUFBTkI5SkFBQUFBQUFUcVVVQUFvQUFnQkZBQUFLQWdBRUFBUUtBZ0FCQUEwQ0RBQk9wUlFBQUFBQUFBQUFBQUFPQWd3QTBIMGtBQUFBQUFBQUFBQUFEd0lNQUU2bEZBQ0IyQThBQUFBQUFBQUFCNEJJQUFBQUJBSVFBQUFBQUFBME0vdi9BQUFBQU8wRTV2OEtBQUlBUmdBQUNnSUFCQUFFQ2dJQUFRQU5BZ3dBN1FUbS93QUFBQUFBQUFBQURnSU1BRFF6Ky84QUFBQUFBQUFBQUE4Q0RBRHRCT2IvUmk0VkFBQUFBQUFBQUFlQVNRQUFBQVFDRUFCNlZWRUE0MEJFQUhwVlVRQ2RFaThBQ2dBQ0FFY0FBQW9DQUFRQUJBb0NBQUVBRFFJTUFKMFNMd0I2VlZFQUFBQUFBQTRDREFEalFFUUFlbFZSQUFBQUFBQVBBZ3dBblJJdkFNQ0RaZ0FBQUFBQUFBQUFBQUFBQUFBQUFBPT0=</t>
        </r>
      </text>
    </comment>
    <comment ref="K90" authorId="0">
      <text>
        <r>
          <rPr>
            <sz val="9"/>
            <color indexed="81"/>
            <rFont val="Tahoma"/>
            <family val="2"/>
          </rPr>
          <t>QzI1SDI2TjRPMnxNQVNURVIgU0hFRVRQaWN0dXJlIDMyOXxWbXBEUkRBeE1EQUVBd0lCQUFBQUFBQUFBQUFBQUFDQUFBQUFBQU1BRmdBQUFFTm9aVzFFY21GM0lERXlMakF1TWk0eE1EYzJCQUlRQUtBQWYvL2FpY3YveW5CeEFFNENx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x4V2dCSVdDQVFBQUFBa0FCZ0lCQUFBQUNRQUdRZ0FBQkFJQWdBQkFBOElBZ0FCQUFPQVJRQUFBQVFDRUFDZ0FILy8yb25MLzhwd2NRQk9BcW9BQklBQkFBQUFBQUlJQUZvM3hmOTBRVWNBQ2dBQ0FBSUFOd1FCQUFFQUFBU0FBZ0FBQUFBQ0NBQUE3SzcvWUZSYkFBb0FBZ0FEQUFBQUJJQURBQUFBQUFJSUFOT1RrZitkRjFVQUNnQUNBQVFBQWdRQ0FBZ0FLd1FDQUFBQVNBUUFBQWFBQUFBQUFBQUNDQURUTTVYL25TOVJBQVFDRUFEVDg0My9uUzlSQUcxTmxmK2Q3MWdBSXdnQkFBQUNCd0lBQUFBQUJ3MEFBUUFBQUFNQVlBRElBQU1BVHdBQUFBQUVnQVFBQUFBQUFnZ0EwNU9DLzdBU2J3QUtBQUlBQlFBQ0JBSUFCd0FyQkFJQUFBQklCQUFBQm9BQUFBQUFBQUlJQUFZbmh2K3dlbXNBQkFJUUFLQUFmLyt3ZW1zQUJpZUcvK090Y2dBakNBRUFBQUlIQWdBQUFBQUhEUUFCQUFBQUF3QmdBTWdBQXdCT0FBQUFBQVNBQlFBQUFBQUNDQUMvcHBiL0NsNkZBQW9BQWdBR0FBQUFCSUFHQUFBQUFBSUlBUHhwa1A4M3RxSUFDZ0FDQUFjQU53UUJBQUVBQUFTQUJ3QUFBQUFDQ0FESERyTC9UaXA1QUFvQUFnQUlBQUFBQklBSUFBQUFBQUlJQU5vSnpQOU9Lb2dBQ2dBQ0FBa0FBQUFFZ0FrQUFBQUFBZ2dBMmduTS8wNHFwZ0FLQUFJQUNnQUNCQUlBQ0FBckJBSUFBQUJJQkFBQU53UUJBQUVHZ0FBQUFBQUFBZ2dBMnFuUC8wNUNvZ0FFQWhBQTJtbkkvMDVDb2dCMHc4Ly9UZ0txQUNNSUFRQUFBZ2NDQUFBQUFBY05BQUVBQUFBREFHQUF5QUFEQUU4QUFBQUFCSUFLQUFBQUFBSUlBTzBFNXY5T0tua0FDZ0FDQUFzQUFnUUNBQWNBS3dRQ0FBQUFTQVFBQUFhQUFBQUFBQUFDQ0FBZ21Pbi9UcEoxQUFRQ0VBQzZjZUwvVHBKMUFDQ1k2ZitCeFh3QUl3Z0JBQUFDQndJQUFBQUFCdzBBQVFBQUFBTUFZQURJQUFNQVRnQUFBQUFFZ0FzQUFBQUFBZ2dBQUFBQUFFNHFpQUFLQUFJQURBQTNCQUVBQVFBQUJJQU1BQUFBQUFJSUFCUDdHUUJPS25rQUNnQUNBQTBBTndRQkFBRUFBQVNBRFFBQUFBQUNDQUFUK3hrQVRpcGJBQW9BQWdBT0FEY0VBUUFCQUFBRWdBNEFBQUFBQWdnQUFBQUFBRTRxVEFBS0FBSUFEd0FBQUFTQUR3QUFBQUFDQ0FEdEJPYi9UaXBiQUFvQUFnQVFBRGNFQVFBQkFBQUVnQkFBQUFBQUFnZ0FBQUFBQUU0cUxnQUtBQUlBRVFBQUFBU0FFUUFBQUFBQ0NBREF1dWYvSFlnY0FBb0FBZ0FTQUFJRUFnQUhBQ3NFQWdBQkFFZ0VBQUFHZ0FBQUFBQUFBZ2dBZlBiaS94M3dHQUFFQWhBQUZ0RGIveDN3R0FEMFRldi9VQ01nQUNNSUFRQUFBZ2NDQUFBQUJRY0JBQVFFQndZQUFnQUNBQU1BQUFjT0FBRUFBQUFEQUdBQXlBQURBRTVJQUFBQUFBU0FFZ0FBQUFBQ0NBQUFBUEgvQUFBQUFBb0FBZ0FUQUFBQUJJQVRBQUFBQUFJSUFBRUE0di90Qk9iL0NnQUNBQlFBQUFBRWdCUUFBQUFBQWdnQUFBREUvKzBFNXY4S0FBSUFGUUEzQkFFQUFRQUFCSUFWQUFBQUFBSUlBQUVBOGYvYUNjei9DZ0FDQUJZQUFBQUVnQllBQUFBQUFnZ0FBQUFQQU5vSnpQOEtBQUlBRndBQUFBU0FGd0FBQUFBQ0NBQUFBQjRBN1FUbS93b0FBZ0FZQUFBQUJJQVlBQUFBQUFJSUFBQUFEd0FBQUFBQUNnQUNBQmtBQUFBRWdCa0FBQUFBQWdnQVFFVVlBQjJJSEFBS0FBSUFHZ0FBQUFTQUdnQUFBQUFDQ0FCZHpUUUFYYzBsQUFvQUFnQWJBQUFBQklBYkFBQUFBQUlJQUNBS093Q0pKVU1BQ2dBQ0FCd0FBQUFFZ0J3QUFBQUFBZ2dBUFpKWEFNbHFUQUFLQUFJQUhRQUFBQVNBSFFBQUFBQUNDQUNYM1cwQTNWYzRBQW9BQWdBZUFBSUVBZ0FIQUNzRUFnQUFBRWdFQUFBR2dBQUFBQUFBQWdnQXluQnhBTjIvTkFBRUFoQUFaRXBxQU4yL05BREtjSEVBRVBNN0FDTUlBUUFBQWdjQ0FBQUFBQWNOQUFFQUFBQURBR0FBeUFBREFFNEFBQUFBQklBZUFBQUFBQUlJQU5TZ1p3Q3gveG9BQ2dBQ0FCOEFBQUFFZ0I4QUFBQUFBZ2dBdHhoTEFIRzZFUUFLQUFJQUlBQUFBQVdBSVFBQUFBb0FBZ0FoQUFRR0JBQUJBQUFBQlFZRUFBSUFBQUFLQmdFQUFRQUFCWUFpQUFBQUNnQUNBQ0lBQkFZRUFBSUFBQUFGQmdRQUF3QUFBQUFHQWdDQUFBQUFCWUFqQUFBQUNnQUNBQ01BQkFZRUFBTUFBQUFGQmdRQUJBQUFBQUFHQWdDQUFBQUFCWUFrQUFBQUNnQUNBQ1FBQkFZRUFBUUFBQUFGQmdRQUJRQUFBQUFHQWdDQUFBQUFCWUFsQUFBQUNnQUNBQ1VBQkFZRUFBVUFBQUFGQmdRQUJnQUFBQW9HQVFBQkFBQUZnQ1lBQUFBS0FBSUFKZ0FFQmdRQUJRQUFBQVVHQkFBSEFBQUFBQVlDQUlBQUFBQUZnQ2NBQUFBS0FBSUFKd0FFQmdRQUFnQUFBQVVHQkFBSEFBQUFBQVlDQUlBQUFBQUZnQ2dBQUFBS0FBSUFLQUFFQmdRQUJ3QUFBQVVHQkFBSUFBQUFDZ1lCQUFFQUFBV0FLUUFBQUFvQUFnQXBBQVFHQkFBSUFBQUFCUVlFQUFrQUFBQUFCZ0lBQWdBQUFBV0FLZ0FBQUFvQUFnQXFBQVFHQkFBSUFBQUFCUVlFQUFvQUFBQUtCZ0VBQVFBQUJZQXJBQUFBQ2dBQ0FDc0FCQVlFQUFvQUFBQUZCZ1FBQ3dBQUFBb0dBUUFCQUFBRmdDd0FBQUFLQUFJQUxBQUVCZ1FBQ3dBQUFBVUdCQUFNQUFBQUNnWUJBQUVBQUFXQUxRQUFBQW9BQWdBdEFBUUdCQUFNQUFBQUJRWUVBQTBBQUFBS0JnRUFBUUFBQllBdUFBQUFDZ0FDQUM0QUJBWUVBQTBBQUFBRkJnUUFEZ0FBQUFvR0FRQUJBQUFGZ0M4QUFBQUtBQUlBTHdBRUJnUUFEZ0FBQUFVR0JBQVBBQUFBQ2dZQkFBRUFBQVdBTUFBQUFBb0FBZ0F3QUFRR0JBQUtBQUFBQlFZRUFBOEFBQUFLQmdFQUFRQUFCWUF4QUFBQUNnQUNBREVBQkFZRUFBNEFBQUFGQmdRQUVBQUFBQW9HQVFBQkFBQUZnRElBQUFBS0FBSUFNZ0FFQmdRQUVBQUFBQVVHQkFBUkFBQUFBQVlDQUlBQUFBQUZnRE1BQUFBS0FBSUFNd0FFQmdRQUVRQUFBQVVHQkFBU0FBQUFBQVlDQUlBQUFBQUZnRFFBQUFBS0FBSUFOQUFFQmdRQUVnQUFBQVVHQkFBVEFBQUFBQVlDQUlBQUFBQUZnRFVBQUFBS0FBSUFOUUFFQmdRQUV3QUFBQVVHQkFBVUFBQUFDZ1lCQUFFQUFBV0FOZ0FBQUFvQUFnQTJBQVFHQkFBVEFBQUFCUVlFQUJVQUFBQUFCZ0lBZ0FBQUFBV0FOd0FBQUFvQUFnQTNBQVFHQkFBVkFBQUFCUVlFQUJZQUFBQUFCZ0lBZ0FBQUFBV0FPQUFBQUFvQUFnQTRBQVFHQkFBV0FBQUFCUVlFQUJjQUFBQUFCZ0lBZ0FBQUFBV0FPUUFBQUFvQUFnQTVBQVFHQkFBWEFBQUFCUVlFQUJnQUFBQUFCZ0lBZ0FBQUFBV0FPZ0FBQUFvQUFnQTZBQVFHQkFBU0FBQUFCUVlFQUJnQUFBQUFCZ0lBZ0FBQUFBV0FPd0FBQUFvQUFnQTdBQVFHQkFBWUFBQUFCUVlFQUJrQUFBQUFCZ0lBZ0FBQUFBV0FQQUFBQUFvQUFnQThBQVFHQkFBUUFBQUFCUVlFQUJrQUFBQUFCZ0lBZ0FBQUFBV0FQUUFBQUFvQUFnQTlBQVFHQkFBWkFBQUFCUVlFQUJvQUFBQUFBQVdBUGdBQUFBb0FBZ0ErQUFRR0JBQWFBQUFBQlFZRUFCc0FBQUFBQmdJQWdBQUFBQVdBUHdBQUFBb0FBZ0EvQUFRR0JBQWJBQUFBQlFZRUFCd0FBQUFBQmdJQWdBQUFBQVdBUUFBQUFBb0FBZ0JBQUFRR0JBQWNBQUFBQlFZRUFCMEFBQUFBQmdJQWdBQUFBQVdBUVFBQUFBb0FBZ0JCQUFRR0JBQWRBQUFBQlFZRUFCNEFBQUFBQmdJQWdBQUFBQVdBUWdBQUFBb0FBZ0JDQUFRR0JBQWVBQUFBQlFZRUFCOEFBQUFBQmdJQWdBQUFBQVdBUXdBQUFBb0FBZ0JEQUFRR0JBQWFBQUFBQlFZRUFCOEFBQUFBQmdJQWdBQUFBQWVBUmdBQUFBUUNFQUFKOVp2L1QwQjhBQW4xbS8vT1oyd0FDZ0FDQUVRQUFBb0NBQVFBQkFvQ0FBRUFEUUlNQU01bmJBQUo5WnYvQUFBQUFBNENEQUJQUUh3QUNmV2Ivd0FBQUFBUEFnd0F6bWRzQUlyTnEvOEFBQUFBQUFBSGdFY0FBQUFFQWhBQUFBQUFBTkI5SkFBQUFBQUFUcVVVQUFvQUFnQkZBQUFLQWdBRUFBUUtBZ0FCQUEwQ0RBQk9wUlFBQUFBQUFBQUFBQUFPQWd3QTBIMGtBQUFBQUFBQUFBQUFEd0lNQUU2bEZBQ0IyQThBQUFBQUFBQUFCNEJJQUFBQUJBSVFBQUFBQUFBME0vdi9BQUFBQU8wRTV2OEtBQUlBUmdBQUNnSUFCQUFFQ2dJQUFRQU5BZ3dBN1FUbS93QUFBQUFBQUFBQURnSU1BRFF6Ky84QUFBQUFBQUFBQUE4Q0RBRHRCT2IvUmk0VkFBQUFBQUFBQUFlQVNRQUFBQVFDRUFCNlZWRUE0MEJFQUhwVlVRQ2RFaThBQ2dBQ0FFY0FBQW9DQUFRQUJBb0NBQUVBRFFJTUFKMFNMd0I2VlZFQUFBQUFBQTRDREFEalFFUUFlbFZSQUFBQUFBQVBBZ3dBblJJdkFNQ0RaZ0FBQUFBQUFBQUFBQUFBQUFBQUFBPT0=</t>
        </r>
      </text>
    </comment>
    <comment ref="J91" authorId="0">
      <text>
        <r>
          <rPr>
            <sz val="9"/>
            <color indexed="81"/>
            <rFont val="Tahoma"/>
            <family val="2"/>
          </rPr>
          <t>QzI1SDI1TjNPM3xNQVNURVIgU0hFRVRQaWN0dXJlIDMyMXxWbXBEUkRBeE1EQUVBd0lCQUFBQUFBQUFBQUFBQUFDQUFBQUFBQU1BRmdBQUFFTm9aVzFFY21GM0lERXlMakF1TWk0eE1EYzJCQUlRQUNkM2p2OUc4YW45bWJrd0FGTnNGd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KQUFBQUJBSVFBQUFBQUFBQUFBQUFBSURHQkx4V2dCSVdDQVFBQUFBa0FCZ0lCQUFBQUNRQUdRZ0FBQkFJQWdBQkFBOElBZ0FCQUFPQVJBQUFBQVFDRUFBbmQ0Ny9SdkdwL1ptNU1BQlRiQmIvQklBQkFBQUFBQUlJQUFBQThmOVRMQmIvQ2dBQ0FBSUFOd1FCQUFFQUFBU0FBZ0FBQUFBQ0NBQUFBQUFBUURIOC9nb0FBZ0FEQUFBQUJJQURBQUFBQUFJSUFBQUE4Zjh0TnVMK0NnQUNBQVFBQUFBRWdBUUFBQUFBQWdnQUFBQUFBQm83eVA0S0FBSUFCUUFBQUFTQUJRQUFBQUFDQ0FELy94MEFHanZJL2dvQUFnQUdBQUFBQklBR0FBQUFBQUlJQVAvL0xBQUhRSzcrQ2dBQ0FBY0FBZ1FDQUFnQUt3UUNBQUFBU0FRQUFEY0VBUUFCQm9BQUFBQUFBQUlJQVArZk1BQUhXS3IrQkFJUUFQOWZLUUFIV0tyK21ia3dBQWNZc3Y0akNBRUFBQUlIQWdBQUFBQUhEUUFCQUFBQUF3QmdBTWdBQXdCUEFBQUFBQVNBQndBQUFBQUNDQUQvL3gwQTgwU1UvZ29BQWdBSUFBQUFCSUFJQUFBQUFBSUlBQUFBQUFEelJKVCtDZ0FDQUFrQUFBQUVnQWtBQUFBQUFnZ0FBQUR4LytCSmV2NEtBQUlBQ2dBQUFBU0FDZ0FBQUFBQ0NBQUFBQUFBelU1Zy9nb0FBZ0FMQUFBQUJJQUxBQUFBQUFJSUFBRUE4Zis2VTBiK0NnQUNBQXdBQWdRQ0FBY0FLd1FDQUFFQVNBUUFBRGNFQVFBQkJvQUFBQUFBQUFJSUFMdzc3UCs2dTBMK0JBSVFBRllWNWYrNnUwTCtOSlAwLyszdVNmNGpDQUVBQUFJSEFnQUFBQVVIQVFBRUJBY0dBQUlBQWdBREFBQUhEZ0FCQUFBQUF3QmdBTWdBQXdCT1NBQUFBQUFFZ0F3QUFBQUFBZ2dBQUFBQUFLWllMUDRLQUFJQURRQUFBQVNBRFFBQUFBQUNDQUFBQUI0QXBsZ3MvZ29BQWdBT0FBSUVBZ0FJQUNzRUFnQUFBRWdFQUFBM0JBRUFBUWFBQUFBQUFBQUNDQUFBb0NFQXBuQW8vZ1FDRUFBQVlCb0FwbkFvL3BtNUlRQ21NREQrSXdnQkFBQUNCd0lBQUFBQUJ3MEFBUUFBQUFNQVlBRElBQU1BVHdBQUFBQUVnQTRBQUFBQUFnZ0FBQUR4LzVOZEV2NEtBQUlBRHdBM0JBRUFBUUFBQklBUEFBQUFBQUlJQUFBQUFBQ0FZdmo5Q2dBQ0FCQUFBZ1FDQUFjQUt3UUNBQUVBU0FRQUFEY0VBUUFCQm9BQUFBQUFBQUlJQURPVEF3Q0F5dlQ5QkFJUUFNMXMvUCtBeXZUOXF1b0xBTFA5Ky8wakNBRUFBQUlIQWdBQUFBVUhBUUFGQkFjR0FBSUFBZ0FEQUFBSERnQUJBQUFBQXdCZ0FNZ0FBd0JPU0FBQUFBQUVnQkFBQUFBQUFnZ0FBUUR4LzIxbjN2MEtBQUlBRVFBQUFBU0FFUUFBQUFBQ0NBQUFBQUFBV216RS9Rb0FBZ0FTQUFBQUJJQVNBQUFBQUFJSUFBRUE4ZjlHY2FyOUNnQUNBQk1BQUFBRWdCTUFBQUFBQWdnQUFRRFQvMFp4cXYwS0FBSUFGQUFBQUFTQUZBQUFBQUFDQ0FBQkFNVC9XbXpFL1FvQUFnQVZBQUFBQklBVkFBQUFBQUlJQUFBQTAvOXRaOTc5Q2dBQ0FCWUFBQUFFZ0JZQUFBQUFBZ2dBQUFERS80QmkrUDBLQUFJQUZ3QUNCQUlBQndBckJBSUFBQUJJQkFBQUJvQUFBQUFBQUFJSUFEU1R4LytBeXZUOUJBSVFBTTFzd1ArQXl2VDlOSlBILzdQOSsvMGpDQUVBQUFJSEFnQUFBQUFIRFFBQkFBQUFBd0JnQU1nQUF3Qk9BQUFBQUFTQUZ3QUFBQUFDQ0FDOU05RC9oOG9UL2dvQUFnQVlBRGNFQVFBQkFBQUVnQmdBQUFBQUFnZ0FZK2k1LzNUZEovNEtBQUlBR1FBM0JBRUFBUUFBQklBWkFBQUFBQUlJQUZEdG4vOTAzUmorQ2dBQ0FCb0FOd1FCQUFFQUFBU0FHZ0FBQUFBQ0NBQVRLcWIvUjRYNy9Rb0FBZ0FiQUFBQUJJQWJBQUFBQUFJSUFDY1hrdi90T2VYOUNnQUNBQndBQWdRQ0FBZ0FLd1FDQUFBQVNBUUFBRGNFQVFBQkJvQUFBQUFBQUFJSUFDZTNsZi90VWVIOUJBSVFBQ2QzanYvdFVlSDl3TkNWLyswUjZmMGpDQUVBQUFJSEFnQUFBQUFIRFFBQkFBQUFBd0JnQU1nQUF3QlBBQUFBQUFTQUhBQUFBQUFDQ0FELy94MEF6VTVnL2dvQUFnQWRBQUFBQklBZEFBQUFBQUlJQVAvL0xBRGdTWHIrQ2dBQ0FCNEFBQUFFZ0I0QUFBQUFBZ2dBLy84c0FDMDI0djRLQUFJQUh3QUFBQVNBSHdBQUFBQUNDQUQvL3gwQVFESDgvZ29BQWdBZ0FBQUFCWUFoQUFBQUNnQUNBQ0VBQkFZRUFBRUFBQUFGQmdRQUFnQUFBQW9HQVFBQkFBQUZnQ0lBQUFBS0FBSUFJZ0FFQmdRQUFnQUFBQVVHQkFBREFBQUFBQVlDQUlBQUFBQUZnQ01BQUFBS0FBSUFJd0FFQmdRQUF3QUFBQVVHQkFBRUFBQUFBQVlDQUlBQUFBQUZnQ1FBQUFBS0FBSUFKQUFFQmdRQUJBQUFBQVVHQkFBRkFBQUFBQVlDQUlBQUFBQUZnQ1VBQUFBS0FBSUFKUUFFQmdRQUJRQUFBQVVHQkFBR0FBQUFDZ1lCQUFFQUFBV0FKZ0FBQUFvQUFnQW1BQVFHQkFBR0FBQUFCUVlFQUFjQUFBQUtCZ0VBQVFBQUJZQW5BQUFBQ2dBQ0FDY0FCQVlFQUFjQUFBQUZCZ1FBQ0FBQUFBQUdBZ0NBQUFBQUJZQW9BQUFBQ2dBQ0FDZ0FCQVlFQUFnQUFBQUZCZ1FBQ1FBQUFBQUdBZ0NBQUFBQUJZQXBBQUFBQ2dBQ0FDa0FCQVlFQUFrQUFBQUZCZ1FBQ2dBQUFBQUdBZ0NBQUFBQUJZQXFBQUFBQ2dBQ0FDb0FCQVlFQUFvQUFBQUZCZ1FBQ3dBQUFBb0dBUUFCQUFBRmdDc0FBQUFLQUFJQUt3QUVCZ1FBQ3dBQUFBVUdCQUFNQUFBQUNnWUJBQUVBQUFXQUxBQUFBQW9BQWdBc0FBUUdCQUFNQUFBQUJRWUVBQTBBQUFBQUJnSUFBZ0FBQUFXQUxRQUFBQW9BQWdBdEFBUUdCQUFNQUFBQUJRWUVBQTRBQUFBS0JnRUFBUUFBQllBdUFBQUFDZ0FDQUM0QUJBWUVBQTRBQUFBRkJnUUFEd0FBQUFvR0FRQUJBQUFGZ0M4QUFBQUtBQUlBTHdBRUJnUUFEd0FBQUFVR0JBQVFBQUFBQ2dZQkFBRUFBQVdBTUFBQUFBb0FBZ0F3QUFRR0JBQVFBQUFBQlFZRUFCRUFBQUFBQmdJQWdBQUFBQVdBTVFBQUFBb0FBZ0F4QUFRR0JBQVJBQUFBQlFZRUFCSUFBQUFBQmdJQWdBQUFBQVdBTWdBQUFBb0FBZ0F5QUFRR0JBQVNBQUFBQlFZRUFCTUFBQUFBQmdJQWdBQUFBQVdBTXdBQUFBb0FBZ0F6QUFRR0JBQVRBQUFBQlFZRUFCUUFBQUFBQmdJQWdBQUFBQVdBTkFBQUFBb0FBZ0EwQUFRR0JBQVVBQUFBQlFZRUFCVUFBQUFBQmdJQWdBQUFBQVdBTlFBQUFBb0FBZ0ExQUFRR0JBQVFBQUFBQlFZRUFCVUFBQUFBQmdJQWdBQUFBQVdBTmdBQUFBb0FBZ0EyQUFRR0JBQVZBQUFBQlFZRUFCWUFBQUFLQmdFQUFRQUFCWUEzQUFBQUNnQUNBRGNBQkFZRUFCWUFBQUFGQmdRQUZ3QUFBQW9HQVFBQkFBQUZnRGdBQUFBS0FBSUFPQUFFQmdRQUZ3QUFBQVVHQkFBWUFBQUFDZ1lCQUFFQUFBV0FPUUFBQUFvQUFnQTVBQVFHQkFBWUFBQUFCUVlFQUJrQUFBQUtCZ0VBQVFBQUJZQTZBQUFBQ2dBQ0FEb0FCQVlFQUJrQUFBQUZCZ1FBR2dBQUFBb0dBUUFCQUFBRmdEc0FBQUFLQUFJQU93QUVCZ1FBRmdBQUFBVUdCQUFhQUFBQUNnWUJBQUVBQUFXQVBBQUFBQW9BQWdBOEFBUUdCQUFhQUFBQUJRWUVBQnNBQUFBQUJnSUFBZ0FBQUFXQVBRQUFBQW9BQWdBOUFBUUdCQUFLQUFBQUJRWUVBQndBQUFBQUJnSUFnQUFBQUFXQVBnQUFBQW9BQWdBK0FBUUdCQUFjQUFBQUJRWUVBQjBBQUFBQUJnSUFnQUFBQUFXQVB3QUFBQW9BQWdBL0FBUUdCQUFIQUFBQUJRWUVBQjBBQUFBQUJnSUFnQUFBQUFXQVFBQUFBQW9BQWdCQUFBUUdCQUFGQUFBQUJRWUVBQjRBQUFBQUJnSUFnQUFBQUFXQVFRQUFBQW9BQWdCQkFBUUdCQUFlQUFBQUJRWUVBQjhBQUFBQUJnSUFnQUFBQUFXQVFnQUFBQW9BQWdCQ0FBUUdCQUFDQUFBQUJRWUVBQjhBQUFBQUJnSUFnQUFBQUFlQVJRQUFBQVFDRUFELy93NEFjMlQzL3YvL0RnQXROdUwrQ2dBQ0FFTUFBQW9DQUFRQUJBb0NBQUVBRFFJTUFDMDI0djcvL3c0QUFBQUFBQTRDREFCelpQZisvLzhPQUFBQUFBQVBBZ3dBTFRiaS9rWXVKQUFBQUFBQUFBQUhnRVlBQUFBRUFoQUEvLzhPQUNkNGovNy8vdzRBNEVsNi9nb0FBZ0JFQUFBS0FnQUVBQVFLQWdBQkFBMENEQURnU1hyKy8vOE9BQUFBQUFBT0Fnd0FKM2lQL3YvL0RnQUFBQUFBRHdJTUFPQkpldjVHTGlRQUFBQUFBQUFBQjRCSEFBQUFCQUlRQUFFQTR2K2dtdG45QVFEaS8xcHN4UDBLQUFJQVJRQUFDZ0lBQkFBRUNnSUFBUUFOQWd3QVdtekUvUUVBNHY4QUFBQUFEZ0lNQUtDYTJmMEJBT0wvQUFBQUFBOENEQUJhYk1UOVJ5NzMvd0FBQUFBQUFBQUFBQUFBQUFBQQ==</t>
        </r>
      </text>
    </comment>
    <comment ref="K91" authorId="0">
      <text>
        <r>
          <rPr>
            <sz val="9"/>
            <color indexed="81"/>
            <rFont val="Tahoma"/>
            <family val="2"/>
          </rPr>
          <t>QzI1SDI1TjNPM3xNQVNURVIgU0hFRVRQaWN0dXJlIDMyMXxWbXBEUkRBeE1EQUVBd0lCQUFBQUFBQUFBQUFBQUFDQUFBQUFBQU1BRmdBQUFFTm9aVzFFY21GM0lERXlMakF1TWk0eE1EYzJCQUlRQUNkM2p2OUc4YW45bWJrd0FGTnNGd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KQUFBQUJBSVFBQUFBQUFBQUFBQUFBSURHQkx4V2dCSVdDQVFBQUFBa0FCZ0lCQUFBQUNRQUdRZ0FBQkFJQWdBQkFBOElBZ0FCQUFPQVJBQUFBQVFDRUFBbmQ0Ny9SdkdwL1ptNU1BQlRiQmIvQklBQkFBQUFBQUlJQUFBQThmOVRMQmIvQ2dBQ0FBSUFOd1FCQUFFQUFBU0FBZ0FBQUFBQ0NBQUFBQUFBUURIOC9nb0FBZ0FEQUFBQUJJQURBQUFBQUFJSUFBQUE4Zjh0TnVMK0NnQUNBQVFBQUFBRWdBUUFBQUFBQWdnQUFBQUFBQm83eVA0S0FBSUFCUUFBQUFTQUJRQUFBQUFDQ0FELy94MEFHanZJL2dvQUFnQUdBQUFBQklBR0FBQUFBQUlJQVAvL0xBQUhRSzcrQ2dBQ0FBY0FBZ1FDQUFnQUt3UUNBQUFBU0FRQUFEY0VBUUFCQm9BQUFBQUFBQUlJQVArZk1BQUhXS3IrQkFJUUFQOWZLUUFIV0tyK21ia3dBQWNZc3Y0akNBRUFBQUlIQWdBQUFBQUhEUUFCQUFBQUF3QmdBTWdBQXdCUEFBQUFBQVNBQndBQUFBQUNDQUQvL3gwQTgwU1UvZ29BQWdBSUFBQUFCSUFJQUFBQUFBSUlBQUFBQUFEelJKVCtDZ0FDQUFrQUFBQUVnQWtBQUFBQUFnZ0FBQUR4LytCSmV2NEtBQUlBQ2dBQUFBU0FDZ0FBQUFBQ0NBQUFBQUFBelU1Zy9nb0FBZ0FMQUFBQUJJQUxBQUFBQUFJSUFBRUE4Zis2VTBiK0NnQUNBQXdBQWdRQ0FBY0FLd1FDQUFFQVNBUUFBRGNFQVFBQkJvQUFBQUFBQUFJSUFMdzc3UCs2dTBMK0JBSVFBRllWNWYrNnUwTCtOSlAwLyszdVNmNGpDQUVBQUFJSEFnQUFBQVVIQVFBRUJBY0dBQUlBQWdBREFBQUhEZ0FCQUFBQUF3QmdBTWdBQXdCT1NBQUFBQUFFZ0F3QUFBQUFBZ2dBQUFBQUFLWllMUDRLQUFJQURRQUFBQVNBRFFBQUFBQUNDQUFBQUI0QXBsZ3MvZ29BQWdBT0FBSUVBZ0FJQUNzRUFnQUFBRWdFQUFBM0JBRUFBUWFBQUFBQUFBQUNDQUFBb0NFQXBuQW8vZ1FDRUFBQVlCb0FwbkFvL3BtNUlRQ21NREQrSXdnQkFBQUNCd0lBQUFBQUJ3MEFBUUFBQUFNQVlBRElBQU1BVHdBQUFBQUVnQTRBQUFBQUFnZ0FBQUR4LzVOZEV2NEtBQUlBRHdBM0JBRUFBUUFBQklBUEFBQUFBQUlJQUFBQUFBQ0FZdmo5Q2dBQ0FCQUFBZ1FDQUFjQUt3UUNBQUVBU0FRQUFEY0VBUUFCQm9BQUFBQUFBQUlJQURPVEF3Q0F5dlQ5QkFJUUFNMXMvUCtBeXZUOXF1b0xBTFA5Ky8wakNBRUFBQUlIQWdBQUFBVUhBUUFGQkFjR0FBSUFBZ0FEQUFBSERnQUJBQUFBQXdCZ0FNZ0FBd0JPU0FBQUFBQUVnQkFBQUFBQUFnZ0FBUUR4LzIxbjN2MEtBQUlBRVFBQUFBU0FFUUFBQUFBQ0NBQUFBQUFBV216RS9Rb0FBZ0FTQUFBQUJJQVNBQUFBQUFJSUFBRUE4ZjlHY2FyOUNnQUNBQk1BQUFBRWdCTUFBQUFBQWdnQUFRRFQvMFp4cXYwS0FBSUFGQUFBQUFTQUZBQUFBQUFDQ0FBQkFNVC9XbXpFL1FvQUFnQVZBQUFBQklBVkFBQUFBQUlJQUFBQTAvOXRaOTc5Q2dBQ0FCWUFBQUFFZ0JZQUFBQUFBZ2dBQUFERS80QmkrUDBLQUFJQUZ3QUNCQUlBQndBckJBSUFBQUJJQkFBQUJvQUFBQUFBQUFJSUFEU1R4LytBeXZUOUJBSVFBTTFzd1ArQXl2VDlOSlBILzdQOSsvMGpDQUVBQUFJSEFnQUFBQUFIRFFBQkFBQUFBd0JnQU1nQUF3Qk9BQUFBQUFTQUZ3QUFBQUFDQ0FDOU05RC9oOG9UL2dvQUFnQVlBRGNFQVFBQkFBQUVnQmdBQUFBQUFnZ0FZK2k1LzNUZEovNEtBQUlBR1FBM0JBRUFBUUFBQklBWkFBQUFBQUlJQUZEdG4vOTAzUmorQ2dBQ0FCb0FOd1FCQUFFQUFBU0FHZ0FBQUFBQ0NBQVRLcWIvUjRYNy9Rb0FBZ0FiQUFBQUJJQWJBQUFBQUFJSUFDY1hrdi90T2VYOUNnQUNBQndBQWdRQ0FBZ0FLd1FDQUFBQVNBUUFBRGNFQVFBQkJvQUFBQUFBQUFJSUFDZTNsZi90VWVIOUJBSVFBQ2QzanYvdFVlSDl3TkNWLyswUjZmMGpDQUVBQUFJSEFnQUFBQUFIRFFBQkFBQUFBd0JnQU1nQUF3QlBBQUFBQUFTQUhBQUFBQUFDQ0FELy94MEF6VTVnL2dvQUFnQWRBQUFBQklBZEFBQUFBQUlJQVAvL0xBRGdTWHIrQ2dBQ0FCNEFBQUFFZ0I0QUFBQUFBZ2dBLy84c0FDMDI0djRLQUFJQUh3QUFBQVNBSHdBQUFBQUNDQUQvL3gwQVFESDgvZ29BQWdBZ0FBQUFCWUFoQUFBQUNnQUNBQ0VBQkFZRUFBRUFBQUFGQmdRQUFnQUFBQW9HQVFBQkFBQUZnQ0lBQUFBS0FBSUFJZ0FFQmdRQUFnQUFBQVVHQkFBREFBQUFBQVlDQUlBQUFBQUZnQ01BQUFBS0FBSUFJd0FFQmdRQUF3QUFBQVVHQkFBRUFBQUFBQVlDQUlBQUFBQUZnQ1FBQUFBS0FBSUFKQUFFQmdRQUJBQUFBQVVHQkFBRkFBQUFBQVlDQUlBQUFBQUZnQ1VBQUFBS0FBSUFKUUFFQmdRQUJRQUFBQVVHQkFBR0FBQUFDZ1lCQUFFQUFBV0FKZ0FBQUFvQUFnQW1BQVFHQkFBR0FBQUFCUVlFQUFjQUFBQUtCZ0VBQVFBQUJZQW5BQUFBQ2dBQ0FDY0FCQVlFQUFjQUFBQUZCZ1FBQ0FBQUFBQUdBZ0NBQUFBQUJZQW9BQUFBQ2dBQ0FDZ0FCQVlFQUFnQUFBQUZCZ1FBQ1FBQUFBQUdBZ0NBQUFBQUJZQXBBQUFBQ2dBQ0FDa0FCQVlFQUFrQUFBQUZCZ1FBQ2dBQUFBQUdBZ0NBQUFBQUJZQXFBQUFBQ2dBQ0FDb0FCQVlFQUFvQUFBQUZCZ1FBQ3dBQUFBb0dBUUFCQUFBRmdDc0FBQUFLQUFJQUt3QUVCZ1FBQ3dBQUFBVUdCQUFNQUFBQUNnWUJBQUVBQUFXQUxBQUFBQW9BQWdBc0FBUUdCQUFNQUFBQUJRWUVBQTBBQUFBQUJnSUFBZ0FBQUFXQUxRQUFBQW9BQWdBdEFBUUdCQUFNQUFBQUJRWUVBQTRBQUFBS0JnRUFBUUFBQllBdUFBQUFDZ0FDQUM0QUJBWUVBQTRBQUFBRkJnUUFEd0FBQUFvR0FRQUJBQUFGZ0M4QUFBQUtBQUlBTHdBRUJnUUFEd0FBQUFVR0JBQVFBQUFBQ2dZQkFBRUFBQVdBTUFBQUFBb0FBZ0F3QUFRR0JBQVFBQUFBQlFZRUFCRUFBQUFBQmdJQWdBQUFBQVdBTVFBQUFBb0FBZ0F4QUFRR0JBQVJBQUFBQlFZRUFCSUFBQUFBQmdJQWdBQUFBQVdBTWdBQUFBb0FBZ0F5QUFRR0JBQVNBQUFBQlFZRUFCTUFBQUFBQmdJQWdBQUFBQVdBTXdBQUFBb0FBZ0F6QUFRR0JBQVRBQUFBQlFZRUFCUUFBQUFBQmdJQWdBQUFBQVdBTkFBQUFBb0FBZ0EwQUFRR0JBQVVBQUFBQlFZRUFCVUFBQUFBQmdJQWdBQUFBQVdBTlFBQUFBb0FBZ0ExQUFRR0JBQVFBQUFBQlFZRUFCVUFBQUFBQmdJQWdBQUFBQVdBTmdBQUFBb0FBZ0EyQUFRR0JBQVZBQUFBQlFZRUFCWUFBQUFLQmdFQUFRQUFCWUEzQUFBQUNnQUNBRGNBQkFZRUFCWUFBQUFGQmdRQUZ3QUFBQW9HQVFBQkFBQUZnRGdBQUFBS0FBSUFPQUFFQmdRQUZ3QUFBQVVHQkFBWUFBQUFDZ1lCQUFFQUFBV0FPUUFBQUFvQUFnQTVBQVFHQkFBWUFBQUFCUVlFQUJrQUFBQUtCZ0VBQVFBQUJZQTZBQUFBQ2dBQ0FEb0FCQVlFQUJrQUFBQUZCZ1FBR2dBQUFBb0dBUUFCQUFBRmdEc0FBQUFLQUFJQU93QUVCZ1FBRmdBQUFBVUdCQUFhQUFBQUNnWUJBQUVBQUFXQVBBQUFBQW9BQWdBOEFBUUdCQUFhQUFBQUJRWUVBQnNBQUFBQUJnSUFBZ0FBQUFXQVBRQUFBQW9BQWdBOUFBUUdCQUFLQUFBQUJRWUVBQndBQUFBQUJnSUFnQUFBQUFXQVBnQUFBQW9BQWdBK0FBUUdCQUFjQUFBQUJRWUVBQjBBQUFBQUJnSUFnQUFBQUFXQVB3QUFBQW9BQWdBL0FBUUdCQUFIQUFBQUJRWUVBQjBBQUFBQUJnSUFnQUFBQUFXQVFBQUFBQW9BQWdCQUFBUUdCQUFGQUFBQUJRWUVBQjRBQUFBQUJnSUFnQUFBQUFXQVFRQUFBQW9BQWdCQkFBUUdCQUFlQUFBQUJRWUVBQjhBQUFBQUJnSUFnQUFBQUFXQVFnQUFBQW9BQWdCQ0FBUUdCQUFDQUFBQUJRWUVBQjhBQUFBQUJnSUFnQUFBQUFlQVJRQUFBQVFDRUFELy93NEFjMlQzL3YvL0RnQXROdUwrQ2dBQ0FFTUFBQW9DQUFRQUJBb0NBQUVBRFFJTUFDMDI0djcvL3c0QUFBQUFBQTRDREFCelpQZisvLzhPQUFBQUFBQVBBZ3dBTFRiaS9rWXVKQUFBQUFBQUFBQUhnRVlBQUFBRUFoQUEvLzhPQUNkNGovNy8vdzRBNEVsNi9nb0FBZ0JFQUFBS0FnQUVBQVFLQWdBQkFBMENEQURnU1hyKy8vOE9BQUFBQUFBT0Fnd0FKM2lQL3YvL0RnQUFBQUFBRHdJTUFPQkpldjVHTGlRQUFBQUFBQUFBQjRCSEFBQUFCQUlRQUFFQTR2K2dtdG45QVFEaS8xcHN4UDBLQUFJQVJRQUFDZ0lBQkFBRUNnSUFBUUFOQWd3QVdtekUvUUVBNHY4QUFBQUFEZ0lNQUtDYTJmMEJBT0wvQUFBQUFBOENEQUJhYk1UOVJ5NzMvd0FBQUFBQUFBQUFBQUFBQUFBQQ==</t>
        </r>
      </text>
    </comment>
    <comment ref="J92" authorId="0">
      <text>
        <r>
          <rPr>
            <sz val="9"/>
            <color indexed="81"/>
            <rFont val="Tahoma"/>
            <family val="2"/>
          </rPr>
          <t>QzIwSDE5TjNPNlMyfE1BU1RFUiBTSEVFVFBpY3R1cmUgNjk3fFZtcERSREF4TURBRUF3SUJBQUFBQUFBQUFBQUFBQUNBQUFBQUFBTUFGZ0FBQUVOb1pXMUVjbUYzSURFeUxqQXVNaTR4TURjMkJBSVFBTFJ6bFAvYWljdi9jdzVrQUU0cTh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pBQUFBQkFJUUFBQUFBQUFBQUFBQUFJREdCQkI0YlFZV0NBUUFBQUFrQUJnSUJBQUFBQ1FBR1FnQUFCQUlBZ0FCQUE4SUFnQUJBQU9BUkFBQUFBUUNFQUMwYzVULzJvbkwvM01PWkFCT0t2RUFCSUFCQUFBQUFBSUlBTzBFNXY5T0t2RUFDZ0FDQUFJQU53UUJBQUVBQUFTQUFnQUFBQUFDQ0FEdEJPYi9UaXJUQUFvQUFnQURBQUlFQWdBUUFDc0VBZ0FBQUVnRUFBQUdnQUFBQUFBQUFnZ0E3YVRwLzA3T3p3QUVBaEFBN1dUaS8wN096d0NIdnVuL3RIVFdBQ01JQVFBQUFnY0NBQUFBQUFjTkFBRUFBQUFEQUdBQXlBQURBRk1BQUFBQUJJQURBQUFBQUFJSUFPd0VCQUJPS3RNQUNnQUNBQVFBQWdRQ0FBZ0FLd1FDQUFBQVNBUUFBRGNFQVFBQkJvQUFBQUFBQUFJSUFPeWtCd0JPUXM4QUJBSVFBT3hrQUFCT1FzOEFocjRIQUU0QzF3QWpDQUVBQUFJSEFnQUFBQUFIRFFBQkFBQUFBd0JnQU1nQUF3QlBBQUFBQUFTQUJBQUFBQUFDQ0FEdEJNai9UaXJUQUFvQUFnQUZBQUlFQWdBSUFDc0VBZ0FBQUVnRUFBQTNCQUVBQVFhQUFBQUFBQUFDQ0FEdHBNdi9Ua0xQQUFRQ0VBRHRaTVQvVGtMUEFJZSt5LzlPQXRjQUl3Z0JBQUFDQndJQUFBQUFCdzBBQVFBQUFBTUFZQURJQUFNQVR3QUFBQUFFZ0FVQUFBQUFBZ2dBN1FUbS8wNHF0UUFLQUFJQUJnQUFBQVNBQmdBQUFBQUNDQUFBQUFBQVRpcW1BQW9BQWdBSEFBQUFCSUFIQUFBQUFBSUlBQUFBQUFCT0tvZ0FDZ0FDQUFnQUFBQUVnQWdBQUFBQUFnZ0E3UVRtLzA0cWVRQUtBQUlBQ1FBQUFBU0FDUUFBQUFBQ0NBRGFDY3ovVGlxSUFBb0FBZ0FLQUFBQUJJQUtBQUFBQUFJSUFOb0p6UDlPS3FZQUNnQUNBQXNBQUFBRWdBc0FBQUFBQWdnQXh3NnkvMDRxdFFBS0FBSUFEQUFDQkFJQUJ3QXJCQUlBQUFBaEJBRUFBVWdFQUFBR2dBQUFBQUFBQWdnQStxRzEvMDZTc1FBRUFoQUF4MDZ0LzA2U3NRRDZvYlgvR2grOUFDTUlBUUFBQWdjQ0FBQUFCUWNCQUFFQUJ3NEFBUUFBQUFNQVlBRElBQU1BVGlzQUFBQUFCSUFNQUFBQUFBSUlBTFFUbVA5T0txWUFDZ0FDQUEwQUFnUUNBQWdBS3dRQ0FBQUFTQVFBQURjRUFRQUJCb0FBQUFBQUFBSUlBTFN6bS85T1FxSUFCQUlRQUxSemxQOU9RcUlBVGMyYi8wNENxZ0FqQ0FFQUFBSUhBZ0FBQUFBSERRQUJBQUFBQXdCZ0FNZ0FBd0JQQUFBQUFBU0FEUUFBQUFBQ0NBREhEckwvVGlyVEFBb0FBZ0FPQUFJRUFnQUlBQ3NFQWdBQUFDRUVBUUQvU0FRQUFEY0VBUUFCQm9BQUFBQUFBQUlJQU1ldXRmOU9RczhBQkFJUUFNZHVydjlPUXM4QVlNaTEvK2Q3MlFBakNBRUFBQUlIQWdBQUFBVUhBUUFCQUFjT0FBRUFBQUFEQUdBQXlBQURBRTh0QUFBQUFBU0FEZ0FBQUFBQ0NBRHRCT2IvVGlwYkFBb0FBZ0FQQUFBQUJJQVBBQUFBQUFJSUFOb0p6UDlPS2t3QUNnQUNBQkFBQWdRQ0FBZ0FLd1FDQUFBQVNBUUFBRGNFQVFBQkJvQUFBQUFBQUFJSUFOcXB6LzlPUWtnQUJBSVFBTnBweVA5T1FrZ0FkTVBQLzA0Q1VBQWpDQUVBQUFJSEFnQUFBQUFIRFFBQkFBQUFBd0JnQU1nQUF3QlBBQUFBQUFTQUVBQUFBQUFDQ0FBQUFBQUFUaXBNQUFvQUFnQVJBQUlFQWdBSEFDc0VBZ0FBQUVnRUFBQUdnQUFBQUFBQUFnZ0FNNU1EQUU2U1NBQUVBaEFBeld6OC8wNlNTQUF6a3dNQWdjVlBBQ01JQVFBQUFnY0NBQUFBQUFjTkFBRUFBQUFEQUdBQXlBQURBRTRBQUFBQUJJQVJBQUFBQUFJSUFCUDdHUUJPS2xzQUNnQUNBQklBTndRQkFBRUFBQVNBRWdBQUFBQUNDQUFtOWpNQVRpcE1BQW9BQWdBVEFBQUFCSUFUQUFBQUFBSUlBQzFlVHdBS1hsZ0FDZ0FDQUJRQU53UUJBQUVBQUFTQUZBQUFBQUFDQ0FBYWNXTUFzQkpDQUFvQUFnQVZBRGNFQVFBQkFBQUVnQlVBQUFBQUFnZ0FHbkZVQUowWEtBQUtBQUlBRmdBM0JBRUFBUUFBQklBV0FBQUFBQUlJQU8wWU53QmdWQzRBQ2dBQ0FCY0FBZ1FDQUFnQUt3UUNBQUFBU0FRQUFEY0VBUUFCQm9BQUFBQUFBQUlJQU8yNE9nQmdiQ29BQkFJUUFPMTRNd0JnYkNvQWg5STZBR0FzTWdBakNBRUFBQUlIQWdBQUFBQUhEUUFCQUFBQUF3QmdBTWdBQXdCUEFBQUFBQVNBRndBQUFBQUNDQUFBQUFBQVRpb3VBQW9BQWdBWUFBQUFCSUFZQUFBQUFBSUlBRUJGR0FBZGlCd0FDZ0FDQUJrQUFnUUNBQWNBS3dRQ0FBQUFTQVFBQUFhQUFBQUFBQUFDQ0FCejJCc0FIZkFZQUFRQ0VBQU1zaFFBSGZBWUFIUFlHd0JRSXlBQUl3Z0JBQUFDQndJQUFBQUFCdzBBQVFBQUFBTUFZQURJQUFNQVRnQUFBQUFFZ0JrQUFBQUFBZ2dBQUFBUEFBQUFBQUFLQUFJQUdnQUFBQVNBR2dBQUFBQUNDQUQvL3gwQTdRVG0vd29BQWdBYkFBQUFCSUFiQUFBQUFBSUlBUC8vRGdEYUNjei9DZ0FDQUJ3QUFBQUVnQndBQUFBQUFnZ0FBQUR4LzlvSnpQOEtBQUlBSFFBQUFBU0FIUUFBQUFBQ0NBQUFBT0wvN1FUbS93b0FBZ0FlQUFBQUJJQWVBQUFBQUFJSUFBQUE4ZjhBQUFBQUNnQUNBQjhBQUFBRWdCOEFBQUFBQWdnQXdMcm4veDJJSEFBS0FBSUFJQUFDQkFJQUVBQXJCQUlBQUFCSUJBQUFCb0FBQUFBQUFBSUlBTUJhNi84ZExCa0FCQUlRQU1BYTVQOGRMQmtBV25Uci80UFNId0FqQ0FFQUFBSUhBZ0FBQUFBSERRQUJBQUFBQXdCZ0FNZ0FBd0JUQUFBQUFBV0FJUUFBQUFvQUFnQWhBQVFHQkFBQkFBQUFCUVlFQUFJQUFBQUtCZ0VBQVFBQUJZQWlBQUFBQ2dBQ0FDSUFCQVlFQUFJQUFBQUZCZ1FBQXdBQUFBQUdBZ0FDQUFBQUJZQWpBQUFBQ2dBQ0FDTUFCQVlFQUFJQUFBQUZCZ1FBQkFBQUFBQUdBZ0FDQUFBQUJZQWtBQUFBQ2dBQ0FDUUFCQVlFQUFJQUFBQUZCZ1FBQlFBQUFBb0dBUUFCQUFBRmdDVUFBQUFLQUFJQUpRQUVCZ1FBQlFBQUFBVUdCQUFHQUFBQUFBWUNBSUFBQUFBRmdDWUFBQUFLQUFJQUpnQUVCZ1FBQmdBQUFBVUdCQUFIQUFBQUFBWUNBSUFBQUFBRmdDY0FBQUFLQUFJQUp3QUVCZ1FBQndBQUFBVUdCQUFJQUFBQUFBWUNBSUFBQUFBRmdDZ0FBQUFLQUFJQUtBQUVCZ1FBQ0FBQUFBVUdCQUFKQUFBQUFBWUNBSUFBQUFBRmdDa0FBQUFLQUFJQUtRQUVCZ1FBQ1FBQUFBVUdCQUFLQUFBQUFBWUNBSUFBQUFBRmdDb0FBQUFLQUFJQUtnQUVCZ1FBQlFBQUFBVUdCQUFLQUFBQUFBWUNBSUFBQUFBRmdDc0FBQUFLQUFJQUt3QUVCZ1FBQ2dBQUFBVUdCQUFMQUFBQUNnWUJBQUVBQUFXQUxBQUFBQW9BQWdBc0FBUUdCQUFMQUFBQUJRWUVBQXdBQUFBQUJnSUFBZ0FBQUFXQUxRQUFBQW9BQWdBdEFBUUdCQUFMQUFBQUJRWUVBQTBBQUFBS0JnRUFBUUFBQllBdUFBQUFDZ0FDQUM0QUJBWUVBQWdBQUFBRkJnUUFEZ0FBQUFvR0FRQUJBQUFGZ0M4QUFBQUtBQUlBTHdBRUJnUUFEZ0FBQUFVR0JBQVBBQUFBQUFZQ0FBSUFBQUFGZ0RBQUFBQUtBQUlBTUFBRUJnUUFEZ0FBQUFVR0JBQVFBQUFBQ2dZQkFBRUFBQVdBTVFBQUFBb0FBZ0F4QUFRR0JBQVFBQUFBQlFZRUFCRUFBQUFLQmdFQUFRQUFCWUF5QUFBQUNnQUNBRElBQkFZRUFCRUFBQUFGQmdRQUVnQUFBQW9HQVFBQkFBQUZnRE1BQUFBS0FBSUFNd0FFQmdRQUVnQUFBQVVHQkFBVEFBQUFDZ1lCQUFFQUFBV0FOQUFBQUFvQUFnQTBBQVFHQkFBVEFBQUFCUVlFQUJRQUFBQUtCZ0VBQVFBQUJZQTFBQUFBQ2dBQ0FEVUFCQVlFQUJRQUFBQUZCZ1FBRlFBQUFBb0dBUUFCQUFBRmdEWUFBQUFLQUFJQU5nQUVCZ1FBRlFBQUFBVUdCQUFXQUFBQUNnWUJBQUVBQUFXQU53QUFBQW9BQWdBM0FBUUdCQUFTQUFBQUJRWUVBQllBQUFBS0JnRUFBUUFBQllBNEFBQUFDZ0FDQURnQUJBWUVBQkFBQUFBRkJnUUFGd0FBQUFvR0FRQUJBQUFGZ0RrQUFBQUtBQUlBT1FBRUJnUUFGd0FBQUFVR0JBQVlBQUFBQUFZQ0FJQUFBQUFGZ0RvQUFBQUtBQUlBT2dBRUJnUUFHQUFBQUFVR0JBQVpBQUFBQUFZQ0FJQUFBQUFGZ0RzQUFBQUtBQUlBT3dBRUJnUUFHUUFBQUFVR0JBQWFBQUFBQUFZQ0FJQUFBQUFGZ0R3QUFBQUtBQUlBUEFBRUJnUUFHZ0FBQUFVR0JBQWJBQUFBQUFZQ0FJQUFBQUFGZ0QwQUFBQUtBQUlBUFFBRUJnUUFHd0FBQUFVR0JBQWNBQUFBQUFZQ0FJQUFBQUFGZ0Q0QUFBQUtBQUlBUGdBRUJnUUFIQUFBQUFVR0JBQWRBQUFBQUFZQ0FJQUFBQUFGZ0Q4QUFBQUtBQUlBUHdBRUJnUUFIUUFBQUFVR0JBQWVBQUFBQUFZQ0FJQUFBQUFGZ0VBQUFBQUtBQUlBUUFBRUJnUUFHUUFBQUFVR0JBQWVBQUFBQUFZQ0FJQUFBQUFGZ0VFQUFBQUtBQUlBUVFBRUJnUUFIZ0FBQUFVR0JBQWZBQUFBQUFZQ0FJQUFBQUFGZ0VJQUFBQUtBQUlBUWdBRUJnUUFGd0FBQUFVR0JBQWZBQUFBQUFZQ0FJQUFBQUFIZ0VVQUFBQUVBaEFBN1FUbS81UllyQUR0Qk9iL1RpcVhBQW9BQWdCREFBQUtBZ0FFQUFRS0FnQUJBQTBDREFCT0twY0E3UVRtL3dBQUFBQU9BZ3dBbEZpc0FPMEU1djhBQUFBQUR3SU1BRTRxbHdBME0vdi9BQUFBQUFBQUI0QkdBQUFBQkFJUUFBQUFBQURRZlNRQUFBQUFBRTZsRkFBS0FBSUFSQUFBQ2dJQUJBQUVDZ0lBQVFBTkFnd0FUcVVVQUFBQUFBQUFBQUFBRGdJTUFOQjlKQUFBQUFBQUFBQUFBQThDREFCT3BSUUFnZGdQQUFBQUFBQUFBQWVBUndBQUFBUUNFQUFBQUFBQU5EUDcvd0FBQUFEdEJPYi9DZ0FDQUVVQUFBb0NBQVFBQkFvQ0FBRUFEUUlNQU8wRTV2OEFBQUFBQUFBQUFBNENEQUEwTS92L0FBQUFBQUFBQUFBUEFnd0E3UVRtLzBZdUZRQUFBQUFBQUFBQUFBQUFBQUFBQUE9PQ==</t>
        </r>
      </text>
    </comment>
    <comment ref="K92" authorId="0">
      <text>
        <r>
          <rPr>
            <sz val="9"/>
            <color indexed="81"/>
            <rFont val="Tahoma"/>
            <family val="2"/>
          </rPr>
          <t>QzIwSDE5TjNPNlMyfE1BU1RFUiBTSEVFVFBpY3R1cmUgNjk3fFZtcERSREF4TURBRUF3SUJBQUFBQUFBQUFBQUFBQUNBQUFBQUFBTUFGZ0FBQUVOb1pXMUVjbUYzSURFeUxqQXVNaTR4TURjMkJBSVFBTFJ6bFAvYWljdi9jdzVrQUU0cTh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pBQUFBQkFJUUFBQUFBQUFBQUFBQUFJREdCQkI0YlFZV0NBUUFBQUFrQUJnSUJBQUFBQ1FBR1FnQUFCQUlBZ0FCQUE4SUFnQUJBQU9BUkFBQUFBUUNFQUMwYzVULzJvbkwvM01PWkFCT0t2RUFCSUFCQUFBQUFBSUlBTzBFNXY5T0t2RUFDZ0FDQUFJQU53UUJBQUVBQUFTQUFnQUFBQUFDQ0FEdEJPYi9UaXJUQUFvQUFnQURBQUlFQWdBUUFDc0VBZ0FBQUVnRUFBQUdnQUFBQUFBQUFnZ0E3YVRwLzA3T3p3QUVBaEFBN1dUaS8wN096d0NIdnVuL3RIVFdBQ01JQVFBQUFnY0NBQUFBQUFjTkFBRUFBQUFEQUdBQXlBQURBRk1BQUFBQUJJQURBQUFBQUFJSUFPd0VCQUJPS3RNQUNnQUNBQVFBQWdRQ0FBZ0FLd1FDQUFBQVNBUUFBRGNFQVFBQkJvQUFBQUFBQUFJSUFPeWtCd0JPUXM4QUJBSVFBT3hrQUFCT1FzOEFocjRIQUU0QzF3QWpDQUVBQUFJSEFnQUFBQUFIRFFBQkFBQUFBd0JnQU1nQUF3QlBBQUFBQUFTQUJBQUFBQUFDQ0FEdEJNai9UaXJUQUFvQUFnQUZBQUlFQWdBSUFDc0VBZ0FBQUVnRUFBQTNCQUVBQVFhQUFBQUFBQUFDQ0FEdHBNdi9Ua0xQQUFRQ0VBRHRaTVQvVGtMUEFJZSt5LzlPQXRjQUl3Z0JBQUFDQndJQUFBQUFCdzBBQVFBQUFBTUFZQURJQUFNQVR3QUFBQUFFZ0FVQUFBQUFBZ2dBN1FUbS8wNHF0UUFLQUFJQUJnQUFBQVNBQmdBQUFBQUNDQUFBQUFBQVRpcW1BQW9BQWdBSEFBQUFCSUFIQUFBQUFBSUlBQUFBQUFCT0tvZ0FDZ0FDQUFnQUFBQUVnQWdBQUFBQUFnZ0E3UVRtLzA0cWVRQUtBQUlBQ1FBQUFBU0FDUUFBQUFBQ0NBRGFDY3ovVGlxSUFBb0FBZ0FLQUFBQUJJQUtBQUFBQUFJSUFOb0p6UDlPS3FZQUNnQUNBQXNBQUFBRWdBc0FBQUFBQWdnQXh3NnkvMDRxdFFBS0FBSUFEQUFDQkFJQUJ3QXJCQUlBQUFBaEJBRUFBVWdFQUFBR2dBQUFBQUFBQWdnQStxRzEvMDZTc1FBRUFoQUF4MDZ0LzA2U3NRRDZvYlgvR2grOUFDTUlBUUFBQWdjQ0FBQUFCUWNCQUFFQUJ3NEFBUUFBQUFNQVlBRElBQU1BVGlzQUFBQUFCSUFNQUFBQUFBSUlBTFFUbVA5T0txWUFDZ0FDQUEwQUFnUUNBQWdBS3dRQ0FBQUFTQVFBQURjRUFRQUJCb0FBQUFBQUFBSUlBTFN6bS85T1FxSUFCQUlRQUxSemxQOU9RcUlBVGMyYi8wNENxZ0FqQ0FFQUFBSUhBZ0FBQUFBSERRQUJBQUFBQXdCZ0FNZ0FBd0JQQUFBQUFBU0FEUUFBQUFBQ0NBREhEckwvVGlyVEFBb0FBZ0FPQUFJRUFnQUlBQ3NFQWdBQUFDRUVBUUQvU0FRQUFEY0VBUUFCQm9BQUFBQUFBQUlJQU1ldXRmOU9RczhBQkFJUUFNZHVydjlPUXM4QVlNaTEvK2Q3MlFBakNBRUFBQUlIQWdBQUFBVUhBUUFCQUFjT0FBRUFBQUFEQUdBQXlBQURBRTh0QUFBQUFBU0FEZ0FBQUFBQ0NBRHRCT2IvVGlwYkFBb0FBZ0FQQUFBQUJJQVBBQUFBQUFJSUFOb0p6UDlPS2t3QUNnQUNBQkFBQWdRQ0FBZ0FLd1FDQUFBQVNBUUFBRGNFQVFBQkJvQUFBQUFBQUFJSUFOcXB6LzlPUWtnQUJBSVFBTnBweVA5T1FrZ0FkTVBQLzA0Q1VBQWpDQUVBQUFJSEFnQUFBQUFIRFFBQkFBQUFBd0JnQU1nQUF3QlBBQUFBQUFTQUVBQUFBQUFDQ0FBQUFBQUFUaXBNQUFvQUFnQVJBQUlFQWdBSEFDc0VBZ0FBQUVnRUFBQUdnQUFBQUFBQUFnZ0FNNU1EQUU2U1NBQUVBaEFBeld6OC8wNlNTQUF6a3dNQWdjVlBBQ01JQVFBQUFnY0NBQUFBQUFjTkFBRUFBQUFEQUdBQXlBQURBRTRBQUFBQUJJQVJBQUFBQUFJSUFCUDdHUUJPS2xzQUNnQUNBQklBTndRQkFBRUFBQVNBRWdBQUFBQUNDQUFtOWpNQVRpcE1BQW9BQWdBVEFBQUFCSUFUQUFBQUFBSUlBQzFlVHdBS1hsZ0FDZ0FDQUJRQU53UUJBQUVBQUFTQUZBQUFBQUFDQ0FBYWNXTUFzQkpDQUFvQUFnQVZBRGNFQVFBQkFBQUVnQlVBQUFBQUFnZ0FHbkZVQUowWEtBQUtBQUlBRmdBM0JBRUFBUUFBQklBV0FBQUFBQUlJQU8wWU53QmdWQzRBQ2dBQ0FCY0FBZ1FDQUFnQUt3UUNBQUFBU0FRQUFEY0VBUUFCQm9BQUFBQUFBQUlJQU8yNE9nQmdiQ29BQkFJUUFPMTRNd0JnYkNvQWg5STZBR0FzTWdBakNBRUFBQUlIQWdBQUFBQUhEUUFCQUFBQUF3QmdBTWdBQXdCUEFBQUFBQVNBRndBQUFBQUNDQUFBQUFBQVRpb3VBQW9BQWdBWUFBQUFCSUFZQUFBQUFBSUlBRUJGR0FBZGlCd0FDZ0FDQUJrQUFnUUNBQWNBS3dRQ0FBQUFTQVFBQUFhQUFBQUFBQUFDQ0FCejJCc0FIZkFZQUFRQ0VBQU1zaFFBSGZBWUFIUFlHd0JRSXlBQUl3Z0JBQUFDQndJQUFBQUFCdzBBQVFBQUFBTUFZQURJQUFNQVRnQUFBQUFFZ0JrQUFBQUFBZ2dBQUFBUEFBQUFBQUFLQUFJQUdnQUFBQVNBR2dBQUFBQUNDQUQvL3gwQTdRVG0vd29BQWdBYkFBQUFCSUFiQUFBQUFBSUlBUC8vRGdEYUNjei9DZ0FDQUJ3QUFBQUVnQndBQUFBQUFnZ0FBQUR4LzlvSnpQOEtBQUlBSFFBQUFBU0FIUUFBQUFBQ0NBQUFBT0wvN1FUbS93b0FBZ0FlQUFBQUJJQWVBQUFBQUFJSUFBQUE4ZjhBQUFBQUNnQUNBQjhBQUFBRWdCOEFBQUFBQWdnQXdMcm4veDJJSEFBS0FBSUFJQUFDQkFJQUVBQXJCQUlBQUFCSUJBQUFCb0FBQUFBQUFBSUlBTUJhNi84ZExCa0FCQUlRQU1BYTVQOGRMQmtBV25Uci80UFNId0FqQ0FFQUFBSUhBZ0FBQUFBSERRQUJBQUFBQXdCZ0FNZ0FBd0JUQUFBQUFBV0FJUUFBQUFvQUFnQWhBQVFHQkFBQkFBQUFCUVlFQUFJQUFBQUtCZ0VBQVFBQUJZQWlBQUFBQ2dBQ0FDSUFCQVlFQUFJQUFBQUZCZ1FBQXdBQUFBQUdBZ0FDQUFBQUJZQWpBQUFBQ2dBQ0FDTUFCQVlFQUFJQUFBQUZCZ1FBQkFBQUFBQUdBZ0FDQUFBQUJZQWtBQUFBQ2dBQ0FDUUFCQVlFQUFJQUFBQUZCZ1FBQlFBQUFBb0dBUUFCQUFBRmdDVUFBQUFLQUFJQUpRQUVCZ1FBQlFBQUFBVUdCQUFHQUFBQUFBWUNBSUFBQUFBRmdDWUFBQUFLQUFJQUpnQUVCZ1FBQmdBQUFBVUdCQUFIQUFBQUFBWUNBSUFBQUFBRmdDY0FBQUFLQUFJQUp3QUVCZ1FBQndBQUFBVUdCQUFJQUFBQUFBWUNBSUFBQUFBRmdDZ0FBQUFLQUFJQUtBQUVCZ1FBQ0FBQUFBVUdCQUFKQUFBQUFBWUNBSUFBQUFBRmdDa0FBQUFLQUFJQUtRQUVCZ1FBQ1FBQUFBVUdCQUFLQUFBQUFBWUNBSUFBQUFBRmdDb0FBQUFLQUFJQUtnQUVCZ1FBQlFBQUFBVUdCQUFLQUFBQUFBWUNBSUFBQUFBRmdDc0FBQUFLQUFJQUt3QUVCZ1FBQ2dBQUFBVUdCQUFMQUFBQUNnWUJBQUVBQUFXQUxBQUFBQW9BQWdBc0FBUUdCQUFMQUFBQUJRWUVBQXdBQUFBQUJnSUFBZ0FBQUFXQUxRQUFBQW9BQWdBdEFBUUdCQUFMQUFBQUJRWUVBQTBBQUFBS0JnRUFBUUFBQllBdUFBQUFDZ0FDQUM0QUJBWUVBQWdBQUFBRkJnUUFEZ0FBQUFvR0FRQUJBQUFGZ0M4QUFBQUtBQUlBTHdBRUJnUUFEZ0FBQUFVR0JBQVBBQUFBQUFZQ0FBSUFBQUFGZ0RBQUFBQUtBQUlBTUFBRUJnUUFEZ0FBQUFVR0JBQVFBQUFBQ2dZQkFBRUFBQVdBTVFBQUFBb0FBZ0F4QUFRR0JBQVFBQUFBQlFZRUFCRUFBQUFLQmdFQUFRQUFCWUF5QUFBQUNnQUNBRElBQkFZRUFCRUFBQUFGQmdRQUVnQUFBQW9HQVFBQkFBQUZnRE1BQUFBS0FBSUFNd0FFQmdRQUVnQUFBQVVHQkFBVEFBQUFDZ1lCQUFFQUFBV0FOQUFBQUFvQUFnQTBBQVFHQkFBVEFBQUFCUVlFQUJRQUFBQUtCZ0VBQVFBQUJZQTFBQUFBQ2dBQ0FEVUFCQVlFQUJRQUFBQUZCZ1FBRlFBQUFBb0dBUUFCQUFBRmdEWUFBQUFLQUFJQU5nQUVCZ1FBRlFBQUFBVUdCQUFXQUFBQUNnWUJBQUVBQUFXQU53QUFBQW9BQWdBM0FBUUdCQUFTQUFBQUJRWUVBQllBQUFBS0JnRUFBUUFBQllBNEFBQUFDZ0FDQURnQUJBWUVBQkFBQUFBRkJnUUFGd0FBQUFvR0FRQUJBQUFGZ0RrQUFBQUtBQUlBT1FBRUJnUUFGd0FBQUFVR0JBQVlBQUFBQUFZQ0FJQUFBQUFGZ0RvQUFBQUtBQUlBT2dBRUJnUUFHQUFBQUFVR0JBQVpBQUFBQUFZQ0FJQUFBQUFGZ0RzQUFBQUtBQUlBT3dBRUJnUUFHUUFBQUFVR0JBQWFBQUFBQUFZQ0FJQUFBQUFGZ0R3QUFBQUtBQUlBUEFBRUJnUUFHZ0FBQUFVR0JBQWJBQUFBQUFZQ0FJQUFBQUFGZ0QwQUFBQUtBQUlBUFFBRUJnUUFHd0FBQUFVR0JBQWNBQUFBQUFZQ0FJQUFBQUFGZ0Q0QUFBQUtBQUlBUGdBRUJnUUFIQUFBQUFVR0JBQWRBQUFBQUFZQ0FJQUFBQUFGZ0Q4QUFBQUtBQUlBUHdBRUJnUUFIUUFBQUFVR0JBQWVBQUFBQUFZQ0FJQUFBQUFGZ0VBQUFBQUtBQUlBUUFBRUJnUUFHUUFBQUFVR0JBQWVBQUFBQUFZQ0FJQUFBQUFGZ0VFQUFBQUtBQUlBUVFBRUJnUUFIZ0FBQUFVR0JBQWZBQUFBQUFZQ0FJQUFBQUFGZ0VJQUFBQUtBQUlBUWdBRUJnUUFGd0FBQUFVR0JBQWZBQUFBQUFZQ0FJQUFBQUFIZ0VVQUFBQUVBaEFBN1FUbS81UllyQUR0Qk9iL1RpcVhBQW9BQWdCREFBQUtBZ0FFQUFRS0FnQUJBQTBDREFCT0twY0E3UVRtL3dBQUFBQU9BZ3dBbEZpc0FPMEU1djhBQUFBQUR3SU1BRTRxbHdBME0vdi9BQUFBQUFBQUI0QkdBQUFBQkFJUUFBQUFBQURRZlNRQUFBQUFBRTZsRkFBS0FBSUFSQUFBQ2dJQUJBQUVDZ0lBQVFBTkFnd0FUcVVVQUFBQUFBQUFBQUFBRGdJTUFOQjlKQUFBQUFBQUFBQUFBQThDREFCT3BSUUFnZGdQQUFBQUFBQUFBQWVBUndBQUFBUUNFQUFBQUFBQU5EUDcvd0FBQUFEdEJPYi9DZ0FDQUVVQUFBb0NBQVFBQkFvQ0FBRUFEUUlNQU8wRTV2OEFBQUFBQUFBQUFBNENEQUEwTS92L0FBQUFBQUFBQUFBUEFnd0E3UVRtLzBZdUZRQUFBQUFBQUFBQUFBQUFBQUFBQUE9PQ==</t>
        </r>
      </text>
    </comment>
    <comment ref="J93" authorId="0">
      <text>
        <r>
          <rPr>
            <sz val="9"/>
            <color indexed="81"/>
            <rFont val="Tahoma"/>
            <family val="2"/>
          </rPr>
          <t>QzE2SDE0Q2xOM098TUFTVEVSIFNIRUVUUGljdHVyZSA1OXxWbXBEUkRBeE1EQUVBd0lCQUFBQUFBQUFBQUFBQUFDQUFBQUFBQU1BRmdBQUFFTm9aVzFFY21GM0lERXlMakF1TWk0eE1EYzJCQUlRQUROczRmL2FpY3YvOFp1R0FBdER4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NQNU5Sa1dDQVFBQUFBa0FCZ0lCQUFBQUNRQUdRZ0FBQkFJQWdBQkFBOElBZ0FCQUFPQUx3QUFBQVFDRUFBemJPSC8yb25MLy9HYmhnQUxROFFBQklBQkFBQUFBQUlJQUFBQUFBQk9La3dBQ2dBQ0FBSUFOd1FCQUFFQUFBU0FBZ0FBQUFBQ0NBQUFBQUFBVGlvdUFBb0FBZ0FEQUFBQUJJQURBQUFBQUFJSUFNQzY1LzhkaUJ3QUNnQUNBQVFBQWdRQ0FBY0FLd1FDQUFBQVNBUUFBQWFBQUFBQUFBQUNDQUQwVGV2L0hmQVlBQVFDRUFDTkorVC9IZkFZQVBSTjYvOVFJeUFBSXdnQkFBQUNCd0lBQUFBQUJ3MEFBUUFBQUFNQVlBRElBQU1BVGdBQUFBQUVnQVFBQUFBQUFnZ0FBQUR4L3dBQUFBQUtBQUlBQlFBQUFBU0FCUUFBQUFBQ0NBQUJBT0wvN1FUbS93b0FBZ0FHQUFBQUJJQUdBQUFBQUFJSUFBRUE4Zi9hQ2N6L0NnQUNBQWNBQUFBRWdBY0FBQUFBQWdnQUFBQVBBTm9KelA4S0FBSUFDQUFBQUFTQUNBQUFBQUFDQ0FBQUFCNEE3UVRtL3dvQUFnQUpBQUFBQklBSkFBQUFBQUlJQUFBQUR3QUFBQUFBQ2dBQ0FBb0FBZ1FDQUFjQUt3UUNBQUFBU0FRQUFBYUFBQUFBQUFBQ0NBQXpreElBQUdqOC93UUNFQURNYkFzQUFHajgvek9URWdBem13TUFJd2dCQUFBQ0J3SUFBQUFBQncwQUFRQUFBQU1BWUFESUFBTUFUZ0FBQUFBRWdBb0FBQUFBQWdnQVFFVVlBQjJJSEFBS0FBSUFDd0FBQUFTQUN3QUFBQUFDQ0FCZHpUUUFYYzBsQUFvQUFnQU1BQUFBQklBTUFBQUFBQUlJQVBFRFNnRElsaEFBQ2dBQ0FBMEFBZ1FDQUFnQUt3UUNBQUFBU0FRQUFEY0VBUUFCQm9BQUFBQUFBQUlJQVBHalRRRElyZ3dBQkFJUUFQRmpSZ0RJcmd3QWk3MU5BTWh1RkFBakNBRUFBQUlIQWdBQUFBQUhEUUFCQUFBQUF3QmdBTWdBQXdCUEFBQUFBQVNBRFFBQUFBQUNDQUFZa1R3QXJNZENBQW9BQWdBT0FBSUVBZ0FIQUNzRUFnQUJBRWdFQUFBM0JBRUFBUWFBQUFBQUFBQUNDQUJMSkVBQXJDOC9BQVFDRUFEbC9UZ0FyQzgvQUVza1FBQVRsazBBSXdnQkFBQUNCd0lBQUFBRkJ3RUFBUUFIRGdBQkFBQUFBd0JnQU1nQUF3Qk9TQUFBQUFBRWdBNEFBQUFBQWdnQVo0dFpBR2VMU2dBS0FBSUFEd0EzQkFFQUFRQUFCSUFQQUFBQUFBSUlBQ0pQWVFDM2hXY0FDZ0FDQUJBQUFBQUVnQkFBQUFBQUFnZ0FqaGhNQUV1OGZBQUtBQUlBRVFBQUFBU0FFUUFBQUFBQ0NBQkozRk1BbTdhWkFBb0FBZ0FTQUFBQUJJQVNBQUFBQUFJSUFKaldjQUJXZXFFQUNnQUNBQk1BQUFBRWdCTUFBQUFBQWdnQVU1cDRBS1YwdmdBS0FBSUFGQUFDQkFJQUVRQXJCQUlBQUFCSUJBQUFOd1FCQUFFR2dBQUFBQUFBQWdnQVV6cDhBS1hjdWdBRUFoQUFVL3AwQUtYY3VnRHRVM3dBQzBQRUFDTUlBUUFBQWdjQ0FBQUFCUWNCQUFFQUJ3NEFBUUFBQUFNQVlBRElBQU1BUTJ3QUFBQUFCSUFVQUFBQUFBSUlBQzBOaGdEQlE0d0FDZ0FDQUJVQUFBQUVnQlVBQUFBQUFnZ0Fja2wrQUhKSmJ3QUtBQUlBRmdBQUFBV0FGd0FBQUFvQUFnQVhBQVFHQkFBQkFBQUFCUVlFQUFJQUFBQUtCZ0VBQVFBQUJZQVlBQUFBQ2dBQ0FCZ0FCQVlFQUFJQUFBQUZCZ1FBQXdBQUFBQUdBZ0NBQUFBQUJZQVpBQUFBQ2dBQ0FCa0FCQVlFQUFNQUFBQUZCZ1FBQkFBQUFBQUdBZ0NBQUFBQUJZQWFBQUFBQ2dBQ0FCb0FCQVlFQUFRQUFBQUZCZ1FBQlFBQUFBQUdBZ0NBQUFBQUJZQWJBQUFBQ2dBQ0FCc0FCQVlFQUFVQUFBQUZCZ1FBQmdBQUFBQUdBZ0NBQUFBQUJZQWNBQUFBQ2dBQ0FCd0FCQVlFQUFZQUFBQUZCZ1FBQndBQUFBQUdBZ0NBQUFBQUJZQWRBQUFBQ2dBQ0FCMEFCQVlFQUFjQUFBQUZCZ1FBQ0FBQUFBQUdBZ0NBQUFBQUJZQWVBQUFBQ2dBQ0FCNEFCQVlFQUFnQUFBQUZCZ1FBQ1FBQUFBQUdBZ0NBQUFBQUJZQWZBQUFBQ2dBQ0FCOEFCQVlFQUFRQUFBQUZCZ1FBQ1FBQUFBQUdBZ0NBQUFBQUJZQWdBQUFBQ2dBQ0FDQUFCQVlFQUFrQUFBQUZCZ1FBQ2dBQUFBQUdBZ0NBQUFBQUJZQWhBQUFBQ2dBQ0FDRUFCQVlFQUFJQUFBQUZCZ1FBQ2dBQUFBQUdBZ0NBQUFBQUJZQWlBQUFBQ2dBQ0FDSUFCQVlFQUFvQUFBQUZCZ1FBQ3dBQUFBb0dBUUFCQUFBRmdDTUFBQUFLQUFJQUl3QUVCZ1FBQ3dBQUFBVUdCQUFNQUFBQUFBWUNBQUlBQUFBRmdDUUFBQUFLQUFJQUpBQUVCZ1FBQ3dBQUFBVUdCQUFOQUFBQUNnWUJBQUVBQUFXQUpRQUFBQW9BQWdBbEFBUUdCQUFOQUFBQUJRWUVBQTRBQUFBS0JnRUFBUUFBQllBbUFBQUFDZ0FDQUNZQUJBWUVBQTRBQUFBRkJnUUFEd0FBQUFvR0FRQUJBQUFGZ0NjQUFBQUtBQUlBSndBRUJnUUFEd0FBQUFVR0JBQVFBQUFBQUFZQ0FJQUFBQUFGZ0NnQUFBQUtBQUlBS0FBRUJnUUFFQUFBQUFVR0JBQVJBQUFBQUFZQ0FJQUFBQUFGZ0NrQUFBQUtBQUlBS1FBRUJnUUFFUUFBQUFVR0JBQVNBQUFBQUFZQ0FJQUFBQUFGZ0NvQUFBQUtBQUlBS2dBRUJnUUFFZ0FBQUFVR0JBQVRBQUFBQ2dZQkFBRUFBQVdBS3dBQUFBb0FBZ0FyQUFRR0JBQVNBQUFBQlFZRUFCUUFBQUFBQmdJQWdBQUFBQVdBTEFBQUFBb0FBZ0FzQUFRR0JBQVVBQUFBQlFZRUFCVUFBQUFBQmdJQWdBQUFBQVdBTFFBQUFBb0FBZ0F0QUFRR0JBQVBBQUFBQlFZRUFCVUFBQUFBQmdJQWdBQUFBQWVBTUFBQUFBUUNFQUFBQUFBQTBIMGtBQUFBQUFCT3BSUUFDZ0FDQUM0QUVBQkhBQUFBVkdobGNtVWdhWE1nWVNCMllXeGxibU5sSUc5eUlHTm9ZWEpuWlNCbGNuSnZjaUJ6YjIxbGQyaGxjbVVnYVc0Z2RHaHBjeUJoY205dFlYUnBZeUJ6ZVhOMFpXMHVBQW9DQUFRQUJBb0NBQUVBRFFJTUFFNmxGQUFBQUFBQUFBQUFBQTRDREFEUWZTUUFBQUFBQUFBQUFBQVBBZ3dBVHFVVUFJSFlEd0FBQUFBQUFBQUhnREVBQUFBRUFoQUFBQUFBQURReisvOEFBQUFBN1FUbS93b0FBZ0F2QUFBS0FnQUVBQVFLQWdBQkFBMENEQUR0Qk9iL0FBQUFBQUFBQUFBT0Fnd0FORFA3L3dBQUFBQUFBQUFBRHdJTUFPMEU1djlHTGhVQUFBQUFBQUFBQjRBeUFBQUFCQUlRQU4wU2FRQk5ycGtBM1JKcEFBYUFoQUFLQUFJQU1BQUFDZ0lBQkFBRUNnSUFBUUFOQWd3QUJvQ0VBTjBTYVFBQUFBQUFEZ0lNQUUydW1RRGRFbWtBQUFBQUFBOENEQUFHZ0lRQUpFRitBQUFBQUFBQUFBQUFBQUFBQUFBQQ==</t>
        </r>
      </text>
    </comment>
    <comment ref="K93" authorId="0">
      <text>
        <r>
          <rPr>
            <sz val="9"/>
            <color indexed="81"/>
            <rFont val="Tahoma"/>
            <family val="2"/>
          </rPr>
          <t>QzE2SDE0Q2xOM098TUFTVEVSIFNIRUVUUGljdHVyZSA1OXxWbXBEUkRBeE1EQUVBd0lCQUFBQUFBQUFBQUFBQUFDQUFBQUFBQU1BRmdBQUFFTm9aVzFFY21GM0lERXlMakF1TWk0eE1EYzJCQUlRQUROczRmL2FpY3YvOFp1R0FBdER4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NQNU5Sa1dDQVFBQUFBa0FCZ0lCQUFBQUNRQUdRZ0FBQkFJQWdBQkFBOElBZ0FCQUFPQUx3QUFBQVFDRUFBemJPSC8yb25MLy9HYmhnQUxROFFBQklBQkFBQUFBQUlJQUFBQUFBQk9La3dBQ2dBQ0FBSUFOd1FCQUFFQUFBU0FBZ0FBQUFBQ0NBQUFBQUFBVGlvdUFBb0FBZ0FEQUFBQUJJQURBQUFBQUFJSUFNQzY1LzhkaUJ3QUNnQUNBQVFBQWdRQ0FBY0FLd1FDQUFBQVNBUUFBQWFBQUFBQUFBQUNDQUQwVGV2L0hmQVlBQVFDRUFDTkorVC9IZkFZQVBSTjYvOVFJeUFBSXdnQkFBQUNCd0lBQUFBQUJ3MEFBUUFBQUFNQVlBRElBQU1BVGdBQUFBQUVnQVFBQUFBQUFnZ0FBQUR4L3dBQUFBQUtBQUlBQlFBQUFBU0FCUUFBQUFBQ0NBQUJBT0wvN1FUbS93b0FBZ0FHQUFBQUJJQUdBQUFBQUFJSUFBRUE4Zi9hQ2N6L0NnQUNBQWNBQUFBRWdBY0FBQUFBQWdnQUFBQVBBTm9KelA4S0FBSUFDQUFBQUFTQUNBQUFBQUFDQ0FBQUFCNEE3UVRtL3dvQUFnQUpBQUFBQklBSkFBQUFBQUlJQUFBQUR3QUFBQUFBQ2dBQ0FBb0FBZ1FDQUFjQUt3UUNBQUFBU0FRQUFBYUFBQUFBQUFBQ0NBQXpreElBQUdqOC93UUNFQURNYkFzQUFHajgvek9URWdBem13TUFJd2dCQUFBQ0J3SUFBQUFBQncwQUFRQUFBQU1BWUFESUFBTUFUZ0FBQUFBRWdBb0FBQUFBQWdnQVFFVVlBQjJJSEFBS0FBSUFDd0FBQUFTQUN3QUFBQUFDQ0FCZHpUUUFYYzBsQUFvQUFnQU1BQUFBQklBTUFBQUFBQUlJQVBFRFNnRElsaEFBQ2dBQ0FBMEFBZ1FDQUFnQUt3UUNBQUFBU0FRQUFEY0VBUUFCQm9BQUFBQUFBQUlJQVBHalRRRElyZ3dBQkFJUUFQRmpSZ0RJcmd3QWk3MU5BTWh1RkFBakNBRUFBQUlIQWdBQUFBQUhEUUFCQUFBQUF3QmdBTWdBQXdCUEFBQUFBQVNBRFFBQUFBQUNDQUFZa1R3QXJNZENBQW9BQWdBT0FBSUVBZ0FIQUNzRUFnQUJBRWdFQUFBM0JBRUFBUWFBQUFBQUFBQUNDQUJMSkVBQXJDOC9BQVFDRUFEbC9UZ0FyQzgvQUVza1FBQVRsazBBSXdnQkFBQUNCd0lBQUFBRkJ3RUFBUUFIRGdBQkFBQUFBd0JnQU1nQUF3Qk9TQUFBQUFBRWdBNEFBQUFBQWdnQVo0dFpBR2VMU2dBS0FBSUFEd0EzQkFFQUFRQUFCSUFQQUFBQUFBSUlBQ0pQWVFDM2hXY0FDZ0FDQUJBQUFBQUVnQkFBQUFBQUFnZ0FqaGhNQUV1OGZBQUtBQUlBRVFBQUFBU0FFUUFBQUFBQ0NBQkozRk1BbTdhWkFBb0FBZ0FTQUFBQUJJQVNBQUFBQUFJSUFKaldjQUJXZXFFQUNnQUNBQk1BQUFBRWdCTUFBQUFBQWdnQVU1cDRBS1YwdmdBS0FBSUFGQUFDQkFJQUVRQXJCQUlBQUFCSUJBQUFOd1FCQUFFR2dBQUFBQUFBQWdnQVV6cDhBS1hjdWdBRUFoQUFVL3AwQUtYY3VnRHRVM3dBQzBQRUFDTUlBUUFBQWdjQ0FBQUFCUWNCQUFFQUJ3NEFBUUFBQUFNQVlBRElBQU1BUTJ3QUFBQUFCSUFVQUFBQUFBSUlBQzBOaGdEQlE0d0FDZ0FDQUJVQUFBQUVnQlVBQUFBQUFnZ0Fja2wrQUhKSmJ3QUtBQUlBRmdBQUFBV0FGd0FBQUFvQUFnQVhBQVFHQkFBQkFBQUFCUVlFQUFJQUFBQUtCZ0VBQVFBQUJZQVlBQUFBQ2dBQ0FCZ0FCQVlFQUFJQUFBQUZCZ1FBQXdBQUFBQUdBZ0NBQUFBQUJZQVpBQUFBQ2dBQ0FCa0FCQVlFQUFNQUFBQUZCZ1FBQkFBQUFBQUdBZ0NBQUFBQUJZQWFBQUFBQ2dBQ0FCb0FCQVlFQUFRQUFBQUZCZ1FBQlFBQUFBQUdBZ0NBQUFBQUJZQWJBQUFBQ2dBQ0FCc0FCQVlFQUFVQUFBQUZCZ1FBQmdBQUFBQUdBZ0NBQUFBQUJZQWNBQUFBQ2dBQ0FCd0FCQVlFQUFZQUFBQUZCZ1FBQndBQUFBQUdBZ0NBQUFBQUJZQWRBQUFBQ2dBQ0FCMEFCQVlFQUFjQUFBQUZCZ1FBQ0FBQUFBQUdBZ0NBQUFBQUJZQWVBQUFBQ2dBQ0FCNEFCQVlFQUFnQUFBQUZCZ1FBQ1FBQUFBQUdBZ0NBQUFBQUJZQWZBQUFBQ2dBQ0FCOEFCQVlFQUFRQUFBQUZCZ1FBQ1FBQUFBQUdBZ0NBQUFBQUJZQWdBQUFBQ2dBQ0FDQUFCQVlFQUFrQUFBQUZCZ1FBQ2dBQUFBQUdBZ0NBQUFBQUJZQWhBQUFBQ2dBQ0FDRUFCQVlFQUFJQUFBQUZCZ1FBQ2dBQUFBQUdBZ0NBQUFBQUJZQWlBQUFBQ2dBQ0FDSUFCQVlFQUFvQUFBQUZCZ1FBQ3dBQUFBb0dBUUFCQUFBRmdDTUFBQUFLQUFJQUl3QUVCZ1FBQ3dBQUFBVUdCQUFNQUFBQUFBWUNBQUlBQUFBRmdDUUFBQUFLQUFJQUpBQUVCZ1FBQ3dBQUFBVUdCQUFOQUFBQUNnWUJBQUVBQUFXQUpRQUFBQW9BQWdBbEFBUUdCQUFOQUFBQUJRWUVBQTRBQUFBS0JnRUFBUUFBQllBbUFBQUFDZ0FDQUNZQUJBWUVBQTRBQUFBRkJnUUFEd0FBQUFvR0FRQUJBQUFGZ0NjQUFBQUtBQUlBSndBRUJnUUFEd0FBQUFVR0JBQVFBQUFBQUFZQ0FJQUFBQUFGZ0NnQUFBQUtBQUlBS0FBRUJnUUFFQUFBQUFVR0JBQVJBQUFBQUFZQ0FJQUFBQUFGZ0NrQUFBQUtBQUlBS1FBRUJnUUFFUUFBQUFVR0JBQVNBQUFBQUFZQ0FJQUFBQUFGZ0NvQUFBQUtBQUlBS2dBRUJnUUFFZ0FBQUFVR0JBQVRBQUFBQ2dZQkFBRUFBQVdBS3dBQUFBb0FBZ0FyQUFRR0JBQVNBQUFBQlFZRUFCUUFBQUFBQmdJQWdBQUFBQVdBTEFBQUFBb0FBZ0FzQUFRR0JBQVVBQUFBQlFZRUFCVUFBQUFBQmdJQWdBQUFBQVdBTFFBQUFBb0FBZ0F0QUFRR0JBQVBBQUFBQlFZRUFCVUFBQUFBQmdJQWdBQUFBQWVBTUFBQUFBUUNFQUFBQUFBQTBIMGtBQUFBQUFCT3BSUUFDZ0FDQUM0QUVBQkhBQUFBVkdobGNtVWdhWE1nWVNCMllXeGxibU5sSUc5eUlHTm9ZWEpuWlNCbGNuSnZjaUJ6YjIxbGQyaGxjbVVnYVc0Z2RHaHBjeUJoY205dFlYUnBZeUJ6ZVhOMFpXMHVBQW9DQUFRQUJBb0NBQUVBRFFJTUFFNmxGQUFBQUFBQUFBQUFBQTRDREFEUWZTUUFBQUFBQUFBQUFBQVBBZ3dBVHFVVUFJSFlEd0FBQUFBQUFBQUhnREVBQUFBRUFoQUFBQUFBQURReisvOEFBQUFBN1FUbS93b0FBZ0F2QUFBS0FnQUVBQVFLQWdBQkFBMENEQUR0Qk9iL0FBQUFBQUFBQUFBT0Fnd0FORFA3L3dBQUFBQUFBQUFBRHdJTUFPMEU1djlHTGhVQUFBQUFBQUFBQjRBeUFBQUFCQUlRQU4wU2FRQk5ycGtBM1JKcEFBYUFoQUFLQUFJQU1BQUFDZ0lBQkFBRUNnSUFBUUFOQWd3QUJvQ0VBTjBTYVFBQUFBQUFEZ0lNQUUydW1RRGRFbWtBQUFBQUFBOENEQUFHZ0lRQUpFRitBQUFBQUFBQUFBQUFBQUFBQUFBQQ==</t>
        </r>
      </text>
    </comment>
    <comment ref="J94" authorId="0">
      <text>
        <r>
          <rPr>
            <sz val="9"/>
            <color indexed="81"/>
            <rFont val="Tahoma"/>
            <family val="2"/>
          </rPr>
          <t>QzE4SDIxTjVPMlN8TUFTVEVSIFNIRUVUUGljdHVyZSA1MjV8Vm1wRFJEQXhNREFFQXdJQkFBQUFBQUFBQUFBQUFBQ0FBQUFBQUFNQUZnQUFBRU5vWlcxRWNtRjNJREV5TGpBdU1pNHhNRGMyQkFJUUFGMmtnLzluNXkvL3JMUXNBRG9SV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QK2R2QWdXQ0FRQUFBQWtBQmdJQkFBQUFDUUFHUWdBQUJBSUFnQUJBQThJQWdBQkFBT0FPUUFBQUFRQ0VBQmRwSVAvWitjdi82eTBMQUE2RVUwQUJJQUJBQUFBQUFJSUFQcStnLzlERHcwQUNnQUNBQUlBTndRQkFBRUFBQVNBQWdBQUFBQUNDQUFuRjZIL2dOSUdBQW9BQWdBREFBQUFCSUFEQUFBQUFBSUlBR2RjcXY5a1N1ci9DZ0FDQUFRQU53UUJBQUVBQUFTQUJBQUFBQUFDQ0FBVEtyWC8yaDBkQUFvQUFnQUZBQUlFQWdBSEFDc0VBZ0FBQUVnRUFBQUdnQUFBQUFBQUFnZ0FScjI0LzlxRkdRQUVBaEFBNEpheC85cUZHUUJHdmJqL0Ria2dBQ01JQVFBQUFnY0NBQUFBQUFjTkFBRUFBQUFEQUdBQXlBQURBRTRBQUFBQUJJQUZBQUFBQUFJSUFGRHRydjhHZGpvQUNnQUNBQVlBQUFBRWdBWUFBQUFBQWdnQVNJV1QvOE9wUmdBS0FBSUFCd0EzQkFFQUFRQUFCSUFIQUFBQUFBSUlBR1BveVA4R2Rra0FDZ0FDQUFnQUFnUUNBQWNBS3dRQ0FBQUFTQVFBQUFhQUFBQUFBQUFDQ0FDV2U4ei9CdDVGQUFRQ0VBQXdWY1gvQnQ1RkFKWjd6UDg2RVUwQUl3Z0JBQUFDQndJQUFBQUFCdzBBQVFBQUFBTUFZQURJQUFNQVRnQUFBQUFFZ0FnQUFBQUFBZ2dBdlRQZi94cGpOUUFLQUFJQUNRQUFBQVNBQ1FBQUFBQUNDQUFBQU5QL0Uvc1pBQW9BQWdBS0FBQUFCSUFLQUFBQUFBSUlBQUFBNHY4QUFBQUFDZ0FDQUFzQUFBQUVnQXNBQUFBQUFnZ0FBQUFBQUFBQUFBQUtBQUlBREFBQUFBU0FEQUFBQUFBQ0NBRC8vdzRBN1FUbS93b0FBZ0FOQUFBQUJJQU5BQUFBQUFJSUFBQUFBQURhQ2N6L0NnQUNBQTRBQWdRQ0FBY0FLd1FDQUFBQVNBUUFBQWFBQUFBQUFBQUNDQUF6a3dNQTJuSEkvd1FDRUFETmJQei8ybkhJL3pPVEF3QU5wYy8vSXdnQkFBQUNCd0lBQUFBQUJ3MEFBUUFBQUFNQVlBRElBQU1BVGdBQUFBQUVnQTRBQUFBQUFnZ0FBQURpLzlvSnpQOEtBQUlBRHdBQUFBU0FEd0FBQUFBQ0NBQUFBTlAveHc2eS93b0FBZ0FRQUFJRUFnQUhBQ3NFQWdBQkFFZ0VBQUEzQkFFQUFRYUFBQUFBQUFBQ0NBQzhPODcveDNhdS93UUNFQUJXRmNmL3gzYXUvelNUMXYvNnFiWC9Jd2dCQUFBQ0J3SUFBQUFGQndFQUJBUUhCZ0FDQUFJQUF3QUFCdzRBQVFBQUFBTUFZQURJQUFNQVRrZ0FBQUFBQklBUUFBQUFBQUlJQUFBQTR2KzBFNWovQ2dBQ0FCRUFBQUFFZ0JFQUFBQUFBZ2dBQUFBQUFMUVRtUDhLQUFJQUVnQUFBQVNBRWdBQUFBQUNDQUQvL3c0QW9CaCsvd29BQWdBVEFBQUFCSUFUQUFBQUFBSUlBQUFBQUFDTkhXVC9DZ0FDQUJRQUFBQUVnQlFBQUFBQUFnZ0FBQURpLzQwZFpQOEtBQUlBRlFBQUFBU0FGUUFBQUFBQ0NBQUFBTlAvb0JoKy93b0FBZ0FXQUFBQUJJQVdBQUFBQUFJSUFQLy9EZ0I2SWtyL0NnQUNBQmNBQWdRQ0FCQUFLd1FDQUFBQVNBUUFBQWFBQUFBQUFBQUNDQUQvbnhJQWVzWkcvd1FDRUFEL1h3c0Flc1pHLzVtNUVnRGdiRTMvSXdnQkFBQUNCd0lBQUFBQUJ3MEFBUUFBQUFNQVlBRElBQU1BVXdBQUFBQUVnQmNBQUFBQUFnZ0E3UVQxLzNvaU8vOEtBQUlBR0FBQ0JBSUFDQUFyQkFJQUFBQklCQUFBTndRQkFBRUdnQUFBQUFBQUFnZ0E3YVQ0LzNvNk4vOEVBaEFBN1dUeC8zbzZOLytIdnZqL2V2bysveU1JQVFBQUFnY0NBQUFBQUFjTkFBRUFBQUFEQUdBQXlBQURBRThBQUFBQUJJQVlBQUFBQUFJSUFCUDdLQUI2SWxuL0NnQUNBQmtBQWdRQ0FBZ0FLd1FDQUFBQVNBUUFBRGNFQVFBQkJvQUFBQUFBQUFJSUFCT2JMQUI2T2xYL0JBSVFBQk5iSlFCNk9sWC9yTFFzQUhyNlhQOGpDQUVBQUFJSEFnQUFBQUFIRFFBQkFBQUFBd0JnQU1nQUF3QlBBQUFBQUFTQUdRQUFBQUFDQ0FELy94MEFaeWN3L3dvQUFnQWFBRGNFQVFBQkFBQUVnQm9BQUFBQUFnZ0FBQURULyswRTV2OEtBQUlBR3dBQ0JBSUFCd0FyQkFJQUFBQklCQUFBQm9BQUFBQUFBQUlJQURTVDF2L3RiT0wvQkFJUUFNMXN6Ly90Yk9ML05KUFcveUNnNmY4akNBRUFBQUlIQWdBQUFBQUhEUUFCQUFBQUF3QmdBTWdBQXdCT0FBQUFBQVdBSEFBQUFBb0FBZ0FjQUFRR0JBQUJBQUFBQlFZRUFBSUFBQUFLQmdFQUFRQUFCWUFkQUFBQUNnQUNBQjBBQkFZRUFBSUFBQUFGQmdRQUF3QUFBQW9HQVFBQkFBQUZnQjRBQUFBS0FBSUFIZ0FFQmdRQUFnQUFBQVVHQkFBRUFBQUFDZ1lCQUFFQUFBV0FId0FBQUFvQUFnQWZBQVFHQkFBRUFBQUFCUVlFQUFVQUFBQUFCZ0lBZ0FBQUFBV0FJQUFBQUFvQUFnQWdBQVFHQkFBRkFBQUFCUVlFQUFZQUFBQUtCZ0VBQVFBQUJZQWhBQUFBQ2dBQ0FDRUFCQVlFQUFVQUFBQUZCZ1FBQndBQUFBQUdBZ0NBQUFBQUJZQWlBQUFBQ2dBQ0FDSUFCQVlFQUFjQUFBQUZCZ1FBQ0FBQUFBQUdBZ0NBQUFBQUJZQWpBQUFBQ2dBQ0FDTUFCQVlFQUFnQUFBQUZCZ1FBQ1FBQUFBQUdBZ0NBQUFBQUJZQWtBQUFBQ2dBQ0FDUUFCQVlFQUFRQUFBQUZCZ1FBQ1FBQUFBQUdBZ0NBQUFBQUJZQWxBQUFBQ2dBQ0FDVUFCQVlFQUFrQUFBQUZCZ1FBQ2dBQUFBQUFCWUFtQUFBQUNnQUNBQ1lBQkFZRUFBb0FBQUFGQmdRQUN3QUFBQUFHQWdDQUFBQUFCWUFuQUFBQUNnQUNBQ2NBQkFZRUFBc0FBQUFGQmdRQURBQUFBQUFHQWdDQUFBQUFCWUFvQUFBQUNnQUNBQ2dBQkFZRUFBd0FBQUFGQmdRQURRQUFBQUFHQWdDQUFBQUFCWUFwQUFBQUNnQUNBQ2tBQkFZRUFBMEFBQUFGQmdRQURnQUFBQUFHQWdDQUFBQUFCWUFxQUFBQUNnQUNBQ29BQkFZRUFBNEFBQUFGQmdRQUR3QUFBQW9HQVFBQkFBQUZnQ3NBQUFBS0FBSUFLd0FFQmdRQUR3QUFBQVVHQkFBUUFBQUFDZ1lCQUFFQUFBV0FMQUFBQUFvQUFnQXNBQVFHQkFBUUFBQUFCUVlFQUJFQUFBQUFCZ0lBZ0FBQUFBV0FMUUFBQUFvQUFnQXRBQVFHQkFBUkFBQUFCUVlFQUJJQUFBQUFCZ0lBZ0FBQUFBV0FMZ0FBQUFvQUFnQXVBQVFHQkFBU0FBQUFCUVlFQUJNQUFBQUFCZ0lBZ0FBQUFBV0FMd0FBQUFvQUFnQXZBQVFHQkFBVEFBQUFCUVlFQUJRQUFBQUFCZ0lBZ0FBQUFBV0FNQUFBQUFvQUFnQXdBQVFHQkFBVUFBQUFCUVlFQUJVQUFBQUFCZ0lBZ0FBQUFBV0FNUUFBQUFvQUFnQXhBQVFHQkFBUUFBQUFCUVlFQUJVQUFBQUFCZ0lBZ0FBQUFBV0FNZ0FBQUFvQUFnQXlBQVFHQkFBVEFBQUFCUVlFQUJZQUFBQUtCZ0VBQVFBQUJZQXpBQUFBQ2dBQ0FETUFCQVlFQUJZQUFBQUZCZ1FBRndBQUFBQUdBZ0FDQUFBQUJZQTBBQUFBQ2dBQ0FEUUFCQVlFQUJZQUFBQUZCZ1FBR0FBQUFBQUdBZ0FDQUFBQUJZQTFBQUFBQ2dBQ0FEVUFCQVlFQUJZQUFBQUZCZ1FBR1FBQUFBb0dBUUFCQUFBRmdEWUFBQUFLQUFJQU5nQUVCZ1FBRGdBQUFBVUdCQUFhQUFBQUFBWUNBSUFBQUFBRmdEY0FBQUFLQUFJQU53QUVCZ1FBQ2dBQUFBVUdCQUFhQUFBQUFBWUNBSUFBQUFBSGdEb0FBQUFFQWhBQWdUM0cvMUx0UHdDQlBjYi8wUlF3QUFvQUFnQTRBQkFBUndBQUFGUm9aWEpsSUdseklHRWdkbUZzWlc1alpTQnZjaUJqYUdGeVoyVWdaWEp5YjNJZ2MyOXRaWGRvWlhKbElHbHVJSFJvYVhNZ1lYSnZiV0YwYVdNZ2MzbHpkR1Z0TGdBS0FnQUVBQVFLQWdBQkFBMENEQURSRkRBQWdUM0cvd0FBQUFBT0Fnd0FVdTAvQUlFOXh2OEFBQUFBRHdJTUFORVVNQUFDRnRiL0FBQUFBQUFBQjRBN0FBQUFCQUlRQUFBQThmODBNL3YvQUFEeC8rMEU1djhLQUFJQU9RQUFDZ0lBQkFBRUNnSUFBUUFOQWd3QTdRVG0vd0FBOGY4QUFBQUFEZ0lNQURReisvOEFBUEgvQUFBQUFBOENEQUR0Qk9iL1JpNEdBQUFBQUFBQUFBZUFQQUFBQUFRQ0VBQUFBUEgvNTBhVC93QUE4ZitnR0g3L0NnQUNBRG9BQUFvQ0FBUUFCQW9DQUFFQURRSU1BS0FZZnY4QUFQSC9BQUFBQUE0Q0RBRG5ScFAvQUFEeC93QUFBQUFQQWd3QW9CaCsvMFl1QmdBQUFBQUFBQUFBQUFBQUFBQUFBQT09</t>
        </r>
      </text>
    </comment>
    <comment ref="K94" authorId="0">
      <text>
        <r>
          <rPr>
            <sz val="9"/>
            <color indexed="81"/>
            <rFont val="Tahoma"/>
            <family val="2"/>
          </rPr>
          <t>QzE4SDIxTjVPMlN8TUFTVEVSIFNIRUVUUGljdHVyZSA1MjV8Vm1wRFJEQXhNREFFQXdJQkFBQUFBQUFBQUFBQUFBQ0FBQUFBQUFNQUZnQUFBRU5vWlcxRWNtRjNJREV5TGpBdU1pNHhNRGMyQkFJUUFGMmtnLzluNXkvL3JMUXNBRG9SV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QK2R2QWdXQ0FRQUFBQWtBQmdJQkFBQUFDUUFHUWdBQUJBSUFnQUJBQThJQWdBQkFBT0FPUUFBQUFRQ0VBQmRwSVAvWitjdi82eTBMQUE2RVUwQUJJQUJBQUFBQUFJSUFQcStnLzlERHcwQUNnQUNBQUlBTndRQkFBRUFBQVNBQWdBQUFBQUNDQUFuRjZIL2dOSUdBQW9BQWdBREFBQUFCSUFEQUFBQUFBSUlBR2RjcXY5a1N1ci9DZ0FDQUFRQU53UUJBQUVBQUFTQUJBQUFBQUFDQ0FBVEtyWC8yaDBkQUFvQUFnQUZBQUlFQWdBSEFDc0VBZ0FBQUVnRUFBQUdnQUFBQUFBQUFnZ0FScjI0LzlxRkdRQUVBaEFBNEpheC85cUZHUUJHdmJqL0Ria2dBQ01JQVFBQUFnY0NBQUFBQUFjTkFBRUFBQUFEQUdBQXlBQURBRTRBQUFBQUJJQUZBQUFBQUFJSUFGRHRydjhHZGpvQUNnQUNBQVlBQUFBRWdBWUFBQUFBQWdnQVNJV1QvOE9wUmdBS0FBSUFCd0EzQkFFQUFRQUFCSUFIQUFBQUFBSUlBR1BveVA4R2Rra0FDZ0FDQUFnQUFnUUNBQWNBS3dRQ0FBQUFTQVFBQUFhQUFBQUFBQUFDQ0FDV2U4ei9CdDVGQUFRQ0VBQXdWY1gvQnQ1RkFKWjd6UDg2RVUwQUl3Z0JBQUFDQndJQUFBQUFCdzBBQVFBQUFBTUFZQURJQUFNQVRnQUFBQUFFZ0FnQUFBQUFBZ2dBdlRQZi94cGpOUUFLQUFJQUNRQUFBQVNBQ1FBQUFBQUNDQUFBQU5QL0Uvc1pBQW9BQWdBS0FBQUFCSUFLQUFBQUFBSUlBQUFBNHY4QUFBQUFDZ0FDQUFzQUFBQUVnQXNBQUFBQUFnZ0FBQUFBQUFBQUFBQUtBQUlBREFBQUFBU0FEQUFBQUFBQ0NBRC8vdzRBN1FUbS93b0FBZ0FOQUFBQUJJQU5BQUFBQUFJSUFBQUFBQURhQ2N6L0NnQUNBQTRBQWdRQ0FBY0FLd1FDQUFBQVNBUUFBQWFBQUFBQUFBQUNDQUF6a3dNQTJuSEkvd1FDRUFETmJQei8ybkhJL3pPVEF3QU5wYy8vSXdnQkFBQUNCd0lBQUFBQUJ3MEFBUUFBQUFNQVlBRElBQU1BVGdBQUFBQUVnQTRBQUFBQUFnZ0FBQURpLzlvSnpQOEtBQUlBRHdBQUFBU0FEd0FBQUFBQ0NBQUFBTlAveHc2eS93b0FBZ0FRQUFJRUFnQUhBQ3NFQWdBQkFFZ0VBQUEzQkFFQUFRYUFBQUFBQUFBQ0NBQzhPODcveDNhdS93UUNFQUJXRmNmL3gzYXUvelNUMXYvNnFiWC9Jd2dCQUFBQ0J3SUFBQUFGQndFQUJBUUhCZ0FDQUFJQUF3QUFCdzRBQVFBQUFBTUFZQURJQUFNQVRrZ0FBQUFBQklBUUFBQUFBQUlJQUFBQTR2KzBFNWovQ2dBQ0FCRUFBQUFFZ0JFQUFBQUFBZ2dBQUFBQUFMUVRtUDhLQUFJQUVnQUFBQVNBRWdBQUFBQUNDQUQvL3c0QW9CaCsvd29BQWdBVEFBQUFCSUFUQUFBQUFBSUlBQUFBQUFDTkhXVC9DZ0FDQUJRQUFBQUVnQlFBQUFBQUFnZ0FBQURpLzQwZFpQOEtBQUlBRlFBQUFBU0FGUUFBQUFBQ0NBQUFBTlAvb0JoKy93b0FBZ0FXQUFBQUJJQVdBQUFBQUFJSUFQLy9EZ0I2SWtyL0NnQUNBQmNBQWdRQ0FCQUFLd1FDQUFBQVNBUUFBQWFBQUFBQUFBQUNDQUQvbnhJQWVzWkcvd1FDRUFEL1h3c0Flc1pHLzVtNUVnRGdiRTMvSXdnQkFBQUNCd0lBQUFBQUJ3MEFBUUFBQUFNQVlBRElBQU1BVXdBQUFBQUVnQmNBQUFBQUFnZ0E3UVQxLzNvaU8vOEtBQUlBR0FBQ0JBSUFDQUFyQkFJQUFBQklCQUFBTndRQkFBRUdnQUFBQUFBQUFnZ0E3YVQ0LzNvNk4vOEVBaEFBN1dUeC8zbzZOLytIdnZqL2V2bysveU1JQVFBQUFnY0NBQUFBQUFjTkFBRUFBQUFEQUdBQXlBQURBRThBQUFBQUJJQVlBQUFBQUFJSUFCUDdLQUI2SWxuL0NnQUNBQmtBQWdRQ0FBZ0FLd1FDQUFBQVNBUUFBRGNFQVFBQkJvQUFBQUFBQUFJSUFCT2JMQUI2T2xYL0JBSVFBQk5iSlFCNk9sWC9yTFFzQUhyNlhQOGpDQUVBQUFJSEFnQUFBQUFIRFFBQkFBQUFBd0JnQU1nQUF3QlBBQUFBQUFTQUdRQUFBQUFDQ0FELy94MEFaeWN3L3dvQUFnQWFBRGNFQVFBQkFBQUVnQm9BQUFBQUFnZ0FBQURULyswRTV2OEtBQUlBR3dBQ0JBSUFCd0FyQkFJQUFBQklCQUFBQm9BQUFBQUFBQUlJQURTVDF2L3RiT0wvQkFJUUFNMXN6Ly90Yk9ML05KUFcveUNnNmY4akNBRUFBQUlIQWdBQUFBQUhEUUFCQUFBQUF3QmdBTWdBQXdCT0FBQUFBQVdBSEFBQUFBb0FBZ0FjQUFRR0JBQUJBQUFBQlFZRUFBSUFBQUFLQmdFQUFRQUFCWUFkQUFBQUNnQUNBQjBBQkFZRUFBSUFBQUFGQmdRQUF3QUFBQW9HQVFBQkFBQUZnQjRBQUFBS0FBSUFIZ0FFQmdRQUFnQUFBQVVHQkFBRUFBQUFDZ1lCQUFFQUFBV0FId0FBQUFvQUFnQWZBQVFHQkFBRUFBQUFCUVlFQUFVQUFBQUFCZ0lBZ0FBQUFBV0FJQUFBQUFvQUFnQWdBQVFHQkFBRkFBQUFCUVlFQUFZQUFBQUtCZ0VBQVFBQUJZQWhBQUFBQ2dBQ0FDRUFCQVlFQUFVQUFBQUZCZ1FBQndBQUFBQUdBZ0NBQUFBQUJZQWlBQUFBQ2dBQ0FDSUFCQVlFQUFjQUFBQUZCZ1FBQ0FBQUFBQUdBZ0NBQUFBQUJZQWpBQUFBQ2dBQ0FDTUFCQVlFQUFnQUFBQUZCZ1FBQ1FBQUFBQUdBZ0NBQUFBQUJZQWtBQUFBQ2dBQ0FDUUFCQVlFQUFRQUFBQUZCZ1FBQ1FBQUFBQUdBZ0NBQUFBQUJZQWxBQUFBQ2dBQ0FDVUFCQVlFQUFrQUFBQUZCZ1FBQ2dBQUFBQUFCWUFtQUFBQUNnQUNBQ1lBQkFZRUFBb0FBQUFGQmdRQUN3QUFBQUFHQWdDQUFBQUFCWUFuQUFBQUNnQUNBQ2NBQkFZRUFBc0FBQUFGQmdRQURBQUFBQUFHQWdDQUFBQUFCWUFvQUFBQUNnQUNBQ2dBQkFZRUFBd0FBQUFGQmdRQURRQUFBQUFHQWdDQUFBQUFCWUFwQUFBQUNnQUNBQ2tBQkFZRUFBMEFBQUFGQmdRQURnQUFBQUFHQWdDQUFBQUFCWUFxQUFBQUNnQUNBQ29BQkFZRUFBNEFBQUFGQmdRQUR3QUFBQW9HQVFBQkFBQUZnQ3NBQUFBS0FBSUFLd0FFQmdRQUR3QUFBQVVHQkFBUUFBQUFDZ1lCQUFFQUFBV0FMQUFBQUFvQUFnQXNBQVFHQkFBUUFBQUFCUVlFQUJFQUFBQUFCZ0lBZ0FBQUFBV0FMUUFBQUFvQUFnQXRBQVFHQkFBUkFBQUFCUVlFQUJJQUFBQUFCZ0lBZ0FBQUFBV0FMZ0FBQUFvQUFnQXVBQVFHQkFBU0FBQUFCUVlFQUJNQUFBQUFCZ0lBZ0FBQUFBV0FMd0FBQUFvQUFnQXZBQVFHQkFBVEFBQUFCUVlFQUJRQUFBQUFCZ0lBZ0FBQUFBV0FNQUFBQUFvQUFnQXdBQVFHQkFBVUFBQUFCUVlFQUJVQUFBQUFCZ0lBZ0FBQUFBV0FNUUFBQUFvQUFnQXhBQVFHQkFBUUFBQUFCUVlFQUJVQUFBQUFCZ0lBZ0FBQUFBV0FNZ0FBQUFvQUFnQXlBQVFHQkFBVEFBQUFCUVlFQUJZQUFBQUtCZ0VBQVFBQUJZQXpBQUFBQ2dBQ0FETUFCQVlFQUJZQUFBQUZCZ1FBRndBQUFBQUdBZ0FDQUFBQUJZQTBBQUFBQ2dBQ0FEUUFCQVlFQUJZQUFBQUZCZ1FBR0FBQUFBQUdBZ0FDQUFBQUJZQTFBQUFBQ2dBQ0FEVUFCQVlFQUJZQUFBQUZCZ1FBR1FBQUFBb0dBUUFCQUFBRmdEWUFBQUFLQUFJQU5nQUVCZ1FBRGdBQUFBVUdCQUFhQUFBQUFBWUNBSUFBQUFBRmdEY0FBQUFLQUFJQU53QUVCZ1FBQ2dBQUFBVUdCQUFhQUFBQUFBWUNBSUFBQUFBSGdEb0FBQUFFQWhBQWdUM0cvMUx0UHdDQlBjYi8wUlF3QUFvQUFnQTRBQkFBUndBQUFGUm9aWEpsSUdseklHRWdkbUZzWlc1alpTQnZjaUJqYUdGeVoyVWdaWEp5YjNJZ2MyOXRaWGRvWlhKbElHbHVJSFJvYVhNZ1lYSnZiV0YwYVdNZ2MzbHpkR1Z0TGdBS0FnQUVBQVFLQWdBQkFBMENEQURSRkRBQWdUM0cvd0FBQUFBT0Fnd0FVdTAvQUlFOXh2OEFBQUFBRHdJTUFORVVNQUFDRnRiL0FBQUFBQUFBQjRBN0FBQUFCQUlRQUFBQThmODBNL3YvQUFEeC8rMEU1djhLQUFJQU9RQUFDZ0lBQkFBRUNnSUFBUUFOQWd3QTdRVG0vd0FBOGY4QUFBQUFEZ0lNQURReisvOEFBUEgvQUFBQUFBOENEQUR0Qk9iL1JpNEdBQUFBQUFBQUFBZUFQQUFBQUFRQ0VBQUFBUEgvNTBhVC93QUE4ZitnR0g3L0NnQUNBRG9BQUFvQ0FBUUFCQW9DQUFFQURRSU1BS0FZZnY4QUFQSC9BQUFBQUE0Q0RBRG5ScFAvQUFEeC93QUFBQUFQQWd3QW9CaCsvMFl1QmdBQUFBQUFBQUFBQUFBQUFBQUFBQT09</t>
        </r>
      </text>
    </comment>
    <comment ref="K95" authorId="0">
      <text>
        <r>
          <rPr>
            <b/>
            <sz val="9"/>
            <color indexed="81"/>
            <rFont val="Tahoma"/>
            <family val="2"/>
          </rPr>
          <t>QzE5SDI0TjJPMnxNQVNURVIgU0hFRVRQaWN0dXJlIDU3MXxWbXBEUkRBeE1EQUVBd0lCQUFBQUFBQUFBQUFBQUFDQUFBQUFBQU1BRmdBQUFFTm9aVzFFY21GM0lERXlMakF1TWk0eE1EYzJDQUFUQUFBQVZXNTBhWFJzWldRZ1JHOWpkVzFsYm5RRUFoQUFOR3kwLzQyZFkvK1p1VDhBT1hGT0FBRUpDQUFBZ0JZQUFBQUdBQUlKQ0FBQVFERUJBTURWQUEwSUFRQUJDQWNCQUFFNkJBRUFBVHNFQVFBQVJRUUJBQUU4QkFFQUFBd0dBUUFCRHdZQkFBRU5CZ0VBQUVJRUFRQUFRd1FCQUFCRUJBRUFBQTRJQWdDUEJBb0lDQUFEQUdBQXlBQURBQXNJQ0FBRUFBQUE4QUFEQUFrSUJBQXpzd0lBQ0FnRUFBQUFBZ0FIQ0FRQUFBQUJBQVlJQkFBQUFBUUFCUWdFQUFBQUhnQUVDQUlBZUFBRENBUUFBQUI0QUNNSUFRQUZEQWdCQUFBb0NBRUFBU2tJQVFBQktnZ0JBQUVDQ0JBQUFBQWtBQUFBSkFBQUFDUUFBQUFrQUFFREFnQUFBQUlEQWdBQkFBQUREZ0FDQVAvLy8vLy8vd0FBQUFBQUFBQUJKQUFBQUFJQUF3RGtCQVVBUVhKcFlXd0VBT1FFRHdCVWFXMWxjeUJPWlhjZ1VtOXRZVzRCZ0RrQUFBQUVBaEFBQUFBQUFBQUFBQUFBQUhjRWEweHJCUllJQkFBQUFDUUFHQWdFQUFBQUpBQVpDQUFBRUFnQ0FBRUFEd2dDQUFFQUE0QTBBQUFBQkFJUUFEUnN0UCtObldQL21iay9BRGx4VGdBRWdBRUFBQUFBQWdnQUFRREUvOGNPc3Y4S0FBSUFBZ0FDQkFJQUNBQXJCQUlBQUFCSUJBQUFOd1FCQUFFR2dBQUFBQUFBQWdnQUFhREgvOGNtcnY4RUFoQUFBV0RBLzhjbXJ2K2J1Y2YveCthMS95TUlBUUFBQWdjQ0FBQUFBQWNOQUFFQUFBQURBR0FBeUFBREFFOEFBQUFBQklBQ0FBQUFBQUlJQUFFQTR2L0hEckwvQ2dBQ0FBTUFBQUFFZ0FNQUFBQUFBZ2dBQVFEeC83UVRtUDhLQUFJQUJBQUFBQVNBQkFBQUFBQUNDQUFBQUE4QXRCT1kvd29BQWdBRkFEY0VBUUFCQUFBRWdBVUFBQUFBQWdnQUFBQWVBS0FZZnY4S0FBSUFCZ0EzQkFFQUFRQUFCSUFHQUFBQUFBSUlBQUFBRHdDTkhXVC9DZ0FDQUFjQU53UUJBQUVBQUFTQUJ3QUFBQUFDQ0FBQkFQSC9qUjFrL3dvQUFnQUlBRGNFQVFBQkFBQUVnQWdBQUFBQUFnZ0FBUURpLzZBWWZ2OEtBQUlBQ1FBM0JBRUFBUUFBQklBSkFBQUFBQUlJQUFFQThmL2FDY3ovQ2dBQ0FBb0FBZ1FDQUFjQUt3UUNBQUFBU0FRQUFBYUFBQUFBQUFBQ0NBQTFrL1QvMm5ISS93UUNFQURPYk8zLzJuSEkveldUOVA4T3BjLy9Jd2dCQUFBQ0J3SUFBQUFBQncwQUFRQUFBQU1BWUFESUFBTUFUZ0FBQUFBRWdBb0FBQUFBQWdnQUFRRGkvKzBFNXY4S0FBSUFDd0EzQkFFQUFRQUFCSUFMQUFBQUFBSUlBQUVBOGY4QUFBQUFDZ0FDQUF3QUFBQUVnQXdBQUFBQUFnZ0EvLzhPQUFBQUFBQUtBQUlBRFFBQ0JBSUFCd0FyQkFJQUFBQklCQUFBQm9BQUFBQUFBQUlJQURLVEVnQUFhUHovQkFJUUFNdHNDd0FBYVB6L01wTVNBRE9iQXdBakNBRUFBQUlIQWdBQUFBQUhEUUFCQUFBQUF3QmdBTWdBQXdCT0FBQUFBQVNBRFFBQUFBQUNDQUFBQUI0QUUvc1pBQW9BQWdBT0FEY0VBUUFCQUFBRWdBNEFBQUFBQWdnQUFBQVBBQ2IyTXdBS0FBSUFEd0EzQkFFQUFRQUFCSUFQQUFBQUFBSUlBQUVBOGY4bTlqTUFDZ0FDQUJBQUFBQUVnQkFBQUFBQUFnZ0FBUURpL3pueFRRQUtBQUlBRVFBM0JBRUFBUUFBQklBUkFBQUFBQUlJQUFFQXhQODU4VTBBQ2dBQ0FCSUFOd1FCQUFFQUFBU0FFZ0FBQUFBQ0NBQUJBTFgvSnZZekFBb0FBZ0FUQURjRUFRQUJBQUFFZ0JNQUFBQUFBZ2dBQUFERS94UDdHUUFLQUFJQUZBQTNCQUVBQVFBQUJJQVVBQUFBQUFJSUFBQUE0djhUK3hrQUNnQUNBQlVBQUFBRWdCVUFBQUFBQWdnQUFBQWVBTzBFNXY4S0FBSUFGZ0FBQUFTQUZnQUFBQUFDQ0FBQUFEd0E3UVRtL3dvQUFnQVhBQUlFQWdBSUFDc0VBZ0FBQUVnRUFBQTNCQUVBQVFhQUFBQUFBQUFDQ0FBQW9EOEE3UnppL3dRQ0VBQUFZRGdBN1J6aS81bTVQd0R0M09uL0l3Z0JBQUFDQndJQUFBQUFCdzBBQVFBQUFBTUFZQURJQUFNQVR3QUFBQUFFZ0JjQUFBQUFBZ2dBQUFBUEFOb0p6UDhLQUFJQUdBQTNCQUVBQVFBQUJZQVpBQUFBQ2dBQ0FCa0FCQVlFQUFFQUFBQUZCZ1FBQWdBQUFBQUdBZ0FDQUFBQUJZQWFBQUFBQ2dBQ0FCb0FCQVlFQUFJQUFBQUZCZ1FBQXdBQUFBb0dBUUFCQUFBRmdCc0FBQUFLQUFJQUd3QUVCZ1FBQXdBQUFBVUdCQUFFQUFBQUNnWUJBQUVBQUFXQUhBQUFBQW9BQWdBY0FBUUdCQUFFQUFBQUJRWUVBQVVBQUFBS0JnRUFBUUFBQllBZEFBQUFDZ0FDQUIwQUJBWUVBQVVBQUFBRkJnUUFCZ0FBQUFvR0FRQUJBQUFGZ0I0QUFBQUtBQUlBSGdBRUJnUUFCZ0FBQUFVR0JBQUhBQUFBQ2dZQkFBRUFBQVdBSHdBQUFBb0FBZ0FmQUFRR0JBQUhBQUFBQlFZRUFBZ0FBQUFLQmdFQUFRQUFCWUFnQUFBQUNnQUNBQ0FBQkFZRUFBTUFBQUFGQmdRQUNBQUFBQW9HQVFBQkFBQUZnQ0VBQUFBS0FBSUFJUUFFQmdRQUFnQUFBQVVHQkFBSkFBQUFDZ1lCQUFFQUFBV0FJZ0FBQUFvQUFnQWlBQVFHQkFBSkFBQUFCUVlFQUFvQUFBQUtCZ0VBQVFBQUJZQWpBQUFBQ2dBQ0FDTUFCQVlFQUFvQUFBQUZCZ1FBQ3dBQUFBb0dBUUFCQUFBRmdDUUFBQUFLQUFJQUpBQUVCZ1FBQ3dBQUFBVUdCQUFNQUFBQUNnWUJBQUVBQUFXQUpRQUFBQW9BQWdBbEFBUUdCQUFNQUFBQUJRWUVBQTBBQUFBS0JnRUFBUUFBQllBbUFBQUFDZ0FDQUNZQUJBWUVBQTBBQUFBRkJnUUFEZ0FBQUFvR0FRQUJBQUFGZ0NjQUFBQUtBQUlBSndBRUJnUUFEZ0FBQUFVR0JBQVBBQUFBQ2dZQkFBRUFBQVdBS0FBQUFBb0FBZ0FvQUFRR0JBQVBBQUFBQlFZRUFCQUFBQUFBQmdJQWdBQUtCZ0VBQVFBQUJZQXBBQUFBQ2dBQ0FDa0FCQVlFQUJBQUFBQUZCZ1FBRVFBQUFBQUdBZ0NBQUFvR0FRQUJBQUFGZ0NvQUFBQUtBQUlBS2dBRUJnUUFFUUFBQUFVR0JBQVNBQUFBQUFZQ0FJQUFDZ1lCQUFFQUFBV0FLd0FBQUFvQUFnQXJBQVFHQkFBU0FBQUFCUVlFQUJNQUFBQUFCZ0lBZ0FBS0JnRUFBUUFBQllBc0FBQUFDZ0FDQUN3QUJBWUVBQk1BQUFBRkJnUUFGQUFBQUFBR0FnQ0FBQW9HQVFBQkFBQUZnQzBBQUFBS0FBSUFMUUFFQmdRQUN3QUFBQVVHQkFBVUFBQUFDZ1lCQUFFQUFBV0FMZ0FBQUFvQUFnQXVBQVFHQkFBUEFBQUFCUVlFQUJRQUFBQUFCZ0lBZ0FBS0JnRUFBUUFBQllBdkFBQUFDZ0FDQUM4QUJBWUVBQXdBQUFBRkJnUUFGUUFBQUFvR0FRQUJBQUFGZ0RBQUFBQUtBQUlBTUFBRUJnUUFGUUFBQUFVR0JBQVdBQUFBQUFZQ0FBSUFBQUFGZ0RFQUFBQUtBQUlBTVFBRUJnUUFGUUFBQUFVR0JBQVhBQUFBQ2dZQkFBRUFBQVdBTWdBQUFBb0FBZ0F5QUFRR0JBQUpBQUFBQlFZRUFCY0FBQUFLQmdFQUFRQUFCNEExQUFBQUJBSVFBQUVBMC85c0pFa0FBUURUL3liMk13QUtBQUlBTXdBQUNnSUFCQUFFQ2dJQUFRQU5BZ3dBSnZZekFBRUEwLzhBQUFBQURnSU1BR3drU1FBQkFOUC9BQUFBQUE4Q0RBQW05ak1BUnk3by93QUFBQUFBQUFBQUFBQUFBQUFB</t>
        </r>
      </text>
    </comment>
    <comment ref="J96" authorId="0">
      <text>
        <r>
          <rPr>
            <sz val="9"/>
            <color indexed="81"/>
            <rFont val="Tahoma"/>
            <family val="2"/>
          </rPr>
          <t>QzI4SDIzQkNsMkY0TjJPNHxNQVNURVIgU0hFRVRQaWN0dXJlIDY1M3xWbXBEUkRBeE1EQUVBd0lCQUFBQUFBQUFBQUFBQUFDQUFBQUFBQU1BRmdBQUFFTm9aVzFFY21GM0lERXlMakF1TWk0eE1EYzJCQUlRQURCVnAvL0pQSFQrWXZGR0FCMHBN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lQUFBQUJBSVFBQUFBQUFBQUFBQUFBSURHQkxLeEZRa1dDQVFBQUFBa0FCZ0lCQUFBQUNRQUdRZ0FBQkFJQWdBQkFBOElBZ0FCQUFPQVdRQUFBQVFDRUFBd1ZhZi95VHgwL21MeFJnQWRLVE1BQklBQkFBQUFBQUlJQUFFQTR2K2dHSDcvQ2dBQ0FBSUFOd1FCQUFFQUFBU0FBZ0FBQUFBQ0NBQUJBUEgvalIxay93b0FBZ0FEQUFBQUJJQURBQUFBQUFJSUFBRUE0djk2SWtyL0NnQUNBQVFBQUFBRWdBUUFBQUFBQWdnQUFRRHgvMmNuTVA4S0FBSUFCUUFBQUFTQUJRQUFBQUFDQ0FBQUFBOEFaeWN3L3dvQUFnQUdBQUFBQklBR0FBQUFBQUlJQUFBQUhnQjZJa3IvQ2dBQ0FBY0FBQUFFZ0FjQUFBQUFBZ2dBQUFBUEFJMGRaUDhLQUFJQUNBQUFBQVNBQ0FBQUFBQUNDQUFBQUI0QW9CaCsvd29BQWdBSkFBQUFCSUFKQUFBQUFBSUlBQUFBUEFDZ0dINy9DZ0FDQUFvQUFnUUNBQWdBS3dRQ0FBQUFTQVFBQURjRUFRQUJCb0FBQUFBQUFBSUlBQUNnUHdDZ01Ici9CQUlRQUFCZ09BQ2dNSHIvbWJrL0FLRHdnZjhqQ0FFQUFBSUhBZ0FBQUFBSERRQUJBQUFBQXdCZ0FNZ0FBd0JQQUFBQUFBU0FDZ0FBQUFBQ0NBQUFBQThBdEJPWS93b0FBZ0FMQUFJRUFnQUhBQ3NFQWdBQkFFZ0VBQUEzQkFFQUFRYUFBQUFBQUFBQ0NBQzdPd29BdEh1VS93UUNFQUJWRlFNQXRIdVUvek9URWdEbnJwdi9Jd2dCQUFBQ0J3SUFBQUFGQndFQUJBUUhCZ0FDQUFJQUF3QUFCdzRBQVFBQUFBTUFZQURJQUFNQVRrZ0FBQUFBQklBTEFBQUFBQUlJQUFBQUhnREhEckwvQ2dBQ0FBd0FOd1FCQUFFQUFBU0FEQUFBQUFBQ0NBQUFBQThBMmduTS93b0FBZ0FOQUFBQUJJQU5BQUFBQUFJSUFBRUE4Zi9hQ2N6L0NnQUNBQTRBQUFBRWdBNEFBQUFBQWdnQUFBRGkvKzBFNXY4S0FBSUFEd0FBQUFTQUR3QUFBQUFDQ0FBQUFQSC9BQUFBQUFvQUFnQVFBQUFBQklBUUFBQUFBQUlJQU1DNjUvOGRpQndBQ2dBQ0FCRUFBZ1FDQUFVQUt3UUNBQUFBU0FRQUFBYUFBQUFBQUFBQ0NBRDBUZXYvSFFRWkFBUUNFQUNOSitUL0hRUVpBUFJONi8rRHFoOEFJd2dCQUFBQ0J3SUFBQUFBQncwQUFRQUFBQU1BWUFESUFBTUFRZ0FBQUFBRWdCRUFBQUFBQWdnQW96TEwvMTNOSlFBS0FBSUFFZ0FDQkFJQUNBQXJCQUlBQVFCSUJBQUFOd1FCQUFFR2dBQUFBQUFBQWdnQW85TE8vMTNsSVFBRUFoQUFvNUxILzEzbElRQTk3TTcva05nd0FDTUlBUUFBQWdjQ0FBQUFCUWNCQUFFQUJ3NEFBUUFBQUFNQVlBRElBQU1BVDBnQUFBQUFCSUFTQUFBQUFBSUlBQUFBQUFCT0tpNEFDZ0FDQUJNQUFnUUNBQWdBS3dRQ0FBQUFTQVFBQURjRUFRQUJCb0FBQUFBQUFBSUlBQUNnQXdCT1Fpb0FCQUlRQUFGZy9QOU9RaW9BbWJrREFFNENNZ0FqQ0FFQUFBSUhBZ0FBQUFBSERRQUJBQUFBQXdCZ0FNZ0FBd0JQQUFBQUFBU0FFd0FBQUFBQ0NBQkFSUmdBSFlnY0FBb0FBZ0FVQUFBQUJJQVVBQUFBQUFJSUFDeFlMQUIzMHpJQUNnQUNBQlVBTndRQkFBRUFBQVNBRlFBQUFBQUNDQUJzblRVQVdrc1dBQW9BQWdBV0FEY0VBUUFCQUFBRWdCWUFBQUFBQWdnQS8vOE9BQUFBQUFBS0FBSUFGd0FBQUFTQUZ3QUFBQUFDQ0FBQUFCNEE3UVRtL3dvQUFnQVlBQUFBQklBWUFBQUFBQUlJQUFFQTR2OVRMQmIvQ2dBQ0FCa0FBQUFFZ0JrQUFBQUFBZ2dBRXlyRS80d0pFLzhLQUFJQUdnQUNCQUlBQndBckJBSUFBQUJJQkFBQU53UUJBQUVHZ0FBQUFBQUFBZ2dBUnIzSC80eHhELzhFQWhBQTRKYkEvNHh4RC85R3ZjZi92NlFXL3lNSUFRQUFBZ2NDQUFBQUFBY05BQUVBQUFBREFHQUF5QUFEQUU0QUFBQUFCSUFhQUFBQUFBSUlBRkR0dmY5Z3NmWCtDZ0FDQUJzQUFnUUNBQWdBS3dRQ0FBQUFTQVFBQURjRUFRQUJCb0FBQUFBQUFBSUlBRkNOd2Y5Z3lmSCtCQUlRQUZCTnV2OWd5ZkgrNmFiQi8yQ0orZjRqQ0FFQUFBSUhBZ0FBQUFBSERRQUJBQUFBQXdCZ0FNZ0FBd0JQQUFBQUFBU0FHd0FBQUFBQ0NBQmo2TmYvWUxIbS9nb0FBZ0FjQUFBQUJJQWNBQUFBQUFJSUFMMHo3djlNeFByK0NnQUNBQjBBTndRQkFBRUFBQVNBSFFBQUFBQUNDQUJIOXZQLzZKbkwvZ29BQWdBZUFBQUFCSUFlQUFBQUFBSUlBRkcwN1A4SmZxNytDZ0FDQUI4QUFBQUVnQjhBQUFBQUFnZ0ExMGdDQUErbm1mNEtBQUlBSUFBQUFBU0FJQUFBQUFBQ0NBRGpCdnYvTUl0OC9nb0FBZ0FoQUFJRUFnQVJBQ3NFQWdBQUFFZ0VBQUEzQkFFQUFRYUFBQUFBQUFBQ0NBRGpwdjcvTUtOOS9nUUNFQURqWnZmL3lUeDAvbnpBL3Y4d28zMytJd2dCQVA4QkJ3RUEvd0lIQWdBQUFBVUhBUUFEQUFjT0FBRUFBQUFEQUdBQXlBQURBRU5zQUFBQUFBU0FJUUFBQUFBQ0NBQlZIeDhBOU91aC9nb0FBZ0FpQUFBQUJJQWlBQUFBQUFJSUFOeXpOQUQ2RkkzK0NnQUNBQ01BQWdRQ0FBa0FLd1FDQUFBQVNBUUFBRGNFQVFBQkJvQUFBQUFBQUFJSUFCQkhPQUQ2NEluK0JBSVFBS2tnTVFENjRJbitFRWM0QUpQNmovNGpDQUVBQUFJSEFnQUFBQUFIRFFBQkFBQUFBd0JnQU1nQUF3QkdBQUFBQUFTQUl3QUFBQUFDQ0FCTFlTWUEwd2UvL2dvQUFnQWtBQUFBQklBa0FBQUFBQUlJQU1nM1F3QzRUTWYrQ2dBQ0FDVUFBZ1FDQUJFQUt3UUNBQUFBU0FRQUFEY0VBUUFCQm9BQUFBQUFBQUlJQU1qWFJnQzR0TVArQkFJUUFNaVhQd0M0dE1QK1l2RkdBQjRiemY0akNBRUFBQUlIQWdBQUFBVUhBUUFCQUFjT0FBRUFBQUFEQUdBQXlBQURBRU5zQUFBQUFBU0FKUUFBQUFBQ0NBRER6QkFBemQ3VC9nb0FBZ0FtQUFBQUJJQW1BQUFBQUFJSUFHUG95UDlNdHN6K0NnQUNBQ2NBQUFBRWdDY0FBQUFBQWdnQVkraXEvMHkyelA0S0FBSUFLQUFDQkFJQUNRQXJCQUlBQUFCSUJBQUFOd1FCQUFFR2dBQUFBQUFBQWdnQWxudXUvMHlDeWY0RUFoQUFNRlduLzB5Q3lmNldlNjcvNXB2UC9pTUlBUUFBQWdjQ0FBQUFBQWNOQUFFQUFBQURBR0FBeUFBREFFWUFBQUFBQklBb0FBQUFBQUlJQUdQb3VmODV1N0wrQ2dBQ0FDa0FBZ1FDQUFrQUt3UUNBQUFBU0FRQUFEY0VBUUFCQm9BQUFBQUFBQUlJQUpaN3ZmODVoNi8rQkFJUUFEQlZ0djg1aDYvK2xudTkvOU9ndGY0akNBRUFBQUlIQWdBQUFBQUhEUUFCQUFBQUF3QmdBTWdBQXdCR0FBQUFBQVNBS1FBQUFBQUNDQUJqNk5mL09idXkvZ29BQWdBcUFBSUVBZ0FKQUNzRUFnQUFBRWdFQUFBM0JBRUFBUWFBQUFBQUFBQUNDQUNXZTl2L09ZZXYvZ1FDRUFBd1ZkVC9PWWV2L3BaNzIvL1RvTFgrSXdnQkFBQUNCd0lBQUFBQUJ3MEFBUUFBQUFNQVlBRElBQU1BUmdBQUFBQUZnQ3NBQUFBS0FBSUFLd0FFQmdRQUFRQUFBQVVHQkFBQ0FBQUFDZ1lCQUFFQUFBV0FMQUFBQUFvQUFnQXNBQVFHQkFBQ0FBQUFCUVlFQUFNQUFBQUFCZ0lBZ0FBQUFBV0FMUUFBQUFvQUFnQXRBQVFHQkFBREFBQUFCUVlFQUFRQUFBQUFCZ0lBZ0FBQUFBV0FMZ0FBQUFvQUFnQXVBQVFHQkFBRUFBQUFCUVlFQUFVQUFBQUFCZ0lBZ0FBQUFBV0FMd0FBQUFvQUFnQXZBQVFHQkFBRkFBQUFCUVlFQUFZQUFBQUFCZ0lBZ0FBQUFBV0FNQUFBQUFvQUFnQXdBQVFHQkFBR0FBQUFCUVlFQUFjQUFBQUFCZ0lBZ0FBQUFBV0FNUUFBQUFvQUFnQXhBQVFHQkFBQ0FBQUFCUVlFQUFjQUFBQUFCZ0lBZ0FBQUFBV0FNZ0FBQUFvQUFnQXlBQVFHQkFBSEFBQUFCUVlFQUFnQUFBQUtCZ0VBQVFBQUJZQXpBQUFBQ2dBQ0FETUFCQVlFQUFnQUFBQUZCZ1FBQ1FBQUFBQUdBZ0FDQUFBQUJZQTBBQUFBQ2dBQ0FEUUFCQVlFQUFnQUFBQUZCZ1FBQ2dBQUFBb0dBUUFCQUFBRmdEVUFBQUFLQUFJQU5RQUVCZ1FBQ2dBQUFBVUdCQUFMQUFBQUNnWUJBQUVBQUFXQU5nQUFBQW9BQWdBMkFBUUdCQUFMQUFBQUJRWUVBQXdBQUFBS0JnRUFBUUFBQllBM0FBQUFDZ0FDQURjQUJBWUVBQXdBQUFBRkJnUUFEUUFBQUFBR0FnQ0FBQUFBQllBNEFBQUFDZ0FDQURnQUJBWUVBQTBBQUFBRkJnUUFEZ0FBQUFBR0FnQ0FBQUFBQllBNUFBQUFDZ0FDQURrQUJBWUVBQTRBQUFBRkJnUUFEd0FBQUFBR0FnQ0FBQUFBQllBNkFBQUFDZ0FDQURvQUJBWUVBQThBQUFBRkJnUUFFQUFBQUFvR0FRQUJBQUFGZ0RzQUFBQUtBQUlBT3dBRUJnUUFFQUFBQUFVR0JBQVJBQUFBQ2dZQkFBRUFBQVdBUEFBQUFBb0FBZ0E4QUFRR0JBQVFBQUFBQlFZRUFCSUFBQUFLQmdFQUFRQUFCWUE5QUFBQUNnQUNBRDBBQkFZRUFCSUFBQUFGQmdRQUV3QUFBQW9HQVFBQkFBQUZnRDRBQUFBS0FBSUFQZ0FFQmdRQUV3QUFBQVVHQkFBVUFBQUFDZ1lCQUFFQUFBV0FQd0FBQUFvQUFnQS9BQVFHQkFBVEFBQUFCUVlFQUJVQUFBQUtCZ0VBQVFBQUJZQkFBQUFBQ2dBQ0FFQUFCQVlFQUJNQUFBQUZCZ1FBRmdBQUFBb0dBUUFCQUFBRmdFRUFBQUFLQUFJQVFRQUVCZ1FBRHdBQUFBVUdCQUFXQUFBQUFBWUNBSUFBQUFBRmdFSUFBQUFLQUFJQVFnQUVCZ1FBRmdBQUFBVUdCQUFYQUFBQUFBWUNBSUFBQUFBRmdFTUFBQUFLQUFJQVF3QUVCZ1FBREFBQUFBVUdCQUFYQUFBQUFBWUNBSUFBQUFBRmdFUUFBQUFLQUFJQVJBQUVCZ1FBQkFBQUFBVUdCQUFZQUFBQUNnWUJBQUVBQUFXQVJRQUFBQW9BQWdCRkFBUUdCQUFZQUFBQUJRWUVBQmtBQUFBQUJnSUFBZ0FEQmdJQUFRQUxCaEFBU1FBQUFFUUFBQUFBQUFBQVJnQUFBQUFBQllCR0FBQUFDZ0FDQUVZQUJBWUVBQmtBQUFBRkJnUUFHZ0FBQUFvR0FRQUJBQUFGZ0VjQUFBQUtBQUlBUndBRUJnUUFHZ0FBQUFVR0JBQWJBQUFBQ2dZQkFBRUFBQVdBU0FBQUFBb0FBZ0JJQUFRR0JBQWJBQUFBQlFZRUFCd0FBQUFLQmdFQUFRQUFCWUJKQUFBQUNnQUNBRWtBQkFZRUFCZ0FBQUFGQmdRQUhBQUFBQW9HQVFBQkFBQUZnRW9BQUFBS0FBSUFTZ0FFQmdRQUd3QUFBQVVHQkFBZEFBQUFDZ1lCQUFFQUFBV0FTd0FBQUFvQUFnQkxBQVFHQkFBZEFBQUFCUVlFQUI0QUFBQUFCZ0lBZ0FBQUFBV0FUQUFBQUFvQUFnQk1BQVFHQkFBZUFBQUFCUVlFQUI4QUFBQUFCZ0lBZ0FBQUFBV0FUUUFBQUFvQUFnQk5BQVFHQkFBZkFBQUFCUVlFQUNBQUFBQUtCZ0VBQVFBQUJZQk9BQUFBQ2dBQ0FFNEFCQVlFQUI4QUFBQUZCZ1FBSVFBQUFBQUdBZ0NBQUFBQUJZQlBBQUFBQ2dBQ0FFOEFCQVlFQUNFQUFBQUZCZ1FBSWdBQUFBb0dBUUFCQUFBRmdGQUFBQUFLQUFJQVVBQUVCZ1FBSVFBQUFBVUdCQUFqQUFBQUFBWUNBSUFBQUFBRmdGRUFBQUFLQUFJQVVRQUVCZ1FBSXdBQUFBVUdCQUFrQUFBQUNnWUJBQUVBQUFXQVVnQUFBQW9BQWdCU0FBUUdCQUFqQUFBQUJRWUVBQ1VBQUFBQUJnSUFnQUFBQUFXQVV3QUFBQW9BQWdCVEFBUUdCQUFkQUFBQUJRWUVBQ1VBQUFBQUJnSUFnQUFBQUFXQVZBQUFBQW9BQWdCVUFBUUdCQUFiQUFBQUJRWUVBQ1lBQUFBS0JnRUFBUUFBQllCVkFBQUFDZ0FDQUZVQUJBWUVBQ1lBQUFBRkJnUUFKd0FBQUFvR0FRQUJBQUFGZ0ZZQUFBQUtBQUlBVmdBRUJnUUFKZ0FBQUFVR0JBQW9BQUFBQ2dZQkFBRUFBQVdBVndBQUFBb0FBZ0JYQUFRR0JBQW1BQUFBQlFZRUFDa0FBQUFLQmdFQUFRQUFCNEJhQUFBQUJBSVFBQUFBQUFEQVVGLy9BQUFBQUhvaVN2OEtBQUlBV0FBQUNnSUFCQUFFQ2dJQUFRQU5BZ3dBZWlKSy93QUFBQUFBQUFBQURnSU1BTUJRWC84QUFBQUFBQUFBQUE4Q0RBQjZJa3IvUmk0VkFBQUFBQUFBQUFlQVd3QUFBQVFDRUFBQUFBQUFORFA3L3dBQUFBRHRCT2IvQ2dBQ0FGa0FBQW9DQUFRQUJBb0NBQUVBRFFJTUFPMEU1djhBQUFBQUFBQUFBQTRDREFBME0vdi9BQUFBQUFBQUFBQVBBZ3dBN1FUbS8wWXVGUUFBQUFBQUFBQUhnRndBQUFBRUFoQUF6WW9KQURUeHkvN05pZ2tBN3NLMi9nb0FBZ0JhQUFBS0FnQUVBQVFLQWdBQkFBMENEQUR1d3JiK3pZb0pBQUFBQUFBT0Fnd0FOUEhML3MyS0NRQUFBQUFBRHdJTUFPN0N0djRVdVI0QUFBQUFBQUFBQUFBQUFBQUFBQUE9</t>
        </r>
      </text>
    </comment>
    <comment ref="K96" authorId="0">
      <text>
        <r>
          <rPr>
            <sz val="9"/>
            <color indexed="81"/>
            <rFont val="Tahoma"/>
            <family val="2"/>
          </rPr>
          <t>QzI4SDIzQkNsMkY0TjJPNHxNQVNURVIgU0hFRVRQaWN0dXJlIDY1M3xWbXBEUkRBeE1EQUVBd0lCQUFBQUFBQUFBQUFBQUFDQUFBQUFBQU1BRmdBQUFFTm9aVzFFY21GM0lERXlMakF1TWk0eE1EYzJCQUlRQURCVnAvL0pQSFQrWXZGR0FCMHBN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lQUFBQUJBSVFBQUFBQUFBQUFBQUFBSURHQkxLeEZRa1dDQVFBQUFBa0FCZ0lCQUFBQUNRQUdRZ0FBQkFJQWdBQkFBOElBZ0FCQUFPQVdRQUFBQVFDRUFBd1ZhZi95VHgwL21MeFJnQWRLVE1BQklBQkFBQUFBQUlJQUFFQTR2K2dHSDcvQ2dBQ0FBSUFOd1FCQUFFQUFBU0FBZ0FBQUFBQ0NBQUJBUEgvalIxay93b0FBZ0FEQUFBQUJJQURBQUFBQUFJSUFBRUE0djk2SWtyL0NnQUNBQVFBQUFBRWdBUUFBQUFBQWdnQUFRRHgvMmNuTVA4S0FBSUFCUUFBQUFTQUJRQUFBQUFDQ0FBQUFBOEFaeWN3L3dvQUFnQUdBQUFBQklBR0FBQUFBQUlJQUFBQUhnQjZJa3IvQ2dBQ0FBY0FBQUFFZ0FjQUFBQUFBZ2dBQUFBUEFJMGRaUDhLQUFJQUNBQUFBQVNBQ0FBQUFBQUNDQUFBQUI0QW9CaCsvd29BQWdBSkFBQUFCSUFKQUFBQUFBSUlBQUFBUEFDZ0dINy9DZ0FDQUFvQUFnUUNBQWdBS3dRQ0FBQUFTQVFBQURjRUFRQUJCb0FBQUFBQUFBSUlBQUNnUHdDZ01Ici9CQUlRQUFCZ09BQ2dNSHIvbWJrL0FLRHdnZjhqQ0FFQUFBSUhBZ0FBQUFBSERRQUJBQUFBQXdCZ0FNZ0FBd0JQQUFBQUFBU0FDZ0FBQUFBQ0NBQUFBQThBdEJPWS93b0FBZ0FMQUFJRUFnQUhBQ3NFQWdBQkFFZ0VBQUEzQkFFQUFRYUFBQUFBQUFBQ0NBQzdPd29BdEh1VS93UUNFQUJWRlFNQXRIdVUvek9URWdEbnJwdi9Jd2dCQUFBQ0J3SUFBQUFGQndFQUJBUUhCZ0FDQUFJQUF3QUFCdzRBQVFBQUFBTUFZQURJQUFNQVRrZ0FBQUFBQklBTEFBQUFBQUlJQUFBQUhnREhEckwvQ2dBQ0FBd0FOd1FCQUFFQUFBU0FEQUFBQUFBQ0NBQUFBQThBMmduTS93b0FBZ0FOQUFBQUJJQU5BQUFBQUFJSUFBRUE4Zi9hQ2N6L0NnQUNBQTRBQUFBRWdBNEFBQUFBQWdnQUFBRGkvKzBFNXY4S0FBSUFEd0FBQUFTQUR3QUFBQUFDQ0FBQUFQSC9BQUFBQUFvQUFnQVFBQUFBQklBUUFBQUFBQUlJQU1DNjUvOGRpQndBQ2dBQ0FCRUFBZ1FDQUFVQUt3UUNBQUFBU0FRQUFBYUFBQUFBQUFBQ0NBRDBUZXYvSFFRWkFBUUNFQUNOSitUL0hRUVpBUFJONi8rRHFoOEFJd2dCQUFBQ0J3SUFBQUFBQncwQUFRQUFBQU1BWUFESUFBTUFRZ0FBQUFBRWdCRUFBQUFBQWdnQW96TEwvMTNOSlFBS0FBSUFFZ0FDQkFJQUNBQXJCQUlBQVFCSUJBQUFOd1FCQUFFR2dBQUFBQUFBQWdnQW85TE8vMTNsSVFBRUFoQUFvNUxILzEzbElRQTk3TTcva05nd0FDTUlBUUFBQWdjQ0FBQUFCUWNCQUFFQUJ3NEFBUUFBQUFNQVlBRElBQU1BVDBnQUFBQUFCSUFTQUFBQUFBSUlBQUFBQUFCT0tpNEFDZ0FDQUJNQUFnUUNBQWdBS3dRQ0FBQUFTQVFBQURjRUFRQUJCb0FBQUFBQUFBSUlBQUNnQXdCT1Fpb0FCQUlRQUFGZy9QOU9RaW9BbWJrREFFNENNZ0FqQ0FFQUFBSUhBZ0FBQUFBSERRQUJBQUFBQXdCZ0FNZ0FBd0JQQUFBQUFBU0FFd0FBQUFBQ0NBQkFSUmdBSFlnY0FBb0FBZ0FVQUFBQUJJQVVBQUFBQUFJSUFDeFlMQUIzMHpJQUNnQUNBQlVBTndRQkFBRUFBQVNBRlFBQUFBQUNDQUJzblRVQVdrc1dBQW9BQWdBV0FEY0VBUUFCQUFBRWdCWUFBQUFBQWdnQS8vOE9BQUFBQUFBS0FBSUFGd0FBQUFTQUZ3QUFBQUFDQ0FBQUFCNEE3UVRtL3dvQUFnQVlBQUFBQklBWUFBQUFBQUlJQUFFQTR2OVRMQmIvQ2dBQ0FCa0FBQUFFZ0JrQUFBQUFBZ2dBRXlyRS80d0pFLzhLQUFJQUdnQUNCQUlBQndBckJBSUFBQUJJQkFBQU53UUJBQUVHZ0FBQUFBQUFBZ2dBUnIzSC80eHhELzhFQWhBQTRKYkEvNHh4RC85R3ZjZi92NlFXL3lNSUFRQUFBZ2NDQUFBQUFBY05BQUVBQUFBREFHQUF5QUFEQUU0QUFBQUFCSUFhQUFBQUFBSUlBRkR0dmY5Z3NmWCtDZ0FDQUJzQUFnUUNBQWdBS3dRQ0FBQUFTQVFBQURjRUFRQUJCb0FBQUFBQUFBSUlBRkNOd2Y5Z3lmSCtCQUlRQUZCTnV2OWd5ZkgrNmFiQi8yQ0orZjRqQ0FFQUFBSUhBZ0FBQUFBSERRQUJBQUFBQXdCZ0FNZ0FBd0JQQUFBQUFBU0FHd0FBQUFBQ0NBQmo2TmYvWUxIbS9nb0FBZ0FjQUFBQUJJQWNBQUFBQUFJSUFMMHo3djlNeFByK0NnQUNBQjBBTndRQkFBRUFBQVNBSFFBQUFBQUNDQUJIOXZQLzZKbkwvZ29BQWdBZUFBQUFCSUFlQUFBQUFBSUlBRkcwN1A4SmZxNytDZ0FDQUI4QUFBQUVnQjhBQUFBQUFnZ0ExMGdDQUErbm1mNEtBQUlBSUFBQUFBU0FJQUFBQUFBQ0NBRGpCdnYvTUl0OC9nb0FBZ0FoQUFJRUFnQVJBQ3NFQWdBQUFFZ0VBQUEzQkFFQUFRYUFBQUFBQUFBQ0NBRGpwdjcvTUtOOS9nUUNFQURqWnZmL3lUeDAvbnpBL3Y4d28zMytJd2dCQVA4QkJ3RUEvd0lIQWdBQUFBVUhBUUFEQUFjT0FBRUFBQUFEQUdBQXlBQURBRU5zQUFBQUFBU0FJUUFBQUFBQ0NBQlZIeDhBOU91aC9nb0FBZ0FpQUFBQUJJQWlBQUFBQUFJSUFOeXpOQUQ2RkkzK0NnQUNBQ01BQWdRQ0FBa0FLd1FDQUFBQVNBUUFBRGNFQVFBQkJvQUFBQUFBQUFJSUFCQkhPQUQ2NEluK0JBSVFBS2tnTVFENjRJbitFRWM0QUpQNmovNGpDQUVBQUFJSEFnQUFBQUFIRFFBQkFBQUFBd0JnQU1nQUF3QkdBQUFBQUFTQUl3QUFBQUFDQ0FCTFlTWUEwd2UvL2dvQUFnQWtBQUFBQklBa0FBQUFBQUlJQU1nM1F3QzRUTWYrQ2dBQ0FDVUFBZ1FDQUJFQUt3UUNBQUFBU0FRQUFEY0VBUUFCQm9BQUFBQUFBQUlJQU1qWFJnQzR0TVArQkFJUUFNaVhQd0M0dE1QK1l2RkdBQjRiemY0akNBRUFBQUlIQWdBQUFBVUhBUUFCQUFjT0FBRUFBQUFEQUdBQXlBQURBRU5zQUFBQUFBU0FKUUFBQUFBQ0NBRER6QkFBemQ3VC9nb0FBZ0FtQUFBQUJJQW1BQUFBQUFJSUFHUG95UDlNdHN6K0NnQUNBQ2NBQUFBRWdDY0FBQUFBQWdnQVkraXEvMHkyelA0S0FBSUFLQUFDQkFJQUNRQXJCQUlBQUFCSUJBQUFOd1FCQUFFR2dBQUFBQUFBQWdnQWxudXUvMHlDeWY0RUFoQUFNRlduLzB5Q3lmNldlNjcvNXB2UC9pTUlBUUFBQWdjQ0FBQUFBQWNOQUFFQUFBQURBR0FBeUFBREFFWUFBQUFBQklBb0FBQUFBQUlJQUdQb3VmODV1N0wrQ2dBQ0FDa0FBZ1FDQUFrQUt3UUNBQUFBU0FRQUFEY0VBUUFCQm9BQUFBQUFBQUlJQUpaN3ZmODVoNi8rQkFJUUFEQlZ0djg1aDYvK2xudTkvOU9ndGY0akNBRUFBQUlIQWdBQUFBQUhEUUFCQUFBQUF3QmdBTWdBQXdCR0FBQUFBQVNBS1FBQUFBQUNDQUJqNk5mL09idXkvZ29BQWdBcUFBSUVBZ0FKQUNzRUFnQUFBRWdFQUFBM0JBRUFBUWFBQUFBQUFBQUNDQUNXZTl2L09ZZXYvZ1FDRUFBd1ZkVC9PWWV2L3BaNzIvL1RvTFgrSXdnQkFBQUNCd0lBQUFBQUJ3MEFBUUFBQUFNQVlBRElBQU1BUmdBQUFBQUZnQ3NBQUFBS0FBSUFLd0FFQmdRQUFRQUFBQVVHQkFBQ0FBQUFDZ1lCQUFFQUFBV0FMQUFBQUFvQUFnQXNBQVFHQkFBQ0FBQUFCUVlFQUFNQUFBQUFCZ0lBZ0FBQUFBV0FMUUFBQUFvQUFnQXRBQVFHQkFBREFBQUFCUVlFQUFRQUFBQUFCZ0lBZ0FBQUFBV0FMZ0FBQUFvQUFnQXVBQVFHQkFBRUFBQUFCUVlFQUFVQUFBQUFCZ0lBZ0FBQUFBV0FMd0FBQUFvQUFnQXZBQVFHQkFBRkFBQUFCUVlFQUFZQUFBQUFCZ0lBZ0FBQUFBV0FNQUFBQUFvQUFnQXdBQVFHQkFBR0FBQUFCUVlFQUFjQUFBQUFCZ0lBZ0FBQUFBV0FNUUFBQUFvQUFnQXhBQVFHQkFBQ0FBQUFCUVlFQUFjQUFBQUFCZ0lBZ0FBQUFBV0FNZ0FBQUFvQUFnQXlBQVFHQkFBSEFBQUFCUVlFQUFnQUFBQUtCZ0VBQVFBQUJZQXpBQUFBQ2dBQ0FETUFCQVlFQUFnQUFBQUZCZ1FBQ1FBQUFBQUdBZ0FDQUFBQUJZQTBBQUFBQ2dBQ0FEUUFCQVlFQUFnQUFBQUZCZ1FBQ2dBQUFBb0dBUUFCQUFBRmdEVUFBQUFLQUFJQU5RQUVCZ1FBQ2dBQUFBVUdCQUFMQUFBQUNnWUJBQUVBQUFXQU5nQUFBQW9BQWdBMkFBUUdCQUFMQUFBQUJRWUVBQXdBQUFBS0JnRUFBUUFBQllBM0FBQUFDZ0FDQURjQUJBWUVBQXdBQUFBRkJnUUFEUUFBQUFBR0FnQ0FBQUFBQllBNEFBQUFDZ0FDQURnQUJBWUVBQTBBQUFBRkJnUUFEZ0FBQUFBR0FnQ0FBQUFBQllBNUFBQUFDZ0FDQURrQUJBWUVBQTRBQUFBRkJnUUFEd0FBQUFBR0FnQ0FBQUFBQllBNkFBQUFDZ0FDQURvQUJBWUVBQThBQUFBRkJnUUFFQUFBQUFvR0FRQUJBQUFGZ0RzQUFBQUtBQUlBT3dBRUJnUUFFQUFBQUFVR0JBQVJBQUFBQ2dZQkFBRUFBQVdBUEFBQUFBb0FBZ0E4QUFRR0JBQVFBQUFBQlFZRUFCSUFBQUFLQmdFQUFRQUFCWUE5QUFBQUNnQUNBRDBBQkFZRUFCSUFBQUFGQmdRQUV3QUFBQW9HQVFBQkFBQUZnRDRBQUFBS0FBSUFQZ0FFQmdRQUV3QUFBQVVHQkFBVUFBQUFDZ1lCQUFFQUFBV0FQd0FBQUFvQUFnQS9BQVFHQkFBVEFBQUFCUVlFQUJVQUFBQUtCZ0VBQVFBQUJZQkFBQUFBQ2dBQ0FFQUFCQVlFQUJNQUFBQUZCZ1FBRmdBQUFBb0dBUUFCQUFBRmdFRUFBQUFLQUFJQVFRQUVCZ1FBRHdBQUFBVUdCQUFXQUFBQUFBWUNBSUFBQUFBRmdFSUFBQUFLQUFJQVFnQUVCZ1FBRmdBQUFBVUdCQUFYQUFBQUFBWUNBSUFBQUFBRmdFTUFBQUFLQUFJQVF3QUVCZ1FBREFBQUFBVUdCQUFYQUFBQUFBWUNBSUFBQUFBRmdFUUFBQUFLQUFJQVJBQUVCZ1FBQkFBQUFBVUdCQUFZQUFBQUNnWUJBQUVBQUFXQVJRQUFBQW9BQWdCRkFBUUdCQUFZQUFBQUJRWUVBQmtBQUFBQUJnSUFBZ0FEQmdJQUFRQUxCaEFBU1FBQUFFUUFBQUFBQUFBQVJnQUFBQUFBQllCR0FBQUFDZ0FDQUVZQUJBWUVBQmtBQUFBRkJnUUFHZ0FBQUFvR0FRQUJBQUFGZ0VjQUFBQUtBQUlBUndBRUJnUUFHZ0FBQUFVR0JBQWJBQUFBQ2dZQkFBRUFBQVdBU0FBQUFBb0FBZ0JJQUFRR0JBQWJBQUFBQlFZRUFCd0FBQUFLQmdFQUFRQUFCWUJKQUFBQUNnQUNBRWtBQkFZRUFCZ0FBQUFGQmdRQUhBQUFBQW9HQVFBQkFBQUZnRW9BQUFBS0FBSUFTZ0FFQmdRQUd3QUFBQVVHQkFBZEFBQUFDZ1lCQUFFQUFBV0FTd0FBQUFvQUFnQkxBQVFHQkFBZEFBQUFCUVlFQUI0QUFBQUFCZ0lBZ0FBQUFBV0FUQUFBQUFvQUFnQk1BQVFHQkFBZUFBQUFCUVlFQUI4QUFBQUFCZ0lBZ0FBQUFBV0FUUUFBQUFvQUFnQk5BQVFHQkFBZkFBQUFCUVlFQUNBQUFBQUtCZ0VBQVFBQUJZQk9BQUFBQ2dBQ0FFNEFCQVlFQUI4QUFBQUZCZ1FBSVFBQUFBQUdBZ0NBQUFBQUJZQlBBQUFBQ2dBQ0FFOEFCQVlFQUNFQUFBQUZCZ1FBSWdBQUFBb0dBUUFCQUFBRmdGQUFBQUFLQUFJQVVBQUVCZ1FBSVFBQUFBVUdCQUFqQUFBQUFBWUNBSUFBQUFBRmdGRUFBQUFLQUFJQVVRQUVCZ1FBSXdBQUFBVUdCQUFrQUFBQUNnWUJBQUVBQUFXQVVnQUFBQW9BQWdCU0FBUUdCQUFqQUFBQUJRWUVBQ1VBQUFBQUJnSUFnQUFBQUFXQVV3QUFBQW9BQWdCVEFBUUdCQUFkQUFBQUJRWUVBQ1VBQUFBQUJnSUFnQUFBQUFXQVZBQUFBQW9BQWdCVUFBUUdCQUFiQUFBQUJRWUVBQ1lBQUFBS0JnRUFBUUFBQllCVkFBQUFDZ0FDQUZVQUJBWUVBQ1lBQUFBRkJnUUFKd0FBQUFvR0FRQUJBQUFGZ0ZZQUFBQUtBQUlBVmdBRUJnUUFKZ0FBQUFVR0JBQW9BQUFBQ2dZQkFBRUFBQVdBVndBQUFBb0FBZ0JYQUFRR0JBQW1BQUFBQlFZRUFDa0FBQUFLQmdFQUFRQUFCNEJhQUFBQUJBSVFBQUFBQUFEQVVGLy9BQUFBQUhvaVN2OEtBQUlBV0FBQUNnSUFCQUFFQ2dJQUFRQU5BZ3dBZWlKSy93QUFBQUFBQUFBQURnSU1BTUJRWC84QUFBQUFBQUFBQUE4Q0RBQjZJa3IvUmk0VkFBQUFBQUFBQUFlQVd3QUFBQVFDRUFBQUFBQUFORFA3L3dBQUFBRHRCT2IvQ2dBQ0FGa0FBQW9DQUFRQUJBb0NBQUVBRFFJTUFPMEU1djhBQUFBQUFBQUFBQTRDREFBME0vdi9BQUFBQUFBQUFBQVBBZ3dBN1FUbS8wWXVGUUFBQUFBQUFBQUhnRndBQUFBRUFoQUF6WW9KQURUeHkvN05pZ2tBN3NLMi9nb0FBZ0JhQUFBS0FnQUVBQVFLQWdBQkFBMENEQUR1d3JiK3pZb0pBQUFBQUFBT0Fnd0FOUEhML3MyS0NRQUFBQUFBRHdJTUFPN0N0djRVdVI0QUFBQUFBQUFBQUFBQUFBQUFBQUE9</t>
        </r>
      </text>
    </comment>
    <comment ref="K97" authorId="0">
      <text>
        <r>
          <rPr>
            <b/>
            <sz val="9"/>
            <color indexed="81"/>
            <rFont val="Tahoma"/>
            <family val="2"/>
          </rPr>
          <t>QzI3SDIyQ2wyTjR8TUFTVEVSIFNIRUVUUGljdHVyZSAzNzh8Vm1wRFJEQXhNREFFQXdJQkFBQUFBQUFBQUFBQUFBQ0FBQUFBQUFNQUZnQUFBRU5vWlcxRWNtRjNJREV5TGpBdU1pNHhNRGMyQkFJUUFBQmdadi9IanJIL3F1b3BBQUNuM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0FBQUFCQUlRQUFBQUFBQUFBQUFBQUFCM0JHdE1hd1VXQ0FRQUFBQWtBQmdJQkFBQUFDUUFHUWdBQUJBSUFnQUJBQThJQWdBQkFBT0FTUUFBQUFRQ0VBQUFZR2IveDQ2eC82cnFLUUFBcDlVQUJJQUJBQUFBQUFJSUFBQUF0ZjlnNTRFQUNnQUNBQUlBTndRQkFBRUFBQVNBQWdBQUFBQUNDQUFBQU1UL1RPeG5BQW9BQWdBREFBQUFCSUFEQUFBQUFBSUlBQUFBdGY4NThVMEFDZ0FDQUFRQU53UUJBQUVBQUFTQUJBQUFBQUFDQ0FBQUFPTC9UT3huQUFvQUFnQUZBQUlFQWdBSEFDc0VBZ0FBQUVnRUFBQTNCQUVBQVFhQUFBQUFBQUFDQ0FBMGsrWC9URlJrQUFRQ0VBRE5iTjcvVEZSa0FEU1Q1ZitBaDJzQUl3Z0JBQUFDQndJQUFBQUFCdzBBQVFBQUFBTUFZQURJQUFNQVRnQUFBQUFFZ0FVQUFBQUFBZ2dBQUFEeC96bnhUUUFLQUFJQUJnQUFBQVNBQmdBQUFBQUNDQUFBQU9ML0p2WXpBQW9BQWdBSEFEY0VBUUFCQUFBRWdBY0FBQUFBQWdnQUFBRHgveFA3R1FBS0FBSUFDQUFBQUFTQUNBQUFBQUFDQ0FBQUFPTC9BQUFBQUFvQUFnQUpBQUlFQWdBSEFDc0VBZ0FBQUVnRUFBQUdnQUFBQUFBQUFnZ0FOSlBsL3dCby9QOEVBaEFBeld6ZS93Qm8vUDgwaytYL001c0RBQ01JQVFBQUFnY0NBQUFBQUFjTkFBRUFBQUFEQUdBQXlBQURBRTRBQUFBQUJJQUpBQUFBQUFJSUFBQUF4UDhBQUFBQUNnQUNBQW9BQUFBRWdBb0FBQUFBQWdnQUFRQzEvKzBFNXY4S0FBSUFDd0FBQUFTQUN3QUFBQUFDQ0FBQUFKZi83UVRtL3dvQUFnQU1BQUFBQklBTUFBQUFBQUlJQUFBQWlQOEFBQUFBQ2dBQ0FBMEFBQUFFZ0EwQUFBQUFBZ2dBQUFCcS93QUFBQUFLQUFJQURnQUNCQUlBRVFBckJBSUFBQUJJQkFBQU53UUJBQUVHZ0FBQUFBQUFBZ2dBQUtCdC93Qm8vUDhFQWhBQUFHQm0vd0JvL1ArYXVXMy9aczRGQUNNSUFRQUFBZ2NDQUFBQUJRY0JBQUVBQnc0QUFRQUFBQU1BWUFESUFBTUFRMndBQUFBQUJJQU9BQUFBQUFJSUFBQUFsLzhUK3hrQUNnQUNBQThBQUFBRWdBOEFBQUFBQWdnQUFBQzEveFA3R1FBS0FBSUFFQUFBQUFTQUVBQUFBQUFDQ0FBQkFQSC83UVRtL3dvQUFnQVJBQUFBQklBUkFBQUFBQUlJQUFFQTR2L2FDY3ovQ2dBQ0FCSUFBQUFFZ0JJQUFBQUFBZ2dBQVFEeC84Y09zdjhLQUFJQUV3QUFBQVNBRXdBQUFBQUNDQUFBQUE4QXh3Nnkvd29BQWdBVUFBQUFCSUFVQUFBQUFBSUlBQUFBSGdEYUNjei9DZ0FDQUJVQUFBQUVnQlVBQUFBQUFnZ0FBQUFQQU8wRTV2OEtBQUlBRmdBQUFBU0FGZ0FBQUFBQ0NBQUFBQjRBQUFBQUFBb0FBZ0FYQUFJRUFnQUhBQ3NFQWdBQUFFZ0VBQUEzQkFFQUFRYUFBQUFBQUFBQ0NBQXpreUVBQVdqOC93UUNFQURNYkJvQUFXajgvek9USVFBem13TUFJd2dCQUFBQ0J3SUFBQUFBQncwQUFRQUFBQU1BWUFESUFBTUFUZ0FBQUFBRWdCY0FBQUFBQWdnQS8vOE9BQlA3R1FBS0FBSUFHQUFBQUFTQUdBQUFBQUFDQ0FELy94MEFKdll6QUFvQUFnQVpBRGNFQVFBQkFBQUVnQmtBQUFBQUFnZ0EvLzhPQURueFRRQUtBQUlBR2dBQUFBU0FHZ0FBQUFBQ0NBRC8veDBBVE94bkFBb0FBZ0FiQUFJRUFnQUhBQ3NFQWdBQkFFZ0VBQUEzQkFFQUFRYUFBQUFBQUFBQ0NBQXpreUVBVEZSa0FBUUNFQURNYkJvQVRGUmtBS3JxS1FDQWgyc0FJd2dCQUFBQ0J3SUFBQUFGQndFQUJRUUhCZ0FDQUFJQUF3QUFCdzRBQVFBQUFBTUFZQURJQUFNQVRrZ0FBQUFBQklBYkFBQUFBQUlJQVAvL0RnQmc1NEVBQ2dBQ0FCd0FBQUFFZ0J3QUFBQUFBZ2dBQUFEeC8yRG5nUUFLQUFJQUhRQUFBQVNBSFFBQUFBQUNDQUFBQU9ML2MrS2JBQW9BQWdBZUFBQUFCSUFlQUFBQUFBSUlBQUFBOGYrRzNiVUFDZ0FDQUI4QUFBQUVnQjhBQUFBQUFnZ0FBQURpLzVuWXp3QUtBQUlBSUFBQ0JBSUFFUUFyQkFJQUFBQklCQUFBTndRQkFBRUdnQUFBQUFBQUFnZ0FBS0RsLzVsQXpBQUVBaEFBQUdEZS81bEF6QUNhdWVYL0FLZlZBQ01JQVFBQUFnY0NBQUFBQlFjQkFBRUFCdzRBQVFBQUFBTUFZQURJQUFNQVEyd0FBQUFBQklBZ0FBQUFBQUlJQVAvL0RnQ0czYlVBQ2dBQ0FDRUFBQUFFZ0NFQUFBQUFBZ2dBLy84ZEFIUGltd0FLQUFJQUlnQUFBQVdBSXdBQUFBb0FBZ0FqQUFRR0JBQUJBQUFBQlFZRUFBSUFBQUFLQmdFQUFRQUFCWUFrQUFBQUNnQUNBQ1FBQkFZRUFBSUFBQUFGQmdRQUF3QUFBQW9HQVFBQkFBQUZnQ1VBQUFBS0FBSUFKUUFFQmdRQUFnQUFBQVVHQkFBRUFBQUFDZ1lCQUFFQUFBV0FKZ0FBQUFvQUFnQW1BQVFHQkFBRUFBQUFCUVlFQUFVQUFBQUFCZ0lBQWdBREJnSUFBZ0FMQmhBQUFBQUFBQ1VBQUFBbkFBQUFQZ0FBQUFBQUJZQW5BQUFBQ2dBQ0FDY0FCQVlFQUFVQUFBQUZCZ1FBQmdBQUFBb0dBUUFCQUFBRmdDZ0FBQUFLQUFJQUtBQUVCZ1FBQmdBQUFBVUdCQUFIQUFBQUFBWUNBQUlBQXdZQ0FBRUFDd1lRQUNjQUFBQUFBQUFBS1FBQUFEc0FBQUFBQUFXQUtRQUFBQW9BQWdBcEFBUUdCQUFIQUFBQUJRWUVBQWdBQUFBS0JnRUFBUUFBQllBcUFBQUFDZ0FDQUNvQUJBWUVBQWdBQUFBRkJnUUFDUUFBQUFvR0FRQUJBQUFGZ0NzQUFBQUtBQUlBS3dBRUJnUUFDUUFBQUFVR0JBQUtBQUFBQUFZQ0FJQUFBQUFGZ0N3QUFBQUtBQUlBTEFBRUJnUUFDZ0FBQUFVR0JBQUxBQUFBQUFZQ0FJQUFBQUFGZ0MwQUFBQUtBQUlBTFFBRUJnUUFDd0FBQUFVR0JBQU1BQUFBQUFZQ0FJQUFBQUFGZ0M0QUFBQUtBQUlBTGdBRUJnUUFEQUFBQUFVR0JBQU5BQUFBQ2dZQkFBRUFBQVdBTHdBQUFBb0FBZ0F2QUFRR0JBQU1BQUFBQlFZRUFBNEFBQUFBQmdJQWdBQUFBQVdBTUFBQUFBb0FBZ0F3QUFRR0JBQU9BQUFBQlFZRUFBOEFBQUFBQmdJQWdBQUFBQVdBTVFBQUFBb0FBZ0F4QUFRR0JBQUpBQUFBQlFZRUFBOEFBQUFBQmdJQWdBQUFBQVdBTWdBQUFBb0FBZ0F5QUFRR0JBQUlBQUFBQlFZRUFCQUFBQUFLQmdFQUFRQUFCWUF6QUFBQUNnQUNBRE1BQkFZRUFCQUFBQUFGQmdRQUVRQUFBQUFHQWdDQUFBQUFCWUEwQUFBQUNnQUNBRFFBQkFZRUFCRUFBQUFGQmdRQUVnQUFBQUFHQWdDQUFBQUFCWUExQUFBQUNnQUNBRFVBQkFZRUFCSUFBQUFGQmdRQUV3QUFBQUFHQWdDQUFBQUFCWUEyQUFBQUNnQUNBRFlBQkFZRUFCTUFBQUFGQmdRQUZBQUFBQUFHQWdDQUFBQUFCWUEzQUFBQUNnQUNBRGNBQkFZRUFCUUFBQUFGQmdRQUZRQUFBQUFHQWdDQUFBQUFCWUE0QUFBQUNnQUNBRGdBQkFZRUFCQUFBQUFGQmdRQUZRQUFBQUFHQWdDQUFBQUFCWUE1QUFBQUNnQUNBRGtBQkFZRUFCVUFBQUFGQmdRQUZnQUFBQW9HQVFBQkFBQUZnRG9BQUFBS0FBSUFPZ0FFQmdRQUZnQUFBQVVHQkFBWEFBQUFBQVlDQUFJQUF3WUNBQUVBQ3dZUUFEa0FBQUFBQUFBQVBBQUFBRHNBQUFBQUFBV0FPd0FBQUFvQUFnQTdBQVFHQkFBSEFBQUFCUVlFQUJjQUFBQUtCZ0VBQVFBQUJZQThBQUFBQ2dBQ0FEd0FCQVlFQUJjQUFBQUZCZ1FBR0FBQUFBb0dBUUFCQUFBRmdEMEFBQUFLQUFJQVBRQUVCZ1FBR0FBQUFBVUdCQUFaQUFBQUFBWUNBQUlBQXdZQ0FBRUFDd1lRQUR3QUFBQUFBQUFBUHdBQUFENEFBQUFBQUFXQVBnQUFBQW9BQWdBK0FBUUdCQUFGQUFBQUJRWUVBQmtBQUFBS0JnRUFBUUFBQllBL0FBQUFDZ0FDQUQ4QUJBWUVBQmtBQUFBRkJnUUFHZ0FBQUFvR0FRQUJBQUFGZ0VBQUFBQUtBQUlBUUFBRUJnUUFHZ0FBQUFVR0JBQWJBQUFBQ2dZQkFBRUFBQVdBUVFBQUFBb0FBZ0JCQUFRR0JBQWJBQUFBQlFZRUFCd0FBQUFBQmdJQWdBQUFBQVdBUWdBQUFBb0FBZ0JDQUFRR0JBQWNBQUFBQlFZRUFCMEFBQUFBQmdJQWdBQUFBQVdBUXdBQUFBb0FBZ0JEQUFRR0JBQWRBQUFBQlFZRUFCNEFBQUFBQmdJQWdBQUFBQVdBUkFBQUFBb0FBZ0JFQUFRR0JBQWVBQUFBQlFZRUFCOEFBQUFLQmdFQUFRQUFCWUJGQUFBQUNnQUNBRVVBQkFZRUFCNEFBQUFGQmdRQUlBQUFBQUFHQWdDQUFBQUFCWUJHQUFBQUNnQUNBRVlBQkFZRUFDQUFBQUFGQmdRQUlRQUFBQUFHQWdDQUFBQUFCWUJIQUFBQUNnQUNBRWNBQkFZRUFCc0FBQUFGQmdRQUlRQUFBQUFHQWdDQUFBQUFCNEJLQUFBQUJBSVFBQUFBcHY5R0xoVUFBQUNtL3dBQUFBQUtBQUlBU0FBQUNnSUFCQUFFQ2dJQUFRQU5BZ3dBQUFBQUFBQUFwdjhBQUFBQURnSU1BRVl1RlFBQUFLYi9BQUFBQUE4Q0RBQUFBQUFBUnk2Ny93QUFBQUFBQUFlQVN3QUFBQVFDRUFBQUFBQUFJRGpoL3dBQUFBRGFDY3ovQ2dBQ0FFa0FBQW9DQUFRQUJBb0NBQUVBRFFJTUFOb0p6UDhBQUFBQUFBQUFBQTRDREFBZ09PSC9BQUFBQUFBQUFBQVBBZ3dBMmduTS8wWXVGUUFBQUFBQUFBQUhnRXdBQUFBRUFoQUFBQUFBQUxrUXNRQUFBQUFBYytLYkFBb0FBZ0JLQUFBS0FnQUVBQVFLQWdBQkFBMENEQUJ6NHBzQUFBQUFBQUFBQUFBT0Fnd0F1UkN4QUFBQUFBQUFBQUFBRHdJTUFIUGltd0JHTGhVQUFBQUFBQUFBQUFBQUFBQUFBQUE9</t>
        </r>
      </text>
    </comment>
    <comment ref="J98" authorId="0">
      <text>
        <r>
          <rPr>
            <sz val="9"/>
            <color indexed="81"/>
            <rFont val="Tahoma"/>
            <family val="2"/>
          </rPr>
          <t>QzIySDIyTjRPMnxNQVNURVIgU0hFRVRQaWN0dXJlIDIzNXxWbXBEUkRBeE1EQUVBd0lCQUFBQUFBQUFBQUFBQUFDQUFBQUFBQU1BRmdBQUFFTm9aVzFFY21GM0lERXlMakF1TWk0eE1EYzJCQUlRQU0xc292OTZva24vLy85S0FKT0No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9OcWh3NFdDQVFBQUFBa0FCZ0lCQUFBQUNRQUdRZ0FBQkFJQWdBQkFBOElBZ0FCQUFPQVBRQUFBQVFDRUFETmJLTC9lcUpKLy8vL1NnQ1Rnb1VBQklBQkFBQUFBQUlJQVAvL1NnRHRCT2IvQ2dBQ0FBSUFOd1FCQUFFQUFBU0FBZ0FBQUFBQ0NBRC8veXdBN1FUbS93b0FBZ0FEQUFBQUJJQURBQUFBQUFJSUFQLy9Pd0RhQ2N6L0NnQUNBQVFBTndRQkFBRUFBQVNBQkFBQUFBQUNDQUFBQUR3QUFBQUFBQW9BQWdBRkFEY0VBUUFCQUFBRWdBVUFBQUFBQWdnQS8vOE9BTzBFNXY4S0FBSUFCZ0FBQUFTQUJnQUFBQUFDQ0FBQUFBQUEyZ25NL3dvQUFnQUhBQUFBQklBSEFBQUFBQUlJQUFBQTR2L2FDY3ovQ2dBQ0FBZ0FBQUFFZ0FnQUFBQUFBZ2dBQUFEVC8rMEU1djhLQUFJQUNRQUFBQVNBQ1FBQUFBQUNDQUFCQU9ML0FBQUFBQW9BQWdBS0FBQUFCSUFLQUFBQUFBSUlBQUFBQUFBQUFBQUFDZ0FDQUFzQUFBQUVnQXNBQUFBQUFnZ0FBQURUL3hQN0dRQUtBQUlBREFBQUFBU0FEQUFBQUFBQ0NBQUFBTFgvRS9zWkFBb0FBZ0FOQUFJRUFnQUlBQ3NFQWdBQUFFZ0VBQUEzQkFFQUFRYUFBQUFBQUFBQ0NBQUFvTGovRXhNV0FBUUNFQUFBWUxIL0V4TVdBSnE1dVA4VDB4MEFJd2dCQUFBQ0J3SUFBQUFBQncwQUFRQUFBQU1BWUFESUFBTUFUd0FBQUFBRWdBMEFBQUFBQWdnQUFRRGkveWIyTXdBS0FBSUFEZ0FDQkFJQUJ3QXJCQUlBQVFCSUJBQUFOd1FCQUFFR2dBQUFBQUFBQWdnQU5KUGwveVplTUFBRUFoQUF6V3plL3laZU1BQ3I2dTMvV1pFM0FDTUlBUUFBQWdjQ0FBQUFCUWNCQUFVRUJ3WUFBZ0FDQUFNQUFBY09BQUVBQUFBREFHQUF5QUFEQUU1SUFBQUFBQVNBRGdBQUFBQUNDQUFCQU5QL09mRk5BQW9BQWdBUEFBQUFCSUFQQUFBQUFBSUlBQUFBdGY4NThVMEFDZ0FDQUJBQUFBQUVnQkFBQUFBQUFnZ0FBQUNtLzB6c1p3QUtBQUlBRVFBQUFBU0FFUUFBQUFBQ0NBQUFBTFgvWU9lQkFBb0FBZ0FTQUFBQUJJQVNBQUFBQUFJSUFBQUEwLzlnNTRFQUNnQUNBQk1BQWdRQ0FBY0FLd1FDQUFBQVNBUUFBQWFBQUFBQUFBQUNDQUEwazliL1lFOStBQVFDRUFETmJNLy9ZRTkrQURTVDF2K1Rnb1VBSXdnQkFBQUNCd0lBQUFBQUJ3MEFBUUFBQUFNQVlBRElBQU1BVGdBQUFBQUVnQk1BQUFBQUFnZ0FBQURpLzB6c1p3QUtBQUlBRkFBQUFBU0FGQUFBQUFBQ0NBQUFBTlAveHc2eS93b0FBZ0FWQUFBQUJJQVZBQUFBQUFJSUFBQUF0Zi9IRHJML0NnQUNBQllBQWdRQ0FBZ0FLd1FDQUFBQVNBUUFBRGNFQVFBQkJvQUFBQUFBQUFJSUFBQ2d1UC9ISnE3L0JBSVFBQUJnc2YvSEpxNy9tcm00LzhmbXRmOGpDQUVBQUFJSEFnQUFBQUFIRFFBQkFBQUFBd0JnQU1nQUF3QlBBQUFBQUFTQUZnQUFBQUFDQ0FBQUFPTC90Qk9ZL3dvQUFnQVhBQUlFQWdBSEFDc0VBZ0FCQUVnRUFBQTNCQUVBQVFhQUFBQUFBQUFDQ0FBMGsrWC90SHVVL3dRQ0VBRE5iTjcvdEh1VS82dnE3Zi9ucnB2L0l3Z0JBQUFDQndJQUFBQUZCd0VBQlFRSEJnQUNBQUlBQXdBQUJ3NEFBUUFBQUFNQVlBRElBQU1BVGtnQUFBQUFCSUFYQUFBQUFBSUlBQUFBMC8rZ0dINy9DZ0FDQUJnQUFBQUVnQmdBQUFBQUFnZ0FBQURpLzQwZFpQOEtBQUlBR1FBQUFBU0FHUUFBQUFBQ0NBQUFBTlAvZWlKSy93b0FBZ0FhQUFBQUJJQWFBQUFBQUFJSUFBQUF0Zjk2SWtyL0NnQUNBQnNBQUFBRWdCc0FBQUFBQWdnQUFBQ20vNDBkWlA4S0FBSUFIQUFDQkFJQUJ3QXJCQUlBQUFCSUJBQUFCb0FBQUFBQUFBSUlBRFNUcWYrTmhXRC9CQUlRQU0xc292K05oV0QvTkpPcC84QzRaLzhqQ0FFQUFBSUhBZ0FBQUFBSERRQUJBQUFBQXdCZ0FNZ0FBd0JPQUFBQUFBU0FIQUFBQUFBQ0NBQUFBTFgvb0JoKy93b0FBZ0FkQUFBQUJZQWVBQUFBQ2dBQ0FCNEFCQVlFQUFFQUFBQUZCZ1FBQWdBQUFBb0dBUUFCQUFBRmdCOEFBQUFLQUFJQUh3QUVCZ1FBQWdBQUFBVUdCQUFEQUFBQUNnWUJBQUVBQUFXQUlBQUFBQW9BQWdBZ0FBUUdCQUFDQUFBQUJRWUVBQVFBQUFBS0JnRUFBUUFBQllBaEFBQUFDZ0FDQUNFQUJBWUVBQUlBQUFBRkJnUUFCUUFBQUFvR0FRQUJBQUFGZ0NJQUFBQUtBQUlBSWdBRUJnUUFCUUFBQUFVR0JBQUdBQUFBQUFZQ0FJQUFBQUFGZ0NNQUFBQUtBQUlBSXdBRUJnUUFCZ0FBQUFVR0JBQUhBQUFBQUFZQ0FJQUFBQUFGZ0NRQUFBQUtBQUlBSkFBRUJnUUFCd0FBQUFVR0JBQUlBQUFBQUFZQ0FJQUFBQUFGZ0NVQUFBQUtBQUlBSlFBRUJnUUFDQUFBQUFVR0JBQUpBQUFBQUFZQ0FJQUFBQUFGZ0NZQUFBQUtBQUlBSmdBRUJnUUFDUUFBQUFVR0JBQUtBQUFBQUFZQ0FJQUFBQUFGZ0NjQUFBQUtBQUlBSndBRUJnUUFCUUFBQUFVR0JBQUtBQUFBQUFZQ0FJQUFBQUFGZ0NnQUFBQUtBQUlBS0FBRUJnUUFDUUFBQUFVR0JBQUxBQUFBQ2dZQkFBRUFBQVdBS1FBQUFBb0FBZ0FwQUFRR0JBQUxBQUFBQlFZRUFBd0FBQUFBQmdJQUFnQUFBQVdBS2dBQUFBb0FBZ0FxQUFRR0JBQUxBQUFBQlFZRUFBMEFBQUFLQmdFQUFRQUFCWUFyQUFBQUNnQUNBQ3NBQkFZRUFBMEFBQUFGQmdRQURnQUFBQW9HQVFBQkFBQUZnQ3dBQUFBS0FBSUFMQUFFQmdRQURnQUFBQVVHQkFBUEFBQUFBQVlDQUlBQUFBQUZnQzBBQUFBS0FBSUFMUUFFQmdRQUR3QUFBQVVHQkFBUUFBQUFBQVlDQUlBQUFBQUZnQzRBQUFBS0FBSUFMZ0FFQmdRQUVBQUFBQVVHQkFBUkFBQUFBQVlDQUlBQUFBQUZnQzhBQUFBS0FBSUFMd0FFQmdRQUVRQUFBQVVHQkFBU0FBQUFBQVlDQUlBQUFBQUZnREFBQUFBS0FBSUFNQUFFQmdRQUVnQUFBQVVHQkFBVEFBQUFBQVlDQUlBQUFBQUZnREVBQUFBS0FBSUFNUUFFQmdRQURnQUFBQVVHQkFBVEFBQUFBQVlDQUlBQUFBQUZnRElBQUFBS0FBSUFNZ0FFQmdRQUJ3QUFBQVVHQkFBVUFBQUFDZ1lCQUFFQUFBV0FNd0FBQUFvQUFnQXpBQVFHQkFBVUFBQUFCUVlFQUJVQUFBQUFCZ0lBQWdBQUFBV0FOQUFBQUFvQUFnQTBBQVFHQkFBVUFBQUFCUVlFQUJZQUFBQUtCZ0VBQVFBQUJZQTFBQUFBQ2dBQ0FEVUFCQVlFQUJZQUFBQUZCZ1FBRndBQUFBb0dBUUFCQUFBRmdEWUFBQUFLQUFJQU5nQUVCZ1FBRndBQUFBVUdCQUFZQUFBQUFBWUNBSUFBQUFBRmdEY0FBQUFLQUFJQU53QUVCZ1FBR0FBQUFBVUdCQUFaQUFBQUFBWUNBSUFBQUFBRmdEZ0FBQUFLQUFJQU9BQUVCZ1FBR1FBQUFBVUdCQUFhQUFBQUFBWUNBSUFBQUFBRmdEa0FBQUFLQUFJQU9RQUVCZ1FBR2dBQUFBVUdCQUFiQUFBQUFBWUNBSUFBQUFBRmdEb0FBQUFLQUFJQU9nQUVCZ1FBR3dBQUFBVUdCQUFjQUFBQUFBWUNBSUFBQUFBRmdEc0FBQUFLQUFJQU93QUVCZ1FBRndBQUFBVUdCQUFjQUFBQUFBWUNBSUFBQUFBSGdENEFBQUFFQWhBQUFBRHgvelF6Ky84QUFQSC83UVRtL3dvQUFnQThBQUFLQWdBRUFBUUtBZ0FCQUEwQ0RBRHRCT2IvQUFEeC93QUFBQUFPQWd3QU5EUDcvd0FBOGY4QUFBQUFEd0lNQU8wRTV2OUdMZ1lBQUFBQUFBQUFCNEEvQUFBQUJBSVFBQUFBeFArVEduMEFBQURFLzB6c1p3QUtBQUlBUFFBQUNnSUFCQUFFQ2dJQUFRQU5BZ3dBVE94bkFBQUF4UDhBQUFBQURnSU1BSk1hZlFBQUFNVC9BQUFBQUE4Q0RBQk03R2NBUnk3Wi93QUFBQUFBQUFlQVFBQUFBQVFDRUFBQUFNVC8xRXQ1L3dBQXhQK05IV1QvQ2dBQ0FENEFBQW9DQUFRQUJBb0NBQUVBRFFJTUFJMGRaUDhBQU1UL0FBQUFBQTRDREFEVVMzbi9BQURFL3dBQUFBQVBBZ3dBalIxay8wY3UyZjhBQUFBQUFBQUFBQUFBQUFBQUFBPT0=</t>
        </r>
      </text>
    </comment>
    <comment ref="K98" authorId="0">
      <text>
        <r>
          <rPr>
            <sz val="9"/>
            <color indexed="81"/>
            <rFont val="Tahoma"/>
            <family val="2"/>
          </rPr>
          <t>QzIySDIyTjRPMnxNQVNURVIgU0hFRVRQaWN0dXJlIDIzNXxWbXBEUkRBeE1EQUVBd0lCQUFBQUFBQUFBQUFBQUFDQUFBQUFBQU1BRmdBQUFFTm9aVzFFY21GM0lERXlMakF1TWk0eE1EYzJCQUlRQU0xc292OTZva24vLy85S0FKT0No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9OcWh3NFdDQVFBQUFBa0FCZ0lCQUFBQUNRQUdRZ0FBQkFJQWdBQkFBOElBZ0FCQUFPQVBRQUFBQVFDRUFETmJLTC9lcUpKLy8vL1NnQ1Rnb1VBQklBQkFBQUFBQUlJQVAvL1NnRHRCT2IvQ2dBQ0FBSUFOd1FCQUFFQUFBU0FBZ0FBQUFBQ0NBRC8veXdBN1FUbS93b0FBZ0FEQUFBQUJJQURBQUFBQUFJSUFQLy9Pd0RhQ2N6L0NnQUNBQVFBTndRQkFBRUFBQVNBQkFBQUFBQUNDQUFBQUR3QUFBQUFBQW9BQWdBRkFEY0VBUUFCQUFBRWdBVUFBQUFBQWdnQS8vOE9BTzBFNXY4S0FBSUFCZ0FBQUFTQUJnQUFBQUFDQ0FBQUFBQUEyZ25NL3dvQUFnQUhBQUFBQklBSEFBQUFBQUlJQUFBQTR2L2FDY3ovQ2dBQ0FBZ0FBQUFFZ0FnQUFBQUFBZ2dBQUFEVC8rMEU1djhLQUFJQUNRQUFBQVNBQ1FBQUFBQUNDQUFCQU9ML0FBQUFBQW9BQWdBS0FBQUFCSUFLQUFBQUFBSUlBQUFBQUFBQUFBQUFDZ0FDQUFzQUFBQUVnQXNBQUFBQUFnZ0FBQURUL3hQN0dRQUtBQUlBREFBQUFBU0FEQUFBQUFBQ0NBQUFBTFgvRS9zWkFBb0FBZ0FOQUFJRUFnQUlBQ3NFQWdBQUFFZ0VBQUEzQkFFQUFRYUFBQUFBQUFBQ0NBQUFvTGovRXhNV0FBUUNFQUFBWUxIL0V4TVdBSnE1dVA4VDB4MEFJd2dCQUFBQ0J3SUFBQUFBQncwQUFRQUFBQU1BWUFESUFBTUFUd0FBQUFBRWdBMEFBQUFBQWdnQUFRRGkveWIyTXdBS0FBSUFEZ0FDQkFJQUJ3QXJCQUlBQVFCSUJBQUFOd1FCQUFFR2dBQUFBQUFBQWdnQU5KUGwveVplTUFBRUFoQUF6V3plL3laZU1BQ3I2dTMvV1pFM0FDTUlBUUFBQWdjQ0FBQUFCUWNCQUFVRUJ3WUFBZ0FDQUFNQUFBY09BQUVBQUFBREFHQUF5QUFEQUU1SUFBQUFBQVNBRGdBQUFBQUNDQUFCQU5QL09mRk5BQW9BQWdBUEFBQUFCSUFQQUFBQUFBSUlBQUFBdGY4NThVMEFDZ0FDQUJBQUFBQUVnQkFBQUFBQUFnZ0FBQUNtLzB6c1p3QUtBQUlBRVFBQUFBU0FFUUFBQUFBQ0NBQUFBTFgvWU9lQkFBb0FBZ0FTQUFBQUJJQVNBQUFBQUFJSUFBQUEwLzlnNTRFQUNnQUNBQk1BQWdRQ0FBY0FLd1FDQUFBQVNBUUFBQWFBQUFBQUFBQUNDQUEwazliL1lFOStBQVFDRUFETmJNLy9ZRTkrQURTVDF2K1Rnb1VBSXdnQkFBQUNCd0lBQUFBQUJ3MEFBUUFBQUFNQVlBRElBQU1BVGdBQUFBQUVnQk1BQUFBQUFnZ0FBQURpLzB6c1p3QUtBQUlBRkFBQUFBU0FGQUFBQUFBQ0NBQUFBTlAveHc2eS93b0FBZ0FWQUFBQUJJQVZBQUFBQUFJSUFBQUF0Zi9IRHJML0NnQUNBQllBQWdRQ0FBZ0FLd1FDQUFBQVNBUUFBRGNFQVFBQkJvQUFBQUFBQUFJSUFBQ2d1UC9ISnE3L0JBSVFBQUJnc2YvSEpxNy9tcm00LzhmbXRmOGpDQUVBQUFJSEFnQUFBQUFIRFFBQkFBQUFBd0JnQU1nQUF3QlBBQUFBQUFTQUZnQUFBQUFDQ0FBQUFPTC90Qk9ZL3dvQUFnQVhBQUlFQWdBSEFDc0VBZ0FCQUVnRUFBQTNCQUVBQVFhQUFBQUFBQUFDQ0FBMGsrWC90SHVVL3dRQ0VBRE5iTjcvdEh1VS82dnE3Zi9ucnB2L0l3Z0JBQUFDQndJQUFBQUZCd0VBQlFRSEJnQUNBQUlBQXdBQUJ3NEFBUUFBQUFNQVlBRElBQU1BVGtnQUFBQUFCSUFYQUFBQUFBSUlBQUFBMC8rZ0dINy9DZ0FDQUJnQUFBQUVnQmdBQUFBQUFnZ0FBQURpLzQwZFpQOEtBQUlBR1FBQUFBU0FHUUFBQUFBQ0NBQUFBTlAvZWlKSy93b0FBZ0FhQUFBQUJJQWFBQUFBQUFJSUFBQUF0Zjk2SWtyL0NnQUNBQnNBQUFBRWdCc0FBQUFBQWdnQUFBQ20vNDBkWlA4S0FBSUFIQUFDQkFJQUJ3QXJCQUlBQUFCSUJBQUFCb0FBQUFBQUFBSUlBRFNUcWYrTmhXRC9CQUlRQU0xc292K05oV0QvTkpPcC84QzRaLzhqQ0FFQUFBSUhBZ0FBQUFBSERRQUJBQUFBQXdCZ0FNZ0FBd0JPQUFBQUFBU0FIQUFBQUFBQ0NBQUFBTFgvb0JoKy93b0FBZ0FkQUFBQUJZQWVBQUFBQ2dBQ0FCNEFCQVlFQUFFQUFBQUZCZ1FBQWdBQUFBb0dBUUFCQUFBRmdCOEFBQUFLQUFJQUh3QUVCZ1FBQWdBQUFBVUdCQUFEQUFBQUNnWUJBQUVBQUFXQUlBQUFBQW9BQWdBZ0FBUUdCQUFDQUFBQUJRWUVBQVFBQUFBS0JnRUFBUUFBQllBaEFBQUFDZ0FDQUNFQUJBWUVBQUlBQUFBRkJnUUFCUUFBQUFvR0FRQUJBQUFGZ0NJQUFBQUtBQUlBSWdBRUJnUUFCUUFBQUFVR0JBQUdBQUFBQUFZQ0FJQUFBQUFGZ0NNQUFBQUtBQUlBSXdBRUJnUUFCZ0FBQUFVR0JBQUhBQUFBQUFZQ0FJQUFBQUFGZ0NRQUFBQUtBQUlBSkFBRUJnUUFCd0FBQUFVR0JBQUlBQUFBQUFZQ0FJQUFBQUFGZ0NVQUFBQUtBQUlBSlFBRUJnUUFDQUFBQUFVR0JBQUpBQUFBQUFZQ0FJQUFBQUFGZ0NZQUFBQUtBQUlBSmdBRUJnUUFDUUFBQUFVR0JBQUtBQUFBQUFZQ0FJQUFBQUFGZ0NjQUFBQUtBQUlBSndBRUJnUUFCUUFBQUFVR0JBQUtBQUFBQUFZQ0FJQUFBQUFGZ0NnQUFBQUtBQUlBS0FBRUJnUUFDUUFBQUFVR0JBQUxBQUFBQ2dZQkFBRUFBQVdBS1FBQUFBb0FBZ0FwQUFRR0JBQUxBQUFBQlFZRUFBd0FBQUFBQmdJQUFnQUFBQVdBS2dBQUFBb0FBZ0FxQUFRR0JBQUxBQUFBQlFZRUFBMEFBQUFLQmdFQUFRQUFCWUFyQUFBQUNnQUNBQ3NBQkFZRUFBMEFBQUFGQmdRQURnQUFBQW9HQVFBQkFBQUZnQ3dBQUFBS0FBSUFMQUFFQmdRQURnQUFBQVVHQkFBUEFBQUFBQVlDQUlBQUFBQUZnQzBBQUFBS0FBSUFMUUFFQmdRQUR3QUFBQVVHQkFBUUFBQUFBQVlDQUlBQUFBQUZnQzRBQUFBS0FBSUFMZ0FFQmdRQUVBQUFBQVVHQkFBUkFBQUFBQVlDQUlBQUFBQUZnQzhBQUFBS0FBSUFMd0FFQmdRQUVRQUFBQVVHQkFBU0FBQUFBQVlDQUlBQUFBQUZnREFBQUFBS0FBSUFNQUFFQmdRQUVnQUFBQVVHQkFBVEFBQUFBQVlDQUlBQUFBQUZnREVBQUFBS0FBSUFNUUFFQmdRQURnQUFBQVVHQkFBVEFBQUFBQVlDQUlBQUFBQUZnRElBQUFBS0FBSUFNZ0FFQmdRQUJ3QUFBQVVHQkFBVUFBQUFDZ1lCQUFFQUFBV0FNd0FBQUFvQUFnQXpBQVFHQkFBVUFBQUFCUVlFQUJVQUFBQUFCZ0lBQWdBQUFBV0FOQUFBQUFvQUFnQTBBQVFHQkFBVUFBQUFCUVlFQUJZQUFBQUtCZ0VBQVFBQUJZQTFBQUFBQ2dBQ0FEVUFCQVlFQUJZQUFBQUZCZ1FBRndBQUFBb0dBUUFCQUFBRmdEWUFBQUFLQUFJQU5nQUVCZ1FBRndBQUFBVUdCQUFZQUFBQUFBWUNBSUFBQUFBRmdEY0FBQUFLQUFJQU53QUVCZ1FBR0FBQUFBVUdCQUFaQUFBQUFBWUNBSUFBQUFBRmdEZ0FBQUFLQUFJQU9BQUVCZ1FBR1FBQUFBVUdCQUFhQUFBQUFBWUNBSUFBQUFBRmdEa0FBQUFLQUFJQU9RQUVCZ1FBR2dBQUFBVUdCQUFiQUFBQUFBWUNBSUFBQUFBRmdEb0FBQUFLQUFJQU9nQUVCZ1FBR3dBQUFBVUdCQUFjQUFBQUFBWUNBSUFBQUFBRmdEc0FBQUFLQUFJQU93QUVCZ1FBRndBQUFBVUdCQUFjQUFBQUFBWUNBSUFBQUFBSGdENEFBQUFFQWhBQUFBRHgvelF6Ky84QUFQSC83UVRtL3dvQUFnQThBQUFLQWdBRUFBUUtBZ0FCQUEwQ0RBRHRCT2IvQUFEeC93QUFBQUFPQWd3QU5EUDcvd0FBOGY4QUFBQUFEd0lNQU8wRTV2OUdMZ1lBQUFBQUFBQUFCNEEvQUFBQUJBSVFBQUFBeFArVEduMEFBQURFLzB6c1p3QUtBQUlBUFFBQUNnSUFCQUFFQ2dJQUFRQU5BZ3dBVE94bkFBQUF4UDhBQUFBQURnSU1BSk1hZlFBQUFNVC9BQUFBQUE4Q0RBQk03R2NBUnk3Wi93QUFBQUFBQUFlQVFBQUFBQVFDRUFBQUFNVC8xRXQ1L3dBQXhQK05IV1QvQ2dBQ0FENEFBQW9DQUFRQUJBb0NBQUVBRFFJTUFJMGRaUDhBQU1UL0FBQUFBQTRDREFEVVMzbi9BQURFL3dBQUFBQVBBZ3dBalIxay8wY3UyZjhBQUFBQUFBQUFBQUFBQUFBQUFBPT0=</t>
        </r>
      </text>
    </comment>
    <comment ref="J99" authorId="0">
      <text>
        <r>
          <rPr>
            <sz val="9"/>
            <color indexed="81"/>
            <rFont val="Tahoma"/>
            <family val="2"/>
          </rPr>
          <t>QzIzSDM0TjJPfE1BU1RFUiBTSEVFVFBpY3R1cmUgMzM5fFZtcERSREF4TURBRUF3SUJBQUFBQUFBQUFBQUFBQUNBQUFBQUFBTUFGZ0FBQUVOb1pXMUVjbUYzSURFeUxqQXVNaTR4TURjMkJBSVFBTWVPay8vYWljdi9FOFdDQUJQN3Z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THhXZ0JJV0NBUUFBQUFrQUJnSUJBQUFBQ1FBR1FnQUFCQUlBZ0FCQUE4SUFnQUJBQU9BT2dBQUFBUUNFQURIanBQLzJvbkwveFBGZ2dBVCs3NEFCSUFCQUFBQUFBSUlBR0RuY2dBVCs3NEFDZ0FDQUFJQU53UUJBQUVBQUFTQUFnQUFBQUFDQ0FCZzUzSUFFL3VnQUFvQUFnQURBQUFBQklBREFBQUFBQUlJQUdEbmdRRC8vNFlBQ2dBQ0FBUUFOd1FCQUFFQUFBU0FCQUFBQUFBQ0NBQmc1Mk1BLy8rR0FBb0FBZ0FGQUFBQUJJQUZBQUFBQUFJSUFFenNTUUQvLzNjQUNnQUNBQVlBQUFBRWdBWUFBQUFBQWdnQU9mRXZBUC8vaGdBS0FBSUFCd0FDQkFJQUNBQXJCQUlBQUFCSUJBQUFOd1FCQUFFR2dBQUFBQUFBQWdnQU9aRXpBUDhYZ3dBRUFoQUFPVkVzQVA4WGd3RFRxak1BLzllS0FDTUlBUUFBQWdjQ0FBQUFBQWNOQUFFQUFBQURBR0FBeUFBREFFOEFBQUFBQklBSEFBQUFBQUlJQUV6c1NRRC8vMWtBQ2dBQ0FBZ0FBZ1FDQUFjQUt3UUNBQUVBU0FRQUFEY0VBUUFCQm9BQUFBQUFBQUlJQUlCL1RRRC9sMTBBQkFJUUFCbFpSZ0NaTVU4QWdIOU5BUCtYWFFBakNBRUEvd0VIQVFEL0FnY0NBQUFBQlFjQkFBTUFCdzRBQVFBQUFBTUFZQURJQUFNQVRrZ0FBQUFBQklBSUFBQUFBQUlJQURueEx3RC8vMG9BQ2dBQ0FBa0FBQUFFZ0FrQUFBQUFBZ2dBT2ZFdkFQLy9MQUFLQUFJQUNnQTNCQUVBQVFBQUJJQUtBQUFBQUFJSUFDYjJGUUFBQUI0QUNnQUNBQXNBTndRQkFBRUFBQVNBQ3dBQUFBQUNDQUFVKy92L0FBQXRBQW9BQWdBTUFBSUVBZ0FIQUNzRUFnQUFBRWdFQUFBR2dBQUFBQUFBQWdnQVI0Ny8vd0JvS1FBRUFoQUE0V2Y0L3dCb0tRQkhqdi8vTTVzd0FDTUlBUUFBQWdjQ0FBQUFBQWNOQUFFQUFBQURBR0FBeUFBREFFNEFBQUFBQklBTUFBQUFBQUlJQUFBQTR2OEFBQjRBQ2dBQ0FBMEFOd1FCQUFFQUFBU0FEUUFBQUFBQ0NBQUFBT0wvQUFBQUFBb0FBZ0FPQUFBQUJJQU9BQUFBQUFJSUFBQUFBQUFBQUFBQUNnQUNBQThBTndRQkFBRUFBQVNBRHdBQUFBQUNDQUQvL3c0QTdRVG0vd29BQWdBUUFEY0VBUUFCQUFBRWdCQUFBQUFBQWdnQUFBQUFBTm9KelA4S0FBSUFFUUEzQkFFQUFRQUFCSUFSQUFBQUFBSUlBQUFBNHYvYUNjei9DZ0FDQUJJQU53UUJBQUVBQUFTQUVnQUFBQUFDQ0FBQUFOUC83UVRtL3dvQUFnQVRBRGNFQVFBQkFBQUVnQk1BQUFBQUFnZ0E3UVRJL3dBQUR3QUtBQUlBRkFBQUFBU0FGQUFBQUFBQ0NBRGFDYTcvQUFBQUFBb0FBZ0FWQUFBQUJJQVZBQUFBQUFJSUFNY09sUDhBQUE4QUNnQUNBQllBQUFBRWdCWUFBQUFBQWdnQXh3NlUvd0FBTFFBS0FBSUFGd0FBQUFTQUZ3QUFBQUFDQ0FEYUNhNy9BQUE4QUFvQUFnQVlBQUFBQklBWUFBQUFBQUlJQU8wRXlQOEFBQzBBQ2dBQ0FCa0FBQUFFZ0JrQUFBQUFBZ2dBRlB2Ny93QUFTd0FLQUFJQUdnQTNCQUVBQVFBQUJJQWFBQUFBQUFJSUFDYjJGUUQvLzFrQUNnQUNBQnNBTndRQkFBRUFBQVdBSEFBQUFBb0FBZ0FjQUFRR0JBQUJBQUFBQlFZRUFBSUFBQUFLQmdFQUFRQUFCWUFkQUFBQUNnQUNBQjBBQkFZRUFBSUFBQUFGQmdRQUF3QUFBQW9HQVFBQkFBQUZnQjRBQUFBS0FBSUFIZ0FFQmdRQUF3QUFBQVVHQkFBRUFBQUFDZ1lCQUFFQUFBV0FId0FBQUFvQUFnQWZBQVFHQkFBQ0FBQUFCUVlFQUFRQUFBQUtCZ0VBQVFBQUJZQWdBQUFBQ2dBQ0FDQUFCQVlFQUFRQUFBQUZCZ1FBQlFBQUFBb0dBUUFCQUFBRmdDRUFBQUFLQUFJQUlRQUVCZ1FBQlFBQUFBVUdCQUFHQUFBQUFBWUNBQUlBQUFBRmdDSUFBQUFLQUFJQUlnQUVCZ1FBQlFBQUFBVUdCQUFIQUFBQUNnWUJBQUVBQUFXQUl3QUFBQW9BQWdBakFBUUdCQUFIQUFBQUJRWUVBQWdBQUFBS0JnRUFBUUFBQllBa0FBQUFDZ0FDQUNRQUJBWUVBQWdBQUFBRkJnUUFDUUFBQUFvR0FRQUJBQUFGZ0NVQUFBQUtBQUlBSlFBRUJnUUFDUUFBQUFVR0JBQUtBQUFBQ2dZQkFBRUFBQVdBSmdBQUFBb0FBZ0FtQUFRR0JBQUtBQUFBQlFZRUFBc0FBQUFLQmdFQUFRQUFCWUFuQUFBQUNnQUNBQ2NBQkFZRUFBc0FBQUFGQmdRQURBQUFBQW9HQVFBQkFBQUZnQ2dBQUFBS0FBSUFLQUFFQmdRQURBQUFBQVVHQkFBTkFBQUFDZ1lCQUFFQUFBV0FLUUFBQUFvQUFnQXBBQVFHQkFBTkFBQUFCUVlFQUE0QUFBQUtCZ0VBQVFBQUJZQXFBQUFBQ2dBQ0FDb0FCQVlFQUE0QUFBQUZCZ1FBRHdBQUFBb0dBUUFCQUFBRmdDc0FBQUFLQUFJQUt3QUVCZ1FBRHdBQUFBVUdCQUFRQUFBQUNnWUJBQUVBQUFXQUxBQUFBQW9BQWdBc0FBUUdCQUFRQUFBQUJRWUVBQkVBQUFBS0JnRUFBUUFBQllBdEFBQUFDZ0FDQUMwQUJBWUVBQkVBQUFBRkJnUUFFZ0FBQUFvR0FRQUJBQUFGZ0M0QUFBQUtBQUlBTGdBRUJnUUFEUUFBQUFVR0JBQVNBQUFBQ2dZQkFBRUFBQVdBTHdBQUFBb0FBZ0F2QUFRR0JBQU5BQUFBQlFZRUFCTUFBQUFLQmdFQUFRQUFCWUF3QUFBQUNnQUNBREFBQkFZRUFCTUFBQUFGQmdRQUZBQUFBQUFHQWdDQUFBQUFCWUF4QUFBQUNnQUNBREVBQkFZRUFCUUFBQUFGQmdRQUZRQUFBQUFHQWdDQUFBQUFCWUF5QUFBQUNnQUNBRElBQkFZRUFCVUFBQUFGQmdRQUZnQUFBQUFHQWdDQUFBQUFCWUF6QUFBQUNnQUNBRE1BQkFZRUFCWUFBQUFGQmdRQUZ3QUFBQUFHQWdDQUFBQUFCWUEwQUFBQUNnQUNBRFFBQkFZRUFCY0FBQUFGQmdRQUdBQUFBQUFHQWdDQUFBQUFCWUExQUFBQUNnQUNBRFVBQkFZRUFCTUFBQUFGQmdRQUdBQUFBQUFHQWdDQUFBQUFCWUEyQUFBQUNnQUNBRFlBQkFZRUFBc0FBQUFGQmdRQUdRQUFBQW9HQVFBQkFBQUZnRGNBQUFBS0FBSUFOd0FFQmdRQUdRQUFBQVVHQkFBYUFBQUFDZ1lCQUFFQUFBV0FPQUFBQUFvQUFnQTRBQVFHQkFBSUFBQUFCUVlFQUJvQUFBQUtCZ0VBQVFBQUI0QTdBQUFBQkFJUUFOb0pydjlHTGpNQTJnbXUvd0FBSGdBS0FBSUFPUUFBQ2dJQUJBQUVDZ0lBQVFBTkFnd0FBQUFlQU5vSnJ2OEFBQUFBRGdJTUFFWXVNd0RhQ2E3L0FBQUFBQThDREFBQUFCNEFJRGpEL3dBQUFBQUFBQUFBQUFBQUFBQUE=</t>
        </r>
      </text>
    </comment>
    <comment ref="K99" authorId="0">
      <text>
        <r>
          <rPr>
            <sz val="9"/>
            <color indexed="81"/>
            <rFont val="Tahoma"/>
            <family val="2"/>
          </rPr>
          <t>QzIzSDM0TjJPfE1BU1RFUiBTSEVFVFBpY3R1cmUgMzM5fFZtcERSREF4TURBRUF3SUJBQUFBQUFBQUFBQUFBQUNBQUFBQUFBTUFGZ0FBQUVOb1pXMUVjbUYzSURFeUxqQXVNaTR4TURjMkJBSVFBTWVPay8vYWljdi9FOFdDQUJQN3Z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THhXZ0JJV0NBUUFBQUFrQUJnSUJBQUFBQ1FBR1FnQUFCQUlBZ0FCQUE4SUFnQUJBQU9BT2dBQUFBUUNFQURIanBQLzJvbkwveFBGZ2dBVCs3NEFCSUFCQUFBQUFBSUlBR0RuY2dBVCs3NEFDZ0FDQUFJQU53UUJBQUVBQUFTQUFnQUFBQUFDQ0FCZzUzSUFFL3VnQUFvQUFnQURBQUFBQklBREFBQUFBQUlJQUdEbmdRRC8vNFlBQ2dBQ0FBUUFOd1FCQUFFQUFBU0FCQUFBQUFBQ0NBQmc1Mk1BLy8rR0FBb0FBZ0FGQUFBQUJJQUZBQUFBQUFJSUFFenNTUUQvLzNjQUNnQUNBQVlBQUFBRWdBWUFBQUFBQWdnQU9mRXZBUC8vaGdBS0FBSUFCd0FDQkFJQUNBQXJCQUlBQUFCSUJBQUFOd1FCQUFFR2dBQUFBQUFBQWdnQU9aRXpBUDhYZ3dBRUFoQUFPVkVzQVA4WGd3RFRxak1BLzllS0FDTUlBUUFBQWdjQ0FBQUFBQWNOQUFFQUFBQURBR0FBeUFBREFFOEFBQUFBQklBSEFBQUFBQUlJQUV6c1NRRC8vMWtBQ2dBQ0FBZ0FBZ1FDQUFjQUt3UUNBQUVBU0FRQUFEY0VBUUFCQm9BQUFBQUFBQUlJQUlCL1RRRC9sMTBBQkFJUUFCbFpSZ0NaTVU4QWdIOU5BUCtYWFFBakNBRUEvd0VIQVFEL0FnY0NBQUFBQlFjQkFBTUFCdzRBQVFBQUFBTUFZQURJQUFNQVRrZ0FBQUFBQklBSUFBQUFBQUlJQURueEx3RC8vMG9BQ2dBQ0FBa0FBQUFFZ0FrQUFBQUFBZ2dBT2ZFdkFQLy9MQUFLQUFJQUNnQTNCQUVBQVFBQUJJQUtBQUFBQUFJSUFDYjJGUUFBQUI0QUNnQUNBQXNBTndRQkFBRUFBQVNBQ3dBQUFBQUNDQUFVKy92L0FBQXRBQW9BQWdBTUFBSUVBZ0FIQUNzRUFnQUFBRWdFQUFBR2dBQUFBQUFBQWdnQVI0Ny8vd0JvS1FBRUFoQUE0V2Y0L3dCb0tRQkhqdi8vTTVzd0FDTUlBUUFBQWdjQ0FBQUFBQWNOQUFFQUFBQURBR0FBeUFBREFFNEFBQUFBQklBTUFBQUFBQUlJQUFBQTR2OEFBQjRBQ2dBQ0FBMEFOd1FCQUFFQUFBU0FEUUFBQUFBQ0NBQUFBT0wvQUFBQUFBb0FBZ0FPQUFBQUJJQU9BQUFBQUFJSUFBQUFBQUFBQUFBQUNnQUNBQThBTndRQkFBRUFBQVNBRHdBQUFBQUNDQUQvL3c0QTdRVG0vd29BQWdBUUFEY0VBUUFCQUFBRWdCQUFBQUFBQWdnQUFBQUFBTm9KelA4S0FBSUFFUUEzQkFFQUFRQUFCSUFSQUFBQUFBSUlBQUFBNHYvYUNjei9DZ0FDQUJJQU53UUJBQUVBQUFTQUVnQUFBQUFDQ0FBQUFOUC83UVRtL3dvQUFnQVRBRGNFQVFBQkFBQUVnQk1BQUFBQUFnZ0E3UVRJL3dBQUR3QUtBQUlBRkFBQUFBU0FGQUFBQUFBQ0NBRGFDYTcvQUFBQUFBb0FBZ0FWQUFBQUJJQVZBQUFBQUFJSUFNY09sUDhBQUE4QUNnQUNBQllBQUFBRWdCWUFBQUFBQWdnQXh3NlUvd0FBTFFBS0FBSUFGd0FBQUFTQUZ3QUFBQUFDQ0FEYUNhNy9BQUE4QUFvQUFnQVlBQUFBQklBWUFBQUFBQUlJQU8wRXlQOEFBQzBBQ2dBQ0FCa0FBQUFFZ0JrQUFBQUFBZ2dBRlB2Ny93QUFTd0FLQUFJQUdnQTNCQUVBQVFBQUJJQWFBQUFBQUFJSUFDYjJGUUQvLzFrQUNnQUNBQnNBTndRQkFBRUFBQVdBSEFBQUFBb0FBZ0FjQUFRR0JBQUJBQUFBQlFZRUFBSUFBQUFLQmdFQUFRQUFCWUFkQUFBQUNnQUNBQjBBQkFZRUFBSUFBQUFGQmdRQUF3QUFBQW9HQVFBQkFBQUZnQjRBQUFBS0FBSUFIZ0FFQmdRQUF3QUFBQVVHQkFBRUFBQUFDZ1lCQUFFQUFBV0FId0FBQUFvQUFnQWZBQVFHQkFBQ0FBQUFCUVlFQUFRQUFBQUtCZ0VBQVFBQUJZQWdBQUFBQ2dBQ0FDQUFCQVlFQUFRQUFBQUZCZ1FBQlFBQUFBb0dBUUFCQUFBRmdDRUFBQUFLQUFJQUlRQUVCZ1FBQlFBQUFBVUdCQUFHQUFBQUFBWUNBQUlBQUFBRmdDSUFBQUFLQUFJQUlnQUVCZ1FBQlFBQUFBVUdCQUFIQUFBQUNnWUJBQUVBQUFXQUl3QUFBQW9BQWdBakFBUUdCQUFIQUFBQUJRWUVBQWdBQUFBS0JnRUFBUUFBQllBa0FBQUFDZ0FDQUNRQUJBWUVBQWdBQUFBRkJnUUFDUUFBQUFvR0FRQUJBQUFGZ0NVQUFBQUtBQUlBSlFBRUJnUUFDUUFBQUFVR0JBQUtBQUFBQ2dZQkFBRUFBQVdBSmdBQUFBb0FBZ0FtQUFRR0JBQUtBQUFBQlFZRUFBc0FBQUFLQmdFQUFRQUFCWUFuQUFBQUNnQUNBQ2NBQkFZRUFBc0FBQUFGQmdRQURBQUFBQW9HQVFBQkFBQUZnQ2dBQUFBS0FBSUFLQUFFQmdRQURBQUFBQVVHQkFBTkFBQUFDZ1lCQUFFQUFBV0FLUUFBQUFvQUFnQXBBQVFHQkFBTkFBQUFCUVlFQUE0QUFBQUtCZ0VBQVFBQUJZQXFBQUFBQ2dBQ0FDb0FCQVlFQUE0QUFBQUZCZ1FBRHdBQUFBb0dBUUFCQUFBRmdDc0FBQUFLQUFJQUt3QUVCZ1FBRHdBQUFBVUdCQUFRQUFBQUNnWUJBQUVBQUFXQUxBQUFBQW9BQWdBc0FBUUdCQUFRQUFBQUJRWUVBQkVBQUFBS0JnRUFBUUFBQllBdEFBQUFDZ0FDQUMwQUJBWUVBQkVBQUFBRkJnUUFFZ0FBQUFvR0FRQUJBQUFGZ0M0QUFBQUtBQUlBTGdBRUJnUUFEUUFBQUFVR0JBQVNBQUFBQ2dZQkFBRUFBQVdBTHdBQUFBb0FBZ0F2QUFRR0JBQU5BQUFBQlFZRUFCTUFBQUFLQmdFQUFRQUFCWUF3QUFBQUNnQUNBREFBQkFZRUFCTUFBQUFGQmdRQUZBQUFBQUFHQWdDQUFBQUFCWUF4QUFBQUNnQUNBREVBQkFZRUFCUUFBQUFGQmdRQUZRQUFBQUFHQWdDQUFBQUFCWUF5QUFBQUNnQUNBRElBQkFZRUFCVUFBQUFGQmdRQUZnQUFBQUFHQWdDQUFBQUFCWUF6QUFBQUNnQUNBRE1BQkFZRUFCWUFBQUFGQmdRQUZ3QUFBQUFHQWdDQUFBQUFCWUEwQUFBQUNnQUNBRFFBQkFZRUFCY0FBQUFGQmdRQUdBQUFBQUFHQWdDQUFBQUFCWUExQUFBQUNnQUNBRFVBQkFZRUFCTUFBQUFGQmdRQUdBQUFBQUFHQWdDQUFBQUFCWUEyQUFBQUNnQUNBRFlBQkFZRUFBc0FBQUFGQmdRQUdRQUFBQW9HQVFBQkFBQUZnRGNBQUFBS0FBSUFOd0FFQmdRQUdRQUFBQVVHQkFBYUFBQUFDZ1lCQUFFQUFBV0FPQUFBQUFvQUFnQTRBQVFHQkFBSUFBQUFCUVlFQUJvQUFBQUtCZ0VBQVFBQUI0QTdBQUFBQkFJUUFOb0pydjlHTGpNQTJnbXUvd0FBSGdBS0FBSUFPUUFBQ2dJQUJBQUVDZ0lBQVFBTkFnd0FBQUFlQU5vSnJ2OEFBQUFBRGdJTUFFWXVNd0RhQ2E3L0FBQUFBQThDREFBQUFCNEFJRGpEL3dBQUFBQUFBQUFBQUFBQUFBQUE=</t>
        </r>
      </text>
    </comment>
    <comment ref="J100" authorId="0">
      <text>
        <r>
          <rPr>
            <sz val="9"/>
            <color indexed="81"/>
            <rFont val="Tahoma"/>
            <family val="2"/>
          </rPr>
          <t>QzI2SDIzTjVPfE1BU1RFUiBTSEVFVFBpY3R1cmUgMzk1fFZtcERSREF4TURBRUF3SUJBQUFBQUFBQUFBQUFBQUNBQUFBQUFBTUFGZ0FBQUVOb1pXMUVjbUYzSURFeUxqQXVNaTR4TURjMkJBSVFBT3FjWGY4QnpsRC9tczBtQUdC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BBQUFBQkFJUUFBQUFBQUFBQUFBQUFJREdCT0lNbkJJV0NBUUFBQUFrQUJnSUJBQUFBQ1FBR1FnQUFCQUlBZ0FCQUE4SUFnQUJBQU9BU0FBQUFBUUNFQURxbkYzL0FjNVEvNXJOSmdCZ1o0SUFCSUFCQUFBQUFBSUlBREh0WGY4OFFYZi9DZ0FDQUFJQU53UUJBQUVBQUFTQUFnQUFBQUFDQ0FBZnczdi9kUjUwL3dvQUFnQURBREFFQVFBSE1RUVFBQ0lBQUFBakFBQUFKQUFBQUNjQUFBQUFBQVNBQXdBQUFBQUNDQUR1SUdyL05ObGIvd29BQWdBRUFBSUVBZ0FJQUNzRUFnQUJBRWdFQUFBM0JBRUFBUWFBQUFBQUFBQUNDQUR1d0czL05NRmYvd1FDRUFEdWdHYi9BYzVRLzRmYWJmODB3Vi8vSXdnQkFQOEJCd0VBL3dJSEFnQUFBQVVIQVFBREFBY09BQUVBQUFBREFHQUF5QUFEQUU5SUFBQUFBQVNBQkFBQUFBQUNDQUJqZzRiL1dpQ1Evd29BQWdBRkFEY0VBUUFCQUFBRWdBVUFBQUFBQWdnQVNJV2kveFpnaGY4S0FBSUFCZ0F3QkFFQUJ6RUVFQUFsQUFBQUpnQUFBQ2dBQUFBQUFBQUFBQUFFZ0FZQUFBQUFBZ2dBQk1XWC96QmVhZjhLQUFJQUJ3QTNCQUVBQVFBQUJJQUhBQUFBQUFJSUFGRHR2Zi9UazVIL0NnQUNBQWdBQUFBRWdBZ0FBQUFBQWdnQUV5ckUvd0RzcnY4S0FBSUFDUUFDQkFJQUJ3QXJCQUlBQUFCSUJBQUFCb0FBQUFBQUFBSUlBRWE5eC84QVZLdi9CQUlRQU9DV3dQOEFWS3YvUnIzSC96T0hzdjhqQ0FFQUFBSUhBZ0FBQUFBSERRQUJBQUFBQXdCZ0FNZ0FBd0JPQUFBQUFBU0FDUUFBQUFBQ0NBQUJBT0wveHc2eS93b0FBZ0FLQUFBQUJJQUtBQUFBQUFJSUFBRUE4Zi9hQ2N6L0NnQUNBQXNBQUFBRWdBc0FBQUFBQWdnQUFBQVBBTm9KelA4S0FBSUFEQUFBQUFTQURBQUFBQUFDQ0FBQUFCNEE3UVRtL3dvQUFnQU5BQUFBQklBTkFBQUFBQUlJQUFBQUR3QUFBQUFBQ2dBQ0FBNEFBQUFFZ0E0QUFBQUFBZ2dBLy84ZEFCUDdHUUFLQUFJQUR3QUFBQVNBRHdBQUFBQUNDQUQvL3c0QUp2WXpBQW9BQWdBUUFBQUFCSUFRQUFBQUFBSUlBQUFBOGY4bTlqTUFDZ0FDQUJFQUFBQUVnQkVBQUFBQUFnZ0FBQURpL3hQN0dRQUtBQUlBRWdBQ0JBSUFCd0FyQkFJQUFBQklCQUFBQm9BQUFBQUFBQUlJQURTVDVmOFRZeFlBQkFJUUFNMXMzdjhUWXhZQU5KUGwvMGFXSFFBakNBRUFBQUlIQWdBQUFBQUhEUUFCQUFBQUF3QmdBTWdBQXdCT0FBQUFBQVNBRWdBQUFBQUNDQUFBQVBIL0FBQUFBQW9BQWdBVEFBQUFCSUFUQUFBQUFBSUlBQUVBNHYvdEJPYi9DZ0FDQUJRQUFBQUVnQlFBQUFBQUFnZ0FBQURpL3pueFRRQUtBQUlBRlFBQUFBU0FGUUFBQUFBQ0NBQUFBTVQvT2ZGTkFBb0FBZ0FXQUFBQUJJQVdBQUFBQUFJSUFBQUF0ZjlNN0djQUNnQUNBQmNBQUFBRWdCY0FBQUFBQWdnQUFBREUvMkRuZ1FBS0FBSUFHQUFBQUFTQUdBQUFBQUFDQ0FBQUFPTC9ZT2VCQUFvQUFnQVpBQUFBQklBWkFBQUFBQUlJQUFBQThmOU03R2NBQ2dBQ0FCb0FBQUFFZ0JvQUFBQUFBZ2dBdlRQdS83K21sdjhLQUFJQUd3QUFBQVNBR3dBQUFBQUNDQURadXdvQWYyR04vd29BQWdBY0FBQUFCSUFjQUFBQUFBSUlBRFFISVFCc2RLSC9DZ0FDQUIwQUFnUUNBQWNBS3dRQ0FBSUFTQVFBQURjRUFRQUJCb0FBQUFBQUFBSUlBR2VhSkFCczNKMy9CQUlRQUFCMEhRQnMzSjMvbXMwbUFHeHNzUDhqQ0FFQUFBSUhBZ0FBQUFVSEFRQUJBQWNQQUFFQUFBQURBR0FBeUFBREFFNUlNZ0FBQUFBRWdCMEFBQUFBQWdnQW5QZ1FBRk1KY1A4S0FBSUFIZ0FDQkFJQUJ3QXJCQUlBQUFCSUJBQUFCb0FBQUFBQUFBSUlBTkNMRkFCVGNXei9CQUlRQUdsbERRQlRjV3ovMElzVUFJYWtjLzhqQ0FFQUFBSUhBZ0FBQUFBSERRQUJBQUFBQXdCZ0FNZ0FBd0JPQUFBQUFBU0FIZ0FBQUFBQ0NBQkRyZnIvWnZaYi93b0FBZ0FmQUFBQUJJQWZBQUFBQUFJSUFDWWwzdituTzJYL0NnQUNBQ0FBQUFBRWdDQUFBQUFBQWdnQVkralgvOU9UZ3Y4S0FBSUFJUUFDQkFJQUJ3QXJCQUlBQUFCSUJBQUFCb0FBQUFBQUFBSUlBSlo3Mi8vVCszNy9CQUlRQURCVjFQL1QrMzcvbG52Yi93WXZodjhqQ0FFQUFBSUhBZ0FBQUFBSERRQUJBQUFBQXdCZ0FNZ0FBd0JPQUFBQUFBV0FJZ0FBQUFvQUFnQWlBQVFHQkFBQkFBQUFCUVlFQUFJQUFBQUJCZ0lBQndBS0JnRUFBUUFBQllBakFBQUFDZ0FDQUNNQUJBWUVBQUlBQUFBRkJnUUFBd0FBQUFFR0FnQURBQW9HQVFBQkFBQUZnQ1FBQUFBS0FBSUFKQUFFQmdRQUFnQUFBQVVHQkFBRUFBQUFDZ1lCQUFFQUFBV0FKUUFBQUFvQUFnQWxBQVFHQkFBRUFBQUFCUVlFQUFVQUFBQUtCZ0VBQVFBQUJZQW1BQUFBQ2dBQ0FDWUFCQVlFQUFVQUFBQUZCZ1FBQmdBQUFBb0dBUUFCQUFBRmdDY0FBQUFLQUFJQUp3QUVCZ1FBQWdBQUFBVUdCQUFHQUFBQUNnWUJBQUVBQUFXQUtBQUFBQW9BQWdBb0FBUUdCQUFGQUFBQUJRWUVBQWNBQUFBQkJnSUFBd0FLQmdFQUFRQUFCWUFwQUFBQUNnQUNBQ2tBQkFZRUFBY0FBQUFGQmdRQUNBQUFBQUFHQWdDQUFBQUFCWUFxQUFBQUNnQUNBQ29BQkFZRUFBZ0FBQUFGQmdRQUNRQUFBQUFHQWdDQUFBQUFCWUFyQUFBQUNnQUNBQ3NBQkFZRUFBa0FBQUFGQmdRQUNnQUFBQUFBQllBc0FBQUFDZ0FDQUN3QUJBWUVBQW9BQUFBRkJnUUFDd0FBQUFBR0FnQ0FBQUFBQllBdEFBQUFDZ0FDQUMwQUJBWUVBQXNBQUFBRkJnUUFEQUFBQUFBR0FnQ0FBQUFBQllBdUFBQUFDZ0FDQUM0QUJBWUVBQXdBQUFBRkJnUUFEUUFBQUFBR0FnQ0FBQUFBQllBdkFBQUFDZ0FDQUM4QUJBWUVBQTBBQUFBRkJnUUFEZ0FBQUFBR0FnQ0FBQUFBQllBd0FBQUFDZ0FDQURBQUJBWUVBQTRBQUFBRkJnUUFEd0FBQUFBR0FnQ0FBQUFBQllBeEFBQUFDZ0FDQURFQUJBWUVBQThBQUFBRkJnUUFFQUFBQUFBR0FnQ0FBQUFBQllBeUFBQUFDZ0FDQURJQUJBWUVBQkFBQUFBRkJnUUFFUUFBQUFBR0FnQ0FBQUFBQllBekFBQUFDZ0FDQURNQUJBWUVBQkVBQUFBRkJnUUFFZ0FBQUFBR0FnQ0FBQUFBQllBMEFBQUFDZ0FDQURRQUJBWUVBQTBBQUFBRkJnUUFFZ0FBQUFBR0FnQ0FBQUFBQllBMUFBQUFDZ0FDQURVQUJBWUVBQklBQUFBRkJnUUFFd0FBQUFBR0FnQ0FBQUFBQllBMkFBQUFDZ0FDQURZQUJBWUVBQW9BQUFBRkJnUUFFd0FBQUFBR0FnQ0FBQUFBQllBM0FBQUFDZ0FDQURjQUJBWUVBQkFBQUFBRkJnUUFGQUFBQUFBQUJZQTRBQUFBQ2dBQ0FEZ0FCQVlFQUJRQUFBQUZCZ1FBRlFBQUFBQUdBZ0NBQUFBQUJZQTVBQUFBQ2dBQ0FEa0FCQVlFQUJVQUFBQUZCZ1FBRmdBQUFBQUdBZ0NBQUFBQUJZQTZBQUFBQ2dBQ0FEb0FCQVlFQUJZQUFBQUZCZ1FBRndBQUFBQUdBZ0NBQUFBQUJZQTdBQUFBQ2dBQ0FEc0FCQVlFQUJjQUFBQUZCZ1FBR0FBQUFBQUdBZ0NBQUFBQUJZQThBQUFBQ2dBQ0FEd0FCQVlFQUJnQUFBQUZCZ1FBR1FBQUFBQUdBZ0NBQUFBQUJZQTlBQUFBQ2dBQ0FEMEFCQVlFQUJRQUFBQUZCZ1FBR1FBQUFBQUdBZ0NBQUFBQUJZQStBQUFBQ2dBQ0FENEFCQVlFQUFrQUFBQUZCZ1FBR2dBQUFBQUdBZ0NBQUFBQUJZQS9BQUFBQ2dBQ0FEOEFCQVlFQUJvQUFBQUZCZ1FBR3dBQUFBQUdBZ0NBQUFBQUJZQkFBQUFBQ2dBQ0FFQUFCQVlFQUJzQUFBQUZCZ1FBSEFBQUFBb0dBUUFCQUFBRmdFRUFBQUFLQUFJQVFRQUVCZ1FBR3dBQUFBVUdCQUFkQUFBQUFBWUNBSUFBQUFBRmdFSUFBQUFLQUFJQVFnQUVCZ1FBSFFBQUFBVUdCQUFlQUFBQUFBWUNBSUFBQUFBRmdFTUFBQUFLQUFJQVF3QUVCZ1FBSGdBQUFBVUdCQUFmQUFBQUFBWUNBSUFBQUFBRmdFUUFBQUFLQUFJQVJBQUVCZ1FBSHdBQUFBVUdCQUFnQUFBQUFBWUNBSUFBQUFBRmdFVUFBQUFLQUFJQVJRQUVCZ1FBQndBQUFBVUdCQUFnQUFBQUFBWUNBSUFBQUFBRmdFWUFBQUFLQUFJQVJnQUVCZ1FBR2dBQUFBVUdCQUFnQUFBQUFBWUNBSUFBQUFBSGdFa0FBQUFFQWhBQWdUM1YvNHJOcS8rQlBkWC9DZldiL3dvQUFnQkhBQkFBUndBQUFGUm9aWEpsSUdseklHRWdkbUZzWlc1alpTQnZjaUJqYUdGeVoyVWdaWEp5YjNJZ2MyOXRaWGRvWlhKbElHbHVJSFJvYVhNZ1lYSnZiV0YwYVdNZ2MzbHpkR1Z0TGdBS0FnQUVBQVFLQWdBQkFBMENEQUFKOVp2L2dUM1Yvd0FBQUFBT0Fnd0FpczJyLzRFOTFmOEFBQUFBRHdJTUFBbjFtLzhDRnVYL0FBQUFBQUFBQjRCS0FBQUFCQUlRQUFBQUFBQTBNL3YvQUFBQUFPMEU1djhLQUFJQVNBQUFDZ0lBQkFBRUNnSUFBUUFOQWd3QTdRVG0vd0FBQUFBQUFBQUFEZ0lNQURReisvOEFBQUFBQUFBQUFBOENEQUR0Qk9iL1JpNFZBQUFBQUFBQUFBZUFTd0FBQUFRQ0VBQUFBQUFBV1NrdkFBQUFBQUFUK3hrQUNnQUNBRWtBQUFvQ0FBUUFCQW9DQUFFQURRSU1BQlA3R1FBQUFBQUFBQUFBQUE0Q0RBQlpLUzhBQUFBQUFBQUFBQUFQQWd3QUUvc1pBRVl1RlFBQUFBQUFBQUFIZ0V3QUFBQUVBaEFBQUFEVC81TWFmUUFBQU5QL1RPeG5BQW9BQWdCS0FBQUtBZ0FFQUFRS0FnQUJBQTBDREFCTTdHY0FBQURUL3dBQUFBQU9BZ3dBa3hwOUFBQUEwLzhBQUFBQUR3SU1BRXpzWndCSEx1ai9BQUFBQUFBQUI0Qk5BQUFBQkFJUUFJQnc5UC9aZkk3L2dIRDAvNU5PZWY4S0FBSUFTd0FBQ2dJQUJBQUVDZ0lBQVFBTkFnd0FrMDU1LzRCdzlQOEFBQUFBRGdJTUFObDhqditBY1BUL0FBQUFBQThDREFDVFRubi94cDRKQUFBQUFBQUFBQUFBQUFBQUFBQUE=</t>
        </r>
      </text>
    </comment>
    <comment ref="K100" authorId="0">
      <text>
        <r>
          <rPr>
            <sz val="9"/>
            <color indexed="81"/>
            <rFont val="Tahoma"/>
            <family val="2"/>
          </rPr>
          <t>QzI2SDIzTjVPfE1BU1RFUiBTSEVFVFBpY3R1cmUgMzk1fFZtcERSREF4TURBRUF3SUJBQUFBQUFBQUFBQUFBQUNBQUFBQUFBTUFGZ0FBQUVOb1pXMUVjbUYzSURFeUxqQXVNaTR4TURjMkJBSVFBT3FjWGY4QnpsRC9tczBtQUdC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BBQUFBQkFJUUFBQUFBQUFBQUFBQUFJREdCT0lNbkJJV0NBUUFBQUFrQUJnSUJBQUFBQ1FBR1FnQUFCQUlBZ0FCQUE4SUFnQUJBQU9BU0FBQUFBUUNFQURxbkYzL0FjNVEvNXJOSmdCZ1o0SUFCSUFCQUFBQUFBSUlBREh0WGY4OFFYZi9DZ0FDQUFJQU53UUJBQUVBQUFTQUFnQUFBQUFDQ0FBZnczdi9kUjUwL3dvQUFnQURBREFFQVFBSE1RUVFBQ0lBQUFBakFBQUFKQUFBQUNjQUFBQUFBQVNBQXdBQUFBQUNDQUR1SUdyL05ObGIvd29BQWdBRUFBSUVBZ0FJQUNzRUFnQUJBRWdFQUFBM0JBRUFBUWFBQUFBQUFBQUNDQUR1d0czL05NRmYvd1FDRUFEdWdHYi9BYzVRLzRmYWJmODB3Vi8vSXdnQkFQOEJCd0VBL3dJSEFnQUFBQVVIQVFBREFBY09BQUVBQUFBREFHQUF5QUFEQUU5SUFBQUFBQVNBQkFBQUFBQUNDQUJqZzRiL1dpQ1Evd29BQWdBRkFEY0VBUUFCQUFBRWdBVUFBQUFBQWdnQVNJV2kveFpnaGY4S0FBSUFCZ0F3QkFFQUJ6RUVFQUFsQUFBQUpnQUFBQ2dBQUFBQUFBQUFBQUFFZ0FZQUFBQUFBZ2dBQk1XWC96QmVhZjhLQUFJQUJ3QTNCQUVBQVFBQUJJQUhBQUFBQUFJSUFGRHR2Zi9UazVIL0NnQUNBQWdBQUFBRWdBZ0FBQUFBQWdnQUV5ckUvd0RzcnY4S0FBSUFDUUFDQkFJQUJ3QXJCQUlBQUFCSUJBQUFCb0FBQUFBQUFBSUlBRWE5eC84QVZLdi9CQUlRQU9DV3dQOEFWS3YvUnIzSC96T0hzdjhqQ0FFQUFBSUhBZ0FBQUFBSERRQUJBQUFBQXdCZ0FNZ0FBd0JPQUFBQUFBU0FDUUFBQUFBQ0NBQUJBT0wveHc2eS93b0FBZ0FLQUFBQUJJQUtBQUFBQUFJSUFBRUE4Zi9hQ2N6L0NnQUNBQXNBQUFBRWdBc0FBQUFBQWdnQUFBQVBBTm9KelA4S0FBSUFEQUFBQUFTQURBQUFBQUFDQ0FBQUFCNEE3UVRtL3dvQUFnQU5BQUFBQklBTkFBQUFBQUlJQUFBQUR3QUFBQUFBQ2dBQ0FBNEFBQUFFZ0E0QUFBQUFBZ2dBLy84ZEFCUDdHUUFLQUFJQUR3QUFBQVNBRHdBQUFBQUNDQUQvL3c0QUp2WXpBQW9BQWdBUUFBQUFCSUFRQUFBQUFBSUlBQUFBOGY4bTlqTUFDZ0FDQUJFQUFBQUVnQkVBQUFBQUFnZ0FBQURpL3hQN0dRQUtBQUlBRWdBQ0JBSUFCd0FyQkFJQUFBQklCQUFBQm9BQUFBQUFBQUlJQURTVDVmOFRZeFlBQkFJUUFNMXMzdjhUWXhZQU5KUGwvMGFXSFFBakNBRUFBQUlIQWdBQUFBQUhEUUFCQUFBQUF3QmdBTWdBQXdCT0FBQUFBQVNBRWdBQUFBQUNDQUFBQVBIL0FBQUFBQW9BQWdBVEFBQUFCSUFUQUFBQUFBSUlBQUVBNHYvdEJPYi9DZ0FDQUJRQUFBQUVnQlFBQUFBQUFnZ0FBQURpL3pueFRRQUtBQUlBRlFBQUFBU0FGUUFBQUFBQ0NBQUFBTVQvT2ZGTkFBb0FBZ0FXQUFBQUJJQVdBQUFBQUFJSUFBQUF0ZjlNN0djQUNnQUNBQmNBQUFBRWdCY0FBQUFBQWdnQUFBREUvMkRuZ1FBS0FBSUFHQUFBQUFTQUdBQUFBQUFDQ0FBQUFPTC9ZT2VCQUFvQUFnQVpBQUFBQklBWkFBQUFBQUlJQUFBQThmOU03R2NBQ2dBQ0FCb0FBQUFFZ0JvQUFBQUFBZ2dBdlRQdS83K21sdjhLQUFJQUd3QUFBQVNBR3dBQUFBQUNDQURadXdvQWYyR04vd29BQWdBY0FBQUFCSUFjQUFBQUFBSUlBRFFISVFCc2RLSC9DZ0FDQUIwQUFnUUNBQWNBS3dRQ0FBSUFTQVFBQURjRUFRQUJCb0FBQUFBQUFBSUlBR2VhSkFCczNKMy9CQUlRQUFCMEhRQnMzSjMvbXMwbUFHeHNzUDhqQ0FFQUFBSUhBZ0FBQUFVSEFRQUJBQWNQQUFFQUFBQURBR0FBeUFBREFFNUlNZ0FBQUFBRWdCMEFBQUFBQWdnQW5QZ1FBRk1KY1A4S0FBSUFIZ0FDQkFJQUJ3QXJCQUlBQUFCSUJBQUFCb0FBQUFBQUFBSUlBTkNMRkFCVGNXei9CQUlRQUdsbERRQlRjV3ovMElzVUFJYWtjLzhqQ0FFQUFBSUhBZ0FBQUFBSERRQUJBQUFBQXdCZ0FNZ0FBd0JPQUFBQUFBU0FIZ0FBQUFBQ0NBQkRyZnIvWnZaYi93b0FBZ0FmQUFBQUJJQWZBQUFBQUFJSUFDWWwzdituTzJYL0NnQUNBQ0FBQUFBRWdDQUFBQUFBQWdnQVkralgvOU9UZ3Y4S0FBSUFJUUFDQkFJQUJ3QXJCQUlBQUFCSUJBQUFCb0FBQUFBQUFBSUlBSlo3Mi8vVCszNy9CQUlRQURCVjFQL1QrMzcvbG52Yi93WXZodjhqQ0FFQUFBSUhBZ0FBQUFBSERRQUJBQUFBQXdCZ0FNZ0FBd0JPQUFBQUFBV0FJZ0FBQUFvQUFnQWlBQVFHQkFBQkFBQUFCUVlFQUFJQUFBQUJCZ0lBQndBS0JnRUFBUUFBQllBakFBQUFDZ0FDQUNNQUJBWUVBQUlBQUFBRkJnUUFBd0FBQUFFR0FnQURBQW9HQVFBQkFBQUZnQ1FBQUFBS0FBSUFKQUFFQmdRQUFnQUFBQVVHQkFBRUFBQUFDZ1lCQUFFQUFBV0FKUUFBQUFvQUFnQWxBQVFHQkFBRUFBQUFCUVlFQUFVQUFBQUtCZ0VBQVFBQUJZQW1BQUFBQ2dBQ0FDWUFCQVlFQUFVQUFBQUZCZ1FBQmdBQUFBb0dBUUFCQUFBRmdDY0FBQUFLQUFJQUp3QUVCZ1FBQWdBQUFBVUdCQUFHQUFBQUNnWUJBQUVBQUFXQUtBQUFBQW9BQWdBb0FBUUdCQUFGQUFBQUJRWUVBQWNBQUFBQkJnSUFBd0FLQmdFQUFRQUFCWUFwQUFBQUNnQUNBQ2tBQkFZRUFBY0FBQUFGQmdRQUNBQUFBQUFHQWdDQUFBQUFCWUFxQUFBQUNnQUNBQ29BQkFZRUFBZ0FBQUFGQmdRQUNRQUFBQUFHQWdDQUFBQUFCWUFyQUFBQUNnQUNBQ3NBQkFZRUFBa0FBQUFGQmdRQUNnQUFBQUFBQllBc0FBQUFDZ0FDQUN3QUJBWUVBQW9BQUFBRkJnUUFDd0FBQUFBR0FnQ0FBQUFBQllBdEFBQUFDZ0FDQUMwQUJBWUVBQXNBQUFBRkJnUUFEQUFBQUFBR0FnQ0FBQUFBQllBdUFBQUFDZ0FDQUM0QUJBWUVBQXdBQUFBRkJnUUFEUUFBQUFBR0FnQ0FBQUFBQllBdkFBQUFDZ0FDQUM4QUJBWUVBQTBBQUFBRkJnUUFEZ0FBQUFBR0FnQ0FBQUFBQllBd0FBQUFDZ0FDQURBQUJBWUVBQTRBQUFBRkJnUUFEd0FBQUFBR0FnQ0FBQUFBQllBeEFBQUFDZ0FDQURFQUJBWUVBQThBQUFBRkJnUUFFQUFBQUFBR0FnQ0FBQUFBQllBeUFBQUFDZ0FDQURJQUJBWUVBQkFBQUFBRkJnUUFFUUFBQUFBR0FnQ0FBQUFBQllBekFBQUFDZ0FDQURNQUJBWUVBQkVBQUFBRkJnUUFFZ0FBQUFBR0FnQ0FBQUFBQllBMEFBQUFDZ0FDQURRQUJBWUVBQTBBQUFBRkJnUUFFZ0FBQUFBR0FnQ0FBQUFBQllBMUFBQUFDZ0FDQURVQUJBWUVBQklBQUFBRkJnUUFFd0FBQUFBR0FnQ0FBQUFBQllBMkFBQUFDZ0FDQURZQUJBWUVBQW9BQUFBRkJnUUFFd0FBQUFBR0FnQ0FBQUFBQllBM0FBQUFDZ0FDQURjQUJBWUVBQkFBQUFBRkJnUUFGQUFBQUFBQUJZQTRBQUFBQ2dBQ0FEZ0FCQVlFQUJRQUFBQUZCZ1FBRlFBQUFBQUdBZ0NBQUFBQUJZQTVBQUFBQ2dBQ0FEa0FCQVlFQUJVQUFBQUZCZ1FBRmdBQUFBQUdBZ0NBQUFBQUJZQTZBQUFBQ2dBQ0FEb0FCQVlFQUJZQUFBQUZCZ1FBRndBQUFBQUdBZ0NBQUFBQUJZQTdBQUFBQ2dBQ0FEc0FCQVlFQUJjQUFBQUZCZ1FBR0FBQUFBQUdBZ0NBQUFBQUJZQThBQUFBQ2dBQ0FEd0FCQVlFQUJnQUFBQUZCZ1FBR1FBQUFBQUdBZ0NBQUFBQUJZQTlBQUFBQ2dBQ0FEMEFCQVlFQUJRQUFBQUZCZ1FBR1FBQUFBQUdBZ0NBQUFBQUJZQStBQUFBQ2dBQ0FENEFCQVlFQUFrQUFBQUZCZ1FBR2dBQUFBQUdBZ0NBQUFBQUJZQS9BQUFBQ2dBQ0FEOEFCQVlFQUJvQUFBQUZCZ1FBR3dBQUFBQUdBZ0NBQUFBQUJZQkFBQUFBQ2dBQ0FFQUFCQVlFQUJzQUFBQUZCZ1FBSEFBQUFBb0dBUUFCQUFBRmdFRUFBQUFLQUFJQVFRQUVCZ1FBR3dBQUFBVUdCQUFkQUFBQUFBWUNBSUFBQUFBRmdFSUFBQUFLQUFJQVFnQUVCZ1FBSFFBQUFBVUdCQUFlQUFBQUFBWUNBSUFBQUFBRmdFTUFBQUFLQUFJQVF3QUVCZ1FBSGdBQUFBVUdCQUFmQUFBQUFBWUNBSUFBQUFBRmdFUUFBQUFLQUFJQVJBQUVCZ1FBSHdBQUFBVUdCQUFnQUFBQUFBWUNBSUFBQUFBRmdFVUFBQUFLQUFJQVJRQUVCZ1FBQndBQUFBVUdCQUFnQUFBQUFBWUNBSUFBQUFBRmdFWUFBQUFLQUFJQVJnQUVCZ1FBR2dBQUFBVUdCQUFnQUFBQUFBWUNBSUFBQUFBSGdFa0FBQUFFQWhBQWdUM1YvNHJOcS8rQlBkWC9DZldiL3dvQUFnQkhBQkFBUndBQUFGUm9aWEpsSUdseklHRWdkbUZzWlc1alpTQnZjaUJqYUdGeVoyVWdaWEp5YjNJZ2MyOXRaWGRvWlhKbElHbHVJSFJvYVhNZ1lYSnZiV0YwYVdNZ2MzbHpkR1Z0TGdBS0FnQUVBQVFLQWdBQkFBMENEQUFKOVp2L2dUM1Yvd0FBQUFBT0Fnd0FpczJyLzRFOTFmOEFBQUFBRHdJTUFBbjFtLzhDRnVYL0FBQUFBQUFBQjRCS0FBQUFCQUlRQUFBQUFBQTBNL3YvQUFBQUFPMEU1djhLQUFJQVNBQUFDZ0lBQkFBRUNnSUFBUUFOQWd3QTdRVG0vd0FBQUFBQUFBQUFEZ0lNQURReisvOEFBQUFBQUFBQUFBOENEQUR0Qk9iL1JpNFZBQUFBQUFBQUFBZUFTd0FBQUFRQ0VBQUFBQUFBV1NrdkFBQUFBQUFUK3hrQUNnQUNBRWtBQUFvQ0FBUUFCQW9DQUFFQURRSU1BQlA3R1FBQUFBQUFBQUFBQUE0Q0RBQlpLUzhBQUFBQUFBQUFBQUFQQWd3QUUvc1pBRVl1RlFBQUFBQUFBQUFIZ0V3QUFBQUVBaEFBQUFEVC81TWFmUUFBQU5QL1RPeG5BQW9BQWdCS0FBQUtBZ0FFQUFRS0FnQUJBQTBDREFCTTdHY0FBQURUL3dBQUFBQU9BZ3dBa3hwOUFBQUEwLzhBQUFBQUR3SU1BRXpzWndCSEx1ai9BQUFBQUFBQUI0Qk5BQUFBQkFJUUFJQnc5UC9aZkk3L2dIRDAvNU5PZWY4S0FBSUFTd0FBQ2dJQUJBQUVDZ0lBQVFBTkFnd0FrMDU1LzRCdzlQOEFBQUFBRGdJTUFObDhqditBY1BUL0FBQUFBQThDREFDVFRubi94cDRKQUFBQUFBQUFBQUFBQUFBQUFBQUE=</t>
        </r>
      </text>
    </comment>
    <comment ref="J101" authorId="0">
      <text>
        <r>
          <rPr>
            <sz val="9"/>
            <color indexed="81"/>
            <rFont val="Tahoma"/>
            <family val="2"/>
          </rPr>
          <t>QzIwSDIwTjJPNFMyfE1BU1RFUiBTSEVFVFBpY3R1cmUgMzQ3fFZtcERSREF4TURBRUF3SUJBQUFBQUFBQUFBQUFBQUNBQUFBQUFBTUFGZ0FBQUVOb1pXMUVjbUYzSURFeUxqQXVNaTR4TURjMkJBSVFBRGhSc2YrMGs1Zi9yTFFPQUdOSkp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HhXZ0JJV0NBUUFBQUFrQUJnSUJBQUFBQ1FBR1FnQUFCQUlBZ0FCQUE4SUFnQUJBQU9BUFFBQUFBUUNFQUE0VWJIL3RKT1gvNnkwRGdCalNTUUJCSUFCQUFBQUFBSUlBQWhSM3Y4Q1BDUUJDZ0FDQUFJQU53UUJBQUVBQUFTQUFnQUFBQUFDQ0FCQUx0di9GR1lHQVFvQUFnQURBRGNFQVFBQkFBQUVnQU1BQUFBQUFnZ0FnSFB6LytQRDlBQUtBQUlBQkFBQ0JBSUFDQUFyQkFJQUFBQklCQUFBTndRQkFBRUdnQUFBQUFBQUFnZ0FnQlAzLytQYjhBQUVBaEFBZ05Qdi8rUGI4QUFhTGZmLzQ1djRBQ01JQVFBQUFnY0NBQUFBQUFjTkFBRUFBQUFEQUdBQXlBQURBRThBQUFBQUJJQUVBQUFBQUFJSUFMbFE4UC8yN2RZQUNnQUNBQVVBQUFBRWdBVUFBQUFBQWdnQStKVUlBTVZMeFFBS0FBSUFCZ0FBQUFTQUJnQUFBQUFDQ0FBeGN3VUExM1duQUFvQUFnQUhBQUFBQklBSEFBQUFBQUlJQUNvTDZ2OGJRcHNBQ2dBQ0FBZ0FBQUFFZ0FnQUFBQUFBZ2dBNnNYUi8wdmtyQUFLQUFJQUNRQUFBQVNBQ1FBQUFBQUNDQUN5Nk5UL09icktBQW9BQWdBS0FBQUFCSUFLQUFBQUFBSUlBR1BvNXY4dGJIMEFDZ0FDQUFzQUFBQUVnQXNBQUFBQUFnZ0F2VFA5LzBGWmFRQUtBQUlBREFBQ0JBSUFCd0FyQkFJQUFBQklCQUFBQm9BQUFBQUFBQUlJQU8vR0FBQkJ3V1VBQkFJUUFJcWcrZjlCd1dVQTc4WUFBSFQwYkFBakNBRUFBQUlIQWdBQUFBQUhEUUFCQUFBQUF3QmdBTWdBQXdCT0FBQUFBQVNBREFBQUFBQUNDQUFCQVBIL09mRk5BQW9BQWdBTkFBQUFCSUFOQUFBQUFBSUlBQUFBQUFBbTlqTUFDZ0FDQUE0QUFnUUNBQWNBS3dRQ0FBRUFTQVFBQURjRUFRQUJCb0FBQUFBQUFBSUlBRE9UQXdBbVhqQUFCQUlRQU0xcy9QOG1YakFBcXVvTEFGbVJOd0FqQ0FFQUFBSUhBZ0FBQUFVSEFRQUZCQWNHQUFJQUFnQURBQUFIRGdBQkFBQUFBd0JnQU1nQUF3Qk9TQUFBQUFBRWdBNEFBQUFBQWdnQUFBRHgveFA3R1FBS0FBSUFEd0FBQUFTQUR3QUFBQUFDQ0FBQUFOUC9FL3NaQUFvQUFnQVFBQUlFQWdBSUFDc0VBZ0FBQUVnRUFBQTNCQUVBQVFhQUFBQUFBQUFDQ0FBQm9OYi9FeE1XQUFRQ0VBQUJZTS8vRXhNV0FKcTUxdjhUMHgwQUl3Z0JBQUFDQndJQUFBQUFCdzBBQVFBQUFBTUFZQURJQUFNQVR3QUFBQUFFZ0JBQUFBQUFBZ2dBQUFBQUFBQUFBQUFLQUFJQUVRQTNCQUVBQVFBQUJJQVJBQUFBQUFJSUFBRUE4Zi90Qk9iL0NnQUNBQklBQWdRQ0FCQUFLd1FDQUFBQVNBUUFBQWFBQUFBQUFBQUNDQUFBb1BULzdhamkvd1FDRUFBQVlPMy83YWppLzVxNTlQOVVUK24vSXdnQkFBQUNCd0lBQUFBQUJ3MEFBUUFBQUFNQVlBRElBQU1BVXdBQUFBQUVnQklBQUFBQUFnZ0E3UVRYLyswRTlmOEtBQUlBRXdBQ0JBSUFDQUFyQkFJQUFBQklCQUFBTndRQkFBRUdnQUFBQUFBQUFnZ0E3YVRhLyswYzhmOEVBaEFBN1dUVC8rMGM4ZitIdnRyLzdkejQveU1JQVFBQUFnY0NBQUFBQUFjTkFBRUFBQUFEQUdBQXlBQURBRThBQUFBQUJJQVRBQUFBQUFJSUFCUDdDZ0R0Qk5mL0NnQUNBQlFBQWdRQ0FBZ0FLd1FDQUFBQVNBUUFBRGNFQVFBQkJvQUFBQUFBQUFJSUFCT2JEZ0R0SE5QL0JBSVFBQk5iQndEdEhOUC9yTFFPQU8zYzJ2OGpDQUVBQUFJSEFnQUFBQUFIRFFBQkFBQUFBd0JnQU1nQUF3QlBBQUFBQUFTQUZBQUFBQUFDQ0FBQkFPTC8yZ25NL3dvQUFnQVZBQUFBQklBVkFBQUFBQUlJQUFBQThmL0hEckwvQ2dBQ0FCWUFBQUFFZ0JZQUFBQUFBZ2dBQUFEaS83UVRtUDhLQUFJQUZ3QUFBQVNBRndBQUFBQUNDQUFBQU1UL3RCT1kvd29BQWdBWUFBQUFCSUFZQUFBQUFBSUlBQUFBdGYvSERyTC9DZ0FDQUJrQUFBQUVnQmtBQUFBQUFnZ0FBQURFLzlvSnpQOEtBQUlBR2dBQUFBU0FHZ0FBQUFBQ0NBQVRLdFAvQUJSUkFBb0FBZ0FiQUFJRUFnQVFBQ3NFQWdBQUFFZ0VBQUFHZ0FBQUFBQUFBZ2dBRThyVy93QzRUUUFFQWhBQUU0clAvd0M0VFFDczQ5Yi9aMTVVQUNNSUFRQUFBZ2NDQUFBQUFBY05BQUVBQUFBREFHQUF5QUFEQUZNQUFBQUFCSUFiQUFBQUFBSUlBRkR0elA4dGJHNEFDZ0FDQUJ3QUFBQUVnQndBQUFBQUFnZ0FTSVd4LytxZmVnQUtBQUlBSFFBM0JBRUFBUUFBQllBZUFBQUFDZ0FDQUI0QUJBWUVBQUVBQUFBRkJnUUFBZ0FBQUFvR0FRQUJBQUFGZ0I4QUFBQUtBQUlBSHdBRUJnUUFBZ0FBQUFVR0JBQURBQUFBQ2dZQkFBRUFBQVdBSUFBQUFBb0FBZ0FnQUFRR0JBQURBQUFBQlFZRUFBUUFBQUFLQmdFQUFRQUFCWUFoQUFBQUNnQUNBQ0VBQkFZRUFBUUFBQUFGQmdRQUJRQUFBQUFHQWdDQUFBQUFCWUFpQUFBQUNnQUNBQ0lBQkFZRUFBVUFBQUFGQmdRQUJnQUFBQUFHQWdDQUFBQUFCWUFqQUFBQUNnQUNBQ01BQkFZRUFBWUFBQUFGQmdRQUJ3QUFBQUFHQWdDQUFBQUFCWUFrQUFBQUNnQUNBQ1FBQkFZRUFBY0FBQUFGQmdRQUNBQUFBQUFHQWdDQUFBQUFCWUFsQUFBQUNnQUNBQ1VBQkFZRUFBZ0FBQUFGQmdRQUNRQUFBQUFHQWdDQUFBQUFCWUFtQUFBQUNnQUNBQ1lBQkFZRUFBUUFBQUFGQmdRQUNRQUFBQUFHQWdDQUFBQUFCWUFuQUFBQUNnQUNBQ2NBQkFZRUFBY0FBQUFGQmdRQUNnQUFBQUFBQllBb0FBQUFDZ0FDQUNnQUJBWUVBQW9BQUFBRkJnUUFDd0FBQUFBR0FnQ0FBQUFBQllBcEFBQUFDZ0FDQUNrQUJBWUVBQXNBQUFBRkJnUUFEQUFBQUFBR0FnQ0FBQUFBQllBcUFBQUFDZ0FDQUNvQUJBWUVBQXdBQUFBRkJnUUFEUUFBQUFvR0FRQUJBQUFGZ0NzQUFBQUtBQUlBS3dBRUJnUUFEUUFBQUFVR0JBQU9BQUFBQ2dZQkFBRUFBQVdBTEFBQUFBb0FBZ0FzQUFRR0JBQU9BQUFBQlFZRUFBOEFBQUFBQmdJQUFnQUFBQVdBTFFBQUFBb0FBZ0F0QUFRR0JBQU9BQUFBQlFZRUFCQUFBQUFLQmdFQUFRQUFCWUF1QUFBQUNnQUNBQzRBQkFZRUFCQUFBQUFGQmdRQUVRQUFBQW9HQVFBQkFBQUZnQzhBQUFBS0FBSUFMd0FFQmdRQUVRQUFBQVVHQkFBU0FBQUFBQVlDQUFJQUFBQUZnREFBQUFBS0FBSUFNQUFFQmdRQUVRQUFBQVVHQkFBVEFBQUFBQVlDQUFJQUFBQUZnREVBQUFBS0FBSUFNUUFFQmdRQUVRQUFBQVVHQkFBVUFBQUFDZ1lCQUFFQUFBV0FNZ0FBQUFvQUFnQXlBQVFHQkFBVUFBQUFCUVlFQUJVQUFBQUFCZ0lBZ0FBQUFBV0FNd0FBQUFvQUFnQXpBQVFHQkFBVkFBQUFCUVlFQUJZQUFBQUFCZ0lBZ0FBQUFBV0FOQUFBQUFvQUFnQTBBQVFHQkFBV0FBQUFCUVlFQUJjQUFBQUFCZ0lBZ0FBQUFBV0FOUUFBQUFvQUFnQTFBQVFHQkFBWEFBQUFCUVlFQUJnQUFBQUFCZ0lBZ0FBQUFBV0FOZ0FBQUFvQUFnQTJBQVFHQkFBWUFBQUFCUVlFQUJrQUFBQUFCZ0lBZ0FBQUFBV0FOd0FBQUFvQUFnQTNBQVFHQkFBVUFBQUFCUVlFQUJrQUFBQUFCZ0lBZ0FBQUFBV0FPQUFBQUFvQUFnQTRBQVFHQkFBTUFBQUFCUVlFQUJvQUFBQUFCZ0lBZ0FBQUFBV0FPUUFBQUFvQUFnQTVBQVFHQkFBYUFBQUFCUVlFQUJzQUFBQUFCZ0lBZ0FBQUFBV0FPZ0FBQUFvQUFnQTZBQVFHQkFBS0FBQUFCUVlFQUJzQUFBQUFCZ0lBZ0FBQUFBV0FPd0FBQUFvQUFnQTdBQVFHQkFBYkFBQUFCUVlFQUJ3QUFBQUtCZ0VBQVFBQUI0QStBQUFBQkFJUUFQSXQ3ZjlQUnM0QThpM3Qvd2dZdVFBS0FBSUFQQUFBQ2dJQUJBQUVDZ0lBQVFBTkFnd0FDQmk1QVBJdDdmOEFBQUFBRGdJTUFFOUd6Z0R5TGUzL0FBQUFBQThDREFBSUdMa0FOMXdDQUFBQUFBQUFBQWVBUHdBQUFBUUNFQUNCUGVUL2VlTnpBSUU5NVAvM0NtUUFDZ0FDQUQwQUFBb0NBQVFBQkFvQ0FBRUFEUUlNQVBjS1pBQ0JQZVQvQUFBQUFBNENEQUI1NDNNQWdUM2svd0FBQUFBUEFnd0E5d3BrQUFJVzlQOEFBQUFBQUFBSGdFQUFBQUFFQWhBQUFBRFQvdzA5eC84QUFOUC94dzZ5L3dvQUFnQStBQUFLQWdBRUFBUUtBZ0FCQUEwQ0RBREhEckwvQUFEVC93QUFBQUFPQWd3QURUM0gvd0FBMC84QUFBQUFEd0lNQU1jT3N2OUhMdWovQUFBQUFBQUFBQUFBQUFBQUFBQT0=</t>
        </r>
      </text>
    </comment>
    <comment ref="K101" authorId="0">
      <text>
        <r>
          <rPr>
            <sz val="9"/>
            <color indexed="81"/>
            <rFont val="Tahoma"/>
            <family val="2"/>
          </rPr>
          <t>QzIwSDIwTjJPNFMyfE1BU1RFUiBTSEVFVFBpY3R1cmUgMzQ3fFZtcERSREF4TURBRUF3SUJBQUFBQUFBQUFBQUFBQUNBQUFBQUFBTUFGZ0FBQUVOb1pXMUVjbUYzSURFeUxqQXVNaTR4TURjMkJBSVFBRGhSc2YrMGs1Zi9yTFFPQUdOSkp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HhXZ0JJV0NBUUFBQUFrQUJnSUJBQUFBQ1FBR1FnQUFCQUlBZ0FCQUE4SUFnQUJBQU9BUFFBQUFBUUNFQUE0VWJIL3RKT1gvNnkwRGdCalNTUUJCSUFCQUFBQUFBSUlBQWhSM3Y4Q1BDUUJDZ0FDQUFJQU53UUJBQUVBQUFTQUFnQUFBQUFDQ0FCQUx0di9GR1lHQVFvQUFnQURBRGNFQVFBQkFBQUVnQU1BQUFBQUFnZ0FnSFB6LytQRDlBQUtBQUlBQkFBQ0JBSUFDQUFyQkFJQUFBQklCQUFBTndRQkFBRUdnQUFBQUFBQUFnZ0FnQlAzLytQYjhBQUVBaEFBZ05Qdi8rUGI4QUFhTGZmLzQ1djRBQ01JQVFBQUFnY0NBQUFBQUFjTkFBRUFBQUFEQUdBQXlBQURBRThBQUFBQUJJQUVBQUFBQUFJSUFMbFE4UC8yN2RZQUNnQUNBQVVBQUFBRWdBVUFBQUFBQWdnQStKVUlBTVZMeFFBS0FBSUFCZ0FBQUFTQUJnQUFBQUFDQ0FBeGN3VUExM1duQUFvQUFnQUhBQUFBQklBSEFBQUFBQUlJQUNvTDZ2OGJRcHNBQ2dBQ0FBZ0FBQUFFZ0FnQUFBQUFBZ2dBNnNYUi8wdmtyQUFLQUFJQUNRQUFBQVNBQ1FBQUFBQUNDQUN5Nk5UL09icktBQW9BQWdBS0FBQUFCSUFLQUFBQUFBSUlBR1BvNXY4dGJIMEFDZ0FDQUFzQUFBQUVnQXNBQUFBQUFnZ0F2VFA5LzBGWmFRQUtBQUlBREFBQ0JBSUFCd0FyQkFJQUFBQklCQUFBQm9BQUFBQUFBQUlJQU8vR0FBQkJ3V1VBQkFJUUFJcWcrZjlCd1dVQTc4WUFBSFQwYkFBakNBRUFBQUlIQWdBQUFBQUhEUUFCQUFBQUF3QmdBTWdBQXdCT0FBQUFBQVNBREFBQUFBQUNDQUFCQVBIL09mRk5BQW9BQWdBTkFBQUFCSUFOQUFBQUFBSUlBQUFBQUFBbTlqTUFDZ0FDQUE0QUFnUUNBQWNBS3dRQ0FBRUFTQVFBQURjRUFRQUJCb0FBQUFBQUFBSUlBRE9UQXdBbVhqQUFCQUlRQU0xcy9QOG1YakFBcXVvTEFGbVJOd0FqQ0FFQUFBSUhBZ0FBQUFVSEFRQUZCQWNHQUFJQUFnQURBQUFIRGdBQkFBQUFBd0JnQU1nQUF3Qk9TQUFBQUFBRWdBNEFBQUFBQWdnQUFBRHgveFA3R1FBS0FBSUFEd0FBQUFTQUR3QUFBQUFDQ0FBQUFOUC9FL3NaQUFvQUFnQVFBQUlFQWdBSUFDc0VBZ0FBQUVnRUFBQTNCQUVBQVFhQUFBQUFBQUFDQ0FBQm9OYi9FeE1XQUFRQ0VBQUJZTS8vRXhNV0FKcTUxdjhUMHgwQUl3Z0JBQUFDQndJQUFBQUFCdzBBQVFBQUFBTUFZQURJQUFNQVR3QUFBQUFFZ0JBQUFBQUFBZ2dBQUFBQUFBQUFBQUFLQUFJQUVRQTNCQUVBQVFBQUJJQVJBQUFBQUFJSUFBRUE4Zi90Qk9iL0NnQUNBQklBQWdRQ0FCQUFLd1FDQUFBQVNBUUFBQWFBQUFBQUFBQUNDQUFBb1BULzdhamkvd1FDRUFBQVlPMy83YWppLzVxNTlQOVVUK24vSXdnQkFBQUNCd0lBQUFBQUJ3MEFBUUFBQUFNQVlBRElBQU1BVXdBQUFBQUVnQklBQUFBQUFnZ0E3UVRYLyswRTlmOEtBQUlBRXdBQ0JBSUFDQUFyQkFJQUFBQklCQUFBTndRQkFBRUdnQUFBQUFBQUFnZ0E3YVRhLyswYzhmOEVBaEFBN1dUVC8rMGM4ZitIdnRyLzdkejQveU1JQVFBQUFnY0NBQUFBQUFjTkFBRUFBQUFEQUdBQXlBQURBRThBQUFBQUJJQVRBQUFBQUFJSUFCUDdDZ0R0Qk5mL0NnQUNBQlFBQWdRQ0FBZ0FLd1FDQUFBQVNBUUFBRGNFQVFBQkJvQUFBQUFBQUFJSUFCT2JEZ0R0SE5QL0JBSVFBQk5iQndEdEhOUC9yTFFPQU8zYzJ2OGpDQUVBQUFJSEFnQUFBQUFIRFFBQkFBQUFBd0JnQU1nQUF3QlBBQUFBQUFTQUZBQUFBQUFDQ0FBQkFPTC8yZ25NL3dvQUFnQVZBQUFBQklBVkFBQUFBQUlJQUFBQThmL0hEckwvQ2dBQ0FCWUFBQUFFZ0JZQUFBQUFBZ2dBQUFEaS83UVRtUDhLQUFJQUZ3QUFBQVNBRndBQUFBQUNDQUFBQU1UL3RCT1kvd29BQWdBWUFBQUFCSUFZQUFBQUFBSUlBQUFBdGYvSERyTC9DZ0FDQUJrQUFBQUVnQmtBQUFBQUFnZ0FBQURFLzlvSnpQOEtBQUlBR2dBQUFBU0FHZ0FBQUFBQ0NBQVRLdFAvQUJSUkFBb0FBZ0FiQUFJRUFnQVFBQ3NFQWdBQUFFZ0VBQUFHZ0FBQUFBQUFBZ2dBRThyVy93QzRUUUFFQWhBQUU0clAvd0M0VFFDczQ5Yi9aMTVVQUNNSUFRQUFBZ2NDQUFBQUFBY05BQUVBQUFBREFHQUF5QUFEQUZNQUFBQUFCSUFiQUFBQUFBSUlBRkR0elA4dGJHNEFDZ0FDQUJ3QUFBQUVnQndBQUFBQUFnZ0FTSVd4LytxZmVnQUtBQUlBSFFBM0JBRUFBUUFBQllBZUFBQUFDZ0FDQUI0QUJBWUVBQUVBQUFBRkJnUUFBZ0FBQUFvR0FRQUJBQUFGZ0I4QUFBQUtBQUlBSHdBRUJnUUFBZ0FBQUFVR0JBQURBQUFBQ2dZQkFBRUFBQVdBSUFBQUFBb0FBZ0FnQUFRR0JBQURBQUFBQlFZRUFBUUFBQUFLQmdFQUFRQUFCWUFoQUFBQUNnQUNBQ0VBQkFZRUFBUUFBQUFGQmdRQUJRQUFBQUFHQWdDQUFBQUFCWUFpQUFBQUNnQUNBQ0lBQkFZRUFBVUFBQUFGQmdRQUJnQUFBQUFHQWdDQUFBQUFCWUFqQUFBQUNnQUNBQ01BQkFZRUFBWUFBQUFGQmdRQUJ3QUFBQUFHQWdDQUFBQUFCWUFrQUFBQUNnQUNBQ1FBQkFZRUFBY0FBQUFGQmdRQUNBQUFBQUFHQWdDQUFBQUFCWUFsQUFBQUNnQUNBQ1VBQkFZRUFBZ0FBQUFGQmdRQUNRQUFBQUFHQWdDQUFBQUFCWUFtQUFBQUNnQUNBQ1lBQkFZRUFBUUFBQUFGQmdRQUNRQUFBQUFHQWdDQUFBQUFCWUFuQUFBQUNnQUNBQ2NBQkFZRUFBY0FBQUFGQmdRQUNnQUFBQUFBQllBb0FBQUFDZ0FDQUNnQUJBWUVBQW9BQUFBRkJnUUFDd0FBQUFBR0FnQ0FBQUFBQllBcEFBQUFDZ0FDQUNrQUJBWUVBQXNBQUFBRkJnUUFEQUFBQUFBR0FnQ0FBQUFBQllBcUFBQUFDZ0FDQUNvQUJBWUVBQXdBQUFBRkJnUUFEUUFBQUFvR0FRQUJBQUFGZ0NzQUFBQUtBQUlBS3dBRUJnUUFEUUFBQUFVR0JBQU9BQUFBQ2dZQkFBRUFBQVdBTEFBQUFBb0FBZ0FzQUFRR0JBQU9BQUFBQlFZRUFBOEFBQUFBQmdJQUFnQUFBQVdBTFFBQUFBb0FBZ0F0QUFRR0JBQU9BQUFBQlFZRUFCQUFBQUFLQmdFQUFRQUFCWUF1QUFBQUNnQUNBQzRBQkFZRUFCQUFBQUFGQmdRQUVRQUFBQW9HQVFBQkFBQUZnQzhBQUFBS0FBSUFMd0FFQmdRQUVRQUFBQVVHQkFBU0FBQUFBQVlDQUFJQUFBQUZnREFBQUFBS0FBSUFNQUFFQmdRQUVRQUFBQVVHQkFBVEFBQUFBQVlDQUFJQUFBQUZnREVBQUFBS0FBSUFNUUFFQmdRQUVRQUFBQVVHQkFBVUFBQUFDZ1lCQUFFQUFBV0FNZ0FBQUFvQUFnQXlBQVFHQkFBVUFBQUFCUVlFQUJVQUFBQUFCZ0lBZ0FBQUFBV0FNd0FBQUFvQUFnQXpBQVFHQkFBVkFBQUFCUVlFQUJZQUFBQUFCZ0lBZ0FBQUFBV0FOQUFBQUFvQUFnQTBBQVFHQkFBV0FBQUFCUVlFQUJjQUFBQUFCZ0lBZ0FBQUFBV0FOUUFBQUFvQUFnQTFBQVFHQkFBWEFBQUFCUVlFQUJnQUFBQUFCZ0lBZ0FBQUFBV0FOZ0FBQUFvQUFnQTJBQVFHQkFBWUFBQUFCUVlFQUJrQUFBQUFCZ0lBZ0FBQUFBV0FOd0FBQUFvQUFnQTNBQVFHQkFBVUFBQUFCUVlFQUJrQUFBQUFCZ0lBZ0FBQUFBV0FPQUFBQUFvQUFnQTRBQVFHQkFBTUFBQUFCUVlFQUJvQUFBQUFCZ0lBZ0FBQUFBV0FPUUFBQUFvQUFnQTVBQVFHQkFBYUFBQUFCUVlFQUJzQUFBQUFCZ0lBZ0FBQUFBV0FPZ0FBQUFvQUFnQTZBQVFHQkFBS0FBQUFCUVlFQUJzQUFBQUFCZ0lBZ0FBQUFBV0FPd0FBQUFvQUFnQTdBQVFHQkFBYkFBQUFCUVlFQUJ3QUFBQUtCZ0VBQVFBQUI0QStBQUFBQkFJUUFQSXQ3ZjlQUnM0QThpM3Qvd2dZdVFBS0FBSUFQQUFBQ2dJQUJBQUVDZ0lBQVFBTkFnd0FDQmk1QVBJdDdmOEFBQUFBRGdJTUFFOUd6Z0R5TGUzL0FBQUFBQThDREFBSUdMa0FOMXdDQUFBQUFBQUFBQWVBUHdBQUFBUUNFQUNCUGVUL2VlTnpBSUU5NVAvM0NtUUFDZ0FDQUQwQUFBb0NBQVFBQkFvQ0FBRUFEUUlNQVBjS1pBQ0JQZVQvQUFBQUFBNENEQUI1NDNNQWdUM2svd0FBQUFBUEFnd0E5d3BrQUFJVzlQOEFBQUFBQUFBSGdFQUFBQUFFQWhBQUFBRFQvdzA5eC84QUFOUC94dzZ5L3dvQUFnQStBQUFLQWdBRUFBUUtBZ0FCQUEwQ0RBREhEckwvQUFEVC93QUFBQUFPQWd3QURUM0gvd0FBMC84QUFBQUFEd0lNQU1jT3N2OUhMdWovQUFBQUFBQUFBQUFBQUFBQUFBQT0=</t>
        </r>
      </text>
    </comment>
    <comment ref="J102" authorId="0">
      <text>
        <r>
          <rPr>
            <sz val="9"/>
            <color indexed="81"/>
            <rFont val="Tahoma"/>
            <family val="2"/>
          </rPr>
          <t>QzIySDE3TjNPNXxNQVNURVIgU0hFRVRQaWN0dXJlIDQ3MXxWbXBEUkRBeE1EQUVBd0lCQUFBQUFBQUFBQUFBQUFDQUFBQUFBQU1BRmdBQUFFTm9aVzFFY21GM0lERXlMakF1TWk0eE1EYzJCQUlRQUFCZ3ovODVzVTBBTTVOc0FDQTJo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gyU054VVdDQVFBQUFBa0FCZ0lCQUFBQUNRQUdRZ0FBQkFJQWdBQkFBOElBZ0FCQUFPQVFRQUFBQVFDRUFBQVlNLy9PYkZOQURPVGJBQWdOb1lCQklBQkFBQUFBQUlJQUFFQThmODU4VTBBQ2dBQ0FBSUFOd1FCQUFFQUFBU0FBZ0FBQUFBQ0NBQUFBQUFBVE94bkFBb0FBZ0FEQUFJRUFnQUlBQ3NFQWdBQUFFZ0VBQUEzQkFFQUFRYUFBQUFBQUFBQ0NBQUFvQU1BVEFSa0FBUUNFQUFBWVB6L1RBUmtBSm01QXdCTXhHc0FJd2dCQUFBQ0J3SUFBQUFBQncwQUFRQUFBQU1BWUFESUFBTUFUd0FBQUFBRWdBTUFBQUFBQWdnQUFBRHgvMkRuZ1FBS0FBSUFCQUEzQkFFQUFRQUFCSUFFQUFBQUFBSUlBQUFBQUFCejRwc0FDZ0FDQUFVQUFBQUVnQVVBQUFBQUFnZ0FBUUR4LzRiZHRRQUtBQUlBQmdBQUFBU0FCZ0FBQUFBQ0NBQUFBTlAvaHQyMUFBb0FBZ0FIQUFJRUFnQUlBQ3NFQWdBQUFFZ0VBQUEzQkFFQUFRYUFBQUFBQUFBQ0NBQUFvTmIvaHZXeEFBUUNFQUFBWU0vL2h2V3hBSnE1MXYrR3Ria0FJd2dCQUFBQ0J3SUFBQUFBQncwQUFRQUFBQU1BWUFESUFBTUFUd0FBQUFBRWdBY0FBQUFBQWdnQUFBQUFBSm5ZendBS0FBSUFDQUFDQkFJQUNBQXJCQUlBQUFCSUJBQUFOd1FCQUFFR2dBQUFBQUFBQWdnQS81OERBSm53eXdBRUFoQUFBR0Q4LzVud3l3Q1p1UU1BbWJEVEFDTUlBUUFBQWdjQ0FBQUFBQWNOQUFFQUFBQURBR0FBeUFBREFFOEFBQUFBQklBSUFBQUFBQUlJQUFFQThmK3QwK2tBQ2dBQ0FBa0FOd1FCQUFFQUFBU0FDUUFBQUFBQ0NBQUFBQjRBYytLYkFBb0FBZ0FLQUFBQUJJQUtBQUFBQUFJSUFBQUFMUUJnNTRFQUNnQUNBQXNBQUFBRWdBc0FBQUFBQWdnQUFBQkxBR0RuZ1FBS0FBSUFEQUFBQUFTQURBQUFBQUFDQ0FBQUFGb0FjK0tiQUFvQUFnQU5BQUFBQklBTkFBQUFBQUlJQUFBQVN3Q0czYlVBQ2dBQ0FBNEFBQUFFZ0E0QUFBQUFBZ2dBLy84c0FJYmR0UUFLQUFJQUR3QUFBQVNBRHdBQUFBQUNDQUQvL3gwQW1kalBBQW9BQWdBUUFBSUVBZ0FJQUNzRUFnQUFBRWdFQUFBM0JBRUFBUWFBQUFBQUFBQUNDQUQvbnlFQW1mRExBQVFDRUFEL1h4b0FtZkRMQUptNUlRQ1pzTk1BSXdnQkFBQUNCd0lBQUFBQUJ3MEFBUUFBQUFNQVlBRElBQU1BVHdBQUFBQUVnQkFBQUFBQUFnZ0FBQUF0QUszVDZRQUtBQUlBRVFBQUFBU0FFUUFBQUFBQ0NBQUFBQjRBd000REFRb0FBZ0FTQUFBQUJJQVNBQUFBQUFJSUFBQUFMUURUeVIwQkNnQUNBQk1BQUFBRWdCTUFBQUFBQWdnQUFBQWVBT2JFTndFS0FBSUFGQUFDQkFJQUNBQXJCQUlBQUFCSUJBQUFOd1FCQUFFR2dBQUFBQUFBQWdnQS81OGhBT2JjTXdFRUFoQUEvMThhQU9iY013R1p1U0VBNXB3N0FTTUlBUUFBQWdjQ0FBQUFBQWNOQUFFQUFBQURBR0FBeUFBREFFOEFBQUFBQklBVUFBQUFBQUlJQVAvL0xBRDV2MUVCQ2dBQ0FCVUFBQUFFZ0JVQUFBQUFBZ2dBLy84ZEFBMjdhd0VLQUFJQUZnQUFBQVNBRmdBQUFBQUNDQUQvL3l3QUlMYUZBUW9BQWdBWEFBQUFCSUFYQUFBQUFBSUlBQUFBU3dBZ3RvVUJDZ0FDQUJnQUFBQUVnQmdBQUFBQUFnZ0FBQUJhQUEyN2F3RUtBQUlBR1FBQUFBU0FHUUFBQUFBQ0NBQUFBRXNBK2I5UkFRb0FBZ0FhQUFBQUJJQWFBQUFBQUFJSUFBQUFXZ0RteERjQkNnQUNBQnNBTndRQkFBRUFBQVNBR3dBQUFBQUNDQUFBQUdrQTA4a2RBUW9BQWdBY0FBSUVBZ0FIQUNzRUFnQUFBRWdFQUFBM0JBRUFBUWFBQUFBQUFBQUNDQUF6azJ3QTB6RWFBUVFDRUFETWJHVUEwekVhQVRPVGJBQUdaU0VCSXdnQkFBQUNCd0lBQUFBQUJ3MEFBUUFBQUFNQVlBRElBQU1BVGdBQUFBQUVnQndBQUFBQUFnZ0FBQUJMQU5QSkhRRUtBQUlBSFFBQ0JBSUFCd0FyQkFJQUFBQklCQUFBQm9BQUFBQUFBQUlJQURPVFRnRFRNUm9CQkFJUUFNeHNSd0RUTVJvQk01Tk9BQVpsSVFFakNBRUFBQUlIQWdBQUFBQUhEUUFCQUFBQUF3QmdBTWdBQXdCT0FBQUFBQVNBSFFBQUFBQUNDQUFBQUZvQXdNNERBUW9BQWdBZUFBQUFCSUFlQUFBQUFBSUlBQUFBU3dDdDAra0FDZ0FDQUI4QUFnUUNBQWNBS3dRQ0FBQUFTQVFBQUFhQUFBQUFBQUFDQ0FBemswNEFyVHZtQUFRQ0VBRE1iRWNBclR2bUFET1RUZ0RnYnUwQUl3Z0JBQUFDQndJQUFBQUFCdzBBQVFBQUFBTUFZQURJQUFNQVRnQUFBQUFGZ0NBQUFBQUtBQUlBSUFBRUJnUUFBUUFBQUFVR0JBQUNBQUFBQ2dZQkFBRUFBQVdBSVFBQUFBb0FBZ0FoQUFRR0JBQUNBQUFBQlFZRUFBTUFBQUFLQmdFQUFRQUFCWUFpQUFBQUNnQUNBQ0lBQkFZRUFBTUFBQUFGQmdRQUJBQUFBQUFHQWdBQ0FBTUdBZ0FDQUFzR0VBQUFBQUFBSVFBQUFDY0FBQUFqQUFBQUFBQUZnQ01BQUFBS0FBSUFJd0FFQmdRQUJBQUFBQVVHQkFBRkFBQUFDZ1lCQUFFQUFBV0FKQUFBQUFvQUFnQWtBQVFHQkFBRkFBQUFCUVlFQUFZQUFBQUFCZ0lBQWdBQUFBV0FKUUFBQUFvQUFnQWxBQVFHQkFBRkFBQUFCUVlFQUFjQUFBQUtCZ0VBQVFBQUJZQW1BQUFBQ2dBQ0FDWUFCQVlFQUFjQUFBQUZCZ1FBQ0FBQUFBb0dBUUFCQUFBRmdDY0FBQUFLQUFJQUp3QUVCZ1FBQkFBQUFBVUdCQUFKQUFBQUNnWUJBQUVBQUFXQUtBQUFBQW9BQWdBb0FBUUdCQUFKQUFBQUJRWUVBQW9BQUFBQUJnSUFnQUFBQUFXQUtRQUFBQW9BQWdBcEFBUUdCQUFLQUFBQUJRWUVBQXNBQUFBQUJnSUFnQUFBQUFXQUtnQUFBQW9BQWdBcUFBUUdCQUFMQUFBQUJRWUVBQXdBQUFBQUJnSUFnQUFBQUFXQUt3QUFBQW9BQWdBckFBUUdCQUFNQUFBQUJRWUVBQTBBQUFBQUJnSUFnQUFBQUFXQUxBQUFBQW9BQWdBc0FBUUdCQUFOQUFBQUJRWUVBQTRBQUFBQUJnSUFnQUFBQUFXQUxRQUFBQW9BQWdBdEFBUUdCQUFKQUFBQUJRWUVBQTRBQUFBQUJnSUFnQUFBQUFXQUxnQUFBQW9BQWdBdUFBUUdCQUFPQUFBQUJRWUVBQThBQUFBS0JnRUFBUUFBQllBdkFBQUFDZ0FDQUM4QUJBWUVBQThBQUFBRkJnUUFFQUFBQUFvR0FRQUJBQUFGZ0RBQUFBQUtBQUlBTUFBRUJnUUFFQUFBQUFVR0JBQVJBQUFBQUFZQ0FJQUFBQUFGZ0RFQUFBQUtBQUlBTVFBRUJnUUFFUUFBQUFVR0JBQVNBQUFBQUFZQ0FJQUFBQUFGZ0RJQUFBQUtBQUlBTWdBRUJnUUFFZ0FBQUFVR0JBQVRBQUFBQ2dZQkFBRUFBQVdBTXdBQUFBb0FBZ0F6QUFRR0JBQVRBQUFBQlFZRUFCUUFBQUFLQmdFQUFRQUFCWUEwQUFBQUNnQUNBRFFBQkFZRUFCUUFBQUFGQmdRQUZRQUFBQUFHQWdDQUFBQUFCWUExQUFBQUNnQUNBRFVBQkFZRUFCVUFBQUFGQmdRQUZnQUFBQUFHQWdDQUFBQUFCWUEyQUFBQUNnQUNBRFlBQkFZRUFCWUFBQUFGQmdRQUZ3QUFBQUFHQWdDQUFBQUFCWUEzQUFBQUNnQUNBRGNBQkFZRUFCY0FBQUFGQmdRQUdBQUFBQUFHQWdDQUFBQUFCWUE0QUFBQUNnQUNBRGdBQkFZRUFCZ0FBQUFGQmdRQUdRQUFBQUFHQWdDQUFBQUFCWUE1QUFBQUNnQUNBRGtBQkFZRUFCUUFBQUFGQmdRQUdRQUFBQUFHQWdDQUFBQUFCWUE2QUFBQUNnQUNBRG9BQkFZRUFCa0FBQUFGQmdRQUdnQUFBQW9HQVFBQkFBQUZnRHNBQUFBS0FBSUFPd0FFQmdRQUdnQUFBQVVHQkFBYkFBQUFBQVlDQUFRQUNnWUJBQUVBQUFXQVBBQUFBQW9BQWdBOEFBUUdCQUFTQUFBQUJRWUVBQndBQUFBQUJnSUFnQUFBQUFXQVBRQUFBQW9BQWdBOUFBUUdCQUFjQUFBQUJRWUVBQjBBQUFBQUJnSUFnQUFBQUFXQVBnQUFBQW9BQWdBK0FBUUdCQUFkQUFBQUJRWUVBQjRBQUFBQUJnSUFnQUFBQUFXQVB3QUFBQW9BQWdBL0FBUUdCQUFRQUFBQUJRWUVBQjRBQUFBQUJnSUFnQUFBQUFlQVFnQUFBQVFDRUFBQUFEd0F1UkN4QUFBQVBBQno0cHNBQ2dBQ0FFQUFBQW9DQUFRQUJBb0NBQUVBRFFJTUFIUGltd0FBQUR3QUFBQUFBQTRDREFDNUVMRUFBQUE4QUFBQUFBQVBBZ3dBYytLYkFFWXVVUUFBQUFBQUFBQUhnRU1BQUFBRUFoQUFBQUE4QUFiOUdBRUFBRHdBd000REFRb0FBZ0JCQUFBS0FnQUVBQVFLQWdBQkFBMENEQURBemdNQkFBQThBQUFBQUFBT0Fnd0FCdjBZQVFBQVBBQUFBQUFBRHdJTUFNRE9Bd0ZHTGxFQUFBQUFBQUFBQjRCRUFBQUFCQUlRQVAvL093QlQ2WUFCLy84N0FBMjdhd0VLQUFJQVFnQUFDZ0lBQkFBRUNnSUFBUUFOQWd3QURidHJBZi8vT3dBQUFBQUFEZ0lNQUZQcGdBSC8venNBQUFBQUFBOENEQUFOdTJzQlJpNVJBQUFBQUFBQUFBQUFBQUFBQUFBQQ==</t>
        </r>
      </text>
    </comment>
    <comment ref="K102" authorId="0">
      <text>
        <r>
          <rPr>
            <sz val="9"/>
            <color indexed="81"/>
            <rFont val="Tahoma"/>
            <family val="2"/>
          </rPr>
          <t>QzIySDE3TjNPNXxNQVNURVIgU0hFRVRQaWN0dXJlIDQ3MXxWbXBEUkRBeE1EQUVBd0lCQUFBQUFBQUFBQUFBQUFDQUFBQUFBQU1BRmdBQUFFTm9aVzFFY21GM0lERXlMakF1TWk0eE1EYzJCQUlRQUFCZ3ovODVzVTBBTTVOc0FDQTJo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gyU054VVdDQVFBQUFBa0FCZ0lCQUFBQUNRQUdRZ0FBQkFJQWdBQkFBOElBZ0FCQUFPQVFRQUFBQVFDRUFBQVlNLy9PYkZOQURPVGJBQWdOb1lCQklBQkFBQUFBQUlJQUFFQThmODU4VTBBQ2dBQ0FBSUFOd1FCQUFFQUFBU0FBZ0FBQUFBQ0NBQUFBQUFBVE94bkFBb0FBZ0FEQUFJRUFnQUlBQ3NFQWdBQUFFZ0VBQUEzQkFFQUFRYUFBQUFBQUFBQ0NBQUFvQU1BVEFSa0FBUUNFQUFBWVB6L1RBUmtBSm01QXdCTXhHc0FJd2dCQUFBQ0J3SUFBQUFBQncwQUFRQUFBQU1BWUFESUFBTUFUd0FBQUFBRWdBTUFBQUFBQWdnQUFBRHgvMkRuZ1FBS0FBSUFCQUEzQkFFQUFRQUFCSUFFQUFBQUFBSUlBQUFBQUFCejRwc0FDZ0FDQUFVQUFBQUVnQVVBQUFBQUFnZ0FBUUR4LzRiZHRRQUtBQUlBQmdBQUFBU0FCZ0FBQUFBQ0NBQUFBTlAvaHQyMUFBb0FBZ0FIQUFJRUFnQUlBQ3NFQWdBQUFFZ0VBQUEzQkFFQUFRYUFBQUFBQUFBQ0NBQUFvTmIvaHZXeEFBUUNFQUFBWU0vL2h2V3hBSnE1MXYrR3Ria0FJd2dCQUFBQ0J3SUFBQUFBQncwQUFRQUFBQU1BWUFESUFBTUFUd0FBQUFBRWdBY0FBQUFBQWdnQUFBQUFBSm5ZendBS0FBSUFDQUFDQkFJQUNBQXJCQUlBQUFCSUJBQUFOd1FCQUFFR2dBQUFBQUFBQWdnQS81OERBSm53eXdBRUFoQUFBR0Q4LzVud3l3Q1p1UU1BbWJEVEFDTUlBUUFBQWdjQ0FBQUFBQWNOQUFFQUFBQURBR0FBeUFBREFFOEFBQUFBQklBSUFBQUFBQUlJQUFFQThmK3QwK2tBQ2dBQ0FBa0FOd1FCQUFFQUFBU0FDUUFBQUFBQ0NBQUFBQjRBYytLYkFBb0FBZ0FLQUFBQUJJQUtBQUFBQUFJSUFBQUFMUUJnNTRFQUNnQUNBQXNBQUFBRWdBc0FBQUFBQWdnQUFBQkxBR0RuZ1FBS0FBSUFEQUFBQUFTQURBQUFBQUFDQ0FBQUFGb0FjK0tiQUFvQUFnQU5BQUFBQklBTkFBQUFBQUlJQUFBQVN3Q0czYlVBQ2dBQ0FBNEFBQUFFZ0E0QUFBQUFBZ2dBLy84c0FJYmR0UUFLQUFJQUR3QUFBQVNBRHdBQUFBQUNDQUQvL3gwQW1kalBBQW9BQWdBUUFBSUVBZ0FJQUNzRUFnQUFBRWdFQUFBM0JBRUFBUWFBQUFBQUFBQUNDQUQvbnlFQW1mRExBQVFDRUFEL1h4b0FtZkRMQUptNUlRQ1pzTk1BSXdnQkFBQUNCd0lBQUFBQUJ3MEFBUUFBQUFNQVlBRElBQU1BVHdBQUFBQUVnQkFBQUFBQUFnZ0FBQUF0QUszVDZRQUtBQUlBRVFBQUFBU0FFUUFBQUFBQ0NBQUFBQjRBd000REFRb0FBZ0FTQUFBQUJJQVNBQUFBQUFJSUFBQUFMUURUeVIwQkNnQUNBQk1BQUFBRWdCTUFBQUFBQWdnQUFBQWVBT2JFTndFS0FBSUFGQUFDQkFJQUNBQXJCQUlBQUFCSUJBQUFOd1FCQUFFR2dBQUFBQUFBQWdnQS81OGhBT2JjTXdFRUFoQUEvMThhQU9iY013R1p1U0VBNXB3N0FTTUlBUUFBQWdjQ0FBQUFBQWNOQUFFQUFBQURBR0FBeUFBREFFOEFBQUFBQklBVUFBQUFBQUlJQVAvL0xBRDV2MUVCQ2dBQ0FCVUFBQUFFZ0JVQUFBQUFBZ2dBLy84ZEFBMjdhd0VLQUFJQUZnQUFBQVNBRmdBQUFBQUNDQUQvL3l3QUlMYUZBUW9BQWdBWEFBQUFCSUFYQUFBQUFBSUlBQUFBU3dBZ3RvVUJDZ0FDQUJnQUFBQUVnQmdBQUFBQUFnZ0FBQUJhQUEyN2F3RUtBQUlBR1FBQUFBU0FHUUFBQUFBQ0NBQUFBRXNBK2I5UkFRb0FBZ0FhQUFBQUJJQWFBQUFBQUFJSUFBQUFXZ0RteERjQkNnQUNBQnNBTndRQkFBRUFBQVNBR3dBQUFBQUNDQUFBQUdrQTA4a2RBUW9BQWdBY0FBSUVBZ0FIQUNzRUFnQUFBRWdFQUFBM0JBRUFBUWFBQUFBQUFBQUNDQUF6azJ3QTB6RWFBUVFDRUFETWJHVUEwekVhQVRPVGJBQUdaU0VCSXdnQkFBQUNCd0lBQUFBQUJ3MEFBUUFBQUFNQVlBRElBQU1BVGdBQUFBQUVnQndBQUFBQUFnZ0FBQUJMQU5QSkhRRUtBQUlBSFFBQ0JBSUFCd0FyQkFJQUFBQklCQUFBQm9BQUFBQUFBQUlJQURPVFRnRFRNUm9CQkFJUUFNeHNSd0RUTVJvQk01Tk9BQVpsSVFFakNBRUFBQUlIQWdBQUFBQUhEUUFCQUFBQUF3QmdBTWdBQXdCT0FBQUFBQVNBSFFBQUFBQUNDQUFBQUZvQXdNNERBUW9BQWdBZUFBQUFCSUFlQUFBQUFBSUlBQUFBU3dDdDAra0FDZ0FDQUI4QUFnUUNBQWNBS3dRQ0FBQUFTQVFBQUFhQUFBQUFBQUFDQ0FBemswNEFyVHZtQUFRQ0VBRE1iRWNBclR2bUFET1RUZ0RnYnUwQUl3Z0JBQUFDQndJQUFBQUFCdzBBQVFBQUFBTUFZQURJQUFNQVRnQUFBQUFGZ0NBQUFBQUtBQUlBSUFBRUJnUUFBUUFBQUFVR0JBQUNBQUFBQ2dZQkFBRUFBQVdBSVFBQUFBb0FBZ0FoQUFRR0JBQUNBQUFBQlFZRUFBTUFBQUFLQmdFQUFRQUFCWUFpQUFBQUNnQUNBQ0lBQkFZRUFBTUFBQUFGQmdRQUJBQUFBQUFHQWdBQ0FBTUdBZ0FDQUFzR0VBQUFBQUFBSVFBQUFDY0FBQUFqQUFBQUFBQUZnQ01BQUFBS0FBSUFJd0FFQmdRQUJBQUFBQVVHQkFBRkFBQUFDZ1lCQUFFQUFBV0FKQUFBQUFvQUFnQWtBQVFHQkFBRkFBQUFCUVlFQUFZQUFBQUFCZ0lBQWdBQUFBV0FKUUFBQUFvQUFnQWxBQVFHQkFBRkFBQUFCUVlFQUFjQUFBQUtCZ0VBQVFBQUJZQW1BQUFBQ2dBQ0FDWUFCQVlFQUFjQUFBQUZCZ1FBQ0FBQUFBb0dBUUFCQUFBRmdDY0FBQUFLQUFJQUp3QUVCZ1FBQkFBQUFBVUdCQUFKQUFBQUNnWUJBQUVBQUFXQUtBQUFBQW9BQWdBb0FBUUdCQUFKQUFBQUJRWUVBQW9BQUFBQUJnSUFnQUFBQUFXQUtRQUFBQW9BQWdBcEFBUUdCQUFLQUFBQUJRWUVBQXNBQUFBQUJnSUFnQUFBQUFXQUtnQUFBQW9BQWdBcUFBUUdCQUFMQUFBQUJRWUVBQXdBQUFBQUJnSUFnQUFBQUFXQUt3QUFBQW9BQWdBckFBUUdCQUFNQUFBQUJRWUVBQTBBQUFBQUJnSUFnQUFBQUFXQUxBQUFBQW9BQWdBc0FBUUdCQUFOQUFBQUJRWUVBQTRBQUFBQUJnSUFnQUFBQUFXQUxRQUFBQW9BQWdBdEFBUUdCQUFKQUFBQUJRWUVBQTRBQUFBQUJnSUFnQUFBQUFXQUxnQUFBQW9BQWdBdUFBUUdCQUFPQUFBQUJRWUVBQThBQUFBS0JnRUFBUUFBQllBdkFBQUFDZ0FDQUM4QUJBWUVBQThBQUFBRkJnUUFFQUFBQUFvR0FRQUJBQUFGZ0RBQUFBQUtBQUlBTUFBRUJnUUFFQUFBQUFVR0JBQVJBQUFBQUFZQ0FJQUFBQUFGZ0RFQUFBQUtBQUlBTVFBRUJnUUFFUUFBQUFVR0JBQVNBQUFBQUFZQ0FJQUFBQUFGZ0RJQUFBQUtBQUlBTWdBRUJnUUFFZ0FBQUFVR0JBQVRBQUFBQ2dZQkFBRUFBQVdBTXdBQUFBb0FBZ0F6QUFRR0JBQVRBQUFBQlFZRUFCUUFBQUFLQmdFQUFRQUFCWUEwQUFBQUNnQUNBRFFBQkFZRUFCUUFBQUFGQmdRQUZRQUFBQUFHQWdDQUFBQUFCWUExQUFBQUNnQUNBRFVBQkFZRUFCVUFBQUFGQmdRQUZnQUFBQUFHQWdDQUFBQUFCWUEyQUFBQUNnQUNBRFlBQkFZRUFCWUFBQUFGQmdRQUZ3QUFBQUFHQWdDQUFBQUFCWUEzQUFBQUNnQUNBRGNBQkFZRUFCY0FBQUFGQmdRQUdBQUFBQUFHQWdDQUFBQUFCWUE0QUFBQUNnQUNBRGdBQkFZRUFCZ0FBQUFGQmdRQUdRQUFBQUFHQWdDQUFBQUFCWUE1QUFBQUNnQUNBRGtBQkFZRUFCUUFBQUFGQmdRQUdRQUFBQUFHQWdDQUFBQUFCWUE2QUFBQUNnQUNBRG9BQkFZRUFCa0FBQUFGQmdRQUdnQUFBQW9HQVFBQkFBQUZnRHNBQUFBS0FBSUFPd0FFQmdRQUdnQUFBQVVHQkFBYkFBQUFBQVlDQUFRQUNnWUJBQUVBQUFXQVBBQUFBQW9BQWdBOEFBUUdCQUFTQUFBQUJRWUVBQndBQUFBQUJnSUFnQUFBQUFXQVBRQUFBQW9BQWdBOUFBUUdCQUFjQUFBQUJRWUVBQjBBQUFBQUJnSUFnQUFBQUFXQVBnQUFBQW9BQWdBK0FBUUdCQUFkQUFBQUJRWUVBQjRBQUFBQUJnSUFnQUFBQUFXQVB3QUFBQW9BQWdBL0FBUUdCQUFRQUFBQUJRWUVBQjRBQUFBQUJnSUFnQUFBQUFlQVFnQUFBQVFDRUFBQUFEd0F1UkN4QUFBQVBBQno0cHNBQ2dBQ0FFQUFBQW9DQUFRQUJBb0NBQUVBRFFJTUFIUGltd0FBQUR3QUFBQUFBQTRDREFDNUVMRUFBQUE4QUFBQUFBQVBBZ3dBYytLYkFFWXVVUUFBQUFBQUFBQUhnRU1BQUFBRUFoQUFBQUE4QUFiOUdBRUFBRHdBd000REFRb0FBZ0JCQUFBS0FnQUVBQVFLQWdBQkFBMENEQURBemdNQkFBQThBQUFBQUFBT0Fnd0FCdjBZQVFBQVBBQUFBQUFBRHdJTUFNRE9Bd0ZHTGxFQUFBQUFBQUFBQjRCRUFBQUFCQUlRQVAvL093QlQ2WUFCLy84N0FBMjdhd0VLQUFJQVFnQUFDZ0lBQkFBRUNnSUFBUUFOQWd3QURidHJBZi8vT3dBQUFBQUFEZ0lNQUZQcGdBSC8venNBQUFBQUFBOENEQUFOdTJzQlJpNVJBQUFBQUFBQUFBQUFBQUFBQUFBQQ==</t>
        </r>
      </text>
    </comment>
    <comment ref="J103" authorId="0">
      <text>
        <r>
          <rPr>
            <sz val="9"/>
            <color indexed="81"/>
            <rFont val="Tahoma"/>
            <family val="2"/>
          </rPr>
          <t>QzMzSDQwTjZPNHxNQVNURVIgU0hFRVRQaWN0dXJlIDYxNXxWbXBEUkRBeE1EQUVBd0lCQUFBQUFBQUFBQUFBQUFDQUFBQUFBQU1BRmdBQUFFTm9aVzFFY21GM0lERXlMakF1TWk0eE1EYzJCQUlRQVBNWnZ2KzBJK2Ird1lkYUFOdmkr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nQUFBQUJBSVFBQUFBQUFBQUFBQUFBSURHQk9OcWh3NFdDQVFBQUFBa0FCZ0lCQUFBQUNRQUdRZ0FBQkFJQWdBQkFBOElBZ0FCQUFPQVhnQUFBQVFDRUFEekdiNy90Q1BtL3NHSFdnRGI0dmtBQklBQkFBQUFBQUlJQUwrdFJRQWI5UGIvQ2dBQ0FBSUFOd1FCQUFFQUFBU0FBZ0FBQUFBQ0NBQy9yVlFBQ1BuYy93b0FBZ0FEQUFJRUFnQUlBQ3NFQWdBQUFFZ0VBQUEzQkFFQUFRYUFBQUFBQUFBQ0NBQy9UVmdBQ0JIWi93UUNFQUMvRFZFQUNCSFovMWxuV0FBSTBlRC9Jd2dCQUFBQ0J3SUFBQUFBQncwQUFRQUFBQU1BWUFESUFBTUFUd0FBQUFBRWdBTUFBQUFBQWdnQXY2MUZBUFg5d3Y4S0FBSUFCQUFBQUFTQUJBQUFBQUFDQ0FDL3JTY0E5ZjNDL3dvQUFnQUZBQUFBQklBRkFBQUFBQUlJQUwrdEdBQUkrZHovQ2dBQ0FBWUFBZ1FDQUFnQUt3UUNBQUFBU0FRQUFEY0VBUUFCQm9BQUFBQUFBQUlJQUw5TkhBQUlFZG4vQkFJUUFMOE5GUUFJRWRuL1dXY2NBQWpSNFA4akNBRUFBQUlIQWdBQUFBQUhEUUFCQUFBQUF3QmdBTWdBQXdCUEFBQUFBQVNBQmdBQUFBQUNDQUMvclNjQUcvVDIvd29BQWdBSEFEY0VBUUFCQUFBRWdBY0FBQUFBQWdnQXY2MFlBQzd2RUFBS0FBSUFDQUEzQkFFQUFRQUFCSUFJQUFBQUFBSUlBTCt0SndCQjZpb0FDZ0FDQUFrQU53UUJBQUVBQUFTQUNRQUFBQUFDQ0FDL3JSZ0FWT1ZFQUFvQUFnQUtBRGNFQVFBQkFBQUVnQW9BQUFBQUFnZ0F2NjBuQUdmZ1hnQUtBQUlBQ3dBQ0JBSUFDQUFyQkFJQUFBQklCQUFBTndRQkFBRUdnQUFBQUFBQUFnZ0F2MDByQUdmNFdnQUVBaEFBdncwa0FHZjRXZ0JaWnlzQVo3aGlBQ01JQVFBQUFnY0NBQUFBQUFjTkFBRUFBQUFEQUdBQXlBQURBRThBQUFBQUJJQUxBQUFBQUFJSUFMK3RHQUI2MjNnQUNnQUNBQXdBQUFBRWdBd0FBQUFBQWdnQXdLMzYvM3JiZUFBS0FBSUFEUUEzQkFFQUFRQUFCSUFOQUFBQUFBSUlBTUN0Ni8rTzFwSUFDZ0FDQUE0QU53UUJBQUVBQUFTQURnQUFBQUFDQ0FEQXJmci9vZEdzQUFvQUFnQVBBQUFBQklBUEFBQUFBQUlJQU1DdDYvKzB6TVlBQ2dBQ0FCQUFBQUFFZ0JBQUFBQUFBZ2dBMHRmTi8zdnZ5UUFLQUFJQUVRQUNCQUlBQndBckJBSUFBQUJJQkFBQU53UUJBQUVHZ0FBQUFBQUFBZ2dBQm12Ui8zdFh4Z0FFQWhBQW4wVEsvM3RYeGdBR2E5SC9yNHJOQUNNSUFRQUFBZ2NDQUFBQUFBY05BQUVBQUFBREFHQUF5QUFEQUU0QUFBQUFCSUFSQUFBQUFBSUlBQStieC8rb1IrY0FDZ0FDQUJJQUFnUUNBQWNBS3dRQ0FBRUFTQVFBQURjRUFRQUJCb0FBQUFBQUFBSUlBRU11eS8rb3IrTUFCQUlRQU53SHhQK29yK01BUXk3TC93NFc4Z0FqQ0FFQUFBSUhBZ0FBQUFVSEFRQUJBQWNPQUFFQUFBQURBR0FBeUFBREFFNUlBQUFBQUFTQUVnQUFBQUFDQ0FBamx1SC9xRWYyQUFvQUFnQVRBQUlFQWdBSEFDc0VBZ0FBQUVnRUFBQTNCQUVBQVFhQUFBQUFBQUFDQ0FCV0tlWC9xSy95QUFRQ0VBRHZBdDcvcUsveUFGWXA1Zi9iNHZrQUl3Z0JBQUFDQndJQUFBQUFCdzBBQVFBQUFBTUFZQURJQUFNQVRnQUFBQUFFZ0JNQUFBQUFBZ2dBZmVIMy83dzA0Z0FLQUFJQUZBQUNCQUlBQndBckJBSUFBQUJJQkFBQU53UUJBQUVHZ0FBQUFBQUFBZ2dBc0hUNy83eWMzZ0FFQWhBQVNrNzAvN3ljM2dDd2RQdi83OC9sQUNNSUFRQUFBZ2NDQUFBQUFBY05BQUVBQUFBREFHQUF5QUFEQUU0QUFBQUFCSUFVQUFBQUFBSUlBTCt0R0FDaDBhd0FDZ0FDQUJVQU53UUJBQUVBQUFTQUZRQUFBQUFDQ0FDL3JTY0FqdGFTQUFvQUFnQVdBRGNFQVFBQkFBQUVnQllBQUFBQUFnZ0F2NjBZQU9JQ3FmOEtBQUlBRndBM0JBRUFBUUFBQklBWEFBQUFBQUlJQUwrdEp3RE9CNC8vQ2dBQ0FCZ0FBQUFFZ0JnQUFBQUFBZ2dBdjYwWUFMc01kZjhLQUFJQUdRQUFBQVNBR1FBQUFBQUNDQURBcmZyL3V3eDEvd29BQWdBYUFEQUVBUUFITVFRUUFFWUFBQUJIQUFBQUFBQUFBRXdBQUFBQUFBU0FHZ0FBQUFBQ0NBREFyZXYvcUJGYi93b0FBZ0FiQURBRUFRQUhNUVFRQUVjQUFBQklBQUFBV0FBQUFBQUFBQUFBQUFTQUd3QUFBQUFDQ0FEQXJjMy9xQkZiL3dvQUFnQWNBRGNFQVFBQkFBQUVnQndBQUFBQUFnZ0F3SzIrLzdzTWRmOEtBQUlBSFFBM0JBRUFBUUFBQklBZEFBQUFBQUlJQU1DdHpmL09CNC8vQ2dBQ0FCNEFOd1FCQUFFQUFBU0FIZ0FBQUFBQ0NBREFyZXYvemdlUC93b0FBZ0FmQURjRUFRQUJBQUFFZ0I4QUFBQUFBZ2dBdjYwbkFLZ1JXLzhLQUFJQUlBQUNCQUlBQndBckJBSUFBQUJJQkFBQU53UUJBQUVHZ0FBQUFBQUFBZ2dBOGtBckFLaDVWLzhFQWhBQWpCb2tBS2g1Vi8veVFDc0EyNnhlL3lNSUFRQUFBZ2NDQUFBQUFBY05BQUVBQUFBREFHQUF5QUFEQUU0QUFBQUFCSUFnQUFBQUFBSUlBTCt0R0FDVkZrSC9DZ0FDQUNFQUFnUUNBQWNBS3dRQ0FBQUFTQVFBQUFhQUFBQUFBQUFDQ0FEeVFCd0FsWDQ5L3dRQ0VBQ01HaFVBbFg0OS8vSkFIQURJc1VUL0l3Z0JBQUFDQndJQUFBQUFCdzBBQVFBQUFBTUFZQURJQUFNQVRnQUFBQUFFZ0NFQUFBQUFBZ2dBdjYwbkFJSWJKLzhLQUFJQUlnQUFBQVNBSWdBQUFBQUNDQUJGbUVVQWIxa3Avd29BQWdBakFEY0VBUUFCQUFBRWdDTUFBQUFBQWdnQUFBQmFBSmhiRS84S0FBSUFKQUEzQkFFQUFRQUFCSUFrQUFBQUFBSUlBRnFIVlFCZ3NmWCtDZ0FDQUNVQU53UUJBQUVBQUFTQUpRQUFBQUFDQ0FCSGpEc0FZTEhtL2dvQUFnQW1BRGNFQVFBQkFBQUVnQ1lBQUFBQUFnZ0FLNThmQURHbjhmNEtBQUlBSndBM0JBRUFBUUFBQklBbkFBQUFBQUlJQUhQSEZnRCtVUTcvQ2dBQ0FDZ0FOd1FCQUFFQUFBU0FLQUFBQUFBQ0NBREFyZnIvbFJaQi93b0FBZ0FwQUFBQUJJQXBBQUFBQUFJSUFNQ3Q2LytDR3lmL0NnQUNBQ29BQWdRQ0FBZ0FLd1FDQUFBQVNBUUFBRGNFQVFBQkJvQUFBQUFBQUFJSUFNQk43LytDTXlQL0JBSVFBTUFONlArQ015UC9XbWZ2LzRMekt2OGpDQUVBQUFJSEFnQUFBQUFIRFFBQkFBQUFBd0JnQU1nQUF3QlBBQUFBQUFTQUtnQUFBQUFDQ0FDL3JVVUF6Z2VQL3dvQUFnQXJBRGNFQVFBQkFBQUVnQ3NBQUFBQUFnZ0F2NjFVQU9JQ3FmOEtBQUlBTEFBM0JBRUFBUUFBQllBdEFBQUFDZ0FDQUMwQUJBWUVBQUVBQUFBRkJnUUFBZ0FBQUFvR0FRQUJBQUFGZ0M0QUFBQUtBQUlBTGdBRUJnUUFBZ0FBQUFVR0JBQURBQUFBQ2dZQkFBRUFBQVdBTHdBQUFBb0FBZ0F2QUFRR0JBQURBQUFBQlFZRUFBUUFBQUFBQmdJQUFnQURCZ0lBQVFBTEJoQUFYQUFBQUM0QUFBQXdBQUFBUXdBQUFBQUFCWUF3QUFBQUNnQUNBREFBQkFZRUFBUUFBQUFGQmdRQUJRQUFBQW9HQVFBQkFBQUZnREVBQUFBS0FBSUFNUUFFQmdRQUJRQUFBQVVHQkFBR0FBQUFDZ1lCQUFFQUFBV0FNZ0FBQUFvQUFnQXlBQVFHQkFBR0FBQUFCUVlFQUFjQUFBQUtCZ0VBQVFBQUJZQXpBQUFBQ2dBQ0FETUFCQVlFQUFjQUFBQUZCZ1FBQ0FBQUFBb0dBUUFCQUFBRmdEUUFBQUFLQUFJQU5BQUVCZ1FBQ0FBQUFBVUdCQUFKQUFBQUNnWUJBQUVBQUFXQU5RQUFBQW9BQWdBMUFBUUdCQUFKQUFBQUJRWUVBQW9BQUFBS0JnRUFBUUFBQllBMkFBQUFDZ0FDQURZQUJBWUVBQW9BQUFBRkJnUUFDd0FBQUFvR0FRQUJBQUFGZ0RjQUFBQUtBQUlBTndBRUJnUUFDd0FBQUFVR0JBQU1BQUFBQUFZQ0FBSUFBd1lDQUFJQUN3WVFBRFlBQUFCQ0FBQUFPQUFBQUFBQUFBQUFBQVdBT0FBQUFBb0FBZ0E0QUFRR0JBQU1BQUFBQlFZRUFBMEFBQUFLQmdFQUFRQUFCWUE1QUFBQUNnQUNBRGtBQkFZRUFBMEFBQUFGQmdRQURnQUFBQUFHQWdBQ0FBTUdBZ0FDQUFzR0VBQUFBQUFBT0FBQUFFQUFBQUE2QUFBQUFBQUZnRG9BQUFBS0FBSUFPZ0FFQmdRQURnQUFBQVVHQkFBUEFBQUFDZ1lCQUFFQUFBV0FPd0FBQUFvQUFnQTdBQVFHQkFBUEFBQUFCUVlFQUJBQUFBQUFCZ0lBQWdBREJnSUFBZ0FMQmhBQU9nQUFBRDhBQUFBOEFBQUFBQUFBQUFBQUJZQThBQUFBQ2dBQ0FEd0FCQVlFQUJBQUFBQUZCZ1FBRVFBQUFBb0dBUUFCQUFBRmdEMEFBQUFLQUFJQVBRQUVCZ1FBRVFBQUFBVUdCQUFTQUFBQUNnWUJBQUVBQUFXQVBnQUFBQW9BQWdBK0FBUUdCQUFTQUFBQUJRWUVBQk1BQUFBQUJnSUFBZ0FEQmdJQUFnQUxCaEFBQUFBQUFEMEFBQUEvQUFBQUFBQUFBQUFBQllBL0FBQUFDZ0FDQUQ4QUJBWUVBQThBQUFBRkJnUUFFd0FBQUFvR0FRQUJBQUFGZ0VBQUFBQUtBQUlBUUFBRUJnUUFEZ0FBQUFVR0JBQVVBQUFBQ2dZQkFBRUFBQVdBUVFBQUFBb0FBZ0JCQUFRR0JBQVVBQUFBQlFZRUFCVUFBQUFBQmdJQUFnQURCZ0lBQWdBTEJoQUFBQUFBQUVBQUFBQkNBQUFBQUFBQUFBQUFCWUJDQUFBQUNnQUNBRUlBQkFZRUFBc0FBQUFGQmdRQUZRQUFBQW9HQVFBQkFBQUZnRU1BQUFBS0FBSUFRd0FFQmdRQUJBQUFBQVVHQkFBV0FBQUFDZ1lCQUFFQUFBV0FSQUFBQUFvQUFnQkVBQVFHQkFBV0FBQUFCUVlFQUJjQUFBQUFCZ0lBQWdBREJnSUFBUUFMQmhBQVF3QUFBQUFBQUFCRkFBQUFXZ0FBQUFBQUJZQkZBQUFBQ2dBQ0FFVUFCQVlFQUJjQUFBQUZCZ1FBR0FBQUFBb0dBUUFCQUFBRmdFWUFBQUFLQUFJQVJnQUVCZ1FBR0FBQUFBVUdCQUFaQUFBQUNnWUJBQUVBQUFXQVJ3QUFBQW9BQWdCSEFBUUdCQUFaQUFBQUJRWUVBQm9BQUFBS0JnRUFBUUFBQllCSUFBQUFDZ0FDQUVnQUJBWUVBQm9BQUFBRkJnUUFHd0FBQUFFR0FnQURBQW9HQVFBQkFBQUZnRWtBQUFBS0FBSUFTUUFFQmdRQUd3QUFBQVVHQkFBY0FBQUFDZ1lCQUFFQUFBV0FTZ0FBQUFvQUFnQktBQVFHQkFBY0FBQUFCUVlFQUIwQUFBQUFCZ0lBQWdBREJnSUFBZ0FMQmhBQUFBQUFBRWtBQUFCTEFBQUFBQUFBQUFBQUJZQkxBQUFBQ2dBQ0FFc0FCQVlFQUIwQUFBQUZCZ1FBSGdBQUFBb0dBUUFCQUFBRmdFd0FBQUFLQUFJQVRBQUVCZ1FBR1FBQUFBVUdCQUFlQUFBQUFRWUNBQU1BQ2dZQkFBRUFBQVdBVFFBQUFBb0FBZ0JOQUFRR0JBQVlBQUFBQlFZRUFCOEFBQUFBQmdJQUFnQURCZ0lBQWdBTEJoQUFSUUFBQUVZQUFBQk9BQUFBQUFBQUFBQUFCWUJPQUFBQUNnQUNBRTRBQkFZRUFCOEFBQUFGQmdRQUlBQUFBQW9HQVFBQkFBQUZnRThBQUFBS0FBSUFUd0FFQmdRQUlBQUFBQVVHQkFBaEFBQUFDZ1lCQUFFQUFBV0FVQUFBQUFvQUFnQlFBQVFHQkFBaEFBQUFCUVlFQUNJQUFBQUtCZ0VBQVFBQUJZQlJBQUFBQ2dBQ0FGRUFCQVlFQUNJQUFBQUZCZ1FBSXdBQUFBb0dBUUFCQUFBRmdGSUFBQUFLQUFJQVVnQUVCZ1FBSXdBQUFBVUdCQUFrQUFBQUNnWUJBQUVBQUFXQVV3QUFBQW9BQWdCVEFBUUdCQUFrQUFBQUJRWUVBQ1VBQUFBS0JnRUFBUUFBQllCVUFBQUFDZ0FDQUZRQUJBWUVBQ1VBQUFBRkJnUUFKZ0FBQUFvR0FRQUJBQUFGZ0ZVQUFBQUtBQUlBVlFBRUJnUUFKZ0FBQUFVR0JBQW5BQUFBQ2dZQkFBRUFBQVdBVmdBQUFBb0FBZ0JXQUFRR0JBQWhBQUFBQlFZRUFDY0FBQUFLQmdFQUFRQUFCWUJYQUFBQUNnQUNBRmNBQkFZRUFDQUFBQUFGQmdRQUtBQUFBQW9HQVFBQkFBQUZnRmdBQUFBS0FBSUFXQUFFQmdRQUdnQUFBQVVHQkFBb0FBQUFDZ1lCQUFFQUFBV0FXUUFBQUFvQUFnQlpBQVFHQkFBb0FBQUFCUVlFQUNrQUFBQUFCZ0lBQWdBQUFBV0FXZ0FBQUFvQUFnQmFBQVFHQkFBWEFBQUFCUVlFQUNvQUFBQUtCZ0VBQVFBQUJZQmJBQUFBQ2dBQ0FGc0FCQVlFQUNvQUFBQUZCZ1FBS3dBQUFBQUdBZ0FDQUFNR0FnQUJBQXNHRUFCYUFBQUFBQUFBQUFBQUFBQmNBQUFBQUFBRmdGd0FBQUFLQUFJQVhBQUVCZ1FBQXdBQUFBVUdCQUFyQUFBQUNnWUJBQUVBQUFBQUFBQUFBQUFB</t>
        </r>
      </text>
    </comment>
    <comment ref="K103" authorId="0">
      <text>
        <r>
          <rPr>
            <sz val="9"/>
            <color indexed="81"/>
            <rFont val="Tahoma"/>
            <family val="2"/>
          </rPr>
          <t>QzMzSDQwTjZPNHxNQVNURVIgU0hFRVRQaWN0dXJlIDYxNXxWbXBEUkRBeE1EQUVBd0lCQUFBQUFBQUFBQUFBQUFDQUFBQUFBQU1BRmdBQUFFTm9aVzFFY21GM0lERXlMakF1TWk0eE1EYzJCQUlRQVBNWnZ2KzBJK2Ird1lkYUFOdmkr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nQUFBQUJBSVFBQUFBQUFBQUFBQUFBSURHQk9OcWh3NFdDQVFBQUFBa0FCZ0lCQUFBQUNRQUdRZ0FBQkFJQWdBQkFBOElBZ0FCQUFPQVhnQUFBQVFDRUFEekdiNy90Q1BtL3NHSFdnRGI0dmtBQklBQkFBQUFBQUlJQUwrdFJRQWI5UGIvQ2dBQ0FBSUFOd1FCQUFFQUFBU0FBZ0FBQUFBQ0NBQy9yVlFBQ1BuYy93b0FBZ0FEQUFJRUFnQUlBQ3NFQWdBQUFFZ0VBQUEzQkFFQUFRYUFBQUFBQUFBQ0NBQy9UVmdBQ0JIWi93UUNFQUMvRFZFQUNCSFovMWxuV0FBSTBlRC9Jd2dCQUFBQ0J3SUFBQUFBQncwQUFRQUFBQU1BWUFESUFBTUFUd0FBQUFBRWdBTUFBQUFBQWdnQXY2MUZBUFg5d3Y4S0FBSUFCQUFBQUFTQUJBQUFBQUFDQ0FDL3JTY0E5ZjNDL3dvQUFnQUZBQUFBQklBRkFBQUFBQUlJQUwrdEdBQUkrZHovQ2dBQ0FBWUFBZ1FDQUFnQUt3UUNBQUFBU0FRQUFEY0VBUUFCQm9BQUFBQUFBQUlJQUw5TkhBQUlFZG4vQkFJUUFMOE5GUUFJRWRuL1dXY2NBQWpSNFA4akNBRUFBQUlIQWdBQUFBQUhEUUFCQUFBQUF3QmdBTWdBQXdCUEFBQUFBQVNBQmdBQUFBQUNDQUMvclNjQUcvVDIvd29BQWdBSEFEY0VBUUFCQUFBRWdBY0FBQUFBQWdnQXY2MFlBQzd2RUFBS0FBSUFDQUEzQkFFQUFRQUFCSUFJQUFBQUFBSUlBTCt0SndCQjZpb0FDZ0FDQUFrQU53UUJBQUVBQUFTQUNRQUFBQUFDQ0FDL3JSZ0FWT1ZFQUFvQUFnQUtBRGNFQVFBQkFBQUVnQW9BQUFBQUFnZ0F2NjBuQUdmZ1hnQUtBQUlBQ3dBQ0JBSUFDQUFyQkFJQUFBQklCQUFBTndRQkFBRUdnQUFBQUFBQUFnZ0F2MDByQUdmNFdnQUVBaEFBdncwa0FHZjRXZ0JaWnlzQVo3aGlBQ01JQVFBQUFnY0NBQUFBQUFjTkFBRUFBQUFEQUdBQXlBQURBRThBQUFBQUJJQUxBQUFBQUFJSUFMK3RHQUI2MjNnQUNnQUNBQXdBQUFBRWdBd0FBQUFBQWdnQXdLMzYvM3JiZUFBS0FBSUFEUUEzQkFFQUFRQUFCSUFOQUFBQUFBSUlBTUN0Ni8rTzFwSUFDZ0FDQUE0QU53UUJBQUVBQUFTQURnQUFBQUFDQ0FEQXJmci9vZEdzQUFvQUFnQVBBQUFBQklBUEFBQUFBQUlJQU1DdDYvKzB6TVlBQ2dBQ0FCQUFBQUFFZ0JBQUFBQUFBZ2dBMHRmTi8zdnZ5UUFLQUFJQUVRQUNCQUlBQndBckJBSUFBQUJJQkFBQU53UUJBQUVHZ0FBQUFBQUFBZ2dBQm12Ui8zdFh4Z0FFQWhBQW4wVEsvM3RYeGdBR2E5SC9yNHJOQUNNSUFRQUFBZ2NDQUFBQUFBY05BQUVBQUFBREFHQUF5QUFEQUU0QUFBQUFCSUFSQUFBQUFBSUlBQStieC8rb1IrY0FDZ0FDQUJJQUFnUUNBQWNBS3dRQ0FBRUFTQVFBQURjRUFRQUJCb0FBQUFBQUFBSUlBRU11eS8rb3IrTUFCQUlRQU53SHhQK29yK01BUXk3TC93NFc4Z0FqQ0FFQUFBSUhBZ0FBQUFVSEFRQUJBQWNPQUFFQUFBQURBR0FBeUFBREFFNUlBQUFBQUFTQUVnQUFBQUFDQ0FBamx1SC9xRWYyQUFvQUFnQVRBQUlFQWdBSEFDc0VBZ0FBQUVnRUFBQTNCQUVBQVFhQUFBQUFBQUFDQ0FCV0tlWC9xSy95QUFRQ0VBRHZBdDcvcUsveUFGWXA1Zi9iNHZrQUl3Z0JBQUFDQndJQUFBQUFCdzBBQVFBQUFBTUFZQURJQUFNQVRnQUFBQUFFZ0JNQUFBQUFBZ2dBZmVIMy83dzA0Z0FLQUFJQUZBQUNCQUlBQndBckJBSUFBQUJJQkFBQU53UUJBQUVHZ0FBQUFBQUFBZ2dBc0hUNy83eWMzZ0FFQWhBQVNrNzAvN3ljM2dDd2RQdi83OC9sQUNNSUFRQUFBZ2NDQUFBQUFBY05BQUVBQUFBREFHQUF5QUFEQUU0QUFBQUFCSUFVQUFBQUFBSUlBTCt0R0FDaDBhd0FDZ0FDQUJVQU53UUJBQUVBQUFTQUZRQUFBQUFDQ0FDL3JTY0FqdGFTQUFvQUFnQVdBRGNFQVFBQkFBQUVnQllBQUFBQUFnZ0F2NjBZQU9JQ3FmOEtBQUlBRndBM0JBRUFBUUFBQklBWEFBQUFBQUlJQUwrdEp3RE9CNC8vQ2dBQ0FCZ0FBQUFFZ0JnQUFBQUFBZ2dBdjYwWUFMc01kZjhLQUFJQUdRQUFBQVNBR1FBQUFBQUNDQURBcmZyL3V3eDEvd29BQWdBYUFEQUVBUUFITVFRUUFFWUFBQUJIQUFBQUFBQUFBRXdBQUFBQUFBU0FHZ0FBQUFBQ0NBREFyZXYvcUJGYi93b0FBZ0FiQURBRUFRQUhNUVFRQUVjQUFBQklBQUFBV0FBQUFBQUFBQUFBQUFTQUd3QUFBQUFDQ0FEQXJjMy9xQkZiL3dvQUFnQWNBRGNFQVFBQkFBQUVnQndBQUFBQUFnZ0F3SzIrLzdzTWRmOEtBQUlBSFFBM0JBRUFBUUFBQklBZEFBQUFBQUlJQU1DdHpmL09CNC8vQ2dBQ0FCNEFOd1FCQUFFQUFBU0FIZ0FBQUFBQ0NBREFyZXYvemdlUC93b0FBZ0FmQURjRUFRQUJBQUFFZ0I4QUFBQUFBZ2dBdjYwbkFLZ1JXLzhLQUFJQUlBQUNCQUlBQndBckJBSUFBQUJJQkFBQU53UUJBQUVHZ0FBQUFBQUFBZ2dBOGtBckFLaDVWLzhFQWhBQWpCb2tBS2g1Vi8veVFDc0EyNnhlL3lNSUFRQUFBZ2NDQUFBQUFBY05BQUVBQUFBREFHQUF5QUFEQUU0QUFBQUFCSUFnQUFBQUFBSUlBTCt0R0FDVkZrSC9DZ0FDQUNFQUFnUUNBQWNBS3dRQ0FBQUFTQVFBQUFhQUFBQUFBQUFDQ0FEeVFCd0FsWDQ5L3dRQ0VBQ01HaFVBbFg0OS8vSkFIQURJc1VUL0l3Z0JBQUFDQndJQUFBQUFCdzBBQVFBQUFBTUFZQURJQUFNQVRnQUFBQUFFZ0NFQUFBQUFBZ2dBdjYwbkFJSWJKLzhLQUFJQUlnQUFBQVNBSWdBQUFBQUNDQUJGbUVVQWIxa3Avd29BQWdBakFEY0VBUUFCQUFBRWdDTUFBQUFBQWdnQUFBQmFBSmhiRS84S0FBSUFKQUEzQkFFQUFRQUFCSUFrQUFBQUFBSUlBRnFIVlFCZ3NmWCtDZ0FDQUNVQU53UUJBQUVBQUFTQUpRQUFBQUFDQ0FCSGpEc0FZTEhtL2dvQUFnQW1BRGNFQVFBQkFBQUVnQ1lBQUFBQUFnZ0FLNThmQURHbjhmNEtBQUlBSndBM0JBRUFBUUFBQklBbkFBQUFBQUlJQUhQSEZnRCtVUTcvQ2dBQ0FDZ0FOd1FCQUFFQUFBU0FLQUFBQUFBQ0NBREFyZnIvbFJaQi93b0FBZ0FwQUFBQUJJQXBBQUFBQUFJSUFNQ3Q2LytDR3lmL0NnQUNBQ29BQWdRQ0FBZ0FLd1FDQUFBQVNBUUFBRGNFQVFBQkJvQUFBQUFBQUFJSUFNQk43LytDTXlQL0JBSVFBTUFONlArQ015UC9XbWZ2LzRMekt2OGpDQUVBQUFJSEFnQUFBQUFIRFFBQkFBQUFBd0JnQU1nQUF3QlBBQUFBQUFTQUtnQUFBQUFDQ0FDL3JVVUF6Z2VQL3dvQUFnQXJBRGNFQVFBQkFBQUVnQ3NBQUFBQUFnZ0F2NjFVQU9JQ3FmOEtBQUlBTEFBM0JBRUFBUUFBQllBdEFBQUFDZ0FDQUMwQUJBWUVBQUVBQUFBRkJnUUFBZ0FBQUFvR0FRQUJBQUFGZ0M0QUFBQUtBQUlBTGdBRUJnUUFBZ0FBQUFVR0JBQURBQUFBQ2dZQkFBRUFBQVdBTHdBQUFBb0FBZ0F2QUFRR0JBQURBQUFBQlFZRUFBUUFBQUFBQmdJQUFnQURCZ0lBQVFBTEJoQUFYQUFBQUM0QUFBQXdBQUFBUXdBQUFBQUFCWUF3QUFBQUNnQUNBREFBQkFZRUFBUUFBQUFGQmdRQUJRQUFBQW9HQVFBQkFBQUZnREVBQUFBS0FBSUFNUUFFQmdRQUJRQUFBQVVHQkFBR0FBQUFDZ1lCQUFFQUFBV0FNZ0FBQUFvQUFnQXlBQVFHQkFBR0FBQUFCUVlFQUFjQUFBQUtCZ0VBQVFBQUJZQXpBQUFBQ2dBQ0FETUFCQVlFQUFjQUFBQUZCZ1FBQ0FBQUFBb0dBUUFCQUFBRmdEUUFBQUFLQUFJQU5BQUVCZ1FBQ0FBQUFBVUdCQUFKQUFBQUNnWUJBQUVBQUFXQU5RQUFBQW9BQWdBMUFBUUdCQUFKQUFBQUJRWUVBQW9BQUFBS0JnRUFBUUFBQllBMkFBQUFDZ0FDQURZQUJBWUVBQW9BQUFBRkJnUUFDd0FBQUFvR0FRQUJBQUFGZ0RjQUFBQUtBQUlBTndBRUJnUUFDd0FBQUFVR0JBQU1BQUFBQUFZQ0FBSUFBd1lDQUFJQUN3WVFBRFlBQUFCQ0FBQUFPQUFBQUFBQUFBQUFBQVdBT0FBQUFBb0FBZ0E0QUFRR0JBQU1BQUFBQlFZRUFBMEFBQUFLQmdFQUFRQUFCWUE1QUFBQUNnQUNBRGtBQkFZRUFBMEFBQUFGQmdRQURnQUFBQUFHQWdBQ0FBTUdBZ0FDQUFzR0VBQUFBQUFBT0FBQUFFQUFBQUE2QUFBQUFBQUZnRG9BQUFBS0FBSUFPZ0FFQmdRQURnQUFBQVVHQkFBUEFBQUFDZ1lCQUFFQUFBV0FPd0FBQUFvQUFnQTdBQVFHQkFBUEFBQUFCUVlFQUJBQUFBQUFCZ0lBQWdBREJnSUFBZ0FMQmhBQU9nQUFBRDhBQUFBOEFBQUFBQUFBQUFBQUJZQThBQUFBQ2dBQ0FEd0FCQVlFQUJBQUFBQUZCZ1FBRVFBQUFBb0dBUUFCQUFBRmdEMEFBQUFLQUFJQVBRQUVCZ1FBRVFBQUFBVUdCQUFTQUFBQUNnWUJBQUVBQUFXQVBnQUFBQW9BQWdBK0FBUUdCQUFTQUFBQUJRWUVBQk1BQUFBQUJnSUFBZ0FEQmdJQUFnQUxCaEFBQUFBQUFEMEFBQUEvQUFBQUFBQUFBQUFBQllBL0FBQUFDZ0FDQUQ4QUJBWUVBQThBQUFBRkJnUUFFd0FBQUFvR0FRQUJBQUFGZ0VBQUFBQUtBQUlBUUFBRUJnUUFEZ0FBQUFVR0JBQVVBQUFBQ2dZQkFBRUFBQVdBUVFBQUFBb0FBZ0JCQUFRR0JBQVVBQUFBQlFZRUFCVUFBQUFBQmdJQUFnQURCZ0lBQWdBTEJoQUFBQUFBQUVBQUFBQkNBQUFBQUFBQUFBQUFCWUJDQUFBQUNnQUNBRUlBQkFZRUFBc0FBQUFGQmdRQUZRQUFBQW9HQVFBQkFBQUZnRU1BQUFBS0FBSUFRd0FFQmdRQUJBQUFBQVVHQkFBV0FBQUFDZ1lCQUFFQUFBV0FSQUFBQUFvQUFnQkVBQVFHQkFBV0FBQUFCUVlFQUJjQUFBQUFCZ0lBQWdBREJnSUFBUUFMQmhBQVF3QUFBQUFBQUFCRkFBQUFXZ0FBQUFBQUJZQkZBQUFBQ2dBQ0FFVUFCQVlFQUJjQUFBQUZCZ1FBR0FBQUFBb0dBUUFCQUFBRmdFWUFBQUFLQUFJQVJnQUVCZ1FBR0FBQUFBVUdCQUFaQUFBQUNnWUJBQUVBQUFXQVJ3QUFBQW9BQWdCSEFBUUdCQUFaQUFBQUJRWUVBQm9BQUFBS0JnRUFBUUFBQllCSUFBQUFDZ0FDQUVnQUJBWUVBQm9BQUFBRkJnUUFHd0FBQUFFR0FnQURBQW9HQVFBQkFBQUZnRWtBQUFBS0FBSUFTUUFFQmdRQUd3QUFBQVVHQkFBY0FBQUFDZ1lCQUFFQUFBV0FTZ0FBQUFvQUFnQktBQVFHQkFBY0FBQUFCUVlFQUIwQUFBQUFCZ0lBQWdBREJnSUFBZ0FMQmhBQUFBQUFBRWtBQUFCTEFBQUFBQUFBQUFBQUJZQkxBQUFBQ2dBQ0FFc0FCQVlFQUIwQUFBQUZCZ1FBSGdBQUFBb0dBUUFCQUFBRmdFd0FBQUFLQUFJQVRBQUVCZ1FBR1FBQUFBVUdCQUFlQUFBQUFRWUNBQU1BQ2dZQkFBRUFBQVdBVFFBQUFBb0FBZ0JOQUFRR0JBQVlBQUFBQlFZRUFCOEFBQUFBQmdJQUFnQURCZ0lBQWdBTEJoQUFSUUFBQUVZQUFBQk9BQUFBQUFBQUFBQUFCWUJPQUFBQUNnQUNBRTRBQkFZRUFCOEFBQUFGQmdRQUlBQUFBQW9HQVFBQkFBQUZnRThBQUFBS0FBSUFUd0FFQmdRQUlBQUFBQVVHQkFBaEFBQUFDZ1lCQUFFQUFBV0FVQUFBQUFvQUFnQlFBQVFHQkFBaEFBQUFCUVlFQUNJQUFBQUtCZ0VBQVFBQUJZQlJBQUFBQ2dBQ0FGRUFCQVlFQUNJQUFBQUZCZ1FBSXdBQUFBb0dBUUFCQUFBRmdGSUFBQUFLQUFJQVVnQUVCZ1FBSXdBQUFBVUdCQUFrQUFBQUNnWUJBQUVBQUFXQVV3QUFBQW9BQWdCVEFBUUdCQUFrQUFBQUJRWUVBQ1VBQUFBS0JnRUFBUUFBQllCVUFBQUFDZ0FDQUZRQUJBWUVBQ1VBQUFBRkJnUUFKZ0FBQUFvR0FRQUJBQUFGZ0ZVQUFBQUtBQUlBVlFBRUJnUUFKZ0FBQUFVR0JBQW5BQUFBQ2dZQkFBRUFBQVdBVmdBQUFBb0FBZ0JXQUFRR0JBQWhBQUFBQlFZRUFDY0FBQUFLQmdFQUFRQUFCWUJYQUFBQUNnQUNBRmNBQkFZRUFDQUFBQUFGQmdRQUtBQUFBQW9HQVFBQkFBQUZnRmdBQUFBS0FBSUFXQUFFQmdRQUdnQUFBQVVHQkFBb0FBQUFDZ1lCQUFFQUFBV0FXUUFBQUFvQUFnQlpBQVFHQkFBb0FBQUFCUVlFQUNrQUFBQUFCZ0lBQWdBQUFBV0FXZ0FBQUFvQUFnQmFBQVFHQkFBWEFBQUFCUVlFQUNvQUFBQUtCZ0VBQVFBQUJZQmJBQUFBQ2dBQ0FGc0FCQVlFQUNvQUFBQUZCZ1FBS3dBQUFBQUdBZ0FDQUFNR0FnQUJBQXNHRUFCYUFBQUFBQUFBQUFBQUFBQmNBQUFBQUFBRmdGd0FBQUFLQUFJQVhBQUVCZ1FBQXdBQUFBVUdCQUFyQUFBQUNnWUJBQUVBQUFBQUFBQUFBQUFB</t>
        </r>
      </text>
    </comment>
    <comment ref="J104" authorId="0">
      <text>
        <r>
          <rPr>
            <sz val="9"/>
            <color indexed="81"/>
            <rFont val="Tahoma"/>
            <family val="2"/>
          </rPr>
          <t>QzI2SDMwTjZPM3xNQVNURVIgU0hFRVRQaWN0dXJlIDUyMXxWbXBEUkRBeE1EQUVBd0lCQUFBQUFBQUFBQUFBQUFDQUFBQUFBQU1BRmdBQUFFTm9aVzFFY21GM0lERXlMakF1TWk0eE1EYzJCQUlRQUk4eHB2L1pabmYvVEd4b0FCdisx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TQUFBQUJBSVFBQUFBQUFBQUFBQUFBSURHQkQvUG9RZ1dDQVFBQUFBa0FCZ0lCQUFBQUNRQUdRZ0FBQkFJQWdBQkFBOElBZ0FCQUFPQVRRQUFBQVFDRUFDUE1hYi8yV1ozLzB4c2FBQWIvdGNBQklBQkFBQUFBQUlJQUNiMk13Q3kxWGYvQ2dBQ0FBSUFOd1FCQUFFQUFBU0FBZ0FBQUFBQ0NBQVQreGtBc3RXRy93b0FBZ0FEQUFJRUFnQUlBQ3NFQWdBQUFFZ0VBQUEzQkFFQUFRYUFBQUFBQUFBQ0NBQVRteDBBc3UyQy93UUNFQUFUV3hZQXN1MkMvNnkwSFFDeXJZci9Jd2dCQUFBQ0J3SUFBQUFBQncwQUFRQUFBQU1BWUFESUFBTUFUd0FBQUFBRWdBTUFBQUFBQWdnQUUvc1pBTExWcFA4S0FBSUFCQUF3QkFFQUJ6RUVFQUFtQUFBQUp3QUFBRVVBQUFBQUFBQUFBQUFFZ0FRQUFBQUFBZ2dBQUFBQUFMTFZzLzhLQUFJQUJRQUFBQVNBQlFBQUFBQUNDQUR0Qk9iL3N0V2svd29BQWdBR0FBSUVBZ0FJQUNzRUFnQUFBRWdFQUFBM0JBRUFBUWFBQUFBQUFBQUNDQUR0cE9uL3N1Mmcvd1FDRUFEdFpPTC9zdTJnLzRlKzZmK3lyYWovSXdnQkFBQUNCd0lBQUFBQUJ3MEFBUUFBQUFNQVlBRElBQU1BVHdBQUFBQUVnQVlBQUFBQUFnZ0FBQUFBQUxMVjBmOEtBQUlBQndBQ0JBSUFCd0FyQkFJQUFBQklCQUFBQm9BQUFBQUFBQUlJQURPVEF3Q3lQYzcvQkFJUUFNMXMvUCt5UGM3L001TURBT1p3MWY4akNBRUFBQUlIQWdBQUFBQUhEUUFCQUFBQUF3QmdBTWdBQXdCT0FBQUFBQVNBQndBQUFBQUNDQURBdXVmLzQzZmovd29BQWdBSUFEY0VBUUFCQUFBRWdBZ0FBQUFBQWdnQUFBRHgvd0FBQUFBS0FBSUFDUUFBQUFTQUNRQUFBQUFDQ0FEQXV1Zi9IWWdjQUFvQUFnQUtBQUlFQWdBSEFDc0VBZ0FCQUVnRUFBQUdnQUFBQUFBQUFnZ0FmUGJpL3gzd0dBQUVBaEFBRnREYi94M3dHQUQwVGV2L1VDTWdBQ01JQVFBQUFnY0NBQUFBQlFjQkFBUUVCd1lBQWdBQ0FBTUFBQWNPQUFFQUFBQURBR0FBeUFBREFFNUlBQUFBQUFTQUNnQUFBQUFDQ0FBQUFBQUFUaW91QUFvQUFnQUxBQUlFQWdBSEFDc0VBZ0FBQUVnRUFBQUdnQUFBQUFBQUFnZ0FNNU1EQUU2U0tnQUVBaEFBeld6OC8wNlNLZ0F6a3dNQWdjVXhBQ01JQVFBQUFnY0NBQUFBQUFjTkFBRUFBQUFEQUdBQXlBQURBRTRBQUFBQUJJQUxBQUFBQUFJSUFFQkZHQUFkaUJ3QUNnQUNBQXdBQUFBRWdBd0FBQUFBQWdnQVhjMDBBRjNOSlFBS0FBSUFEUUFDQkFJQUJ3QXJCQUlBQVFCSUJBQUFOd1FCQUFFR2dBQUFBQUFBQWdnQWtHQTRBRjFsS1FBRUFoQUFLam94QVBiK0dnQ1FZRGdBWFdVcEFDTUlBUUQvQVFjQkFQOENCd0lBQUFBRkJ3RUFBd0FIRGdBQkFBQUFBd0JnQU1nQUF3Qk9TQUFBQUFBRWdBMEFBQUFBQWdnQUlBbzdBSWtsUXdBS0FBSUFEZ0FBQUFTQURnQUFBQUFDQ0FBOWtsY0F5V3BNQUFvQUFnQVBBQUlFQWdBSUFDc0VBZ0FBQUVnRUFBQTNCQUVBQVFhQUFBQUFBQUFDQ0FBOU1sc0F5WUpJQUFRQ0VBQTk4bE1BeVlKSUFOZExXd0RKUWxBQUl3Z0JBQUFDQndJQUFBQUFCdzBBQVFBQUFBTUFZQURJQUFNQVR3QUFBQUFFZ0E4QUFBQUFBZ2dBaTlNbEFCNWNXQUFLQUFJQUVBQUFBQVNBRUFBQUFBQUNDQUE4MlFnQVk1aFFBQW9BQWdBUkFBQUFCSUFSQUFBQUFBSUlBS2lpOC8vM3ptVUFDZ0FDQUJJQUFBQUVnQklBQUFBQUFnZ0FZMmI3LzBmSmdnQUtBQUlBRXdBQUFBU0FFd0FBQUFBQ0NBQ3lZQmdBQW8yS0FBb0FBZ0FVQUFBQUJJQVVBQUFBQUFJSUFFYVhMUUJ0Vm5VQUNnQUNBQlVBQUFBRWdCVUFBQUFBQWdnQXp5L20vOXYvbHdBS0FBSUFGZ0FDQkFJQUJ3QXJCQUlBQUFCSUJBQUFCb0FBQUFBQUFBSUlBQUxENmYvYlo1UUFCQUlRQUp5YzR2L2JaNVFBQXNQcC93NmJtd0FqQ0FFQUFBSUhBZ0FBQUFBSERRQUJBQUFBQXdCZ0FNZ0FBd0JPQUFBQUFBU0FGZ0FBQUFBQ0NBQi9OY24vSUR5UUFBb0FBZ0FYQURjRUFRQUJBQUFFZ0JjQUFBQUFBZ2dBNi82ei83VnlwUUFLQUFJQUdBQTNCQUVBQVFBQUJJQVlBQUFBQUFJSUFLYkN1LzhFYmNJQUNnQUNBQmtBQWdRQ0FBY0FLd1FDQUFBQVNBUUFBQWFBQUFBQUFBQUNDQURaVmIvL0JOVytBQVFDRUFCekw3ai9CTlcrQU5sVnYvODNDTVlBSXdnQkFBQUNCd0lBQUFBQUJ3MEFBUUFBQUFNQVlBRElBQU1BVGdBQUFBQUVnQmtBQUFBQUFnZ0FFWXltLzVtajF3QUtBQUlBR2dBM0JBRUFBUUFBQklBYUFBQUFBQUlJQVBXODJQKy9NTW9BQ2dBQ0FCc0FOd1FCQUFFQUFBU0FHd0FBQUFBQ0NBQ0s4KzMvSy9xMEFBb0FBZ0FjQURjRUFRQUJBQUFFZ0J3QUFBQUFBZ2dBQUFBUEFBQUFBQUFLQUFJQUhRQUFBQVNBSFFBQUFBQUNDQUJBUlJnQTQzZmovd29BQWdBZUFEY0VBUUFCQUFBRWdCNEFBQUFBQWdnQUp2WXpBTExWcy84S0FBSUFId0FBQUFTQUh3QUFBQUFDQ0FBbTlqTUFzdFhSL3dvQUFnQWdBQUFBQklBZ0FBQUFBQUlJQURueFRRQ3kxZUQvQ2dBQ0FDRUFBQUFFZ0NFQUFBQUFBZ2dBVE94bkFMTFYwZjhLQUFJQUlnQUFBQVNBSWdBQUFBQUNDQUJNN0djQXN0V3ovd29BQWdBakFBQUFCSUFqQUFBQUFBSUlBRG54VFFDeTFhVC9DZ0FDQUNRQUFBQUZnQ1VBQUFBS0FBSUFKUUFFQmdRQUFRQUFBQVVHQkFBQ0FBQUFDZ1lCQUFFQUFBV0FKZ0FBQUFvQUFnQW1BQVFHQkFBQ0FBQUFCUVlFQUFNQUFBQUJCZ0lBQndBS0JnRUFBUUFBQllBbkFBQUFDZ0FDQUNjQUJBWUVBQU1BQUFBRkJnUUFCQUFBQUFvR0FRQUJBQUFGZ0NnQUFBQUtBQUlBS0FBRUJnUUFCQUFBQUFVR0JBQUZBQUFBQUFZQ0FBSUFBQUFGZ0NrQUFBQUtBQUlBS1FBRUJnUUFCQUFBQUFVR0JBQUdBQUFBQ2dZQkFBRUFBQVdBS2dBQUFBb0FBZ0FxQUFRR0JBQUdBQUFBQlFZRUFBY0FBQUFLQmdFQUFRQUFCWUFyQUFBQUNnQUNBQ3NBQkFZRUFBY0FBQUFGQmdRQUNBQUFBQW9HQVFBQkFBQUZnQ3dBQUFBS0FBSUFMQUFFQmdRQUNBQUFBQVVHQkFBSkFBQUFBQVlDQUlBQUFBQUZnQzBBQUFBS0FBSUFMUUFFQmdRQUNRQUFBQVVHQkFBS0FBQUFBQVlDQUlBQUFBQUZnQzRBQUFBS0FBSUFMZ0FFQmdRQUNnQUFBQVVHQkFBTEFBQUFBQVlDQUlBQUFBQUZnQzhBQUFBS0FBSUFMd0FFQmdRQUN3QUFBQVVHQkFBTUFBQUFDZ1lCQUFFQUFBV0FNQUFBQUFvQUFnQXdBQVFHQkFBTUFBQUFCUVlFQUEwQUFBQUtCZ0VBQVFBQUJZQXhBQUFBQ2dBQ0FERUFCQVlFQUEwQUFBQUZCZ1FBRGdBQUFBQUdBZ0FDQUFBQUJZQXlBQUFBQ2dBQ0FESUFCQVlFQUEwQUFBQUZCZ1FBRHdBQUFBb0dBUUFCQUFBRmdETUFBQUFLQUFJQU13QUVCZ1FBRHdBQUFBVUdCQUFRQUFBQUFBWUNBSUFBQUFBRmdEUUFBQUFLQUFJQU5BQUVCZ1FBRUFBQUFBVUdCQUFSQUFBQUFBWUNBSUFBQUFBRmdEVUFBQUFLQUFJQU5RQUVCZ1FBRVFBQUFBVUdCQUFTQUFBQUFBWUNBSUFBQUFBRmdEWUFBQUFLQUFJQU5nQUVCZ1FBRWdBQUFBVUdCQUFUQUFBQUFBWUNBSUFBQUFBRmdEY0FBQUFLQUFJQU53QUVCZ1FBRXdBQUFBVUdCQUFVQUFBQUFBWUNBSUFBQUFBRmdEZ0FBQUFLQUFJQU9BQUVCZ1FBRHdBQUFBVUdCQUFVQUFBQUFBWUNBSUFBQUFBRmdEa0FBQUFLQUFJQU9RQUVCZ1FBRWdBQUFBVUdCQUFWQUFBQUNnWUJBQUVBQUFXQU9nQUFBQW9BQWdBNkFBUUdCQUFWQUFBQUJRWUVBQllBQUFBS0JnRUFBUUFBQllBN0FBQUFDZ0FDQURzQUJBWUVBQllBQUFBRkJnUUFGd0FBQUFvR0FRQUJBQUFGZ0R3QUFBQUtBQUlBUEFBRUJnUUFGd0FBQUFVR0JBQVlBQUFBQ2dZQkFBRUFBQVdBUFFBQUFBb0FBZ0E5QUFRR0JBQVlBQUFBQlFZRUFCa0FBQUFLQmdFQUFRQUFCWUErQUFBQUNnQUNBRDRBQkFZRUFCZ0FBQUFGQmdRQUdnQUFBQW9HQVFBQkFBQUZnRDhBQUFBS0FBSUFQd0FFQmdRQUdnQUFBQVVHQkFBYkFBQUFDZ1lCQUFFQUFBV0FRQUFBQUFvQUFnQkFBQVFHQkFBVkFBQUFCUVlFQUJzQUFBQUtCZ0VBQVFBQUJZQkJBQUFBQ2dBQ0FFRUFCQVlFQUFzQUFBQUZCZ1FBSEFBQUFBQUdBZ0NBQUFBQUJZQkNBQUFBQ2dBQ0FFSUFCQVlFQUFnQUFBQUZCZ1FBSEFBQUFBQUdBZ0NBQUFBQUJZQkRBQUFBQ2dBQ0FFTUFCQVlFQUJ3QUFBQUZCZ1FBSFFBQUFBb0dBUUFCQUFBRmdFUUFBQUFLQUFJQVJBQUVCZ1FBQmdBQUFBVUdCQUFkQUFBQUNnWUJBQUVBQUFXQVJRQUFBQW9BQWdCRkFBUUdCQUFEQUFBQUJRWUVBQjRBQUFBS0JnRUFBUUFBQllCR0FBQUFDZ0FDQUVZQUJBWUVBQjRBQUFBRkJnUUFId0FBQUFBR0FnQ0FBQUFBQllCSEFBQUFDZ0FDQUVjQUJBWUVBQjhBQUFBRkJnUUFJQUFBQUFBR0FnQ0FBQUFBQllCSUFBQUFDZ0FDQUVnQUJBWUVBQ0FBQUFBRkJnUUFJUUFBQUFBR0FnQ0FBQUFBQllCSkFBQUFDZ0FDQUVrQUJBWUVBQ0VBQUFBRkJnUUFJZ0FBQUFBR0FnQ0FBQUFBQllCS0FBQUFDZ0FDQUVvQUJBWUVBQ0lBQUFBRkJnUUFJd0FBQUFBR0FnQ0FBQUFBQllCTEFBQUFDZ0FDQUVzQUJBWUVBQjRBQUFBRkJnUUFJd0FBQUFBR0FnQ0FBQUFBQjRCT0FBQUFCQUlRQUFBQUFBRFFmU1FBQUFBQUFFNmxGQUFLQUFJQVRBQUFDZ0lBQkFBRUNnSUFBUUFOQWd3QVRxVVVBQUFBQUFBQUFBQUFEZ0lNQU5COUpBQUFBQUFBQUFBQUFBOENEQUJPcFJRQWdkZ1BBQUFBQUFBQUFBZUFUd0FBQUFRQ0VBRDNuQkFBK2NDQ0FQZWNFQUN5a20wQUNnQUNBRTBBQUFvQ0FBUUFCQW9DQUFFQURRSU1BTEtTYlFEM25CQUFBQUFBQUE0Q0RBRDV3SUlBOTV3UUFBQUFBQUFQQWd3QXNwSnRBRDNMSlFBQUFBQUFBQUFIZ0ZBQUFBQUVBaEFBT2ZGTkFQa0QyUDg1OFUwQXN0WEMvd29BQWdCT0FBQUtBZ0FFQUFRS0FnQUJBQTBDREFDeTFjTC9PZkZOQUFBQUFBQU9BZ3dBK1FQWS96bnhUUUFBQUFBQUR3SU1BTExWd3YrQUgyTUFBQUFBQUFBQUFBQUFBQUFBQUFBPQ==</t>
        </r>
      </text>
    </comment>
    <comment ref="K104" authorId="0">
      <text>
        <r>
          <rPr>
            <sz val="9"/>
            <color indexed="81"/>
            <rFont val="Tahoma"/>
            <family val="2"/>
          </rPr>
          <t>QzI2SDMwTjZPM3xNQVNURVIgU0hFRVRQaWN0dXJlIDUyMXxWbXBEUkRBeE1EQUVBd0lCQUFBQUFBQUFBQUFBQUFDQUFBQUFBQU1BRmdBQUFFTm9aVzFFY21GM0lERXlMakF1TWk0eE1EYzJCQUlRQUk4eHB2L1pabmYvVEd4b0FCdisx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TQUFBQUJBSVFBQUFBQUFBQUFBQUFBSURHQkQvUG9RZ1dDQVFBQUFBa0FCZ0lCQUFBQUNRQUdRZ0FBQkFJQWdBQkFBOElBZ0FCQUFPQVRRQUFBQVFDRUFDUE1hYi8yV1ozLzB4c2FBQWIvdGNBQklBQkFBQUFBQUlJQUNiMk13Q3kxWGYvQ2dBQ0FBSUFOd1FCQUFFQUFBU0FBZ0FBQUFBQ0NBQVQreGtBc3RXRy93b0FBZ0FEQUFJRUFnQUlBQ3NFQWdBQUFFZ0VBQUEzQkFFQUFRYUFBQUFBQUFBQ0NBQVRteDBBc3UyQy93UUNFQUFUV3hZQXN1MkMvNnkwSFFDeXJZci9Jd2dCQUFBQ0J3SUFBQUFBQncwQUFRQUFBQU1BWUFESUFBTUFUd0FBQUFBRWdBTUFBQUFBQWdnQUUvc1pBTExWcFA4S0FBSUFCQUF3QkFFQUJ6RUVFQUFtQUFBQUp3QUFBRVVBQUFBQUFBQUFBQUFFZ0FRQUFBQUFBZ2dBQUFBQUFMTFZzLzhLQUFJQUJRQUFBQVNBQlFBQUFBQUNDQUR0Qk9iL3N0V2svd29BQWdBR0FBSUVBZ0FJQUNzRUFnQUFBRWdFQUFBM0JBRUFBUWFBQUFBQUFBQUNDQUR0cE9uL3N1Mmcvd1FDRUFEdFpPTC9zdTJnLzRlKzZmK3lyYWovSXdnQkFBQUNCd0lBQUFBQUJ3MEFBUUFBQUFNQVlBRElBQU1BVHdBQUFBQUVnQVlBQUFBQUFnZ0FBQUFBQUxMVjBmOEtBQUlBQndBQ0JBSUFCd0FyQkFJQUFBQklCQUFBQm9BQUFBQUFBQUlJQURPVEF3Q3lQYzcvQkFJUUFNMXMvUCt5UGM3L001TURBT1p3MWY4akNBRUFBQUlIQWdBQUFBQUhEUUFCQUFBQUF3QmdBTWdBQXdCT0FBQUFBQVNBQndBQUFBQUNDQURBdXVmLzQzZmovd29BQWdBSUFEY0VBUUFCQUFBRWdBZ0FBQUFBQWdnQUFBRHgvd0FBQUFBS0FBSUFDUUFBQUFTQUNRQUFBQUFDQ0FEQXV1Zi9IWWdjQUFvQUFnQUtBQUlFQWdBSEFDc0VBZ0FCQUVnRUFBQUdnQUFBQUFBQUFnZ0FmUGJpL3gzd0dBQUVBaEFBRnREYi94M3dHQUQwVGV2L1VDTWdBQ01JQVFBQUFnY0NBQUFBQlFjQkFBUUVCd1lBQWdBQ0FBTUFBQWNPQUFFQUFBQURBR0FBeUFBREFFNUlBQUFBQUFTQUNnQUFBQUFDQ0FBQUFBQUFUaW91QUFvQUFnQUxBQUlFQWdBSEFDc0VBZ0FBQUVnRUFBQUdnQUFBQUFBQUFnZ0FNNU1EQUU2U0tnQUVBaEFBeld6OC8wNlNLZ0F6a3dNQWdjVXhBQ01JQVFBQUFnY0NBQUFBQUFjTkFBRUFBQUFEQUdBQXlBQURBRTRBQUFBQUJJQUxBQUFBQUFJSUFFQkZHQUFkaUJ3QUNnQUNBQXdBQUFBRWdBd0FBQUFBQWdnQVhjMDBBRjNOSlFBS0FBSUFEUUFDQkFJQUJ3QXJCQUlBQVFCSUJBQUFOd1FCQUFFR2dBQUFBQUFBQWdnQWtHQTRBRjFsS1FBRUFoQUFLam94QVBiK0dnQ1FZRGdBWFdVcEFDTUlBUUQvQVFjQkFQOENCd0lBQUFBRkJ3RUFBd0FIRGdBQkFBQUFBd0JnQU1nQUF3Qk9TQUFBQUFBRWdBMEFBQUFBQWdnQUlBbzdBSWtsUXdBS0FBSUFEZ0FBQUFTQURnQUFBQUFDQ0FBOWtsY0F5V3BNQUFvQUFnQVBBQUlFQWdBSUFDc0VBZ0FBQUVnRUFBQTNCQUVBQVFhQUFBQUFBQUFDQ0FBOU1sc0F5WUpJQUFRQ0VBQTk4bE1BeVlKSUFOZExXd0RKUWxBQUl3Z0JBQUFDQndJQUFBQUFCdzBBQVFBQUFBTUFZQURJQUFNQVR3QUFBQUFFZ0E4QUFBQUFBZ2dBaTlNbEFCNWNXQUFLQUFJQUVBQUFBQVNBRUFBQUFBQUNDQUE4MlFnQVk1aFFBQW9BQWdBUkFBQUFCSUFSQUFBQUFBSUlBS2lpOC8vM3ptVUFDZ0FDQUJJQUFBQUVnQklBQUFBQUFnZ0FZMmI3LzBmSmdnQUtBQUlBRXdBQUFBU0FFd0FBQUFBQ0NBQ3lZQmdBQW8yS0FBb0FBZ0FVQUFBQUJJQVVBQUFBQUFJSUFFYVhMUUJ0Vm5VQUNnQUNBQlVBQUFBRWdCVUFBQUFBQWdnQXp5L20vOXYvbHdBS0FBSUFGZ0FDQkFJQUJ3QXJCQUlBQUFCSUJBQUFCb0FBQUFBQUFBSUlBQUxENmYvYlo1UUFCQUlRQUp5YzR2L2JaNVFBQXNQcC93NmJtd0FqQ0FFQUFBSUhBZ0FBQUFBSERRQUJBQUFBQXdCZ0FNZ0FBd0JPQUFBQUFBU0FGZ0FBQUFBQ0NBQi9OY24vSUR5UUFBb0FBZ0FYQURjRUFRQUJBQUFFZ0JjQUFBQUFBZ2dBNi82ei83VnlwUUFLQUFJQUdBQTNCQUVBQVFBQUJJQVlBQUFBQUFJSUFLYkN1LzhFYmNJQUNnQUNBQmtBQWdRQ0FBY0FLd1FDQUFBQVNBUUFBQWFBQUFBQUFBQUNDQURaVmIvL0JOVytBQVFDRUFCekw3ai9CTlcrQU5sVnYvODNDTVlBSXdnQkFBQUNCd0lBQUFBQUJ3MEFBUUFBQUFNQVlBRElBQU1BVGdBQUFBQUVnQmtBQUFBQUFnZ0FFWXltLzVtajF3QUtBQUlBR2dBM0JBRUFBUUFBQklBYUFBQUFBQUlJQVBXODJQKy9NTW9BQ2dBQ0FCc0FOd1FCQUFFQUFBU0FHd0FBQUFBQ0NBQ0s4KzMvSy9xMEFBb0FBZ0FjQURjRUFRQUJBQUFFZ0J3QUFBQUFBZ2dBQUFBUEFBQUFBQUFLQUFJQUhRQUFBQVNBSFFBQUFBQUNDQUJBUlJnQTQzZmovd29BQWdBZUFEY0VBUUFCQUFBRWdCNEFBQUFBQWdnQUp2WXpBTExWcy84S0FBSUFId0FBQUFTQUh3QUFBQUFDQ0FBbTlqTUFzdFhSL3dvQUFnQWdBQUFBQklBZ0FBQUFBQUlJQURueFRRQ3kxZUQvQ2dBQ0FDRUFBQUFFZ0NFQUFBQUFBZ2dBVE94bkFMTFYwZjhLQUFJQUlnQUFBQVNBSWdBQUFBQUNDQUJNN0djQXN0V3ovd29BQWdBakFBQUFCSUFqQUFBQUFBSUlBRG54VFFDeTFhVC9DZ0FDQUNRQUFBQUZnQ1VBQUFBS0FBSUFKUUFFQmdRQUFRQUFBQVVHQkFBQ0FBQUFDZ1lCQUFFQUFBV0FKZ0FBQUFvQUFnQW1BQVFHQkFBQ0FBQUFCUVlFQUFNQUFBQUJCZ0lBQndBS0JnRUFBUUFBQllBbkFBQUFDZ0FDQUNjQUJBWUVBQU1BQUFBRkJnUUFCQUFBQUFvR0FRQUJBQUFGZ0NnQUFBQUtBQUlBS0FBRUJnUUFCQUFBQUFVR0JBQUZBQUFBQUFZQ0FBSUFBQUFGZ0NrQUFBQUtBQUlBS1FBRUJnUUFCQUFBQUFVR0JBQUdBQUFBQ2dZQkFBRUFBQVdBS2dBQUFBb0FBZ0FxQUFRR0JBQUdBQUFBQlFZRUFBY0FBQUFLQmdFQUFRQUFCWUFyQUFBQUNnQUNBQ3NBQkFZRUFBY0FBQUFGQmdRQUNBQUFBQW9HQVFBQkFBQUZnQ3dBQUFBS0FBSUFMQUFFQmdRQUNBQUFBQVVHQkFBSkFBQUFBQVlDQUlBQUFBQUZnQzBBQUFBS0FBSUFMUUFFQmdRQUNRQUFBQVVHQkFBS0FBQUFBQVlDQUlBQUFBQUZnQzRBQUFBS0FBSUFMZ0FFQmdRQUNnQUFBQVVHQkFBTEFBQUFBQVlDQUlBQUFBQUZnQzhBQUFBS0FBSUFMd0FFQmdRQUN3QUFBQVVHQkFBTUFBQUFDZ1lCQUFFQUFBV0FNQUFBQUFvQUFnQXdBQVFHQkFBTUFBQUFCUVlFQUEwQUFBQUtCZ0VBQVFBQUJZQXhBQUFBQ2dBQ0FERUFCQVlFQUEwQUFBQUZCZ1FBRGdBQUFBQUdBZ0FDQUFBQUJZQXlBQUFBQ2dBQ0FESUFCQVlFQUEwQUFBQUZCZ1FBRHdBQUFBb0dBUUFCQUFBRmdETUFBQUFLQUFJQU13QUVCZ1FBRHdBQUFBVUdCQUFRQUFBQUFBWUNBSUFBQUFBRmdEUUFBQUFLQUFJQU5BQUVCZ1FBRUFBQUFBVUdCQUFSQUFBQUFBWUNBSUFBQUFBRmdEVUFBQUFLQUFJQU5RQUVCZ1FBRVFBQUFBVUdCQUFTQUFBQUFBWUNBSUFBQUFBRmdEWUFBQUFLQUFJQU5nQUVCZ1FBRWdBQUFBVUdCQUFUQUFBQUFBWUNBSUFBQUFBRmdEY0FBQUFLQUFJQU53QUVCZ1FBRXdBQUFBVUdCQUFVQUFBQUFBWUNBSUFBQUFBRmdEZ0FBQUFLQUFJQU9BQUVCZ1FBRHdBQUFBVUdCQUFVQUFBQUFBWUNBSUFBQUFBRmdEa0FBQUFLQUFJQU9RQUVCZ1FBRWdBQUFBVUdCQUFWQUFBQUNnWUJBQUVBQUFXQU9nQUFBQW9BQWdBNkFBUUdCQUFWQUFBQUJRWUVBQllBQUFBS0JnRUFBUUFBQllBN0FBQUFDZ0FDQURzQUJBWUVBQllBQUFBRkJnUUFGd0FBQUFvR0FRQUJBQUFGZ0R3QUFBQUtBQUlBUEFBRUJnUUFGd0FBQUFVR0JBQVlBQUFBQ2dZQkFBRUFBQVdBUFFBQUFBb0FBZ0E5QUFRR0JBQVlBQUFBQlFZRUFCa0FBQUFLQmdFQUFRQUFCWUErQUFBQUNnQUNBRDRBQkFZRUFCZ0FBQUFGQmdRQUdnQUFBQW9HQVFBQkFBQUZnRDhBQUFBS0FBSUFQd0FFQmdRQUdnQUFBQVVHQkFBYkFBQUFDZ1lCQUFFQUFBV0FRQUFBQUFvQUFnQkFBQVFHQkFBVkFBQUFCUVlFQUJzQUFBQUtCZ0VBQVFBQUJZQkJBQUFBQ2dBQ0FFRUFCQVlFQUFzQUFBQUZCZ1FBSEFBQUFBQUdBZ0NBQUFBQUJZQkNBQUFBQ2dBQ0FFSUFCQVlFQUFnQUFBQUZCZ1FBSEFBQUFBQUdBZ0NBQUFBQUJZQkRBQUFBQ2dBQ0FFTUFCQVlFQUJ3QUFBQUZCZ1FBSFFBQUFBb0dBUUFCQUFBRmdFUUFBQUFLQUFJQVJBQUVCZ1FBQmdBQUFBVUdCQUFkQUFBQUNnWUJBQUVBQUFXQVJRQUFBQW9BQWdCRkFBUUdCQUFEQUFBQUJRWUVBQjRBQUFBS0JnRUFBUUFBQllCR0FBQUFDZ0FDQUVZQUJBWUVBQjRBQUFBRkJnUUFId0FBQUFBR0FnQ0FBQUFBQllCSEFBQUFDZ0FDQUVjQUJBWUVBQjhBQUFBRkJnUUFJQUFBQUFBR0FnQ0FBQUFBQllCSUFBQUFDZ0FDQUVnQUJBWUVBQ0FBQUFBRkJnUUFJUUFBQUFBR0FnQ0FBQUFBQllCSkFBQUFDZ0FDQUVrQUJBWUVBQ0VBQUFBRkJnUUFJZ0FBQUFBR0FnQ0FBQUFBQllCS0FBQUFDZ0FDQUVvQUJBWUVBQ0lBQUFBRkJnUUFJd0FBQUFBR0FnQ0FBQUFBQllCTEFBQUFDZ0FDQUVzQUJBWUVBQjRBQUFBRkJnUUFJd0FBQUFBR0FnQ0FBQUFBQjRCT0FBQUFCQUlRQUFBQUFBRFFmU1FBQUFBQUFFNmxGQUFLQUFJQVRBQUFDZ0lBQkFBRUNnSUFBUUFOQWd3QVRxVVVBQUFBQUFBQUFBQUFEZ0lNQU5COUpBQUFBQUFBQUFBQUFBOENEQUJPcFJRQWdkZ1BBQUFBQUFBQUFBZUFUd0FBQUFRQ0VBRDNuQkFBK2NDQ0FQZWNFQUN5a20wQUNnQUNBRTBBQUFvQ0FBUUFCQW9DQUFFQURRSU1BTEtTYlFEM25CQUFBQUFBQUE0Q0RBRDV3SUlBOTV3UUFBQUFBQUFQQWd3QXNwSnRBRDNMSlFBQUFBQUFBQUFIZ0ZBQUFBQUVBaEFBT2ZGTkFQa0QyUDg1OFUwQXN0WEMvd29BQWdCT0FBQUtBZ0FFQUFRS0FnQUJBQTBDREFDeTFjTC9PZkZOQUFBQUFBQU9BZ3dBK1FQWS96bnhUUUFBQUFBQUR3SU1BTExWd3YrQUgyTUFBQUFBQUFBQUFBQUFBQUFBQUFBPQ==</t>
        </r>
      </text>
    </comment>
    <comment ref="J105" authorId="0">
      <text>
        <r>
          <rPr>
            <sz val="9"/>
            <color indexed="81"/>
            <rFont val="Tahoma"/>
            <family val="2"/>
          </rPr>
          <t>QzIwSDIzTjdPfE1BU1RFUiBTSEVFVFBpY3R1cmUgNjc5fFZtcERSREF4TURBRUF3SUJBQUFBQUFBQUFBQUFBQUNBQUFBQUFBTUFGZ0FBQUVOb1pXMUVjbUYzSURFeUxqQXVNaTR4TURjMkJBSVFBTko2d2YrYWRBMy9tYmw3QUlIRk1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ZBQUFBQkFJUUFBQUFBQUFBQUFBQUFJREdCQ3J6UmdZV0NBUUFBQUFrQUJnSUJBQUFBQ1FBR1FnQUFCQUlBZ0FCQUE4SUFnQUJBQU9BUHdBQUFBUUNFQURTZXNIL21uUU4vNW01ZXdDQnhURUFCSUFCQUFBQUFBSUlBS015eS85ZHpTVUFDZ0FDQUFJQU53UUJBQUVBQUFTQUFnQUFBQUFDQ0FEQXV1Zi9IWWdjQUFvQUFnQURBQUlFQWdBSEFDc0VBZ0FBQUVnRUFBQUdnQUFBQUFBQUFnZ0E5RTNyL3gzd0dBQUVBaEFBalNmay94M3dHQUQwVGV2L1VDTWdBQ01JQVFBQUFnY0NBQUFBQUFjTkFBRUFBQUFEQUdBQXlBQURBRTRBQUFBQUJJQURBQUFBQUFJSUFBQUFBQUJPS2k0QUNnQUNBQVFBQWdRQ0FBY0FLd1FDQUFBQVNBUUFBQWFBQUFBQUFBQUNDQUF6a3dNQVRwSXFBQVFDRUFETmJQei9UcElxQURPVEF3Q0J4VEVBSXdnQkFBQUNCd0lBQUFBQUJ3MEFBUUFBQUFNQVlBRElBQU1BVGdBQUFBQUVnQVFBQUFBQUFnZ0FRRVVZQUIySUhBQUtBQUlBQlFBQUFBU0FCUUFBQUFBQ0NBQUFBQThBQUFBQUFBb0FBZ0FHQUFBQUJJQUdBQUFBQUFJSUFQLy9IUUR0Qk9iL0NnQUNBQWNBQUFBRWdBY0FBQUFBQWdnQS8vOE9BTm9KelA4S0FBSUFDQUFDQkFJQUJ3QXJCQUlBQUFCSUJBQUFCb0FBQUFBQUFBSUlBRE9URWdEYWNjai9CQUlRQU14c0N3RGFjY2ovTTVNU0FBMmx6LzhqQ0FFQUFBSUhBZ0FBQUFBSERRQUJBQUFBQXdCZ0FNZ0FBd0JPQUFBQUFBU0FDQUFBQUFBQ0NBQUFBUEgvMmduTS93b0FBZ0FKQUFBQUJJQUpBQUFBQUFJSUFBQUE0di9IRHJML0NnQUNBQW9BQWdRQ0FBY0FLd1FDQUFFQVNBUUFBRGNFQVFBQkJvQUFBQUFBQUFJSUFMdzczZi9IZHE3L0JBSVFBRllWMXYvSGRxNy9OSlBsLy9xcHRmOGpDQUVBQUFJSEFnQUFBQVVIQVFBRUJBY0dBQUlBQWdBREFBQUhEZ0FCQUFBQUF3QmdBTWdBQXdCT1NBQUFBQUFFZ0FvQUFBQUFBZ2dBQUFEeC83UVRtUDhLQUFJQUN3QTNCQUVBQVFBQUJJQUxBQUFBQUFJSUFBQUE0ditnR0g3L0NnQUNBQXdBTndRQkFBRUFBQVNBREFBQUFBQUNDQUFBQVBIL2pSMWsvd29BQWdBTkFBQUFCSUFOQUFBQUFBSUlBTzNWRGdERyttRC9DZ0FDQUE0QUFBQUVnQTRBQUFBQUFnZ0FzQklWQUptaVEvOEtBQUlBRHdBQ0JBSUFCd0FyQkFJQUFRQklCQUFBQm9BQUFBQUFBQUlJQU9PbEdBQ1pPa2YvQkFJUUFIMS9FUUF6MURqLzQ2VVlBSms2Ui84akNBRUEvd0VIQVFEL0FnY0NBQUFBQlFjQkFBTUFCdzRBQVFBQUFBTUFZQURJQUFNQVRrZ0FBQUFBQklBUEFBQUFBQUlJQUo0WCsvK1pvalQvQ2dBQ0FCQUFBQUFFZ0JBQUFBQUFBZ2dBMjlyMC8yMUtGLzhLQUFJQUVRQUFBQVNBRVFBQUFBQUNDQUMrVXRqL0xRVU8vd29BQWdBU0FBQUFCSUFTQUFBQUFBSUlBR1FId3Y4WkdDTC9DZ0FDQUJNQUFBQUVnQk1BQUFBQUFnZ0FKMFRJLzBad1AvOEtBQUlBRkFBQUFBU0FGQUFBQUFBQ0NBQkV6T1QvaHJWSS93b0FBZ0FWQUFBQUJJQVZBQUFBQUFJSUFBQUE0di90Qk9iL0NnQUNBQllBQWdRQ0FBY0FLd1FDQUFBQVNBUUFBQWFBQUFBQUFBQUNDQUEwaytYLzdXemkvd1FDRUFETmJONy83V3ppL3pTVDVmOGdvT24vSXdnQkFBQUNCd0lBQUFBQUJ3MEFBUUFBQUFNQVlBRElBQU1BVGdBQUFBQUVnQllBQUFBQUFnZ0FBQUR4L3dBQUFBQUtBQUlBRndBQUFBU0FGd0FBQUFBQ0NBRC8venNBN1FUbS93b0FBZ0FZQUFJRUFnQUhBQ3NFQWdBQUFFZ0VBQUFHZ0FBQUFBQUFBZ2dBTTVNL0FPMXM0djhFQWhBQXpHdzRBTzFzNHY4emt6OEFJS0RwL3lNSUFRQUFBZ2NDQUFBQUFBY05BQUVBQUFBREFHQUF5QUFEQUU0QUFBQUFCSUFZQUFBQUFBSUlBQUFBU3dBQUFBQUFDZ0FDQUJrQU53UUJBQUVBQUFTQUdRQUFBQUFDQ0FBQUFHa0FBQUFBQUFvQUFnQWFBRGNFQVFBQkFBQUVnQm9BQUFBQUFnZ0FBQUI0QU8wRTV2OEtBQUlBR3dBQ0JBSUFDQUFyQkFJQUFBQklCQUFBTndRQkFBRUdnQUFBQUFBQUFnZ0FBS0I3QU8wYzR2OEVBaEFBQUdCMEFPMGM0ditadVhzQTdkenAveU1JQVFBQUFnY0NBQUFBQUFjTkFBRUFBQUFEQUdBQXlBQURBRThBQUFBQUJJQWJBQUFBQUFJSUFQLy9hQURhQ2N6L0NnQUNBQndBTndRQkFBRUFBQVNBSEFBQUFBQUNDQUQvLzBvQTJnbk0vd29BQWdBZEFEY0VBUUFCQUFBRmdCNEFBQUFLQUFJQUhnQUVCZ1FBQVFBQUFBVUdCQUFDQUFBQUNnWUJBQUVBQUFXQUh3QUFBQW9BQWdBZkFBUUdCQUFDQUFBQUJRWUVBQU1BQUFBQUJnSUFnQUFBQUFXQUlBQUFBQW9BQWdBZ0FBUUdCQUFEQUFBQUJRWUVBQVFBQUFBQUJnSUFnQUFBQUFXQUlRQUFBQW9BQWdBaEFBUUdCQUFFQUFBQUJRWUVBQVVBQUFBQUJnSUFnQUFBQUFXQUlnQUFBQW9BQWdBaUFBUUdCQUFGQUFBQUJRWUVBQVlBQUFBQUJnSUFnQUFBQUFXQUl3QUFBQW9BQWdBakFBUUdCQUFHQUFBQUJRWUVBQWNBQUFBQUJnSUFnQUFBQUFXQUpBQUFBQW9BQWdBa0FBUUdCQUFIQUFBQUJRWUVBQWdBQUFBQUJnSUFnQUFBQUFXQUpRQUFBQW9BQWdBbEFBUUdCQUFJQUFBQUJRWUVBQWtBQUFBS0JnRUFBUUFBQllBbUFBQUFDZ0FDQUNZQUJBWUVBQWtBQUFBRkJnUUFDZ0FBQUFvR0FRQUJBQUFGZ0NjQUFBQUtBQUlBSndBRUJnUUFDZ0FBQUFVR0JBQUxBQUFBQ2dZQkFBRUFBQVdBS0FBQUFBb0FBZ0FvQUFRR0JBQUxBQUFBQlFZRUFBd0FBQUFLQmdFQUFRQUFCWUFwQUFBQUNnQUNBQ2tBQkFZRUFBd0FBQUFGQmdRQURRQUFBQUFHQWdDQUFBQUFCWUFxQUFBQUNnQUNBQ29BQkFZRUFBMEFBQUFGQmdRQURnQUFBQUFHQWdDQUFBQUFCWUFyQUFBQUNnQUNBQ3NBQkFZRUFBNEFBQUFGQmdRQUR3QUFBQUFHQWdDQUFBQUFCWUFzQUFBQUNnQUNBQ3dBQkFZRUFBOEFBQUFGQmdRQUVBQUFBQUFHQWdDQUFBQUFCWUF0QUFBQUNnQUNBQzBBQkFZRUFCQUFBQUFGQmdRQUVRQUFBQUFHQWdDQUFBQUFCWUF1QUFBQUNnQUNBQzRBQkFZRUFCRUFBQUFGQmdRQUVnQUFBQUFHQWdDQUFBQUFCWUF2QUFBQUNnQUNBQzhBQkFZRUFCSUFBQUFGQmdRQUV3QUFBQUFHQWdDQUFBQUFCWUF3QUFBQUNnQUNBREFBQkFZRUFCTUFBQUFGQmdRQUZBQUFBQUFHQWdDQUFBQUFCWUF4QUFBQUNnQUNBREVBQkFZRUFBd0FBQUFGQmdRQUZBQUFBQUFHQWdDQUFBQUFCWUF5QUFBQUNnQUNBRElBQkFZRUFBOEFBQUFGQmdRQUZBQUFBQUFHQWdDQUFBQUFCWUF6QUFBQUNnQUNBRE1BQkFZRUFBZ0FBQUFGQmdRQUZRQUFBQUFHQWdDQUFBQUFCWUEwQUFBQUNnQUNBRFFBQkFZRUFCVUFBQUFGQmdRQUZnQUFBQUFHQWdDQUFBQUFCWUExQUFBQUNnQUNBRFVBQkFZRUFBSUFBQUFGQmdRQUZnQUFBQUFHQWdDQUFBQUFCWUEyQUFBQUNnQUNBRFlBQkFZRUFBVUFBQUFGQmdRQUZnQUFBQUFHQWdDQUFBQUFCWUEzQUFBQUNnQUNBRGNBQkFZRUFBWUFBQUFGQmdRQUZ3QUFBQW9HQVFBQkFBQUZnRGdBQUFBS0FBSUFPQUFFQmdRQUZ3QUFBQVVHQkFBWUFBQUFDZ1lCQUFFQUFBV0FPUUFBQUFvQUFnQTVBQVFHQkFBWUFBQUFCUVlFQUJrQUFBQUtCZ0VBQVFBQUJZQTZBQUFBQ2dBQ0FEb0FCQVlFQUJrQUFBQUZCZ1FBR2dBQUFBb0dBUUFCQUFBRmdEc0FBQUFLQUFJQU93QUVCZ1FBR2dBQUFBVUdCQUFiQUFBQUNnWUJBQUVBQUFXQVBBQUFBQW9BQWdBOEFBUUdCQUFiQUFBQUJRWUVBQndBQUFBS0JnRUFBUUFBQllBOUFBQUFDZ0FDQUQwQUJBWUVBQmNBQUFBRkJnUUFIQUFBQUFvR0FRQUJBQUFIZ0VBQUFBQUVBaEFBQUFBQUFOQjlKQUFBQUFBQVRxVVVBQW9BQWdBK0FCQUFSd0FBQUZSb1pYSmxJR2x6SUdFZ2RtRnNaVzVqWlNCdmNpQmphR0Z5WjJVZ1pYSnliM0lnYzI5dFpYZG9aWEpsSUdsdUlIUm9hWE1nWVhKdmJXRjBhV01nYzNsemRHVnRMZ0FLQWdBRUFBUUtBZ0FCQUEwQ0RBQk9wUlFBQUFBQUFBQUFBQUFPQWd3QTBIMGtBQUFBQUFBQUFBQUFEd0lNQUU2bEZBQ0IyQThBQUFBQUFBQUFCNEJCQUFBQUJBSVFBQUFBQUFBME0vdi9BQUFBQU8wRTV2OEtBQUlBUHdBQUNnSUFCQUFFQ2dJQUFRQU5BZ3dBN1FUbS93QUFBQUFBQUFBQURnSU1BRFF6Ky84QUFBQUFBQUFBQUE4Q0RBRHRCT2IvUmk0VkFBQUFBQUFBQUFlQVFnQUFBQVFDRUFDQXd2My9VZHhkLzREQy9mL1BBMDcvQ2dBQ0FFQUFBQW9DQUFRQUJBb0NBQUVBRFFJTUFNOERUditBd3YzL0FBQUFBQTRDREFCUjNGMy9nTUw5L3dBQUFBQVBBZ3dBendOTy93R2JEUUFBQUFBQUFBQUhnRU1BQUFBRUFoQUFnWS9lLzZDTFFQK0JqOTcvV1Ywci93b0FBZ0JCQUFBS0FnQUVBQVFLQWdBQkFBMENEQUJaWFN2L2dZL2Uvd0FBQUFBT0Fnd0FvSXRBLzRHUDN2OEFBQUFBRHdJTUFGbGRLLy9IdmZQL0FBQUFBQUFBQUFBQUFBQUFBQUE9</t>
        </r>
      </text>
    </comment>
    <comment ref="K105" authorId="0">
      <text>
        <r>
          <rPr>
            <sz val="9"/>
            <color indexed="81"/>
            <rFont val="Tahoma"/>
            <family val="2"/>
          </rPr>
          <t>QzIwSDIzTjdPfE1BU1RFUiBTSEVFVFBpY3R1cmUgNjc5fFZtcERSREF4TURBRUF3SUJBQUFBQUFBQUFBQUFBQUNBQUFBQUFBTUFGZ0FBQUVOb1pXMUVjbUYzSURFeUxqQXVNaTR4TURjMkJBSVFBTko2d2YrYWRBMy9tYmw3QUlIRk1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ZBQUFBQkFJUUFBQUFBQUFBQUFBQUFJREdCQ3J6UmdZV0NBUUFBQUFrQUJnSUJBQUFBQ1FBR1FnQUFCQUlBZ0FCQUE4SUFnQUJBQU9BUHdBQUFBUUNFQURTZXNIL21uUU4vNW01ZXdDQnhURUFCSUFCQUFBQUFBSUlBS015eS85ZHpTVUFDZ0FDQUFJQU53UUJBQUVBQUFTQUFnQUFBQUFDQ0FEQXV1Zi9IWWdjQUFvQUFnQURBQUlFQWdBSEFDc0VBZ0FBQUVnRUFBQUdnQUFBQUFBQUFnZ0E5RTNyL3gzd0dBQUVBaEFBalNmay94M3dHQUQwVGV2L1VDTWdBQ01JQVFBQUFnY0NBQUFBQUFjTkFBRUFBQUFEQUdBQXlBQURBRTRBQUFBQUJJQURBQUFBQUFJSUFBQUFBQUJPS2k0QUNnQUNBQVFBQWdRQ0FBY0FLd1FDQUFBQVNBUUFBQWFBQUFBQUFBQUNDQUF6a3dNQVRwSXFBQVFDRUFETmJQei9UcElxQURPVEF3Q0J4VEVBSXdnQkFBQUNCd0lBQUFBQUJ3MEFBUUFBQUFNQVlBRElBQU1BVGdBQUFBQUVnQVFBQUFBQUFnZ0FRRVVZQUIySUhBQUtBQUlBQlFBQUFBU0FCUUFBQUFBQ0NBQUFBQThBQUFBQUFBb0FBZ0FHQUFBQUJJQUdBQUFBQUFJSUFQLy9IUUR0Qk9iL0NnQUNBQWNBQUFBRWdBY0FBQUFBQWdnQS8vOE9BTm9KelA4S0FBSUFDQUFDQkFJQUJ3QXJCQUlBQUFCSUJBQUFCb0FBQUFBQUFBSUlBRE9URWdEYWNjai9CQUlRQU14c0N3RGFjY2ovTTVNU0FBMmx6LzhqQ0FFQUFBSUhBZ0FBQUFBSERRQUJBQUFBQXdCZ0FNZ0FBd0JPQUFBQUFBU0FDQUFBQUFBQ0NBQUFBUEgvMmduTS93b0FBZ0FKQUFBQUJJQUpBQUFBQUFJSUFBQUE0di9IRHJML0NnQUNBQW9BQWdRQ0FBY0FLd1FDQUFFQVNBUUFBRGNFQVFBQkJvQUFBQUFBQUFJSUFMdzczZi9IZHE3L0JBSVFBRllWMXYvSGRxNy9OSlBsLy9xcHRmOGpDQUVBQUFJSEFnQUFBQVVIQVFBRUJBY0dBQUlBQWdBREFBQUhEZ0FCQUFBQUF3QmdBTWdBQXdCT1NBQUFBQUFFZ0FvQUFBQUFBZ2dBQUFEeC83UVRtUDhLQUFJQUN3QTNCQUVBQVFBQUJJQUxBQUFBQUFJSUFBQUE0ditnR0g3L0NnQUNBQXdBTndRQkFBRUFBQVNBREFBQUFBQUNDQUFBQVBIL2pSMWsvd29BQWdBTkFBQUFCSUFOQUFBQUFBSUlBTzNWRGdERyttRC9DZ0FDQUE0QUFBQUVnQTRBQUFBQUFnZ0FzQklWQUptaVEvOEtBQUlBRHdBQ0JBSUFCd0FyQkFJQUFRQklCQUFBQm9BQUFBQUFBQUlJQU9PbEdBQ1pPa2YvQkFJUUFIMS9FUUF6MURqLzQ2VVlBSms2Ui84akNBRUEvd0VIQVFEL0FnY0NBQUFBQlFjQkFBTUFCdzRBQVFBQUFBTUFZQURJQUFNQVRrZ0FBQUFBQklBUEFBQUFBQUlJQUo0WCsvK1pvalQvQ2dBQ0FCQUFBQUFFZ0JBQUFBQUFBZ2dBMjlyMC8yMUtGLzhLQUFJQUVRQUFBQVNBRVFBQUFBQUNDQUMrVXRqL0xRVU8vd29BQWdBU0FBQUFCSUFTQUFBQUFBSUlBR1FId3Y4WkdDTC9DZ0FDQUJNQUFBQUVnQk1BQUFBQUFnZ0FKMFRJLzBad1AvOEtBQUlBRkFBQUFBU0FGQUFBQUFBQ0NBQkV6T1QvaHJWSS93b0FBZ0FWQUFBQUJJQVZBQUFBQUFJSUFBQUE0di90Qk9iL0NnQUNBQllBQWdRQ0FBY0FLd1FDQUFBQVNBUUFBQWFBQUFBQUFBQUNDQUEwaytYLzdXemkvd1FDRUFETmJONy83V3ppL3pTVDVmOGdvT24vSXdnQkFBQUNCd0lBQUFBQUJ3MEFBUUFBQUFNQVlBRElBQU1BVGdBQUFBQUVnQllBQUFBQUFnZ0FBQUR4L3dBQUFBQUtBQUlBRndBQUFBU0FGd0FBQUFBQ0NBRC8venNBN1FUbS93b0FBZ0FZQUFJRUFnQUhBQ3NFQWdBQUFFZ0VBQUFHZ0FBQUFBQUFBZ2dBTTVNL0FPMXM0djhFQWhBQXpHdzRBTzFzNHY4emt6OEFJS0RwL3lNSUFRQUFBZ2NDQUFBQUFBY05BQUVBQUFBREFHQUF5QUFEQUU0QUFBQUFCSUFZQUFBQUFBSUlBQUFBU3dBQUFBQUFDZ0FDQUJrQU53UUJBQUVBQUFTQUdRQUFBQUFDQ0FBQUFHa0FBQUFBQUFvQUFnQWFBRGNFQVFBQkFBQUVnQm9BQUFBQUFnZ0FBQUI0QU8wRTV2OEtBQUlBR3dBQ0JBSUFDQUFyQkFJQUFBQklCQUFBTndRQkFBRUdnQUFBQUFBQUFnZ0FBS0I3QU8wYzR2OEVBaEFBQUdCMEFPMGM0ditadVhzQTdkenAveU1JQVFBQUFnY0NBQUFBQUFjTkFBRUFBQUFEQUdBQXlBQURBRThBQUFBQUJJQWJBQUFBQUFJSUFQLy9hQURhQ2N6L0NnQUNBQndBTndRQkFBRUFBQVNBSEFBQUFBQUNDQUQvLzBvQTJnbk0vd29BQWdBZEFEY0VBUUFCQUFBRmdCNEFBQUFLQUFJQUhnQUVCZ1FBQVFBQUFBVUdCQUFDQUFBQUNnWUJBQUVBQUFXQUh3QUFBQW9BQWdBZkFBUUdCQUFDQUFBQUJRWUVBQU1BQUFBQUJnSUFnQUFBQUFXQUlBQUFBQW9BQWdBZ0FBUUdCQUFEQUFBQUJRWUVBQVFBQUFBQUJnSUFnQUFBQUFXQUlRQUFBQW9BQWdBaEFBUUdCQUFFQUFBQUJRWUVBQVVBQUFBQUJnSUFnQUFBQUFXQUlnQUFBQW9BQWdBaUFBUUdCQUFGQUFBQUJRWUVBQVlBQUFBQUJnSUFnQUFBQUFXQUl3QUFBQW9BQWdBakFBUUdCQUFHQUFBQUJRWUVBQWNBQUFBQUJnSUFnQUFBQUFXQUpBQUFBQW9BQWdBa0FBUUdCQUFIQUFBQUJRWUVBQWdBQUFBQUJnSUFnQUFBQUFXQUpRQUFBQW9BQWdBbEFBUUdCQUFJQUFBQUJRWUVBQWtBQUFBS0JnRUFBUUFBQllBbUFBQUFDZ0FDQUNZQUJBWUVBQWtBQUFBRkJnUUFDZ0FBQUFvR0FRQUJBQUFGZ0NjQUFBQUtBQUlBSndBRUJnUUFDZ0FBQUFVR0JBQUxBQUFBQ2dZQkFBRUFBQVdBS0FBQUFBb0FBZ0FvQUFRR0JBQUxBQUFBQlFZRUFBd0FBQUFLQmdFQUFRQUFCWUFwQUFBQUNnQUNBQ2tBQkFZRUFBd0FBQUFGQmdRQURRQUFBQUFHQWdDQUFBQUFCWUFxQUFBQUNnQUNBQ29BQkFZRUFBMEFBQUFGQmdRQURnQUFBQUFHQWdDQUFBQUFCWUFyQUFBQUNnQUNBQ3NBQkFZRUFBNEFBQUFGQmdRQUR3QUFBQUFHQWdDQUFBQUFCWUFzQUFBQUNnQUNBQ3dBQkFZRUFBOEFBQUFGQmdRQUVBQUFBQUFHQWdDQUFBQUFCWUF0QUFBQUNnQUNBQzBBQkFZRUFCQUFBQUFGQmdRQUVRQUFBQUFHQWdDQUFBQUFCWUF1QUFBQUNnQUNBQzRBQkFZRUFCRUFBQUFGQmdRQUVnQUFBQUFHQWdDQUFBQUFCWUF2QUFBQUNnQUNBQzhBQkFZRUFCSUFBQUFGQmdRQUV3QUFBQUFHQWdDQUFBQUFCWUF3QUFBQUNnQUNBREFBQkFZRUFCTUFBQUFGQmdRQUZBQUFBQUFHQWdDQUFBQUFCWUF4QUFBQUNnQUNBREVBQkFZRUFBd0FBQUFGQmdRQUZBQUFBQUFHQWdDQUFBQUFCWUF5QUFBQUNnQUNBRElBQkFZRUFBOEFBQUFGQmdRQUZBQUFBQUFHQWdDQUFBQUFCWUF6QUFBQUNnQUNBRE1BQkFZRUFBZ0FBQUFGQmdRQUZRQUFBQUFHQWdDQUFBQUFCWUEwQUFBQUNnQUNBRFFBQkFZRUFCVUFBQUFGQmdRQUZnQUFBQUFHQWdDQUFBQUFCWUExQUFBQUNnQUNBRFVBQkFZRUFBSUFBQUFGQmdRQUZnQUFBQUFHQWdDQUFBQUFCWUEyQUFBQUNnQUNBRFlBQkFZRUFBVUFBQUFGQmdRQUZnQUFBQUFHQWdDQUFBQUFCWUEzQUFBQUNnQUNBRGNBQkFZRUFBWUFBQUFGQmdRQUZ3QUFBQW9HQVFBQkFBQUZnRGdBQUFBS0FBSUFPQUFFQmdRQUZ3QUFBQVVHQkFBWUFBQUFDZ1lCQUFFQUFBV0FPUUFBQUFvQUFnQTVBQVFHQkFBWUFBQUFCUVlFQUJrQUFBQUtCZ0VBQVFBQUJZQTZBQUFBQ2dBQ0FEb0FCQVlFQUJrQUFBQUZCZ1FBR2dBQUFBb0dBUUFCQUFBRmdEc0FBQUFLQUFJQU93QUVCZ1FBR2dBQUFBVUdCQUFiQUFBQUNnWUJBQUVBQUFXQVBBQUFBQW9BQWdBOEFBUUdCQUFiQUFBQUJRWUVBQndBQUFBS0JnRUFBUUFBQllBOUFBQUFDZ0FDQUQwQUJBWUVBQmNBQUFBRkJnUUFIQUFBQUFvR0FRQUJBQUFIZ0VBQUFBQUVBaEFBQUFBQUFOQjlKQUFBQUFBQVRxVVVBQW9BQWdBK0FCQUFSd0FBQUZSb1pYSmxJR2x6SUdFZ2RtRnNaVzVqWlNCdmNpQmphR0Z5WjJVZ1pYSnliM0lnYzI5dFpYZG9aWEpsSUdsdUlIUm9hWE1nWVhKdmJXRjBhV01nYzNsemRHVnRMZ0FLQWdBRUFBUUtBZ0FCQUEwQ0RBQk9wUlFBQUFBQUFBQUFBQUFPQWd3QTBIMGtBQUFBQUFBQUFBQUFEd0lNQUU2bEZBQ0IyQThBQUFBQUFBQUFCNEJCQUFBQUJBSVFBQUFBQUFBME0vdi9BQUFBQU8wRTV2OEtBQUlBUHdBQUNnSUFCQUFFQ2dJQUFRQU5BZ3dBN1FUbS93QUFBQUFBQUFBQURnSU1BRFF6Ky84QUFBQUFBQUFBQUE4Q0RBRHRCT2IvUmk0VkFBQUFBQUFBQUFlQVFnQUFBQVFDRUFDQXd2My9VZHhkLzREQy9mL1BBMDcvQ2dBQ0FFQUFBQW9DQUFRQUJBb0NBQUVBRFFJTUFNOERUditBd3YzL0FBQUFBQTRDREFCUjNGMy9nTUw5L3dBQUFBQVBBZ3dBendOTy93R2JEUUFBQUFBQUFBQUhnRU1BQUFBRUFoQUFnWS9lLzZDTFFQK0JqOTcvV1Ywci93b0FBZ0JCQUFBS0FnQUVBQVFLQWdBQkFBMENEQUJaWFN2L2dZL2Uvd0FBQUFBT0Fnd0FvSXRBLzRHUDN2OEFBQUFBRHdJTUFGbGRLLy9IdmZQL0FBQUFBQUFBQUFBQUFBQUFBQUE9</t>
        </r>
      </text>
    </comment>
    <comment ref="K106" authorId="0">
      <text>
        <r>
          <rPr>
            <b/>
            <sz val="9"/>
            <color indexed="81"/>
            <rFont val="Tahoma"/>
            <family val="2"/>
          </rPr>
          <t>QzZIMTJGMk4yTzJ8TUFTVEVSIFNIRUVUUGljdHVyZSA1NzJ8Vm1wRFJEQXhNREFFQXdJQkFBQUFBQUFBQUFBQUFBQ0FBQUFBQUFNQUZnQUFBRU5vWlcxRWNtRjNJREV5TGpBdU1pNHhNRGMyQ0FBVEFBQUFWVzUwYVhSc1pXUWdSRzlqZFcxbGJuUUVBaEFBeld6QS8yRHZjZ0NadVNFQUJ0VW9BUUVKQ0FBQWdCWUFBQUFHQUFJSkNBQUFRREVCQU1EVkFBMElBUUFCQ0FjQkFBRTZCQUVBQVRzRUFRQUFSUVFCQUFFOEJBRUFBQXdHQVFBQkR3WUJBQUVOQmdFQUFFSUVBUUFBUXdRQkFBQkVCQUVBQUFvSUNBQURBR0FBeUFBREFBc0lDQUFFQUFBQThBQURBQWtJQkFBenN3SUFDQWdFQUFBQUFnQUhDQVFBQUFBQkFBWUlCQUFBQUFRQUJRZ0VBQUFBSGdBRUNBSUFlQUFEQ0FRQUFBQjRBQ01JQVFBRkRBZ0JBQUFvQ0FFQUFTa0lBUUFCS2dnQkFBRUNDQkFBQUFBa0FBQUFKQUFBQUNRQUFBQWtBQUVEQWdBQUFBSURBZ0FCQUFBRERnQUNBUC8vLy8vLy93QUFBQUFBQUFBQkpBQUFBQUlBQXdEa0JBVUFRWEpwWVd3RUFPUUVEd0JVYVcxbGN5Qk9aWGNnVW05dFlXNEJnQjRBQUFBRUFoQUFBQUFBQUFBQUFBQXprOFVFYTB4ckJSWUlCQUFBQUNRQUdBZ0VBQUFBSkFBWkNBQUFFQWdDQUFFQUR3Z0NBQUVBQTRBYUFBQUFCQUlRQU0xc3dQOWc3M0lBbWJraEFBYlZLQUVFZ0FFQUFBQUFBZ2dBQVFEeC8yRG5nUUFLQUFJQUFnQUNCQUlBQndBckJBSUFBZ0JJQkFBQU53UUJBQUVHZ0FBQUFBQUFBZ2dBTlpQMC8yQi9oUUFFQWhBQXptenQvMkR2Y2dCb3h2Yi9ZSCtGQUNNSUFRRC9BUWNCQVA4Q0J3SUFBQUFGQndFQUF3QUhEd0FCQUFBQUF3QmdBTWdBQXdCT1NESUFBQUFBQklBQ0FBQUFBQUlJQUFBQUFBQno0cHNBQ2dBQ0FBTUFOd1FCQUFFQUFBU0FBd0FBQUFBQ0NBQUJBUEgvaHQyMUFBb0FBZ0FFQURjRUFRQUJBQUFFZ0FRQUFBQUFBZ2dBQUFBQUFKbll6d0FLQUFJQUJRQTNCQUVBQVFBQUJJQUZBQUFBQUFJSUFBQUE4Zit0MCtrQUNnQUNBQVlBQUFBRWdBWUFBQUFBQWdnQUFBQVBBSzNUNlFBS0FBSUFCd0FDQkFJQUJ3QXJCQUlBQWdCSUJBQUFOd1FCQUFFR2dBQUFBQUFBQWdnQU01TVNBSzA3NWdBRUFoQUF6R3dMQUswNzVnQm14aFFBcmN2NEFDTUlBUUFBQWdjQ0FBQUFCUWNCQUFFQUJ3OEFBUUFBQUFNQVlBRElBQU1BVGtneUFBQUFBQVNBQndBQUFBQUNDQUFBQU5QL3JkUHBBQW9BQWdBSUFBQUFCSUFJQUFBQUFBSUlBQUFBeFAvQXpnTUJDZ0FDQUFrQUFnUUNBQWtBS3dRQ0FBQUFTQVFBQURjRUFRQUJCb0FBQUFBQUFBSUlBRFNUeC8vQW1nQUJCQUlRQU0xc3dQL0FtZ0FCTkpQSC8xbTBCZ0VqQ0FFQUFBSUhBZ0FBQUFBSERRQUJBQUFBQXdCZ0FNZ0FBd0JHQUFBQUFBU0FDUUFBQUFBQ0NBQUFBTVQvbWRqUEFBb0FBZ0FLQUFJRUFnQUpBQ3NFQWdBQUFFZ0VBQUEzQkFFQUFRYUFBQUFBQUFBQ0NBQTBrOGYvbWFUTUFBUUNFQUROYk1EL21hVE1BRFNUeC84eXZ0SUFJd2dCQUFBQ0J3SUFBQUFBQncwQUFRQUFBQU1BWUFESUFBTUFSZ0FBQUFBRWdBb0FBQUFBQWdnQUFBQUFBTURPQXdFS0FBSUFDd0FBQUFTQUN3QUFBQUFDQ0FBQUFCNEF3TTREQVFvQUFnQU1BQUlFQWdBSUFDc0VBZ0FBQUVnRUFBQTNCQUVBQVFhQUFBQUFBQUFDQ0FBQW9DRUF3T2IvQUFRQ0VBQUFZQm9Bd09iL0FKbTVJUURBcGdjQkl3Z0JBQUFDQndJQUFBQUFCdzBBQVFBQUFBTUFZQURJQUFNQVR3QUFBQUFFZ0F3QUFBQUFBZ2dBQVFEeC85UEpIUUVLQUFJQURRQUNCQUlBQ0FBckJBSUFBUUJJQkFBQU53UUJBQUVHZ0FBQUFBQUFBZ2dBQWFEMC85UGhHUUVFQWhBQUFXRHQvOVBoR1FHYnVmVC9CdFVvQVNNSUFRQUFBZ2NDQUFBQUJRY0JBQUVBQnc0QUFRQUFBQU1BWUFESUFBTUFUMGdBQUFBQUJZQU9BQUFBQ2dBQ0FBNEFCQVlFQUFFQUFBQUZCZ1FBQWdBQUFBb0dBUUFCQUFBRmdBOEFBQUFLQUFJQUR3QUVCZ1FBQWdBQUFBVUdCQUFEQUFBQUNnWUJBQUVBQUFXQUVBQUFBQW9BQWdBUUFBUUdCQUFEQUFBQUJRWUVBQVFBQUFBS0JnRUFBUUFBQllBUkFBQUFDZ0FDQUJFQUJBWUVBQVFBQUFBRkJnUUFCUUFBQUFvR0FRQUJBQUFGZ0JJQUFBQUtBQUlBRWdBRUJnUUFCUUFBQUFVR0JBQUdBQUFBQ2dZQkFBRUFBQVdBRXdBQUFBb0FBZ0FUQUFRR0JBQUZBQUFBQlFZRUFBY0FBQUFLQmdFQUFRQUFCWUFVQUFBQUNnQUNBQlFBQkFZRUFBY0FBQUFGQmdRQUNBQUFBQW9HQVFBQkFBQUZnQlVBQUFBS0FBSUFGUUFFQmdRQUJ3QUFBQVVHQkFBSkFBQUFDZ1lCQUFFQUFBV0FGZ0FBQUFvQUFnQVdBQVFHQkFBRkFBQUFCUVlFQUFvQUFBQUtCZ0VBQVFBQUJZQVhBQUFBQ2dBQ0FCY0FCQVlFQUFvQUFBQUZCZ1FBQ3dBQUFBQUdBZ0FDQUFBQUJZQVlBQUFBQ2dBQ0FCZ0FCQVlFQUFvQUFBQUZCZ1FBREFBQUFBb0dBUUFCQUFBQUFBQUFBQUFBQUE9PQ==</t>
        </r>
      </text>
    </comment>
    <comment ref="J107" authorId="0">
      <text>
        <r>
          <rPr>
            <sz val="9"/>
            <color indexed="81"/>
            <rFont val="Tahoma"/>
            <family val="2"/>
          </rPr>
          <t>QzE5SDIxTjNPNXxNQVNURVIgU0hFRVRQaWN0dXJlIDY0NXxWbXBEUkRBeE1EQUVBd0lCQUFBQUFBQUFBQUFBQUFDQUFBQUFBQU1BRmdBQUFFTm9aVzFFY21GM0lERXlMakF1TWk0eE1EYzJCQUlRQUFBNTBmK04zV1AvcXVxREFEa3h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ZhOEdRY1dDQVFBQUFBa0FCZ0lCQUFBQUNRQUdRZ0FBQkFJQWdBQkFBOElBZ0FCQUFPQU93QUFBQVFDRUFBQU9kSC9qZDFqLzZycWd3QTVNVTRBQklBQkFBQUFBQUlJQUFBQVBBQTU4VTBBQ2dBQ0FBSUFOd1FCQUFFQUFBU0FBZ0FBQUFBQ0NBQUFBRXNBSnZZekFBb0FBZ0FEQUFJRUFnQUlBQ3NFQWdBQUFFZ0VBQUEzQkFFQUFRYUFBQUFBQUFBQ0NBQUFvRTRBSmc0d0FBUUNFQUFBWUVjQUpnNHdBSm01VGdBbXpqY0FJd2dCQUFBQ0J3SUFBQUFBQncwQUFRQUFBQU1BWUFESUFBTUFUd0FBQUFBRWdBTUFBQUFBQWdnQUFBQThBQlA3R1FBS0FBSUFCQUFBQUFTQUJBQUFBQUFDQ0FBQUFCNEFFL3NaQUFvQUFnQUZBQUlFQWdBSUFDc0VBZ0FBQUVnRUFBQTNCQUVBQVFhQUFBQUFBQUFDQ0FBQW9DRUFFeE1XQUFRQ0VBQUFZQm9BRXhNV0FKbTVJUUFUMHgwQUl3Z0JBQUFDQndJQUFBQUFCdzBBQVFBQUFBTUFZQURJQUFNQVR3QUFBQUFFZ0FVQUFBQUFBZ2dBQUFCTEFBQUFBQUFLQUFJQUJnQUFBQVNBQmdBQUFBQUNDQUFBQUdrQUFBQUFBQW9BQWdBSEFBQUFCSUFIQUFBQUFBSUlBQUFBZUFBVCt4a0FDZ0FDQUFnQU53UUJBQUVBQUFTQUNBQUFBQUFDQ0FBQUFIZ0E3UVRtL3dvQUFnQUpBQUlFQWdBSEFDc0VBZ0FCQUVnRUFBQTNCQUVBQVFhQUFBQUFBQUFDQ0FBemszc0E3V3ppL3dRQ0VBRE1iSFFBN1d6aS82cnFnd0Fnb09uL0l3Z0JBQUFDQndJQUFBQUZCd0VBQlFRSEJnQUNBQUlBQXdBQUJ3NEFBUUFBQUFNQVlBRElBQU1BVGtnQUFBQUFCSUFKQUFBQUFBSUlBUC8vYUFEYUNjei9DZ0FDQUFvQUFBQUVnQW9BQUFBQUFnZ0EvLzlLQU5vSnpQOEtBQUlBQ3dBQUFBU0FDd0FBQUFBQ0NBQUFBRHdBN1FUbS93b0FBZ0FNQUFBQUJJQU1BQUFBQUFJSUFNek1EUUR0Qk9iL0NnQUNBQTBBQUFBRWdBMEFBQUFBQWdnQXpjeisvOW9KelA4S0FBSUFEZ0FBQUFTQURnQUFBQUFDQ0FETnpPRC8yZ25NL3dvQUFnQVBBQUFBQklBUEFBQUFBQUlJQU0zTTBmL3RCT2IvQ2dBQ0FCQUFBQUFFZ0JBQUFBQUFBZ2dBemN6Zy93QUFBQUFLQUFJQUVRQUFBQVNBRVFBQUFBQUNDQUNOaDlmL0hZZ2NBQW9BQWdBU0FBSUVBZ0FIQUNzRUFnQUFBRWdFQUFBR2dBQUFBQUFBQWdnQXdCcmIveDN3R0FBRUFoQUFXdlRUL3gzd0dBREFHdHYvVUNNZ0FDTUlBUUFBQWdjQ0FBQUFBQWNOQUFFQUFBQURBR0FBeUFBREFFNEFBQUFBQklBU0FBQUFBQUlJQU0zTTcvOU9LaTRBQ2dBQ0FCTUFBZ1FDQUFnQUt3UUNBQUFBU0FRQUFBYUFBQUFBQUFBQ0NBRE5iUFAvVGtJcUFBUUNFQUROTE96L1RrSXFBR2VHOC85T0FqSUFJd2dCQUFBQ0J3SUFBQUFBQncwQUFRQUFBQU1BWUFESUFBTUFUd0FBQUFBRWdCTUFBQUFBQWdnQURCSUlBQjJJSEFBS0FBSUFGQUFDQkFJQUJ3QXJCQUlBQUFCSUJBQUFCb0FBQUFBQUFBSUlBRUNsQ3dBZDhCZ0FCQUlRQU5sK0JBQWQ4QmdBUUtVTEFGQWpJQUFqQ0FFQUFBSUhBZ0FBQUFBSERRQUJBQUFBQXdCZ0FNZ0FBd0JPQUFBQUFBU0FGQUFBQUFBQ0NBRE56UDcvQUFBQUFBb0FBZ0FWQUFBQUJJQVZBQUFBQUFJSUFQLy9Pd0RIRHJML0NnQUNBQllBQUFBRWdCWUFBQUFBQWdnQS8vOGRBTWNPc3Y4S0FBSUFGd0FDQkFJQUNBQXJCQUlBQUFCSUJBQUFOd1FCQUFFR2dBQUFBQUFBQWdnQUFLQWhBTWNtcnY4RUFoQUFBR0FhQU1jbXJ2K1p1U0VBeCthMS95TUlBUUFBQWdjQ0FBQUFBQWNOQUFFQUFBQURBR0FBeUFBREFFOEFBQUFBQklBWEFBQUFBQUlJQVAvL1NnQzBFNWovQ2dBQ0FCZ0FBZ1FDQUFnQUt3UUNBQUFBU0FRQUFEY0VBUUFCQm9BQUFBQUFBQUlJQUFDZ1RnQzBLNVQvQkFJUUFBQmdSd0MwSzVUL21ibE9BTFRybS84akNBRUFBQUlIQWdBQUFBQUhEUUFCQUFBQUF3QmdBTWdBQXdCUEFBQUFBQVNBR0FBQUFBQUNDQUQvL3pzQW9CaCsvd29BQWdBWkFBQUFCSUFaQUFBQUFBSUlBUC8vSFFDZ0dINy9DZ0FDQUJvQU53UUJBQUVBQUFTQUdnQUFBQUFDQ0FELy8wb0FqUjFrL3dvQUFnQWJBRGNFQVFBQkFBQUVnQnNBQUFBQUFnZ0EvLzkzQU1jT3N2OEtBQUlBSEFBM0JBRUFBUUFBQllBZEFBQUFDZ0FDQUIwQUJBWUVBQUVBQUFBRkJnUUFBZ0FBQUFvR0FRQUJBQUFGZ0I0QUFBQUtBQUlBSGdBRUJnUUFBZ0FBQUFVR0JBQURBQUFBQ2dZQkFBRUFBQVdBSHdBQUFBb0FBZ0FmQUFRR0JBQURBQUFBQlFZRUFBUUFBQUFBQmdJQUFnQUFBQVdBSUFBQUFBb0FBZ0FnQUFRR0JBQURBQUFBQlFZRUFBVUFBQUFLQmdFQUFRQUFCWUFoQUFBQUNnQUNBQ0VBQkFZRUFBVUFBQUFGQmdRQUJnQUFBQUFHQWdBQ0FBTUdBZ0FDQUFzR0VBQWdBQUFBSndBQUFDTUFBQUFpQUFBQUFBQUZnQ0lBQUFBS0FBSUFJZ0FFQmdRQUJnQUFBQVVHQkFBSEFBQUFDZ1lCQUFFQUFBV0FJd0FBQUFvQUFnQWpBQVFHQkFBR0FBQUFCUVlFQUFnQUFBQUtCZ0VBQVFBQUJZQWtBQUFBQ2dBQ0FDUUFCQVlFQUFnQUFBQUZCZ1FBQ1FBQUFBb0dBUUFCQUFBRmdDVUFBQUFLQUFJQUpRQUVCZ1FBQ1FBQUFBVUdCQUFLQUFBQUFBWUNBQUlBQXdZQ0FBSUFDd1lRQURrQUFBQWtBQUFBSmdBQUFETUFBQUFBQUFXQUpnQUFBQW9BQWdBbUFBUUdCQUFLQUFBQUJRWUVBQXNBQUFBS0JnRUFBUUFBQllBbkFBQUFDZ0FDQUNjQUJBWUVBQVVBQUFBRkJnUUFDd0FBQUFvR0FRQUJBQUFGZ0NnQUFBQUtBQUlBS0FBRUJnUUFDd0FBQUFVR0JBQU1BQUFBQ2dZQkFBRUFBQVdBS1FBQUFBb0FBZ0FwQUFRR0JBQU1BQUFBQlFZRUFBMEFBQUFBQmdJQWdBQUFBQVdBS2dBQUFBb0FBZ0FxQUFRR0JBQU5BQUFBQlFZRUFBNEFBQUFBQmdJQWdBQUFBQVdBS3dBQUFBb0FBZ0FyQUFRR0JBQU9BQUFBQlFZRUFBOEFBQUFBQmdJQWdBQUFBQVdBTEFBQUFBb0FBZ0FzQUFRR0JBQVBBQUFBQlFZRUFCQUFBQUFBQmdJQWdBQUFBQVdBTFFBQUFBb0FBZ0F0QUFRR0JBQVFBQUFBQlFZRUFCRUFBQUFBQmdJQWdBQUFBQVdBTGdBQUFBb0FBZ0F1QUFRR0JBQVJBQUFBQlFZRUFCSUFBQUFBQmdJQWdBQUFBQVdBTHdBQUFBb0FBZ0F2QUFRR0JBQVNBQUFBQlFZRUFCTUFBQUFBQmdJQWdBQUFBQVdBTUFBQUFBb0FBZ0F3QUFRR0JBQVRBQUFBQlFZRUFCUUFBQUFBQmdJQWdBQUFBQVdBTVFBQUFBb0FBZ0F4QUFRR0JBQU1BQUFBQlFZRUFCUUFBQUFBQmdJQWdBQUFBQVdBTWdBQUFBb0FBZ0F5QUFRR0JBQVFBQUFBQlFZRUFCUUFBQUFBQmdJQWdBQUFBQVdBTXdBQUFBb0FBZ0F6QUFRR0JBQUtBQUFBQlFZRUFCVUFBQUFLQmdFQUFRQUFCWUEwQUFBQUNnQUNBRFFBQkFZRUFCVUFBQUFGQmdRQUZnQUFBQUFHQWdBQ0FBQUFCWUExQUFBQUNnQUNBRFVBQkFZRUFCVUFBQUFGQmdRQUZ3QUFBQW9HQVFBQkFBQUZnRFlBQUFBS0FBSUFOZ0FFQmdRQUZ3QUFBQVVHQkFBWUFBQUFDZ1lCQUFFQUFBV0FOd0FBQUFvQUFnQTNBQVFHQkFBWUFBQUFCUVlFQUJrQUFBQUtCZ0VBQVFBQUJZQTRBQUFBQ2dBQ0FEZ0FCQVlFQUJnQUFBQUZCZ1FBR2dBQUFBb0dBUUFCQUFBRmdEa0FBQUFLQUFJQU9RQUVCZ1FBQ1FBQUFBVUdCQUFiQUFBQUNnWUJBQUVBQUFlQVBBQUFBQVFDRUFETnpPLy9ORFA3LzgzTTcvL3RCT2IvQ2dBQ0FEb0FBQW9DQUFRQUJBb0NBQUVBRFFJTUFPMEU1di9Oek8vL0FBQUFBQTRDREFBME0vdi96Y3p2L3dBQUFBQVBBZ3dBN1FUbS94UDdCQUFBQUFBQUFBQUhnRDBBQUFBRUFoQUF6Y3p2LzlCOUpBRE56Ty8vVHFVVUFBb0FBZ0E3QUFBS0FnQUVBQVFLQWdBQkFBMENEQUJPcFJRQXpjenYvd0FBQUFBT0Fnd0EwSDBrQU0zTTcvOEFBQUFBRHdJTUFFNmxGQUJQcGYvL0FBQUFBQUFBQUFBQUFBQUFBQUE9</t>
        </r>
      </text>
    </comment>
    <comment ref="K107" authorId="0">
      <text>
        <r>
          <rPr>
            <sz val="9"/>
            <color indexed="81"/>
            <rFont val="Tahoma"/>
            <family val="2"/>
          </rPr>
          <t>QzE5SDIxTjNPNXxNQVNURVIgU0hFRVRQaWN0dXJlIDY0NXxWbXBEUkRBeE1EQUVBd0lCQUFBQUFBQUFBQUFBQUFDQUFBQUFBQU1BRmdBQUFFTm9aVzFFY21GM0lERXlMakF1TWk0eE1EYzJCQUlRQUFBNTBmK04zV1AvcXVxREFEa3h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ZhOEdRY1dDQVFBQUFBa0FCZ0lCQUFBQUNRQUdRZ0FBQkFJQWdBQkFBOElBZ0FCQUFPQU93QUFBQVFDRUFBQU9kSC9qZDFqLzZycWd3QTVNVTRBQklBQkFBQUFBQUlJQUFBQVBBQTU4VTBBQ2dBQ0FBSUFOd1FCQUFFQUFBU0FBZ0FBQUFBQ0NBQUFBRXNBSnZZekFBb0FBZ0FEQUFJRUFnQUlBQ3NFQWdBQUFFZ0VBQUEzQkFFQUFRYUFBQUFBQUFBQ0NBQUFvRTRBSmc0d0FBUUNFQUFBWUVjQUpnNHdBSm01VGdBbXpqY0FJd2dCQUFBQ0J3SUFBQUFBQncwQUFRQUFBQU1BWUFESUFBTUFUd0FBQUFBRWdBTUFBQUFBQWdnQUFBQThBQlA3R1FBS0FBSUFCQUFBQUFTQUJBQUFBQUFDQ0FBQUFCNEFFL3NaQUFvQUFnQUZBQUlFQWdBSUFDc0VBZ0FBQUVnRUFBQTNCQUVBQVFhQUFBQUFBQUFDQ0FBQW9DRUFFeE1XQUFRQ0VBQUFZQm9BRXhNV0FKbTVJUUFUMHgwQUl3Z0JBQUFDQndJQUFBQUFCdzBBQVFBQUFBTUFZQURJQUFNQVR3QUFBQUFFZ0FVQUFBQUFBZ2dBQUFCTEFBQUFBQUFLQUFJQUJnQUFBQVNBQmdBQUFBQUNDQUFBQUdrQUFBQUFBQW9BQWdBSEFBQUFCSUFIQUFBQUFBSUlBQUFBZUFBVCt4a0FDZ0FDQUFnQU53UUJBQUVBQUFTQUNBQUFBQUFDQ0FBQUFIZ0E3UVRtL3dvQUFnQUpBQUlFQWdBSEFDc0VBZ0FCQUVnRUFBQTNCQUVBQVFhQUFBQUFBQUFDQ0FBemszc0E3V3ppL3dRQ0VBRE1iSFFBN1d6aS82cnFnd0Fnb09uL0l3Z0JBQUFDQndJQUFBQUZCd0VBQlFRSEJnQUNBQUlBQXdBQUJ3NEFBUUFBQUFNQVlBRElBQU1BVGtnQUFBQUFCSUFKQUFBQUFBSUlBUC8vYUFEYUNjei9DZ0FDQUFvQUFBQUVnQW9BQUFBQUFnZ0EvLzlLQU5vSnpQOEtBQUlBQ3dBQUFBU0FDd0FBQUFBQ0NBQUFBRHdBN1FUbS93b0FBZ0FNQUFBQUJJQU1BQUFBQUFJSUFNek1EUUR0Qk9iL0NnQUNBQTBBQUFBRWdBMEFBQUFBQWdnQXpjeisvOW9KelA4S0FBSUFEZ0FBQUFTQURnQUFBQUFDQ0FETnpPRC8yZ25NL3dvQUFnQVBBQUFBQklBUEFBQUFBQUlJQU0zTTBmL3RCT2IvQ2dBQ0FCQUFBQUFFZ0JBQUFBQUFBZ2dBemN6Zy93QUFBQUFLQUFJQUVRQUFBQVNBRVFBQUFBQUNDQUNOaDlmL0hZZ2NBQW9BQWdBU0FBSUVBZ0FIQUNzRUFnQUFBRWdFQUFBR2dBQUFBQUFBQWdnQXdCcmIveDN3R0FBRUFoQUFXdlRUL3gzd0dBREFHdHYvVUNNZ0FDTUlBUUFBQWdjQ0FBQUFBQWNOQUFFQUFBQURBR0FBeUFBREFFNEFBQUFBQklBU0FBQUFBQUlJQU0zTTcvOU9LaTRBQ2dBQ0FCTUFBZ1FDQUFnQUt3UUNBQUFBU0FRQUFBYUFBQUFBQUFBQ0NBRE5iUFAvVGtJcUFBUUNFQUROTE96L1RrSXFBR2VHOC85T0FqSUFJd2dCQUFBQ0J3SUFBQUFBQncwQUFRQUFBQU1BWUFESUFBTUFUd0FBQUFBRWdCTUFBQUFBQWdnQURCSUlBQjJJSEFBS0FBSUFGQUFDQkFJQUJ3QXJCQUlBQUFCSUJBQUFCb0FBQUFBQUFBSUlBRUNsQ3dBZDhCZ0FCQUlRQU5sK0JBQWQ4QmdBUUtVTEFGQWpJQUFqQ0FFQUFBSUhBZ0FBQUFBSERRQUJBQUFBQXdCZ0FNZ0FBd0JPQUFBQUFBU0FGQUFBQUFBQ0NBRE56UDcvQUFBQUFBb0FBZ0FWQUFBQUJJQVZBQUFBQUFJSUFQLy9Pd0RIRHJML0NnQUNBQllBQUFBRWdCWUFBQUFBQWdnQS8vOGRBTWNPc3Y4S0FBSUFGd0FDQkFJQUNBQXJCQUlBQUFCSUJBQUFOd1FCQUFFR2dBQUFBQUFBQWdnQUFLQWhBTWNtcnY4RUFoQUFBR0FhQU1jbXJ2K1p1U0VBeCthMS95TUlBUUFBQWdjQ0FBQUFBQWNOQUFFQUFBQURBR0FBeUFBREFFOEFBQUFBQklBWEFBQUFBQUlJQVAvL1NnQzBFNWovQ2dBQ0FCZ0FBZ1FDQUFnQUt3UUNBQUFBU0FRQUFEY0VBUUFCQm9BQUFBQUFBQUlJQUFDZ1RnQzBLNVQvQkFJUUFBQmdSd0MwSzVUL21ibE9BTFRybS84akNBRUFBQUlIQWdBQUFBQUhEUUFCQUFBQUF3QmdBTWdBQXdCUEFBQUFBQVNBR0FBQUFBQUNDQUQvL3pzQW9CaCsvd29BQWdBWkFBQUFCSUFaQUFBQUFBSUlBUC8vSFFDZ0dINy9DZ0FDQUJvQU53UUJBQUVBQUFTQUdnQUFBQUFDQ0FELy8wb0FqUjFrL3dvQUFnQWJBRGNFQVFBQkFBQUVnQnNBQUFBQUFnZ0EvLzkzQU1jT3N2OEtBQUlBSEFBM0JBRUFBUUFBQllBZEFBQUFDZ0FDQUIwQUJBWUVBQUVBQUFBRkJnUUFBZ0FBQUFvR0FRQUJBQUFGZ0I0QUFBQUtBQUlBSGdBRUJnUUFBZ0FBQUFVR0JBQURBQUFBQ2dZQkFBRUFBQVdBSHdBQUFBb0FBZ0FmQUFRR0JBQURBQUFBQlFZRUFBUUFBQUFBQmdJQUFnQUFBQVdBSUFBQUFBb0FBZ0FnQUFRR0JBQURBQUFBQlFZRUFBVUFBQUFLQmdFQUFRQUFCWUFoQUFBQUNnQUNBQ0VBQkFZRUFBVUFBQUFGQmdRQUJnQUFBQUFHQWdBQ0FBTUdBZ0FDQUFzR0VBQWdBQUFBSndBQUFDTUFBQUFpQUFBQUFBQUZnQ0lBQUFBS0FBSUFJZ0FFQmdRQUJnQUFBQVVHQkFBSEFBQUFDZ1lCQUFFQUFBV0FJd0FBQUFvQUFnQWpBQVFHQkFBR0FBQUFCUVlFQUFnQUFBQUtCZ0VBQVFBQUJZQWtBQUFBQ2dBQ0FDUUFCQVlFQUFnQUFBQUZCZ1FBQ1FBQUFBb0dBUUFCQUFBRmdDVUFBQUFLQUFJQUpRQUVCZ1FBQ1FBQUFBVUdCQUFLQUFBQUFBWUNBQUlBQXdZQ0FBSUFDd1lRQURrQUFBQWtBQUFBSmdBQUFETUFBQUFBQUFXQUpnQUFBQW9BQWdBbUFBUUdCQUFLQUFBQUJRWUVBQXNBQUFBS0JnRUFBUUFBQllBbkFBQUFDZ0FDQUNjQUJBWUVBQVVBQUFBRkJnUUFDd0FBQUFvR0FRQUJBQUFGZ0NnQUFBQUtBQUlBS0FBRUJnUUFDd0FBQUFVR0JBQU1BQUFBQ2dZQkFBRUFBQVdBS1FBQUFBb0FBZ0FwQUFRR0JBQU1BQUFBQlFZRUFBMEFBQUFBQmdJQWdBQUFBQVdBS2dBQUFBb0FBZ0FxQUFRR0JBQU5BQUFBQlFZRUFBNEFBQUFBQmdJQWdBQUFBQVdBS3dBQUFBb0FBZ0FyQUFRR0JBQU9BQUFBQlFZRUFBOEFBQUFBQmdJQWdBQUFBQVdBTEFBQUFBb0FBZ0FzQUFRR0JBQVBBQUFBQlFZRUFCQUFBQUFBQmdJQWdBQUFBQVdBTFFBQUFBb0FBZ0F0QUFRR0JBQVFBQUFBQlFZRUFCRUFBQUFBQmdJQWdBQUFBQVdBTGdBQUFBb0FBZ0F1QUFRR0JBQVJBQUFBQlFZRUFCSUFBQUFBQmdJQWdBQUFBQVdBTHdBQUFBb0FBZ0F2QUFRR0JBQVNBQUFBQlFZRUFCTUFBQUFBQmdJQWdBQUFBQVdBTUFBQUFBb0FBZ0F3QUFRR0JBQVRBQUFBQlFZRUFCUUFBQUFBQmdJQWdBQUFBQVdBTVFBQUFBb0FBZ0F4QUFRR0JBQU1BQUFBQlFZRUFCUUFBQUFBQmdJQWdBQUFBQVdBTWdBQUFBb0FBZ0F5QUFRR0JBQVFBQUFBQlFZRUFCUUFBQUFBQmdJQWdBQUFBQVdBTXdBQUFBb0FBZ0F6QUFRR0JBQUtBQUFBQlFZRUFCVUFBQUFLQmdFQUFRQUFCWUEwQUFBQUNnQUNBRFFBQkFZRUFCVUFBQUFGQmdRQUZnQUFBQUFHQWdBQ0FBQUFCWUExQUFBQUNnQUNBRFVBQkFZRUFCVUFBQUFGQmdRQUZ3QUFBQW9HQVFBQkFBQUZnRFlBQUFBS0FBSUFOZ0FFQmdRQUZ3QUFBQVVHQkFBWUFBQUFDZ1lCQUFFQUFBV0FOd0FBQUFvQUFnQTNBQVFHQkFBWUFBQUFCUVlFQUJrQUFBQUtCZ0VBQVFBQUJZQTRBQUFBQ2dBQ0FEZ0FCQVlFQUJnQUFBQUZCZ1FBR2dBQUFBb0dBUUFCQUFBRmdEa0FBQUFLQUFJQU9RQUVCZ1FBQ1FBQUFBVUdCQUFiQUFBQUNnWUJBQUVBQUFlQVBBQUFBQVFDRUFETnpPLy9ORFA3LzgzTTcvL3RCT2IvQ2dBQ0FEb0FBQW9DQUFRQUJBb0NBQUVBRFFJTUFPMEU1di9Oek8vL0FBQUFBQTRDREFBME0vdi96Y3p2L3dBQUFBQVBBZ3dBN1FUbS94UDdCQUFBQUFBQUFBQUhnRDBBQUFBRUFoQUF6Y3p2LzlCOUpBRE56Ty8vVHFVVUFBb0FBZ0E3QUFBS0FnQUVBQVFLQWdBQkFBMENEQUJPcFJRQXpjenYvd0FBQUFBT0Fnd0EwSDBrQU0zTTcvOEFBQUFBRHdJTUFFNmxGQUJQcGYvL0FBQUFBQUFBQUFBQUFBQUFBQUE9</t>
        </r>
      </text>
    </comment>
    <comment ref="J108" authorId="0">
      <text>
        <r>
          <rPr>
            <sz val="9"/>
            <color indexed="81"/>
            <rFont val="Tahoma"/>
            <family val="2"/>
          </rPr>
          <t>QzE1SDE4TjRPM1MyfE1BU1RFUiBTSEVFVFBpY3R1cmUgMzMxfFZtcERSREF4TURBRUF3SUJBQUFBQUFBQUFBQUFBQUNBQUFBQUFBTUFGZ0FBQUVOb1pXMUVjbUYzSURFeUxqQXVNaTR4TURjMkJBSVFBRkJOblArZ21IMy96Wk04QUlYT3N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THhXZ0JJV0NBUUFBQUFrQUJnSUJBQUFBQ1FBR1FnQUFCQUlBZ0FCQUE4SUFnQUJBQU9BTlFBQUFBUUNFQUJRVFp6L29KaDkvODJUUEFDRnpyQUFCSUFCQUFBQUFBSUlBTExvcC84bXY3QUFDZ0FDQUFJQU53UUJBQUVBQUFTQUFnQUFBQUFDQ0FEcXhhVC9PT21TQUFvQUFnQURBQUlFQWdBSEFDc0VBZ0FCQUVnRUFBQTNCQUVBQVFhQUFBQUFBQUFDQ0FBZFdhai9PSUdXQUFRQ0VBQzNNcUgvMGhxSUFCMVpxUDg0Z1pZQUl3Z0JBUDhCQndFQS93SUhBZ0FBQUFVSEFRQURBQWNPQUFFQUFBQURBR0FBeUFBREFFNUlBQUFBQUFTQUF3QUFBQUFDQ0FBcUM3My9CMGVCQUFvQUFnQUVBQUFBQklBRUFBQUFBQUlJQURKejJQL0VlbzBBQ2dBQ0FBVUFBZ1FDQUFnQUt3UUNBQUFBU0FRQUFEY0VBUUFCQm9BQUFBQUFBQUlJQURJVDNQL0Vrb2tBQkFJUUFETFQxUC9Fa29rQXl5emMvOFJTa1FBakNBRUFBQUlIQWdBQUFBQUhEUUFCQUFBQUF3QmdBTWdBQXdCUEFBQUFBQVNBQlFBQUFBQUNDQUJqNkxuL0duRmpBQW9BQWdBR0FBQUFCSUFHQUFBQUFBSUlBTDB6MFA4dFhrOEFDZ0FDQUFjQUFBQUVnQWNBQUFBQUFnZ0FBQURFL3liMk13QUtBQUlBQ0FBQUFBU0FDQUFBQUFBQ0NBQVRLcWIvN1JnM0FBb0FBZ0FKQUFBQUJJQUpBQUFBQUFJSUFGRHRuLzhhY1ZRQUNnQUNBQW9BQWdRQ0FCQUFLd1FDQUFBQVNBUUFBQWFBQUFBQUFBQUNDQUJRamFQL0doVlJBQVFDRUFCUVRaei9HaFZSQU9tbW8vK0F1MWNBSXdnQkFBQUNCd0lBQUFBQUJ3MEFBUUFBQUFNQVlBRElBQU1BVXdBQUFBQUVnQW9BQUFBQUFnZ0FBQURUL3hQN0dRQUtBQUlBQ3dBQ0JBSUFFQUFyQkFJQUFBQklCQUFBQm9BQUFBQUFBQUlJQUFDZzF2OFRueFlBQkFJUUFBQmd6LzhUbnhZQW1yblcvM2xGSFFBakNBRUFBQUlIQWdBQUFBQUhEUUFCQUFBQUF3QmdBTWdBQXdCVEFBQUFBQVNBQ3dBQUFBQUNDQUFVKyt6L0Uvc29BQW9BQWdBTUFBSUVBZ0FJQUNzRUFnQUFBRWdFQUFBM0JBRUFBUWFBQUFBQUFBQUNDQUFVbS9EL0V4TWxBQVFDRUFBVVcrbi9FeE1sQUsyMDhQOFQweXdBSXdnQkFBQUNCd0lBQUFBQUJ3MEFBUUFBQUFNQVlBRElBQU1BVHdBQUFBQUVnQXdBQUFBQUFnZ0E3UVM1L3hQN0NnQUtBQUlBRFFBQ0JBSUFDQUFyQkFJQUFBQklCQUFBTndRQkFBRUdnQUFBQUFBQUFnZ0E3YVM4L3hNVEJ3QUVBaEFBN1dTMS94TVRCd0NIdnJ6L0U5TU9BQ01JQVFBQUFnY0NBQUFBQUFjTkFBRUFBQUFEQUdBQXlBQURBRThBQUFBQUJJQU5BQUFBQUFJSUFBQUE0djhBQUFBQUNnQUNBQTRBQWdRQ0FBY0FLd1FDQUFBQVNBUUFBQWFBQUFBQUFBQUNDQUEwaytYL0FXajgvd1FDRUFETmJONy9BV2o4L3pTVDVmOHptd01BSXdnQkFBQUNCd0lBQUFBQUJ3MEFBUUFBQUFNQVlBRElBQU1BVGdBQUFBQUVnQTRBQUFBQUFnZ0FBQUFBQUFBQUFBQUtBQUlBRHdBM0JBRUFBUUFBQklBUEFBQUFBQUlJQVAvL0RnRHRCT2IvQ2dBQ0FCQUFOd1FCQUFFQUFBU0FFQUFBQUFBQ0NBQUFBQUFBMmduTS93b0FBZ0FSQUFJRUFnQUhBQ3NFQWdBQUFFZ0VBQUFHZ0FBQUFBQUFBZ2dBTTVNREFOcHh5UDhFQWhBQXpXejgvOXB4eVA4emt3TUFEYVhQL3lNSUFRQUFBZ2NDQUFBQUFBY05BQUVBQUFBREFHQUF5QUFEQUU0QUFBQUFCSUFSQUFBQUFBSUlBQUFBNHYvYUNjei9DZ0FDQUJJQU53UUJBQUVBQUFTQUVnQUFBQUFDQ0FBQUFOUC83UVRtL3dvQUFnQVRBRGNFQVFBQkFBQUVnQk1BQUFBQUFnZ0EvLzhPQU1jT3N2OEtBQUlBRkFBQUFBU0FGQUFBQUFBQ0NBRC8veXdBeHc2eS93b0FBZ0FWQUFBQUJJQVZBQUFBQUFJSUFQLy9Pd0MwRTVqL0NnQUNBQllBQUFBRWdCWUFBQUFBQWdnQS8vOHNBS0FZZnY4S0FBSUFGd0FBQUFTQUZ3QUFBQUFDQ0FELy93NEFvQmgrL3dvQUFnQVlBQUFBQklBWUFBQUFBQUlJQUFBQUFBQzBFNWovQ2dBQ0FCa0FBZ1FDQUFjQUt3UUNBQUFBU0FRQUFBYUFBQUFBQUFBQ0NBQXprd01BdEh1VS93UUNFQUROYlB6L3RIdVUvek9UQXdEbnJwdi9Jd2dCQUFBQ0J3SUFBQUFBQncwQUFRQUFBQU1BWUFESUFBTUFUZ0FBQUFBRmdCb0FBQUFLQUFJQUdnQUVCZ1FBQVFBQUFBVUdCQUFDQUFBQUNnWUJBQUVBQUFXQUd3QUFBQW9BQWdBYkFBUUdCQUFDQUFBQUJRWUVBQU1BQUFBS0JnRUFBUUFBQllBY0FBQUFDZ0FDQUJ3QUJBWUVBQU1BQUFBRkJnUUFCQUFBQUFBR0FnQUNBQUFBQllBZEFBQUFDZ0FDQUIwQUJBWUVBQU1BQUFBRkJnUUFCUUFBQUFvR0FRQUJBQUFGZ0I0QUFBQUtBQUlBSGdBRUJnUUFCUUFBQUFVR0JBQUdBQUFBQUFZQ0FJQUFBQUFGZ0I4QUFBQUtBQUlBSHdBRUJnUUFCZ0FBQUFVR0JBQUhBQUFBQUFZQ0FJQUFBQUFGZ0NBQUFBQUtBQUlBSUFBRUJnUUFCd0FBQUFVR0JBQUlBQUFBQUFZQ0FJQUFBQUFGZ0NFQUFBQUtBQUlBSVFBRUJnUUFDQUFBQUFVR0JBQUpBQUFBQUFZQ0FJQUFBQUFGZ0NJQUFBQUtBQUlBSWdBRUJnUUFCUUFBQUFVR0JBQUpBQUFBQUFZQ0FJQUFBQUFGZ0NNQUFBQUtBQUlBSXdBRUJnUUFCd0FBQUFVR0JBQUtBQUFBQ2dZQkFBRUFBQVdBSkFBQUFBb0FBZ0FrQUFRR0JBQUtBQUFBQlFZRUFBc0FBQUFBQmdJQUFnQUFBQVdBSlFBQUFBb0FBZ0FsQUFRR0JBQUtBQUFBQlFZRUFBd0FBQUFBQmdJQUFnQUFBQVdBSmdBQUFBb0FBZ0FtQUFRR0JBQUtBQUFBQlFZRUFBMEFBQUFLQmdFQUFRQUFCWUFuQUFBQUNnQUNBQ2NBQkFZRUFBMEFBQUFGQmdRQURnQUFBQW9HQVFBQkFBQUZnQ2dBQUFBS0FBSUFLQUFFQmdRQURnQUFBQVVHQkFBUEFBQUFDZ1lCQUFFQUFBV0FLUUFBQUFvQUFnQXBBQVFHQkFBUEFBQUFCUVlFQUJBQUFBQUtCZ0VBQVFBQUJZQXFBQUFBQ2dBQ0FDb0FCQVlFQUJBQUFBQUZCZ1FBRVFBQUFBb0dBUUFCQUFBRmdDc0FBQUFLQUFJQUt3QUVCZ1FBRVFBQUFBVUdCQUFTQUFBQUNnWUJBQUVBQUFXQUxBQUFBQW9BQWdBc0FBUUdCQUFOQUFBQUJRWUVBQklBQUFBS0JnRUFBUUFBQllBdEFBQUFDZ0FDQUMwQUJBWUVBQkFBQUFBRkJnUUFFd0FBQUFvR0FRQUJBQUFGZ0M0QUFBQUtBQUlBTGdBRUJnUUFFd0FBQUFVR0JBQVVBQUFBQUFZQ0FJQUFBQUFGZ0M4QUFBQUtBQUlBTHdBRUJnUUFGQUFBQUFVR0JBQVZBQUFBQUFZQ0FJQUFBQUFGZ0RBQUFBQUtBQUlBTUFBRUJnUUFGUUFBQUFVR0JBQVdBQUFBQUFZQ0FJQUFBQUFGZ0RFQUFBQUtBQUlBTVFBRUJnUUFGZ0FBQUFVR0JBQVhBQUFBQUFZQ0FJQUFBQUFGZ0RJQUFBQUtBQUlBTWdBRUJnUUFGd0FBQUFVR0JBQVlBQUFBQUFZQ0FJQUFBQUFGZ0RNQUFBQUtBQUlBTXdBRUJnUUFFd0FBQUFVR0JBQVlBQUFBQUFZQ0FJQUFBQUFIZ0RZQUFBQUVBaEFBZ1QyMy8yYm9XUUNCUGJmLzVBOUtBQW9BQWdBMEFBQUtBZ0FFQUFRS0FnQUJBQTBDREFEa0Qwb0FnVDIzL3dBQUFBQU9BZ3dBWnVoWkFJRTl0LzhBQUFBQUR3SU1BT1FQU2dBQ0ZzZi9BQUFBQUFBQUI0QTNBQUFBQkFJUUFQLy9IUUQ2UWEzLy8vOGRBTFFUbVA4S0FBSUFOUUFBQ2dJQUJBQUVDZ0lBQVFBTkFnd0F0Qk9ZLy8vL0hRQUFBQUFBRGdJTUFQcEJyZi8vL3gwQUFBQUFBQThDREFDMEU1ai9SaTR6QUFBQUFBQUFBQUFBQUFBQUFBQUE=</t>
        </r>
      </text>
    </comment>
    <comment ref="K108" authorId="0">
      <text>
        <r>
          <rPr>
            <sz val="9"/>
            <color indexed="81"/>
            <rFont val="Tahoma"/>
            <family val="2"/>
          </rPr>
          <t>QzE1SDE4TjRPM1MyfE1BU1RFUiBTSEVFVFBpY3R1cmUgMzMxfFZtcERSREF4TURBRUF3SUJBQUFBQUFBQUFBQUFBQUNBQUFBQUFBTUFGZ0FBQUVOb1pXMUVjbUYzSURFeUxqQXVNaTR4TURjMkJBSVFBRkJOblArZ21IMy96Wk04QUlYT3N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THhXZ0JJV0NBUUFBQUFrQUJnSUJBQUFBQ1FBR1FnQUFCQUlBZ0FCQUE4SUFnQUJBQU9BTlFBQUFBUUNFQUJRVFp6L29KaDkvODJUUEFDRnpyQUFCSUFCQUFBQUFBSUlBTExvcC84bXY3QUFDZ0FDQUFJQU53UUJBQUVBQUFTQUFnQUFBQUFDQ0FEcXhhVC9PT21TQUFvQUFnQURBQUlFQWdBSEFDc0VBZ0FCQUVnRUFBQTNCQUVBQVFhQUFBQUFBQUFDQ0FBZFdhai9PSUdXQUFRQ0VBQzNNcUgvMGhxSUFCMVpxUDg0Z1pZQUl3Z0JBUDhCQndFQS93SUhBZ0FBQUFVSEFRQURBQWNPQUFFQUFBQURBR0FBeUFBREFFNUlBQUFBQUFTQUF3QUFBQUFDQ0FBcUM3My9CMGVCQUFvQUFnQUVBQUFBQklBRUFBQUFBQUlJQURKejJQL0VlbzBBQ2dBQ0FBVUFBZ1FDQUFnQUt3UUNBQUFBU0FRQUFEY0VBUUFCQm9BQUFBQUFBQUlJQURJVDNQL0Vrb2tBQkFJUUFETFQxUC9Fa29rQXl5emMvOFJTa1FBakNBRUFBQUlIQWdBQUFBQUhEUUFCQUFBQUF3QmdBTWdBQXdCUEFBQUFBQVNBQlFBQUFBQUNDQUJqNkxuL0duRmpBQW9BQWdBR0FBQUFCSUFHQUFBQUFBSUlBTDB6MFA4dFhrOEFDZ0FDQUFjQUFBQUVnQWNBQUFBQUFnZ0FBQURFL3liMk13QUtBQUlBQ0FBQUFBU0FDQUFBQUFBQ0NBQVRLcWIvN1JnM0FBb0FBZ0FKQUFBQUJJQUpBQUFBQUFJSUFGRHRuLzhhY1ZRQUNnQUNBQW9BQWdRQ0FCQUFLd1FDQUFBQVNBUUFBQWFBQUFBQUFBQUNDQUJRamFQL0doVlJBQVFDRUFCUVRaei9HaFZSQU9tbW8vK0F1MWNBSXdnQkFBQUNCd0lBQUFBQUJ3MEFBUUFBQUFNQVlBRElBQU1BVXdBQUFBQUVnQW9BQUFBQUFnZ0FBQURUL3hQN0dRQUtBQUlBQ3dBQ0JBSUFFQUFyQkFJQUFBQklCQUFBQm9BQUFBQUFBQUlJQUFDZzF2OFRueFlBQkFJUUFBQmd6LzhUbnhZQW1yblcvM2xGSFFBakNBRUFBQUlIQWdBQUFBQUhEUUFCQUFBQUF3QmdBTWdBQXdCVEFBQUFBQVNBQ3dBQUFBQUNDQUFVKyt6L0Uvc29BQW9BQWdBTUFBSUVBZ0FJQUNzRUFnQUFBRWdFQUFBM0JBRUFBUWFBQUFBQUFBQUNDQUFVbS9EL0V4TWxBQVFDRUFBVVcrbi9FeE1sQUsyMDhQOFQweXdBSXdnQkFBQUNCd0lBQUFBQUJ3MEFBUUFBQUFNQVlBRElBQU1BVHdBQUFBQUVnQXdBQUFBQUFnZ0E3UVM1L3hQN0NnQUtBQUlBRFFBQ0JBSUFDQUFyQkFJQUFBQklCQUFBTndRQkFBRUdnQUFBQUFBQUFnZ0E3YVM4L3hNVEJ3QUVBaEFBN1dTMS94TVRCd0NIdnJ6L0U5TU9BQ01JQVFBQUFnY0NBQUFBQUFjTkFBRUFBQUFEQUdBQXlBQURBRThBQUFBQUJJQU5BQUFBQUFJSUFBQUE0djhBQUFBQUNnQUNBQTRBQWdRQ0FBY0FLd1FDQUFBQVNBUUFBQWFBQUFBQUFBQUNDQUEwaytYL0FXajgvd1FDRUFETmJONy9BV2o4L3pTVDVmOHptd01BSXdnQkFBQUNCd0lBQUFBQUJ3MEFBUUFBQUFNQVlBRElBQU1BVGdBQUFBQUVnQTRBQUFBQUFnZ0FBQUFBQUFBQUFBQUtBQUlBRHdBM0JBRUFBUUFBQklBUEFBQUFBQUlJQVAvL0RnRHRCT2IvQ2dBQ0FCQUFOd1FCQUFFQUFBU0FFQUFBQUFBQ0NBQUFBQUFBMmduTS93b0FBZ0FSQUFJRUFnQUhBQ3NFQWdBQUFFZ0VBQUFHZ0FBQUFBQUFBZ2dBTTVNREFOcHh5UDhFQWhBQXpXejgvOXB4eVA4emt3TUFEYVhQL3lNSUFRQUFBZ2NDQUFBQUFBY05BQUVBQUFBREFHQUF5QUFEQUU0QUFBQUFCSUFSQUFBQUFBSUlBQUFBNHYvYUNjei9DZ0FDQUJJQU53UUJBQUVBQUFTQUVnQUFBQUFDQ0FBQUFOUC83UVRtL3dvQUFnQVRBRGNFQVFBQkFBQUVnQk1BQUFBQUFnZ0EvLzhPQU1jT3N2OEtBQUlBRkFBQUFBU0FGQUFBQUFBQ0NBRC8veXdBeHc2eS93b0FBZ0FWQUFBQUJJQVZBQUFBQUFJSUFQLy9Pd0MwRTVqL0NnQUNBQllBQUFBRWdCWUFBQUFBQWdnQS8vOHNBS0FZZnY4S0FBSUFGd0FBQUFTQUZ3QUFBQUFDQ0FELy93NEFvQmgrL3dvQUFnQVlBQUFBQklBWUFBQUFBQUlJQUFBQUFBQzBFNWovQ2dBQ0FCa0FBZ1FDQUFjQUt3UUNBQUFBU0FRQUFBYUFBQUFBQUFBQ0NBQXprd01BdEh1VS93UUNFQUROYlB6L3RIdVUvek9UQXdEbnJwdi9Jd2dCQUFBQ0J3SUFBQUFBQncwQUFRQUFBQU1BWUFESUFBTUFUZ0FBQUFBRmdCb0FBQUFLQUFJQUdnQUVCZ1FBQVFBQUFBVUdCQUFDQUFBQUNnWUJBQUVBQUFXQUd3QUFBQW9BQWdBYkFBUUdCQUFDQUFBQUJRWUVBQU1BQUFBS0JnRUFBUUFBQllBY0FBQUFDZ0FDQUJ3QUJBWUVBQU1BQUFBRkJnUUFCQUFBQUFBR0FnQUNBQUFBQllBZEFBQUFDZ0FDQUIwQUJBWUVBQU1BQUFBRkJnUUFCUUFBQUFvR0FRQUJBQUFGZ0I0QUFBQUtBQUlBSGdBRUJnUUFCUUFBQUFVR0JBQUdBQUFBQUFZQ0FJQUFBQUFGZ0I4QUFBQUtBQUlBSHdBRUJnUUFCZ0FBQUFVR0JBQUhBQUFBQUFZQ0FJQUFBQUFGZ0NBQUFBQUtBQUlBSUFBRUJnUUFCd0FBQUFVR0JBQUlBQUFBQUFZQ0FJQUFBQUFGZ0NFQUFBQUtBQUlBSVFBRUJnUUFDQUFBQUFVR0JBQUpBQUFBQUFZQ0FJQUFBQUFGZ0NJQUFBQUtBQUlBSWdBRUJnUUFCUUFBQUFVR0JBQUpBQUFBQUFZQ0FJQUFBQUFGZ0NNQUFBQUtBQUlBSXdBRUJnUUFCd0FBQUFVR0JBQUtBQUFBQ2dZQkFBRUFBQVdBSkFBQUFBb0FBZ0FrQUFRR0JBQUtBQUFBQlFZRUFBc0FBQUFBQmdJQUFnQUFBQVdBSlFBQUFBb0FBZ0FsQUFRR0JBQUtBQUFBQlFZRUFBd0FBQUFBQmdJQUFnQUFBQVdBSmdBQUFBb0FBZ0FtQUFRR0JBQUtBQUFBQlFZRUFBMEFBQUFLQmdFQUFRQUFCWUFuQUFBQUNnQUNBQ2NBQkFZRUFBMEFBQUFGQmdRQURnQUFBQW9HQVFBQkFBQUZnQ2dBQUFBS0FBSUFLQUFFQmdRQURnQUFBQVVHQkFBUEFBQUFDZ1lCQUFFQUFBV0FLUUFBQUFvQUFnQXBBQVFHQkFBUEFBQUFCUVlFQUJBQUFBQUtCZ0VBQVFBQUJZQXFBQUFBQ2dBQ0FDb0FCQVlFQUJBQUFBQUZCZ1FBRVFBQUFBb0dBUUFCQUFBRmdDc0FBQUFLQUFJQUt3QUVCZ1FBRVFBQUFBVUdCQUFTQUFBQUNnWUJBQUVBQUFXQUxBQUFBQW9BQWdBc0FBUUdCQUFOQUFBQUJRWUVBQklBQUFBS0JnRUFBUUFBQllBdEFBQUFDZ0FDQUMwQUJBWUVBQkFBQUFBRkJnUUFFd0FBQUFvR0FRQUJBQUFGZ0M0QUFBQUtBQUlBTGdBRUJnUUFFd0FBQUFVR0JBQVVBQUFBQUFZQ0FJQUFBQUFGZ0M4QUFBQUtBQUlBTHdBRUJnUUFGQUFBQUFVR0JBQVZBQUFBQUFZQ0FJQUFBQUFGZ0RBQUFBQUtBQUlBTUFBRUJnUUFGUUFBQUFVR0JBQVdBQUFBQUFZQ0FJQUFBQUFGZ0RFQUFBQUtBQUlBTVFBRUJnUUFGZ0FBQUFVR0JBQVhBQUFBQUFZQ0FJQUFBQUFGZ0RJQUFBQUtBQUlBTWdBRUJnUUFGd0FBQUFVR0JBQVlBQUFBQUFZQ0FJQUFBQUFGZ0RNQUFBQUtBQUlBTXdBRUJnUUFFd0FBQUFVR0JBQVlBQUFBQUFZQ0FJQUFBQUFIZ0RZQUFBQUVBaEFBZ1QyMy8yYm9XUUNCUGJmLzVBOUtBQW9BQWdBMEFBQUtBZ0FFQUFRS0FnQUJBQTBDREFEa0Qwb0FnVDIzL3dBQUFBQU9BZ3dBWnVoWkFJRTl0LzhBQUFBQUR3SU1BT1FQU2dBQ0ZzZi9BQUFBQUFBQUI0QTNBQUFBQkFJUUFQLy9IUUQ2UWEzLy8vOGRBTFFUbVA4S0FBSUFOUUFBQ2dJQUJBQUVDZ0lBQVFBTkFnd0F0Qk9ZLy8vL0hRQUFBQUFBRGdJTUFQcEJyZi8vL3gwQUFBQUFBQThDREFDMEU1ai9SaTR6QUFBQUFBQUFBQUFBQUFBQUFBQUE=</t>
        </r>
      </text>
    </comment>
    <comment ref="J109" authorId="0">
      <text>
        <r>
          <rPr>
            <sz val="9"/>
            <color indexed="81"/>
            <rFont val="Tahoma"/>
            <family val="2"/>
          </rPr>
          <t>QzE5SDE4Q2xONU8zfE1BU1RFUiBTSEVFVFBpY3R1cmUgMzU1fFZtcERSREF4TURBRUF3SUJBQUFBQUFBQUFBQUFBQUNBQUFBQUFBTUFGZ0FBQUVOb1pXMUVjbUYzSURFeUxqQXVNaTR4TURjMkJBSVFBQUVBcHY4emRWei9tYmtoQUFDbjF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HhXZ0JJV0NBUUFBQUFrQUJnSUJBQUFBQ1FBR1FnQUFCQUlBZ0FCQUE4SUFnQUJBQU9BUFFBQUFBUUNFQUFCQUtiL00zVmMvNW01SVFBQXA5VUFCSUFCQUFBQUFBSUlBQUVBcHY5TTdHY0FDZ0FDQUFJQU53UUJBQUVBQUFTQUFnQUFBQUFDQ0FBQkFNVC9UT3huQUFvQUFnQURBQUlFQWdBSUFDc0VBZ0FBQUVnRUFBQTNCQUVBQVFhQUFBQUFBQUFDQ0FBQm9NZi9UQVJrQUFRQ0VBQUJZTUQvVEFSa0FKcTV4LzlNeEdzQUl3Z0JBQUFDQndJQUFBQUFCdzBBQVFBQUFBTUFZQURJQUFNQVR3QUFBQUFFZ0FNQUFBQUFBZ2dBQVFEVC8yRG5nUUFLQUFJQUJBQUFBQVNBQkFBQUFBQUNDQUFCQU1UL2MrS2JBQW9BQWdBRkFBQUFCSUFGQUFBQUFBSUlBQUVBMC8rRzNiVUFDZ0FDQUFZQUFBQUVnQVlBQUFBQUFnZ0FBUUR4LzRiZHRRQUtBQUlBQndBQUFBU0FCd0FBQUFBQ0NBQUFBQUFBbWRqUEFBb0FBZ0FJQUFJRUFnQVJBQ3NFQWdBQUFFZ0VBQUEzQkFFQUFRYUFBQUFBQUFBQ0NBQUFvQU1BbVVETUFBUUNFQUFCWVB6L21VRE1BSm01QXdBQXA5VUFJd2dCQUFBQ0J3SUFBQUFGQndFQUFRQUhEZ0FCQUFBQUF3QmdBTWdBQXdCRGJBQUFBQUFFZ0FnQUFBQUFBZ2dBQUFBQUFIUGltd0FLQUFJQUNRQUFBQVNBQ1FBQUFBQUNDQUFCQVBIL1lPZUJBQW9BQWdBS0FBQUFCSUFLQUFBQUFBSUlBQUFBQUFCTTdHY0FDZ0FDQUFzQUFnUUNBQWNBS3dRQ0FBRUFTQVFBQURjRUFRQUJCb0FBQUFBQUFBSUlBRE9UQXdCTVZHUUFCQUlRQU0xcy9QOU1WR1FBcXVvTEFJQ0hhd0FqQ0FFQUFBSUhBZ0FBQUFVSEFRQUZCQWNHQUFJQUFnQURBQUFIRGdBQkFBQUFBd0JnQU1nQUF3Qk9TQUFBQUFBRWdBc0FBQUFBQWdnQUFRRHgvem54VFFBS0FBSUFEQUFBQUFTQURBQUFBQUFDQ0FBQkFOUC9PZkZOQUFvQUFnQU5BQUlFQWdBSUFDc0VBZ0FBQUVnRUFBQTNCQUVBQVFhQUFBQUFBQUFDQ0FBQm9OYi9PUWxLQUFRQ0VBQUJZTS8vT1FsS0FKcTUxdjg1eVZFQUl3Z0JBQUFDQndJQUFBQUFCdzBBQVFBQUFBTUFZQURJQUFNQVR3QUFBQUFFZ0EwQUFBQUFBZ2dBQUFBQUFDYjJNd0FLQUFJQURnQTNCQUVBQVFBQUJJQU9BQUFBQUFJSUFBQUE4ZjhUK3hrQUNnQUNBQThBQWdRQ0FBY0FLd1FDQUFBQVNBUUFBQWFBQUFBQUFBQUNDQUEway9UL0UyTVdBQVFDRUFETmJPMy9FMk1XQURTVDlQOUdsaDBBSXdnQkFBQUNCd0lBQUFBQUJ3MEFBUUFBQUFNQVlBRElBQU1BVGdBQUFBQUVnQThBQUFBQUFnZ0FBQURUL3hQN0dRQUtBQUlBRUFBM0JBRUFBUUFBQklBUUFBQUFBQUlJQUFBQUFBQUFBQUFBQ2dBQ0FCRUFBQUFFZ0JFQUFBQUFBZ2dBQUFBZUFBQUFBQUFLQUFJQUVnQUNCQUlBQ0FBckJBSUFBQUJJQkFBQU53UUJBQUVHZ0FBQUFBQUFBZ2dBQUtBaEFBQVkvUDhFQWhBQUFHQWFBQUFZL1ArWnVTRUEvOWNEQUNNSUFRQUFBZ2NDQUFBQUFBY05BQUVBQUFBREFHQUF5QUFEQUU4QUFBQUFCSUFTQUFBQUFBSUlBQUVBOGYvdEJPYi9DZ0FDQUJNQUFBQUVnQk1BQUFBQUFnZ0FFeXJUL3liaTR2OEtBQUlBRkFBQUFBU0FGQUFBQUFBQ0NBQlE3Y3ovK29uRi93b0FBZ0FWQUFJRUFnQUhBQ3NFQWdBQUFFZ0VBQUFHZ0FBQUFBQUFBZ2dBZzREUS8vcnh3ZjhFQWhBQUhWckovL3J4d2YrRGdORC9MU1hKL3lNSUFRQUFBZ2NDQUFBQUFBY05BQUVBQUFBREFHQUF5QUFEQUU0QUFBQUFCSUFWQUFBQUFBSUlBR1BvNXYvNmliYi9DZ0FDQUJZQUFnUUNBQWNBS3dRQ0FBQUFTQVFBQUFhQUFBQUFBQUFDQ0FDV2Urci8rdkd5L3dRQ0VBQXdWZVAvK3ZHeS81Wjc2djh0SmJyL0l3Z0JBQUFDQndJQUFBQUFCdzBBQVFBQUFBTUFZQURJQUFNQVRnQUFBQUFFZ0JZQUFBQUFBZ2dBdlRQOS8rYWN5djhLQUFJQUZ3QUNCQUlBQndBckJBSUFBQUJJQkFBQUJvQUFBQUFBQUFJSUFPL0dBQURtQk1mL0JBSVFBSXFnK2YvbUJNZi83OFlBQUJrNHp2OGpDQUVBQUFJSEFnQUFBQUFIRFFBQkFBQUFBd0JnQU1nQUF3Qk9BQUFBQUFTQUZ3QUFBQUFDQ0FBcUMrci9ETFNZL3dvQUFnQVlBQUFBQklBWUFBQUFBQUlJQURGekJRQlBnSXovQ2dBQ0FCa0FBQUFFZ0JrQUFBQUFBZ2dBK0pVSUFHS3FidjhLQUFJQUdnQUFBQVNBR2dBQUFBQUNDQUM1VVBEL01RaGQvd29BQWdBYkFBQUFCSUFiQUFBQUFBSUlBTExvMVAvdE8ybi9DZ0FDQUJ3QUFBQUVnQndBQUFBQUFnZ0E2c1hSLzlzUmgvOEtBQUlBSFFBQUFBV0FIZ0FBQUFvQUFnQWVBQVFHQkFBQkFBQUFCUVlFQUFJQUFBQUtCZ0VBQVFBQUJZQWZBQUFBQ2dBQ0FCOEFCQVlFQUFJQUFBQUZCZ1FBQXdBQUFBb0dBUUFCQUFBRmdDQUFBQUFLQUFJQUlBQUVCZ1FBQXdBQUFBVUdCQUFFQUFBQUFBWUNBSUFBQUFBRmdDRUFBQUFLQUFJQUlRQUVCZ1FBQkFBQUFBVUdCQUFGQUFBQUFBWUNBSUFBQUFBRmdDSUFBQUFLQUFJQUlnQUVCZ1FBQlFBQUFBVUdCQUFHQUFBQUFBWUNBSUFBQUFBRmdDTUFBQUFLQUFJQUl3QUVCZ1FBQmdBQUFBVUdCQUFIQUFBQUNnWUJBQUVBQUFXQUpBQUFBQW9BQWdBa0FBUUdCQUFHQUFBQUJRWUVBQWdBQUFBQUJnSUFnQUFBQUFXQUpRQUFBQW9BQWdBbEFBUUdCQUFJQUFBQUJRWUVBQWtBQUFBQUJnSUFnQUFBQUFXQUpnQUFBQW9BQWdBbUFBUUdCQUFEQUFBQUJRWUVBQWtBQUFBQUJnSUFnQUFBQUFXQUp3QUFBQW9BQWdBbkFBUUdCQUFKQUFBQUJRWUVBQW9BQUFBS0JnRUFBUUFBQllBb0FBQUFDZ0FDQUNnQUJBWUVBQW9BQUFBRkJnUUFDd0FBQUFvR0FRQUJBQUFGZ0NrQUFBQUtBQUlBS1FBRUJnUUFDd0FBQUFVR0JBQU1BQUFBQUFZQ0FBSUFBQUFGZ0NvQUFBQUtBQUlBS2dBRUJnUUFDd0FBQUFVR0JBQU5BQUFBQ2dZQkFBRUFBQVdBS3dBQUFBb0FBZ0FyQUFRR0JBQU5BQUFBQlFZRUFBNEFBQUFLQmdFQUFRQUFCWUFzQUFBQUNnQUNBQ3dBQkFZRUFBNEFBQUFGQmdRQUR3QUFBQW9HQVFBQkFBQUZnQzBBQUFBS0FBSUFMUUFFQmdRQURnQUFBQVVHQkFBUUFBQUFDZ1lCQUFFQUFBV0FMZ0FBQUFvQUFnQXVBQVFHQkFBUUFBQUFCUVlFQUJFQUFBQUFCZ0lBQWdBQUFBV0FMd0FBQUFvQUFnQXZBQVFHQkFBUUFBQUFCUVlFQUJJQUFBQUtCZ0VBQVFBQUJZQXdBQUFBQ2dBQ0FEQUFCQVlFQUJJQUFBQUZCZ1FBRXdBQUFBQUdBZ0NBQUFBQUJZQXhBQUFBQ2dBQ0FERUFCQVlFQUJNQUFBQUZCZ1FBRkFBQUFBQUdBZ0NBQUFBQUJZQXlBQUFBQ2dBQ0FESUFCQVlFQUJRQUFBQUZCZ1FBRlFBQUFBQUdBZ0NBQUFBQUJZQXpBQUFBQ2dBQ0FETUFCQVlFQUJVQUFBQUZCZ1FBRmdBQUFBQUdBZ0NBQUFBQUJZQTBBQUFBQ2dBQ0FEUUFCQVlFQUJJQUFBQUZCZ1FBRmdBQUFBQUdBZ0NBQUFBQUJZQTFBQUFBQ2dBQ0FEVUFCQVlFQUJVQUFBQUZCZ1FBRndBQUFBQUFCWUEyQUFBQUNnQUNBRFlBQkFZRUFCY0FBQUFGQmdRQUdBQUFBQUFHQWdDQUFBQUFCWUEzQUFBQUNnQUNBRGNBQkFZRUFCZ0FBQUFGQmdRQUdRQUFBQUFHQWdDQUFBQUFCWUE0QUFBQUNnQUNBRGdBQkFZRUFCa0FBQUFGQmdRQUdnQUFBQUFHQWdDQUFBQUFCWUE1QUFBQUNnQUNBRGtBQkFZRUFCb0FBQUFGQmdRQUd3QUFBQUFHQWdDQUFBQUFCWUE2QUFBQUNnQUNBRG9BQkFZRUFCc0FBQUFGQmdRQUhBQUFBQUFHQWdDQUFBQUFCWUE3QUFBQUNnQUNBRHNBQkFZRUFCY0FBQUFGQmdRQUhBQUFBQUFHQWdDQUFBQUFCNEErQUFBQUJBSVFBQUVBNHYrNUVMRUFBUURpLzNQaW13QUtBQUlBUEFBQUNnSUFCQUFFQ2dJQUFRQU5BZ3dBYytLYkFBRUE0djhBQUFBQURnSU1BTGtRc1FBQkFPTC9BQUFBQUE4Q0RBQno0cHNBUnk3My93QUFBQUFBQUFlQVB3QUFBQVFDRUFDQlBlVC9zY1BmLzRFOTVQOHY2OC8vQ2dBQ0FEMEFFQUJIQUFBQVZHaGxjbVVnYVhNZ1lTQjJZV3hsYm1ObElHOXlJR05vWVhKblpTQmxjbkp2Y2lCemIyMWxkMmhsY21VZ2FXNGdkR2hwY3lCaGNtOXRZWFJwWXlCemVYTjBaVzB1QUFvQ0FBUUFCQW9DQUFFQURRSU1BQy9yei8rQlBlVC9BQUFBQUE0Q0RBQ3h3OS8vZ1Qzay93QUFBQUFQQWd3QUwrdlAvd0lXOVA4QUFBQUFBQUFIZ0VBQUFBQUVBaEFBOGkzdC8yVU1rUC95TGUzL0h0NTYvd29BQWdBK0FBQUtBZ0FFQUFRS0FnQUJBQTBDREFBZTNuci84aTN0L3dBQUFBQU9BZ3dBWlF5US8vSXQ3ZjhBQUFBQUR3SU1BQjdlZXY4M1hBSUFBQUFBQUFBQUFBQUFBQUFBQUFBPQ==</t>
        </r>
      </text>
    </comment>
    <comment ref="K109" authorId="0">
      <text>
        <r>
          <rPr>
            <sz val="9"/>
            <color indexed="81"/>
            <rFont val="Tahoma"/>
            <family val="2"/>
          </rPr>
          <t>QzE5SDE4Q2xONU8zfE1BU1RFUiBTSEVFVFBpY3R1cmUgMzU1fFZtcERSREF4TURBRUF3SUJBQUFBQUFBQUFBQUFBQUNBQUFBQUFBTUFGZ0FBQUVOb1pXMUVjbUYzSURFeUxqQXVNaTR4TURjMkJBSVFBQUVBcHY4emRWei9tYmtoQUFDbjF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HhXZ0JJV0NBUUFBQUFrQUJnSUJBQUFBQ1FBR1FnQUFCQUlBZ0FCQUE4SUFnQUJBQU9BUFFBQUFBUUNFQUFCQUtiL00zVmMvNW01SVFBQXA5VUFCSUFCQUFBQUFBSUlBQUVBcHY5TTdHY0FDZ0FDQUFJQU53UUJBQUVBQUFTQUFnQUFBQUFDQ0FBQkFNVC9UT3huQUFvQUFnQURBQUlFQWdBSUFDc0VBZ0FBQUVnRUFBQTNCQUVBQVFhQUFBQUFBQUFDQ0FBQm9NZi9UQVJrQUFRQ0VBQUJZTUQvVEFSa0FKcTV4LzlNeEdzQUl3Z0JBQUFDQndJQUFBQUFCdzBBQVFBQUFBTUFZQURJQUFNQVR3QUFBQUFFZ0FNQUFBQUFBZ2dBQVFEVC8yRG5nUUFLQUFJQUJBQUFBQVNBQkFBQUFBQUNDQUFCQU1UL2MrS2JBQW9BQWdBRkFBQUFCSUFGQUFBQUFBSUlBQUVBMC8rRzNiVUFDZ0FDQUFZQUFBQUVnQVlBQUFBQUFnZ0FBUUR4LzRiZHRRQUtBQUlBQndBQUFBU0FCd0FBQUFBQ0NBQUFBQUFBbWRqUEFBb0FBZ0FJQUFJRUFnQVJBQ3NFQWdBQUFFZ0VBQUEzQkFFQUFRYUFBQUFBQUFBQ0NBQUFvQU1BbVVETUFBUUNFQUFCWVB6L21VRE1BSm01QXdBQXA5VUFJd2dCQUFBQ0J3SUFBQUFGQndFQUFRQUhEZ0FCQUFBQUF3QmdBTWdBQXdCRGJBQUFBQUFFZ0FnQUFBQUFBZ2dBQUFBQUFIUGltd0FLQUFJQUNRQUFBQVNBQ1FBQUFBQUNDQUFCQVBIL1lPZUJBQW9BQWdBS0FBQUFCSUFLQUFBQUFBSUlBQUFBQUFCTTdHY0FDZ0FDQUFzQUFnUUNBQWNBS3dRQ0FBRUFTQVFBQURjRUFRQUJCb0FBQUFBQUFBSUlBRE9UQXdCTVZHUUFCQUlRQU0xcy9QOU1WR1FBcXVvTEFJQ0hhd0FqQ0FFQUFBSUhBZ0FBQUFVSEFRQUZCQWNHQUFJQUFnQURBQUFIRGdBQkFBQUFBd0JnQU1nQUF3Qk9TQUFBQUFBRWdBc0FBQUFBQWdnQUFRRHgvem54VFFBS0FBSUFEQUFBQUFTQURBQUFBQUFDQ0FBQkFOUC9PZkZOQUFvQUFnQU5BQUlFQWdBSUFDc0VBZ0FBQUVnRUFBQTNCQUVBQVFhQUFBQUFBQUFDQ0FBQm9OYi9PUWxLQUFRQ0VBQUJZTS8vT1FsS0FKcTUxdjg1eVZFQUl3Z0JBQUFDQndJQUFBQUFCdzBBQVFBQUFBTUFZQURJQUFNQVR3QUFBQUFFZ0EwQUFBQUFBZ2dBQUFBQUFDYjJNd0FLQUFJQURnQTNCQUVBQVFBQUJJQU9BQUFBQUFJSUFBQUE4ZjhUK3hrQUNnQUNBQThBQWdRQ0FBY0FLd1FDQUFBQVNBUUFBQWFBQUFBQUFBQUNDQUEway9UL0UyTVdBQVFDRUFETmJPMy9FMk1XQURTVDlQOUdsaDBBSXdnQkFBQUNCd0lBQUFBQUJ3MEFBUUFBQUFNQVlBRElBQU1BVGdBQUFBQUVnQThBQUFBQUFnZ0FBQURUL3hQN0dRQUtBQUlBRUFBM0JBRUFBUUFBQklBUUFBQUFBQUlJQUFBQUFBQUFBQUFBQ2dBQ0FCRUFBQUFFZ0JFQUFBQUFBZ2dBQUFBZUFBQUFBQUFLQUFJQUVnQUNCQUlBQ0FBckJBSUFBQUJJQkFBQU53UUJBQUVHZ0FBQUFBQUFBZ2dBQUtBaEFBQVkvUDhFQWhBQUFHQWFBQUFZL1ArWnVTRUEvOWNEQUNNSUFRQUFBZ2NDQUFBQUFBY05BQUVBQUFBREFHQUF5QUFEQUU4QUFBQUFCSUFTQUFBQUFBSUlBQUVBOGYvdEJPYi9DZ0FDQUJNQUFBQUVnQk1BQUFBQUFnZ0FFeXJUL3liaTR2OEtBQUlBRkFBQUFBU0FGQUFBQUFBQ0NBQlE3Y3ovK29uRi93b0FBZ0FWQUFJRUFnQUhBQ3NFQWdBQUFFZ0VBQUFHZ0FBQUFBQUFBZ2dBZzREUS8vcnh3ZjhFQWhBQUhWckovL3J4d2YrRGdORC9MU1hKL3lNSUFRQUFBZ2NDQUFBQUFBY05BQUVBQUFBREFHQUF5QUFEQUU0QUFBQUFCSUFWQUFBQUFBSUlBR1BvNXYvNmliYi9DZ0FDQUJZQUFnUUNBQWNBS3dRQ0FBQUFTQVFBQUFhQUFBQUFBQUFDQ0FDV2Urci8rdkd5L3dRQ0VBQXdWZVAvK3ZHeS81Wjc2djh0SmJyL0l3Z0JBQUFDQndJQUFBQUFCdzBBQVFBQUFBTUFZQURJQUFNQVRnQUFBQUFFZ0JZQUFBQUFBZ2dBdlRQOS8rYWN5djhLQUFJQUZ3QUNCQUlBQndBckJBSUFBQUJJQkFBQUJvQUFBQUFBQUFJSUFPL0dBQURtQk1mL0JBSVFBSXFnK2YvbUJNZi83OFlBQUJrNHp2OGpDQUVBQUFJSEFnQUFBQUFIRFFBQkFBQUFBd0JnQU1nQUF3Qk9BQUFBQUFTQUZ3QUFBQUFDQ0FBcUMrci9ETFNZL3dvQUFnQVlBQUFBQklBWUFBQUFBQUlJQURGekJRQlBnSXovQ2dBQ0FCa0FBQUFFZ0JrQUFBQUFBZ2dBK0pVSUFHS3FidjhLQUFJQUdnQUFBQVNBR2dBQUFBQUNDQUM1VVBEL01RaGQvd29BQWdBYkFBQUFCSUFiQUFBQUFBSUlBTExvMVAvdE8ybi9DZ0FDQUJ3QUFBQUVnQndBQUFBQUFnZ0E2c1hSLzlzUmgvOEtBQUlBSFFBQUFBV0FIZ0FBQUFvQUFnQWVBQVFHQkFBQkFBQUFCUVlFQUFJQUFBQUtCZ0VBQVFBQUJZQWZBQUFBQ2dBQ0FCOEFCQVlFQUFJQUFBQUZCZ1FBQXdBQUFBb0dBUUFCQUFBRmdDQUFBQUFLQUFJQUlBQUVCZ1FBQXdBQUFBVUdCQUFFQUFBQUFBWUNBSUFBQUFBRmdDRUFBQUFLQUFJQUlRQUVCZ1FBQkFBQUFBVUdCQUFGQUFBQUFBWUNBSUFBQUFBRmdDSUFBQUFLQUFJQUlnQUVCZ1FBQlFBQUFBVUdCQUFHQUFBQUFBWUNBSUFBQUFBRmdDTUFBQUFLQUFJQUl3QUVCZ1FBQmdBQUFBVUdCQUFIQUFBQUNnWUJBQUVBQUFXQUpBQUFBQW9BQWdBa0FBUUdCQUFHQUFBQUJRWUVBQWdBQUFBQUJnSUFnQUFBQUFXQUpRQUFBQW9BQWdBbEFBUUdCQUFJQUFBQUJRWUVBQWtBQUFBQUJnSUFnQUFBQUFXQUpnQUFBQW9BQWdBbUFBUUdCQUFEQUFBQUJRWUVBQWtBQUFBQUJnSUFnQUFBQUFXQUp3QUFBQW9BQWdBbkFBUUdCQUFKQUFBQUJRWUVBQW9BQUFBS0JnRUFBUUFBQllBb0FBQUFDZ0FDQUNnQUJBWUVBQW9BQUFBRkJnUUFDd0FBQUFvR0FRQUJBQUFGZ0NrQUFBQUtBQUlBS1FBRUJnUUFDd0FBQUFVR0JBQU1BQUFBQUFZQ0FBSUFBQUFGZ0NvQUFBQUtBQUlBS2dBRUJnUUFDd0FBQUFVR0JBQU5BQUFBQ2dZQkFBRUFBQVdBS3dBQUFBb0FBZ0FyQUFRR0JBQU5BQUFBQlFZRUFBNEFBQUFLQmdFQUFRQUFCWUFzQUFBQUNnQUNBQ3dBQkFZRUFBNEFBQUFGQmdRQUR3QUFBQW9HQVFBQkFBQUZnQzBBQUFBS0FBSUFMUUFFQmdRQURnQUFBQVVHQkFBUUFBQUFDZ1lCQUFFQUFBV0FMZ0FBQUFvQUFnQXVBQVFHQkFBUUFBQUFCUVlFQUJFQUFBQUFCZ0lBQWdBQUFBV0FMd0FBQUFvQUFnQXZBQVFHQkFBUUFBQUFCUVlFQUJJQUFBQUtCZ0VBQVFBQUJZQXdBQUFBQ2dBQ0FEQUFCQVlFQUJJQUFBQUZCZ1FBRXdBQUFBQUdBZ0NBQUFBQUJZQXhBQUFBQ2dBQ0FERUFCQVlFQUJNQUFBQUZCZ1FBRkFBQUFBQUdBZ0NBQUFBQUJZQXlBQUFBQ2dBQ0FESUFCQVlFQUJRQUFBQUZCZ1FBRlFBQUFBQUdBZ0NBQUFBQUJZQXpBQUFBQ2dBQ0FETUFCQVlFQUJVQUFBQUZCZ1FBRmdBQUFBQUdBZ0NBQUFBQUJZQTBBQUFBQ2dBQ0FEUUFCQVlFQUJJQUFBQUZCZ1FBRmdBQUFBQUdBZ0NBQUFBQUJZQTFBQUFBQ2dBQ0FEVUFCQVlFQUJVQUFBQUZCZ1FBRndBQUFBQUFCWUEyQUFBQUNnQUNBRFlBQkFZRUFCY0FBQUFGQmdRQUdBQUFBQUFHQWdDQUFBQUFCWUEzQUFBQUNnQUNBRGNBQkFZRUFCZ0FBQUFGQmdRQUdRQUFBQUFHQWdDQUFBQUFCWUE0QUFBQUNnQUNBRGdBQkFZRUFCa0FBQUFGQmdRQUdnQUFBQUFHQWdDQUFBQUFCWUE1QUFBQUNnQUNBRGtBQkFZRUFCb0FBQUFGQmdRQUd3QUFBQUFHQWdDQUFBQUFCWUE2QUFBQUNnQUNBRG9BQkFZRUFCc0FBQUFGQmdRQUhBQUFBQUFHQWdDQUFBQUFCWUE3QUFBQUNnQUNBRHNBQkFZRUFCY0FBQUFGQmdRQUhBQUFBQUFHQWdDQUFBQUFCNEErQUFBQUJBSVFBQUVBNHYrNUVMRUFBUURpLzNQaW13QUtBQUlBUEFBQUNnSUFCQUFFQ2dJQUFRQU5BZ3dBYytLYkFBRUE0djhBQUFBQURnSU1BTGtRc1FBQkFPTC9BQUFBQUE4Q0RBQno0cHNBUnk3My93QUFBQUFBQUFlQVB3QUFBQVFDRUFDQlBlVC9zY1BmLzRFOTVQOHY2OC8vQ2dBQ0FEMEFFQUJIQUFBQVZHaGxjbVVnYVhNZ1lTQjJZV3hsYm1ObElHOXlJR05vWVhKblpTQmxjbkp2Y2lCemIyMWxkMmhsY21VZ2FXNGdkR2hwY3lCaGNtOXRZWFJwWXlCemVYTjBaVzB1QUFvQ0FBUUFCQW9DQUFFQURRSU1BQy9yei8rQlBlVC9BQUFBQUE0Q0RBQ3h3OS8vZ1Qzay93QUFBQUFQQWd3QUwrdlAvd0lXOVA4QUFBQUFBQUFIZ0VBQUFBQUVBaEFBOGkzdC8yVU1rUC95TGUzL0h0NTYvd29BQWdBK0FBQUtBZ0FFQUFRS0FnQUJBQTBDREFBZTNuci84aTN0L3dBQUFBQU9BZ3dBWlF5US8vSXQ3ZjhBQUFBQUR3SU1BQjdlZXY4M1hBSUFBQUFBQUFBQUFBQUFBQUFBQUFBPQ==</t>
        </r>
      </text>
    </comment>
    <comment ref="J110" authorId="0">
      <text>
        <r>
          <rPr>
            <sz val="9"/>
            <color indexed="81"/>
            <rFont val="Tahoma"/>
            <family val="2"/>
          </rPr>
          <t>QzIxSDI0TjRPMnxNQVNURVIgU0hFRVRQaWN0dXJlIDM4MXxWbXBEUkRBeE1EQUVBd0lCQUFBQUFBQUFBQUFBQUFDQUFBQUFBQU1BRmdBQUFFTm9aVzFFY21GM0lERXlMakF1TWk0eE1EYzJCQUlRQUtPUnRQK2dtSDMvbWJtb0FDWk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CQUFBQUJBSVFBQUFBQUFBQUFBQUFBSURHQk9JTW5CSVdDQVFBQUFBa0FCZ0lCQUFBQUNRQUdRZ0FBQkFJQWdBQkFBOElBZ0FCQUFPQVBBQUFBQVFDRUFDamtiVC9vSmg5LzVtNXFBQW1RRU1BQklBQkFBQUFBQUlJQUFBQWxnRHRCT2IvQ2dBQ0FBSUFOd1FCQUFFQUFBU0FBZ0FBQUFBQ0NBQUFBS1VBMmduTS93b0FBZ0FEQUFJRUFnQUlBQ3NFQWdBQUFFZ0VBQUEzQkFFQUFRYUFBQUFBQUFBQ0NBQUFvS2dBMmlISS93UUNFQUFBWUtFQTJpSEkvNW01cUFEYTRjLy9Jd2dCQUFBQ0J3SUFBQUFBQncwQUFRQUFBQU1BWUFESUFBTUFUd0FBQUFBRWdBTUFBQUFBQWdnQUFBQ1dBTWNPc3Y4S0FBSUFCQUFBQUFTQUJBQUFBQUFDQ0FBQUFLVUF0Qk9ZL3dvQUFnQUZBQUFBQklBRkFBQUFBQUlJQVAvL2xRQ2dHSDcvQ2dBQ0FBWUFBQUFFZ0FZQUFBQUFBZ2dBLy85M0FLQVlmdjhLQUFJQUJ3QUFBQVNBQndBQUFBQUNDQUFBQUdrQXRCT1kvd29BQWdBSUFBQUFCSUFJQUFBQUFBSUlBQUFBZUFESERyTC9DZ0FDQUFrQUFBQUVnQWtBQUFBQUFnZ0FBQUJwQU5vSnpQOEtBQUlBQ2dBM0JBRUFBUUFBQklBS0FBQUFBQUlJQUFBQVN3RGFDY3ovQ2dBQ0FBc0FBZ1FDQUFjQUt3UUNBQUVBU0FRQUFEY0VBUUFCQm9BQUFBQUFBQUlJQURPVFRnRGFvYy8vQkFJUUFNeHNSd0IwTzhIL001Tk9BTnFoei84akNBRUEvd0VIQVFEL0FnY0NBQUFBQlFjQkFBTUFCdzRBQVFBQUFBTUFZQURJQUFNQVRrZ0FBQUFBQklBTEFBQUFBQUlJQUFBQVBBRHRCT2IvQ2dBQ0FBd0FBQUFFZ0F3QUFBQUFBZ2dBQUFCTEFBQUFBQUFLQUFJQURRQUNCQUlBQ0FBckJBSUFBQUJJQkFBQU53UUJBQUVHZ0FBQUFBQUFBZ2dBQUtCT0FBQVkvUDhFQWhBQUFHQkhBQUFZL1ArWnVVNEFBTmdEQUNNSUFRQUFBZ2NDQUFBQUFBY05BQUVBQUFBREFHQUF5QUFEQUU4QUFBQUFCSUFOQUFBQUFBSUlBQUFBSGdEdEJPYi9DZ0FDQUE0QUFBQUVnQTRBQUFBQUFnZ0FBQUFQQU5vSnpQOEtBQUlBRHdBQUFBU0FEd0FBQUFBQ0NBQUJBUEgvMmduTS93b0FBZ0FRQUFBQUJJQVFBQUFBQUFJSUFBQUE0di90Qk9iL0NnQUNBQkVBQWdRQ0FBY0FLd1FDQUFBQVNBUUFBQWFBQUFBQUFBQUNDQUEwaytYLzdXemkvd1FDRUFETmJONy83V3ppL3pTVDVmOGdvT24vSXdnQkFBQUNCd0lBQUFBQUJ3MEFBUUFBQUFNQVlBRElBQU1BVGdBQUFBQUVnQkVBQUFBQUFnZ0FBUUR4L3dBQUFBQUtBQUlBRWdBQUFBU0FFZ0FBQUFBQ0NBQUFBQThBQUFBQUFBb0FBZ0FUQUFBQUJJQVRBQUFBQUFJSUFFQkZHQUFkaUJ3QUNnQUNBQlFBQUFBRWdCUUFBQUFBQWdnQUFBQUFBRTRxTGdBS0FBSUFGUUFDQkFJQUJ3QXJCQUlBQUFCSUJBQUFCb0FBQUFBQUFBSUlBRE9UQXdCT2tpb0FCQUlRQU0xcy9QOU9raW9BTTVNREFJSEZNUUFqQ0FFQUFBSUhBZ0FBQUFBSERRQUJBQUFBQXdCZ0FNZ0FBd0JPQUFBQUFBU0FGUUFBQUFBQ0NBREF1dWYvSFlnY0FBb0FBZ0FXQUFJRUFnQUhBQ3NFQWdBQUFFZ0VBQUFHZ0FBQUFBQUFBZ2dBOUUzci94M3dHQUFFQWhBQWpTZmsveDN3R0FEMFRldi9VQ01nQUNNSUFRQUFBZ2NDQUFBQUFBY05BQUVBQUFBREFHQUF5QUFEQUU0QUFBQUFCSUFXQUFBQUFBSUlBS015eS85ZHpTVUFDZ0FDQUJjQUFBQUVnQmNBQUFBQUFnZ0FTZWUwLzNHNkVRQUtBQUlBR0FBM0JBRUFBUUFBQklBWUFBQUFBQUlJQU9EMXhQK0pKVU1BQ2dBQ0FCa0FOd1FCQUFFQUFBU0FHUUFBQUFBQ0NBQUJBT0wveHc2eS93b0FBZ0FhQUFBQUJJQWFBQUFBQUFJSUFBRUE0di9IRHBUL0NnQUNBQnNBTndRQkFBRUFBQVNBR3dBQUFBQUNDQUR0Qk1qL3h3Nmovd29BQWdBY0FEY0VBUUFCQUFBRmdCMEFBQUFLQUFJQUhRQUVCZ1FBQVFBQUFBVUdCQUFDQUFBQUNnWUJBQUVBQUFXQUhnQUFBQW9BQWdBZUFBUUdCQUFDQUFBQUJRWUVBQU1BQUFBS0JnRUFBUUFBQllBZkFBQUFDZ0FDQUI4QUJBWUVBQU1BQUFBRkJnUUFCQUFBQUFBR0FnQ0FBQUFBQllBZ0FBQUFDZ0FDQUNBQUJBWUVBQVFBQUFBRkJnUUFCUUFBQUFBR0FnQ0FBQUFBQllBaEFBQUFDZ0FDQUNFQUJBWUVBQVVBQUFBRkJnUUFCZ0FBQUFBR0FnQ0FBQUFBQllBaUFBQUFDZ0FDQUNJQUJBWUVBQVlBQUFBRkJnUUFCd0FBQUFBR0FnQ0FBQUFBQllBakFBQUFDZ0FDQUNNQUJBWUVBQWNBQUFBRkJnUUFDQUFBQUFBR0FnQ0FBQUFBQllBa0FBQUFDZ0FDQUNRQUJBWUVBQU1BQUFBRkJnUUFDQUFBQUFBR0FnQ0FBQUFBQllBbEFBQUFDZ0FDQUNVQUJBWUVBQWdBQUFBRkJnUUFDUUFBQUFvR0FRQUJBQUFGZ0NZQUFBQUtBQUlBSmdBRUJnUUFDUUFBQUFVR0JBQUtBQUFBQ2dZQkFBRUFBQVdBSndBQUFBb0FBZ0FuQUFRR0JBQUtBQUFBQlFZRUFBc0FBQUFLQmdFQUFRQUFCWUFvQUFBQUNnQUNBQ2dBQkFZRUFBc0FBQUFGQmdRQURBQUFBQUFHQWdBQ0FBQUFCWUFwQUFBQUNnQUNBQ2tBQkFZRUFBc0FBQUFGQmdRQURRQUFBQW9HQVFBQkFBQUZnQ29BQUFBS0FBSUFLZ0FFQmdRQURRQUFBQVVHQkFBT0FBQUFBQVlDQUlBQUFBQUZnQ3NBQUFBS0FBSUFLd0FFQmdRQURnQUFBQVVHQkFBUEFBQUFBQVlDQUlBQUFBQUZnQ3dBQUFBS0FBSUFMQUFFQmdRQUR3QUFBQVVHQkFBUUFBQUFBQVlDQUlBQUFBQUZnQzBBQUFBS0FBSUFMUUFFQmdRQUVBQUFBQVVHQkFBUkFBQUFBQVlDQUlBQUFBQUZnQzRBQUFBS0FBSUFMZ0FFQmdRQUVRQUFBQVVHQkFBU0FBQUFBQVlDQUlBQUFBQUZnQzhBQUFBS0FBSUFMd0FFQmdRQURRQUFBQVVHQkFBU0FBQUFBQVlDQUlBQUFBQUZnREFBQUFBS0FBSUFNQUFFQmdRQUVnQUFBQVVHQkFBVEFBQUFBQVlDQUlBQUFBQUZnREVBQUFBS0FBSUFNUUFFQmdRQUV3QUFBQVVHQkFBVUFBQUFBQVlDQUlBQUFBQUZnRElBQUFBS0FBSUFNZ0FFQmdRQUZBQUFBQVVHQkFBVkFBQUFBQVlDQUlBQUFBQUZnRE1BQUFBS0FBSUFNd0FFQmdRQUVRQUFBQVVHQkFBVkFBQUFBQVlDQUlBQUFBQUZnRFFBQUFBS0FBSUFOQUFFQmdRQUZRQUFBQVVHQkFBV0FBQUFDZ1lCQUFFQUFBV0FOUUFBQUFvQUFnQTFBQVFHQkFBV0FBQUFCUVlFQUJjQUFBQUtCZ0VBQVFBQUJZQTJBQUFBQ2dBQ0FEWUFCQVlFQUJZQUFBQUZCZ1FBR0FBQUFBb0dBUUFCQUFBRmdEY0FBQUFLQUFJQU53QUVCZ1FBRHdBQUFBVUdCQUFaQUFBQUNnWUJBQUVBQUFXQU9BQUFBQW9BQWdBNEFBUUdCQUFaQUFBQUJRWUVBQm9BQUFBS0JnRUFBUUFBQllBNUFBQUFDZ0FDQURrQUJBWUVBQm9BQUFBRkJnUUFHd0FBQUFvR0FRQUJBQUFGZ0RvQUFBQUtBQUlBT2dBRUJnUUFHUUFBQUFVR0JBQWJBQUFBQ2dZQkFBRUFBQWVBUFFBQUFBUUNFQUQvLzRZQStrR3QvLy8vaGdDMEU1ai9DZ0FDQURzQUFBb0NBQVFBQkFvQ0FBRUFEUUlNQUxRVG1QLy8vNFlBQUFBQUFBNENEQUQ2UWEzLy8vK0dBQUFBQUFBUEFnd0F0Qk9ZLzBZdW5BQUFBQUFBQUFBSGdENEFBQUFFQWhBQUFBQUFBRFF6Ky84QUFBQUE3UVRtL3dvQUFnQThBQUFLQWdBRUFBUUtBZ0FCQUEwQ0RBRHRCT2IvQUFBQUFBQUFBQUFPQWd3QU5EUDcvd0FBQUFBQUFBQUFEd0lNQU8wRTV2OUdMaFVBQUFBQUFBQUFCNEEvQUFBQUJBSVFBQUFBQUFEUWZTUUFBQUFBQUU2bEZBQUtBQUlBUFFBUUFFY0FBQUJVYUdWeVpTQnBjeUJoSUhaaGJHVnVZMlVnYjNJZ1kyaGhjbWRsSUdWeWNtOXlJSE52YldWM2FHVnlaU0JwYmlCMGFHbHpJR0Z5YjIxaGRHbGpJSE41YzNSbGJTNEFDZ0lBQkFBRUNnSUFBUUFOQWd3QVRxVVVBQUFBQUFBQUFBQUFEZ0lNQU5COUpBQUFBQUFBQUFBQUFBOENEQUJPcFJRQWdkZ1BBQUFBQUFBQUFBQUFBQUFBQUFBQQ==</t>
        </r>
      </text>
    </comment>
    <comment ref="K110" authorId="0">
      <text>
        <r>
          <rPr>
            <b/>
            <sz val="9"/>
            <color indexed="81"/>
            <rFont val="Tahoma"/>
            <family val="2"/>
          </rPr>
          <t>QzIxSDI0TjRPMnxNQVNURVIgU0hFRVRQaWN0dXJlIDUyMHxWbXBEUkRBeE1EQUVBd0lCQUFBQUFBQUFBQUFBQUFDQUFBQUFBQU1BRmdBQUFFTm9aVzFFY21GM0lERXlMakF1TWk0eE1EYzJDQUFUQUFBQVZXNTBhWFJzWldRZ1JHOWpkVzFsYm5RRUFoQUFvNUcwLzZDWWZmK1p1YWdBSlVCREFBRUpDQUFBZ0JZQUFBQUdBQUlKQ0FBQVFERUJBTURWQUEwSUFRQUJDQWNCQUFFNkJBRUFBVHNFQVFBQVJRUUJBQUU4QkFFQUFBd0dBUUFCRHdZQkFBRU5CZ0VBQUVJRUFRQUFRd1FCQUFCRUJBRUFBQW9JQ0FBREFHQUF5QUFEQUFzSUNBQUVBQUFBOEFBREFBa0lCQUF6c3dJQUNBZ0VBQUFBQWdBSENBUUFBQUFCQUFZSUJBQUFBQVFBQlFnRUFBQUFIZ0FFQ0FJQWVBQURDQVFBQUFCNEFDTUlBUUFGREFnQkFBQW9DQUVBQVNrSUFRQUJLZ2dCQUFFQ0NCQUFBQUFrQUFBQUpBQUFBQ1FBQUFBa0FBRURBZ0FBQUFJREFnQUJBQUFERGdBQ0FQLy8vLy8vL3dBQUFBQUFBQUFCSkFBQUFBSUFBd0RrQkFVQVFYSnBZV3dFQU9RRUR3QlVhVzFsY3lCT1pYY2dVbTl0WVc0QmdFTUFBQUFFQWhBQUFBQUFBQUFBQUFCZHJoVUZRalFpRXhZSUJBQUFBQ1FBR0FnRUFBQUFKQUFaQ0FBQUVBZ0NBQUVBRHdnQ0FBRUFBNEE4QUFBQUJBSVFBS09SdFArZ21IMy9tYm1vQUNWQVF3QUVnQUVBQUFBQUFnZ0FBQUNXQU8wRTV2OEtBQUlBQWdBM0JBRUFBUUFBQklBQ0FBQUFBQUlJQUFBQXBRRGFDY3ovQ2dBQ0FBTUFBZ1FDQUFnQUt3UUNBQUFBU0FRQUFEY0VBUUFCQm9BQUFBQUFBQUlJQUFDZ3FBRGFJY2ovQkFJUUFBQmdvUURhSWNqL21ibW9BTnJoei84akNBRUFBQUlIQWdBQUFBQUhEUUFCQUFBQUF3QmdBTWdBQXdCUEFBQUFBQVNBQXdBQUFBQUNDQUFBQUpZQXh3Nnkvd29BQWdBRUFBQUFCSUFFQUFBQUFBSUlBQUFBcFFDMEU1ai9DZ0FDQUFVQU53UUJBQUVBQUFTQUJRQUFBQUFDQ0FELy81VUFvQmgrL3dvQUFnQUdBRGNFQVFBQkFBQUVnQVlBQUFBQUFnZ0EvLzkzQUtBWWZ2OEtBQUlBQndBM0JBRUFBUUFBQklBSEFBQUFBQUlJQUFBQWFRQzBFNWovQ2dBQ0FBZ0FOd1FCQUFFQUFBU0FDQUFBQUFBQ0NBQUFBSGdBeHc2eS93b0FBZ0FKQUFBQUJJQUpBQUFBQUFJSUFBQUFhUURhQ2N6L0NnQUNBQW9BTndRQkFBRUFBQVNBQ2dBQUFBQUNDQUFBQUVzQTJnbk0vd29BQWdBTEFBSUVBZ0FIQUNzRUFnQUJBRWdFQUFBM0JBRUFBUWFBQUFBQUFBQUNDQUF6azA0QTJxSFAvd1FDRUFETWJFY0FkRHZCL3pPVFRnRGFvYy8vSXdnQkFQOEJCd0VBL3dJSEFnQUFBQVVIQVFBREFBY09BQUVBQUFBREFHQUF5QUFEQUU1SUFBQUFBQVNBQ3dBQUFBQUNDQUFBQUR3QTdRVG0vd29BQWdBTUFBQUFCSUFNQUFBQUFBSUlBQUFBU3dBQUFBQUFDZ0FDQUEwQUFnUUNBQWdBS3dRQ0FBQUFTQVFBQURjRUFRQUJCb0FBQUFBQUFBSUlBQUNnVGdBQUdQei9CQUlRQUFCZ1J3QUFHUHovbWJsT0FBRFlBd0FqQ0FFQUFBSUhBZ0FBQUFBSERRQUJBQUFBQXdCZ0FNZ0FBd0JQQUFBQUFBU0FEUUFBQUFBQ0NBQUFBQjRBN1FUbS93b0FBZ0FPQUFBQUJJQU9BQUFBQUFJSUFBQUFEd0RhQ2N6L0NnQUNBQThBTndRQkFBRUFBQVNBRHdBQUFBQUNDQUFCQVBILzJnbk0vd29BQWdBUUFBQUFCSUFRQUFBQUFBSUlBQUFBNHYvdEJPYi9DZ0FDQUJFQUFnUUNBQWNBS3dRQ0FBQUFTQVFBQURjRUFRQUJCb0FBQUFBQUFBSUlBRFNUNWYvdGJPTC9CQUlRQU0xczN2L3RiT0wvTkpQbC95R2c2ZjhqQ0FFQUFBSUhBZ0FBQUFBSERRQUJBQUFBQXdCZ0FNZ0FBd0JPQUFBQUFBU0FFUUFBQUFBQ0NBQUJBUEgvQUFBQUFBb0FBZ0FTQUFBQUJJQVNBQUFBQUFJSUFBQUFEd0FBQUFBQUNnQUNBQk1BQUFBRWdCTUFBQUFBQWdnQVFFVVlBQjJJSEFBS0FBSUFGQUEzQkFFQUFRQUFCSUFVQUFBQUFBSUlBQUFBQUFCT0tpNEFDZ0FDQUJVQUFnUUNBQWNBS3dRQ0FBQUFTQVFBQURjRUFRQUJCb0FBQUFBQUFBSUlBRE9UQXdCT2tpb0FCQUlRQU0xcy9QOU9raW9BTTVNREFJSEZNUUFqQ0FFQUFBSUhBZ0FBQUFBSERRQUJBQUFBQXdCZ0FNZ0FBd0JPQUFBQUFBU0FGUUFBQUFBQ0NBREF1dWYvSFlnY0FBb0FBZ0FXQUFJRUFnQUhBQ3NFQWdBQUFFZ0VBQUFHZ0FBQUFBQUFBZ2dBOUUzci94M3dHQUFFQWhBQWpTZmsveDN3R0FEMFRldi9VQ01nQUNNSUFRQUFBZ2NDQUFBQUFBY05BQUVBQUFBREFHQUF5QUFEQUU0QUFBQUFCSUFXQUFBQUFBSUlBS015eS85ZHpTVUFDZ0FDQUJjQUFBQUVnQmNBQUFBQUFnZ0FTZWUwLzNHNkVRQUtBQUlBR0FBM0JBRUFBUUFBQklBWUFBQUFBQUlJQU9EMXhQK0pKVU1BQ2dBQ0FCa0FOd1FCQUFFQUFBU0FHUUFBQUFBQ0NBQUJBT0wveHc2eS93b0FBZ0FhQUFBQUJJQWFBQUFBQUFJSUFBRUE0di9IRHBUL0NnQUNBQnNBTndRQkFBRUFBQVNBR3dBQUFBQUNDQUR0Qk1qL3h3Nmovd29BQWdBY0FEY0VBUUFCQUFBRmdCMEFBQUFLQUFJQUhRQUVCZ1FBQVFBQUFBVUdCQUFDQUFBQUNnWUJBQUVBQUFXQUhnQUFBQW9BQWdBZUFBUUdCQUFDQUFBQUJRWUVBQU1BQUFBS0JnRUFBUUFBQllBZkFBQUFDZ0FDQUI4QUJBWUVBQU1BQUFBRkJnUUFCQUFBQUFBR0FnQ0FBQW9HQVFBQkFBQUZnQ0FBQUFBS0FBSUFJQUFFQmdRQUJBQUFBQVVHQkFBRkFBQUFBQVlDQUlBQUNnWUJBQUVBQUFXQUlRQUFBQW9BQWdBaEFBUUdCQUFGQUFBQUJRWUVBQVlBQUFBQUJnSUFnQUFLQmdFQUFRQUFCWUFpQUFBQUNnQUNBQ0lBQkFZRUFBWUFBQUFGQmdRQUJ3QUFBQUFHQWdDQUFBb0dBUUFCQUFBRmdDTUFBQUFLQUFJQUl3QUVCZ1FBQndBQUFBVUdCQUFJQUFBQUFBWUNBSUFBQ2dZQkFBRUFBQVdBSkFBQUFBb0FBZ0FrQUFRR0JBQURBQUFBQlFZRUFBZ0FBQUFBQmdJQWdBQUtCZ0VBQVFBQUJZQWxBQUFBQ2dBQ0FDVUFCQVlFQUFnQUFBQUZCZ1FBQ1FBQUFBb0dBUUFCQUFBRmdDWUFBQUFLQUFJQUpnQUVCZ1FBQ1FBQUFBVUdCQUFLQUFBQUNnWUJBQUVBQUFXQUp3QUFBQW9BQWdBbkFBUUdCQUFLQUFBQUJRWUVBQXNBQUFBS0JnRUFBUUFBQllBb0FBQUFDZ0FDQUNnQUJBWUVBQXNBQUFBRkJnUUFEQUFBQUFBR0FnQUNBQUFBQllBcEFBQUFDZ0FDQUNrQUJBWUVBQXNBQUFBRkJnUUFEUUFBQUFvR0FRQUJBQUFGZ0NvQUFBQUtBQUlBS2dBRUJnUUFEUUFBQUFVR0JBQU9BQUFBQUFZQ0FJQUFDZ1lCQUFFQUFBV0FLd0FBQUFvQUFnQXJBQVFHQkFBT0FBQUFCUVlFQUE4QUFBQUFCZ0lBZ0FBS0JnRUFBUUFBQllBc0FBQUFDZ0FDQUN3QUJBWUVBQThBQUFBRkJnUUFFQUFBQUFBR0FnQ0FBQW9HQVFBQkFBQUZnQzBBQUFBS0FBSUFMUUFFQmdRQUVBQUFBQVVHQkFBUkFBQUFBQVlDQUlBQUNnWUJBQUVBQUFXQUxnQUFBQW9BQWdBdUFBUUdCQUFSQUFBQUJRWUVBQklBQUFBQUJnSUFnQUFLQmdFQUFRQUFCWUF2QUFBQUNnQUNBQzhBQkFZRUFBMEFBQUFGQmdRQUVnQUFBQUFHQWdDQUFBb0dBUUFCQUFBRmdEQUFBQUFLQUFJQU1BQUVCZ1FBRWdBQUFBVUdCQUFUQUFBQUFBWUNBSUFBQ2dZQkFBRUFBQVdBTVFBQUFBb0FBZ0F4QUFRR0JBQVRBQUFBQlFZRUFCUUFBQUFBQmdJQWdBQUtCZ0VBQVFBQUJZQXlBQUFBQ2dBQ0FESUFCQVlFQUJRQUFBQUZCZ1FBRlFBQUFBQUdBZ0NBQUFvR0FRQUJBQUFGZ0RNQUFBQUtBQUlBTXdBRUJnUUFFUUFBQUFVR0JBQVZBQUFBQUFZQ0FJQUFDZ1lCQUFFQUFBV0FOQUFBQUFvQUFnQTBBQVFHQkFBVkFBQUFCUVlFQUJZQUFBQUtCZ0VBQVFBQUJZQTFBQUFBQ2dBQ0FEVUFCQVlFQUJZQUFBQUZCZ1FBRndBQUFBb0dBUUFCQUFBRmdEWUFBQUFLQUFJQU5nQUVCZ1FBRmdBQUFBVUdCQUFZQUFBQUNnWUJBQUVBQUFXQU53QUFBQW9BQWdBM0FBUUdCQUFQQUFBQUJRWUVBQmtBQUFBS0JnRUFBUUFBQllBNEFBQUFDZ0FDQURnQUJBWUVBQmtBQUFBRkJnUUFHZ0FBQUFvR0FRQUJBQUFGZ0RrQUFBQUtBQUlBT1FBRUJnUUFHZ0FBQUFVR0JBQWJBQUFBQ2dZQkFBRUFBQVdBT2dBQUFBb0FBZ0E2QUFRR0JBQVpBQUFBQlFZRUFCc0FBQUFLQmdFQUFRQUFCNEE5QUFBQUJBSVFBUC8vaGdENlFhMy8vLytHQUxRVG1QOEtBQUlBT3dBQUNnSUFCQUFFQ2dJQUFRQU5BZ3dBdEJPWS8vLy9oZ0FBQUFBQURnSU1BUHBCcmYvLy80WUFBQUFBQUE4Q0RBQzBFNWovUmk2Y0FBQUFBQUFBQUFlQVBnQUFBQVFDRUFBQUFBQUFORFA3L3dBQUFBRHRCT2IvQ2dBQ0FEd0FBQW9DQUFRQUJBb0NBQUVBRFFJTUFPMEU1djhBQUFBQUFBQUFBQTRDREFBME0vdi9BQUFBQUFBQUFBQVBBZ3dBN1FUbS8wWXVGUUFBQUFBQUFBQUhnRDhBQUFBRUFoQUFBQUFBQU5COUpBQUFBQUFBVHFVVUFBb0FBZ0E5QUJBQVJ3QUFBRlJvWlhKbElHbHpJR0VnZG1Gc1pXNWpaU0J2Y2lCamFHRnlaMlVnWlhKeWIzSWdjMjl0Wlhkb1pYSmxJR2x1SUhSb2FYTWdZWEp2YldGMGFXTWdjM2x6ZEdWdExnQUtBZ0FFQUFRS0FnQUJBQTBDREFCT3BSUUFBQUFBQUFBQUFBQU9BZ3dBMEgwa0FBQUFBQUFBQUFBQUR3SU1BRTZsRkFDQjJBOEFBQUFBQUFBQUFBQUFBQUFBQUFBPQ==</t>
        </r>
      </text>
    </comment>
    <comment ref="J111" authorId="0">
      <text>
        <r>
          <rPr>
            <sz val="9"/>
            <color indexed="81"/>
            <rFont val="Tahoma"/>
            <family val="2"/>
          </rPr>
          <t>QzE5SDIwQ2xOM08zUzJ8TUFTVEVSIFNIRUVUUGljdHVyZSAzMjN8Vm1wRFJEQXhNREFFQXdJQkFBQUFBQUFBQUFBQUFBQ0FBQUFBQUFNQUZnQUFBRU5vWlcxRWNtRjNJREV5TGpBdU1pNHhNRGMyQkFJUUFBQmdzZjh0OXVIKzJXNHRBRTRxV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MeFdnQklXQ0FRQUFBQWtBQmdJQkFBQUFDUUFHUWdBQUJBSUFnQUJBQThJQWdBQkFBT0FQUUFBQUFRQ0VBQUFZTEgvTGZiaC90bHVMUUJPS2t3QUJJQUJBQUFBQUFJSUFBQUFBQUF0TnVMK0NnQUNBQUlBTndRQkFBRUFBQVNBQWdBQUFBQUNDQUFCQVBIL1FESDgvZ29BQWdBREFEY0VBUUFCQUFBRWdBTUFBQUFBQWdnQUFBQUFBRk1zRnY4S0FBSUFCQUFDQkFJQUJ3QXJCQUlBQUFCSUJBQUFCb0FBQUFBQUFBSUlBRE9UQXdCVGxCTC9CQUlRQU0xcy9QOVRsQkwvTTVNREFJZkhHZjhqQ0FFQUFBSUhBZ0FBQUFBSERRQUJBQUFBQXdCZ0FNZ0FBd0JPQUFBQUFBU0FCQUFBQUFBQ0NBQUFBQjRBVXl3Vy93b0FBZ0FGQURjRUFRQUJBQUFFZ0FVQUFBQUFBZ2dBQUFBdEFFQXgvUDRLQUFJQUJnQTNCQUVBQVFBQUJJQUdBQUFBQUFJSUFBRUE4ZjluSnpEL0NnQUNBQWNBQWdRQ0FCQUFLd1FDQUFBQVNBUUFBQWFBQUFBQUFBQUNDQUFCb1BUL1o4c3Mvd1FDRUFBQllPMy9aOHNzLzVxNTlQL05jVFAvSXdnQkFBQUNCd0lBQUFBQUJ3MEFBUUFBQUFNQVlBRElBQU1BVXdBQUFBQUVnQWNBQUFBQUFnZ0E3UVRYLzJjbklmOEtBQUlBQ0FBQ0JBSUFDQUFyQkFJQUFBQklCQUFBTndRQkFBRUdnQUFBQUFBQUFnZ0E3YVRhLzJjL0hmOEVBaEFBN1dUVC8yYy9IZitIdnRyL1ovOGsveU1JQVFBQUFnY0NBQUFBQUFjTkFBRUFBQUFEQUdBQXlBQURBRThBQUFBQUJJQUlBQUFBQUFJSUFCUDdDZ0JuSnovL0NnQUNBQWtBQWdRQ0FBZ0FLd1FDQUFBQVNBUUFBRGNFQVFBQkJvQUFBQUFBQUFJSUFCT2JEZ0JuUHp2L0JBSVFBQk5iQndCblB6di9yTFFPQUdmL1F2OGpDQUVBQUFJSEFnQUFBQUFIRFFBQkFBQUFBd0JnQU1nQUF3QlBBQUFBQUFTQUNRQUFBQUFDQ0FBQkFPTC9laUpLL3dvQUFnQUtBQUFBQklBS0FBQUFBQUlJQUFFQXhQOTZJa3IvQ2dBQ0FBc0FBQUFFZ0FzQUFBQUFBZ2dBQUFDMS80MGRaUDhLQUFJQURBQUFBQVNBREFBQUFBQUNDQUFBQU1UL29CaCsvd29BQWdBTkFBQUFCSUFOQUFBQUFBSUlBQUFBdGYrMEU1ai9DZ0FDQUE0QUFnUUNBQkVBS3dRQ0FBQUFTQVFBQURjRUFRQUJCb0FBQUFBQUFBSUlBQUNndVArMGU1VC9CQUlRQUFCZ3NmKzBlNVQvbXJtNC94cmluZjhqQ0FFQUFBSUhBZ0FBQUFVSEFRQUJBQWNPQUFFQUFBQURBR0FBeUFBREFFTnNBQUFBQUFTQURnQUFBQUFDQ0FBQUFPTC9vQmgrL3dvQUFnQVBBQUFBQklBUEFBQUFBQUlJQUFFQThmK05IV1QvQ2dBQ0FCQUFBQUFFZ0JBQUFBQUFBZ2dBQUFEeC83UVRtUDhLQUFJQUVRQUFBQVNBRVFBQUFBQUNDQUQvL3c0QXRCT1kvd29BQWdBU0FBSUVBZ0FJQUNzRUFnQUFBRWdFQUFBM0JBRUFBUWFBQUFBQUFBQUNDQUQvbnhJQXRDdVUvd1FDRUFEL1h3c0F0Q3VVLzVtNUVnQzA2NXYvSXdnQkFBQUNCd0lBQUFBQUJ3MEFBUUFBQUFNQVlBRElBQU1BVHdBQUFBQUVnQklBQUFBQUFnZ0FBQURpLzhjT3N2OEtBQUlBRXdBQ0JBSUFCd0FyQkFJQUFRQklCQUFBTndRQkFBRUdnQUFBQUFBQUFnZ0F2RHZkLzhkMnJ2OEVBaEFBVmhYVy84ZDJydjgwaytYLytxbTEveU1JQVFBQUFnY0NBQUFBQlFjQkFBUUVCd1lBQWdBQ0FBTUFBQWNPQUFFQUFBQURBR0FBeUFBREFFNUlBQUFBQUFTQUV3QUFBQUFDQ0FBQUFQSC8yZ25NL3dvQUFnQVVBQUFBQklBVUFBQUFBQUlJQVAvL0RnRGFDY3ovQ2dBQ0FCVUFBQUFFZ0JVQUFBQUFBZ2dBQUFBZUFPMEU1djhLQUFJQUZnQUFBQVNBRmdBQUFBQUNDQUFBQUE4QUFBQUFBQW9BQWdBWEFBQUFCSUFYQUFBQUFBSUlBRUJGR0FBZGlCd0FDZ0FDQUJnQUFnUUNBQWNBS3dRQ0FBQUFTQVFBQUFhQUFBQUFBQUFDQ0FCejJCc0FIZkFZQUFRQ0VBQU1zaFFBSGZBWUFIUFlHd0JRSXlBQUl3Z0JBQUFDQndJQUFBQUFCdzBBQVFBQUFBTUFZQURJQUFNQVRnQUFBQUFFZ0JnQUFBQUFBZ2dBQUFBQUFFNHFMZ0FLQUFJQUdRQUFBQVNBR1FBQUFBQUNDQUFBQUFBQVRpcE1BQW9BQWdBYUFEY0VBUUFCQUFBRWdCb0FBQUFBQWdnQXdMcm4veDJJSEFBS0FBSUFHd0FDQkFJQUVBQXJCQUlBQUFCSUJBQUFCb0FBQUFBQUFBSUlBTUJhNi84ZExCa0FCQUlRQU1BYTVQOGRMQmtBV25Uci80UFNId0FqQ0FFQUFBSUhBZ0FBQUFBSERRQUJBQUFBQXdCZ0FNZ0FBd0JUQUFBQUFBU0FHd0FBQUFBQ0NBQUJBUEgvQUFBQUFBb0FBZ0FjQUFBQUJJQWNBQUFBQUFJSUFBQUE0di90Qk9iL0NnQUNBQjBBQUFBRmdCNEFBQUFLQUFJQUhnQUVCZ1FBQVFBQUFBVUdCQUFDQUFBQUNnWUJBQUVBQUFXQUh3QUFBQW9BQWdBZkFBUUdCQUFDQUFBQUJRWUVBQU1BQUFBS0JnRUFBUUFBQllBZ0FBQUFDZ0FDQUNBQUJBWUVBQU1BQUFBRkJnUUFCQUFBQUFvR0FRQUJBQUFGZ0NFQUFBQUtBQUlBSVFBRUJnUUFCQUFBQUFVR0JBQUZBQUFBQ2dZQkFBRUFBQVdBSWdBQUFBb0FBZ0FpQUFRR0JBQURBQUFBQlFZRUFBWUFBQUFLQmdFQUFRQUFCWUFqQUFBQUNnQUNBQ01BQkFZRUFBWUFBQUFGQmdRQUJ3QUFBQUFHQWdBQ0FBQUFCWUFrQUFBQUNnQUNBQ1FBQkFZRUFBWUFBQUFGQmdRQUNBQUFBQUFHQWdBQ0FBQUFCWUFsQUFBQUNnQUNBQ1VBQkFZRUFBWUFBQUFGQmdRQUNRQUFBQW9HQVFBQkFBQUZnQ1lBQUFBS0FBSUFKZ0FFQmdRQUNRQUFBQVVHQkFBS0FBQUFBQVlDQUlBQUFBQUZnQ2NBQUFBS0FBSUFKd0FFQmdRQUNnQUFBQVVHQkFBTEFBQUFBQVlDQUlBQUFBQUZnQ2dBQUFBS0FBSUFLQUFFQmdRQUN3QUFBQVVHQkFBTUFBQUFBQVlDQUlBQUFBQUZnQ2tBQUFBS0FBSUFLUUFFQmdRQURBQUFBQVVHQkFBTkFBQUFDZ1lCQUFFQUFBV0FLZ0FBQUFvQUFnQXFBQVFHQkFBTUFBQUFCUVlFQUE0QUFBQUFCZ0lBZ0FBQUFBV0FLd0FBQUFvQUFnQXJBQVFHQkFBT0FBQUFCUVlFQUE4QUFBQUFCZ0lBZ0FBQUFBV0FMQUFBQUFvQUFnQXNBQVFHQkFBSkFBQUFCUVlFQUE4QUFBQUFCZ0lBZ0FBQUFBV0FMUUFBQUFvQUFnQXRBQVFHQkFBT0FBQUFCUVlFQUJBQUFBQUtCZ0VBQVFBQUJZQXVBQUFBQ2dBQ0FDNEFCQVlFQUJBQUFBQUZCZ1FBRVFBQUFBQUdBZ0FDQUFBQUJZQXZBQUFBQ2dBQ0FDOEFCQVlFQUJBQUFBQUZCZ1FBRWdBQUFBb0dBUUFCQUFBRmdEQUFBQUFLQUFJQU1BQUVCZ1FBRWdBQUFBVUdCQUFUQUFBQUNnWUJBQUVBQUFXQU1RQUFBQW9BQWdBeEFBUUdCQUFUQUFBQUJRWUVBQlFBQUFBQUJnSUFnQUFBQUFXQU1nQUFBQW9BQWdBeUFBUUdCQUFVQUFBQUJRWUVBQlVBQUFBQUJnSUFnQUFBQUFXQU13QUFBQW9BQWdBekFBUUdCQUFWQUFBQUJRWUVBQllBQUFBQUJnSUFnQUFBQUFXQU5BQUFBQW9BQWdBMEFBUUdCQUFXQUFBQUJRWUVBQmNBQUFBQUJnSUFnQUFBQUFXQU5RQUFBQW9BQWdBMUFBUUdCQUFYQUFBQUJRWUVBQmdBQUFBQUJnSUFnQUFBQUFXQU5nQUFBQW9BQWdBMkFBUUdCQUFZQUFBQUJRWUVBQmtBQUFBS0JnRUFBUUFBQllBM0FBQUFDZ0FDQURjQUJBWUVBQmdBQUFBRkJnUUFHZ0FBQUFBR0FnQ0FBQUFBQllBNEFBQUFDZ0FDQURnQUJBWUVBQm9BQUFBRkJnUUFHd0FBQUFBR0FnQ0FBQUFBQllBNUFBQUFDZ0FDQURrQUJBWUVBQllBQUFBRkJnUUFHd0FBQUFBR0FnQ0FBQUFBQllBNkFBQUFDZ0FDQURvQUJBWUVBQnNBQUFBRkJnUUFIQUFBQUFBR0FnQ0FBQUFBQllBN0FBQUFDZ0FDQURzQUJBWUVBQk1BQUFBRkJnUUFIQUFBQUFBR0FnQ0FBQUFBQjRBK0FBQUFCQUlRQUFFQTAvL1VTM24vQVFEVC80MGRaUDhLQUFJQVBBQUFDZ0lBQkFBRUNnSUFBUUFOQWd3QWpSMWsvd0VBMC84QUFBQUFEZ0lNQU5STGVmOEJBTlAvQUFBQUFBOENEQUNOSFdUL1J5N28vd0FBQUFBQUFBZUFQd0FBQUFRQ0VBQUFBQUFBTkRQNy93QUFBQUR0Qk9iL0NnQUNBRDBBQUFvQ0FBUUFCQW9DQUFFQURRSU1BTzBFNXY4QUFBQUFBQUFBQUE0Q0RBQTBNL3YvQUFBQUFBQUFBQUFQQWd3QTdRVG0vMFl1RlFBQUFBQUFBQUFIZ0VBQUFBQUVBaEFBQUFBQUFOQjlKQUFBQUFBQVRxVVVBQW9BQWdBK0FBQUtBZ0FFQUFRS0FnQUJBQTBDREFCT3BSUUFBQUFBQUFBQUFBQU9BZ3dBMEgwa0FBQUFBQUFBQUFBQUR3SU1BRTZsRkFDQjJBOEFBQUFBQUFBQUFBQUFBQUFBQUFBPQ==</t>
        </r>
      </text>
    </comment>
    <comment ref="K111" authorId="0">
      <text>
        <r>
          <rPr>
            <sz val="9"/>
            <color indexed="81"/>
            <rFont val="Tahoma"/>
            <family val="2"/>
          </rPr>
          <t>QzE5SDIwQ2xOM08zUzJ8TUFTVEVSIFNIRUVUUGljdHVyZSAzMjN8Vm1wRFJEQXhNREFFQXdJQkFBQUFBQUFBQUFBQUFBQ0FBQUFBQUFNQUZnQUFBRU5vWlcxRWNtRjNJREV5TGpBdU1pNHhNRGMyQkFJUUFBQmdzZjh0OXVIKzJXNHRBRTRxV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MeFdnQklXQ0FRQUFBQWtBQmdJQkFBQUFDUUFHUWdBQUJBSUFnQUJBQThJQWdBQkFBT0FQUUFBQUFRQ0VBQUFZTEgvTGZiaC90bHVMUUJPS2t3QUJJQUJBQUFBQUFJSUFBQUFBQUF0TnVMK0NnQUNBQUlBTndRQkFBRUFBQVNBQWdBQUFBQUNDQUFCQVBIL1FESDgvZ29BQWdBREFEY0VBUUFCQUFBRWdBTUFBQUFBQWdnQUFBQUFBRk1zRnY4S0FBSUFCQUFDQkFJQUJ3QXJCQUlBQUFCSUJBQUFCb0FBQUFBQUFBSUlBRE9UQXdCVGxCTC9CQUlRQU0xcy9QOVRsQkwvTTVNREFJZkhHZjhqQ0FFQUFBSUhBZ0FBQUFBSERRQUJBQUFBQXdCZ0FNZ0FBd0JPQUFBQUFBU0FCQUFBQUFBQ0NBQUFBQjRBVXl3Vy93b0FBZ0FGQURjRUFRQUJBQUFFZ0FVQUFBQUFBZ2dBQUFBdEFFQXgvUDRLQUFJQUJnQTNCQUVBQVFBQUJJQUdBQUFBQUFJSUFBRUE4ZjluSnpEL0NnQUNBQWNBQWdRQ0FCQUFLd1FDQUFBQVNBUUFBQWFBQUFBQUFBQUNDQUFCb1BUL1o4c3Mvd1FDRUFBQllPMy9aOHNzLzVxNTlQL05jVFAvSXdnQkFBQUNCd0lBQUFBQUJ3MEFBUUFBQUFNQVlBRElBQU1BVXdBQUFBQUVnQWNBQUFBQUFnZ0E3UVRYLzJjbklmOEtBQUlBQ0FBQ0JBSUFDQUFyQkFJQUFBQklCQUFBTndRQkFBRUdnQUFBQUFBQUFnZ0E3YVRhLzJjL0hmOEVBaEFBN1dUVC8yYy9IZitIdnRyL1ovOGsveU1JQVFBQUFnY0NBQUFBQUFjTkFBRUFBQUFEQUdBQXlBQURBRThBQUFBQUJJQUlBQUFBQUFJSUFCUDdDZ0JuSnovL0NnQUNBQWtBQWdRQ0FBZ0FLd1FDQUFBQVNBUUFBRGNFQVFBQkJvQUFBQUFBQUFJSUFCT2JEZ0JuUHp2L0JBSVFBQk5iQndCblB6di9yTFFPQUdmL1F2OGpDQUVBQUFJSEFnQUFBQUFIRFFBQkFBQUFBd0JnQU1nQUF3QlBBQUFBQUFTQUNRQUFBQUFDQ0FBQkFPTC9laUpLL3dvQUFnQUtBQUFBQklBS0FBQUFBQUlJQUFFQXhQOTZJa3IvQ2dBQ0FBc0FBQUFFZ0FzQUFBQUFBZ2dBQUFDMS80MGRaUDhLQUFJQURBQUFBQVNBREFBQUFBQUNDQUFBQU1UL29CaCsvd29BQWdBTkFBQUFCSUFOQUFBQUFBSUlBQUFBdGYrMEU1ai9DZ0FDQUE0QUFnUUNBQkVBS3dRQ0FBQUFTQVFBQURjRUFRQUJCb0FBQUFBQUFBSUlBQUNndVArMGU1VC9CQUlRQUFCZ3NmKzBlNVQvbXJtNC94cmluZjhqQ0FFQUFBSUhBZ0FBQUFVSEFRQUJBQWNPQUFFQUFBQURBR0FBeUFBREFFTnNBQUFBQUFTQURnQUFBQUFDQ0FBQUFPTC9vQmgrL3dvQUFnQVBBQUFBQklBUEFBQUFBQUlJQUFFQThmK05IV1QvQ2dBQ0FCQUFBQUFFZ0JBQUFBQUFBZ2dBQUFEeC83UVRtUDhLQUFJQUVRQUFBQVNBRVFBQUFBQUNDQUQvL3c0QXRCT1kvd29BQWdBU0FBSUVBZ0FJQUNzRUFnQUFBRWdFQUFBM0JBRUFBUWFBQUFBQUFBQUNDQUQvbnhJQXRDdVUvd1FDRUFEL1h3c0F0Q3VVLzVtNUVnQzA2NXYvSXdnQkFBQUNCd0lBQUFBQUJ3MEFBUUFBQUFNQVlBRElBQU1BVHdBQUFBQUVnQklBQUFBQUFnZ0FBQURpLzhjT3N2OEtBQUlBRXdBQ0JBSUFCd0FyQkFJQUFRQklCQUFBTndRQkFBRUdnQUFBQUFBQUFnZ0F2RHZkLzhkMnJ2OEVBaEFBVmhYVy84ZDJydjgwaytYLytxbTEveU1JQVFBQUFnY0NBQUFBQlFjQkFBUUVCd1lBQWdBQ0FBTUFBQWNPQUFFQUFBQURBR0FBeUFBREFFNUlBQUFBQUFTQUV3QUFBQUFDQ0FBQUFQSC8yZ25NL3dvQUFnQVVBQUFBQklBVUFBQUFBQUlJQVAvL0RnRGFDY3ovQ2dBQ0FCVUFBQUFFZ0JVQUFBQUFBZ2dBQUFBZUFPMEU1djhLQUFJQUZnQUFBQVNBRmdBQUFBQUNDQUFBQUE4QUFBQUFBQW9BQWdBWEFBQUFCSUFYQUFBQUFBSUlBRUJGR0FBZGlCd0FDZ0FDQUJnQUFnUUNBQWNBS3dRQ0FBQUFTQVFBQUFhQUFBQUFBQUFDQ0FCejJCc0FIZkFZQUFRQ0VBQU1zaFFBSGZBWUFIUFlHd0JRSXlBQUl3Z0JBQUFDQndJQUFBQUFCdzBBQVFBQUFBTUFZQURJQUFNQVRnQUFBQUFFZ0JnQUFBQUFBZ2dBQUFBQUFFNHFMZ0FLQUFJQUdRQUFBQVNBR1FBQUFBQUNDQUFBQUFBQVRpcE1BQW9BQWdBYUFEY0VBUUFCQUFBRWdCb0FBQUFBQWdnQXdMcm4veDJJSEFBS0FBSUFHd0FDQkFJQUVBQXJCQUlBQUFCSUJBQUFCb0FBQUFBQUFBSUlBTUJhNi84ZExCa0FCQUlRQU1BYTVQOGRMQmtBV25Uci80UFNId0FqQ0FFQUFBSUhBZ0FBQUFBSERRQUJBQUFBQXdCZ0FNZ0FBd0JUQUFBQUFBU0FHd0FBQUFBQ0NBQUJBUEgvQUFBQUFBb0FBZ0FjQUFBQUJJQWNBQUFBQUFJSUFBQUE0di90Qk9iL0NnQUNBQjBBQUFBRmdCNEFBQUFLQUFJQUhnQUVCZ1FBQVFBQUFBVUdCQUFDQUFBQUNnWUJBQUVBQUFXQUh3QUFBQW9BQWdBZkFBUUdCQUFDQUFBQUJRWUVBQU1BQUFBS0JnRUFBUUFBQllBZ0FBQUFDZ0FDQUNBQUJBWUVBQU1BQUFBRkJnUUFCQUFBQUFvR0FRQUJBQUFGZ0NFQUFBQUtBQUlBSVFBRUJnUUFCQUFBQUFVR0JBQUZBQUFBQ2dZQkFBRUFBQVdBSWdBQUFBb0FBZ0FpQUFRR0JBQURBQUFBQlFZRUFBWUFBQUFLQmdFQUFRQUFCWUFqQUFBQUNnQUNBQ01BQkFZRUFBWUFBQUFGQmdRQUJ3QUFBQUFHQWdBQ0FBQUFCWUFrQUFBQUNnQUNBQ1FBQkFZRUFBWUFBQUFGQmdRQUNBQUFBQUFHQWdBQ0FBQUFCWUFsQUFBQUNnQUNBQ1VBQkFZRUFBWUFBQUFGQmdRQUNRQUFBQW9HQVFBQkFBQUZnQ1lBQUFBS0FBSUFKZ0FFQmdRQUNRQUFBQVVHQkFBS0FBQUFBQVlDQUlBQUFBQUZnQ2NBQUFBS0FBSUFKd0FFQmdRQUNnQUFBQVVHQkFBTEFBQUFBQVlDQUlBQUFBQUZnQ2dBQUFBS0FBSUFLQUFFQmdRQUN3QUFBQVVHQkFBTUFBQUFBQVlDQUlBQUFBQUZnQ2tBQUFBS0FBSUFLUUFFQmdRQURBQUFBQVVHQkFBTkFBQUFDZ1lCQUFFQUFBV0FLZ0FBQUFvQUFnQXFBQVFHQkFBTUFBQUFCUVlFQUE0QUFBQUFCZ0lBZ0FBQUFBV0FLd0FBQUFvQUFnQXJBQVFHQkFBT0FBQUFCUVlFQUE4QUFBQUFCZ0lBZ0FBQUFBV0FMQUFBQUFvQUFnQXNBQVFHQkFBSkFBQUFCUVlFQUE4QUFBQUFCZ0lBZ0FBQUFBV0FMUUFBQUFvQUFnQXRBQVFHQkFBT0FBQUFCUVlFQUJBQUFBQUtCZ0VBQVFBQUJZQXVBQUFBQ2dBQ0FDNEFCQVlFQUJBQUFBQUZCZ1FBRVFBQUFBQUdBZ0FDQUFBQUJZQXZBQUFBQ2dBQ0FDOEFCQVlFQUJBQUFBQUZCZ1FBRWdBQUFBb0dBUUFCQUFBRmdEQUFBQUFLQUFJQU1BQUVCZ1FBRWdBQUFBVUdCQUFUQUFBQUNnWUJBQUVBQUFXQU1RQUFBQW9BQWdBeEFBUUdCQUFUQUFBQUJRWUVBQlFBQUFBQUJnSUFnQUFBQUFXQU1nQUFBQW9BQWdBeUFBUUdCQUFVQUFBQUJRWUVBQlVBQUFBQUJnSUFnQUFBQUFXQU13QUFBQW9BQWdBekFBUUdCQUFWQUFBQUJRWUVBQllBQUFBQUJnSUFnQUFBQUFXQU5BQUFBQW9BQWdBMEFBUUdCQUFXQUFBQUJRWUVBQmNBQUFBQUJnSUFnQUFBQUFXQU5RQUFBQW9BQWdBMUFBUUdCQUFYQUFBQUJRWUVBQmdBQUFBQUJnSUFnQUFBQUFXQU5nQUFBQW9BQWdBMkFBUUdCQUFZQUFBQUJRWUVBQmtBQUFBS0JnRUFBUUFBQllBM0FBQUFDZ0FDQURjQUJBWUVBQmdBQUFBRkJnUUFHZ0FBQUFBR0FnQ0FBQUFBQllBNEFBQUFDZ0FDQURnQUJBWUVBQm9BQUFBRkJnUUFHd0FBQUFBR0FnQ0FBQUFBQllBNUFBQUFDZ0FDQURrQUJBWUVBQllBQUFBRkJnUUFHd0FBQUFBR0FnQ0FBQUFBQllBNkFBQUFDZ0FDQURvQUJBWUVBQnNBQUFBRkJnUUFIQUFBQUFBR0FnQ0FBQUFBQllBN0FBQUFDZ0FDQURzQUJBWUVBQk1BQUFBRkJnUUFIQUFBQUFBR0FnQ0FBQUFBQjRBK0FBQUFCQUlRQUFFQTAvL1VTM24vQVFEVC80MGRaUDhLQUFJQVBBQUFDZ0lBQkFBRUNnSUFBUUFOQWd3QWpSMWsvd0VBMC84QUFBQUFEZ0lNQU5STGVmOEJBTlAvQUFBQUFBOENEQUNOSFdUL1J5N28vd0FBQUFBQUFBZUFQd0FBQUFRQ0VBQUFBQUFBTkRQNy93QUFBQUR0Qk9iL0NnQUNBRDBBQUFvQ0FBUUFCQW9DQUFFQURRSU1BTzBFNXY4QUFBQUFBQUFBQUE0Q0RBQTBNL3YvQUFBQUFBQUFBQUFQQWd3QTdRVG0vMFl1RlFBQUFBQUFBQUFIZ0VBQUFBQUVBaEFBQUFBQUFOQjlKQUFBQUFBQVRxVVVBQW9BQWdBK0FBQUtBZ0FFQUFRS0FnQUJBQTBDREFCT3BSUUFBQUFBQUFBQUFBQU9BZ3dBMEgwa0FBQUFBQUFBQUFBQUR3SU1BRTZsRkFDQjJBOEFBQUFBQUFBQUFBQUFBQUFBQUFBPQ==</t>
        </r>
      </text>
    </comment>
    <comment ref="J112" authorId="0">
      <text>
        <r>
          <rPr>
            <sz val="9"/>
            <color indexed="81"/>
            <rFont val="Tahoma"/>
            <family val="2"/>
          </rPr>
          <t>QzEzSDEwQ2xONU9TMnxNQVNURVIgU0hFRVRQaWN0dXJlIDY5NXxWbXBEUkRBeE1EQUVBd0lCQUFBQUFBQUFBQUFBQUFDQUFBQUFBQU1BRmdBQUFFTm9aVzFFY21GM0lERXlMakF1TWk0eE1EYzJCQUlRQUFGZ3ovK2dtSDMvelpNOEFNWl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xQUFBQUJBSVFBQUFBQUFBQUFBQUFBSURHQkJCNGJRWVdDQVFBQUFBa0FCZ0lCQUFBQUNRQUdRZ0FBQkFJQWdBQkFBOElBZ0FCQUFPQU1RQUFBQVFDRUFBQllNLy9vSmg5LzgyVFBBREdVSk1BQklBQkFBQUFBQUlJQUJZNkFRQTQ2WklBQ2dBQ0FBSUFOd1FCQUFFQUFBU0FBZ0FBQUFBQ0NBRFg5T2ovQjBlQkFBb0FBZ0FEQUFJRUFnQUhBQ3NFQWdBQkFFZ0VBQUEzQkFFQUFRYUFBQUFBQUFBQ0NBQUtpT3ovQjY5OUFBUUNFQUNqWWVYL0I2OTlBQXFJN1A5dUZZd0FJd2dCQUFBQ0J3SUFBQUFGQndFQUFRQUhEZ0FCQUFBQUF3QmdBTWdBQXdCT1NBQUFBQUFFZ0FNQUFBQUFBZ2dBbmhmcy94cHhZd0FLQUFJQUJBQUFBQVNBQkFBQUFBQUNDQUN3RWdZQUduRlVBQW9BQWdBRkFBSUVBZ0FIQUNzRUFnQUFBRWdFQUFBR2dBQUFBQUFBQWdnQTQ2VUpBQnJaVUFBRUFoQUFmWDhDQUJyWlVBRGpwUWtBVFF4WUFDTUlBUUFBQWdjQ0FBQUFBQWNOQUFFQUFBQURBR0FBeUFBREFFNEFBQUFBQklBRkFBQUFBQUlJQU83Vi8vL3RHRGNBQ2dBQ0FBWUFBZ1FDQUFjQUt3UUNBQUFBU0FRQUFBYUFBQUFBQUFBQ0NBQWdhUU1BN1lBekFBUUNFQUM3UXZ6LzdZQXpBQ0JwQXdBZ3REb0FJd2dCQUFBQ0J3SUFBQUFBQncwQUFRQUFBQU1BWUFESUFBTUFUZ0FBQUFBRWdBWUFBQUFBQWdnQUFRRGkveWIyTXdBS0FBSUFCd0FBQUFTQUJ3QUFBQUFDQ0FBQUFOUC9FL3NaQUFvQUFnQUlBQUlFQWdBUUFDc0VBZ0FBQUVnRUFBQTNCQUVBQVFhQUFBQUFBQUFDQ0FBQm9OYi9FNThXQUFRQ0VBQUJZTS8vRTU4V0FKcTUxdjk1UlIwQUl3Z0JBQUFDQndJQUFBQUFCdzBBQVFBQUFBTUFZQURJQUFNQVV3QUFBQUFFZ0FnQUFBQUFBZ2dBQUFEaS93QUFBQUFLQUFJQUNRQUFBQVNBQ1FBQUFBQUNDQUFBQUFBQUFBQUFBQW9BQWdBS0FBQUFCSUFLQUFBQUFBSUlBQUFBRHdBVCt4a0FDZ0FDQUFzQUFnUUNBQkVBS3dRQ0FBQUFTQVFBQURjRUFRQUJCb0FBQUFBQUFBSUlBQUNnRWdBVFl4WUFCQUlRQUFCZ0N3QVRZeFlBbWJrU0FIbkpId0FqQ0FFQUFBSUhBZ0FBQUFVSEFRQUJBQWNPQUFFQUFBQURBR0FBeUFBREFFTnNBQUFBQUFTQUN3QUFBQUFDQ0FELy93NEE3UVRtL3dvQUFnQU1BQUFBQklBTUFBQUFBQUlJQVAvL0xBRHRCT2IvQ2dBQ0FBMEFBZ1FDQUFnQUt3UUNBQUFBU0FRQUFEY0VBUUFCQm9BQUFBQUFBQUlJQUFDZ01BRHRIT0wvQkFJUUFBQmdLUUR0SE9ML21ia3dBTzNjNmY4akNBRUFBQUlIQWdBQUFBQUhEUUFCQUFBQUF3QmdBTWdBQXdCUEFBQUFBQVNBRFFBQUFBQUNDQUFBQUFBQTJnbk0vd29BQWdBT0FBSUVBZ0FIQUNzRUFnQUFBRWdFQUFBR2dBQUFBQUFBQWdnQU01TURBTnB4eVA4RUFoQUF6V3o4LzlweHlQOHprd01BRGFYUC95TUlBUUFBQWdjQ0FBQUFBQWNOQUFFQUFBQURBR0FBeUFBREFFNEFBQUFBQklBT0FBQUFBQUlJQUFBQTR2L2FDY3ovQ2dBQ0FBOEFBZ1FDQUFjQUt3UUNBQUFBU0FRQUFEY0VBUUFCQm9BQUFBQUFBQUlJQURTVDVmL2FjY2ovQkFJUUFNMXMzdi9hY2NqL05KUGwvdzJsei84akNBRUFBQUlIQWdBQUFBQUhEUUFCQUFBQUF3QmdBTWdBQXdCT0FBQUFBQVNBRHdBQUFBQUNDQUFBQU5QLzdRVG0vd29BQWdBUUFEY0VBUUFCQUFBRWdCQUFBQUFBQWdnQS8vOE9BTWNPc3Y4S0FBSUFFUUFBQUFTQUVRQUFBQUFDQ0FELy95d0F4dzZ5L3dvQUFnQVNBQUFBQklBU0FBQUFBQUlJQVAvL093QzBFNWovQ2dBQ0FCTUFBQUFFZ0JNQUFBQUFBZ2dBLy84c0FLQVlmdjhLQUFJQUZBQUFBQVNBRkFBQUFBQUNDQUQvL3c0QW9CaCsvd29BQWdBVkFBQUFCSUFWQUFBQUFBSUlBQUFBQUFDMEU1ai9DZ0FDQUJZQUFBQUVnQllBQUFBQUFnZ0FSTXpWL3kxZVR3QUtBQUlBRndBQ0JBSUFFQUFyQkFJQUFBQklCQUFBQm9BQUFBQUFBQUlJQUVSczJmOHRBa3dBQkFJUUFFUXMwdjh0QWt3QTNZWFovNVNvVWdBakNBRUFBQUlIQWdBQUFBQUhEUUFCQUFBQUF3QmdBTWdBQXdCVEFBQUFBQVdBR0FBQUFBb0FBZ0FZQUFRR0JBQUJBQUFBQlFZRUFBSUFBQUFLQmdFQUFRQUFCWUFaQUFBQUNnQUNBQmtBQkFZRUFBSUFBQUFGQmdRQUF3QUFBQW9HQVFBQkFBQUZnQm9BQUFBS0FBSUFHZ0FFQmdRQUF3QUFBQVVHQkFBRUFBQUFBQVlDQUlBQUFBQUZnQnNBQUFBS0FBSUFHd0FFQmdRQUJBQUFBQVVHQkFBRkFBQUFBQVlDQUlBQUFBQUZnQndBQUFBS0FBSUFIQUFFQmdRQUJRQUFBQVVHQkFBR0FBQUFBQVlDQUlBQUFBQUZnQjBBQUFBS0FBSUFIUUFFQmdRQUJnQUFBQVVHQkFBSEFBQUFDZ1lCQUFFQUFBV0FIZ0FBQUFvQUFnQWVBQVFHQkFBSEFBQUFCUVlFQUFnQUFBQUtCZ0VBQVFBQUJZQWZBQUFBQ2dBQ0FCOEFCQVlFQUFnQUFBQUZCZ1FBQ1FBQUFBQUdBZ0FDQUFNR0FnQUNBQXNHRUFBZUFBQUFKZ0FBQUNFQUFBQWdBQUFBQUFBRmdDQUFBQUFLQUFJQUlBQUVCZ1FBQ1FBQUFBVUdCQUFLQUFBQUNnWUJBQUVBQUFXQUlRQUFBQW9BQWdBaEFBUUdCQUFKQUFBQUJRWUVBQXNBQUFBS0JnRUFBUUFBQllBaUFBQUFDZ0FDQUNJQUJBWUVBQXNBQUFBRkJnUUFEQUFBQUFBR0FnQUNBQUFBQllBakFBQUFDZ0FDQUNNQUJBWUVBQXNBQUFBRkJnUUFEUUFBQUFvR0FRQUJBQUFGZ0NRQUFBQUtBQUlBSkFBRUJnUUFEUUFBQUFVR0JBQU9BQUFBQ2dZQkFBRUFBQVdBSlFBQUFBb0FBZ0FsQUFRR0JBQU9BQUFBQlFZRUFBOEFBQUFBQmdJQUFnQURCZ0lBQWdBTEJoQUFBQUFBQUNRQUFBQW1BQUFBQUFBQUFBQUFCWUFtQUFBQUNnQUNBQ1lBQkFZRUFBZ0FBQUFGQmdRQUR3QUFBQW9HQVFBQkFBQUZnQ2NBQUFBS0FBSUFKd0FFQmdRQURRQUFBQVVHQkFBUUFBQUFDZ1lCQUFFQUFBV0FLQUFBQUFvQUFnQW9BQVFHQkFBUUFBQUFCUVlFQUJFQUFBQUFCZ0lBZ0FBQUFBV0FLUUFBQUFvQUFnQXBBQVFHQkFBUkFBQUFCUVlFQUJJQUFBQUFCZ0lBZ0FBQUFBV0FLZ0FBQUFvQUFnQXFBQVFHQkFBU0FBQUFCUVlFQUJNQUFBQUFCZ0lBZ0FBQUFBV0FLd0FBQUFvQUFnQXJBQVFHQkFBVEFBQUFCUVlFQUJRQUFBQUFCZ0lBZ0FBQUFBV0FMQUFBQUFvQUFnQXNBQVFHQkFBVUFBQUFCUVlFQUJVQUFBQUFCZ0lBZ0FBQUFBV0FMUUFBQUFvQUFnQXRBQVFHQkFBUUFBQUFCUVlFQUJVQUFBQUFCZ0lBZ0FBQUFBV0FMZ0FBQUFvQUFnQXVBQVFHQkFBR0FBQUFCUVlFQUJZQUFBQUFCZ0lBZ0FBQUFBV0FMd0FBQUFvQUFnQXZBQVFHQkFBREFBQUFCUVlFQUJZQUFBQUFCZ0lBZ0FBQUFBZUFNZ0FBQUFRQ0VBQ0F3dTcvWnVoWkFJREM3di9rRDBvQUNnQUNBREFBQUFvQ0FBUUFCQW9DQUFFQURRSU1BT1FQU2dDQXd1Ny9BQUFBQUE0Q0RBQm02RmtBZ01MdS93QUFBQUFQQWd3QTVBOUtBQUtiL3Y4QUFBQUFBQUFIZ0RNQUFBQUVBaEFBLy84ZEFQcEJyZi8vL3gwQXRCT1kvd29BQWdBeEFBQUtBZ0FFQUFRS0FnQUJBQTBDREFDMEU1ai8vLzhkQUFBQUFBQU9BZ3dBK2tHdC8vLy9IUUFBQUFBQUR3SU1BTFFUbVA5R0xqTUFBQUFBQUFBQUFBQUFBQUFBQUFBPQ==</t>
        </r>
      </text>
    </comment>
    <comment ref="K112" authorId="0">
      <text>
        <r>
          <rPr>
            <sz val="9"/>
            <color indexed="81"/>
            <rFont val="Tahoma"/>
            <family val="2"/>
          </rPr>
          <t>QzEzSDEwQ2xONU9TMnxNQVNURVIgU0hFRVRQaWN0dXJlIDY5NXxWbXBEUkRBeE1EQUVBd0lCQUFBQUFBQUFBQUFBQUFDQUFBQUFBQU1BRmdBQUFFTm9aVzFFY21GM0lERXlMakF1TWk0eE1EYzJCQUlRQUFGZ3ovK2dtSDMvelpNOEFNWl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xQUFBQUJBSVFBQUFBQUFBQUFBQUFBSURHQkJCNGJRWVdDQVFBQUFBa0FCZ0lCQUFBQUNRQUdRZ0FBQkFJQWdBQkFBOElBZ0FCQUFPQU1RQUFBQVFDRUFBQllNLy9vSmg5LzgyVFBBREdVSk1BQklBQkFBQUFBQUlJQUJZNkFRQTQ2WklBQ2dBQ0FBSUFOd1FCQUFFQUFBU0FBZ0FBQUFBQ0NBRFg5T2ovQjBlQkFBb0FBZ0FEQUFJRUFnQUhBQ3NFQWdBQkFFZ0VBQUEzQkFFQUFRYUFBQUFBQUFBQ0NBQUtpT3ovQjY5OUFBUUNFQUNqWWVYL0I2OTlBQXFJN1A5dUZZd0FJd2dCQUFBQ0J3SUFBQUFGQndFQUFRQUhEZ0FCQUFBQUF3QmdBTWdBQXdCT1NBQUFBQUFFZ0FNQUFBQUFBZ2dBbmhmcy94cHhZd0FLQUFJQUJBQUFBQVNBQkFBQUFBQUNDQUN3RWdZQUduRlVBQW9BQWdBRkFBSUVBZ0FIQUNzRUFnQUFBRWdFQUFBR2dBQUFBQUFBQWdnQTQ2VUpBQnJaVUFBRUFoQUFmWDhDQUJyWlVBRGpwUWtBVFF4WUFDTUlBUUFBQWdjQ0FBQUFBQWNOQUFFQUFBQURBR0FBeUFBREFFNEFBQUFBQklBRkFBQUFBQUlJQU83Vi8vL3RHRGNBQ2dBQ0FBWUFBZ1FDQUFjQUt3UUNBQUFBU0FRQUFBYUFBQUFBQUFBQ0NBQWdhUU1BN1lBekFBUUNFQUM3UXZ6LzdZQXpBQ0JwQXdBZ3REb0FJd2dCQUFBQ0J3SUFBQUFBQncwQUFRQUFBQU1BWUFESUFBTUFUZ0FBQUFBRWdBWUFBQUFBQWdnQUFRRGkveWIyTXdBS0FBSUFCd0FBQUFTQUJ3QUFBQUFDQ0FBQUFOUC9FL3NaQUFvQUFnQUlBQUlFQWdBUUFDc0VBZ0FBQUVnRUFBQTNCQUVBQVFhQUFBQUFBQUFDQ0FBQm9OYi9FNThXQUFRQ0VBQUJZTS8vRTU4V0FKcTUxdjk1UlIwQUl3Z0JBQUFDQndJQUFBQUFCdzBBQVFBQUFBTUFZQURJQUFNQVV3QUFBQUFFZ0FnQUFBQUFBZ2dBQUFEaS93QUFBQUFLQUFJQUNRQUFBQVNBQ1FBQUFBQUNDQUFBQUFBQUFBQUFBQW9BQWdBS0FBQUFCSUFLQUFBQUFBSUlBQUFBRHdBVCt4a0FDZ0FDQUFzQUFnUUNBQkVBS3dRQ0FBQUFTQVFBQURjRUFRQUJCb0FBQUFBQUFBSUlBQUNnRWdBVFl4WUFCQUlRQUFCZ0N3QVRZeFlBbWJrU0FIbkpId0FqQ0FFQUFBSUhBZ0FBQUFVSEFRQUJBQWNPQUFFQUFBQURBR0FBeUFBREFFTnNBQUFBQUFTQUN3QUFBQUFDQ0FELy93NEE3UVRtL3dvQUFnQU1BQUFBQklBTUFBQUFBQUlJQVAvL0xBRHRCT2IvQ2dBQ0FBMEFBZ1FDQUFnQUt3UUNBQUFBU0FRQUFEY0VBUUFCQm9BQUFBQUFBQUlJQUFDZ01BRHRIT0wvQkFJUUFBQmdLUUR0SE9ML21ia3dBTzNjNmY4akNBRUFBQUlIQWdBQUFBQUhEUUFCQUFBQUF3QmdBTWdBQXdCUEFBQUFBQVNBRFFBQUFBQUNDQUFBQUFBQTJnbk0vd29BQWdBT0FBSUVBZ0FIQUNzRUFnQUFBRWdFQUFBR2dBQUFBQUFBQWdnQU01TURBTnB4eVA4RUFoQUF6V3o4LzlweHlQOHprd01BRGFYUC95TUlBUUFBQWdjQ0FBQUFBQWNOQUFFQUFBQURBR0FBeUFBREFFNEFBQUFBQklBT0FBQUFBQUlJQUFBQTR2L2FDY3ovQ2dBQ0FBOEFBZ1FDQUFjQUt3UUNBQUFBU0FRQUFEY0VBUUFCQm9BQUFBQUFBQUlJQURTVDVmL2FjY2ovQkFJUUFNMXMzdi9hY2NqL05KUGwvdzJsei84akNBRUFBQUlIQWdBQUFBQUhEUUFCQUFBQUF3QmdBTWdBQXdCT0FBQUFBQVNBRHdBQUFBQUNDQUFBQU5QLzdRVG0vd29BQWdBUUFEY0VBUUFCQUFBRWdCQUFBQUFBQWdnQS8vOE9BTWNPc3Y4S0FBSUFFUUFBQUFTQUVRQUFBQUFDQ0FELy95d0F4dzZ5L3dvQUFnQVNBQUFBQklBU0FBQUFBQUlJQVAvL093QzBFNWovQ2dBQ0FCTUFBQUFFZ0JNQUFBQUFBZ2dBLy84c0FLQVlmdjhLQUFJQUZBQUFBQVNBRkFBQUFBQUNDQUQvL3c0QW9CaCsvd29BQWdBVkFBQUFCSUFWQUFBQUFBSUlBQUFBQUFDMEU1ai9DZ0FDQUJZQUFBQUVnQllBQUFBQUFnZ0FSTXpWL3kxZVR3QUtBQUlBRndBQ0JBSUFFQUFyQkFJQUFBQklCQUFBQm9BQUFBQUFBQUlJQUVSczJmOHRBa3dBQkFJUUFFUXMwdjh0QWt3QTNZWFovNVNvVWdBakNBRUFBQUlIQWdBQUFBQUhEUUFCQUFBQUF3QmdBTWdBQXdCVEFBQUFBQVdBR0FBQUFBb0FBZ0FZQUFRR0JBQUJBQUFBQlFZRUFBSUFBQUFLQmdFQUFRQUFCWUFaQUFBQUNnQUNBQmtBQkFZRUFBSUFBQUFGQmdRQUF3QUFBQW9HQVFBQkFBQUZnQm9BQUFBS0FBSUFHZ0FFQmdRQUF3QUFBQVVHQkFBRUFBQUFBQVlDQUlBQUFBQUZnQnNBQUFBS0FBSUFHd0FFQmdRQUJBQUFBQVVHQkFBRkFBQUFBQVlDQUlBQUFBQUZnQndBQUFBS0FBSUFIQUFFQmdRQUJRQUFBQVVHQkFBR0FBQUFBQVlDQUlBQUFBQUZnQjBBQUFBS0FBSUFIUUFFQmdRQUJnQUFBQVVHQkFBSEFBQUFDZ1lCQUFFQUFBV0FIZ0FBQUFvQUFnQWVBQVFHQkFBSEFBQUFCUVlFQUFnQUFBQUtCZ0VBQVFBQUJZQWZBQUFBQ2dBQ0FCOEFCQVlFQUFnQUFBQUZCZ1FBQ1FBQUFBQUdBZ0FDQUFNR0FnQUNBQXNHRUFBZUFBQUFKZ0FBQUNFQUFBQWdBQUFBQUFBRmdDQUFBQUFLQUFJQUlBQUVCZ1FBQ1FBQUFBVUdCQUFLQUFBQUNnWUJBQUVBQUFXQUlRQUFBQW9BQWdBaEFBUUdCQUFKQUFBQUJRWUVBQXNBQUFBS0JnRUFBUUFBQllBaUFBQUFDZ0FDQUNJQUJBWUVBQXNBQUFBRkJnUUFEQUFBQUFBR0FnQUNBQUFBQllBakFBQUFDZ0FDQUNNQUJBWUVBQXNBQUFBRkJnUUFEUUFBQUFvR0FRQUJBQUFGZ0NRQUFBQUtBQUlBSkFBRUJnUUFEUUFBQUFVR0JBQU9BQUFBQ2dZQkFBRUFBQVdBSlFBQUFBb0FBZ0FsQUFRR0JBQU9BQUFBQlFZRUFBOEFBQUFBQmdJQUFnQURCZ0lBQWdBTEJoQUFBQUFBQUNRQUFBQW1BQUFBQUFBQUFBQUFCWUFtQUFBQUNnQUNBQ1lBQkFZRUFBZ0FBQUFGQmdRQUR3QUFBQW9HQVFBQkFBQUZnQ2NBQUFBS0FBSUFKd0FFQmdRQURRQUFBQVVHQkFBUUFBQUFDZ1lCQUFFQUFBV0FLQUFBQUFvQUFnQW9BQVFHQkFBUUFBQUFCUVlFQUJFQUFBQUFCZ0lBZ0FBQUFBV0FLUUFBQUFvQUFnQXBBQVFHQkFBUkFBQUFCUVlFQUJJQUFBQUFCZ0lBZ0FBQUFBV0FLZ0FBQUFvQUFnQXFBQVFHQkFBU0FBQUFCUVlFQUJNQUFBQUFCZ0lBZ0FBQUFBV0FLd0FBQUFvQUFnQXJBQVFHQkFBVEFBQUFCUVlFQUJRQUFBQUFCZ0lBZ0FBQUFBV0FMQUFBQUFvQUFnQXNBQVFHQkFBVUFBQUFCUVlFQUJVQUFBQUFCZ0lBZ0FBQUFBV0FMUUFBQUFvQUFnQXRBQVFHQkFBUUFBQUFCUVlFQUJVQUFBQUFCZ0lBZ0FBQUFBV0FMZ0FBQUFvQUFnQXVBQVFHQkFBR0FBQUFCUVlFQUJZQUFBQUFCZ0lBZ0FBQUFBV0FMd0FBQUFvQUFnQXZBQVFHQkFBREFBQUFCUVlFQUJZQUFBQUFCZ0lBZ0FBQUFBZUFNZ0FBQUFRQ0VBQ0F3dTcvWnVoWkFJREM3di9rRDBvQUNnQUNBREFBQUFvQ0FBUUFCQW9DQUFFQURRSU1BT1FQU2dDQXd1Ny9BQUFBQUE0Q0RBQm02RmtBZ01MdS93QUFBQUFQQWd3QTVBOUtBQUtiL3Y4QUFBQUFBQUFIZ0RNQUFBQUVBaEFBLy84ZEFQcEJyZi8vL3gwQXRCT1kvd29BQWdBeEFBQUtBZ0FFQUFRS0FnQUJBQTBDREFDMEU1ai8vLzhkQUFBQUFBQU9BZ3dBK2tHdC8vLy9IUUFBQUFBQUR3SU1BTFFUbVA5R0xqTUFBQUFBQUFBQUFBQUFBQUFBQUFBPQ==</t>
        </r>
      </text>
    </comment>
    <comment ref="J113" authorId="0">
      <text>
        <r>
          <rPr>
            <sz val="9"/>
            <color indexed="81"/>
            <rFont val="Tahoma"/>
            <family val="2"/>
          </rPr>
          <t>QzE2SDE1Q2xOMk8yU3xNQVNURVIgU0hFRVRQaWN0dXJlIDM0OXxWbXBEUkRBeE1EQUVBd0lCQUFBQUFBQUFBQUFBQUFDQUFBQUFBQU1BRmdBQUFFTm9aVzFFY21GM0lERXlMakF1TWk0eE1EYzJCQUlRQUFCZzN2OWd3S24vMGxHMkFDWj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x4V2dCSVdDQVFBQUFBa0FCZ0lCQUFBQUNRQUdRZ0FBQkFJQWdBQkFBOElBZ0FCQUFPQU1nQUFBQVFDRUFBQVlONy9ZTUNwLzlKUnRnQW1kalFBQklBQkFBQUFBQUlJQUFBQUhnREhEckwvQ2dBQ0FBSUFBZ1FDQUJFQUt3UUNBQUFBU0FRQUFEY0VBUUFCQm9BQUFBQUFBQUlJQUFDZ0lRREhKclAvQkFJUUFBQmdHZ0Jnd0tuL21ia2hBTWNtcy84akNBRUEvd0VIQVFEL0FnY0NBQUFBQlFjQkFBTUFCdzRBQVFBQUFBTUFZQURJQUFNQVEyd0FBQUFBQklBQ0FBQUFBQUlJQUFBQUR3RGFDY3ovQ2dBQ0FBTUFBQUFFZ0FNQUFBQUFBZ2dBQVFEeC85b0p6UDhLQUFJQUJBQUFBQVNBQkFBQUFBQUNDQUFBQU9MLzdRVG0vd29BQWdBRkFBQUFCSUFGQUFBQUFBSUlBQUFBOGY4QUFBQUFDZ0FDQUFZQUFBQUVnQVlBQUFBQUFnZ0FBUURpL3hQN0dRQUtBQUlBQndBQ0JBSUFDQUFyQkFJQUFBQklCQUFBTndRQkFBRUdnQUFBQUFBQUFnZ0FBS0RsL3hNVEZnQUVBaEFBQUdEZS94TVRGZ0NhdWVYL0U5TWRBQ01JQVFBQUFnY0NBQUFBQUFjTkFBRUFBQUFEQUdBQXlBQURBRThBQUFBQUJJQUhBQUFBQUFJSUFBRUE4ZjhtOWpNQUNnQUNBQWdBTndRQkFBRUFBQVNBQ0FBQUFBQUNDQUFBQUE4QUp2WXpBQW9BQWdBSkFEY0VBUUFCQUFBRWdBa0FBQUFBQWdnQUFBQWVBQlA3R1FBS0FBSUFDZ0FDQkFJQUJ3QXJCQUlBQUFCSUJBQUFCb0FBQUFBQUFBSUlBRE9USVFBVFl4WUFCQUlRQU14c0dnQVRZeFlBTTVNaEFFYVdIUUFqQ0FFQUFBSUhBZ0FBQUFBSERRQUJBQUFBQXdCZ0FNZ0FBd0JPQUFBQUFBU0FDZ0FBQUFBQ0NBQUFBRHdBRS9zWkFBb0FBZ0FMQUFBQUJJQUxBQUFBQUFJSUFEQ2lUUUJUUURJQUNnQUNBQXdBQUFBRWdBd0FBQUFBQWdnQVRpcHFBQlA3S0FBS0FBSUFEUUFBQUFTQURRQUFBQUFDQ0FCT0ttb0FFL3NLQUFvQUFnQU9BQUFBQklBT0FBQUFBQUlJQURDaVRRRFR0UUVBQ2dBQ0FBOEFBZ1FDQUJBQUt3UUNBQUFBU0FRQUFBYUFBQUFBQUFBQ0NBQXdRbEVBMUZuKy93UUNFQUF3QWtvQTFGbisvOHBiVVFBNUFBVUFJd2dCQUFBQ0J3SUFBQUFBQncwQUFRQUFBQU1BWUFESUFBTUFVd0FBQUFBRWdBOEFBQUFBQWdnQWptK0NBT05ZK2Y4S0FBSUFFQUFBQUFTQUVBQUFBQUFDQ0FDVjE1MEFuNHdGQUFvQUFnQVJBQUlFQWdBSUFDc0VBZ0FBQUVnRUFBQTNCQUVBQVFhQUFBQUFBQUFDQ0FDVmQ2RUFuNlFCQUFRQ0VBQ1ZONW9BbjZRQkFDK1JvUUNmWkFrQUl3Z0JBQUFDQndJQUFBQUFCdzBBQVFBQUFBTUFZQURJQUFNQVR3QUFBQUFFZ0JFQUFBQUFBZ2dBeGt4L0FQV0MyLzhLQUFJQUVnQUNCQUlBQndBckJBSUFBUUJJQkFBQU53UUJBQUVHZ0FBQUFBQUFBZ2dBK3QrQ0FQVWEzLzhFQWhBQWs3bDdBSSswMFAvNjM0SUE5UnJmL3lNSUFRRC9BUWNCQVA4Q0J3SUFBQUFGQndFQUF3QUhEZ0FCQUFBQUF3QmdBTWdBQXdCT1NBQUFBQUFFZ0JJQUFBQUFBZ2dBQnBLWEFNVGd5ZjhLQUFJQUV3QUFBQVNBRXdBQUFBQUNDQUQwWjdVQS9iM0cvd29BQWdBVUFEY0VBUUFCQUFBRWdCUUFBQUFBQWdnQXc4V2pBTDE0cnY4S0FBSUFGUUEzQkFFQUFRQUFCSUFWQUFBQUFBSUlBUC8vRGdBQUFBQUFDZ0FDQUJZQUFBQUVnQllBQUFBQUFnZ0FBQUFlQU8wRTV2OEtBQUlBRndBQUFBV0FHQUFBQUFvQUFnQVlBQVFHQkFBQkFBQUFCUVlFQUFJQUFBQUtCZ0VBQVFBQUJZQVpBQUFBQ2dBQ0FCa0FCQVlFQUFJQUFBQUZCZ1FBQXdBQUFBQUdBZ0NBQUFBQUJZQWFBQUFBQ2dBQ0FCb0FCQVlFQUFNQUFBQUZCZ1FBQkFBQUFBQUdBZ0NBQUFBQUJZQWJBQUFBQ2dBQ0FCc0FCQVlFQUFRQUFBQUZCZ1FBQlFBQUFBQUdBZ0NBQUFBQUJZQWNBQUFBQ2dBQ0FCd0FCQVlFQUFVQUFBQUZCZ1FBQmdBQUFBb0dBUUFCQUFBRmdCMEFBQUFLQUFJQUhRQUVCZ1FBQmdBQUFBVUdCQUFIQUFBQUNnWUJBQUVBQUFXQUhnQUFBQW9BQWdBZUFBUUdCQUFIQUFBQUJRWUVBQWdBQUFBS0JnRUFBUUFBQllBZkFBQUFDZ0FDQUI4QUJBWUVBQWdBQUFBRkJnUUFDUUFBQUFvR0FRQUJBQUFGZ0NBQUFBQUtBQUlBSUFBRUJnUUFDUUFBQUFVR0JBQUtBQUFBQ2dZQkFBRUFBQVdBSVFBQUFBb0FBZ0FoQUFRR0JBQUtBQUFBQlFZRUFBc0FBQUFBQmdJQWdBQUFBQVdBSWdBQUFBb0FBZ0FpQUFRR0JBQUxBQUFBQlFZRUFBd0FBQUFBQmdJQWdBQUFBQVdBSXdBQUFBb0FBZ0FqQUFRR0JBQU1BQUFBQlFZRUFBMEFBQUFBQmdJQWdBQUFBQVdBSkFBQUFBb0FBZ0FrQUFRR0JBQU5BQUFBQlFZRUFBNEFBQUFBQmdJQWdBQUFBQVdBSlFBQUFBb0FBZ0FsQUFRR0JBQUtBQUFBQlFZRUFBNEFBQUFBQmdJQWdBQUFBQVdBSmdBQUFBb0FBZ0FtQUFRR0JBQU5BQUFBQlFZRUFBOEFBQUFLQmdFQUFRQUFCWUFuQUFBQUNnQUNBQ2NBQkFZRUFBOEFBQUFGQmdRQUVBQUFBQUFHQWdBQ0FBQUFCWUFvQUFBQUNnQUNBQ2dBQkFZRUFBOEFBQUFGQmdRQUVRQUFBQW9HQVFBQkFBQUZnQ2tBQUFBS0FBSUFLUUFFQmdRQUVRQUFBQVVHQkFBU0FBQUFDZ1lCQUFFQUFBV0FLZ0FBQUFvQUFnQXFBQVFHQkFBU0FBQUFCUVlFQUJNQUFBQUtCZ0VBQVFBQUJZQXJBQUFBQ2dBQ0FDc0FCQVlFQUJNQUFBQUZCZ1FBRkFBQUFBb0dBUUFCQUFBRmdDd0FBQUFLQUFJQUxBQUVCZ1FBRWdBQUFBVUdCQUFVQUFBQUNnWUJBQUVBQUFXQUxRQUFBQW9BQWdBdEFBUUdCQUFKQUFBQUJRWUVBQlVBQUFBS0JnRUFBUUFBQllBdUFBQUFDZ0FDQUM0QUJBWUVBQVVBQUFBRkJnUUFGUUFBQUFBR0FnQ0FBQUFBQllBdkFBQUFDZ0FDQUM4QUJBWUVBQlVBQUFBRkJnUUFGZ0FBQUFBR0FnQ0FBQUFBQllBd0FBQUFDZ0FDQURBQUJBWUVBQUlBQUFBRkJnUUFGZ0FBQUFBR0FnQ0FBQUFBQjRBekFBQUFCQUlRQUFBQUFBQTBNL3YvQUFBQUFPMEU1djhLQUFJQU1RQUFDZ0lBQkFBRUNnSUFBUUFOQWd3QTdRVG0vd0FBQUFBQUFBQUFEZ0lNQURReisvOEFBQUFBQUFBQUFBOENEQUR0Qk9iL1JpNFZBQUFBQUFBQUFBZUFOQUFBQUFRQ0VBRC9oRlVBbE5NcEFQK0VWUUFUK3hrQUNnQUNBRElBQUFvQ0FBUUFCQW9DQUFFQURRSU1BQlA3R1FEL2hGVUFBQUFBQUE0Q0RBQ1UweWtBLzRSVkFBQUFBQUFQQWd3QUUvc1pBSUZkWlFBQUFBQUFBQUFBQUFBQUFBQUFBQT09</t>
        </r>
      </text>
    </comment>
    <comment ref="K113" authorId="0">
      <text>
        <r>
          <rPr>
            <sz val="9"/>
            <color indexed="81"/>
            <rFont val="Tahoma"/>
            <family val="2"/>
          </rPr>
          <t>QzE2SDE1Q2xOMk8yU3xNQVNURVIgU0hFRVRQaWN0dXJlIDM0OXxWbXBEUkRBeE1EQUVBd0lCQUFBQUFBQUFBQUFBQUFDQUFBQUFBQU1BRmdBQUFFTm9aVzFFY21GM0lERXlMakF1TWk0eE1EYzJCQUlRQUFCZzN2OWd3S24vMGxHMkFDWj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x4V2dCSVdDQVFBQUFBa0FCZ0lCQUFBQUNRQUdRZ0FBQkFJQWdBQkFBOElBZ0FCQUFPQU1nQUFBQVFDRUFBQVlONy9ZTUNwLzlKUnRnQW1kalFBQklBQkFBQUFBQUlJQUFBQUhnREhEckwvQ2dBQ0FBSUFBZ1FDQUJFQUt3UUNBQUFBU0FRQUFEY0VBUUFCQm9BQUFBQUFBQUlJQUFDZ0lRREhKclAvQkFJUUFBQmdHZ0Jnd0tuL21ia2hBTWNtcy84akNBRUEvd0VIQVFEL0FnY0NBQUFBQlFjQkFBTUFCdzRBQVFBQUFBTUFZQURJQUFNQVEyd0FBQUFBQklBQ0FBQUFBQUlJQUFBQUR3RGFDY3ovQ2dBQ0FBTUFBQUFFZ0FNQUFBQUFBZ2dBQVFEeC85b0p6UDhLQUFJQUJBQUFBQVNBQkFBQUFBQUNDQUFBQU9MLzdRVG0vd29BQWdBRkFBQUFCSUFGQUFBQUFBSUlBQUFBOGY4QUFBQUFDZ0FDQUFZQUFBQUVnQVlBQUFBQUFnZ0FBUURpL3hQN0dRQUtBQUlBQndBQ0JBSUFDQUFyQkFJQUFBQklCQUFBTndRQkFBRUdnQUFBQUFBQUFnZ0FBS0RsL3hNVEZnQUVBaEFBQUdEZS94TVRGZ0NhdWVYL0U5TWRBQ01JQVFBQUFnY0NBQUFBQUFjTkFBRUFBQUFEQUdBQXlBQURBRThBQUFBQUJJQUhBQUFBQUFJSUFBRUE4ZjhtOWpNQUNnQUNBQWdBTndRQkFBRUFBQVNBQ0FBQUFBQUNDQUFBQUE4QUp2WXpBQW9BQWdBSkFEY0VBUUFCQUFBRWdBa0FBQUFBQWdnQUFBQWVBQlA3R1FBS0FBSUFDZ0FDQkFJQUJ3QXJCQUlBQUFCSUJBQUFCb0FBQUFBQUFBSUlBRE9USVFBVFl4WUFCQUlRQU14c0dnQVRZeFlBTTVNaEFFYVdIUUFqQ0FFQUFBSUhBZ0FBQUFBSERRQUJBQUFBQXdCZ0FNZ0FBd0JPQUFBQUFBU0FDZ0FBQUFBQ0NBQUFBRHdBRS9zWkFBb0FBZ0FMQUFBQUJJQUxBQUFBQUFJSUFEQ2lUUUJUUURJQUNnQUNBQXdBQUFBRWdBd0FBQUFBQWdnQVRpcHFBQlA3S0FBS0FBSUFEUUFBQUFTQURRQUFBQUFDQ0FCT0ttb0FFL3NLQUFvQUFnQU9BQUFBQklBT0FBQUFBQUlJQURDaVRRRFR0UUVBQ2dBQ0FBOEFBZ1FDQUJBQUt3UUNBQUFBU0FRQUFBYUFBQUFBQUFBQ0NBQXdRbEVBMUZuKy93UUNFQUF3QWtvQTFGbisvOHBiVVFBNUFBVUFJd2dCQUFBQ0J3SUFBQUFBQncwQUFRQUFBQU1BWUFESUFBTUFVd0FBQUFBRWdBOEFBQUFBQWdnQWptK0NBT05ZK2Y4S0FBSUFFQUFBQUFTQUVBQUFBQUFDQ0FDVjE1MEFuNHdGQUFvQUFnQVJBQUlFQWdBSUFDc0VBZ0FBQUVnRUFBQTNCQUVBQVFhQUFBQUFBQUFDQ0FDVmQ2RUFuNlFCQUFRQ0VBQ1ZONW9BbjZRQkFDK1JvUUNmWkFrQUl3Z0JBQUFDQndJQUFBQUFCdzBBQVFBQUFBTUFZQURJQUFNQVR3QUFBQUFFZ0JFQUFBQUFBZ2dBeGt4L0FQV0MyLzhLQUFJQUVnQUNCQUlBQndBckJBSUFBUUJJQkFBQU53UUJBQUVHZ0FBQUFBQUFBZ2dBK3QrQ0FQVWEzLzhFQWhBQWs3bDdBSSswMFAvNjM0SUE5UnJmL3lNSUFRRC9BUWNCQVA4Q0J3SUFBQUFGQndFQUF3QUhEZ0FCQUFBQUF3QmdBTWdBQXdCT1NBQUFBQUFFZ0JJQUFBQUFBZ2dBQnBLWEFNVGd5ZjhLQUFJQUV3QUFBQVNBRXdBQUFBQUNDQUQwWjdVQS9iM0cvd29BQWdBVUFEY0VBUUFCQUFBRWdCUUFBQUFBQWdnQXc4V2pBTDE0cnY4S0FBSUFGUUEzQkFFQUFRQUFCSUFWQUFBQUFBSUlBUC8vRGdBQUFBQUFDZ0FDQUJZQUFBQUVnQllBQUFBQUFnZ0FBQUFlQU8wRTV2OEtBQUlBRndBQUFBV0FHQUFBQUFvQUFnQVlBQVFHQkFBQkFBQUFCUVlFQUFJQUFBQUtCZ0VBQVFBQUJZQVpBQUFBQ2dBQ0FCa0FCQVlFQUFJQUFBQUZCZ1FBQXdBQUFBQUdBZ0NBQUFBQUJZQWFBQUFBQ2dBQ0FCb0FCQVlFQUFNQUFBQUZCZ1FBQkFBQUFBQUdBZ0NBQUFBQUJZQWJBQUFBQ2dBQ0FCc0FCQVlFQUFRQUFBQUZCZ1FBQlFBQUFBQUdBZ0NBQUFBQUJZQWNBQUFBQ2dBQ0FCd0FCQVlFQUFVQUFBQUZCZ1FBQmdBQUFBb0dBUUFCQUFBRmdCMEFBQUFLQUFJQUhRQUVCZ1FBQmdBQUFBVUdCQUFIQUFBQUNnWUJBQUVBQUFXQUhnQUFBQW9BQWdBZUFBUUdCQUFIQUFBQUJRWUVBQWdBQUFBS0JnRUFBUUFBQllBZkFBQUFDZ0FDQUI4QUJBWUVBQWdBQUFBRkJnUUFDUUFBQUFvR0FRQUJBQUFGZ0NBQUFBQUtBQUlBSUFBRUJnUUFDUUFBQUFVR0JBQUtBQUFBQ2dZQkFBRUFBQVdBSVFBQUFBb0FBZ0FoQUFRR0JBQUtBQUFBQlFZRUFBc0FBQUFBQmdJQWdBQUFBQVdBSWdBQUFBb0FBZ0FpQUFRR0JBQUxBQUFBQlFZRUFBd0FBQUFBQmdJQWdBQUFBQVdBSXdBQUFBb0FBZ0FqQUFRR0JBQU1BQUFBQlFZRUFBMEFBQUFBQmdJQWdBQUFBQVdBSkFBQUFBb0FBZ0FrQUFRR0JBQU5BQUFBQlFZRUFBNEFBQUFBQmdJQWdBQUFBQVdBSlFBQUFBb0FBZ0FsQUFRR0JBQUtBQUFBQlFZRUFBNEFBQUFBQmdJQWdBQUFBQVdBSmdBQUFBb0FBZ0FtQUFRR0JBQU5BQUFBQlFZRUFBOEFBQUFLQmdFQUFRQUFCWUFuQUFBQUNnQUNBQ2NBQkFZRUFBOEFBQUFGQmdRQUVBQUFBQUFHQWdBQ0FBQUFCWUFvQUFBQUNnQUNBQ2dBQkFZRUFBOEFBQUFGQmdRQUVRQUFBQW9HQVFBQkFBQUZnQ2tBQUFBS0FBSUFLUUFFQmdRQUVRQUFBQVVHQkFBU0FBQUFDZ1lCQUFFQUFBV0FLZ0FBQUFvQUFnQXFBQVFHQkFBU0FBQUFCUVlFQUJNQUFBQUtCZ0VBQVFBQUJZQXJBQUFBQ2dBQ0FDc0FCQVlFQUJNQUFBQUZCZ1FBRkFBQUFBb0dBUUFCQUFBRmdDd0FBQUFLQUFJQUxBQUVCZ1FBRWdBQUFBVUdCQUFVQUFBQUNnWUJBQUVBQUFXQUxRQUFBQW9BQWdBdEFBUUdCQUFKQUFBQUJRWUVBQlVBQUFBS0JnRUFBUUFBQllBdUFBQUFDZ0FDQUM0QUJBWUVBQVVBQUFBRkJnUUFGUUFBQUFBR0FnQ0FBQUFBQllBdkFBQUFDZ0FDQUM4QUJBWUVBQlVBQUFBRkJnUUFGZ0FBQUFBR0FnQ0FBQUFBQllBd0FBQUFDZ0FDQURBQUJBWUVBQUlBQUFBRkJnUUFGZ0FBQUFBR0FnQ0FBQUFBQjRBekFBQUFCQUlRQUFBQUFBQTBNL3YvQUFBQUFPMEU1djhLQUFJQU1RQUFDZ0lBQkFBRUNnSUFBUUFOQWd3QTdRVG0vd0FBQUFBQUFBQUFEZ0lNQURReisvOEFBQUFBQUFBQUFBOENEQUR0Qk9iL1JpNFZBQUFBQUFBQUFBZUFOQUFBQUFRQ0VBRC9oRlVBbE5NcEFQK0VWUUFUK3hrQUNnQUNBRElBQUFvQ0FBUUFCQW9DQUFFQURRSU1BQlA3R1FEL2hGVUFBQUFBQUE0Q0RBQ1UweWtBLzRSVkFBQUFBQUFQQWd3QUUvc1pBSUZkWlFBQUFBQUFBQUFBQUFBQUFBQUFBQT09</t>
        </r>
      </text>
    </comment>
    <comment ref="K114" authorId="0">
      <text>
        <r>
          <rPr>
            <b/>
            <sz val="9"/>
            <color indexed="81"/>
            <rFont val="Tahoma"/>
            <family val="2"/>
          </rPr>
          <t>QzUxSDQwTjZPMjNTNnxNQVNURVIgU0hFRVRQaWN0dXJlIDM4MHxWbXBEUkRBeE1EQUVBd0lCQUFBQUFBQUFBQUFBQUFDQUFBQUFBQU1BRmdBQUFFTm9aVzFFY21GM0lERXlMakF1TWk0eE1EYzJCQUlRQU8xa2F2K2dnd1A5bWJsZEFJRDNjZ0FCQ1FnQUFBQUFBQUFBQUFBQ0NRZ0FBQURjQWdBQUtBSU5DQUVBQVFnSEFRQUJPZ1FCQUFFN0JBRUFBRVVFQVFBQlBBUUJBQUFNQmdFQUFROEdBUUFCRFFZQkFBQkNCQUVBQUVNRUFRQUFSQVFCQUFBT0NBSUFYZ1l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REFBQUFBQkFJUUFBQUFBQUFBQUFBQUlub2FCMFFzaWdZV0NBUUFBQUFrQUJnSUJBQUFBQ1FBR1FnQUFCQUlBZ0FCQUE4SUFnQUJBQU9BdGdBQUFBUUNFQUR0WkdyL29JTUQvWm01WFFDQTkzSUFCSUFCQUFBQUFBSUlBQUVBOGYrbVdDeitDZ0FDQUFJQU53UUJBQUVBQUFTQUFnQUFBQUFDQ0FBQkFPTC9rMTBTL2dvQUFnQURBQUFBQklBREFBQUFBQUlJQUFFQThmK0FZdmo5Q2dBQ0FBUUFBQUFFZ0FRQUFBQUFBZ2dBQVFEaS8yMW4zdjBLQUFJQUJRQUFBQVNBQlFBQUFBQUNDQUFCQU1UL2JXZmUvUW9BQWdBR0FBQUFCSUFHQUFBQUFBSUlBQUVBdGYrQVl2ajlDZ0FDQUFjQUFBQUVnQWNBQUFBQUFnZ0FBUURFLzVOZEV2NEtBQUlBQ0FBQUFBU0FDQUFBQUFBQ0NBQUJBTFgvcGxncy9nb0FBZ0FKQUFJRUFnQUhBQ3NFQWdBQkFFZ0VBQUEzQkFFQUFRYUFBQUFBQUFBQ0NBQzhPN0QvcHNBby9nUUNFQUJXRmFuL3BzQW8valNUdVAvYTh5LytJd2dCQUFBQ0J3SUFBQUFGQndFQUJBUUhCZ0FDQUFJQUF3QUFCdzRBQVFBQUFBTUFZQURJQUFNQVRrZ0FBQUFBQklBSkFBQUFBQUlJQUFFQXhQKzZVMGIrQ2dBQ0FBb0FBQUFFZ0FvQUFBQUFBZ2dBQVFEaS83cFRSdjRLQUFJQUN3QUNCQUlBQ0FBckJBSUFBQUJJQkFBQU53UUJBQUVHZ0FBQUFBQUFBZ2dBQWFEbC83cHJRdjRFQWhBQUFXRGUvN3ByUXY2YXVlWC91aXRLL2lNSUFRQUFBZ2NDQUFBQUFBY05BQUVBQUFBREFHQUF5QUFEQUU4QUFBQUFCSUFMQUFBQUFBSUlBQUVBdGYvTlRtRCtDZ0FDQUF3QUFBQUVnQXdBQUFBQUFnZ0FBUUNYLzgxT1lQNEtBQUlBRFFBQUFBU0FEUUFBQUFBQ0NBQUJBSWovNEVsNi9nb0FBZ0FPQUFBQUJJQU9BQUFBQUFJSUFBRUFsLy96UkpUK0NnQUNBQThBQUFBRWdBOEFBQUFBQWdnQUFRQzEvL05FbFA0S0FBSUFFQUFBQUFTQUVBQUFBQUFDQ0FBQkFNVC9CMEN1L2dvQUFnQVJBQUlFQWdBSEFDc0VBZ0FCQUVnRUFBQTNCQUVBQVFhQUFBQUFBQUFDQ0FBMGs4Zi9CNmlxL2dRQ0VBRE5iTUQvQjZpcS9xdnF6Lzg2MjdIK0l3Z0JBQUFDQndJQUFBQUZCd0VBQlFRSEJnQUNBQUlBQXdBQUJ3NEFBUUFBQUFNQVlBRElBQU1BVGtnQUFBQUFCSUFSQUFBQUFBSUlBQUVBdGY4YU84aitDZ0FDQUJJQUFBQUVnQklBQUFBQUFnZ0FBUUNYL3hvN3lQNEtBQUlBRXdBQ0JBSUFDQUFyQkFJQUFBQklCQUFBTndRQkFBRUdnQUFBQUFBQUFnZ0FBYUNhL3hwVHhQNEVBaEFBQVdDVC94cFR4UDZhdVpyL0doUE0vaU1JQVFBQUFnY0NBQUFBQUFjTkFBRUFBQUFEQUdBQXlBQURBRThBQUFBQUJJQVRBQUFBQUFJSUFBRUF4UDh0TnVMK0NnQUNBQlFBQWdRQ0FBY0FLd1FDQUFFQVNBUUFBRGNFQVFBQkJvQUFBQUFBQUFJSUFEU1R4Lzh0bnQ3K0JBSVFBTTFzd1A4dG50NytxK3JQLzJEUjVmNGpDQUVBQUFJSEFnQUFBQVVIQVFBRkJBY0dBQUlBQWdBREFBQUhEZ0FCQUFBQUF3QmdBTWdBQXdCT1NBQUFBQUFFZ0JRQUFBQUFBZ2dBQVFDMS8wQXgvUDRLQUFJQUZRQUFBQVNBRlFBQUFBQUNDQUFCQUpmL1FESDgvZ29BQWdBV0FBQUFCSUFXQUFBQUFBSUlBQUVBaVA5VExCYi9DZ0FDQUJjQUFBQUVnQmNBQUFBQUFnZ0FBQUNYLzJjbk1QOEtBQUlBR0FBQUFBU0FHQUFBQUFBQ0NBQUFBTFgvWnljdy93b0FBZ0FaQUFBQUJJQVpBQUFBQUFJSUFBRUF4UDlUTEJiL0NnQUNBQm9BQUFBRWdCb0FBQUFBQWdnQUFBREUvM29pU3Y4S0FBSUFHd0FBQUFTQUd3QUFBQUFDQ0FBQUFPTC9laUpLL3dvQUFnQWNBQUlFQWdBSUFDc0VBZ0FBQUVnRUFBQTNCQUVBQVFhQUFBQUFBQUFDQ0FBQW9PWC9lanBHL3dRQ0VBQUFZTjcvZWpwRy81cTU1Zjk2K2szL0l3Z0JBQUFDQndJQUFBQUFCdzBBQVFBQUFBTUFZQURJQUFNQVR3QUFBQUFFZ0J3QUFBQUFBZ2dBQUFDMS80MGRaUDhLQUFJQUhRQUNCQUlBQndBckJBSUFBUUJJQkFBQU53UUJBQUVHZ0FBQUFBQUFBZ2dBdkR1dy80MkZZUDhFQWhBQVZoV3AvNDJGWVA4MGs3ai93TGhuL3lNSUFRQUFBZ2NDQUFBQUJRY0JBQVFFQndZQUFnQUNBQU1BQUFjT0FBRUFBQUFEQUdBQXlBQURBRTVJQUFBQUFBU0FIUUFBQUFBQ0NBQUFBTVQvb0JoKy93b0FBZ0FlQUFBQUJJQWVBQUFBQUFJSUFBQUF0ZiswRTVqL0NnQUNBQjhBQUFBRWdCOEFBQUFBQWdnQUFRREUvOGNPc3Y4S0FBSUFJQUFBQUFTQUlBQUFBQUFDQ0FBQkFPTC94dzZ5L3dvQUFnQWhBQUFBQklBaEFBQUFBQUlJQUFBQThmKzBFNWovQ2dBQ0FDSUFBQUFFZ0NJQUFBQUFBZ2dBQUFEaS82QVlmdjhLQUFJQUl3QUFBQVNBSXdBQUFBQUNDQUFBQVBIL2pSMWsvd29BQWdBa0FEY0VBUUFCQUFBRWdDUUFBQUFBQWdnQUFRQzEvOW9KelA4S0FBSUFKUUFBQUFTQUpRQUFBQUFDQ0FBQkFKZi8yZ25NL3dvQUFnQW1BQUlFQWdBSUFDc0VBZ0FBQUVnRUFBQTNCQUVBQVFhQUFBQUFBQUFDQ0FBQm9Kci8yaUhJL3dRQ0VBQUFZSlAvMmlISS81cTVtdi9hNGMvL0l3Z0JBQUFDQndJQUFBQUFCdzBBQVFBQUFBTUFZQURJQUFNQVR3QUFBQUFFZ0NZQUFBQUFBZ2dBQVFERS8rMEU1djhLQUFJQUp3QUNCQUlBQndBckJBSUFBUUJJQkFBQU53UUJBQUVHZ0FBQUFBQUFBZ2dBTkpQSC8rMXM0djhFQWhBQXpXekEvKzFzNHY4MGs4Zi9WTlB3L3lNSUFRQUFBZ2NDQUFBQUJRY0JBQUVBQnc0QUFRQUFBQU1BWUFESUFBTUFUa2dBQUFBQUJJQW5BQUFBQUFJSUFBRUE0di90Qk9iL0NnQUNBQ2dBQUFBRWdDZ0FBQUFBQWdnQUFRRHgvOW9KelA4S0FBSUFLUUFBQUFTQUtRQUFBQUFDQ0FBQUFBOEEyZ25NL3dvQUFnQXFBQUFBQklBcUFBQUFBQUlJQUFBQUhnRHRCT2IvQ2dBQ0FDc0FBQUFFZ0NzQUFBQUFBZ2dBQUFBUEFBQUFBQUFLQUFJQUxBQUFBQVNBTEFBQUFBQUNDQUQvL3gwQUUvc1pBQW9BQWdBdEFBQUFCSUF0QUFBQUFBSUlBUC8vRGdBbTlqTUFDZ0FDQUM0QUFBQUVnQzRBQUFBQUFnZ0FBQUR4L3liMk13QUtBQUlBTHdBQUFBU0FMd0FBQUFBQ0NBQUFBT0wvRS9zWkFBb0FBZ0F3QUFBQUJJQXdBQUFBQUFJSUFBQUE4ZjhBQUFBQUNnQUNBREVBQUFBRWdERUFBQUFBQWdnQUFBREUveFA3R1FBS0FBSUFNZ0FDQkFJQUVBQXJCQUlBQUFCSUJBQUFCb0FBQUFBQUFBSUlBQUNneC84VG54WUFCQUlRQUFCZ3dQOFRueFlBbXJuSC8zbEZIUUFqQ0FFQUFBSUhBZ0FBQUFBSERRQUJBQUFBQXdCZ0FNZ0FBd0JUQUFBQUFBU0FNZ0FBQUFBQ0NBQUFBTVQvRS9zM0FBb0FBZ0F6QUFJRUFnQUlBQ3NFQWdBQUFFZ0VBQUEzQkFFQUFRYUFBQUFBQUFBQ0NBQUFvTWYvRXhNMEFBUUNFQUFBWU1EL0V4TTBBSnE1eC84VDB6c0FJd2dCQUFBQ0J3SUFBQUFBQncwQUFRQUFBQU1BWUFESUFBTUFUd0FBQUFBRWdETUFBQUFBQWdnQUFBREUveFQ3Ky84S0FBSUFOQUFDQkFJQUNBQXJCQUlBQUFCSUJBQUFOd1FCQUFFR2dBQUFBQUFBQWdnQUFLREgveFFUK1A4RUFoQUFBR0RBL3hRVCtQK2F1Y2YvRk5QLy95TUlBUUFBQWdjQ0FBQUFBQWNOQUFFQUFBQURBR0FBeUFBREFFOEFBQUFBQklBMEFBQUFBQUlJQUFBQXB2OFQreGtBQ2dBQ0FEVUFBZ1FDQUFnQUt3UUNBQUVBU0FRQUFEY0VBUUFCQm9BQUFBQUFBQUlJQUFDZ3FmOFRFeFlBQkFJUUFBQmdvdjhURXhZQW1ybXAvMFlHSlFBakNBRUFBQUlIQWdBQUFBVUhBUUFCQUFjT0FBRUFBQUFEQUdBQXlBQURBRTlJQUFBQUFBU0FOUUFBQUFBQ0NBRC8veDBBT2ZGTkFBb0FBZ0EyQUFJRUFnQVFBQ3NFQWdBQUFFZ0VBQUFHZ0FBQUFBQUFBZ2dBLzU4aEFEbVZTZ0FFQWhBQS8xOGFBRG1WU2dDWnVTRUFvRHRSQUNNSUFRQUFBZ2NDQUFBQUFBY05BQUVBQUFBREFHQUF5QUFEQUZNQUFBQUFCSUEyQUFBQUFBSUlBQlA3TndBNThUNEFDZ0FDQURjQUFnUUNBQWdBS3dRQ0FBQUFTQVFBQURjRUFRQUJCb0FBQUFBQUFBSUlBQk9iT3dBNUNUc0FCQUlRQUJOYk5BQTVDVHNBckxRN0FEbkpRZ0FqQ0FFQUFBSUhBZ0FBQUFBSERRQUJBQUFBQXdCZ0FNZ0FBd0JQQUFBQUFBU0FOd0FBQUFBQ0NBRHNCQVFBT2ZGY0FBb0FBZ0E0QUFJRUFnQUlBQ3NFQWdBQUFFZ0VBQUEzQkFFQUFRYUFBQUFBQUFBQ0NBRHNwQWNBT1FsWkFBUUNFQURzWkFBQU9RbFpBSWErQndBNXlXQUFJd2dCQUFBQ0J3SUFBQUFBQncwQUFRQUFBQU1BWUFESUFBTUFUd0FBQUFBRWdEZ0FBQUFBQWdnQS8vOHNBRXpzWndBS0FBSUFPUUFDQkFJQUNBQXJCQUlBQVFCSUJBQUFOd1FCQUFFR2dBQUFBQUFBQWdnQUFLQXdBRXdFWkFBRUFoQUFBR0FwQUV3RVpBQ1p1VEFBZ1BkeUFDTUlBUUFBQWdjQ0FBQUFCUWNCQUFFQUJ3NEFBUUFBQUFNQVlBRElBQU1BVDBnQUFBQUFCSUE1QUFBQUFBSUlBQUFBUEFEdEJPYi9DZ0FDQURvQUFnUUNBQkFBS3dRQ0FBQUFTQVFBQUFhQUFBQUFBQUFDQ0FBQW9EOEE3YWppL3dRQ0VBQUFZRGdBN2FqaS81bTVQd0JVVCtuL0l3Z0JBQUFDQndJQUFBQUFCdzBBQVFBQUFBTUFZQURJQUFNQVV3QUFBQUFFZ0RvQUFBQUFBZ2dBQUFBOEFPMEV5UDhLQUFJQU93QUNCQUlBQ0FBckJBSUFBQUJJQkFBQU53UUJBQUVHZ0FBQUFBQUFBZ2dBQUtBL0FPMGN4UDhFQWhBQUFHQTRBTzBjeFArWnVUOEE3ZHpML3lNSUFRQUFBZ2NDQUFBQUFBY05BQUVBQUFBREFHQUF5QUFEQUU4QUFBQUFCSUE3QUFBQUFBSUlBQUFBUEFEc0JBUUFDZ0FDQUR3QUFnUUNBQWdBS3dRQ0FBQUFTQVFBQURjRUFRQUJCb0FBQUFBQUFBSUlBQUNnUHdEc0hBQUFCQUlRQUFCZ09BRHNIQUFBbWJrL0FPemNCd0FqQ0FFQUFBSUhBZ0FBQUFBSERRQUJBQUFBQXdCZ0FNZ0FBd0JQQUFBQUFBU0FQQUFBQUFBQ0NBQUFBRm9BN1FUbS93b0FBZ0E5QUFJRUFnQUlBQ3NFQWdBQkFFZ0VBQUEzQkFFQUFRYUFBQUFBQUFBQ0NBQUFvRjBBN1J6aS93UUNFQUFBWUZZQTdSemkvNW01WFFBZ0VQSC9Jd2dCQUFBQ0J3SUFBQUFGQndFQUFRQUhEZ0FCQUFBQUF3QmdBTWdBQXdCUFNBQUFBQUFFZ0QwQUFBQUFBZ2dBQVFERS8rQkpldjRLQUFJQVBnQUFBQVNBUGdBQUFBQUNDQUFCQUxYL1dtekUvUW9BQWdBL0FBQUFCSUEvQUFBQUFBSUlBQUVBbC85YWJNVDlDZ0FDQUVBQUFnUUNBQWdBS3dRQ0FBQUFTQVFBQURjRUFRQUJCb0FBQUFBQUFBSUlBQUdnbXY5YWhNRDlCQUlRQUFGZ2svOWFoTUQ5bXJtYS8xcEV5UDBqQ0FFQUFBSUhBZ0FBQUFBSERRQUJBQUFBQXdCZ0FNZ0FBd0JQQUFBQUFBU0FRQUFBQUFBQ0NBQUJBTVQvUm5HcS9Rb0FBZ0JCQUFJRUFnQUhBQ3NFQWdBQkFFZ0VBQUEzQkFFQUFRYUFBQUFBQUFBQ0NBQTBrOGYvUnRtbS9RUUNFQUROYk1EL1J0bW0vYXZxei85NkRLNzlJd2dCQUFBQ0J3SUFBQUFGQndFQUJRUUhCZ0FDQUFJQUF3QUFCdzRBQVFBQUFBTUFZQURJQUFNQVRrZ0FBQUFBQklCQkFBQUFBQUlJQUFFQXRmOHpkcEQ5Q2dBQ0FFSUFBQUFFZ0VJQUFBQUFBZ2dBQVFDWC96TjJrUDBLQUFJQVF3QUFBQVNBUXdBQUFBQUNDQUFCQUlqL0lIdDIvUW9BQWdCRUFBQUFCSUJFQUFBQUFBSUlBQUVBbC84TmdGejlDZ0FDQUVVQUFBQUVnRVVBQUFBQUFnZ0FBUUMxL3cyQVhQMEtBQUlBUmdBQUFBU0FSZ0FBQUFBQ0NBQUJBTVQvK1lSQy9Rb0FBZ0JIQUFBQUJJQkhBQUFBQUFJSUFBRUE0di81aEVMOUNnQUNBRWdBQUFBRWdFZ0FBQUFBQWdnQUFRRHgvdzJBWFAwS0FBSUFTUUFBQUFTQVNRQUFBQUFDQ0FBQkFPTC9JSHQyL1FvQUFnQktBQUFBQklCS0FBQUFBQUlJQUFFQXhQOGdlM2I5Q2dBQ0FFc0FBQUFFZ0VzQUFBQUFBZ2dBQVFEeC96TjJrUDBLQUFJQVRBQUNCQUlBRUFBckJBSUFBQUJJQkFBQUJvQUFBQUFBQUFJSUFBR2c5UDh6R28zOUJBSVFBQUZnN2Y4ekdvMzltcm4wLzVuQWsvMGpDQUVBQUFJSEFnQUFBQUFIRFFBQkFBQUFBd0JnQU1nQUF3QlRBQUFBQUFTQVRBQUFBQUFDQ0FBVCt3b0FNM2FCL1FvQUFnQk5BQUlFQWdBSUFDc0VBZ0FBQUVnRUFBQTNCQUVBQVFhQUFBQUFBQUFDQ0FBVG13NEFNNDU5L1FRQ0VBQVRXd2NBTTQ1OS9heTBEZ0F6VG9YOUl3Z0JBQUFDQndJQUFBQUFCdzBBQVFBQUFBTUFZQURJQUFNQVR3QUFBQUFFZ0UwQUFBQUFBZ2dBN1FUWC96TjJuLzBLQUFJQVRnQUNCQUlBQ0FBckJBSUFBQUJJQkFBQU53UUJBQUVHZ0FBQUFBQUFBZ2dBN2FUYS96T09tLzBFQWhBQTdXVFQvek9PbS8ySHZ0ci9NMDZqL1NNSUFRQUFBZ2NDQUFBQUFBY05BQUVBQUFBREFHQUF5QUFEQUU4QUFBQUFCSUJPQUFBQUFBSUlBQUFBQUFCR2NhcjlDZ0FDQUU4QUFnUUNBQWdBS3dRQ0FBRUFTQVFBQURjRUFRQUJCb0FBQUFBQUFBSUlBQUNnQXdCR2lhYjlCQUlRQUFGZy9QOUdpYWI5bWJrREFIcDh0ZjBqQ0FFQUFBSUhBZ0FBQUFVSEFRQUJBQWNPQUFFQUFBQURBR0FBeUFBREFFOUlBQUFBQUFTQVR3QUFBQUFDQ0FBQkFQSC81b2tvL1FvQUFnQlFBQUlFQWdBUUFDc0VBZ0FBQUVnRUFBQUdnQUFBQUFBQUFnZ0FBYUQwLytZdEpmMEVBaEFBQVdEdC8rWXRKZjJhdWZUL1RkUXIvU01JQVFBQUFnY0NBQUFBQUFjTkFBRUFBQUFEQUdBQXlBQURBRk1BQUFBQUJJQlFBQUFBQUFJSUFPMEUxLy9taVJuOUNnQUNBRkVBQWdRQ0FBZ0FLd1FDQUFBQVNBUUFBRGNFQVFBQkJvQUFBQUFBQUFJSUFPMmsydi9tb1JYOUJBSVFBTzFrMC8vbW9SWDloNzdhLytaaEhmMGpDQUVBQUFJSEFnQUFBQUFIRFFBQkFBQUFBd0JnQU1nQUF3QlBBQUFBQUFTQVVRQUFBQUFDQ0FBVCt3b0E1b2szL1FvQUFnQlNBQUlFQWdBSUFDc0VBZ0FBQUVnRUFBQTNCQUVBQVFhQUFBQUFBQUFDQ0FBVG13NEE1cUV6L1FRQ0VBQVRXd2NBNXFFei9heTBEZ0RtWVR2OUl3Z0JBQUFDQndJQUFBQUFCdzBBQVFBQUFBTUFZQURJQUFNQVR3QUFBQUFFZ0ZJQUFBQUFBZ2dBQUFBQUFOT09EdjBLQUFJQVV3QUNCQUlBQ0FBckJBSUFBUUJJQkFBQU53UUJBQUVHZ0FBQUFBQUFBZ2dBQUtBREFOTjJFdjBFQWhBQUFXRDgvNkNEQS8yWnVRTUEwM1lTL1NNSUFRRC9BUWNCQVA4Q0J3SUFBQUFGQndFQUF3QUhEZ0FCQUFBQUF3QmdBTWdBQXdCUFNBQUFBQUFFZ0ZNQUFBQUFBZ2dBQVFDSS8vbUVRdjBLQUFJQVZBQUNCQUlBRUFBckJBSUFBQUJJQkFBQUJvQUFBQUFBQUFJSUFBR2dpLy81S0QvOUJBSVFBQUZnaFAvNUtELzltcm1MLzJEUFJmMGpDQUVBQUFJSEFnQUFBQUFIRFFBQkFBQUFBd0JnQU1nQUF3QlRBQUFBQUFTQVZBQUFBQUFDQ0FEdEJHNy8rWVJSL1FvQUFnQlZBQUlFQWdBSUFDc0VBZ0FBQUVnRUFBQTNCQUVBQVFhQUFBQUFBQUFDQ0FEdHBISC8rWnhOL1FRQ0VBRHRaR3IvK1p4Ti9ZZStjZi81WEZYOUl3Z0JBQUFDQndJQUFBQUFCdzBBQVFBQUFBTUFZQURJQUFNQVR3QUFBQUFFZ0ZVQUFBQUFBZ2dBRlB1aC8vbUVNLzBLQUFJQVZnQUNCQUlBQ0FBckJBSUFBQUJJQkFBQU53UUJBQUVHZ0FBQUFBQUFBZ2dBRkp1bC8vbWNMLzBFQWhBQUZGdWUvL21jTC8ydHRLWC8rVnczL1NNSUFRQUFBZ2NDQUFBQUFBY05BQUVBQUFBREFHQUF5QUFEQUU4QUFBQUFCSUJXQUFBQUFBSUlBQUVBZWYvbWlTajlDZ0FDQUZjQUFnUUNBQWdBS3dRQ0FBRUFTQVFBQURjRUFRQUJCb0FBQUFBQUFBSUlBQUdnZlAvbWNTejlCQUlRQUFGZ2RmK3pmaDM5bXJsOC8rWnhMUDBqQ0FFQS93RUhBUUQvQWdjQ0FBQUFCUWNCQUFNQUJ3NEFBUUFBQUFNQVlBRElBQU1BVDBnQUFBQUFCWUJZQUFBQUNnQUNBRmdBQkFZRUFBRUFBQUFGQmdRQUFnQUFBQW9HQVFBQkFBQUZnRmtBQUFBS0FBSUFXUUFFQmdRQUFnQUFBQVVHQkFBREFBQUFBQVlDQUlBQUFBQUZnRm9BQUFBS0FBSUFXZ0FFQmdRQUF3QUFBQVVHQkFBRUFBQUFBQVlDQUlBQUFBQUZnRnNBQUFBS0FBSUFXd0FFQmdRQUJBQUFBQVVHQkFBRkFBQUFBQVlDQUlBQUFBQUZnRndBQUFBS0FBSUFYQUFFQmdRQUJRQUFBQVVHQkFBR0FBQUFBQVlDQUlBQUFBQUZnRjBBQUFBS0FBSUFYUUFFQmdRQUJnQUFBQVVHQkFBSEFBQUFBQVlDQUlBQUFBQUZnRjRBQUFBS0FBSUFYZ0FFQmdRQUFnQUFBQVVHQkFBSEFBQUFBQVlDQUlBQUFBQUZnRjhBQUFBS0FBSUFYd0FFQmdRQUJ3QUFBQVVHQkFBSUFBQUFDZ1lCQUFFQUFBV0FZQUFBQUFvQUFnQmdBQVFHQkFBSUFBQUFCUVlFQUFrQUFBQUtCZ0VBQVFBQUJZQmhBQUFBQ2dBQ0FHRUFCQVlFQUFrQUFBQUZCZ1FBQ2dBQUFBQUdBZ0FDQUFBQUJZQmlBQUFBQ2dBQ0FHSUFCQVlFQUFrQUFBQUZCZ1FBQ3dBQUFBb0dBUUFCQUFBRmdHTUFBQUFLQUFJQVl3QUVCZ1FBQ3dBQUFBVUdCQUFNQUFBQUFBWUNBSUFBQUFBRmdHUUFBQUFLQUFJQVpBQUVCZ1FBREFBQUFBVUdCQUFOQUFBQUFBWUNBSUFBQUFBRmdHVUFBQUFLQUFJQVpRQUVCZ1FBRFFBQUFBVUdCQUFPQUFBQUFBWUNBSUFBQUFBRmdHWUFBQUFLQUFJQVpnQUVCZ1FBRGdBQUFBVUdCQUFQQUFBQUFBWUNBSUFBQUFBRmdHY0FBQUFLQUFJQVp3QUVCZ1FBRHdBQUFBVUdCQUFRQUFBQUNnWUJBQUVBQUFXQWFBQUFBQW9BQWdCb0FBUUdCQUFRQUFBQUJRWUVBQkVBQUFBS0JnRUFBUUFBQllCcEFBQUFDZ0FDQUdrQUJBWUVBQkVBQUFBRkJnUUFFZ0FBQUFBR0FnQUNBQUFBQllCcUFBQUFDZ0FDQUdvQUJBWUVBQkVBQUFBRkJnUUFFd0FBQUFvR0FRQUJBQUFGZ0dzQUFBQUtBQUlBYXdBRUJnUUFFd0FBQUFVR0JBQVVBQUFBQ2dZQkFBRUFBQVdBYkFBQUFBb0FBZ0JzQUFRR0JBQVVBQUFBQlFZRUFCVUFBQUFBQmdJQWdBQUFBQVdBYlFBQUFBb0FBZ0J0QUFRR0JBQVZBQUFBQlFZRUFCWUFBQUFBQmdJQWdBQUFBQVdBYmdBQUFBb0FBZ0J1QUFRR0JBQVdBQUFBQlFZRUFCY0FBQUFBQmdJQWdBQUFBQVdBYndBQUFBb0FBZ0J2QUFRR0JBQVhBQUFBQlFZRUFCZ0FBQUFBQmdJQWdBQUFBQVdBY0FBQUFBb0FBZ0J3QUFRR0JBQVlBQUFBQlFZRUFCa0FBQUFBQmdJQWdBQUFBQVdBY1FBQUFBb0FBZ0J4QUFRR0JBQVVBQUFBQlFZRUFCa0FBQUFBQmdJQWdBQUFBQVdBY2dBQUFBb0FBZ0J5QUFRR0JBQVlBQUFBQlFZRUFCb0FBQUFLQmdFQUFRQUFCWUJ6QUFBQUNnQUNBSE1BQkFZRUFCb0FBQUFGQmdRQUd3QUFBQUFHQWdBQ0FBQUFCWUIwQUFBQUNnQUNBSFFBQkFZRUFCb0FBQUFGQmdRQUhBQUFBQW9HQVFBQkFBQUZnSFVBQUFBS0FBSUFkUUFFQmdRQUhBQUFBQVVHQkFBZEFBQUFDZ1lCQUFFQUFBV0FkZ0FBQUFvQUFnQjJBQVFHQkFBZEFBQUFCUVlFQUI0QUFBQUFCZ0lBZ0FBQUFBV0Fkd0FBQUFvQUFnQjNBQVFHQkFBZUFBQUFCUVlFQUI4QUFBQUFCZ0lBZ0FBQUFBV0FlQUFBQUFvQUFnQjRBQVFHQkFBZkFBQUFCUVlFQUNBQUFBQUFCZ0lBZ0FBQUFBV0FlUUFBQUFvQUFnQjVBQVFHQkFBZ0FBQUFCUVlFQUNFQUFBQUFCZ0lBZ0FBQUFBV0FlZ0FBQUFvQUFnQjZBQVFHQkFBaEFBQUFCUVlFQUNJQUFBQUFCZ0lBZ0FBQUFBV0Fld0FBQUFvQUFnQjdBQVFHQkFBZEFBQUFCUVlFQUNJQUFBQUFCZ0lBZ0FBQUFBV0FmQUFBQUFvQUFnQjhBQVFHQkFBaUFBQUFCUVlFQUNNQUFBQUtCZ0VBQVFBQUJZQjlBQUFBQ2dBQ0FIMEFCQVlFQUI4QUFBQUZCZ1FBSkFBQUFBb0dBUUFCQUFBRmdINEFBQUFLQUFJQWZnQUVCZ1FBSkFBQUFBVUdCQUFsQUFBQUFBWUNBQUlBQUFBRmdIOEFBQUFLQUFJQWZ3QUVCZ1FBSkFBQUFBVUdCQUFtQUFBQUNnWUJBQUVBQUFXQWdBQUFBQW9BQWdDQUFBUUdCQUFtQUFBQUJRWUVBQ2NBQUFBS0JnRUFBUUFBQllDQkFBQUFDZ0FDQUlFQUJBWUVBQ2NBQUFBRkJnUUFLQUFBQUFBR0FnQ0FBQUFBQllDQ0FBQUFDZ0FDQUlJQUJBWUVBQ2dBQUFBRkJnUUFLUUFBQUFBR0FnQ0FBQUFBQllDREFBQUFDZ0FDQUlNQUJBWUVBQ2tBQUFBRkJnUUFLZ0FBQUFBR0FnQ0FBQUFBQllDRUFBQUFDZ0FDQUlRQUJBWUVBQ29BQUFBRkJnUUFLd0FBQUFBR0FnQ0FBQUFBQllDRkFBQUFDZ0FDQUlVQUJBWUVBQ3NBQUFBRkJnUUFMQUFBQUFBR0FnQ0FBQUFBQllDR0FBQUFDZ0FDQUlZQUJBWUVBQ3dBQUFBRkJnUUFMUUFBQUFBR0FnQ0FBQUFBQllDSEFBQUFDZ0FDQUljQUJBWUVBQzBBQUFBRkJnUUFMZ0FBQUFBR0FnQ0FBQUFBQllDSUFBQUFDZ0FDQUlnQUJBWUVBQzRBQUFBRkJnUUFMd0FBQUFBR0FnQ0FBQUFBQllDSkFBQUFDZ0FDQUlrQUJBWUVBQzhBQUFBRkJnUUFNQUFBQUFBR0FnQ0FBQUFBQllDS0FBQUFDZ0FDQUlvQUJBWUVBQ2NBQUFBRkJnUUFNQUFBQUFBR0FnQ0FBQUFBQllDTEFBQUFDZ0FDQUlzQUJBWUVBQ3NBQUFBRkJnUUFNQUFBQUFBR0FnQ0FBQUFBQllDTUFBQUFDZ0FDQUl3QUJBWUVBQzhBQUFBRkJnUUFNUUFBQUFvR0FRQUJBQUFGZ0kwQUFBQUtBQUlBalFBRUJnUUFNUUFBQUFVR0JBQXlBQUFBQUFZQ0FBSUFBQUFGZ0k0QUFBQUtBQUlBamdBRUJnUUFNUUFBQUFVR0JBQXpBQUFBQUFZQ0FBSUFBQUFGZ0k4QUFBQUtBQUlBandBRUJnUUFNUUFBQUFVR0JBQTBBQUFBQ2dZQkFBRUFBQVdBa0FBQUFBb0FBZ0NRQUFRR0JBQXRBQUFBQlFZRUFEVUFBQUFLQmdFQUFRQUFCWUNSQUFBQUNnQUNBSkVBQkFZRUFEVUFBQUFGQmdRQU5nQUFBQUFHQWdBQ0FBQUFCWUNTQUFBQUNnQUNBSklBQkFZRUFEVUFBQUFGQmdRQU53QUFBQUFHQWdBQ0FBQUFCWUNUQUFBQUNnQUNBSk1BQkFZRUFEVUFBQUFGQmdRQU9BQUFBQW9HQVFBQkFBQUZnSlFBQUFBS0FBSUFsQUFFQmdRQUtnQUFBQVVHQkFBNUFBQUFDZ1lCQUFFQUFBV0FsUUFBQUFvQUFnQ1ZBQVFHQkFBNUFBQUFCUVlFQURvQUFBQUFCZ0lBQWdBQUFBV0FsZ0FBQUFvQUFnQ1dBQVFHQkFBNUFBQUFCUVlFQURzQUFBQUFCZ0lBQWdBQUFBV0Fsd0FBQUFvQUFnQ1hBQVFHQkFBNUFBQUFCUVlFQUR3QUFBQUtCZ0VBQVFBQUJZQ1lBQUFBQ2dBQ0FKZ0FCQVlFQUE4QUFBQUZCZ1FBUFFBQUFBQUdBZ0NBQUFBQUJZQ1pBQUFBQ2dBQ0FKa0FCQVlFQUFzQUFBQUZCZ1FBUFFBQUFBQUdBZ0NBQUFBQUJZQ2FBQUFBQ2dBQ0FKb0FCQVlFQUFVQUFBQUZCZ1FBUGdBQUFBb0dBUUFCQUFBRmdKc0FBQUFLQUFJQW13QUVCZ1FBUGdBQUFBVUdCQUEvQUFBQUFBWUNBQUlBQUFBRmdKd0FBQUFLQUFJQW5BQUVCZ1FBUGdBQUFBVUdCQUJBQUFBQUNnWUJBQUVBQUFXQW5RQUFBQW9BQWdDZEFBUUdCQUJBQUFBQUJRWUVBRUVBQUFBS0JnRUFBUUFBQllDZUFBQUFDZ0FDQUo0QUJBWUVBRUVBQUFBRkJnUUFRZ0FBQUFBR0FnQ0FBQUFBQllDZkFBQUFDZ0FDQUo4QUJBWUVBRUlBQUFBRkJnUUFRd0FBQUFBR0FnQ0FBQUFBQllDZ0FBQUFDZ0FDQUtBQUJBWUVBRU1BQUFBRkJnUUFSQUFBQUFBR0FnQ0FBQUFBQllDaEFBQUFDZ0FDQUtFQUJBWUVBRVFBQUFBRkJnUUFSUUFBQUFBR0FnQ0FBQUFBQllDaUFBQUFDZ0FDQUtJQUJBWUVBRVVBQUFBRkJnUUFSZ0FBQUFBR0FnQ0FBQUFBQllDakFBQUFDZ0FDQUtNQUJBWUVBRVlBQUFBRkJnUUFSd0FBQUFBR0FnQ0FBQUFBQllDa0FBQUFDZ0FDQUtRQUJBWUVBRWNBQUFBRkJnUUFTQUFBQUFBR0FnQ0FBQUFBQllDbEFBQUFDZ0FDQUtVQUJBWUVBRWdBQUFBRkJnUUFTUUFBQUFBR0FnQ0FBQUFBQllDbUFBQUFDZ0FDQUtZQUJBWUVBRWtBQUFBRkJnUUFTZ0FBQUFBR0FnQ0FBQUFBQllDbkFBQUFDZ0FDQUtjQUJBWUVBRUVBQUFBRkJnUUFTZ0FBQUFBR0FnQ0FBQUFBQllDb0FBQUFDZ0FDQUtnQUJBWUVBRVVBQUFBRkJnUUFTZ0FBQUFBR0FnQ0FBQUFBQllDcEFBQUFDZ0FDQUtrQUJBWUVBRWtBQUFBRkJnUUFTd0FBQUFvR0FRQUJBQUFGZ0tvQUFBQUtBQUlBcWdBRUJnUUFTd0FBQUFVR0JBQk1BQUFBQUFZQ0FBSUFBQUFGZ0tzQUFBQUtBQUlBcXdBRUJnUUFTd0FBQUFVR0JBQk5BQUFBQUFZQ0FBSUFBQUFGZ0t3QUFBQUtBQUlBckFBRUJnUUFTd0FBQUFVR0JBQk9BQUFBQ2dZQkFBRUFBQVdBclFBQUFBb0FBZ0N0QUFRR0JBQkhBQUFBQlFZRUFFOEFBQUFLQmdFQUFRQUFCWUN1QUFBQUNnQUNBSzRBQkFZRUFFOEFBQUFGQmdRQVVBQUFBQUFHQWdBQ0FBQUFCWUN2QUFBQUNnQUNBSzhBQkFZRUFFOEFBQUFGQmdRQVVRQUFBQUFHQWdBQ0FBQUFCWUN3QUFBQUNnQUNBTEFBQkFZRUFFOEFBQUFGQmdRQVVnQUFBQW9HQVFBQkFBQUZnTEVBQUFBS0FBSUFzUUFFQmdRQVJBQUFBQVVHQkFCVEFBQUFDZ1lCQUFFQUFBV0FzZ0FBQUFvQUFnQ3lBQVFHQkFCVEFBQUFCUVlFQUZRQUFBQUFCZ0lBQWdBQUFBV0Fzd0FBQUFvQUFnQ3pBQVFHQkFCVEFBQUFCUVlFQUZVQUFBQUFCZ0lBQWdBQUFBV0F0QUFBQUFvQUFnQzBBQVFHQkFCVEFBQUFCUVlFQUZZQUFBQUtCZ0VBQVFBQUI0QzNBQUFBQkFJUUFBRUEwLy9Ha0EzK0FRRFQvNEJpK1AwS0FBSUF0UUFBQ2dJQUJBQUVDZ0lBQVFBTkFnd0FnR0w0L1FFQTAvOEFBQUFBRGdJTUFNYVFEZjRCQU5QL0FBQUFBQThDREFDQVl2ajlSeTdvL3dBQUFBQUFBQWVBdUFBQUFBUUNFQUFCQUtiL0ozaVAvZ0VBcHYvZ1NYcitDZ0FDQUxZQUFBb0NBQVFBQkFvQ0FBRUFEUUlNQU9CSmV2NEJBS2IvQUFBQUFBNENEQUFuZUkvK0FRQ20vd0FBQUFBUEFnd0E0RWw2L2tjdXUvOEFBQUFBQUFBSGdMa0FBQUFFQWhBQUFRQ20vNXBhSy84QkFLYi9VeXdXL3dvQUFnQzNBQUFLQWdBRUFBUUtBZ0FCQUEwQ0RBQlRMQmIvQVFDbS93QUFBQUFPQWd3QW1sb3Ivd0VBcHY4QUFBQUFEd0lNQUZNc0Z2OUhMcnYvQUFBQUFBQUFCNEM2QUFBQUJBSVFBQUFBMC8vNlFhMy9BQURULzdRVG1QOEtBQUlBdUFBQUNnSUFCQUFFQ2dJQUFRQU5BZ3dBdEJPWS93QUEwLzhBQUFBQURnSU1BUHBCcmY4QUFOUC9BQUFBQUE4Q0RBQzBFNWovUnk3by93QUFBQUFBQUFlQXV3QUFBQVFDRUFBQUFBQUFORFA3L3dBQUFBRHRCT2IvQ2dBQ0FMa0FBQW9DQUFRQUJBb0NBQUVBRFFJTUFPMEU1djhBQUFBQUFBQUFBQTRDREFBME0vdi9BQUFBQUFBQUFBQVBBZ3dBN1FUbS8wWXVGUUFBQUFBQUFBQUhnTHdBQUFBRUFoQUFBQUFBQUZrcEx3QUFBQUFBRS9zWkFBb0FBZ0M2QUFBS0FnQUVBQVFLQWdBQkFBMENEQUFUK3hrQUFBQUFBQUFBQUFBT0Fnd0FXU2t2QUFBQUFBQUFBQUFBRHdJTUFCUDdHUUJHTGhVQUFBQUFBQUFBQjRDOUFBQUFCQUlRQUFFQXB2OW1xWXY5QVFDbS95QjdkdjBLQUFJQXV3QUFDZ0lBQkFBRUNnSUFBUUFOQWd3QUlIdDIvUUVBcHY4QUFBQUFEZ0lNQUdhcGkvMEJBS2IvQUFBQUFBOENEQUFnZTNiOVJ5Njcvd0FBQUFBQUFBZUF2Z0FBQUFRQ0VBQUJBTlAvVTY1eC9RRUEwLzhOZ0Z6OUNnQUNBTHdBQUFvQ0FBUUFCQW9DQUFFQURRSU1BQTJBWFAwQkFOUC9BQUFBQUE0Q0RBQlRybkg5QVFEVC93QUFBQUFQQWd3QURZQmMvVWN1NlA4QUFBQUFBQUFBQUFBQUFBQUFBQT09</t>
        </r>
      </text>
    </comment>
    <comment ref="J115" authorId="0">
      <text>
        <r>
          <rPr>
            <sz val="9"/>
            <color indexed="81"/>
            <rFont val="Tahoma"/>
            <family val="2"/>
          </rPr>
          <t>QzE4SDE5TjNPMlMyfE1BU1RFUiBTSEVFVFBpY3R1cmUgNjgxfFZtcERSREF4TURBRUF3SUJBQUFBQUFBQUFBQUFBQUNBQUFBQUFBTUFGZ0FBQUVOb1pXMUVjbUYzSURFeUxqQXVNaTR4TURjMkJBSVFBTk1UVmYrZ2dIci9tYmto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Q3J6UmdZV0NBUUFBQUFrQUJnSUJBQUFBQ1FBR1FnQUFCQUlBZ0FCQUE4SUFnQUJBQU9BTndBQUFBUUNFQURURTFYL29JQjYvNW01SVFCZ0o0SUFCSUFCQUFBQUFBSUlBQUVBOGY5ZzU0RUFDZ0FDQUFJQU53UUJBQUVBQUFTQUFnQUFBQUFDQ0FBQUFBQUFUT3huQUFvQUFnQURBQUlFQWdBSUFDc0VBZ0FBQUVnRUFBQTNCQUVBQVFhQUFBQUFBQUFDQ0FBQW9BTUFUQVJrQUFRQ0VBQUFZUHovVEFSa0FKbTVBd0JNeEdzQUl3Z0JBQUFDQndJQUFBQUFCdzBBQVFBQUFBTUFZQURJQUFNQVR3QUFBQUFFZ0FNQUFBQUFBZ2dBQVFEeC96bnhUUUFLQUFJQUJBQTNCQUVBQVFBQUJJQUVBQUFBQUFJSUFBQUFBQUFtOWpNQUNnQUNBQVVBQUFBRWdBVUFBQUFBQWdnQUFBQWVBQ2IyTXdBS0FBSUFCZ0EzQkFFQUFRQUFCSUFHQUFBQUFBSUlBQUFBOGY4VCt4a0FDZ0FDQUFjQUFnUUNBQWNBS3dRQ0FBRUFTQVFBQURjRUFRQUJCb0FBQUFBQUFBSUlBTHc3N1A4VFl4WUFCQUlRQUZZVjVmOFRZeFlBTkpQMC8wYVdIUUFqQ0FFQUFBSUhBZ0FBQUFVSEFRQUVCQWNHQUFJQUFnQURBQUFIRGdBQkFBQUFBd0JnQU1nQUF3Qk9TQUFBQUFBRWdBY0FBQUFBQWdnQUFBQUFBQUFBQUFBS0FBSUFDQUFBQUFTQUNBQUFBQUFDQ0FBQUFCNEFBQUFBQUFvQUFnQUpBQUlFQWdBSUFDc0VBZ0FBQUVnRUFBQTNCQUVBQVFhQUFBQUFBQUFDQ0FEL255RUFBUmo4L3dRQ0VBRC9YeG9BQVJqOC81bTVJUUFBMkFNQUl3Z0JBQUFDQndJQUFBQUFCdzBBQVFBQUFBTUFZQURJQUFNQVR3QUFBQUFFZ0FrQUFBQUFBZ2dBQVFEeC8rMEU1djhLQUFJQUNnQTNCQUVBQVFBQUJJQUtBQUFBQUFJSUFBQUFBQURhQ2N6L0NnQUNBQXNBQWdRQ0FCQUFLd1FDQUFBQVNBUUFBRGNFQVFBQkJvQUFBQUFBQUFJSUFBQ2dBd0RhcmNqL0JBSVFBQUJnL1AvYXJjai9tYmtEQUVCVXovOGpDQUVBQUFJSEFnQUFBQUFIRFFBQkFBQUFBd0JnQU1nQUF3QlRBQUFBQUFTQUN3QUFBQUFDQ0FBQkFQSC94dzZ5L3dvQUFnQU1BQUFBQklBTUFBQUFBQUlJQUFBQUFBQzBFNWovQ2dBQ0FBMEFBZ1FDQUFjQUt3UUNBQUFBU0FRQUFBYUFBQUFBQUFBQ0NBQXprd01BdEh1VS93UUNFQUROYlB6L3RIdVUvek9UQXdEbnJwdi9Jd2dCQUFBQ0J3SUFBQUFBQncwQUFRQUFBQU1BWUFESUFBTUFUZ0FBQUFBRWdBMEFBQUFBQWdnQUFBRHgvNkFZZnY4S0FBSUFEZ0FBQUFTQURnQUFBQUFDQ0FBQUFOUC9vQmgrL3dvQUFnQVBBQUlFQWdBSEFDc0VBZ0FBQUVnRUFBQUdnQUFBQUFBQUFnZ0FOSlBXLzZDQWV2OEVBaEFBeld6UC82Q0FldjgwazliLzFMT0IveU1JQVFBQUFnY0NBQUFBQUFjTkFBRUFBQUFEQUdBQXlBQURBRTRBQUFBQUJJQVBBQUFBQUFJSUFBQUF4UCswRTVqL0NnQUNBQkFBQUFBRWdCQUFBQUFBQWdnQTFLZW0vM2RRbnY4S0FBSUFFUUFDQkFJQUVBQXJCQUlBQUFCSUJBQUFCb0FBQUFBQUFBSUlBTlJIcXY5MzlKci9CQUlRQU5RSG8vOTM5SnIvYm1HcS85MmFvZjhqQ0FFQUFBSUhBZ0FBQUFBSERRQUJBQUFBQXdCZ0FNZ0FBd0JUQUFBQUFBU0FFUUFBQUFBQ0NBQU5oYVAvWkNhOC93b0FBZ0FTQUFBQUJJQVNBQUFBQUFJSUFCVHR2djhoV3NqL0NnQUNBQk1BQUFBRWdCTUFBQUFBQWdnQUFRRFQvOGNPc3Y4S0FBSUFGQUFBQUFTQUZBQUFBQUFDQ0FENmlZbi9aQ2JML3dvQUFnQVZBQUFBQklBVkFBQUFBQUlJQU9hT2IvOWtKcnovQ2dBQ0FCWUFBQUFFZ0JZQUFBQUFBZ2dBMDVOVi8yUW15LzhLQUFJQUZ3QUFBQVNBRndBQUFBQUNDQURUazFYL1pDYnAvd29BQWdBWUFBQUFCSUFZQUFBQUFBSUlBT2FPYi85a0p2ai9DZ0FDQUJrQUFBQUVnQmtBQUFBQUFnZ0Erb21KLzJRbTZmOEtBQUlBR2dBQUFBV0FHd0FBQUFvQUFnQWJBQVFHQkFBQkFBQUFCUVlFQUFJQUFBQUtCZ0VBQVFBQUJZQWNBQUFBQ2dBQ0FCd0FCQVlFQUFJQUFBQUZCZ1FBQXdBQUFBb0dBUUFCQUFBRmdCMEFBQUFLQUFJQUhRQUVCZ1FBQXdBQUFBVUdCQUFFQUFBQUNnWUJBQUVBQUFXQUhnQUFBQW9BQWdBZUFBUUdCQUFFQUFBQUJRWUVBQVVBQUFBS0JnRUFBUUFBQllBZkFBQUFDZ0FDQUI4QUJBWUVBQVFBQUFBRkJnUUFCZ0FBQUFvR0FRQUJBQUFGZ0NBQUFBQUtBQUlBSUFBRUJnUUFCZ0FBQUFVR0JBQUhBQUFBQ2dZQkFBRUFBQVdBSVFBQUFBb0FBZ0FoQUFRR0JBQUhBQUFBQlFZRUFBZ0FBQUFBQmdJQUFnQUFBQVdBSWdBQUFBb0FBZ0FpQUFRR0JBQUhBQUFBQlFZRUFBa0FBQUFLQmdFQUFRQUFCWUFqQUFBQUNnQUNBQ01BQkFZRUFBa0FBQUFGQmdRQUNnQUFBQW9HQVFBQkFBQUZnQ1FBQUFBS0FBSUFKQUFFQmdRQUNnQUFBQVVHQkFBTEFBQUFDZ1lCQUFF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FCZ0lBZ0FBQUFBV0FLZ0FBQUFvQUFnQXFBQVFHQkFBUUFBQUFCUVlFQUJFQUFBQUFCZ0lBZ0FBQUFBV0FLd0FBQUFvQUFnQXJBQVFHQkFBUkFBQUFCUVlFQUJJQUFBQUFCZ0lBZ0FBQUFBV0FMQUFBQUFvQUFnQXNBQVFHQkFBU0FBQUFCUVlFQUJNQUFBQUFCZ0lBZ0FBQUFBV0FMUUFBQUFvQUFnQXRBQVFHQkFBTEFBQUFCUVlFQUJNQUFBQUFCZ0lBZ0FBQUFBV0FMZ0FBQUFvQUFnQXVBQVFHQkFBUEFBQUFCUVlFQUJNQUFBQUFCZ0lBZ0FBQUFBV0FMd0FBQUFvQUFnQXZBQVFHQkFBUkFBQUFCUVlFQUJRQUFBQUFBQVdBTUFBQUFBb0FBZ0F3QUFRR0JBQVVBQUFBQlFZRUFCVUFBQUFBQmdJQWdBQUFBQVdBTVFBQUFBb0FBZ0F4QUFRR0JBQVZBQUFBQlFZRUFCWUFBQUFBQmdJQWdBQUFBQVdBTWdBQUFBb0FBZ0F5QUFRR0JBQVdBQUFBQlFZRUFCY0FBQUFBQmdJQWdBQUFBQVdBTXdBQUFBb0FBZ0F6QUFRR0JBQVhBQUFBQlFZRUFCZ0FBQUFBQmdJQWdBQUFBQVdBTkFBQUFBb0FBZ0EwQUFRR0JBQVlBQUFBQlFZRUFCa0FBQUFBQmdJQWdBQUFBQVdBTlFBQUFBb0FBZ0ExQUFRR0JBQVVBQUFBQlFZRUFCa0FBQUFBQmdJQWdBQUFBQWVBT0FBQUFBUUNFQUFBQU9MLytrR3Qvd0FBNHYrMEU1ai9DZ0FDQURZQUFBb0NBQVFBQkFvQ0FBRUFEUUlNQUxRVG1QOEFBT0wvQUFBQUFBNENEQUQ2UWEzL0FBRGkvd0FBQUFBUEFnd0F0Qk9ZLzBjdTkvOEFBQUFBQUFBSGdEa0FBQUFFQWhBQXk1NjUvMlk4di8vTG5ybi81R092L3dvQUFnQTNBQUFLQWdBRUFBUUtBZ0FCQUEwQ0RBRGtZNi8veTU2NS93QUFBQUFPQWd3QVpqeS8vOHVldWY4QUFBQUFEd0lNQU9SanIvOU1kOG4vQUFBQUFBQUFCNEE2QUFBQUJBSVFBT2FPYi8rclZPLy81bzV2LzJRbTJ2OEtBQUlBT0FBQUNnSUFCQUFFQ2dJQUFRQU5BZ3dBWkNiYS8rYU9iLzhBQUFBQURnSU1BS3RVNy8vbWptLy9BQUFBQUE4Q0RBQmtKdHIvTGIyRS93QUFBQUFBQUFBQUFBQUFBQUFB</t>
        </r>
      </text>
    </comment>
    <comment ref="K115" authorId="0">
      <text>
        <r>
          <rPr>
            <sz val="9"/>
            <color indexed="81"/>
            <rFont val="Tahoma"/>
            <family val="2"/>
          </rPr>
          <t>QzE4SDE5TjNPMlMyfE1BU1RFUiBTSEVFVFBpY3R1cmUgNjgxfFZtcERSREF4TURBRUF3SUJBQUFBQUFBQUFBQUFBQUNBQUFBQUFBTUFGZ0FBQUVOb1pXMUVjbUYzSURFeUxqQXVNaTR4TURjMkJBSVFBTk1UVmYrZ2dIci9tYmto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Q3J6UmdZV0NBUUFBQUFrQUJnSUJBQUFBQ1FBR1FnQUFCQUlBZ0FCQUE4SUFnQUJBQU9BTndBQUFBUUNFQURURTFYL29JQjYvNW01SVFCZ0o0SUFCSUFCQUFBQUFBSUlBQUVBOGY5ZzU0RUFDZ0FDQUFJQU53UUJBQUVBQUFTQUFnQUFBQUFDQ0FBQUFBQUFUT3huQUFvQUFnQURBQUlFQWdBSUFDc0VBZ0FBQUVnRUFBQTNCQUVBQVFhQUFBQUFBQUFDQ0FBQW9BTUFUQVJrQUFRQ0VBQUFZUHovVEFSa0FKbTVBd0JNeEdzQUl3Z0JBQUFDQndJQUFBQUFCdzBBQVFBQUFBTUFZQURJQUFNQVR3QUFBQUFFZ0FNQUFBQUFBZ2dBQVFEeC96bnhUUUFLQUFJQUJBQTNCQUVBQVFBQUJJQUVBQUFBQUFJSUFBQUFBQUFtOWpNQUNnQUNBQVVBQUFBRWdBVUFBQUFBQWdnQUFBQWVBQ2IyTXdBS0FBSUFCZ0EzQkFFQUFRQUFCSUFHQUFBQUFBSUlBQUFBOGY4VCt4a0FDZ0FDQUFjQUFnUUNBQWNBS3dRQ0FBRUFTQVFBQURjRUFRQUJCb0FBQUFBQUFBSUlBTHc3N1A4VFl4WUFCQUlRQUZZVjVmOFRZeFlBTkpQMC8wYVdIUUFqQ0FFQUFBSUhBZ0FBQUFVSEFRQUVCQWNHQUFJQUFnQURBQUFIRGdBQkFBQUFBd0JnQU1nQUF3Qk9TQUFBQUFBRWdBY0FBQUFBQWdnQUFBQUFBQUFBQUFBS0FBSUFDQUFBQUFTQUNBQUFBQUFDQ0FBQUFCNEFBQUFBQUFvQUFnQUpBQUlFQWdBSUFDc0VBZ0FBQUVnRUFBQTNCQUVBQVFhQUFBQUFBQUFDQ0FEL255RUFBUmo4L3dRQ0VBRC9YeG9BQVJqOC81bTVJUUFBMkFNQUl3Z0JBQUFDQndJQUFBQUFCdzBBQVFBQUFBTUFZQURJQUFNQVR3QUFBQUFFZ0FrQUFBQUFBZ2dBQVFEeC8rMEU1djhLQUFJQUNnQTNCQUVBQVFBQUJJQUtBQUFBQUFJSUFBQUFBQURhQ2N6L0NnQUNBQXNBQWdRQ0FCQUFLd1FDQUFBQVNBUUFBRGNFQVFBQkJvQUFBQUFBQUFJSUFBQ2dBd0RhcmNqL0JBSVFBQUJnL1AvYXJjai9tYmtEQUVCVXovOGpDQUVBQUFJSEFnQUFBQUFIRFFBQkFBQUFBd0JnQU1nQUF3QlRBQUFBQUFTQUN3QUFBQUFDQ0FBQkFQSC94dzZ5L3dvQUFnQU1BQUFBQklBTUFBQUFBQUlJQUFBQUFBQzBFNWovQ2dBQ0FBMEFBZ1FDQUFjQUt3UUNBQUFBU0FRQUFBYUFBQUFBQUFBQ0NBQXprd01BdEh1VS93UUNFQUROYlB6L3RIdVUvek9UQXdEbnJwdi9Jd2dCQUFBQ0J3SUFBQUFBQncwQUFRQUFBQU1BWUFESUFBTUFUZ0FBQUFBRWdBMEFBQUFBQWdnQUFBRHgvNkFZZnY4S0FBSUFEZ0FBQUFTQURnQUFBQUFDQ0FBQUFOUC9vQmgrL3dvQUFnQVBBQUlFQWdBSEFDc0VBZ0FBQUVnRUFBQUdnQUFBQUFBQUFnZ0FOSlBXLzZDQWV2OEVBaEFBeld6UC82Q0FldjgwazliLzFMT0IveU1JQVFBQUFnY0NBQUFBQUFjTkFBRUFBQUFEQUdBQXlBQURBRTRBQUFBQUJJQVBBQUFBQUFJSUFBQUF4UCswRTVqL0NnQUNBQkFBQUFBRWdCQUFBQUFBQWdnQTFLZW0vM2RRbnY4S0FBSUFFUUFDQkFJQUVBQXJCQUlBQUFCSUJBQUFCb0FBQUFBQUFBSUlBTlJIcXY5MzlKci9CQUlRQU5RSG8vOTM5SnIvYm1HcS85MmFvZjhqQ0FFQUFBSUhBZ0FBQUFBSERRQUJBQUFBQXdCZ0FNZ0FBd0JUQUFBQUFBU0FFUUFBQUFBQ0NBQU5oYVAvWkNhOC93b0FBZ0FTQUFBQUJJQVNBQUFBQUFJSUFCVHR2djhoV3NqL0NnQUNBQk1BQUFBRWdCTUFBQUFBQWdnQUFRRFQvOGNPc3Y4S0FBSUFGQUFBQUFTQUZBQUFBQUFDQ0FENmlZbi9aQ2JML3dvQUFnQVZBQUFBQklBVkFBQUFBQUlJQU9hT2IvOWtKcnovQ2dBQ0FCWUFBQUFFZ0JZQUFBQUFBZ2dBMDVOVi8yUW15LzhLQUFJQUZ3QUFBQVNBRndBQUFBQUNDQURUazFYL1pDYnAvd29BQWdBWUFBQUFCSUFZQUFBQUFBSUlBT2FPYi85a0p2ai9DZ0FDQUJrQUFBQUVnQmtBQUFBQUFnZ0Erb21KLzJRbTZmOEtBQUlBR2dBQUFBV0FHd0FBQUFvQUFnQWJBQVFHQkFBQkFBQUFCUVlFQUFJQUFBQUtCZ0VBQVFBQUJZQWNBQUFBQ2dBQ0FCd0FCQVlFQUFJQUFBQUZCZ1FBQXdBQUFBb0dBUUFCQUFBRmdCMEFBQUFLQUFJQUhRQUVCZ1FBQXdBQUFBVUdCQUFFQUFBQUNnWUJBQUVBQUFXQUhnQUFBQW9BQWdBZUFBUUdCQUFFQUFBQUJRWUVBQVVBQUFBS0JnRUFBUUFBQllBZkFBQUFDZ0FDQUI4QUJBWUVBQVFBQUFBRkJnUUFCZ0FBQUFvR0FRQUJBQUFGZ0NBQUFBQUtBQUlBSUFBRUJnUUFCZ0FBQUFVR0JBQUhBQUFBQ2dZQkFBRUFBQVdBSVFBQUFBb0FBZ0FoQUFRR0JBQUhBQUFBQlFZRUFBZ0FBQUFBQmdJQUFnQUFBQVdBSWdBQUFBb0FBZ0FpQUFRR0JBQUhBQUFBQlFZRUFBa0FBQUFLQmdFQUFRQUFCWUFqQUFBQUNnQUNBQ01BQkFZRUFBa0FBQUFGQmdRQUNnQUFBQW9HQVFBQkFBQUZnQ1FBQUFBS0FBSUFKQUFFQmdRQUNnQUFBQVVHQkFBTEFBQUFDZ1lCQUFF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FCZ0lBZ0FBQUFBV0FLZ0FBQUFvQUFnQXFBQVFHQkFBUUFBQUFCUVlFQUJFQUFBQUFCZ0lBZ0FBQUFBV0FLd0FBQUFvQUFnQXJBQVFHQkFBUkFBQUFCUVlFQUJJQUFBQUFCZ0lBZ0FBQUFBV0FMQUFBQUFvQUFnQXNBQVFHQkFBU0FBQUFCUVlFQUJNQUFBQUFCZ0lBZ0FBQUFBV0FMUUFBQUFvQUFnQXRBQVFHQkFBTEFBQUFCUVlFQUJNQUFBQUFCZ0lBZ0FBQUFBV0FMZ0FBQUFvQUFnQXVBQVFHQkFBUEFBQUFCUVlFQUJNQUFBQUFCZ0lBZ0FBQUFBV0FMd0FBQUFvQUFnQXZBQVFHQkFBUkFBQUFCUVlFQUJRQUFBQUFBQVdBTUFBQUFBb0FBZ0F3QUFRR0JBQVVBQUFBQlFZRUFCVUFBQUFBQmdJQWdBQUFBQVdBTVFBQUFBb0FBZ0F4QUFRR0JBQVZBQUFBQlFZRUFCWUFBQUFBQmdJQWdBQUFBQVdBTWdBQUFBb0FBZ0F5QUFRR0JBQVdBQUFBQlFZRUFCY0FBQUFBQmdJQWdBQUFBQVdBTXdBQUFBb0FBZ0F6QUFRR0JBQVhBQUFBQlFZRUFCZ0FBQUFBQmdJQWdBQUFBQVdBTkFBQUFBb0FBZ0EwQUFRR0JBQVlBQUFBQlFZRUFCa0FBQUFBQmdJQWdBQUFBQVdBTlFBQUFBb0FBZ0ExQUFRR0JBQVVBQUFBQlFZRUFCa0FBQUFBQmdJQWdBQUFBQWVBT0FBQUFBUUNFQUFBQU9MLytrR3Qvd0FBNHYrMEU1ai9DZ0FDQURZQUFBb0NBQVFBQkFvQ0FBRUFEUUlNQUxRVG1QOEFBT0wvQUFBQUFBNENEQUQ2UWEzL0FBRGkvd0FBQUFBUEFnd0F0Qk9ZLzBjdTkvOEFBQUFBQUFBSGdEa0FBQUFFQWhBQXk1NjUvMlk4di8vTG5ybi81R092L3dvQUFnQTNBQUFLQWdBRUFBUUtBZ0FCQUEwQ0RBRGtZNi8veTU2NS93QUFBQUFPQWd3QVpqeS8vOHVldWY4QUFBQUFEd0lNQU9SanIvOU1kOG4vQUFBQUFBQUFCNEE2QUFBQUJBSVFBT2FPYi8rclZPLy81bzV2LzJRbTJ2OEtBQUlBT0FBQUNnSUFCQUFFQ2dJQUFRQU5BZ3dBWkNiYS8rYU9iLzhBQUFBQURnSU1BS3RVNy8vbWptLy9BQUFBQUE4Q0RBQmtKdHIvTGIyRS93QUFBQUFBQUFBQUFBQUFBQUFB</t>
        </r>
      </text>
    </comment>
    <comment ref="K116" authorId="0">
      <text>
        <r>
          <rPr>
            <b/>
            <sz val="9"/>
            <color indexed="81"/>
            <rFont val="Tahoma"/>
            <family val="2"/>
          </rPr>
          <t>QzIxSDMzTjNPfE1BU1RFUiBTSEVFVFBpY3R1cmUgNTczfFZtcERSREF4TURBRUF3SUJBQUFBQUFBQUFBQUFBQUNBQUFBQUFBTUFGZ0FBQUVOb1pXMUVjbUYzSURFeUxqQXVNaTR4TURjMkNBQVRBQUFBVlc1MGFYUnNaV1FnUkc5amRXMWxiblFFQWhBQU0yencvOXJKeS8rcTZtVUE1Z1E0QVFFSkNBQUFnQllBQUFBR0FBSUpDQUFBUURFQkFNRFZBQTBJQVFBQkNBY0JBQUU2QkFFQUFUc0VBUUFBUlFRQkFBRThCQUVBQUF3R0FRQUJEd1lCQUFFTkJnRUFBRUlFQVFBQVF3UUJBQUJFQkFFQUFBNElBZ0FTQndvSUNBQURBR0FBeUFBREFBc0lDQUFFQUFBQThBQURBQWtJQkFBenN3SUFDQWdFQUFBQUFnQUhDQVFBQUFBQkFBWUlCQUFBQUFRQUJRZ0VBQUFBSGdBRUNBSUFlQUFEQ0FRQUFBQjRBQ01JQVFBRkRBZ0JBQUFvQ0FFQUFTa0lBUUFCS2dnQkFBRUNDQkFBQUFBa0FBQUFKQUFBQUNRQUFBQWtBQUVEQWdBQUFBSURBZ0FCQUFBRERnQUNBUC8vLy8vLy93QUFBQUFBQUFBQkpBQUFBQUlBQXdEa0JBVUFRWEpwWVd3RUFPUUVEd0JVYVcxbGN5Qk9aWGNnVW05dFlXNEJnRHdBQUFBRUFoQUFBQUFBQUFBQUFBQUFRRjBFQUlBRkJCWUlCQUFBQUNRQUdBZ0VBQUFBSkFBWkNBQUFFQWdDQUFFQUR3Z0NBQUVBQTRBMkFBQUFCQUlRQUROczhQL2F5Y3YvcXVwbEFPWUVPQUVFZ0FFQUFBQUFBZ2dBQUFCTEFPYkVOd0VLQUFJQUFnQTNCQUVBQVFBQUJJQUNBQUFBQUFJSUFBQUFXZ0RUeVIwQkNnQUNBQU1BTndRQkFBRUFBQVNBQXdBQUFBQUNDQUFBQUVzQXdNNERBUW9BQWdBRUFBSUVBZ0FIQUNzRUFnQUFBRWdFQUFBR2dBQUFBQUFBQWdnQU01Tk9BTUEyQUFFRUFoQUF6R3hIQU1BMkFBRXprMDRBODJrSEFTTUlBUUFBQWdjQ0FBQUFBQWNOQUFFQUFBQURBR0FBeUFBREFFNEFBQUFBQklBRUFBQUFBQUlJQUFBQUxRREF6Z01CQ2dBQ0FBVUFOd1FCQUFFQUFBU0FCUUFBQUFBQ0NBQUFBQjRBMDhrZEFRb0FBZ0FHQURjRUFRQUJBQUFFZ0FZQUFBQUFBZ2dBQUFCYUFLM1Q2UUFLQUFJQUJ3QTNCQUVBQVFBQUJJQUhBQUFBQUFJSUFBQUFTd0NaMk04QUNnQUNBQWdBTndRQkFBRUFBQVNBQ0FBQUFBQUNDQUFBQUZvQWh0MjFBQW9BQWdBSkFEY0VBUUFCQUFBRWdBa0FBQUFBQWdnQUFBQkxBSFBpbXdBS0FBSUFDZ0EzQkFFQUFRQUFCSUFLQUFBQUFBSUlBQUFBV2dCZzU0RUFDZ0FDQUFzQU53UUJBQUVBQUFTQUN3QUFBQUFDQ0FBQUFFc0FUT3huQUFvQUFnQU1BRGNFQVFBQkFBQUVnQXdBQUFBQUFnZ0FBQUJhQURueFRRQUtBQUlBRFFBQ0JBSUFCd0FyQkFJQUFRQklCQUFBTndRQkFBRUdnQUFBQUFBQUFnZ0FNNU5kQURsWlNnQUVBaEFBekd4V0FEbFpTZ0NxNm1VQWJJeFJBQ01JQVFBQUFnY0NBQUFBQlFjQkFBVUVCd1lBQWdBQ0FBTUFBQWNPQUFFQUFBQURBR0FBeUFBREFFNUlBQUFBQUFTQURRQUFBQUFDQ0FBQUFFc0FKdll6QUFvQUFnQU9BQUFBQklBT0FBQUFBQUlJQUFBQVdnQVQreGtBQ2dBQ0FBOEFOd1FCQUFFQUFBU0FEd0FBQUFBQ0NBQUFBRXNBQUFBQUFBb0FBZ0FRQUFBQUJJQVFBQUFBQUFJSUFBQUFXZ0R0Qk9iL0NnQUNBQkVBQWdRQ0FBZ0FLd1FDQUFBQVNBUUFBRGNFQVFBQkJvQUFBQUFBQUFJSUFBQ2dYUUR0SE9ML0JBSVFBQUJnVmdEdEhPTC9tYmxkQU8zYzZmOGpDQUVBQUFJSEFnQUFBQUFIRFFBQkFBQUFBd0JnQU1nQUF3QlBBQUFBQUFTQUVRQUFBQUFDQ0FBQUFFc0EyZ25NL3dvQUFnQVNBRGNFQVFBQkFBQUVnQklBQUFBQUFnZ0FBQUF0QUFBQUFBQUtBQUlBRXdBM0JBRUFBUUFBQklBVEFBQUFBQUlJQUFBQUhnQVQreGtBQ2dBQ0FCUUFBQUFFZ0JRQUFBQUFBZ2dBQUFBQUFCUDdHUUFLQUFJQUZRQUFBQVNBRlFBQUFBQUNDQUFBQVBIL0FBQUFBQW9BQWdBV0FEY0VBUUFCQUFBRWdCWUFBQUFBQWdnQUFBRHgveWIyTXdBS0FBSUFGd0EzQkFFQUFRQUFCSUFYQUFBQUFBSUlBQUFBQUFBNThVMEFDZ0FDQUJnQU53UUJBQUVBQUFTQUdBQUFBQUFDQ0FELy94MEFPZkZOQUFvQUFnQVpBQUlFQWdBSEFDc0VBZ0FBQUVnRUFBQTNCQUVBQVFhQUFBQUFBQUFDQ0FBeWt5RUFPVmxLQUFRQ0VBRExiQm9BT1ZsS0FES1RJUUJzakZFQUl3Z0JBQUFDQndJQUFBQUFCdzBBQVFBQUFBTUFZQURJQUFNQVRnQUFBQUFFZ0JrQUFBQUFBZ2dBLy84c0FDYjJNd0FLQUFJQUdnQUFBQVdBR3dBQUFBb0FBZ0FiQUFRR0JBQUJBQUFBQlFZRUFBSUFBQUFLQmdFQUFRQUFCWUFjQUFBQUNnQUNBQndBQkFZRUFBSUFBQUFGQmdRQUF3QUFBQW9HQVFBQkFBQUZnQjBBQUFBS0FBSUFIUUFFQmdRQUF3QUFBQVVHQkFBRUFBQUFDZ1lCQUFFQUFBV0FIZ0FBQUFvQUFnQWVBQVFHQkFBRUFBQUFCUVlFQUFVQUFBQUtCZ0VBQVFBQUJZQWZBQUFBQ2dBQ0FCOEFCQVlFQUFNQUFBQUZCZ1FBQmdBQUFBb0dBUUFCQUFBRmdDQUFBQUFLQUFJQUlBQUVCZ1FBQmdBQUFBVUdCQUFIQUFBQUNnWUJBQUVBQUFXQUlRQUFBQW9BQWdBaEFBUUdCQUFIQUFBQUJRWUVBQWdBQUFBS0JnRUFBUUFBQllBaUFBQUFDZ0FDQUNJQUJBWUVBQWdBQUFBRkJnUUFDUUFBQUFvR0FRQUJBQUFGZ0NNQUFBQUtBQUlBSXdBRUJnUUFDUUFBQUFVR0JBQUtBQUFBQ2dZQkFBRUFBQVdBSkFBQUFBb0FBZ0FrQUFRR0JBQUtBQUFBQlFZRUFBc0FBQUFLQmdFQUFRQUFCWUFsQUFBQUNnQUNBQ1VBQkFZRUFBc0FBQUFGQmdRQURBQUFBQW9HQVFBQkFBQUZnQ1lBQUFBS0FBSUFKZ0FFQmdRQURBQUFBQVVHQkFBTkFBQUFDZ1lCQUFFQUFBV0FKd0FBQUFvQUFnQW5BQVFHQkFBTkFBQUFCUVlFQUE0QUFBQUFCZ0lBZ0FBS0JnRUFBUUFBQllBb0FBQUFDZ0FDQUNnQUJBWUVBQTRBQUFBRkJnUUFEd0FBQUFBR0FnQ0FBQW9HQVFBQkFBQUZnQ2tBQUFBS0FBSUFLUUFFQmdRQUR3QUFBQVVHQkFBUUFBQUFDZ1lCQUFFQUFBV0FLZ0FBQUFvQUFnQXFBQVFHQkFBUUFBQUFCUVlFQUJFQUFBQUtCZ0VBQVFBQUJZQXJBQUFBQ2dBQ0FDc0FCQVlFQUE4QUFBQUZCZ1FBRWdBQUFBQUdBZ0NBQUFvR0FRQUJBQUFGZ0N3QUFBQUtBQUlBTEFBRUJnUUFFZ0FBQUFVR0JBQVRBQUFBQUFZQ0FJQUFDZ1lCQUFFQUFBV0FMUUFBQUFvQUFnQXRBQVFHQkFBVEFBQUFCUVlFQUJRQUFBQUFCZ0lBZ0FBS0JnRUFBUUFBQllBdUFBQUFDZ0FDQUM0QUJBWUVBQlFBQUFBRkJnUUFGUUFBQUFvR0FRQUJBQUFGZ0M4QUFBQUtBQUlBTHdBRUJnUUFGQUFBQUFVR0JBQVdBQUFBQUFZQ0FJQUFDZ1lCQUFFQUFBV0FNQUFBQUFvQUFnQXdBQVFHQkFBV0FBQUFCUVlFQUJjQUFBQUFCZ0lBZ0FBS0JnRUFBUUFBQllBeEFBQUFDZ0FDQURFQUJBWUVBQmNBQUFBRkJnUUFHQUFBQUFBR0FnQ0FBQW9HQVFBQkFBQUZnRElBQUFBS0FBSUFNZ0FFQmdRQUdBQUFBQVVHQkFBWkFBQUFBQVlDQUlBQUNnWUJBQUVBQUFXQU13QUFBQW9BQWdBekFBUUdCQUFOQUFBQUJRWUVBQmtBQUFBQUJnSUFnQUFLQmdFQUFRQUFCWUEwQUFBQUNnQUNBRFFBQkFZRUFCTUFBQUFGQmdRQUdRQUFBQUFHQWdDQUFBb0dBUUFCQUFBSGdEY0FBQUFFQWhBQUFBQThBRmtwTHdBQUFEd0FFL3NaQUFvQUFnQTFBQUFLQWdBRUFBUUtBZ0FCQUEwQ0RBQVQreGtBQUFBOEFBQUFBQUFPQWd3QVdTa3ZBQUFBUEFBQUFBQUFEd0lNQUJQN0dRQkdMbEVBQUFBQUFBQUFCNEE0QUFBQUJBSVFBUC8vRGdCc0pFa0EvLzhPQUNiMk13QUtBQUlBTmdBQUNnSUFCQUFFQ2dJQUFRQU5BZ3dBSnZZekFQLy9EZ0FBQUFBQURnSU1BR3drU1FELy93NEFBQUFBQUE4Q0RBQW05ak1BUmk0a0FBQUFBQUFBQUFBQUFBQUFBQUFB</t>
        </r>
      </text>
    </comment>
    <comment ref="J117" authorId="0">
      <text>
        <r>
          <rPr>
            <sz val="9"/>
            <color indexed="81"/>
            <rFont val="Tahoma"/>
            <family val="2"/>
          </rPr>
          <t>QzlIMTFONU80fE1BU1RFUiBTSEVFVFBpY3R1cmUgNjQzfFZtcERSREF4TURBRUF3SUJBQUFBQUFBQUFBQUFBQUNBQUFBQUFBTUFGZ0FBQUVOb1pXMUVjbUYzSURFeUxqQXVNaTR4TURjMkJBSVFBTTFzd1AvYWNjai90eEIrQUJYaGl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NBQUFBQkFJUUFBQUFBQUFBQUFBQUFJREdCTGx4VVFnV0NBUUFBQUFrQUJnSUJBQUFBQ1FBR1FnQUFCQUlBZ0FCQUE4SUFnQUJBQU9BS0FBQUFBUUNFQUROYk1ELzJuSEkvN2NRZmdBVjRZZ0FCSUFCQUFBQUFBSUlBQUFBeFAvdEJPYi9DZ0FDQUFJQUFnUUNBQWNBS3dRQ0FBSUFTQVFBQURjRUFRQUJCb0FBQUFBQUFBSUlBRFNUeC8vdGJPTC9CQUlRQU0xc3dQL3RiT0wvWjhiSi8rMzg5UDhqQ0FFQUFBSUhBZ0FBQUFVSEFRQUJBQWNQQUFFQUFBQURBR0FBeUFBREFFNUlNZ0FBQUFBRWdBSUFBQUFBQWdnQUFBRGkvKzBFNXY4S0FBSUFBd0FBQUFTQUF3QUFBQUFDQ0FBQUFQSC8yZ25NL3dvQUFnQUVBQUlFQWdBSEFDc0VBZ0FBQUVnRUFBQUdnQUFBQUFBQUFnZ0FOSlAwLzlweHlQOEVBaEFBeld6dC85cHh5UDgway9UL0RhWFAveU1JQVFBQUFnY0NBQUFBQUFjTkFBRUFBQUFEQUdBQXlBQURBRTRBQUFBQUJJQUVBQUFBQUFJSUFQLy9EZ0RhQ2N6L0NnQUNBQVVBQUFBRWdBVUFBQUFBQWdnQUFBQWVBTzBFNXY4S0FBSUFCZ0FDQkFJQUJ3QXJCQUlBQUFCSUJBQUFCb0FBQUFBQUFBSUlBRE9USVFEdGJPTC9CQUlRQU14c0dnRHRiT0wvTTVNaEFDQ2c2ZjhqQ0FFQUFBSUhBZ0FBQUFBSERRQUJBQUFBQXdCZ0FNZ0FBd0JPQUFBQUFBU0FCZ0FBQUFBQ0NBRC8vdzRBQUFBQUFBb0FBZ0FIQUFBQUJJQUhBQUFBQUFJSUFBQUE4ZjhBQUFBQUNnQUNBQWdBQUFBRWdBZ0FBQUFBQWdnQXdMcm4veDJJSEFBS0FBSUFDUUFDQkFJQUJ3QXJCQUlBQUFCSUJBQUFCb0FBQUFBQUFBSUlBUFJONi84ZDhCZ0FCQUlRQUkwbjVQOGQ4QmdBOUUzci8xQWpJQUFqQ0FFQUFBSUhBZ0FBQUFBSERRQUJBQUFBQXdCZ0FNZ0FBd0JPQUFBQUFBU0FDUUFBQUFBQ0NBQUFBQUFBVGlvdUFBb0FBZ0FLQUFBQUJJQUtBQUFBQUFJSUFFQkZHQUFkaUJ3QUNnQUNBQXNBQWdRQ0FBY0FLd1FDQUFBQVNBUUFBQWFBQUFBQUFBQUNDQUJ6MkJzQUhmQVlBQVFDRUFBTXNoUUFIZkFZQUhQWUd3QlFJeUFBSXdnQkFBQUNCd0lBQUFBQUJ3MEFBUUFBQUFNQVlBRElBQU1BVGdBQUFBQUVnQXNBQUFBQUFnZ0FYYzAwQUYzTkpRQUtBQUlBREFBM0JBRUFBUUFBQklBTUFBQUFBQUlJQUNBS093Q0pKVU1BQ2dBQ0FBMEFNQVFCQUFjeEJCQUFJQUFBQUNFQUFBQWlBQUFBQUFBQUFBQUFCSUFOQUFBQUFBSUlBTWErSkFCMk9GY0FDZ0FDQUE0QUFnUUNBQWdBS3dRQ0FBRUFTQVFBQURjRUFRQUJCb0FBQUFBQUFBSUlBTVplS0FCMlVGTUFCQUlRQU1ZZUlRQjJVRk1BWDNnb0FLbERZZ0FqQ0FFQUFBSUhBZ0FBQUFVSEFRQUJBQWNPQUFFQUFBQURBR0FBeUFBREFFOUlBQUFBQUFTQURnQUFBQUFDQ0FBOWtsY0F5V3BNQUFvQUFnQVBBREFFQVFBSE1RUVFBQ0lBQUFBakFBQUFKQUFBQUFBQUFBQUFBQVNBRHdBQUFBQUNDQUNYM1cwQTNWYzRBQW9BQWdBUUFBSUVBZ0FJQUNzRUFnQUJBRWdFQUFBM0JBRUFBUWFBQUFBQUFBQUNDQUNYZlhFQTNUODhBQVFDRUFDWFBXb0Fxa3d0QURHWGNRRGRQendBSXdnQkFQOEJCd0VBL3dJSEFnQUFBQVVIQVFBREFBY09BQUVBQUFBREFHQUF5QUFEQUU5SUFBQUFBQVNBRUFBQUFBQUNDQUFBejEwQTlzSnBBQW9BQWdBUkFBQUFCSUFSQUFBQUFBSUlBQjFYZWdBMkNITUFDZ0FDQUJJQUFnUUNBQWdBS3dRQ0FBQUFTQVFBQURjRUFRQUJCb0FBQUFBQUFBSUlBQjMzZlFBMklHOEFCQUlRQUIyM2RnQTJJRzhBdHhCK0FEYmdkZ0FqQ0FFQUFBSUhBZ0FBQUFBSERRQUJBQUFBQXdCZ0FNZ0FBd0JQQUFBQUFBU0FFZ0FBQUFBQ0NBQ21nMGNBNHRWOUFBb0FBZ0FUQUFJRUFnQUlBQ3NFQWdBQkFFZ0VBQUEzQkFFQUFRYUFBQUFBQUFBQ0NBQ21JMHNBNHUxNUFBUUNFQUNtNDBNQTR1MTVBRDg5U3dBVjRZZ0FJd2dCQUFBQ0J3SUFBQUFGQndFQUFRQUhEZ0FCQUFBQUF3QmdBTWdBQXdCUFNBQUFBQUFGZ0JRQUFBQUtBQUlBRkFBRUJnUUFBUUFBQUFVR0JBQUNBQUFBQ2dZQkFBRUFBQVdBRlFBQUFBb0FBZ0FWQUFRR0JBQUNBQUFBQlFZRUFBTUFBQUFBQmdJQWdBQUFBQVdBRmdBQUFBb0FBZ0FXQUFRR0JBQURBQUFBQlFZRUFBUUFBQUFBQmdJQWdBQUFBQVdBRndBQUFBb0FBZ0FYQUFRR0JBQUVBQUFBQlFZRUFBVUFBQUFBQmdJQWdBQUFBQVdBR0FBQUFBb0FBZ0FZQUFRR0JBQUZBQUFBQlFZRUFBWUFBQUFBQmdJQWdBQUFBQVdBR1FBQUFBb0FBZ0FaQUFRR0JBQUdBQUFBQlFZRUFBY0FBQUFBQmdJQWdBQUFBQVdBR2dBQUFBb0FBZ0FhQUFRR0JBQUNBQUFBQlFZRUFBY0FBQUFBQmdJQWdBQUFBQVdBR3dBQUFBb0FBZ0FiQUFRR0JBQUhBQUFBQlFZRUFBZ0FBQUFBQmdJQWdBQUFBQVdBSEFBQUFBb0FBZ0FjQUFRR0JBQUlBQUFBQlFZRUFBa0FBQUFBQmdJQWdBQUFBQVdBSFFBQUFBb0FBZ0FkQUFRR0JBQUpBQUFBQlFZRUFBb0FBQUFBQmdJQWdBQUFBQVdBSGdBQUFBb0FBZ0FlQUFRR0JBQUdBQUFBQlFZRUFBb0FBQUFBQmdJQWdBQUFBQVdBSHdBQUFBb0FBZ0FmQUFRR0JBQUtBQUFBQlFZRUFBc0FBQUFLQmdFQUFRQUFCWUFnQUFBQUNnQUNBQ0FBQkFZRUFBc0FBQUFGQmdRQURBQUFBQW9HQVFBQkFBQUZnQ0VBQUFBS0FBSUFJUUFFQmdRQURBQUFBQVVHQkFBTkFBQUFBUVlDQUFZQUNnWUJBQUVBQUFXQUlnQUFBQW9BQWdBaUFBUUdCQUFNQUFBQUJRWUVBQTRBQUFBS0JnRUFBUUFBQllBakFBQUFDZ0FDQUNNQUJBWUVBQTRBQUFBRkJnUUFEd0FBQUFFR0FnQURBQW9HQVFBQkFBQUZnQ1FBQUFBS0FBSUFKQUFFQmdRQURnQUFBQVVHQkFBUUFBQUFDZ1lCQUFFQUFBV0FKUUFBQUFvQUFnQWxBQVFHQkFBUUFBQUFCUVlFQUJFQUFBQUFCZ0lBQWdBQUFBV0FKZ0FBQUFvQUFnQW1BQVFHQkFBUUFBQUFCUVlFQUJJQUFBQUtCZ0VBQVFBQUI0QXBBQUFBQkFJUUFBQUFBQUEwTS92L0FBQUFBTzBFNXY4S0FBSUFKd0FBQ2dJQUJBQUVDZ0lBQVFBTkFnd0E3UVRtL3dBQUFBQUFBQUFBRGdJTUFEUXorLzhBQUFBQUFBQUFBQThDREFEdEJPYi9SaTRWQUFBQUFBQUFBQWVBS2dBQUFBUUNFQUFBQUFBQTBIMGtBQUFBQUFCT3BSUUFDZ0FDQUNnQUVBQkhBQUFBVkdobGNtVWdhWE1nWVNCMllXeGxibU5sSUc5eUlHTm9ZWEpuWlNCbGNuSnZjaUJ6YjIxbGQyaGxjbVVnYVc0Z2RHaHBjeUJoY205dFlYUnBZeUJ6ZVhOMFpXMHVBQW9DQUFRQUJBb0NBQUVBRFFJTUFFNmxGQUFBQUFBQUFBQUFBQTRDREFEUWZTUUFBQUFBQUFBQUFBQVBBZ3dBVHFVVUFJSFlEd0FBQUFBQUFBQUFBQUFBQUFBQUFBPT0=</t>
        </r>
      </text>
    </comment>
    <comment ref="K117" authorId="0">
      <text>
        <r>
          <rPr>
            <sz val="9"/>
            <color indexed="81"/>
            <rFont val="Tahoma"/>
            <family val="2"/>
          </rPr>
          <t>QzlIMTFONU80fE1BU1RFUiBTSEVFVFBpY3R1cmUgNjQzfFZtcERSREF4TURBRUF3SUJBQUFBQUFBQUFBQUFBQUNBQUFBQUFBTUFGZ0FBQUVOb1pXMUVjbUYzSURFeUxqQXVNaTR4TURjMkJBSVFBTTFzd1AvYWNjai90eEIrQUJYaGl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NBQUFBQkFJUUFBQUFBQUFBQUFBQUFJREdCTGx4VVFnV0NBUUFBQUFrQUJnSUJBQUFBQ1FBR1FnQUFCQUlBZ0FCQUE4SUFnQUJBQU9BS0FBQUFBUUNFQUROYk1ELzJuSEkvN2NRZmdBVjRZZ0FCSUFCQUFBQUFBSUlBQUFBeFAvdEJPYi9DZ0FDQUFJQUFnUUNBQWNBS3dRQ0FBSUFTQVFBQURjRUFRQUJCb0FBQUFBQUFBSUlBRFNUeC8vdGJPTC9CQUlRQU0xc3dQL3RiT0wvWjhiSi8rMzg5UDhqQ0FFQUFBSUhBZ0FBQUFVSEFRQUJBQWNQQUFFQUFBQURBR0FBeUFBREFFNUlNZ0FBQUFBRWdBSUFBQUFBQWdnQUFBRGkvKzBFNXY4S0FBSUFBd0FBQUFTQUF3QUFBQUFDQ0FBQUFQSC8yZ25NL3dvQUFnQUVBQUlFQWdBSEFDc0VBZ0FBQUVnRUFBQUdnQUFBQUFBQUFnZ0FOSlAwLzlweHlQOEVBaEFBeld6dC85cHh5UDgway9UL0RhWFAveU1JQVFBQUFnY0NBQUFBQUFjTkFBRUFBQUFEQUdBQXlBQURBRTRBQUFBQUJJQUVBQUFBQUFJSUFQLy9EZ0RhQ2N6L0NnQUNBQVVBQUFBRWdBVUFBQUFBQWdnQUFBQWVBTzBFNXY4S0FBSUFCZ0FDQkFJQUJ3QXJCQUlBQUFCSUJBQUFCb0FBQUFBQUFBSUlBRE9USVFEdGJPTC9CQUlRQU14c0dnRHRiT0wvTTVNaEFDQ2c2ZjhqQ0FFQUFBSUhBZ0FBQUFBSERRQUJBQUFBQXdCZ0FNZ0FBd0JPQUFBQUFBU0FCZ0FBQUFBQ0NBRC8vdzRBQUFBQUFBb0FBZ0FIQUFBQUJJQUhBQUFBQUFJSUFBQUE4ZjhBQUFBQUNnQUNBQWdBQUFBRWdBZ0FBQUFBQWdnQXdMcm4veDJJSEFBS0FBSUFDUUFDQkFJQUJ3QXJCQUlBQUFCSUJBQUFCb0FBQUFBQUFBSUlBUFJONi84ZDhCZ0FCQUlRQUkwbjVQOGQ4QmdBOUUzci8xQWpJQUFqQ0FFQUFBSUhBZ0FBQUFBSERRQUJBQUFBQXdCZ0FNZ0FBd0JPQUFBQUFBU0FDUUFBQUFBQ0NBQUFBQUFBVGlvdUFBb0FBZ0FLQUFBQUJJQUtBQUFBQUFJSUFFQkZHQUFkaUJ3QUNnQUNBQXNBQWdRQ0FBY0FLd1FDQUFBQVNBUUFBQWFBQUFBQUFBQUNDQUJ6MkJzQUhmQVlBQVFDRUFBTXNoUUFIZkFZQUhQWUd3QlFJeUFBSXdnQkFBQUNCd0lBQUFBQUJ3MEFBUUFBQUFNQVlBRElBQU1BVGdBQUFBQUVnQXNBQUFBQUFnZ0FYYzAwQUYzTkpRQUtBQUlBREFBM0JBRUFBUUFBQklBTUFBQUFBQUlJQUNBS093Q0pKVU1BQ2dBQ0FBMEFNQVFCQUFjeEJCQUFJQUFBQUNFQUFBQWlBQUFBQUFBQUFBQUFCSUFOQUFBQUFBSUlBTWErSkFCMk9GY0FDZ0FDQUE0QUFnUUNBQWdBS3dRQ0FBRUFTQVFBQURjRUFRQUJCb0FBQUFBQUFBSUlBTVplS0FCMlVGTUFCQUlRQU1ZZUlRQjJVRk1BWDNnb0FLbERZZ0FqQ0FFQUFBSUhBZ0FBQUFVSEFRQUJBQWNPQUFFQUFBQURBR0FBeUFBREFFOUlBQUFBQUFTQURnQUFBQUFDQ0FBOWtsY0F5V3BNQUFvQUFnQVBBREFFQVFBSE1RUVFBQ0lBQUFBakFBQUFKQUFBQUFBQUFBQUFBQVNBRHdBQUFBQUNDQUNYM1cwQTNWYzRBQW9BQWdBUUFBSUVBZ0FJQUNzRUFnQUJBRWdFQUFBM0JBRUFBUWFBQUFBQUFBQUNDQUNYZlhFQTNUODhBQVFDRUFDWFBXb0Fxa3d0QURHWGNRRGRQendBSXdnQkFQOEJCd0VBL3dJSEFnQUFBQVVIQVFBREFBY09BQUVBQUFBREFHQUF5QUFEQUU5SUFBQUFBQVNBRUFBQUFBQUNDQUFBejEwQTlzSnBBQW9BQWdBUkFBQUFCSUFSQUFBQUFBSUlBQjFYZWdBMkNITUFDZ0FDQUJJQUFnUUNBQWdBS3dRQ0FBQUFTQVFBQURjRUFRQUJCb0FBQUFBQUFBSUlBQjMzZlFBMklHOEFCQUlRQUIyM2RnQTJJRzhBdHhCK0FEYmdkZ0FqQ0FFQUFBSUhBZ0FBQUFBSERRQUJBQUFBQXdCZ0FNZ0FBd0JQQUFBQUFBU0FFZ0FBQUFBQ0NBQ21nMGNBNHRWOUFBb0FBZ0FUQUFJRUFnQUlBQ3NFQWdBQkFFZ0VBQUEzQkFFQUFRYUFBQUFBQUFBQ0NBQ21JMHNBNHUxNUFBUUNFQUNtNDBNQTR1MTVBRDg5U3dBVjRZZ0FJd2dCQUFBQ0J3SUFBQUFGQndFQUFRQUhEZ0FCQUFBQUF3QmdBTWdBQXdCUFNBQUFBQUFGZ0JRQUFBQUtBQUlBRkFBRUJnUUFBUUFBQUFVR0JBQUNBQUFBQ2dZQkFBRUFBQVdBRlFBQUFBb0FBZ0FWQUFRR0JBQUNBQUFBQlFZRUFBTUFBQUFBQmdJQWdBQUFBQVdBRmdBQUFBb0FBZ0FXQUFRR0JBQURBQUFBQlFZRUFBUUFBQUFBQmdJQWdBQUFBQVdBRndBQUFBb0FBZ0FYQUFRR0JBQUVBQUFBQlFZRUFBVUFBQUFBQmdJQWdBQUFBQVdBR0FBQUFBb0FBZ0FZQUFRR0JBQUZBQUFBQlFZRUFBWUFBQUFBQmdJQWdBQUFBQVdBR1FBQUFBb0FBZ0FaQUFRR0JBQUdBQUFBQlFZRUFBY0FBQUFBQmdJQWdBQUFBQVdBR2dBQUFBb0FBZ0FhQUFRR0JBQUNBQUFBQlFZRUFBY0FBQUFBQmdJQWdBQUFBQVdBR3dBQUFBb0FBZ0FiQUFRR0JBQUhBQUFBQlFZRUFBZ0FBQUFBQmdJQWdBQUFBQVdBSEFBQUFBb0FBZ0FjQUFRR0JBQUlBQUFBQlFZRUFBa0FBQUFBQmdJQWdBQUFBQVdBSFFBQUFBb0FBZ0FkQUFRR0JBQUpBQUFBQlFZRUFBb0FBQUFBQmdJQWdBQUFBQVdBSGdBQUFBb0FBZ0FlQUFRR0JBQUdBQUFBQlFZRUFBb0FBQUFBQmdJQWdBQUFBQVdBSHdBQUFBb0FBZ0FmQUFRR0JBQUtBQUFBQlFZRUFBc0FBQUFLQmdFQUFRQUFCWUFnQUFBQUNnQUNBQ0FBQkFZRUFBc0FBQUFGQmdRQURBQUFBQW9HQVFBQkFBQUZnQ0VBQUFBS0FBSUFJUUFFQmdRQURBQUFBQVVHQkFBTkFBQUFBUVlDQUFZQUNnWUJBQUVBQUFXQUlnQUFBQW9BQWdBaUFBUUdCQUFNQUFBQUJRWUVBQTRBQUFBS0JnRUFBUUFBQllBakFBQUFDZ0FDQUNNQUJBWUVBQTRBQUFBRkJnUUFEd0FBQUFFR0FnQURBQW9HQVFBQkFBQUZnQ1FBQUFBS0FBSUFKQUFFQmdRQURnQUFBQVVHQkFBUUFBQUFDZ1lCQUFFQUFBV0FKUUFBQUFvQUFnQWxBQVFHQkFBUUFBQUFCUVlFQUJFQUFBQUFCZ0lBQWdBQUFBV0FKZ0FBQUFvQUFnQW1BQVFHQkFBUUFBQUFCUVlFQUJJQUFBQUtCZ0VBQVFBQUI0QXBBQUFBQkFJUUFBQUFBQUEwTS92L0FBQUFBTzBFNXY4S0FBSUFKd0FBQ2dJQUJBQUVDZ0lBQVFBTkFnd0E3UVRtL3dBQUFBQUFBQUFBRGdJTUFEUXorLzhBQUFBQUFBQUFBQThDREFEdEJPYi9SaTRWQUFBQUFBQUFBQWVBS2dBQUFBUUNFQUFBQUFBQTBIMGtBQUFBQUFCT3BSUUFDZ0FDQUNnQUVBQkhBQUFBVkdobGNtVWdhWE1nWVNCMllXeGxibU5sSUc5eUlHTm9ZWEpuWlNCbGNuSnZjaUJ6YjIxbGQyaGxjbVVnYVc0Z2RHaHBjeUJoY205dFlYUnBZeUJ6ZVhOMFpXMHVBQW9DQUFRQUJBb0NBQUVBRFFJTUFFNmxGQUFBQUFBQUFBQUFBQTRDREFEUWZTUUFBQUFBQUFBQUFBQVBBZ3dBVHFVVUFJSFlEd0FBQUFBQUFBQUFBQUFBQUFBQUFBPT0=</t>
        </r>
      </text>
    </comment>
    <comment ref="J118" authorId="0">
      <text>
        <r>
          <rPr>
            <sz val="9"/>
            <color indexed="81"/>
            <rFont val="Tahoma"/>
            <family val="2"/>
          </rPr>
          <t>QzE4SDEwRjZONE98TUFTVEVSIFNIRUVUUGljdHVyZSAzMTV8Vm1wRFJEQXhNREFFQXdJQkFBQUFBQUFBQUFBQUFBQ0FBQUFBQUFNQUZnQUFBRU5vWlcxRWNtRjNJREV5TGpBdU1pNHhNRGMyQkFJUUFETnNwZiswMzVUL001Tk9BSmxZ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BTElHQkVXQ0FRQUFBQWtBQmdJQkFBQUFDUUFHUWdBQUJBSUFnQUJBQThJQWdBQkFBT0FQd0FBQUFRQ0VBQXpiS1gvdE4rVS96T1RUZ0NaV05BQUJJQUJBQUFBQUFJSUFBQUF0Zi9IRHJML0NnQUNBQUlBQWdRQ0FBa0FLd1FDQUFBQVNBUUFBRGNFQVFBQkJvQUFBQUFBQUFJSUFEU1R1UC9IMnE3L0JBSVFBTTFzc2YvSDJxNy9OSk80LzJEMHRQOGpDQUVBQUFJSEFnQUFBQUFIRFFBQkFBQUFBd0JnQU1nQUF3QkdBQUFBQUFTQUFnQUFBQUFDQ0FBQUFOUC94dzZ5L3dvQUFnQURBQUFBQklBREFBQUFBQUlJQUFBQXhQKzBFNWovQ2dBQ0FBUUFBZ1FDQUFrQUt3UUNBQUFBU0FRQUFEY0VBUUFCQm9BQUFBQUFBQUlJQURTVHgvKzAzNVQvQkFJUUFNMXN3UCswMzVUL05KUEgvMDM1bXY4akNBRUFBQUlIQWdBQUFBQUhEUUFCQUFBQUF3QmdBTWdBQXdCR0FBQUFBQVNBQkFBQUFBQUNDQUFBQU9ML3RCT1kvd29BQWdBRkFBSUVBZ0FKQUNzRUFnQUFBRWdFQUFBM0JBRUFBUWFBQUFBQUFBQUNDQUEwaytYL3ROK1Uvd1FDRUFETmJONy90TitVL3pTVDVmOU4rWnIvSXdnQkFBQUNCd0lBQUFBQUJ3MEFBUUFBQUFNQVlBRElBQU1BUmdBQUFBQUVnQVVBQUFBQUFnZ0FBQURpLzlvSnpQOEtBQUlBQmdBQUFBU0FCZ0FBQUFBQ0NBQUFBTlAvN1FUbS93b0FBZ0FIQUFBQUJJQUhBQUFBQUFJSUFBRUE0djhBQUFBQUNnQUNBQWdBQUFBRWdBZ0FBQUFBQWdnQUFBQUFBQUFBQUFBS0FBSUFDUUFBQUFTQUNRQUFBQUFDQ0FELy93NEE3UVRtL3dvQUFnQUtBQUFBQklBS0FBQUFBQUlJQUFBQUFBRGFDY3ovQ2dBQ0FBc0FBQUFFZ0FzQUFBQUFBZ2dBLy84c0FPMEU1djhLQUFJQURBQUFBQVNBREFBQUFBQUNDQUQvL3pzQTJnbk0vd29BQWdBTkFBSUVBZ0FKQUNzRUFnQUFBRWdFQUFBM0JBRUFBUWFBQUFBQUFBQUNDQUF6a3o4QTJ0WEkvd1FDRUFETWJEZ0EydFhJL3pPVFB3QjA3ODcvSXdnQkFBQUNCd0lBQUFBQUJ3MEFBUUFBQUFNQVlBRElBQU1BUmdBQUFBQUVnQTBBQUFBQUFnZ0EvLzlLQU8wRTV2OEtBQUlBRGdBQ0JBSUFDUUFyQkFJQUFBQklCQUFBTndRQkFBRUdnQUFBQUFBQUFnZ0FNNU5PQU8zUTR2OEVBaEFBekd4SEFPM1E0djh6azA0QWgrcm8veU1JQVFBQUFnY0NBQUFBQUFjTkFBRUFBQUFEQUdBQXlBQURBRVlBQUFBQUJJQU9BQUFBQUFJSUFBQUFQQUFBQUFBQUNnQUNBQThBQWdRQ0FBa0FLd1FDQUFBQVNBUUFBRGNFQVFBQkJvQUFBQUFBQUFJSUFET1RQd0FBelB6L0JBSVFBTXhzT0FBQXpQei9NNU0vQUpubEFnQWpDQUVBQUFJSEFnQUFBQUFIRFFBQkFBQUFBd0JnQU1nQUF3QkdBQUFBQUFTQUR3QUFBQUFDQ0FBQkFOUC9FL3NaQUFvQUFnQVFBQUFBQklBUUFBQUFBQUlJQUFFQXRmOFQreGtBQ2dBQ0FCRUFBZ1FDQUFnQUt3UUNBQUFBU0FRQUFEY0VBUUFCQm9BQUFBQUFBQUlJQUFDZ3VQOFRFeFlBQkFJUUFBQmdzZjhURXhZQW1ybTQveFBUSFFBakNBRUFBQUlIQWdBQUFBQUhEUUFCQUFBQUF3QmdBTWdBQXdCUEFBQUFBQVNBRVFBQUFBQUNDQUFCQU9ML0p2WXpBQW9BQWdBU0FBSUVBZ0FIQUNzRUFnQUJBRWdFQUFBM0JBRUFBUWFBQUFBQUFBQUNDQUEwaytYL0psNHdBQVFDRUFETmJONy9KbDR3QUt2cTdmOVprVGNBSXdnQkFBQUNCd0lBQUFBRkJ3RUFCUVFIQmdBQ0FBSUFBd0FBQnc0QUFRQUFBQU1BWUFESUFBTUFUa2dBQUFBQUJJQVNBQUFBQUFJSUFBRUEwLzg1OFUwQUNnQUNBQk1BQUFBRWdCTUFBQUFBQWdnQUFRQzEvem54VFFBS0FBSUFGQUFBQUFTQUZBQUFBQUFDQ0FBQUFLYi9UT3huQUFvQUFnQVZBQUFBQklBVkFBQUFBQUlJQUFBQXRmOWc1NEVBQ2dBQ0FCWUFBZ1FDQUFjQUt3UUNBQUFBU0FRQUFBYUFBQUFBQUFBQ0NBQTBrN2ovWUU5K0FBUUNFQUROYkxIL1lFOStBRFNUdVArVGdvVUFJd2dCQUFBQ0J3SUFBQUFBQncwQUFRQUFBQU1BWUFESUFBTUFUZ0FBQUFBRWdCWUFBQUFBQWdnQUFBRFQvMkRuZ1FBS0FBSUFGd0FBQUFTQUZ3QUFBQUFDQ0FBQkFPTC9UT3huQUFvQUFnQVlBQUlFQWdBSEFDc0VBZ0FBQUVnRUFBQUdnQUFBQUFBQUFnZ0FOSlBsLzB4VVpBQUVBaEFBeld6ZS8weFVaQUEwaytYL2dJZHJBQ01JQVFBQUFnY0NBQUFBQUFjTkFBRUFBQUFEQUdBQXlBQURBRTRBQUFBQUJJQVlBQUFBQUFJSUFBRUE0djl6NHBzQUNnQUNBQmtBQUFBRWdCa0FBQUFBQWdnQUFRRFQvNGJkdFFBS0FBSUFHZ0FBQUFTQUdnQUFBQUFDQ0FBQkFPTC9tZGpQQUFvQUFnQWJBQUFBQklBYkFBQUFBQUlJQUFBQUFBQ1oyTThBQ2dBQ0FCd0FBQUFFZ0J3QUFBQUFBZ2dBQUFBUEFJYmR0UUFLQUFJQUhRQUNCQUlBQndBckJBSUFBQUJJQkFBQUJvQUFBQUFBQUFJSUFET1RFZ0NHUmJJQUJBSVFBTXhzQ3dDR1JiSUFNNU1TQUxsNHVRQWpDQUVBQUFJSEFnQUFBQUFIRFFBQkFBQUFBd0JnQU1nQUF3Qk9BQUFBQUFTQUhRQUFBQUFDQ0FBQUFBQUFjK0tiQUFvQUFnQWVBQUFBQllBZkFBQUFDZ0FDQUI4QUJBWUVBQUVBQUFBRkJnUUFBZ0FBQUFvR0FRQUJBQUFGZ0NBQUFBQUtBQUlBSUFBRUJnUUFBZ0FBQUFVR0JBQURBQUFBQ2dZQkFBRUFBQVdBSVFBQUFBb0FBZ0FoQUFRR0JBQUNBQUFBQlFZRUFBUUFBQUFLQmdFQUFRQUFCWUFpQUFBQUNnQUNBQ0lBQkFZRUFBSUFBQUFGQmdRQUJRQUFBQW9HQVFBQkFBQUZnQ01BQUFBS0FBSUFJd0FFQmdRQUJRQUFBQVVHQkFBR0FBQUFBQVlDQUlBQUFBQUZnQ1FBQUFBS0FBSUFKQUFFQmdRQUJnQUFBQVVHQkFBSEFBQUFBQVlDQUlBQUFBQUZnQ1VBQUFBS0FBSUFKUUFFQmdRQUJ3QUFBQVVHQkFBSUFBQUFBQVlDQUlBQUFBQUZnQ1lBQUFBS0FBSUFKZ0FFQmdRQUNBQUFBQVVHQkFBSkFBQUFBQVlDQUlBQUFBQUZnQ2NBQUFBS0FBSUFKd0FFQmdRQUNRQUFBQVVHQkFBS0FBQUFBQVlDQUlBQUFBQUZnQ2dBQUFBS0FBSUFLQUFFQmdRQUJRQUFBQVVHQkFBS0FBQUFBQVlDQUlBQUFBQUZnQ2tBQUFBS0FBSUFLUUFFQmdRQUNRQUFBQVVHQkFBTEFBQUFDZ1lCQUFFQUFBV0FLZ0FBQUFvQUFnQXFBQVFHQkFBTEFBQUFCUVlFQUF3QUFBQUtCZ0VBQVFBQUJZQXJBQUFBQ2dBQ0FDc0FCQVlFQUFzQUFBQUZCZ1FBRFFBQUFBb0dBUUFCQUFBRmdDd0FBQUFLQUFJQUxBQUVCZ1FBQ3dBQUFBVUdCQUFPQUFBQUNnWUJBQUVBQUFXQUxRQUFBQW9BQWdBdEFBUUdCQUFIQUFBQUJRWUVBQThBQUFBS0JnRUFBUUFBQllBdUFBQUFDZ0FDQUM0QUJBWUVBQThBQUFBRkJnUUFFQUFBQUFBR0FnQUNBQUFBQllBdkFBQUFDZ0FDQUM4QUJBWUVBQThBQUFBRkJnUUFFUUFBQUFvR0FRQUJBQUFGZ0RBQUFBQUtBQUlBTUFBRUJnUUFFUUFBQUFVR0JBQVNBQUFBQ2dZQkFBRUFBQVdBTVFBQUFBb0FBZ0F4QUFRR0JBQVNBQUFBQlFZRUFCTUFBQUFBQmdJQWdBQUFBQVdBTWdBQUFBb0FBZ0F5QUFRR0JBQVRBQUFBQlFZRUFCUUFBQUFBQmdJQWdBQUFBQVdBTXdBQUFBb0FBZ0F6QUFRR0JBQVVBQUFBQlFZRUFCVUFBQUFBQmdJQWdBQUFBQVdBTkFBQUFBb0FBZ0EwQUFRR0JBQVZBQUFBQlFZRUFCWUFBQUFBQmdJQWdBQUFBQVdBTlFBQUFBb0FBZ0ExQUFRR0JBQVdBQUFBQlFZRUFCY0FBQUFBQmdJQWdBQUFBQVdBTmdBQUFBb0FBZ0EyQUFRR0JBQVNBQUFBQlFZRUFCY0FBQUFBQmdJQWdBQUFBQVdBTndBQUFBb0FBZ0EzQUFRR0JBQVdBQUFBQlFZRUFCZ0FBQUFBQUFXQU9BQUFBQW9BQWdBNEFBUUdCQUFZQUFBQUJRWUVBQmtBQUFBQUJnSUFnQUFBQUFXQU9RQUFBQW9BQWdBNUFBUUdCQUFaQUFBQUJRWUVBQm9BQUFBQUJnSUFnQUFBQUFXQU9nQUFBQW9BQWdBNkFBUUdCQUFhQUFBQUJRWUVBQnNBQUFBQUJnSUFnQUFBQUFXQU93QUFBQW9BQWdBN0FBUUdCQUFiQUFBQUJRWUVBQndBQUFBQUJnSUFnQUFBQUFXQVBBQUFBQW9BQWdBOEFBUUdCQUFjQUFBQUJRWUVBQjBBQUFBQUJnSUFnQUFBQUFXQVBRQUFBQW9BQWdBOUFBUUdCQUFZQUFBQUJRWUVBQjBBQUFBQUJnSUFnQUFBQUFlQVFBQUFBQVFDRUFBQUFQSC9ORFA3L3dBQThmL3RCT2IvQ2dBQ0FENEFBQW9DQUFRQUJBb0NBQUVBRFFJTUFPMEU1djhBQVBIL0FBQUFBQTRDREFBME0vdi9BQUR4L3dBQUFBQVBBZ3dBN1FUbS8wWXVCZ0FBQUFBQUFBQUhnRUVBQUFBRUFoQUFBQURFLzVNYWZRQUFBTVQvVE94bkFBb0FBZ0EvQUFBS0FnQUVBQVFLQWdBQkFBMENEQUJNN0djQUFBREUvd0FBQUFBT0Fnd0FreHA5QUFBQXhQOEFBQUFBRHdJTUFFenNad0JITHRuL0FBQUFBQUFBQjRCQ0FBQUFCQUlRQUFFQThmL05DOHNBQVFEeC80YmR0UUFLQUFJQVFBQUFDZ0lBQkFBRUNnSUFBUUFOQWd3QWh0MjFBQUVBOGY4QUFBQUFEZ0lNQU0wTHl3QUJBUEgvQUFBQUFBOENEQUNHM2JVQVJpNEdBQUFBQUFBQUFBQUFBQUFBQUFBQQ==</t>
        </r>
      </text>
    </comment>
    <comment ref="K118" authorId="0">
      <text>
        <r>
          <rPr>
            <sz val="9"/>
            <color indexed="81"/>
            <rFont val="Tahoma"/>
            <family val="2"/>
          </rPr>
          <t>QzE4SDEwRjZONE98TUFTVEVSIFNIRUVUUGljdHVyZSAzMTV8Vm1wRFJEQXhNREFFQXdJQkFBQUFBQUFBQUFBQUFBQ0FBQUFBQUFNQUZnQUFBRU5vWlcxRWNtRjNJREV5TGpBdU1pNHhNRGMyQkFJUUFETnNwZiswMzVUL001Tk9BSmxZ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BTElHQkVXQ0FRQUFBQWtBQmdJQkFBQUFDUUFHUWdBQUJBSUFnQUJBQThJQWdBQkFBT0FQd0FBQUFRQ0VBQXpiS1gvdE4rVS96T1RUZ0NaV05BQUJJQUJBQUFBQUFJSUFBQUF0Zi9IRHJML0NnQUNBQUlBQWdRQ0FBa0FLd1FDQUFBQVNBUUFBRGNFQVFBQkJvQUFBQUFBQUFJSUFEU1R1UC9IMnE3L0JBSVFBTTFzc2YvSDJxNy9OSk80LzJEMHRQOGpDQUVBQUFJSEFnQUFBQUFIRFFBQkFBQUFBd0JnQU1nQUF3QkdBQUFBQUFTQUFnQUFBQUFDQ0FBQUFOUC94dzZ5L3dvQUFnQURBQUFBQklBREFBQUFBQUlJQUFBQXhQKzBFNWovQ2dBQ0FBUUFBZ1FDQUFrQUt3UUNBQUFBU0FRQUFEY0VBUUFCQm9BQUFBQUFBQUlJQURTVHgvKzAzNVQvQkFJUUFNMXN3UCswMzVUL05KUEgvMDM1bXY4akNBRUFBQUlIQWdBQUFBQUhEUUFCQUFBQUF3QmdBTWdBQXdCR0FBQUFBQVNBQkFBQUFBQUNDQUFBQU9ML3RCT1kvd29BQWdBRkFBSUVBZ0FKQUNzRUFnQUFBRWdFQUFBM0JBRUFBUWFBQUFBQUFBQUNDQUEwaytYL3ROK1Uvd1FDRUFETmJONy90TitVL3pTVDVmOU4rWnIvSXdnQkFBQUNCd0lBQUFBQUJ3MEFBUUFBQUFNQVlBRElBQU1BUmdBQUFBQUVnQVVBQUFBQUFnZ0FBQURpLzlvSnpQOEtBQUlBQmdBQUFBU0FCZ0FBQUFBQ0NBQUFBTlAvN1FUbS93b0FBZ0FIQUFBQUJJQUhBQUFBQUFJSUFBRUE0djhBQUFBQUNnQUNBQWdBQUFBRWdBZ0FBQUFBQWdnQUFBQUFBQUFBQUFBS0FBSUFDUUFBQUFTQUNRQUFBQUFDQ0FELy93NEE3UVRtL3dvQUFnQUtBQUFBQklBS0FBQUFBQUlJQUFBQUFBRGFDY3ovQ2dBQ0FBc0FBQUFFZ0FzQUFBQUFBZ2dBLy84c0FPMEU1djhLQUFJQURBQUFBQVNBREFBQUFBQUNDQUQvL3pzQTJnbk0vd29BQWdBTkFBSUVBZ0FKQUNzRUFnQUFBRWdFQUFBM0JBRUFBUWFBQUFBQUFBQUNDQUF6a3o4QTJ0WEkvd1FDRUFETWJEZ0EydFhJL3pPVFB3QjA3ODcvSXdnQkFBQUNCd0lBQUFBQUJ3MEFBUUFBQUFNQVlBRElBQU1BUmdBQUFBQUVnQTBBQUFBQUFnZ0EvLzlLQU8wRTV2OEtBQUlBRGdBQ0JBSUFDUUFyQkFJQUFBQklCQUFBTndRQkFBRUdnQUFBQUFBQUFnZ0FNNU5PQU8zUTR2OEVBaEFBekd4SEFPM1E0djh6azA0QWgrcm8veU1JQVFBQUFnY0NBQUFBQUFjTkFBRUFBQUFEQUdBQXlBQURBRVlBQUFBQUJJQU9BQUFBQUFJSUFBQUFQQUFBQUFBQUNnQUNBQThBQWdRQ0FBa0FLd1FDQUFBQVNBUUFBRGNFQVFBQkJvQUFBQUFBQUFJSUFET1RQd0FBelB6L0JBSVFBTXhzT0FBQXpQei9NNU0vQUpubEFnQWpDQUVBQUFJSEFnQUFBQUFIRFFBQkFBQUFBd0JnQU1nQUF3QkdBQUFBQUFTQUR3QUFBQUFDQ0FBQkFOUC9FL3NaQUFvQUFnQVFBQUFBQklBUUFBQUFBQUlJQUFFQXRmOFQreGtBQ2dBQ0FCRUFBZ1FDQUFnQUt3UUNBQUFBU0FRQUFEY0VBUUFCQm9BQUFBQUFBQUlJQUFDZ3VQOFRFeFlBQkFJUUFBQmdzZjhURXhZQW1ybTQveFBUSFFBakNBRUFBQUlIQWdBQUFBQUhEUUFCQUFBQUF3QmdBTWdBQXdCUEFBQUFBQVNBRVFBQUFBQUNDQUFCQU9ML0p2WXpBQW9BQWdBU0FBSUVBZ0FIQUNzRUFnQUJBRWdFQUFBM0JBRUFBUWFBQUFBQUFBQUNDQUEwaytYL0psNHdBQVFDRUFETmJONy9KbDR3QUt2cTdmOVprVGNBSXdnQkFBQUNCd0lBQUFBRkJ3RUFCUVFIQmdBQ0FBSUFBd0FBQnc0QUFRQUFBQU1BWUFESUFBTUFUa2dBQUFBQUJJQVNBQUFBQUFJSUFBRUEwLzg1OFUwQUNnQUNBQk1BQUFBRWdCTUFBQUFBQWdnQUFRQzEvem54VFFBS0FBSUFGQUFBQUFTQUZBQUFBQUFDQ0FBQUFLYi9UT3huQUFvQUFnQVZBQUFBQklBVkFBQUFBQUlJQUFBQXRmOWc1NEVBQ2dBQ0FCWUFBZ1FDQUFjQUt3UUNBQUFBU0FRQUFBYUFBQUFBQUFBQ0NBQTBrN2ovWUU5K0FBUUNFQUROYkxIL1lFOStBRFNUdVArVGdvVUFJd2dCQUFBQ0J3SUFBQUFBQncwQUFRQUFBQU1BWUFESUFBTUFUZ0FBQUFBRWdCWUFBQUFBQWdnQUFBRFQvMkRuZ1FBS0FBSUFGd0FBQUFTQUZ3QUFBQUFDQ0FBQkFPTC9UT3huQUFvQUFnQVlBQUlFQWdBSEFDc0VBZ0FBQUVnRUFBQUdnQUFBQUFBQUFnZ0FOSlBsLzB4VVpBQUVBaEFBeld6ZS8weFVaQUEwaytYL2dJZHJBQ01JQVFBQUFnY0NBQUFBQUFjTkFBRUFBQUFEQUdBQXlBQURBRTRBQUFBQUJJQVlBQUFBQUFJSUFBRUE0djl6NHBzQUNnQUNBQmtBQUFBRWdCa0FBQUFBQWdnQUFRRFQvNGJkdFFBS0FBSUFHZ0FBQUFTQUdnQUFBQUFDQ0FBQkFPTC9tZGpQQUFvQUFnQWJBQUFBQklBYkFBQUFBQUlJQUFBQUFBQ1oyTThBQ2dBQ0FCd0FBQUFFZ0J3QUFBQUFBZ2dBQUFBUEFJYmR0UUFLQUFJQUhRQUNCQUlBQndBckJBSUFBQUJJQkFBQUJvQUFBQUFBQUFJSUFET1RFZ0NHUmJJQUJBSVFBTXhzQ3dDR1JiSUFNNU1TQUxsNHVRQWpDQUVBQUFJSEFnQUFBQUFIRFFBQkFBQUFBd0JnQU1nQUF3Qk9BQUFBQUFTQUhRQUFBQUFDQ0FBQUFBQUFjK0tiQUFvQUFnQWVBQUFBQllBZkFBQUFDZ0FDQUI4QUJBWUVBQUVBQUFBRkJnUUFBZ0FBQUFvR0FRQUJBQUFGZ0NBQUFBQUtBQUlBSUFBRUJnUUFBZ0FBQUFVR0JBQURBQUFBQ2dZQkFBRUFBQVdBSVFBQUFBb0FBZ0FoQUFRR0JBQUNBQUFBQlFZRUFBUUFBQUFLQmdFQUFRQUFCWUFpQUFBQUNnQUNBQ0lBQkFZRUFBSUFBQUFGQmdRQUJRQUFBQW9HQVFBQkFBQUZnQ01BQUFBS0FBSUFJd0FFQmdRQUJRQUFBQVVHQkFBR0FBQUFBQVlDQUlBQUFBQUZnQ1FBQUFBS0FBSUFKQUFFQmdRQUJnQUFBQVVHQkFBSEFBQUFBQVlDQUlBQUFBQUZnQ1VBQUFBS0FBSUFKUUFFQmdRQUJ3QUFBQVVHQkFBSUFBQUFBQVlDQUlBQUFBQUZnQ1lBQUFBS0FBSUFKZ0FFQmdRQUNBQUFBQVVHQkFBSkFBQUFBQVlDQUlBQUFBQUZnQ2NBQUFBS0FBSUFKd0FFQmdRQUNRQUFBQVVHQkFBS0FBQUFBQVlDQUlBQUFBQUZnQ2dBQUFBS0FBSUFLQUFFQmdRQUJRQUFBQVVHQkFBS0FBQUFBQVlDQUlBQUFBQUZnQ2tBQUFBS0FBSUFLUUFFQmdRQUNRQUFBQVVHQkFBTEFBQUFDZ1lCQUFFQUFBV0FLZ0FBQUFvQUFnQXFBQVFHQkFBTEFBQUFCUVlFQUF3QUFBQUtCZ0VBQVFBQUJZQXJBQUFBQ2dBQ0FDc0FCQVlFQUFzQUFBQUZCZ1FBRFFBQUFBb0dBUUFCQUFBRmdDd0FBQUFLQUFJQUxBQUVCZ1FBQ3dBQUFBVUdCQUFPQUFBQUNnWUJBQUVBQUFXQUxRQUFBQW9BQWdBdEFBUUdCQUFIQUFBQUJRWUVBQThBQUFBS0JnRUFBUUFBQllBdUFBQUFDZ0FDQUM0QUJBWUVBQThBQUFBRkJnUUFFQUFBQUFBR0FnQUNBQUFBQllBdkFBQUFDZ0FDQUM4QUJBWUVBQThBQUFBRkJnUUFFUUFBQUFvR0FRQUJBQUFGZ0RBQUFBQUtBQUlBTUFBRUJnUUFFUUFBQUFVR0JBQVNBQUFBQ2dZQkFBRUFBQVdBTVFBQUFBb0FBZ0F4QUFRR0JBQVNBQUFBQlFZRUFCTUFBQUFBQmdJQWdBQUFBQVdBTWdBQUFBb0FBZ0F5QUFRR0JBQVRBQUFBQlFZRUFCUUFBQUFBQmdJQWdBQUFBQVdBTXdBQUFBb0FBZ0F6QUFRR0JBQVVBQUFBQlFZRUFCVUFBQUFBQmdJQWdBQUFBQVdBTkFBQUFBb0FBZ0EwQUFRR0JBQVZBQUFBQlFZRUFCWUFBQUFBQmdJQWdBQUFBQVdBTlFBQUFBb0FBZ0ExQUFRR0JBQVdBQUFBQlFZRUFCY0FBQUFBQmdJQWdBQUFBQVdBTmdBQUFBb0FBZ0EyQUFRR0JBQVNBQUFBQlFZRUFCY0FBQUFBQmdJQWdBQUFBQVdBTndBQUFBb0FBZ0EzQUFRR0JBQVdBQUFBQlFZRUFCZ0FBQUFBQUFXQU9BQUFBQW9BQWdBNEFBUUdCQUFZQUFBQUJRWUVBQmtBQUFBQUJnSUFnQUFBQUFXQU9RQUFBQW9BQWdBNUFBUUdCQUFaQUFBQUJRWUVBQm9BQUFBQUJnSUFnQUFBQUFXQU9nQUFBQW9BQWdBNkFBUUdCQUFhQUFBQUJRWUVBQnNBQUFBQUJnSUFnQUFBQUFXQU93QUFBQW9BQWdBN0FBUUdCQUFiQUFBQUJRWUVBQndBQUFBQUJnSUFnQUFBQUFXQVBBQUFBQW9BQWdBOEFBUUdCQUFjQUFBQUJRWUVBQjBBQUFBQUJnSUFnQUFBQUFXQVBRQUFBQW9BQWdBOUFBUUdCQUFZQUFBQUJRWUVBQjBBQUFBQUJnSUFnQUFBQUFlQVFBQUFBQVFDRUFBQUFQSC9ORFA3L3dBQThmL3RCT2IvQ2dBQ0FENEFBQW9DQUFRQUJBb0NBQUVBRFFJTUFPMEU1djhBQVBIL0FBQUFBQTRDREFBME0vdi9BQUR4L3dBQUFBQVBBZ3dBN1FUbS8wWXVCZ0FBQUFBQUFBQUhnRUVBQUFBRUFoQUFBQURFLzVNYWZRQUFBTVQvVE94bkFBb0FBZ0EvQUFBS0FnQUVBQVFLQWdBQkFBMENEQUJNN0djQUFBREUvd0FBQUFBT0Fnd0FreHA5QUFBQXhQOEFBQUFBRHdJTUFFenNad0JITHRuL0FBQUFBQUFBQjRCQ0FBQUFCQUlRQUFFQThmL05DOHNBQVFEeC80YmR0UUFLQUFJQVFBQUFDZ0lBQkFBRUNnSUFBUUFOQWd3QWh0MjFBQUVBOGY4QUFBQUFEZ0lNQU0wTHl3QUJBUEgvQUFBQUFBOENEQUNHM2JVQVJpNEdBQUFBQUFBQUFBQUFBQUFBQUFBQQ==</t>
        </r>
      </text>
    </comment>
    <comment ref="J119" authorId="0">
      <text>
        <r>
          <rPr>
            <sz val="9"/>
            <color indexed="81"/>
            <rFont val="Tahoma"/>
            <family val="2"/>
          </rPr>
          <t>QzI1SDI3TjNPM3xNQVNURVIgU0hFRVRQaWN0dXJlIDM1N3xWbXBEUkRBeE1EQUVBd0lCQUFBQUFBQUFBQUFBQUFDQUFBQUFBQU1BRmdBQUFFTm9aVzFFY21GM0lERXlMakF1TWk0eE1EYzJCQUlRQUFCZ3dQL2FpY3YvT1FLdU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LQUFBQUJBSVFBQUFBQUFBQUFBQUFBSURHQkx4V2dCSVdDQVFBQUFBa0FCZ0lCQUFBQUNRQUdRZ0FBQkFJQWdBQkFBOElBZ0FCQUFPQVJRQUFBQVFDRUFBQVlNRC8yb25ML3prQ3JnQnpZcHdBQklBQkFBQUFBQUlJQVBCY2NRQ0R3MmdBQ2dBQ0FBSUFOd1FCQUFFQUFBU0FBZ0FBQUFBQ0NBQXdvbm9BWmp0TUFBb0FBZ0FEQUFBQUJJQURBQUFBQUFJSUFFNHFsd0FtOWtJQUNnQUNBQVFBQUFBRWdBUUFBQUFBQWdnQVRpcVhBQ2IySkFBS0FBSUFCUUFBQUFTQUJRQUFBQUFDQ0FDb2RhMEFPdU1RQUFvQUFnQUdBQUFBQklBR0FBQUFBQUlJQU9VNHB3QU9pL1AvQ2dBQ0FBY0FBQUFFZ0FjQUFBQUFBZ2dBeDdDS0FNNUY2djhLQUFJQUNBQUFBQVNBQ0FBQUFBQUNDQUJ0WlhRQXVsaisvd29BQWdBSkFBQUFCSUFKQUFBQUFBSUlBRENpZWdEbXNCc0FDZ0FDQUFvQUFBQUVnQW9BQUFBQUFnZ0FBQUJwQUNiMk13QUtBQUlBQ3dBQ0JBSUFCd0FyQkFJQUFBQklCQUFBQm9BQUFBQUFBQUlJQURPVGJBQW1YakFBQkFJUUFNeHNaUUFtWGpBQU01TnNBRm1STndBakNBRUFBQUlIQWdBQUFBQUhEUUFCQUFBQUF3QmdBTWdBQXdCT0FBQUFBQVNBQ3dBQUFBQUNDQUQvLzBvQUp2WXpBQW9BQWdBTUFEY0VBUUFCQUFBRWdBd0FBQUFBQWdnQS8vODdBQlA3R1FBS0FBSUFEUUFBQUFTQURRQUFBQUFDQ0FELy8wb0FBQUFBQUFvQUFnQU9BQUlFQWdBSUFDc0VBZ0FBQUVnRUFBQTNCQUVBQVFhQUFBQUFBQUFDQ0FEL24wNEFBUmo4L3dRQ0VBRC9YMGNBQVJqOC81bTVUZ0FBMkFNQUl3Z0JBQUFDQndJQUFBQUFCdzBBQVFBQUFBTUFZQURJQUFNQVR3QUFBQUFFZ0E0QUFBQUFBZ2dBLy84ZEFCUDdHUUFLQUFJQUR3QUNCQUlBQndBckJBSUFBQUJJQkFBQUJvQUFBQUFBQUFJSUFET1RJUUFUWXhZQUJBSVFBTXhzR2dBVFl4WUFNNU1oQUVhV0hRQWpDQUVBQUFJSEFnQUFBQUFIRFFBQkFBQUFBd0JnQU1nQUF3Qk9BQUFBQUFTQUR3QUFBQUFDQ0FELy93NEFKdll6QUFvQUFnQVFBRGNFQVFBQkFBQUVnQkFBQUFBQUFnZ0FBQUR4L3liMk13QUtBQUlBRVFBQUFBU0FFUUFBQUFBQ0NBQUFBT0wvRS9zWkFBb0FBZ0FTQUFJRUFnQUlBQ3NFQWdBQUFFZ0VBQUEzQkFFQUFRYUFBQUFBQUFBQ0NBQUFvT1gvRXhNV0FBUUNFQUFBWU43L0V4TVdBSnE1NWY4VDB4MEFJd2dCQUFBQ0J3SUFBQUFBQncwQUFRQUFBQU1BWUFESUFBTUFUd0FBQUFBRWdCSUFBQUFBQWdnQUFBRHgvd0FBQUFBS0FBSUFFd0FBQUFTQUV3QUFBQUFDQ0FBQkFPTC83UVRtL3dvQUFnQVVBQUFBQklBVUFBQUFBQUlJQUFFQThmL2FDY3ovQ2dBQ0FCVUFBQUFFZ0JVQUFBQUFBZ2dBQUFBUEFOb0p6UDhLQUFJQUZnQUFBQVNBRmdBQUFBQUNDQUFBQUI0QTdRVG0vd29BQWdBWEFBQUFCSUFYQUFBQUFBSUlBQUFBRHdBQUFBQUFDZ0FDQUJnQUFBQUVnQmdBQUFBQUFnZ0FBQURpL3pueFRRQUtBQUlBR1FBQUFBU0FHUUFBQUFBQ0NBQUFBTVQvT2ZGTkFBb0FBZ0FhQUFJRUFnQUlBQ3NFQWdBQUFFZ0VBQUEzQkFFQUFRYUFBQUFBQUFBQ0NBQUFvTWYvT1FsS0FBUUNFQUFBWU1EL09RbEtBSnE1eC84NXlWRUFJd2dCQUFBQ0J3SUFBQUFBQncwQUFRQUFBQU1BWUFESUFBTUFUd0FBQUFBRWdCb0FBQUFBQWdnQUFBRHgvMHpzWndBS0FBSUFHd0FDQkFJQUJ3QXJCQUlBQUFCSUJBQUFCb0FBQUFBQUFBSUlBRFNUOVA5TVZHUUFCQUlRQU0xczdmOU1WR1FBTkpQMC80Q0hhd0FqQ0FFQUFBSUhBZ0FBQUFBSERRQUJBQUFBQXdCZ0FNZ0FBd0JPQUFBQUFBU0FHd0FBQUFBQ0NBQUFBT0wvWU9lQkFBb0FBZ0FjQURjRUFRQUJBQUFFZ0J3QUFBQUFBZ2dBQUFEeC8zUGltd0FLQUFJQUhRQTNCQUVBQVFBQUJJQWRBQUFBQUFJSUFQLy9EZ0J6NHBzQUNnQUNBQjRBTndRQkFBRUFBQVNBSGdBQUFBQUNDQUQvL3gwQVlPZUJBQW9BQWdBZkFEY0VBUUFCQUFBRWdCOEFBQUFBQWdnQS8vOE9BRXpzWndBS0FBSUFJQUEzQkFFQUFRQUFCWUFoQUFBQUNnQUNBQ0VBQkFZRUFBRUFBQUFGQmdRQUFnQUFBQW9HQVFBQkFBQUZnQ0lBQUFBS0FBSUFJZ0FFQmdRQUFnQUFBQVVHQkFBREFBQUFBQVlDQUlBQUFBQUZnQ01BQUFBS0FBSUFJd0FFQmdRQUF3QUFBQVVHQkFBRUFBQUFBQVlDQUlBQUFBQUZnQ1FBQUFBS0FBSUFKQUFFQmdRQUJBQUFBQVVHQkFBRkFBQUFBQVlDQUlBQUFBQUZnQ1VBQUFBS0FBSUFKUUFFQmdRQUJRQUFBQVVHQkFBR0FBQUFBQVlDQUlBQUFBQUZnQ1lBQUFBS0FBSUFKZ0FFQmdRQUJnQUFBQVVHQkFBSEFBQUFBQVlDQUlBQUFBQUZnQ2NBQUFBS0FBSUFKd0FFQmdRQUJ3QUFBQVVHQkFBSUFBQUFBQVlDQUlBQUFBQUZnQ2dBQUFBS0FBSUFLQUFFQmdRQUNBQUFBQVVHQkFBSkFBQUFBQVlDQUlBQUFBQUZnQ2tBQUFBS0FBSUFLUUFFQmdRQUJBQUFBQVVHQkFBSkFBQUFBQVlDQUlBQUFBQUZnQ29BQUFBS0FBSUFLZ0FFQmdRQUNRQUFBQVVHQkFBS0FBQUFBQVlDQUlBQUFBQUZnQ3NBQUFBS0FBSUFLd0FFQmdRQUFnQUFBQVVHQkFBS0FBQUFBQVlDQUlBQUFBQUZnQ3dBQUFBS0FBSUFMQUFFQmdRQUNnQUFBQVVHQkFBTEFBQUFDZ1lCQUFFQUFBV0FMUUFBQUFvQUFnQXRBQVFHQkFBTEFBQUFCUVlFQUF3QUFBQUtCZ0VBQVFBQUJZQXVBQUFBQ2dBQ0FDNEFCQVlFQUF3QUFBQUZCZ1FBRFFBQUFBQUdBZ0FDQUFBQUJZQXZBQUFBQ2dBQ0FDOEFCQVlFQUF3QUFBQUZCZ1FBRGdBQUFBb0dBUUFCQUFBRmdEQUFBQUFLQUFJQU1BQUVCZ1FBRGdBQUFBVUdCQUFQQUFBQUNnWUJBQUVBQUFXQU1RQUFBQW9BQWdBeEFBUUdCQUFQQUFBQUJRWUVBQkFBQUFBS0JnRUFBUUFBQllBeUFBQUFDZ0FDQURJQUJBWUVBQkFBQUFBRkJnUUFFUUFBQUFvR0FRQUJBQUFGZ0RNQUFBQUtBQUlBTXdBRUJnUUFFUUFBQUFVR0JBQVNBQUFBQ2dZQkFBRUFBQVdBTkFBQUFBb0FBZ0EwQUFRR0JBQVNBQUFBQlFZRUFCTUFBQUFBQmdJQWdBQUFBQVdBTlFBQUFBb0FBZ0ExQUFRR0JBQVRBQUFBQlFZRUFCUUFBQUFBQmdJQWdBQUFBQVdBTmdBQUFBb0FBZ0EyQUFRR0JBQVVBQUFBQlFZRUFCVUFBQUFBQmdJQWdBQUFBQVdBTndBQUFBb0FBZ0EzQUFRR0JBQVZBQUFBQlFZRUFCWUFBQUFBQmdJQWdBQUFBQVdBT0FBQUFBb0FBZ0E0QUFRR0JBQVdBQUFBQlFZRUFCY0FBQUFBQmdJQWdBQUFBQVdBT1FBQUFBb0FBZ0E1QUFRR0JBQU9BQUFBQlFZRUFCY0FBQUFLQmdFQUFRQUFCWUE2QUFBQUNnQUNBRG9BQkFZRUFCSUFBQUFGQmdRQUZ3QUFBQUFHQWdDQUFBQUFCWUE3QUFBQUNnQUNBRHNBQkFZRUFCQUFBQUFGQmdRQUdBQUFBQW9HQVFBQkFBQUZnRHdBQUFBS0FBSUFQQUFFQmdRQUdBQUFBQVVHQkFBWkFBQUFBQVlDQUFJQUFBQUZnRDBBQUFBS0FBSUFQUUFFQmdRQUdBQUFBQVVHQkFBYUFBQUFDZ1lCQUFFQUFBV0FQZ0FBQUFvQUFnQStBQVFHQkFBYUFBQUFCUVlFQUJzQUFBQUtCZ0VBQVFBQUJZQS9BQUFBQ2dBQ0FEOEFCQVlFQUJzQUFBQUZCZ1FBSEFBQUFBb0dBUUFCQUFBRmdFQUFBQUFLQUFJQVFBQUVCZ1FBSEFBQUFBVUdCQUFkQUFBQUNnWUJBQUVBQUFXQVFRQUFBQW9BQWdCQkFBUUdCQUFkQUFBQUJRWUVBQjRBQUFBS0JnRUFBUUFBQllCQ0FBQUFDZ0FDQUVJQUJBWUVBQjRBQUFBRkJnUUFId0FBQUFvR0FRQUJBQUFGZ0VNQUFBQUtBQUlBUXdBRUJnUUFHZ0FBQUFVR0JBQWZBQUFBQ2dZQkFBRUFBQWVBUmdBQUFBUUNFQUQvaElJQXFNNURBUCtFZ2dBbTlqTUFDZ0FDQUVRQUVBQkhBQUFBVkdobGNtVWdhWE1nWVNCMllXeGxibU5sSUc5eUlHTm9ZWEpuWlNCbGNuSnZjaUJ6YjIxbGQyaGxjbVVnYVc0Z2RHaHBjeUJoY205dFlYUnBZeUJ6ZVhOMFpXMHVBQW9DQUFRQUJBb0NBQUVBRFFJTUFDYjJNd0QvaElJQUFBQUFBQTRDREFDb3prTUEvNFNDQUFBQUFBQVBBZ3dBSnZZekFJRmRrZ0FBQUFBQUFBQUhnRWNBQUFBRUFoQUFpKzJRQUVETUhBQ0w3WkFBK3AwSEFBb0FBZ0JGQUFBS0FnQUVBQVFLQWdBQkFBMENEQUQ2blFjQWkrMlFBQUFBQUFBT0Fnd0FRTXdjQUl2dGtBQUFBQUFBRHdJTUFQcWRCd0RSRzZZQUFBQUFBQUFBQjRCSUFBQUFCQUlRQUFBQUFBQTBNL3YvQUFBQUFPMEU1djhLQUFJQVJnQUFDZ0lBQkFBRUNnSUFBUUFOQWd3QTdRVG0vd0FBQUFBQUFBQUFEZ0lNQURReisvOEFBQUFBQUFBQUFBOENEQUR0Qk9iL1JpNFZBQUFBQUFBQUFBQUFBQUFBQUFBQQ==</t>
        </r>
      </text>
    </comment>
    <comment ref="K119" authorId="0">
      <text>
        <r>
          <rPr>
            <sz val="9"/>
            <color indexed="81"/>
            <rFont val="Tahoma"/>
            <family val="2"/>
          </rPr>
          <t>QzI1SDI3TjNPM3xNQVNURVIgU0hFRVRQaWN0dXJlIDM1N3xWbXBEUkRBeE1EQUVBd0lCQUFBQUFBQUFBQUFBQUFDQUFBQUFBQU1BRmdBQUFFTm9aVzFFY21GM0lERXlMakF1TWk0eE1EYzJCQUlRQUFCZ3dQL2FpY3YvT1FLdU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LQUFBQUJBSVFBQUFBQUFBQUFBQUFBSURHQkx4V2dCSVdDQVFBQUFBa0FCZ0lCQUFBQUNRQUdRZ0FBQkFJQWdBQkFBOElBZ0FCQUFPQVJRQUFBQVFDRUFBQVlNRC8yb25ML3prQ3JnQnpZcHdBQklBQkFBQUFBQUlJQVBCY2NRQ0R3MmdBQ2dBQ0FBSUFOd1FCQUFFQUFBU0FBZ0FBQUFBQ0NBQXdvbm9BWmp0TUFBb0FBZ0FEQUFBQUJJQURBQUFBQUFJSUFFNHFsd0FtOWtJQUNnQUNBQVFBQUFBRWdBUUFBQUFBQWdnQVRpcVhBQ2IySkFBS0FBSUFCUUFBQUFTQUJRQUFBQUFDQ0FDb2RhMEFPdU1RQUFvQUFnQUdBQUFBQklBR0FBQUFBQUlJQU9VNHB3QU9pL1AvQ2dBQ0FBY0FBQUFFZ0FjQUFBQUFBZ2dBeDdDS0FNNUY2djhLQUFJQUNBQUFBQVNBQ0FBQUFBQUNDQUJ0WlhRQXVsaisvd29BQWdBSkFBQUFCSUFKQUFBQUFBSUlBRENpZWdEbXNCc0FDZ0FDQUFvQUFBQUVnQW9BQUFBQUFnZ0FBQUJwQUNiMk13QUtBQUlBQ3dBQ0JBSUFCd0FyQkFJQUFBQklCQUFBQm9BQUFBQUFBQUlJQURPVGJBQW1YakFBQkFJUUFNeHNaUUFtWGpBQU01TnNBRm1STndBakNBRUFBQUlIQWdBQUFBQUhEUUFCQUFBQUF3QmdBTWdBQXdCT0FBQUFBQVNBQ3dBQUFBQUNDQUQvLzBvQUp2WXpBQW9BQWdBTUFEY0VBUUFCQUFBRWdBd0FBQUFBQWdnQS8vODdBQlA3R1FBS0FBSUFEUUFBQUFTQURRQUFBQUFDQ0FELy8wb0FBQUFBQUFvQUFnQU9BQUlFQWdBSUFDc0VBZ0FBQUVnRUFBQTNCQUVBQVFhQUFBQUFBQUFDQ0FEL24wNEFBUmo4L3dRQ0VBRC9YMGNBQVJqOC81bTVUZ0FBMkFNQUl3Z0JBQUFDQndJQUFBQUFCdzBBQVFBQUFBTUFZQURJQUFNQVR3QUFBQUFFZ0E0QUFBQUFBZ2dBLy84ZEFCUDdHUUFLQUFJQUR3QUNCQUlBQndBckJBSUFBQUJJQkFBQUJvQUFBQUFBQUFJSUFET1RJUUFUWXhZQUJBSVFBTXhzR2dBVFl4WUFNNU1oQUVhV0hRQWpDQUVBQUFJSEFnQUFBQUFIRFFBQkFBQUFBd0JnQU1nQUF3Qk9BQUFBQUFTQUR3QUFBQUFDQ0FELy93NEFKdll6QUFvQUFnQVFBRGNFQVFBQkFBQUVnQkFBQUFBQUFnZ0FBQUR4L3liMk13QUtBQUlBRVFBQUFBU0FFUUFBQUFBQ0NBQUFBT0wvRS9zWkFBb0FBZ0FTQUFJRUFnQUlBQ3NFQWdBQUFFZ0VBQUEzQkFFQUFRYUFBQUFBQUFBQ0NBQUFvT1gvRXhNV0FBUUNFQUFBWU43L0V4TVdBSnE1NWY4VDB4MEFJd2dCQUFBQ0J3SUFBQUFBQncwQUFRQUFBQU1BWUFESUFBTUFUd0FBQUFBRWdCSUFBQUFBQWdnQUFBRHgvd0FBQUFBS0FBSUFFd0FBQUFTQUV3QUFBQUFDQ0FBQkFPTC83UVRtL3dvQUFnQVVBQUFBQklBVUFBQUFBQUlJQUFFQThmL2FDY3ovQ2dBQ0FCVUFBQUFFZ0JVQUFBQUFBZ2dBQUFBUEFOb0p6UDhLQUFJQUZnQUFBQVNBRmdBQUFBQUNDQUFBQUI0QTdRVG0vd29BQWdBWEFBQUFCSUFYQUFBQUFBSUlBQUFBRHdBQUFBQUFDZ0FDQUJnQUFBQUVnQmdBQUFBQUFnZ0FBQURpL3pueFRRQUtBQUlBR1FBQUFBU0FHUUFBQUFBQ0NBQUFBTVQvT2ZGTkFBb0FBZ0FhQUFJRUFnQUlBQ3NFQWdBQUFFZ0VBQUEzQkFFQUFRYUFBQUFBQUFBQ0NBQUFvTWYvT1FsS0FBUUNFQUFBWU1EL09RbEtBSnE1eC84NXlWRUFJd2dCQUFBQ0J3SUFBQUFBQncwQUFRQUFBQU1BWUFESUFBTUFUd0FBQUFBRWdCb0FBQUFBQWdnQUFBRHgvMHpzWndBS0FBSUFHd0FDQkFJQUJ3QXJCQUlBQUFCSUJBQUFCb0FBQUFBQUFBSUlBRFNUOVA5TVZHUUFCQUlRQU0xczdmOU1WR1FBTkpQMC80Q0hhd0FqQ0FFQUFBSUhBZ0FBQUFBSERRQUJBQUFBQXdCZ0FNZ0FBd0JPQUFBQUFBU0FHd0FBQUFBQ0NBQUFBT0wvWU9lQkFBb0FBZ0FjQURjRUFRQUJBQUFFZ0J3QUFBQUFBZ2dBQUFEeC8zUGltd0FLQUFJQUhRQTNCQUVBQVFBQUJJQWRBQUFBQUFJSUFQLy9EZ0J6NHBzQUNnQUNBQjRBTndRQkFBRUFBQVNBSGdBQUFBQUNDQUQvL3gwQVlPZUJBQW9BQWdBZkFEY0VBUUFCQUFBRWdCOEFBQUFBQWdnQS8vOE9BRXpzWndBS0FBSUFJQUEzQkFFQUFRQUFCWUFoQUFBQUNnQUNBQ0VBQkFZRUFBRUFBQUFGQmdRQUFnQUFBQW9HQVFBQkFBQUZnQ0lBQUFBS0FBSUFJZ0FFQmdRQUFnQUFBQVVHQkFBREFBQUFBQVlDQUlBQUFBQUZnQ01BQUFBS0FBSUFJd0FFQmdRQUF3QUFBQVVHQkFBRUFBQUFBQVlDQUlBQUFBQUZnQ1FBQUFBS0FBSUFKQUFFQmdRQUJBQUFBQVVHQkFBRkFBQUFBQVlDQUlBQUFBQUZnQ1VBQUFBS0FBSUFKUUFFQmdRQUJRQUFBQVVHQkFBR0FBQUFBQVlDQUlBQUFBQUZnQ1lBQUFBS0FBSUFKZ0FFQmdRQUJnQUFBQVVHQkFBSEFBQUFBQVlDQUlBQUFBQUZnQ2NBQUFBS0FBSUFKd0FFQmdRQUJ3QUFBQVVHQkFBSUFBQUFBQVlDQUlBQUFBQUZnQ2dBQUFBS0FBSUFLQUFFQmdRQUNBQUFBQVVHQkFBSkFBQUFBQVlDQUlBQUFBQUZnQ2tBQUFBS0FBSUFLUUFFQmdRQUJBQUFBQVVHQkFBSkFBQUFBQVlDQUlBQUFBQUZnQ29BQUFBS0FBSUFLZ0FFQmdRQUNRQUFBQVVHQkFBS0FBQUFBQVlDQUlBQUFBQUZnQ3NBQUFBS0FBSUFLd0FFQmdRQUFnQUFBQVVHQkFBS0FBQUFBQVlDQUlBQUFBQUZnQ3dBQUFBS0FBSUFMQUFFQmdRQUNnQUFBQVVHQkFBTEFBQUFDZ1lCQUFFQUFBV0FMUUFBQUFvQUFnQXRBQVFHQkFBTEFBQUFCUVlFQUF3QUFBQUtCZ0VBQVFBQUJZQXVBQUFBQ2dBQ0FDNEFCQVlFQUF3QUFBQUZCZ1FBRFFBQUFBQUdBZ0FDQUFBQUJZQXZBQUFBQ2dBQ0FDOEFCQVlFQUF3QUFBQUZCZ1FBRGdBQUFBb0dBUUFCQUFBRmdEQUFBQUFLQUFJQU1BQUVCZ1FBRGdBQUFBVUdCQUFQQUFBQUNnWUJBQUVBQUFXQU1RQUFBQW9BQWdBeEFBUUdCQUFQQUFBQUJRWUVBQkFBQUFBS0JnRUFBUUFBQllBeUFBQUFDZ0FDQURJQUJBWUVBQkFBQUFBRkJnUUFFUUFBQUFvR0FRQUJBQUFGZ0RNQUFBQUtBQUlBTXdBRUJnUUFFUUFBQUFVR0JBQVNBQUFBQ2dZQkFBRUFBQVdBTkFBQUFBb0FBZ0EwQUFRR0JBQVNBQUFBQlFZRUFCTUFBQUFBQmdJQWdBQUFBQVdBTlFBQUFBb0FBZ0ExQUFRR0JBQVRBQUFBQlFZRUFCUUFBQUFBQmdJQWdBQUFBQVdBTmdBQUFBb0FBZ0EyQUFRR0JBQVVBQUFBQlFZRUFCVUFBQUFBQmdJQWdBQUFBQVdBTndBQUFBb0FBZ0EzQUFRR0JBQVZBQUFBQlFZRUFCWUFBQUFBQmdJQWdBQUFBQVdBT0FBQUFBb0FBZ0E0QUFRR0JBQVdBQUFBQlFZRUFCY0FBQUFBQmdJQWdBQUFBQVdBT1FBQUFBb0FBZ0E1QUFRR0JBQU9BQUFBQlFZRUFCY0FBQUFLQmdFQUFRQUFCWUE2QUFBQUNnQUNBRG9BQkFZRUFCSUFBQUFGQmdRQUZ3QUFBQUFHQWdDQUFBQUFCWUE3QUFBQUNnQUNBRHNBQkFZRUFCQUFBQUFGQmdRQUdBQUFBQW9HQVFBQkFBQUZnRHdBQUFBS0FBSUFQQUFFQmdRQUdBQUFBQVVHQkFBWkFBQUFBQVlDQUFJQUFBQUZnRDBBQUFBS0FBSUFQUUFFQmdRQUdBQUFBQVVHQkFBYUFBQUFDZ1lCQUFFQUFBV0FQZ0FBQUFvQUFnQStBQVFHQkFBYUFBQUFCUVlFQUJzQUFBQUtCZ0VBQVFBQUJZQS9BQUFBQ2dBQ0FEOEFCQVlFQUJzQUFBQUZCZ1FBSEFBQUFBb0dBUUFCQUFBRmdFQUFBQUFLQUFJQVFBQUVCZ1FBSEFBQUFBVUdCQUFkQUFBQUNnWUJBQUVBQUFXQVFRQUFBQW9BQWdCQkFBUUdCQUFkQUFBQUJRWUVBQjRBQUFBS0JnRUFBUUFBQllCQ0FBQUFDZ0FDQUVJQUJBWUVBQjRBQUFBRkJnUUFId0FBQUFvR0FRQUJBQUFGZ0VNQUFBQUtBQUlBUXdBRUJnUUFHZ0FBQUFVR0JBQWZBQUFBQ2dZQkFBRUFBQWVBUmdBQUFBUUNFQUQvaElJQXFNNURBUCtFZ2dBbTlqTUFDZ0FDQUVRQUVBQkhBQUFBVkdobGNtVWdhWE1nWVNCMllXeGxibU5sSUc5eUlHTm9ZWEpuWlNCbGNuSnZjaUJ6YjIxbGQyaGxjbVVnYVc0Z2RHaHBjeUJoY205dFlYUnBZeUJ6ZVhOMFpXMHVBQW9DQUFRQUJBb0NBQUVBRFFJTUFDYjJNd0QvaElJQUFBQUFBQTRDREFDb3prTUEvNFNDQUFBQUFBQVBBZ3dBSnZZekFJRmRrZ0FBQUFBQUFBQUhnRWNBQUFBRUFoQUFpKzJRQUVETUhBQ0w3WkFBK3AwSEFBb0FBZ0JGQUFBS0FnQUVBQVFLQWdBQkFBMENEQUQ2blFjQWkrMlFBQUFBQUFBT0Fnd0FRTXdjQUl2dGtBQUFBQUFBRHdJTUFQcWRCd0RSRzZZQUFBQUFBQUFBQjRCSUFBQUFCQUlRQUFBQUFBQTBNL3YvQUFBQUFPMEU1djhLQUFJQVJnQUFDZ0lBQkFBRUNnSUFBUUFOQWd3QTdRVG0vd0FBQUFBQUFBQUFEZ0lNQURReisvOEFBQUFBQUFBQUFBOENEQUR0Qk9iL1JpNFZBQUFBQUFBQUFBQUFBQUFBQUFBQQ==</t>
        </r>
      </text>
    </comment>
    <comment ref="J120" authorId="0">
      <text>
        <r>
          <rPr>
            <sz val="9"/>
            <color indexed="81"/>
            <rFont val="Tahoma"/>
            <family val="2"/>
          </rPr>
          <t>QzIwSDE4TjJPNFN8TUFTVEVSIFNIRUVUUGljdHVyZSAzMjV8Vm1wRFJEQXhNREFFQXdJQkFBQUFBQUFBQUFBQUFBQ0FBQUFBQUFNQUZnQUFBRU5vWlcxRWNtRjNJREV5TGpBdU1pNHhNRGMyQkFJUUFBQmd6Ly90dVRULy9SZVB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kFBQUFCQUlRQUFBQUFBQUFBQUFBQUlER0JMeFdnQklXQ0FRQUFBQWtBQmdJQkFBQUFDUUFHUWdBQUJBSUFnQUJBQThJQWdBQkFBT0FQQUFBQUFRQ0VBQUFZTS8vN2JrMC8vMFhqd0FtTmpRQUJJQUJBQUFBQUFJSUFBQUE0djhtOWpNQUNnQUNBQUlBTndRQkFBRUFBQVNBQWdBQUFBQUNDQUFBQU5QL0Uvc1pBQW9BQWdBREFBSUVBZ0FJQUNzRUFnQUFBRWdFQUFBM0JBRUFBUWFBQUFBQUFBQUNDQUFBb05iL0V4TVdBQVFDRUFBQVlNLy9FeE1XQUpxNTF2OFQweDBBSXdnQkFBQUNCd0lBQUFBQUJ3MEFBUUFBQUFNQVlBRElBQU1BVHdBQUFBQUVnQU1BQUFBQUFnZ0FBQURpL3dBQUFBQUtBQUlBQkFBQUFBU0FCQUFBQUFBQ0NBQUFBTlAvN1FUbS93b0FBZ0FGQUFBQUJJQUZBQUFBQUFJSUFBRUE0di9hQ2N6L0NnQUNBQVlBQUFBRWdBWUFBQUFBQWdnQUFBQUFBTm9KelA4S0FBSUFCd0FBQUFTQUJ3QUFBQUFDQ0FELy93NEE3UVRtL3dvQUFnQUlBQUFBQklBSUFBQUFBQUlJQUFBQUFBQUFBQUFBQ2dBQ0FBa0FBQUFFZ0FrQUFBQUFBZ2dBLy84T0FCUDdHUUFLQUFJQUNnQUNCQUlBQ0FBckJBSUFBQUJJQkFBQU53UUJBQUVHZ0FBQUFBQUFBZ2dBQUtBU0FCTVRGZ0FFQWhBQUFHQUxBQk1URmdDWnVSSUFFOU1kQUNNSUFRQUFBZ2NDQUFBQUFBY05BQUVBQUFBREFHQUF5QUFEQUU4QUFBQUFCSUFLQUFBQUFBSUlBQUFBQUFBbTlqTUFDZ0FDQUFzQU53UUJBQUVBQUFTQUN3QUFBQUFDQ0FBQUFBOEF4dzZ5L3dvQUFnQU1BQUFBQklBTUFBQUFBQUlJQUVQTUFnQy9wcGIvQ2dBQ0FBMEFOd1FCQUFFQUFBU0FEUUFBQUFBQ0NBQ2RGeGtBMDVPQy93b0FBZ0FPQUFBQUJJQU9BQUFBQUFJSUFMQVNNd0RUazVIL0NnQUNBQThBQWdRQ0FBY0FLd1FDQUFBQVNBUUFBRGNFQVFBQkJvQUFBQUFBQUFJSUFPT2xOZ0RUKzQzL0JBSVFBSDEvTHdEVCs0My80NlUyQUFZdmxmOGpDQUVBQUFJSEFnQUFBQUFIRFFBQkFBQUFBd0JnQU1nQUF3Qk9BQUFBQUFTQUR3QUFBQUFDQ0FEdDFTd0FBT3l1L3dvQUFnQVFBQUlFQWdBSEFDc0VBZ0FBQUVnRUFBQUdnQUFBQUFBQUFnZ0FJR2t3QUFCVXEvOEVBaEFBdWtJcEFBQlVxLzhnYVRBQU00ZXkveU1JQVFBQUFnY0NBQUFBQUFjTkFBRUFBQUFEQUdBQXlBQURBRTRBQUFBQUJJQVFBQUFBQUFJSUFObm9RQUJhTjhYL0NnQUNBQkVBQUFBRWdCRUFBQUFBQWdnQW1hTTNBSGUvNGY4S0FBSUFFZ0FDQkFJQUNBQXJCQUlBQUFCSUJBQUFOd1FCQUFFR2dBQUFBQUFBQWdnQW1VTTdBSGZYM2Y4RUFoQUFtUU0wQUhmWDNmOHpYVHNBZDVmbC95TUlBUUFBQWdjQ0FBQUFBQWNOQUFFQUFBQURBR0FBeUFBREFFOEFBQUFBQklBU0FBQUFBQUlJQUFaQlhnQ1grcjcvQ2dBQ0FCTUFBQUFFZ0JNQUFBQUFBZ2dBdzNScUFJK1NvLzhLQUFJQUZBQUNCQUlBQ0FBckJBSUFBQUJJQkFBQUJvQUFBQUFBQUFJSUFNTVViZ0NQcXAvL0JBSVFBTVBVWmdDUHFwLy9YQzV1QUk5cXAvOGpDQUVBQUFJSEFnQUFBQUFIRFFBQkFBQUFBd0JnQU1nQUF3QlBBQUFBQUFTQUZBQUFBQUFDQ0FDd1NvZ0FWN1dtL3dvQUFnQVZBQUFBQklBVkFBQUFBQUlJQUhPSGpnQ0REY1QvQ2dBQ0FCWUFBQUFFZ0JZQUFBQUFBZ2dBWUl4MEFJTU4wLzhLQUFJQUZ3QUFBQVNBRndBQUFBQUNDQURXOUJVQTViMWsvd29BQWdBWUFBQUFCSUFZQUFBQUFBSUlBREJBTEFENXFsRC9DZ0FDQUJrQUFBQUVnQmtBQUFBQUFnZ0Fjd3dnQVBKQ05mOEtBQUlBR2dBQUFBU0FHZ0FBQUFBQ0NBQ0ZOZ0lBdVdVNC93b0FBZ0FiQUFBQUJJQWJBQUFBQUFJSUFNUDUrLy9sdlZYL0NnQUNBQndBQWdRQ0FCQUFLd1FDQUFBQVNBUUFBQWFBQUFBQUFBQUNDQUREbWYvLzVXRlMvd1FDRUFERFdmai81V0ZTLzEyei8vOU1DRm4vSXdnQkFBQUNCd0lBQUFBQUJ3MEFBUUFBQUFNQVlBRElBQU1BVXdBQUFBQUZnQjBBQUFBS0FBSUFIUUFFQmdRQUFRQUFBQVVHQkFBQ0FBQUFDZ1lCQUFFQUFBV0FIZ0FBQUFvQUFnQWVBQVFHQkFBQ0FBQUFCUVlFQUFNQUFBQUtCZ0VBQVFBQUJZQWZBQUFBQ2dBQ0FCOEFCQVlFQUFNQUFBQUZCZ1FBQkFBQUFBQUdBZ0NBQUFBQUJZQWdBQUFBQ2dBQ0FDQUFCQVlFQUFRQUFBQUZCZ1FBQlFBQUFBQUdBZ0NBQUFBQUJZQWhBQUFBQ2dBQ0FDRUFCQVlFQUFVQUFBQUZCZ1FBQmdBQUFBQUdBZ0NBQUFBQUJZQWlBQUFBQ2dBQ0FDSUFCQVlFQUFZQUFBQUZCZ1FBQndBQUFBQUdBZ0NBQUFBQUJZQWpBQUFBQ2dBQ0FDTUFCQVlFQUFjQUFBQUZCZ1FBQ0FBQUFBQUdBZ0NBQUFBQUJZQWtBQUFBQ2dBQ0FDUUFCQVlFQUFNQUFBQUZCZ1FBQ0FBQUFBQUdBZ0NBQUFBQUJZQWxBQUFBQ2dBQ0FDVUFCQVlFQUFnQUFBQUZCZ1FBQ1FBQUFBb0dBUUFCQUFBRmdDWUFBQUFLQUFJQUpnQUVCZ1FBQ1FBQUFBVUdCQUFLQUFBQUNnWUJBQUVBQUFXQUp3QUFBQW9BQWdBbkFBUUdCQUFHQUFBQUJRWUVBQXNBQUFBS0JnRUFBUUFBQllBb0FBQUFDZ0FDQUNnQUJBWUVBQXNBQUFBRkJnUUFEQUFBQUFvR0FRQUJBQUFGZ0NrQUFBQUtBQUlBS1FBRUJnUUFEQUFBQUFVR0JBQU5BQUFBQ2dZQkFBRUFBQVdBS2dBQUFBb0FBZ0FxQUFRR0JBQU5BQUFBQlFZRUFBNEFBQUFBQmdJQUFnQURCZ0lBQVFBTEJoQUFLUUFBQURVQUFBQUFBQUFBS3dBQUFBQUFCWUFyQUFBQUNnQUNBQ3NBQkFZRUFBNEFBQUFGQmdRQUR3QUFBQW9HQVFBQkFBQUZnQ3dBQUFBS0FBSUFMQUFFQmdRQUN3QUFBQVVHQkFBUEFBQUFDZ1lCQUFFQUFBV0FMUUFBQUFvQUFnQXRBQVFHQkFBUEFBQUFCUVlFQUJBQUFBQUtCZ0VBQVFBQUJZQXVBQUFBQ2dBQ0FDNEFCQVlFQUJBQUFBQUZCZ1FBRVFBQUFBQUdBZ0FDQUFBQUJZQXZBQUFBQ2dBQ0FDOEFCQVlFQUJBQUFBQUZCZ1FBRWdBQUFBb0dBUUFCQUFBRmdEQUFBQUFLQUFJQU1BQUVCZ1FBRWdBQUFBVUdCQUFUQUFBQUFBWUNBSUFBQUFBRmdERUFBQUFLQUFJQU1RQUVCZ1FBRXdBQUFBVUdCQUFVQUFBQUFBWUNBSUFBQUFBRmdESUFBQUFLQUFJQU1nQUVCZ1FBRkFBQUFBVUdCQUFWQUFBQUFBWUNBSUFBQUFBRmdETUFBQUFLQUFJQU13QUVCZ1FBRlFBQUFBVUdCQUFXQUFBQUFBWUNBSUFBQUFBRmdEUUFBQUFLQUFJQU5BQUVCZ1FBRWdBQUFBVUdCQUFXQUFBQUFBWUNBSUFBQUFBRmdEVUFBQUFLQUFJQU5RQUVCZ1FBRFFBQUFBVUdCQUFYQUFBQUNnWUJBQUVBQUFXQU5nQUFBQW9BQWdBMkFBUUdCQUFYQUFBQUJRWUVBQmdBQUFBQUJnSUFnQUFBQUFXQU53QUFBQW9BQWdBM0FBUUdCQUFZQUFBQUJRWUVBQmtBQUFBQUJnSUFnQUFBQUFXQU9BQUFBQW9BQWdBNEFBUUdCQUFaQUFBQUJRWUVBQm9BQUFBQUJnSUFnQUFBQUFXQU9RQUFBQW9BQWdBNUFBUUdCQUFhQUFBQUJRWUVBQnNBQUFBQUJnSUFnQUFBQUFXQU9nQUFBQW9BQWdBNkFBUUdCQUFYQUFBQUJRWUVBQnNBQUFBQUJnSUFnQUFBQUFlQVBRQUFBQVFDRUFBQUFQSC9ORFA3L3dBQThmL3RCT2IvQ2dBQ0FEc0FBQW9DQUFRQUJBb0NBQUVBRFFJTUFPMEU1djhBQVBIL0FBQUFBQTRDREFBME0vdi9BQUR4L3dBQUFBQVBBZ3dBN1FUbS8wWXVCZ0FBQUFBQUFBQUhnRDRBQUFBRUFoQUFRamQzQU0rRXlmOUNOM2NBVGF5NS93b0FBZ0E4QUFBS0FnQUVBQVFLQWdBQkFBMENEQUJOckxuL1FqZDNBQUFBQUFBT0Fnd0F6NFRKLzBJM2R3QUFBQUFBRHdJTUFFMnN1Zi9FRDRjQUFBQUFBQUFBQjRBL0FBQUFCQUlRQVBOSkV3QXhOVnYvODBrVEFMQmNTLzhLQUFJQVBRQUFDZ0lBQkFBRUNnSUFBUUFOQWd3QXNGeEwvL05KRXdBQUFBQUFEZ0lNQURFMVcvL3pTUk1BQUFBQUFBOENEQUN3WEV2L2RTSWpBQUFBQUFBQUFBQUFBQUFBQUFBQQ==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QzIwSDE4TjJPNFN8TUFTVEVSIFNIRUVUUGljdHVyZSAzMjV8Vm1wRFJEQXhNREFFQXdJQkFBQUFBQUFBQUFBQUFBQ0FBQUFBQUFNQUZnQUFBRU5vWlcxRWNtRjNJREV5TGpBdU1pNHhNRGMyQkFJUUFBQmd6Ly90dVRULy9SZVB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kFBQUFCQUlRQUFBQUFBQUFBQUFBQUlER0JMeFdnQklXQ0FRQUFBQWtBQmdJQkFBQUFDUUFHUWdBQUJBSUFnQUJBQThJQWdBQkFBT0FQQUFBQUFRQ0VBQUFZTS8vN2JrMC8vMFhqd0FtTmpRQUJJQUJBQUFBQUFJSUFBQUE0djhtOWpNQUNnQUNBQUlBTndRQkFBRUFBQVNBQWdBQUFBQUNDQUFBQU5QL0Uvc1pBQW9BQWdBREFBSUVBZ0FJQUNzRUFnQUFBRWdFQUFBM0JBRUFBUWFBQUFBQUFBQUNDQUFBb05iL0V4TVdBQVFDRUFBQVlNLy9FeE1XQUpxNTF2OFQweDBBSXdnQkFBQUNCd0lBQUFBQUJ3MEFBUUFBQUFNQVlBRElBQU1BVHdBQUFBQUVnQU1BQUFBQUFnZ0FBQURpL3dBQUFBQUtBQUlBQkFBQUFBU0FCQUFBQUFBQ0NBQUFBTlAvN1FUbS93b0FBZ0FGQUFBQUJJQUZBQUFBQUFJSUFBRUE0di9hQ2N6L0NnQUNBQVlBQUFBRWdBWUFBQUFBQWdnQUFBQUFBTm9KelA4S0FBSUFCd0FBQUFTQUJ3QUFBQUFDQ0FELy93NEE3UVRtL3dvQUFnQUlBQUFBQklBSUFBQUFBQUlJQUFBQUFBQUFBQUFBQ2dBQ0FBa0FBQUFFZ0FrQUFBQUFBZ2dBLy84T0FCUDdHUUFLQUFJQUNnQUNCQUlBQ0FBckJBSUFBQUJJQkFBQU53UUJBQUVHZ0FBQUFBQUFBZ2dBQUtBU0FCTVRGZ0FFQWhBQUFHQUxBQk1URmdDWnVSSUFFOU1kQUNNSUFRQUFBZ2NDQUFBQUFBY05BQUVBQUFBREFHQUF5QUFEQUU4QUFBQUFCSUFLQUFBQUFBSUlBQUFBQUFBbTlqTUFDZ0FDQUFzQU53UUJBQUVBQUFTQUN3QUFBQUFDQ0FBQUFBOEF4dzZ5L3dvQUFnQU1BQUFBQklBTUFBQUFBQUlJQUVQTUFnQy9wcGIvQ2dBQ0FBMEFOd1FCQUFFQUFBU0FEUUFBQUFBQ0NBQ2RGeGtBMDVPQy93b0FBZ0FPQUFBQUJJQU9BQUFBQUFJSUFMQVNNd0RUazVIL0NnQUNBQThBQWdRQ0FBY0FLd1FDQUFBQVNBUUFBRGNFQVFBQkJvQUFBQUFBQUFJSUFPT2xOZ0RUKzQzL0JBSVFBSDEvTHdEVCs0My80NlUyQUFZdmxmOGpDQUVBQUFJSEFnQUFBQUFIRFFBQkFBQUFBd0JnQU1nQUF3Qk9BQUFBQUFTQUR3QUFBQUFDQ0FEdDFTd0FBT3l1L3dvQUFnQVFBQUlFQWdBSEFDc0VBZ0FBQUVnRUFBQUdnQUFBQUFBQUFnZ0FJR2t3QUFCVXEvOEVBaEFBdWtJcEFBQlVxLzhnYVRBQU00ZXkveU1JQVFBQUFnY0NBQUFBQUFjTkFBRUFBQUFEQUdBQXlBQURBRTRBQUFBQUJJQVFBQUFBQUFJSUFObm9RQUJhTjhYL0NnQUNBQkVBQUFBRWdCRUFBQUFBQWdnQW1hTTNBSGUvNGY4S0FBSUFFZ0FDQkFJQUNBQXJCQUlBQUFCSUJBQUFOd1FCQUFFR2dBQUFBQUFBQWdnQW1VTTdBSGZYM2Y4RUFoQUFtUU0wQUhmWDNmOHpYVHNBZDVmbC95TUlBUUFBQWdjQ0FBQUFBQWNOQUFFQUFBQURBR0FBeUFBREFFOEFBQUFBQklBU0FBQUFBQUlJQUFaQlhnQ1grcjcvQ2dBQ0FCTUFBQUFFZ0JNQUFBQUFBZ2dBdzNScUFJK1NvLzhLQUFJQUZBQUNCQUlBQ0FBckJBSUFBQUJJQkFBQUJvQUFBQUFBQUFJSUFNTVViZ0NQcXAvL0JBSVFBTVBVWmdDUHFwLy9YQzV1QUk5cXAvOGpDQUVBQUFJSEFnQUFBQUFIRFFBQkFBQUFBd0JnQU1nQUF3QlBBQUFBQUFTQUZBQUFBQUFDQ0FDd1NvZ0FWN1dtL3dvQUFnQVZBQUFBQklBVkFBQUFBQUlJQUhPSGpnQ0REY1QvQ2dBQ0FCWUFBQUFFZ0JZQUFBQUFBZ2dBWUl4MEFJTU4wLzhLQUFJQUZ3QUFBQVNBRndBQUFBQUNDQURXOUJVQTViMWsvd29BQWdBWUFBQUFCSUFZQUFBQUFBSUlBREJBTEFENXFsRC9DZ0FDQUJrQUFBQUVnQmtBQUFBQUFnZ0Fjd3dnQVBKQ05mOEtBQUlBR2dBQUFBU0FHZ0FBQUFBQ0NBQ0ZOZ0lBdVdVNC93b0FBZ0FiQUFBQUJJQWJBQUFBQUFJSUFNUDUrLy9sdlZYL0NnQUNBQndBQWdRQ0FCQUFLd1FDQUFBQVNBUUFBQWFBQUFBQUFBQUNDQUREbWYvLzVXRlMvd1FDRUFERFdmai81V0ZTLzEyei8vOU1DRm4vSXdnQkFBQUNCd0lBQUFBQUJ3MEFBUUFBQUFNQVlBRElBQU1BVXdBQUFBQUZnQjBBQUFBS0FBSUFIUUFFQmdRQUFRQUFBQVVHQkFBQ0FBQUFDZ1lCQUFFQUFBV0FIZ0FBQUFvQUFnQWVBQVFHQkFBQ0FBQUFCUVlFQUFNQUFBQUtCZ0VBQVFBQUJZQWZBQUFBQ2dBQ0FCOEFCQVlFQUFNQUFBQUZCZ1FBQkFBQUFBQUdBZ0NBQUFBQUJZQWdBQUFBQ2dBQ0FDQUFCQVlFQUFRQUFBQUZCZ1FBQlFBQUFBQUdBZ0NBQUFBQUJZQWhBQUFBQ2dBQ0FDRUFCQVlFQUFVQUFBQUZCZ1FBQmdBQUFBQUdBZ0NBQUFBQUJZQWlBQUFBQ2dBQ0FDSUFCQVlFQUFZQUFBQUZCZ1FBQndBQUFBQUdBZ0NBQUFBQUJZQWpBQUFBQ2dBQ0FDTUFCQVlFQUFjQUFBQUZCZ1FBQ0FBQUFBQUdBZ0NBQUFBQUJZQWtBQUFBQ2dBQ0FDUUFCQVlFQUFNQUFBQUZCZ1FBQ0FBQUFBQUdBZ0NBQUFBQUJZQWxBQUFBQ2dBQ0FDVUFCQVlFQUFnQUFBQUZCZ1FBQ1FBQUFBb0dBUUFCQUFBRmdDWUFBQUFLQUFJQUpnQUVCZ1FBQ1FBQUFBVUdCQUFLQUFBQUNnWUJBQUVBQUFXQUp3QUFBQW9BQWdBbkFBUUdCQUFHQUFBQUJRWUVBQXNBQUFBS0JnRUFBUUFBQllBb0FBQUFDZ0FDQUNnQUJBWUVBQXNBQUFBRkJnUUFEQUFBQUFvR0FRQUJBQUFGZ0NrQUFBQUtBQUlBS1FBRUJnUUFEQUFBQUFVR0JBQU5BQUFBQ2dZQkFBRUFBQVdBS2dBQUFBb0FBZ0FxQUFRR0JBQU5BQUFBQlFZRUFBNEFBQUFBQmdJQUFnQURCZ0lBQVFBTEJoQUFLUUFBQURVQUFBQUFBQUFBS3dBQUFBQUFCWUFyQUFBQUNnQUNBQ3NBQkFZRUFBNEFBQUFGQmdRQUR3QUFBQW9HQVFBQkFBQUZnQ3dBQUFBS0FBSUFMQUFFQmdRQUN3QUFBQVVHQkFBUEFBQUFDZ1lCQUFFQUFBV0FMUUFBQUFvQUFnQXRBQVFHQkFBUEFBQUFCUVlFQUJBQUFBQUtCZ0VBQVFBQUJZQXVBQUFBQ2dBQ0FDNEFCQVlFQUJBQUFBQUZCZ1FBRVFBQUFBQUdBZ0FDQUFBQUJZQXZBQUFBQ2dBQ0FDOEFCQVlFQUJBQUFBQUZCZ1FBRWdBQUFBb0dBUUFCQUFBRmdEQUFBQUFLQUFJQU1BQUVCZ1FBRWdBQUFBVUdCQUFUQUFBQUFBWUNBSUFBQUFBRmdERUFBQUFLQUFJQU1RQUVCZ1FBRXdBQUFBVUdCQUFVQUFBQUFBWUNBSUFBQUFBRmdESUFBQUFLQUFJQU1nQUVCZ1FBRkFBQUFBVUdCQUFWQUFBQUFBWUNBSUFBQUFBRmdETUFBQUFLQUFJQU13QUVCZ1FBRlFBQUFBVUdCQUFXQUFBQUFBWUNBSUFBQUFBRmdEUUFBQUFLQUFJQU5BQUVCZ1FBRWdBQUFBVUdCQUFXQUFBQUFBWUNBSUFBQUFBRmdEVUFBQUFLQUFJQU5RQUVCZ1FBRFFBQUFBVUdCQUFYQUFBQUNnWUJBQUVBQUFXQU5nQUFBQW9BQWdBMkFBUUdCQUFYQUFBQUJRWUVBQmdBQUFBQUJnSUFnQUFBQUFXQU53QUFBQW9BQWdBM0FBUUdCQUFZQUFBQUJRWUVBQmtBQUFBQUJnSUFnQUFBQUFXQU9BQUFBQW9BQWdBNEFBUUdCQUFaQUFBQUJRWUVBQm9BQUFBQUJnSUFnQUFBQUFXQU9RQUFBQW9BQWdBNUFBUUdCQUFhQUFBQUJRWUVBQnNBQUFBQUJnSUFnQUFBQUFXQU9nQUFBQW9BQWdBNkFBUUdCQUFYQUFBQUJRWUVBQnNBQUFBQUJnSUFnQUFBQUFlQVBRQUFBQVFDRUFBQUFQSC9ORFA3L3dBQThmL3RCT2IvQ2dBQ0FEc0FBQW9DQUFRQUJBb0NBQUVBRFFJTUFPMEU1djhBQVBIL0FBQUFBQTRDREFBME0vdi9BQUR4L3dBQUFBQVBBZ3dBN1FUbS8wWXVCZ0FBQUFBQUFBQUhnRDRBQUFBRUFoQUFRamQzQU0rRXlmOUNOM2NBVGF5NS93b0FBZ0E4QUFBS0FnQUVBQVFLQWdBQkFBMENEQUJOckxuL1FqZDNBQUFBQUFBT0Fnd0F6NFRKLzBJM2R3QUFBQUFBRHdJTUFFMnN1Zi9FRDRjQUFBQUFBQUFBQjRBL0FBQUFCQUlRQVBOSkV3QXhOVnYvODBrVEFMQmNTLzhLQUFJQVBRQUFDZ0lBQkFBRUNnSUFBUUFOQWd3QXNGeEwvL05KRXdBQUFBQUFEZ0lNQURFMVcvL3pTUk1BQUFBQUFBOENEQUN3WEV2L2RTSWpBQUFBQUFBQUFBQUFBQUFBQUFBQQ==</t>
        </r>
      </text>
    </comment>
    <comment ref="J121" authorId="0">
      <text>
        <r>
          <rPr>
            <sz val="9"/>
            <color indexed="81"/>
            <rFont val="Tahoma"/>
            <family val="2"/>
          </rPr>
          <t>QzE5SDE2Q2xONXxNQVNURVIgU0hFRVRQaWN0dXJlIDM5M3xWbXBEUkRBeE1EQUVBd0lCQUFBQUFBQUFBQUFBQUFDQUFBQUFBQU1BRmdBQUFFTm9aVzFFY21GM0lERXlMakF1TWk0eE1EYzJCQUlRQUROc2gvL0h6ckgvS1dwdUFGejd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9JTW5CSVdDQVFBQUFBa0FCZ0lCQUFBQUNRQUdRZ0FBQkFJQWdBQkFBOElBZ0FCQUFPQU9BQUFBQVFDRUFBemJJZi94ODZ4L3lscWJnQmMrMHdBQklBQkFBQUFBQUlJQUFBQUhnREhEckwvQ2dBQ0FBSUFOd1FCQUFFQUFBU0FBZ0FBQUFBQ0NBQUFBQThBMmduTS93b0FBZ0FEQUFBQUJJQURBQUFBQUFJSUFBRUE4Zi9hQ2N6L0NnQUNBQVFBQUFBRWdBUUFBQUFBQWdnQUFBRGkvKzBFNXY4S0FBSUFCUUFBQUFTQUJRQUFBQUFDQ0FBQUFNVC83UVRtL3dvQUFnQUdBQUlFQWdBSEFDc0VBZ0FCQUVnRUFBQTNCQUVBQVFhQUFBQUFBQUFDQ0FBMGs4Zi83WnpwL3dRQ0VBRE5iTUQvaHpiYi96U1R4Ly90bk9uL0l3Z0JBUDhCQndFQS93SUhBZ0FBQUFVSEFRQURBQWNPQUFFQUFBQURBR0FBeUFBREFFNUlBQUFBQUFTQUJnQUFBQUFDQ0FBQUFMWC9BQUFBQUFvQUFnQUhBQUFBQklBSEFBQUFBQUlJQUFBQWwvOEFBQUFBQ2dBQ0FBZ0FBQUFFZ0FnQUFBQUFBZ2dBQUFDSS94UDdHUUFLQUFJQUNRQUFBQVNBQ1FBQUFBQUNDQUFBQUpmL0p2WXpBQW9BQWdBS0FBSUVBZ0FIQUNzRUFnQUFBRWdFQUFBR2dBQUFBQUFBQWdnQU5KT2EveVplTUFBRUFoQUF6V3lUL3laZU1BQTBrNXIvV1pFM0FDTUlBUUFBQWdjQ0FBQUFBQWNOQUFFQUFBQURBR0FBeUFBREFFNEFBQUFBQklBS0FBQUFBQUlJQUFBQXRmOG05ak1BQ2dBQ0FBc0FBQUFFZ0FzQUFBQUFBZ2dBQUFERS94UDdHUUFLQUFJQURBQUFBQVNBREFBQUFBQUNDQUFBQVBIL0FBQUFBQW9BQWdBTkFBSUVBZ0FIQUNzRUFnQUFBRWdFQUFBR2dBQUFBQUFBQWdnQU5KUDAvd0ZvL1A4RUFoQUF6V3p0L3dGby9QODBrL1QvTTVzREFDTUlBUUFBQWdjQ0FBQUFBQWNOQUFFQUFBQURBR0FBeUFBREFFNEFBQUFBQklBTkFBQUFBQUlJQU1DNjUvOGRpQndBQ2dBQ0FBNEFBZ1FDQUFjQUt3UUNBQUFBU0FRQUFBYUFBQUFBQUFBQ0NBRDBUZXYvSGZBWUFBUUNFQUNOSitUL0hmQVlBUFJONi85UUl5QUFJd2dCQUFBQ0J3SUFBQUFBQncwQUFRQUFBQU1BWUFESUFBTUFUZ0FBQUFBRWdBNEFBQUFBQWdnQUFBQUFBRTRxTGdBS0FBSUFEd0FBQUFTQUR3QUFBQUFDQ0FBQUFBQUFUaXBNQUFvQUFnQVFBRGNFQVFBQkFBQUVnQkFBQUFBQUFnZ0FRRVVZQUIySUhBQUtBQUlBRVFBQUFBU0FFUUFBQUFBQ0NBQmR6VFFBWGMwbEFBb0FBZ0FTQUFBQUJJQVNBQUFBQUFJSUFDQUtPd0NKSlVNQUNnQUNBQk1BQUFBRWdCTUFBQUFBQWdnQVBaSlhBTWxxVEFBS0FBSUFGQUFBQUFTQUZBQUFBQUFDQ0FDWDNXMEEzVmM0QUFvQUFnQVZBQUFBQklBVkFBQUFBQUlJQU5TZ1p3Q3gveG9BQ2dBQ0FCWUFBQUFFZ0JZQUFBQUFBZ2dBdHhoTEFIRzZFUUFLQUFJQUZ3QUFBQVNBRndBQUFBQUNDQUQwMjBRQVJXTDAvd29BQWdBWUFBSUVBZ0FSQUNzRUFnQUFBRWdFQUFBM0JBRUFBUWFBQUFBQUFBQUNDQUQwZTBnQVJYcjEvd1FDRUFEME8wRUEzeFBzLzQ2VlNBQkZldlgvSXdnQkFQOEJCd0VBL3dJSEFnQUFBQVVIQVFBREFBY09BQUVBQUFBREFHQUF5QUFEQUVOc0FBQUFBQVNBR0FBQUFBQUNDQUQvL3c0QUFBQUFBQW9BQWdBWkFBQUFCSUFaQUFBQUFBSUlBQUFBSGdEdEJPYi9DZ0FDQUJvQUFnUUNBQWNBS3dRQ0FBQUFTQVFBQUFhQUFBQUFBQUFDQ0FBemt5RUE3V3ppL3dRQ0VBRE1iQm9BN1d6aS96T1RJUUFnb09uL0l3Z0JBQUFDQndJQUFBQUFCdzBBQVFBQUFBTUFZQURJQUFNQVRnQUFBQUFGZ0JzQUFBQUtBQUlBR3dBRUJnUUFBUUFBQUFVR0JBQUNBQUFBQ2dZQkFBRUFBQVdBSEFBQUFBb0FBZ0FjQUFRR0JBQUNBQUFBQlFZRUFBTUFBQUFBQmdJQWdBQUFBQVdBSFFBQUFBb0FBZ0FkQUFRR0JBQURBQUFBQlFZRUFBUUFBQUFBQmdJQWdBQUFBQVdBSGdBQUFBb0FBZ0FlQUFRR0JBQUVBQUFBQlFZRUFBVUFBQUFLQmdFQUFRQUFCWUFmQUFBQUNnQUNBQjhBQkFZRUFBVUFBQUFGQmdRQUJnQUFBQW9HQVFBQkFBQUZnQ0FBQUFBS0FBSUFJQUFFQmdRQUJnQUFBQVVHQkFBSEFBQUFBQVlDQUlBQUFBQUZnQ0VBQUFBS0FBSUFJUUFFQmdRQUJ3QUFBQVVHQkFBSUFBQUFBQVlDQUlBQUFBQUZnQ0lBQUFBS0FBSUFJZ0FFQmdRQUNBQUFBQVVHQkFBSkFBQUFBQVlDQUlBQUFBQUZnQ01BQUFBS0FBSUFJd0FFQmdRQUNRQUFBQVVHQkFBS0FBQUFBQVlDQUlBQUFBQUZnQ1FBQUFBS0FBSUFKQUFFQmdRQUNnQUFBQVVHQkFBTEFBQUFBQVlDQUlBQUFBQUZnQ1VBQUFBS0FBSUFKUUFFQmdRQUJnQUFBQVVHQkFBTEFBQUFBQVlDQUlBQUFBQUZnQ1lBQUFBS0FBSUFKZ0FFQmdRQUJBQUFBQVVHQkFBTUFBQUFBQVlDQUlBQUFBQUZnQ2NBQUFBS0FBSUFKd0FFQmdRQURBQUFBQVVHQkFBTkFBQUFBQVlDQUlBQUFBQUZnQ2dBQUFBS0FBSUFLQUFFQmdRQURRQUFBQVVHQkFBT0FBQUFBQVlDQUlBQUFBQUZnQ2tBQUFBS0FBSUFLUUFFQmdRQURnQUFBQVVHQkFBUEFBQUFDZ1lCQUFFQUFBV0FLZ0FBQUFvQUFnQXFBQVFHQkFBT0FBQUFCUVlFQUJBQUFBQUFCZ0lBZ0FBQUFBV0FLd0FBQUFvQUFnQXJBQVFHQkFBUUFBQUFCUVlFQUJFQUFBQUFBQVdBTEFBQUFBb0FBZ0FzQUFRR0JBQVJBQUFBQlFZRUFCSUFBQUFBQmdJQWdBQUFBQVdBTFFBQUFBb0FBZ0F0QUFRR0JBQVNBQUFBQlFZRUFCTUFBQUFBQmdJQWdBQUFBQVdBTGdBQUFBb0FBZ0F1QUFRR0JBQVRBQUFBQlFZRUFCUUFBQUFBQmdJQWdBQUFBQVdBTHdBQUFBb0FBZ0F2QUFRR0JBQVVBQUFBQlFZRUFCVUFBQUFBQmdJQWdBQUFBQVdBTUFBQUFBb0FBZ0F3QUFRR0JBQVZBQUFBQlFZRUFCWUFBQUFBQmdJQWdBQUFBQVdBTVFBQUFBb0FBZ0F4QUFRR0JBQVJBQUFBQlFZRUFCWUFBQUFBQmdJQWdBQUFBQVdBTWdBQUFBb0FBZ0F5QUFRR0JBQVdBQUFBQlFZRUFCY0FBQUFLQmdFQUFRQUFCWUF6QUFBQUNnQUNBRE1BQkFZRUFCQUFBQUFGQmdRQUdBQUFBQUFHQWdDQUFBQUFCWUEwQUFBQUNnQUNBRFFBQkFZRUFBd0FBQUFGQmdRQUdBQUFBQUFHQWdDQUFBQUFCWUExQUFBQUNnQUNBRFVBQkFZRUFCZ0FBQUFGQmdRQUdRQUFBQUFHQWdDQUFBQUFCWUEyQUFBQUNnQUNBRFlBQkFZRUFBSUFBQUFGQmdRQUdRQUFBQUFHQWdDQUFBQUFCNEE1QUFBQUJBSVFBQUFBQUFBME0vdi9BQUFBQU8wRTV2OEtBQUlBTndBQUNnSUFCQUFFQ2dJQUFRQU5BZ3dBN1FUbS93QUFBQUFBQUFBQURnSU1BRFF6Ky84QUFBQUFBQUFBQUE4Q0RBRHRCT2IvUmk0VkFBQUFBQUFBQUFlQU9nQUFBQVFDRUFBQUFLYi9XU2t2QUFBQXB2OFQreGtBQ2dBQ0FEZ0FBQW9DQUFRQUJBb0NBQUVBRFFJTUFCUDdHUUFBQUtiL0FBQUFBQTRDREFCWktTOEFBQUNtL3dBQUFBQVBBZ3dBRS9zWkFFY3V1LzhBQUFBQUFBQUhnRHNBQUFBRUFoQUFBQUFBQU5COUpBQUFBQUFBVHFVVUFBb0FBZ0E1QUJBQVJ3QUFBRlJvWlhKbElHbHpJR0VnZG1Gc1pXNWpaU0J2Y2lCamFHRnlaMlVnWlhKeWIzSWdjMjl0Wlhkb1pYSmxJR2x1SUhSb2FYTWdZWEp2YldGMGFXTWdjM2x6ZEdWdExnQUtBZ0FFQUFRS0FnQUJBQTBDREFCT3BSUUFBQUFBQUFBQUFBQU9BZ3dBMEgwa0FBQUFBQUFBQUFBQUR3SU1BRTZsRkFDQjJBOEFBQUFBQUFBQUI0QThBQUFBQkFJUUFIcFZVUURqUUVRQWVsVlJBSjBTTHdBS0FBSUFPZ0FBQ2dJQUJBQUVDZ0lBQVFBTkFnd0FuUkl2QUhwVlVRQUFBQUFBRGdJTUFPTkFSQUI2VlZFQUFBQUFBQThDREFDZEVpOEF3SU5tQUFBQUFBQUFBQUFBQUFBQUFBQUE=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QzE5SDE2Q2xONXxNQVNURVIgU0hFRVRQaWN0dXJlIDM5M3xWbXBEUkRBeE1EQUVBd0lCQUFBQUFBQUFBQUFBQUFDQUFBQUFBQU1BRmdBQUFFTm9aVzFFY21GM0lERXlMakF1TWk0eE1EYzJCQUlRQUROc2gvL0h6ckgvS1dwdUFGejd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9JTW5CSVdDQVFBQUFBa0FCZ0lCQUFBQUNRQUdRZ0FBQkFJQWdBQkFBOElBZ0FCQUFPQU9BQUFBQVFDRUFBemJJZi94ODZ4L3lscWJnQmMrMHdBQklBQkFBQUFBQUlJQUFBQUhnREhEckwvQ2dBQ0FBSUFOd1FCQUFFQUFBU0FBZ0FBQUFBQ0NBQUFBQThBMmduTS93b0FBZ0FEQUFBQUJJQURBQUFBQUFJSUFBRUE4Zi9hQ2N6L0NnQUNBQVFBQUFBRWdBUUFBQUFBQWdnQUFBRGkvKzBFNXY4S0FBSUFCUUFBQUFTQUJRQUFBQUFDQ0FBQUFNVC83UVRtL3dvQUFnQUdBQUlFQWdBSEFDc0VBZ0FCQUVnRUFBQTNCQUVBQVFhQUFBQUFBQUFDQ0FBMGs4Zi83WnpwL3dRQ0VBRE5iTUQvaHpiYi96U1R4Ly90bk9uL0l3Z0JBUDhCQndFQS93SUhBZ0FBQUFVSEFRQURBQWNPQUFFQUFBQURBR0FBeUFBREFFNUlBQUFBQUFTQUJnQUFBQUFDQ0FBQUFMWC9BQUFBQUFvQUFnQUhBQUFBQklBSEFBQUFBQUlJQUFBQWwvOEFBQUFBQ2dBQ0FBZ0FBQUFFZ0FnQUFBQUFBZ2dBQUFDSS94UDdHUUFLQUFJQUNRQUFBQVNBQ1FBQUFBQUNDQUFBQUpmL0p2WXpBQW9BQWdBS0FBSUVBZ0FIQUNzRUFnQUFBRWdFQUFBR2dBQUFBQUFBQWdnQU5KT2EveVplTUFBRUFoQUF6V3lUL3laZU1BQTBrNXIvV1pFM0FDTUlBUUFBQWdjQ0FBQUFBQWNOQUFFQUFBQURBR0FBeUFBREFFNEFBQUFBQklBS0FBQUFBQUlJQUFBQXRmOG05ak1BQ2dBQ0FBc0FBQUFFZ0FzQUFBQUFBZ2dBQUFERS94UDdHUUFLQUFJQURBQUFBQVNBREFBQUFBQUNDQUFBQVBIL0FBQUFBQW9BQWdBTkFBSUVBZ0FIQUNzRUFnQUFBRWdFQUFBR2dBQUFBQUFBQWdnQU5KUDAvd0ZvL1A4RUFoQUF6V3p0L3dGby9QODBrL1QvTTVzREFDTUlBUUFBQWdjQ0FBQUFBQWNOQUFFQUFBQURBR0FBeUFBREFFNEFBQUFBQklBTkFBQUFBQUlJQU1DNjUvOGRpQndBQ2dBQ0FBNEFBZ1FDQUFjQUt3UUNBQUFBU0FRQUFBYUFBQUFBQUFBQ0NBRDBUZXYvSGZBWUFBUUNFQUNOSitUL0hmQVlBUFJONi85UUl5QUFJd2dCQUFBQ0J3SUFBQUFBQncwQUFRQUFBQU1BWUFESUFBTUFUZ0FBQUFBRWdBNEFBQUFBQWdnQUFBQUFBRTRxTGdBS0FBSUFEd0FBQUFTQUR3QUFBQUFDQ0FBQUFBQUFUaXBNQUFvQUFnQVFBRGNFQVFBQkFBQUVnQkFBQUFBQUFnZ0FRRVVZQUIySUhBQUtBQUlBRVFBQUFBU0FFUUFBQUFBQ0NBQmR6VFFBWGMwbEFBb0FBZ0FTQUFBQUJJQVNBQUFBQUFJSUFDQUtPd0NKSlVNQUNnQUNBQk1BQUFBRWdCTUFBQUFBQWdnQVBaSlhBTWxxVEFBS0FBSUFGQUFBQUFTQUZBQUFBQUFDQ0FDWDNXMEEzVmM0QUFvQUFnQVZBQUFBQklBVkFBQUFBQUlJQU5TZ1p3Q3gveG9BQ2dBQ0FCWUFBQUFFZ0JZQUFBQUFBZ2dBdHhoTEFIRzZFUUFLQUFJQUZ3QUFBQVNBRndBQUFBQUNDQUQwMjBRQVJXTDAvd29BQWdBWUFBSUVBZ0FSQUNzRUFnQUFBRWdFQUFBM0JBRUFBUWFBQUFBQUFBQUNDQUQwZTBnQVJYcjEvd1FDRUFEME8wRUEzeFBzLzQ2VlNBQkZldlgvSXdnQkFQOEJCd0VBL3dJSEFnQUFBQVVIQVFBREFBY09BQUVBQUFBREFHQUF5QUFEQUVOc0FBQUFBQVNBR0FBQUFBQUNDQUQvL3c0QUFBQUFBQW9BQWdBWkFBQUFCSUFaQUFBQUFBSUlBQUFBSGdEdEJPYi9DZ0FDQUJvQUFnUUNBQWNBS3dRQ0FBQUFTQVFBQUFhQUFBQUFBQUFDQ0FBemt5RUE3V3ppL3dRQ0VBRE1iQm9BN1d6aS96T1RJUUFnb09uL0l3Z0JBQUFDQndJQUFBQUFCdzBBQVFBQUFBTUFZQURJQUFNQVRnQUFBQUFGZ0JzQUFBQUtBQUlBR3dBRUJnUUFBUUFBQUFVR0JBQUNBQUFBQ2dZQkFBRUFBQVdBSEFBQUFBb0FBZ0FjQUFRR0JBQUNBQUFBQlFZRUFBTUFBQUFBQmdJQWdBQUFBQVdBSFFBQUFBb0FBZ0FkQUFRR0JBQURBQUFBQlFZRUFBUUFBQUFBQmdJQWdBQUFBQVdBSGdBQUFBb0FBZ0FlQUFRR0JBQUVBQUFBQlFZRUFBVUFBQUFLQmdFQUFRQUFCWUFmQUFBQUNnQUNBQjhBQkFZRUFBVUFBQUFGQmdRQUJnQUFBQW9HQVFBQkFBQUZnQ0FBQUFBS0FBSUFJQUFFQmdRQUJnQUFBQVVHQkFBSEFBQUFBQVlDQUlBQUFBQUZnQ0VBQUFBS0FBSUFJUUFFQmdRQUJ3QUFBQVVHQkFBSUFBQUFBQVlDQUlBQUFBQUZnQ0lBQUFBS0FBSUFJZ0FFQmdRQUNBQUFBQVVHQkFBSkFBQUFBQVlDQUlBQUFBQUZnQ01BQUFBS0FBSUFJd0FFQmdRQUNRQUFBQVVHQkFBS0FBQUFBQVlDQUlBQUFBQUZnQ1FBQUFBS0FBSUFKQUFFQmdRQUNnQUFBQVVHQkFBTEFBQUFBQVlDQUlBQUFBQUZnQ1VBQUFBS0FBSUFKUUFFQmdRQUJnQUFBQVVHQkFBTEFBQUFBQVlDQUlBQUFBQUZnQ1lBQUFBS0FBSUFKZ0FFQmdRQUJBQUFBQVVHQkFBTUFBQUFBQVlDQUlBQUFBQUZnQ2NBQUFBS0FBSUFKd0FFQmdRQURBQUFBQVVHQkFBTkFBQUFBQVlDQUlBQUFBQUZnQ2dBQUFBS0FBSUFLQUFFQmdRQURRQUFBQVVHQkFBT0FBQUFBQVlDQUlBQUFBQUZnQ2tBQUFBS0FBSUFLUUFFQmdRQURnQUFBQVVHQkFBUEFBQUFDZ1lCQUFFQUFBV0FLZ0FBQUFvQUFnQXFBQVFHQkFBT0FBQUFCUVlFQUJBQUFBQUFCZ0lBZ0FBQUFBV0FLd0FBQUFvQUFnQXJBQVFHQkFBUUFBQUFCUVlFQUJFQUFBQUFBQVdBTEFBQUFBb0FBZ0FzQUFRR0JBQVJBQUFBQlFZRUFCSUFBQUFBQmdJQWdBQUFBQVdBTFFBQUFBb0FBZ0F0QUFRR0JBQVNBQUFBQlFZRUFCTUFBQUFBQmdJQWdBQUFBQVdBTGdBQUFBb0FBZ0F1QUFRR0JBQVRBQUFBQlFZRUFCUUFBQUFBQmdJQWdBQUFBQVdBTHdBQUFBb0FBZ0F2QUFRR0JBQVVBQUFBQlFZRUFCVUFBQUFBQmdJQWdBQUFBQVdBTUFBQUFBb0FBZ0F3QUFRR0JBQVZBQUFBQlFZRUFCWUFBQUFBQmdJQWdBQUFBQVdBTVFBQUFBb0FBZ0F4QUFRR0JBQVJBQUFBQlFZRUFCWUFBQUFBQmdJQWdBQUFBQVdBTWdBQUFBb0FBZ0F5QUFRR0JBQVdBQUFBQlFZRUFCY0FBQUFLQmdFQUFRQUFCWUF6QUFBQUNnQUNBRE1BQkFZRUFCQUFBQUFGQmdRQUdBQUFBQUFHQWdDQUFBQUFCWUEwQUFBQUNnQUNBRFFBQkFZRUFBd0FBQUFGQmdRQUdBQUFBQUFHQWdDQUFBQUFCWUExQUFBQUNnQUNBRFVBQkFZRUFCZ0FBQUFGQmdRQUdRQUFBQUFHQWdDQUFBQUFCWUEyQUFBQUNnQUNBRFlBQkFZRUFBSUFBQUFGQmdRQUdRQUFBQUFHQWdDQUFBQUFCNEE1QUFBQUJBSVFBQUFBQUFBME0vdi9BQUFBQU8wRTV2OEtBQUlBTndBQUNnSUFCQUFFQ2dJQUFRQU5BZ3dBN1FUbS93QUFBQUFBQUFBQURnSU1BRFF6Ky84QUFBQUFBQUFBQUE4Q0RBRHRCT2IvUmk0VkFBQUFBQUFBQUFlQU9nQUFBQVFDRUFBQUFLYi9XU2t2QUFBQXB2OFQreGtBQ2dBQ0FEZ0FBQW9DQUFRQUJBb0NBQUVBRFFJTUFCUDdHUUFBQUtiL0FBQUFBQTRDREFCWktTOEFBQUNtL3dBQUFBQVBBZ3dBRS9zWkFFY3V1LzhBQUFBQUFBQUhnRHNBQUFBRUFoQUFBQUFBQU5COUpBQUFBQUFBVHFVVUFBb0FBZ0E1QUJBQVJ3QUFBRlJvWlhKbElHbHpJR0VnZG1Gc1pXNWpaU0J2Y2lCamFHRnlaMlVnWlhKeWIzSWdjMjl0Wlhkb1pYSmxJR2x1SUhSb2FYTWdZWEp2YldGMGFXTWdjM2x6ZEdWdExnQUtBZ0FFQUFRS0FnQUJBQTBDREFCT3BSUUFBQUFBQUFBQUFBQU9BZ3dBMEgwa0FBQUFBQUFBQUFBQUR3SU1BRTZsRkFDQjJBOEFBQUFBQUFBQUI0QThBQUFBQkFJUUFIcFZVUURqUUVRQWVsVlJBSjBTTHdBS0FBSUFPZ0FBQ2dJQUJBQUVDZ0lBQVFBTkFnd0FuUkl2QUhwVlVRQUFBQUFBRGdJTUFPTkFSQUI2VlZFQUFBQUFBQThDREFDZEVpOEF3SU5tQUFBQUFBQUFBQUFBQUFBQUFBQUE=</t>
        </r>
      </text>
    </comment>
    <comment ref="J122" authorId="0">
      <text>
        <r>
          <rPr>
            <sz val="9"/>
            <color indexed="81"/>
            <rFont val="Tahoma"/>
            <family val="2"/>
          </rPr>
          <t>QzI0SDIzTjN8TUFTVEVSIFNIRUVUUGljdHVyZSA2ODl8Vm1wRFJEQXhNREFFQXdJQkFBQUFBQUFBQUFBQUFBQ0FBQUFBQUFNQUZnQUFBRU5vWlcxRWNtRjNJREV5TGpBdU1pNHhNRGMyQkFJUUFCYlEyLy9haWN2L21jTjhBQnUra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CQjRiUVlXQ0FRQUFBQWtBQmdJQkFBQUFDUUFHUWdBQUJBSUFnQUJBQThJQWdBQkFBT0FQUUFBQUFRQ0VBQVcwTnYvMm9uTC81bkRmQUFidm9nQUJJQUJBQUFBQUFJSUFMMEdPZ0FsUVhNQUNnQUNBQUlBTndRQkFBRUFBQVNBQWdBQUFBQUNDQUFOQVZjQWFuMXJBQW9BQWdBREFEY0VBUUFCQUFBRWdBTUFBQUFBQWdnQS9wSllBUENIVFFBS0FBSUFCQUEzQkFFQUFRQUFCSUFFQUFBQUFBSUlBQmlSUEFDc3gwSUFDZ0FDQUFVQUFnUUNBQWNBS3dRQ0FBQUFTQVFBQUFhQUFBQUFBQUFDQ0FCTEpFQUFyQzgvQUFRQ0VBRGwvVGdBckM4L0FFc2tRQURmWWtZQUl3Z0JBQUFDQndJQUFBQUFCdzBBQVFBQUFBTUFZQURJQUFNQVRnQUFBQUFFZ0FVQUFBQUFBZ2dBNnE4cEFDY1lXZ0FLQUFJQUJnQTNCQUVBQVFBQUJJQUdBQUFBQUFJSUFGM05OQUJkelNVQUNnQUNBQWNBQUFBRWdBY0FBQUFBQWdnQThRTktBTWlXRUFBS0FBSUFDQUFBQUFTQUNBQUFBQUFDQ0FCQi9tWUFnMW9ZQUFvQUFnQUpBQUFBQklBSkFBQUFBQUlJQU5VMGZBRHZJd01BQ2dBQ0FBb0FBQUFFZ0FvQUFBQUFBZ2dBR25GMEFLQXA1djhLQUFJQUN3QUFBQVNBQ3dBQUFBQUNDQURMZGxjQTVXWGUvd29BQWdBTUFBQUFCSUFNQUFBQUFBSUlBRFpBUWdCNm5QUC9DZ0FDQUEwQUFnUUNBQWNBS3dRQ0FBQUFTQVFBQUFhQUFBQUFBQUFDQ0FCcTAwVUFlZ1R3L3dRQ0VBQURyVDRBZWdUdy8yclRSUUN0Ti9mL0l3Z0JBQUFDQndJQUFBQUFCdzBBQVFBQUFBTUFZQURJQUFNQVRnQUFBQUFFZ0EwQUFBQUFBZ2dBUUVVWUFCMklIQUFLQUFJQURnQUFBQVNBRGdBQUFBQUNDQUFBQUFBQVRpb3VBQW9BQWdBUEFBQUFCSUFQQUFBQUFBSUlBTUM2NS84ZGlCd0FDZ0FDQUJBQUFnUUNBQWNBS3dRQ0FBRUFTQVFBQUFhQUFBQUFBQUFDQ0FCODl1TC9IZkFZQUFRQ0VBQVcwTnYvSGZBWUFQUk42LzlRSXlBQUl3Z0JBQUFDQndJQUFBQUZCd0VBQkFRSEJnQUNBQUlBQXdBQUJ3NEFBUUFBQUFNQVlBRElBQU1BVGtnQUFBQUFCSUFRQUFBQUFBSUlBQUFBOGY4QUFBQUFDZ0FDQUJFQUFBQUVnQkVBQUFBQUFnZ0FBUURpLyswRTV2OEtBQUlBRWdBQUFBU0FFZ0FBQUFBQ0NBQUJBUEgvMmduTS93b0FBZ0FUQUFBQUJJQVRBQUFBQUFJSUFBQUFEd0RhQ2N6L0NnQUNBQlFBQUFBRWdCUUFBQUFBQWdnQUFBQWVBTzBFNXY4S0FBSUFGUUFBQUFTQUZRQUFBQUFDQ0FBQUFBOEFBQUFBQUFvQUFnQVdBQUFBQklBV0FBQUFBQUlJQUFBQUFBQk9La3dBQ2dBQ0FCY0FBQUFFZ0JjQUFBQUFBZ2dBN1FUbS8wNHFXd0FLQUFJQUdBQUFBQVNBR0FBQUFBQUNDQUR0Qk9iL1RpcDVBQW9BQWdBWkFBQUFCSUFaQUFBQUFBSUlBQUFBQUFCT0tvZ0FDZ0FDQUJvQUFBQUVnQm9BQUFBQUFnZ0FFL3NaQUU0cWVRQUtBQUlBR3dBQUFBU0FHd0FBQUFBQ0NBQVQreGtBVGlwYkFBb0FBZ0FjQUFBQUJZQWRBQUFBQ2dBQ0FCMEFCQVlFQUFFQUFBQUZCZ1FBQWdBQUFBb0dBUUFCQUFBRmdCNEFBQUFLQUFJQUhnQUVCZ1FBQWdBQUFBVUdCQUFEQUFBQUNnWUJBQUVBQUFXQUh3QUFBQW9BQWdBZkFBUUdCQUFEQUFBQUJRWUVBQVFBQUFBS0JnRUFBUUFBQllBZ0FBQUFDZ0FDQUNBQUJBWUVBQVFBQUFBRkJnUUFCUUFBQUFvR0FRQUJBQUFGZ0NFQUFBQUtBQUlBSVFBRUJnUUFBUUFBQUFVR0JBQUZBQUFBQ2dZQkFBRUFBQVdBSWdBQUFBb0FBZ0FpQUFRR0JBQUVBQUFBQlFZRUFBWUFBQUFLQmdFQUFRQUFCWUFqQUFBQUNnQUNBQ01BQkFZRUFBWUFBQUFGQmdRQUJ3QUFBQW9HQVFBQkFBQUZnQ1FBQUFBS0FBSUFKQUFFQmdRQUJ3QUFBQVVHQkFBSUFBQUFBQVlDQUlBQUFBQUZnQ1VBQUFBS0FBSUFKUUFFQmdRQUNBQUFBQVVHQkFBSkFBQUFBQVlDQUlBQUFBQUZnQ1lBQUFBS0FBSUFKZ0FFQmdRQUNRQUFBQVVHQkFBS0FBQUFBQVlDQUlBQUFBQUZnQ2NBQUFBS0FBSUFKd0FFQmdRQUNnQUFBQVVHQkFBTEFBQUFBQVlDQUlBQUFBQUZnQ2dBQUFBS0FBSUFLQUFFQmdRQUN3QUFBQVVHQkFBTUFBQUFBQVlDQUlBQUFBQUZnQ2tBQUFBS0FBSUFLUUFFQmdRQUJ3QUFBQVVHQkFBTUFBQUFBQVlDQUlBQUFBQUZnQ29BQUFBS0FBSUFLZ0FFQmdRQUJnQUFBQVVHQkFBTkFBQUFDZ1lCQUFFQUFBV0FLd0FBQUFvQUFnQXJBQVFHQkFBTkFBQUFCUVlFQUE0QUFBQUFCZ0lBZ0FBQUFBV0FMQUFBQUFvQUFnQXNBQVFHQkFBT0FBQUFCUVlFQUE4QUFBQUFCZ0lBZ0FBQUFBV0FMUUFBQUFvQUFnQXRBQVFHQkFBUEFBQUFCUVlFQUJBQUFBQUFCZ0lBZ0FBQUFBV0FMZ0FBQUFvQUFnQXVBQVFHQkFBUUFBQUFCUVlFQUJFQUFBQUFCZ0lBZ0FBQUFBV0FMd0FBQUFvQUFnQXZBQVFHQkFBUkFBQUFCUVlFQUJJQUFBQUFCZ0lBZ0FBQUFBV0FNQUFBQUFvQUFnQXdBQVFHQkFBU0FBQUFCUVlFQUJNQUFBQUFCZ0lBZ0FBQUFBV0FNUUFBQUFvQUFnQXhBQVFHQkFBVEFBQUFCUVlFQUJRQUFBQUFCZ0lBZ0FBQUFBV0FNZ0FBQUFvQUFnQXlBQVFHQkFBVUFBQUFCUVlFQUJVQUFBQUFCZ0lBZ0FBQUFBV0FNd0FBQUFvQUFnQXpBQVFHQkFBTkFBQUFCUVlFQUJVQUFBQUFCZ0lBZ0FBQUFBV0FOQUFBQUFvQUFnQTBBQVFHQkFBUUFBQUFCUVlFQUJVQUFBQUFCZ0lBZ0FBQUFBV0FOUUFBQUFvQUFnQTFBQVFHQkFBT0FBQUFCUVlFQUJZQUFBQUFBQVdBTmdBQUFBb0FBZ0EyQUFRR0JBQVdBQUFBQlFZRUFCY0FBQUFBQmdJQWdBQUFBQVdBTndBQUFBb0FBZ0EzQUFRR0JBQVhBQUFBQlFZRUFCZ0FBQUFBQmdJQWdBQUFBQVdBT0FBQUFBb0FBZ0E0QUFRR0JBQVlBQUFBQlFZRUFCa0FBQUFBQmdJQWdBQUFBQVdBT1FBQUFBb0FBZ0E1QUFRR0JBQVpBQUFBQlFZRUFCb0FBQUFBQmdJQWdBQUFBQVdBT2dBQUFBb0FBZ0E2QUFRR0JBQWFBQUFBQlFZRUFCc0FBQUFBQmdJQWdBQUFBQVdBT3dBQUFBb0FBZ0E3QUFRR0JBQVdBQUFBQlFZRUFCc0FBQUFBQmdJQWdBQUFBQWVBUGdBQUFBUUNFQUNHT2w4QWVvNFFBSVk2WHdBMVlQdi9DZ0FDQUR3QUFBb0NBQVFBQkFvQ0FBRUFEUUlNQURWZysvK0dPbDhBQUFBQUFBNENEQUI2amhBQWhqcGZBQUFBQUFBUEFnd0FOV0Q3Lzh4b2RBQUFBQUFBQUFBSGdEOEFBQUFFQWhBQUFBQUFBTkI5SkFBQUFBQUFUcVVVQUFvQUFnQTlBQUFLQWdBRUFBUUtBZ0FCQUEwQ0RBQk9wUlFBQUFBQUFBQUFBQUFPQWd3QTBIMGtBQUFBQUFBQUFBQUFEd0lNQUU2bEZBQ0IyQThBQUFBQUFBQUFCNEJBQUFBQUJBSVFBQUFBQUFBME0vdi9BQUFBQU8wRTV2OEtBQUlBUGdBQUNnSUFCQUFFQ2dJQUFRQU5BZ3dBN1FUbS93QUFBQUFBQUFBQURnSU1BRFF6Ky84QUFBQUFBQUFBQUE4Q0RBRHRCT2IvUmk0VkFBQUFBQUFBQUFlQVFRQUFBQVFDRUFBQUFBQUFsRmgvQUFBQUFBQk9LbW9BQ2dBQ0FEOEFBQW9DQUFRQUJBb0NBQUVBRFFJTUFFNHFhZ0FBQUFBQUFBQUFBQTRDREFDVVdIOEFBQUFBQUFBQUFBQVBBZ3dBVGlwcUFFWXVGUUFBQUFBQUFBQUFBQUFBQUFBQUFBPT0=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QzI0SDIzTjN8TUFTVEVSIFNIRUVUUGljdHVyZSA2ODl8Vm1wRFJEQXhNREFFQXdJQkFBQUFBQUFBQUFBQUFBQ0FBQUFBQUFNQUZnQUFBRU5vWlcxRWNtRjNJREV5TGpBdU1pNHhNRGMyQkFJUUFCYlEyLy9haWN2L21jTjhBQnUra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CQjRiUVlXQ0FRQUFBQWtBQmdJQkFBQUFDUUFHUWdBQUJBSUFnQUJBQThJQWdBQkFBT0FQUUFBQUFRQ0VBQVcwTnYvMm9uTC81bkRmQUFidm9nQUJJQUJBQUFBQUFJSUFMMEdPZ0FsUVhNQUNnQUNBQUlBTndRQkFBRUFBQVNBQWdBQUFBQUNDQUFOQVZjQWFuMXJBQW9BQWdBREFEY0VBUUFCQUFBRWdBTUFBQUFBQWdnQS9wSllBUENIVFFBS0FBSUFCQUEzQkFFQUFRQUFCSUFFQUFBQUFBSUlBQmlSUEFDc3gwSUFDZ0FDQUFVQUFnUUNBQWNBS3dRQ0FBQUFTQVFBQUFhQUFBQUFBQUFDQ0FCTEpFQUFyQzgvQUFRQ0VBRGwvVGdBckM4L0FFc2tRQURmWWtZQUl3Z0JBQUFDQndJQUFBQUFCdzBBQVFBQUFBTUFZQURJQUFNQVRnQUFBQUFFZ0FVQUFBQUFBZ2dBNnE4cEFDY1lXZ0FLQUFJQUJnQTNCQUVBQVFBQUJJQUdBQUFBQUFJSUFGM05OQUJkelNVQUNnQUNBQWNBQUFBRWdBY0FBQUFBQWdnQThRTktBTWlXRUFBS0FBSUFDQUFBQUFTQUNBQUFBQUFDQ0FCQi9tWUFnMW9ZQUFvQUFnQUpBQUFBQklBSkFBQUFBQUlJQU5VMGZBRHZJd01BQ2dBQ0FBb0FBQUFFZ0FvQUFBQUFBZ2dBR25GMEFLQXA1djhLQUFJQUN3QUFBQVNBQ3dBQUFBQUNDQURMZGxjQTVXWGUvd29BQWdBTUFBQUFCSUFNQUFBQUFBSUlBRFpBUWdCNm5QUC9DZ0FDQUEwQUFnUUNBQWNBS3dRQ0FBQUFTQVFBQUFhQUFBQUFBQUFDQ0FCcTAwVUFlZ1R3L3dRQ0VBQURyVDRBZWdUdy8yclRSUUN0Ti9mL0l3Z0JBQUFDQndJQUFBQUFCdzBBQVFBQUFBTUFZQURJQUFNQVRnQUFBQUFFZ0EwQUFBQUFBZ2dBUUVVWUFCMklIQUFLQUFJQURnQUFBQVNBRGdBQUFBQUNDQUFBQUFBQVRpb3VBQW9BQWdBUEFBQUFCSUFQQUFBQUFBSUlBTUM2NS84ZGlCd0FDZ0FDQUJBQUFnUUNBQWNBS3dRQ0FBRUFTQVFBQUFhQUFBQUFBQUFDQ0FCODl1TC9IZkFZQUFRQ0VBQVcwTnYvSGZBWUFQUk42LzlRSXlBQUl3Z0JBQUFDQndJQUFBQUZCd0VBQkFRSEJnQUNBQUlBQXdBQUJ3NEFBUUFBQUFNQVlBRElBQU1BVGtnQUFBQUFCSUFRQUFBQUFBSUlBQUFBOGY4QUFBQUFDZ0FDQUJFQUFBQUVnQkVBQUFBQUFnZ0FBUURpLyswRTV2OEtBQUlBRWdBQUFBU0FFZ0FBQUFBQ0NBQUJBUEgvMmduTS93b0FBZ0FUQUFBQUJJQVRBQUFBQUFJSUFBQUFEd0RhQ2N6L0NnQUNBQlFBQUFBRWdCUUFBQUFBQWdnQUFBQWVBTzBFNXY4S0FBSUFGUUFBQUFTQUZRQUFBQUFDQ0FBQUFBOEFBQUFBQUFvQUFnQVdBQUFBQklBV0FBQUFBQUlJQUFBQUFBQk9La3dBQ2dBQ0FCY0FBQUFFZ0JjQUFBQUFBZ2dBN1FUbS8wNHFXd0FLQUFJQUdBQUFBQVNBR0FBQUFBQUNDQUR0Qk9iL1RpcDVBQW9BQWdBWkFBQUFCSUFaQUFBQUFBSUlBQUFBQUFCT0tvZ0FDZ0FDQUJvQUFBQUVnQm9BQUFBQUFnZ0FFL3NaQUU0cWVRQUtBQUlBR3dBQUFBU0FHd0FBQUFBQ0NBQVQreGtBVGlwYkFBb0FBZ0FjQUFBQUJZQWRBQUFBQ2dBQ0FCMEFCQVlFQUFFQUFBQUZCZ1FBQWdBQUFBb0dBUUFCQUFBRmdCNEFBQUFLQUFJQUhnQUVCZ1FBQWdBQUFBVUdCQUFEQUFBQUNnWUJBQUVBQUFXQUh3QUFBQW9BQWdBZkFBUUdCQUFEQUFBQUJRWUVBQVFBQUFBS0JnRUFBUUFBQllBZ0FBQUFDZ0FDQUNBQUJBWUVBQVFBQUFBRkJnUUFCUUFBQUFvR0FRQUJBQUFGZ0NFQUFBQUtBQUlBSVFBRUJnUUFBUUFBQUFVR0JBQUZBQUFBQ2dZQkFBRUFBQVdBSWdBQUFBb0FBZ0FpQUFRR0JBQUVBQUFBQlFZRUFBWUFBQUFLQmdFQUFRQUFCWUFqQUFBQUNnQUNBQ01BQkFZRUFBWUFBQUFGQmdRQUJ3QUFBQW9HQVFBQkFBQUZnQ1FBQUFBS0FBSUFKQUFFQmdRQUJ3QUFBQVVHQkFBSUFBQUFBQVlDQUlBQUFBQUZnQ1VBQUFBS0FBSUFKUUFFQmdRQUNBQUFBQVVHQkFBSkFBQUFBQVlDQUlBQUFBQUZnQ1lBQUFBS0FBSUFKZ0FFQmdRQUNRQUFBQVVHQkFBS0FBQUFBQVlDQUlBQUFBQUZnQ2NBQUFBS0FBSUFKd0FFQmdRQUNnQUFBQVVHQkFBTEFBQUFBQVlDQUlBQUFBQUZnQ2dBQUFBS0FBSUFLQUFFQmdRQUN3QUFBQVVHQkFBTUFBQUFBQVlDQUlBQUFBQUZnQ2tBQUFBS0FBSUFLUUFFQmdRQUJ3QUFBQVVHQkFBTUFBQUFBQVlDQUlBQUFBQUZnQ29BQUFBS0FBSUFLZ0FFQmdRQUJnQUFBQVVHQkFBTkFBQUFDZ1lCQUFFQUFBV0FLd0FBQUFvQUFnQXJBQVFHQkFBTkFBQUFCUVlFQUE0QUFBQUFCZ0lBZ0FBQUFBV0FMQUFBQUFvQUFnQXNBQVFHQkFBT0FBQUFCUVlFQUE4QUFBQUFCZ0lBZ0FBQUFBV0FMUUFBQUFvQUFnQXRBQVFHQkFBUEFBQUFCUVlFQUJBQUFBQUFCZ0lBZ0FBQUFBV0FMZ0FBQUFvQUFnQXVBQVFHQkFBUUFBQUFCUVlFQUJFQUFBQUFCZ0lBZ0FBQUFBV0FMd0FBQUFvQUFnQXZBQVFHQkFBUkFBQUFCUVlFQUJJQUFBQUFCZ0lBZ0FBQUFBV0FNQUFBQUFvQUFnQXdBQVFHQkFBU0FBQUFCUVlFQUJNQUFBQUFCZ0lBZ0FBQUFBV0FNUUFBQUFvQUFnQXhBQVFHQkFBVEFBQUFCUVlFQUJRQUFBQUFCZ0lBZ0FBQUFBV0FNZ0FBQUFvQUFnQXlBQVFHQkFBVUFBQUFCUVlFQUJVQUFBQUFCZ0lBZ0FBQUFBV0FNd0FBQUFvQUFnQXpBQVFHQkFBTkFBQUFCUVlFQUJVQUFBQUFCZ0lBZ0FBQUFBV0FOQUFBQUFvQUFnQTBBQVFHQkFBUUFBQUFCUVlFQUJVQUFBQUFCZ0lBZ0FBQUFBV0FOUUFBQUFvQUFnQTFBQVFHQkFBT0FBQUFCUVlFQUJZQUFBQUFBQVdBTmdBQUFBb0FBZ0EyQUFRR0JBQVdBQUFBQlFZRUFCY0FBQUFBQmdJQWdBQUFBQVdBTndBQUFBb0FBZ0EzQUFRR0JBQVhBQUFBQlFZRUFCZ0FBQUFBQmdJQWdBQUFBQVdBT0FBQUFBb0FBZ0E0QUFRR0JBQVlBQUFBQlFZRUFCa0FBQUFBQmdJQWdBQUFBQVdBT1FBQUFBb0FBZ0E1QUFRR0JBQVpBQUFBQlFZRUFCb0FBQUFBQmdJQWdBQUFBQVdBT2dBQUFBb0FBZ0E2QUFRR0JBQWFBQUFBQlFZRUFCc0FBQUFBQmdJQWdBQUFBQVdBT3dBQUFBb0FBZ0E3QUFRR0JBQVdBQUFBQlFZRUFCc0FBQUFBQmdJQWdBQUFBQWVBUGdBQUFBUUNFQUNHT2w4QWVvNFFBSVk2WHdBMVlQdi9DZ0FDQUR3QUFBb0NBQVFBQkFvQ0FBRUFEUUlNQURWZysvK0dPbDhBQUFBQUFBNENEQUI2amhBQWhqcGZBQUFBQUFBUEFnd0FOV0Q3Lzh4b2RBQUFBQUFBQUFBSGdEOEFBQUFFQWhBQUFBQUFBTkI5SkFBQUFBQUFUcVVVQUFvQUFnQTlBQUFLQWdBRUFBUUtBZ0FCQUEwQ0RBQk9wUlFBQUFBQUFBQUFBQUFPQWd3QTBIMGtBQUFBQUFBQUFBQUFEd0lNQUU2bEZBQ0IyQThBQUFBQUFBQUFCNEJBQUFBQUJBSVFBQUFBQUFBME0vdi9BQUFBQU8wRTV2OEtBQUlBUGdBQUNnSUFCQUFFQ2dJQUFRQU5BZ3dBN1FUbS93QUFBQUFBQUFBQURnSU1BRFF6Ky84QUFBQUFBQUFBQUE4Q0RBRHRCT2IvUmk0VkFBQUFBQUFBQUFlQVFRQUFBQVFDRUFBQUFBQUFsRmgvQUFBQUFBQk9LbW9BQ2dBQ0FEOEFBQW9DQUFRQUJBb0NBQUVBRFFJTUFFNHFhZ0FBQUFBQUFBQUFBQTRDREFDVVdIOEFBQUFBQUFBQUFBQVBBZ3dBVGlwcUFFWXVGUUFBQUFBQUFBQUFBQUFBQUFBQUFBPT0=</t>
        </r>
      </text>
    </comment>
    <comment ref="J123" authorId="0">
      <text>
        <r>
          <rPr>
            <sz val="9"/>
            <color indexed="81"/>
            <rFont val="Tahoma"/>
            <family val="2"/>
          </rPr>
          <t>QzE5SDE3TjNPM3xNQVNURVIgU0hFRVRQaWN0dXJlIDQ5fFZtcERSREF4TURBRUF3SUJBQUFBQUFBQUFBQUFBQUNBQUFBQUFBTUFGZ0FBQUVOb1pXMUVjbUYzSURFeUxqQXVNaTR4TURjMkJBSVFBTG8xMHY4SnA5eitPcU5D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TFkrenhnV0NBUUFBQUFrQUJnSUJBQUFBQ1FBR1FnQUFCQUlBZ0FCQUE4SUFnQUJBQU9BT0FBQUFBUUNFQUM2TmRML0NhZmMvanFqUWdDRnlDNEFCSUFCQUFBQUFBSUlBRG5mNS85cXROeitDZ0FDQUFJQU53UUJBQUVBQUFTQUFnQUFBQUFDQ0FBQUF1di9XSXI2L2dvQUFnQURBQUFBQklBREFBQUFBQUlJQU1DODB2K0pMQXovQ2dBQ0FBUUFBQUFFZ0FRQUFBQUFBZ2dBaU4vVi8zWUNLdjhLQUFJQUJRQUFBQVNBQlFBQUFBQUNDQUNQUi9IL016WTIvd29BQWdBR0FBQUFCSUFHQUFBQUFBSUlBTTZNQ1FBQ2xDVC9DZ0FDQUFjQUFBQUVnQWNBQUFBQUFnZ0ExdlFrQUwvSE1QOEtBQUlBQ0FBM0JBRUFBUUFBQklBSUFBQUFBQUlJQUowWEtBQ3RuVTcvQ2dBQ0FBa0FBZ1FDQUFjQUt3UUNBQUFBU0FRQUFBYUFBQUFBQUFBQ0NBRFFxaXNBclFWTC93UUNFQUJxaENRQXJRVkwvOUNxS3dEZ09GTC9Jd2dCQUFBQ0J3SUFBQUFBQncwQUFRQUFBQU1BWUFESUFBTUFUZ0FBQUFBRWdBa0FBQUFBQWdnQXNCSkNBSzJkWGY4S0FBSUFDZ0FBQUFTQUNnQUFBQUFDQ0FEdDFUc0EyZlY2L3dvQUFnQUxBQUFBQklBTEFBQUFBQUlJQUFBQUhnQ2dHSDcvQ2dBQ0FBd0FBQUFFZ0F3QUFBQUFBZ2dBQUFBUEFMUVRtUDhLQUFJQURRQUNCQUlBQndBckJBSUFBUUJJQkFBQU53UUJBQUVHZ0FBQUFBQUFBZ2dBdXpzS0FMUjdsUDhFQWhBQVZSVURBTFI3bFA4emt4SUE1NjZiL3lNSUFRQUFBZ2NDQUFBQUJRY0JBQVFFQndZQUFnQUNBQU1BQUFjT0FBRUFBQUFEQUdBQXlBQURBRTVJQUFBQUFBU0FEUUFBQUFBQ0NBQUFBQjRBeHc2eS93b0FBZ0FPQUFBQUJJQU9BQUFBQUFJSUFBQUFQQURIRHJML0NnQUNBQThBQWdRQ0FBZ0FLd1FDQUFBQVNBUUFBRGNFQVFBQkJvQUFBQUFBQUFJSUFBQ2dQd0RISnE3L0JBSVFBQUJnT0FESEpxNy9tYmsvQU1mbXRmOGpDQUVBQUFJSEFnQUFBQUFIRFFBQkFBQUFBd0JnQU1nQUF3QlBBQUFBQUFTQUR3QUFBQUFDQ0FBQUFBOEEyZ25NL3dvQUFnQVFBQUFBQklBUUFBQUFBQUlJQUFFQThmL2FDY3ovQ2dBQ0FCRUFBQUFFZ0JFQUFBQUFBZ2dBQUFEaS8rMEU1djhLQUFJQUVnQUFBQVNBRWdBQUFBQUNDQUFBQVBIL0FBQUFBQW9BQWdBVEFBQUFCSUFUQUFBQUFBSUlBTUM2NS84ZGlCd0FDZ0FDQUJRQUFnUUNBQWdBS3dRQ0FBQUFTQVFBQURjRUFRQUJCb0FBQUFBQUFBSUlBTUJhNi84ZG9CZ0FCQUlRQU1BYTVQOGRvQmdBV25Uci94MWdJQUFqQ0FFQUFBSUhBZ0FBQUFBSERRQUJBQUFBQXdCZ0FNZ0FBd0JQQUFBQUFBU0FGQUFBQUFBQ0NBQUFBQUFBVGlvdUFBb0FBZ0FWQURjRUFRQUJBQUFFZ0JVQUFBQUFBZ2dBUUVVWUFCMklIQUFLQUFJQUZnQUNCQUlBQ0FBckJBSUFBQUJJQkFBQU53UUJBQUVHZ0FBQUFBQUFBZ2dBUU9VYkFCMmdHQUFFQWhBQVFLVVVBQjJnR0FEWi9oc0FIV0FnQUNNSUFRQUFBZ2NDQUFBQUFBY05BQUVBQUFBREFHQUF5QUFEQUU4QUFBQUFCSUFXQUFBQUFBSUlBUC8vRGdBQUFBQUFDZ0FDQUJjQUFBQUVnQmNBQUFBQUFnZ0FBQUFlQU8wRTV2OEtBQUlBR0FBQUFBU0FHQUFBQUFBQ0NBQkR6QkVBbWJCaS93b0FBZ0FaQUFJRUFnQUhBQ3NFQWdBQUFFZ0VBQUFHZ0FBQUFBQUFBZ2dBZGw4VkFKa1lYLzhFQWhBQUVEa09BSmtZWC85Mlh4VUF6RXRtL3lNSUFRQUFBZ2NDQUFBQUFBY05BQUVBQUFBREFHQUF5QUFEQUU0QUFBQUFCSUFaQUFBQUFBSUlBQWRxQmdBVnZnYi9DZ0FDQUJvQUFBQUZnQnNBQUFBS0FBSUFHd0FFQmdRQUFRQUFBQVVHQkFBQ0FBQUFDZ1lCQUFFQUFBV0FIQUFBQUFvQUFnQWNBQVFHQkFBQ0FBQUFCUVlFQUFNQUFBQUFCZ0lBZ0FBQUFBV0FIUUFBQUFvQUFnQWRBQVFHQkFBREFBQUFCUVlFQUFRQUFBQUFCZ0lBZ0FBQUFBV0FIZ0FBQUFvQUFnQWVBQVFHQkFBRUFBQUFCUVlFQUFVQUFBQUFCZ0lBZ0FBQUFBV0FId0FBQUFvQUFnQWZBQVFHQkFBRkFBQUFCUVlFQUFZQUFBQUFCZ0lBZ0FBQUFBV0FJQUFBQUFvQUFnQWdBQVFHQkFBR0FBQUFCUVlFQUFjQUFBQUtCZ0VBQVFBQUJZQWhBQUFBQ2dBQ0FDRUFCQVlFQUFjQUFBQUZCZ1FBQ0FBQUFBb0dBUUFCQUFBRmdDSUFBQUFLQUFJQUlnQUVCZ1FBQ0FBQUFBVUdCQUFKQUFBQUFBWUNBSUFBQUFBRmdDTUFBQUFLQUFJQUl3QUVCZ1FBQ1FBQUFBVUdCQUFLQUFBQUFBWUNBSUFBQUFBRmdDUUFBQUFLQUFJQUpBQUVCZ1FBQ2dBQUFBVUdCQUFMQUFBQUFBWUNBSUFBQUFBRmdDVUFBQUFLQUFJQUpRQUVCZ1FBQ3dBQUFBVUdCQUFNQUFBQUNnWUJBQUVBQUFXQUpnQUFBQW9BQWdBbUFBUUdCQUFNQUFBQUJRWUVBQTBBQUFBS0JnRUFBUUFBQllBbkFBQUFDZ0FDQUNjQUJBWUVBQTBBQUFBRkJnUUFEZ0FBQUFBR0FnQUNBQUFBQllBb0FBQUFDZ0FDQUNnQUJBWUVBQTBBQUFBRkJnUUFEd0FBQUFvR0FRQUJBQUFGZ0NrQUFBQUtBQUlBS1FBRUJnUUFEd0FBQUFVR0JBQVFBQUFBQUFZQ0FJQUFBQUFGZ0NvQUFBQUtBQUlBS2dBRUJnUUFFQUFBQUFVR0JBQVJBQUFBQUFZQ0FJQUFBQUFGZ0NzQUFBQUtBQUlBS3dBRUJnUUFFUUFBQUFVR0JBQVNBQUFBQUFZQ0FJQUFBQUFGZ0N3QUFBQUtBQUlBTEFBRUJnUUFFZ0FBQUFVR0JBQVRBQUFBQ2dZQkFBRUFBQVdBTFFBQUFBb0FBZ0F0QUFRR0JBQVRBQUFBQlFZRUFCUUFBQUFLQmdFQUFRQUFCWUF1QUFBQUNnQUNBQzRBQkFZRUFCUUFBQUFGQmdRQUZRQUFBQW9HQVFBQkFBQUZnQzhBQUFBS0FBSUFMd0FFQmdRQUZRQUFBQVVHQkFBV0FBQUFDZ1lCQUFFQUFBV0FNQUFBQUFvQUFnQXdBQVFHQkFBU0FBQUFCUVlFQUJZQUFBQUFCZ0lBZ0FBQUFBV0FNUUFBQUFvQUFnQXhBQVFHQkFBV0FBQUFCUVlFQUJjQUFBQUFCZ0lBZ0FBQUFBV0FNZ0FBQUFvQUFnQXlBQVFHQkFBUEFBQUFCUVlFQUJjQUFBQUFCZ0lBZ0FBQUFBV0FNd0FBQUFvQUFnQXpBQVFHQkFBTEFBQUFCUVlFQUJnQUFBQUFCZ0lBZ0FBQUFBV0FOQUFBQUFvQUFnQTBBQVFHQkFBSUFBQUFCUVlFQUJnQUFBQUFCZ0lBZ0FBQUFBV0FOUUFBQUFvQUFnQTFBQVFHQkFBR0FBQUFCUVlFQUJrQUFBQUFCZ0lBZ0FBQUFBV0FOZ0FBQUFvQUFnQTJBQVFHQkFBQ0FBQUFCUVlFQUJrQUFBQUFCZ0lBZ0FBQUFBZUFPUUFBQUFRQ0VBRElKTzcvakk0dC84Z2s3djlGWUJqL0NnQUNBRGNBQUFvQ0FBUUFCQW9DQUFFQURRSU1BRVZnR1AvSUpPNy9BQUFBQUE0Q0RBQ01qaTMveUNUdS93QUFBQUFQQWd3QVJXQVkvdzFUQXdBQUFBQUFBQUFIZ0RvQUFBQUVBaEFBZjhJcUFHVFhkLzkvd2lvQTR2NW4vd29BQWdBNEFCQUFSd0FBQUZSb1pYSmxJR2x6SUdFZ2RtRnNaVzVqWlNCdmNpQmphR0Z5WjJVZ1pYSnliM0lnYzI5dFpYZG9aWEpsSUdsdUlIUm9hWE1nWVhKdmJXRjBhV01nYzNsemRHVnRMZ0FLQWdBRUFBUUtBZ0FCQUEwQ0RBRGkvbWYvZjhJcUFBQUFBQUFPQWd3QVpOZDMvMy9DS2dBQUFBQUFEd0lNQU9MK1ovOEJtem9BQUFBQUFBQUFCNEE3QUFBQUJBSVFBQUFBQUFBME0vdi9BQUFBQU8wRTV2OEtBQUlBT1FBQUNnSUFCQUFFQ2dJQUFRQU5BZ3dBN1FUbS93QUFBQUFBQUFBQURnSU1BRFF6Ky84QUFBQUFBQUFBQUE4Q0RBRHRCT2IvUmk0VkFBQUFBQUFBQUFBQUFBQUFBQUFB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QzE5SDE3TjNPM3xNQVNURVIgU0hFRVRQaWN0dXJlIDQ5fFZtcERSREF4TURBRUF3SUJBQUFBQUFBQUFBQUFBQUNBQUFBQUFBTUFGZ0FBQUVOb1pXMUVjbUYzSURFeUxqQXVNaTR4TURjMkJBSVFBTG8xMHY4SnA5eitPcU5D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TFkrenhnV0NBUUFBQUFrQUJnSUJBQUFBQ1FBR1FnQUFCQUlBZ0FCQUE4SUFnQUJBQU9BT0FBQUFBUUNFQUM2TmRML0NhZmMvanFqUWdDRnlDNEFCSUFCQUFBQUFBSUlBRG5mNS85cXROeitDZ0FDQUFJQU53UUJBQUVBQUFTQUFnQUFBQUFDQ0FBQUF1di9XSXI2L2dvQUFnQURBQUFBQklBREFBQUFBQUlJQU1DODB2K0pMQXovQ2dBQ0FBUUFBQUFFZ0FRQUFBQUFBZ2dBaU4vVi8zWUNLdjhLQUFJQUJRQUFBQVNBQlFBQUFBQUNDQUNQUi9IL016WTIvd29BQWdBR0FBQUFCSUFHQUFBQUFBSUlBTTZNQ1FBQ2xDVC9DZ0FDQUFjQUFBQUVnQWNBQUFBQUFnZ0ExdlFrQUwvSE1QOEtBQUlBQ0FBM0JBRUFBUUFBQklBSUFBQUFBQUlJQUowWEtBQ3RuVTcvQ2dBQ0FBa0FBZ1FDQUFjQUt3UUNBQUFBU0FRQUFBYUFBQUFBQUFBQ0NBRFFxaXNBclFWTC93UUNFQUJxaENRQXJRVkwvOUNxS3dEZ09GTC9Jd2dCQUFBQ0J3SUFBQUFBQncwQUFRQUFBQU1BWUFESUFBTUFUZ0FBQUFBRWdBa0FBQUFBQWdnQXNCSkNBSzJkWGY4S0FBSUFDZ0FBQUFTQUNnQUFBQUFDQ0FEdDFUc0EyZlY2L3dvQUFnQUxBQUFBQklBTEFBQUFBQUlJQUFBQUhnQ2dHSDcvQ2dBQ0FBd0FBQUFFZ0F3QUFBQUFBZ2dBQUFBUEFMUVRtUDhLQUFJQURRQUNCQUlBQndBckJBSUFBUUJJQkFBQU53UUJBQUVHZ0FBQUFBQUFBZ2dBdXpzS0FMUjdsUDhFQWhBQVZSVURBTFI3bFA4emt4SUE1NjZiL3lNSUFRQUFBZ2NDQUFBQUJRY0JBQVFFQndZQUFnQUNBQU1BQUFjT0FBRUFBQUFEQUdBQXlBQURBRTVJQUFBQUFBU0FEUUFBQUFBQ0NBQUFBQjRBeHc2eS93b0FBZ0FPQUFBQUJJQU9BQUFBQUFJSUFBQUFQQURIRHJML0NnQUNBQThBQWdRQ0FBZ0FLd1FDQUFBQVNBUUFBRGNFQVFBQkJvQUFBQUFBQUFJSUFBQ2dQd0RISnE3L0JBSVFBQUJnT0FESEpxNy9tYmsvQU1mbXRmOGpDQUVBQUFJSEFnQUFBQUFIRFFBQkFBQUFBd0JnQU1nQUF3QlBBQUFBQUFTQUR3QUFBQUFDQ0FBQUFBOEEyZ25NL3dvQUFnQVFBQUFBQklBUUFBQUFBQUlJQUFFQThmL2FDY3ovQ2dBQ0FCRUFBQUFFZ0JFQUFBQUFBZ2dBQUFEaS8rMEU1djhLQUFJQUVnQUFBQVNBRWdBQUFBQUNDQUFBQVBIL0FBQUFBQW9BQWdBVEFBQUFCSUFUQUFBQUFBSUlBTUM2NS84ZGlCd0FDZ0FDQUJRQUFnUUNBQWdBS3dRQ0FBQUFTQVFBQURjRUFRQUJCb0FBQUFBQUFBSUlBTUJhNi84ZG9CZ0FCQUlRQU1BYTVQOGRvQmdBV25Uci94MWdJQUFqQ0FFQUFBSUhBZ0FBQUFBSERRQUJBQUFBQXdCZ0FNZ0FBd0JQQUFBQUFBU0FGQUFBQUFBQ0NBQUFBQUFBVGlvdUFBb0FBZ0FWQURjRUFRQUJBQUFFZ0JVQUFBQUFBZ2dBUUVVWUFCMklIQUFLQUFJQUZnQUNCQUlBQ0FBckJBSUFBQUJJQkFBQU53UUJBQUVHZ0FBQUFBQUFBZ2dBUU9VYkFCMmdHQUFFQWhBQVFLVVVBQjJnR0FEWi9oc0FIV0FnQUNNSUFRQUFBZ2NDQUFBQUFBY05BQUVBQUFBREFHQUF5QUFEQUU4QUFBQUFCSUFXQUFBQUFBSUlBUC8vRGdBQUFBQUFDZ0FDQUJjQUFBQUVnQmNBQUFBQUFnZ0FBQUFlQU8wRTV2OEtBQUlBR0FBQUFBU0FHQUFBQUFBQ0NBQkR6QkVBbWJCaS93b0FBZ0FaQUFJRUFnQUhBQ3NFQWdBQUFFZ0VBQUFHZ0FBQUFBQUFBZ2dBZGw4VkFKa1lYLzhFQWhBQUVEa09BSmtZWC85Mlh4VUF6RXRtL3lNSUFRQUFBZ2NDQUFBQUFBY05BQUVBQUFBREFHQUF5QUFEQUU0QUFBQUFCSUFaQUFBQUFBSUlBQWRxQmdBVnZnYi9DZ0FDQUJvQUFBQUZnQnNBQUFBS0FBSUFHd0FFQmdRQUFRQUFBQVVHQkFBQ0FBQUFDZ1lCQUFFQUFBV0FIQUFBQUFvQUFnQWNBQVFHQkFBQ0FBQUFCUVlFQUFNQUFBQUFCZ0lBZ0FBQUFBV0FIUUFBQUFvQUFnQWRBQVFHQkFBREFBQUFCUVlFQUFRQUFBQUFCZ0lBZ0FBQUFBV0FIZ0FBQUFvQUFnQWVBQVFHQkFBRUFBQUFCUVlFQUFVQUFBQUFCZ0lBZ0FBQUFBV0FId0FBQUFvQUFnQWZBQVFHQkFBRkFBQUFCUVlFQUFZQUFBQUFCZ0lBZ0FBQUFBV0FJQUFBQUFvQUFnQWdBQVFHQkFBR0FBQUFCUVlFQUFjQUFBQUtCZ0VBQVFBQUJZQWhBQUFBQ2dBQ0FDRUFCQVlFQUFjQUFBQUZCZ1FBQ0FBQUFBb0dBUUFCQUFBRmdDSUFBQUFLQUFJQUlnQUVCZ1FBQ0FBQUFBVUdCQUFKQUFBQUFBWUNBSUFBQUFBRmdDTUFBQUFLQUFJQUl3QUVCZ1FBQ1FBQUFBVUdCQUFLQUFBQUFBWUNBSUFBQUFBRmdDUUFBQUFLQUFJQUpBQUVCZ1FBQ2dBQUFBVUdCQUFMQUFBQUFBWUNBSUFBQUFBRmdDVUFBQUFLQUFJQUpRQUVCZ1FBQ3dBQUFBVUdCQUFNQUFBQUNnWUJBQUVBQUFXQUpnQUFBQW9BQWdBbUFBUUdCQUFNQUFBQUJRWUVBQTBBQUFBS0JnRUFBUUFBQllBbkFBQUFDZ0FDQUNjQUJBWUVBQTBBQUFBRkJnUUFEZ0FBQUFBR0FnQUNBQUFBQllBb0FBQUFDZ0FDQUNnQUJBWUVBQTBBQUFBRkJnUUFEd0FBQUFvR0FRQUJBQUFGZ0NrQUFBQUtBQUlBS1FBRUJnUUFEd0FBQUFVR0JBQVFBQUFBQUFZQ0FJQUFBQUFGZ0NvQUFBQUtBQUlBS2dBRUJnUUFFQUFBQUFVR0JBQVJBQUFBQUFZQ0FJQUFBQUFGZ0NzQUFBQUtBQUlBS3dBRUJnUUFFUUFBQUFVR0JBQVNBQUFBQUFZQ0FJQUFBQUFGZ0N3QUFBQUtBQUlBTEFBRUJnUUFFZ0FBQUFVR0JBQVRBQUFBQ2dZQkFBRUFBQVdBTFFBQUFBb0FBZ0F0QUFRR0JBQVRBQUFBQlFZRUFCUUFBQUFLQmdFQUFRQUFCWUF1QUFBQUNnQUNBQzRBQkFZRUFCUUFBQUFGQmdRQUZRQUFBQW9HQVFBQkFBQUZnQzhBQUFBS0FBSUFMd0FFQmdRQUZRQUFBQVVHQkFBV0FBQUFDZ1lCQUFFQUFBV0FNQUFBQUFvQUFnQXdBQVFHQkFBU0FBQUFCUVlFQUJZQUFBQUFCZ0lBZ0FBQUFBV0FNUUFBQUFvQUFnQXhBQVFHQkFBV0FBQUFCUVlFQUJjQUFBQUFCZ0lBZ0FBQUFBV0FNZ0FBQUFvQUFnQXlBQVFHQkFBUEFBQUFCUVlFQUJjQUFBQUFCZ0lBZ0FBQUFBV0FNd0FBQUFvQUFnQXpBQVFHQkFBTEFBQUFCUVlFQUJnQUFBQUFCZ0lBZ0FBQUFBV0FOQUFBQUFvQUFnQTBBQVFHQkFBSUFBQUFCUVlFQUJnQUFBQUFCZ0lBZ0FBQUFBV0FOUUFBQUFvQUFnQTFBQVFHQkFBR0FBQUFCUVlFQUJrQUFBQUFCZ0lBZ0FBQUFBV0FOZ0FBQUFvQUFnQTJBQVFHQkFBQ0FBQUFCUVlFQUJrQUFBQUFCZ0lBZ0FBQUFBZUFPUUFBQUFRQ0VBRElKTzcvakk0dC84Z2s3djlGWUJqL0NnQUNBRGNBQUFvQ0FBUUFCQW9DQUFFQURRSU1BRVZnR1AvSUpPNy9BQUFBQUE0Q0RBQ01qaTMveUNUdS93QUFBQUFQQWd3QVJXQVkvdzFUQXdBQUFBQUFBQUFIZ0RvQUFBQUVBaEFBZjhJcUFHVFhkLzkvd2lvQTR2NW4vd29BQWdBNEFCQUFSd0FBQUZSb1pYSmxJR2x6SUdFZ2RtRnNaVzVqWlNCdmNpQmphR0Z5WjJVZ1pYSnliM0lnYzI5dFpYZG9aWEpsSUdsdUlIUm9hWE1nWVhKdmJXRjBhV01nYzNsemRHVnRMZ0FLQWdBRUFBUUtBZ0FCQUEwQ0RBRGkvbWYvZjhJcUFBQUFBQUFPQWd3QVpOZDMvMy9DS2dBQUFBQUFEd0lNQU9MK1ovOEJtem9BQUFBQUFBQUFCNEE3QUFBQUJBSVFBQUFBQUFBME0vdi9BQUFBQU8wRTV2OEtBQUlBT1FBQUNnSUFCQUFFQ2dJQUFRQU5BZ3dBN1FUbS93QUFBQUFBQUFBQURnSU1BRFF6Ky84QUFBQUFBQUFBQUE4Q0RBRHRCT2IvUmk0VkFBQUFBQUFBQUFBQUFBQUFBQUFB</t>
        </r>
      </text>
    </comment>
    <comment ref="K124" authorId="0">
      <text>
        <r>
          <rPr>
            <b/>
            <sz val="9"/>
            <color indexed="81"/>
            <rFont val="Tahoma"/>
            <family val="2"/>
          </rPr>
          <t>QzEySDEyTjRPM3xNQVNURVIgU0hFRVRQaWN0dXJlIDM4MnxWbXBEUkRBeE1EQUVBd0lCQUFBQUFBQUFBQUFBQUFDQUFBQUFBQU1BRmdBQUFFTm9aVzFFY21GM0lERXlMakF1TWk0eE1EYzJCQUlRQU1aY3pQOE5tZTcvYjFneUFIb0w1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1QUFBQUJBSVFBQUFBQUFBQUFBQUFBRUJkQkFDQUJRUVdDQVFBQUFBa0FCZ0lCQUFBQUNRQUdRZ0FBQkFJQWdBQkFBOElBZ0FCQUFPQUtnQUFBQVFDRUFER1hNei9EWm51LzI5WU1nQjZDK2NBQklBQkFBQUFBQUlJQU5XZUxnQ0RWQ1VBQ2dBQ0FBSUFBZ1FDQUFnQUt3UUNBQUFBSVFRQkFQOUlCQUFBTndRQkFBRUdnQUFBQUFBQUFnZ0ExVDR5QUlOc0lRQUVBaEFBMWY0cUFJTnNJUUJ2V0RJQUhhWXJBQ01JQVFBQUFnY0NBQUFBQlFjQkFBRUFCdzRBQVFBQUFBTUFZQURJQUFNQVR5MEFBQUFBQklBQ0FBQUFBQUlJQU9tTEdnQXBDUThBQ2dBQ0FBTUFBZ1FDQUFjQUt3UUNBQUFBSVFRQkFBRklCQUFBQm9BQUFBQUFBQUlJQUJ3ZkhnQXBjUXNBQkFJUUFPbkxGUUFwY1FzQUhCOGVBUGI5RmdBakNBRUFBQUlIQWdBQUFBVUhBUUFCQUFjT0FBRUFBQUFEQUdBQXlBQURBRTRyQUFBQUFBU0FBd0FBQUFBQ0NBQXAwU01BRFlIeS93b0FBZ0FFQUFJRUFnQUlBQ3NFQWdBQUFFZ0VBQUEzQkFFQUFRYUFBQUFBQUFBQ0NBQXBjU2NBRFpudS93UUNFQUFwTVNBQURabnUvOEtLSndBTldmYi9Jd2dCQUFBQ0J3SUFBQUFBQncwQUFRQUFBQU1BWUFESUFBTUFUd0FBQUFBRWdBUUFBQUFBQWdnQXZUUDkvK3hGRlFBS0FBSUFCUUFBQUFTQUJRQUFBQUFDQ0FCajZPYi9BRE1CQUFvQUFnQUdBQUlFQWdBSEFDc0VBZ0FBQUVnRUFBQUdnQUFBQUFBQUFnZ0FsbnZxL3dHYi9mOEVBaEFBTUZYai93R2IvZitXZStyL004NEVBQ01JQVFBQUFnY0NBQUFBQUFjTkFBRUFBQUFEQUdBQXlBQURBRTRBQUFBQUJJQUdBQUFBQUFJSUFGRHR6UDhBTXhBQUNnQUNBQWNBQUFBRWdBY0FBQUFBQWdnQUV5clQveXlMTFFBS0FBSUFDQUFBQUFTQUNBQUFBQUFDQ0FBQUFQSC84NjB3QUFvQUFnQUpBQUlFQWdBSEFDc0VBZ0FBQUVnRUFBQUdnQUFBQUFBQUFnZ0FOSlAwLy9NVkxRQUVBaEFBeld6dC8vTVZMUUEway9UL0owazBBQ01JQVFBQUFnY0NBQUFBQUFjTkFBRUFBQUFEQUdBQXlBQURBRTRBQUFBQUJJQUpBQUFBQUFJSUFBQUFBQUFIcVVvQUNnQUNBQW9BTndRQkFBRUFBQVNBQ2dBQUFBQUNDQUFBQVBIL0dxUmtBQW9BQWdBTEFBQUFCSUFMQUFBQUFBSUlBQUFBMC84YXBHUUFDZ0FDQUF3QUFnUUNBQWdBS3dRQ0FBQUFTQVFBQURjRUFRQUJCb0FBQUFBQUFBSUlBQUNnMXY4YXZHQUFCQUlRQUFCZ3ovOGF2R0FBbXJuVy94cDhhQUFqQ0FFQUFBSUhBZ0FBQUFBSERRQUJBQUFBQXdCZ0FNZ0FBd0JQQUFBQUFBU0FEQUFBQUFBQ0NBQUFBQUFBTFo5K0FBb0FBZ0FOQUFJRUFnQUhBQ3NFQWdBQkFFZ0VBQUEzQkFFQUFRYUFBQUFBQUFBQ0NBQXprd01BTFFkN0FBUUNFQUROYlB6L0xRZDdBS3JxQ3dCZ09vSUFJd2dCQUFBQ0J3SUFBQUFGQndFQUJRUUhCZ0FDQUFJQUF3QUFCdzRBQVFBQUFBTUFZQURJQUFNQVRrZ0FBQUFBQklBTkFBQUFBQUlJQUFFQThmOUFtcGdBQ2dBQ0FBNEFOd1FCQUFFQUFBU0FEZ0FBQUFBQ0NBQUFBQUFBVTVXeUFBb0FBZ0FQQUFBQUJJQVBBQUFBQUFJSUFBQUFIZ0JUbGJJQUNnQUNBQkFBQUFBRWdCQUFBQUFBQWdnQUFBQXRBR2VRekFBS0FBSUFFUUFBQUFTQUVRQUFBQUFDQ0FBQUFCNEFlb3ZtQUFvQUFnQVNBQUFBQklBU0FBQUFBQUlJQUFBQUFBQjZpK1lBQ2dBQ0FCTUFBQUFFZ0JNQUFBQUFBZ2dBQVFEeC8yZVF6QUFLQUFJQUZBQUFBQVdBRlFBQUFBb0FBZ0FWQUFRR0JBQUJBQUFBQlFZRUFBSUFBQUFLQmdFQUFRQUFCWUFXQUFBQUNnQUNBQllBQkFZRUFBSUFBQUFGQmdRQUF3QUFBQUFHQWdBQ0FBQUFCWUFYQUFBQUNnQUNBQmNBQkFZRUFBSUFBQUFGQmdRQUJBQUFBQW9HQVFBQkFBQUZnQmdBQUFBS0FBSUFHQUFFQmdRQUJBQUFBQVVHQkFBRkFBQUFBQVlDQUlBQUFBQUZnQmtBQUFBS0FBSUFHUUFFQmdRQUJRQUFBQVVHQkFBR0FBQUFBQVlDQUlBQUFBQUZnQm9BQUFBS0FBSUFHZ0FFQmdRQUJnQUFBQVVHQkFBSEFBQUFBQVlDQUlBQUFBQUZnQnNBQUFBS0FBSUFHd0FFQmdRQUJ3QUFBQVVHQkFBSUFBQUFBQVlDQUlBQUFBQUZnQndBQUFBS0FBSUFIQUFFQmdRQUJBQUFBQVVHQkFBSUFBQUFBQVlDQUlBQUFBQUZnQjBBQUFBS0FBSUFIUUFFQmdRQUNBQUFBQVVHQkFBSkFBQUFDZ1lCQUFFQUFBV0FIZ0FBQUFvQUFnQWVBQVFHQkFBSkFBQUFCUVlFQUFvQUFBQUtCZ0VBQVFBQUJZQWZBQUFBQ2dBQ0FCOEFCQVlFQUFvQUFBQUZCZ1FBQ3dBQUFBQUdBZ0FDQUFBQUJZQWdBQUFBQ2dBQ0FDQUFCQVlFQUFvQUFBQUZCZ1FBREFBQUFBb0dBUUFCQUFBRmdDRUFBQUFLQUFJQUlRQUVCZ1FBREFBQUFBVUdCQUFOQUFBQUNnWUJBQUVBQUFXQUlnQUFBQW9BQWdBaUFBUUdCQUFOQUFBQUJRWUVBQTRBQUFBS0JnRUFBUUFBQllBakFBQUFDZ0FDQUNNQUJBWUVBQTRBQUFBRkJnUUFEd0FBQUFBR0FnQ0FBQUFBQllBa0FBQUFDZ0FDQUNRQUJBWUVBQThBQUFBRkJnUUFFQUFBQUFBR0FnQ0FBQUFBQllBbEFBQUFDZ0FDQUNVQUJBWUVBQkFBQUFBRkJnUUFFUUFBQUFBR0FnQ0FBQUFBQllBbUFBQUFDZ0FDQUNZQUJBWUVBQkVBQUFBRkJnUUFFZ0FBQUFBR0FnQ0FBQUFBQllBbkFBQUFDZ0FDQUNjQUJBWUVBQklBQUFBRkJnUUFFd0FBQUFBR0FnQ0FBQUFBQllBb0FBQUFDZ0FDQUNnQUJBWUVBQTRBQUFBRkJnUUFFd0FBQUFBR0FnQ0FBQUFBQjRBckFBQUFCQUlRQUlFOTVQKzNiQ29BZ1Qzay96V1VHZ0FLQUFJQUtRQVFBRWNBQUFCVWFHVnlaU0JwY3lCaElIWmhiR1Z1WTJVZ2IzSWdZMmhoY21kbElHVnljbTl5SUhOdmJXVjNhR1Z5WlNCcGJpQjBhR2x6SUdGeWIyMWhkR2xqSUhONWMzUmxiUzRBQ2dJQUJBQUVDZ0lBQVFBTkFnd0FOWlFhQUlFOTVQOEFBQUFBRGdJTUFMZHNLZ0NCUGVUL0FBQUFBQThDREFBMWxCb0FBaGIwL3dBQUFBQUFBQWVBTEFBQUFBUUNFQUFBQUE4QXJiN2hBQUFBRHdCbmtNd0FDZ0FDQUNvQUFBb0NBQVFBQkFvQ0FBRUFEUUlNQUdlUXpBQUFBQThBQUFBQUFBNENEQUN0dnVFQUFBQVBBQUFBQUFBUEFnd0FaNURNQUVZdUpBQUFBQUFBQUFBQUFBQUFBQUFBQUE9PQ==</t>
        </r>
      </text>
    </comment>
    <comment ref="K125" authorId="0">
      <text>
        <r>
          <rPr>
            <b/>
            <sz val="9"/>
            <color indexed="81"/>
            <rFont val="Tahoma"/>
            <family val="2"/>
          </rPr>
          <t>QzIySDI0TjJPOHxNQVNURVIgU0hFRVRQaWN0dXJlIDE4NnxWbXBEUkRBeE1EQUVBd0lCQUFBQUFBQUFBQUFBQUFDQUFBQUFBQU1BRmdBQUFFTm9aVzFFY21GM0lERXlMakF1TWk0eE1EYzJCQUlRQUFCZ3dQKzBrNWYvMlc1TEFIUGFx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KQUFBQUJBSVFBQUFBQUFBQUFBQUFBRUJkQkFDQUJRUVdDQVFBQUFBa0FCZ0lCQUFBQUNRQUdRZ0FBQkFJQWdBQkFBOElBZ0FCQUFPQVJnQUFBQVFDRUFBQVlNRC90Sk9YLzlsdVN3QnoycW9BQklBQkFBQUFBQUlJQVAvL093RHRCT2IvQ2dBQ0FBSUFOd1FCQUFFQUFBU0FBZ0FBQUFBQ0NBRC8veDBBN1FUbS93b0FBZ0FEQURBRUFRQUhNUVFRQUNJQUFBQWpBQUFBQUFBQUFFRUFBQUFBQUFTQUF3QUFBQUFDQ0FBQUFBOEFBQUFBQUFvQUFnQUVBREFFQVFBSE1RUVFBQ01BQUFBa0FBQUFOd0FBQUFBQUFBQUFBQVNBQkFBQUFBQUNDQUFBQUI0QUUvc1pBQW9BQWdBRkFEQUVBUUFITVFRUUFDUUFBQUFsQUFBQUFBQUFBQ1lBQUFBQUFBU0FCUUFBQUFBQ0NBQUFBRHdBRS9zWkFBb0FBZ0FHQUFJRUFnQUlBQ3NFQWdBQkFFZ0VBQUEzQkFFQUFRYUFBQUFBQUFBQ0NBQUFvRDhBRXhNV0FBUUNFQUFBWURnQUV4TVdBSm01UHdCR0JpVUFJd2dCQUFBQ0J3SUFBQUFGQndFQUFRQUhEZ0FCQUFBQUF3QmdBTWdBQXdCUFNBQUFBQUFFZ0FZQUFBQUFBZ2dBQUFBUEFDYjJNd0FLQUFJQUJ3QXdCQUVBQnpFRUVBQW1BQUFBSndBQUFETUFBQUFBQUFBQUFBQUVnQWNBQUFBQUFnZ0FBQUFlQURueFRRQUtBQUlBQ0FBd0JBRUFCekVFRUFBbkFBQUFLQUFBQUFBQUFBQXJBQUFBQUFBRWdBZ0FBQUFBQWdnQUFBQThBRG54VFFBS0FBSUFDUUFDQkFJQUJ3QXJCQUlBQUFCSUJBQUFCb0FBQUFBQUFBSUlBRE9UUHdBNVdVb0FCQUlRQU14c09BQTVXVW9BTTVNL0FHeU1VUUFqQ0FFQUFBSUhBZ0FBQUFBSERRQUJBQUFBQXdCZ0FNZ0FBd0JPQUFBQUFBU0FDUUFBQUFBQ0NBQUFBRXNBSnZZekFBb0FBZ0FLQURjRUFRQUJBQUFFZ0FvQUFBQUFBZ2dBQUFCTEFFenNad0FLQUFJQUN3QTNCQUVBQVFBQUJJQUxBQUFBQUFJSUFBQUFEd0JNN0djQUNnQUNBQXdBQUFBRWdBd0FBQUFBQWdnQUFRRHgvMHpzWndBS0FBSUFEUUFBQUFTQURRQUFBQUFDQ0FBQkFPTC9ZT2VCQUFvQUFnQU9BQUFBQklBT0FBQUFBQUlJQUFFQXhQOWc1NEVBQ2dBQ0FBOEFBZ1FDQUFnQUt3UUNBQUFBU0FRQUFEY0VBUUFCQm9BQUFBQUFBQUlJQUFHZ3gvOWcvMzBBQkFJUUFBRmd3UDlnLzMwQW1ybkgvMkMvaFFBakNBRUFBQUlIQWdBQUFBQUhEUUFCQUFBQUF3QmdBTWdBQXdCUEFBQUFBQVNBRHdBQUFBQUNDQUFCQVBIL2MrS2JBQW9BQWdBUUFBSUVBZ0FIQUNzRUFnQUNBRWdFQUFBM0JBRUFBUWFBQUFBQUFBQUNDQUEway9UL2MwcVlBQVFDRUFETmJPMy9jMHFZQUdmRzl2OXoycW9BSXdnQkFBQUNCd0lBQUFBRkJ3RUFBUUFIRHdBQkFBQUFBd0JnQU1nQUF3Qk9TRElBQUFBQUJJQVFBQUFBQUFJSUFBRUE0djg1OFUwQUNnQUNBQkVBQUFBRWdCRUFBQUFBQWdnQUFRREUvem54VFFBS0FBSUFFZ0FDQkFJQUNBQXJCQUlBQUFCSUJBQUFOd1FCQUFFR2dBQUFBQUFBQWdnQUFhREgvemtKU2dBRUFoQUFBV0RBL3prSlNnQ2F1Y2YvT2NsUkFDTUlBUUFBQWdjQ0FBQUFBQWNOQUFFQUFBQURBR0FBeUFBREFFOEFBQUFBQklBU0FBQUFBQUlJQUFFQThmOG05ak1BQ2dBQ0FCTUFNQVFCQUFjeEJCQUFNd0FBQURJQUFBQTFBQUFBTkFBQUFBQUFCSUFUQUFBQUFBSUlBQUVBMC84bTlqTUFDZ0FDQUJRQUFnUUNBQWdBS3dRQ0FBRUFTQVFBQURjRUFRQUJCb0FBQUFBQUFBSUlBQUdnMXY4bURqQUFCQUlRQUFGZ3ovOG1EakFBbXJuVy8xa0JQd0FqQ0FFQUFBSUhBZ0FBQUFVSEFRQUJBQWNPQUFFQUFBQURBR0FBeUFBREFFOUlBQUFBQUFTQUZBQUFBQUFDQ0FBQkFPTC9FL3NaQUFvQUFnQVZBQUFBQklBVkFBQUFBQUlJQUFFQThmOEFBQUFBQ2dBQ0FCWUFBQUFFZ0JZQUFBQUFBZ2dBQUFEaS8rMEU1djhLQUFJQUZ3QUFBQVNBRndBQUFBQUNDQUFBQU1ULzdRVG0vd29BQWdBWUFBSUVBZ0FJQUNzRUFnQUFBRWdFQUFBM0JBRUFBUWFBQUFBQUFBQUNDQUFBb01mLzdSemkvd1FDRUFBQVlNRC83UnppLzVxNXgvL3QzT24vSXdnQkFBQUNCd0lBQUFBQUJ3MEFBUUFBQUFNQVlBRElBQU1BVHdBQUFBQUVnQmdBQUFBQUFnZ0FBQUR4LzlvSnpQOEtBQUlBR1FBQUFBU0FHUUFBQUFBQ0NBQUFBT0wveHc2eS93b0FBZ0FhQUFBQUJJQWFBQUFBQUFJSUFBQUF4UC9IRHJML0NnQUNBQnNBQWdRQ0FBZ0FLd1FDQUFFQVNBUUFBRGNFQVFBQkJvQUFBQUFBQUFJSUFBQ2d4Ly9ISnE3L0JBSVFBQUJnd1AvSEpxNy9tcm5ILy9vWnZmOGpDQUVBQUFJSEFnQUFBQVVIQVFBQkFBY09BQUVBQUFBREFHQUF5QUFEQUU5SUFBQUFBQVNBR3dBQUFBQUNDQUFBQVBIL3RCT1kvd29BQWdBY0FBQUFCSUFjQUFBQUFBSUlBUC8vRGdDMEU1ai9DZ0FDQUIwQUFBQUVnQjBBQUFBQUFnZ0EvLzhkQU1jT3N2OEtBQUlBSGdBQUFBU0FIZ0FBQUFBQ0NBRC8vdzRBMmduTS93b0FBZ0FmQUFBQUJJQWZBQUFBQUFJSUFBRUF4UDhUK3hrQUNnQUNBQ0FBQWdRQ0FBZ0FLd1FDQUFFQVNBUUFBRGNFQVFBQkJvQUFBQUFBQUFJSUFBR2d4LzhURXhZQUJBSVFBQUZnd1A4VEV4WUFtcm5ILzBZR0pRQWpDQUVBQUFJSEFnQUFBQVVIQVFBQkFBY09BQUVBQUFBREFHQUF5QUFEQUU5SUFBQUFBQVNBSUFBQUFBQUNDQUFBQUI0QVlPZUJBQW9BQWdBaEFBSUVBZ0FJQUNzRUFnQUJBRWdFQUFBM0JBRUFBUWFBQUFBQUFBQUNDQUFBb0NFQVlQOTlBQVFDRUFBQVlCb0FZUDk5QUptNUlRQ1Q4b3dBSXdnQkFBQUNCd0lBQUFBRkJ3RUFBUUFIRGdBQkFBQUFBd0JnQU1nQUF3QlBTQUFBQUFBRmdDSUFBQUFLQUFJQUlnQUVCZ1FBQVFBQUFBVUdCQUFDQUFBQUFRWUNBQWNBQ2dZQkFBRUFBQVdBSXdBQUFBb0FBZ0FqQUFRR0JBQUNBQUFBQlFZRUFBTUFBQUFLQmdFQUFRQUFCWUFrQUFBQUNnQUNBQ1FBQkFZRUFBTUFBQUFGQmdRQUJBQUFBQW9HQVFBQkFBQUZnQ1VBQUFBS0FBSUFKUUFFQmdRQUJBQUFBQVVHQkFBRkFBQUFBUVlDQUFZQUNnWUJBQUVBQUFXQUpnQUFBQW9BQWdBbUFBUUdCQUFFQUFBQUJRWUVBQVlBQUFBQkJnSUFCQUFLQmdFQUFRQUFCWUFuQUFBQUNnQUNBQ2NBQkFZRUFBWUFBQUFGQmdRQUJ3QUFBQW9HQVFBQkFBQUZnQ2dBQUFBS0FBSUFLQUFFQmdRQUJ3QUFBQVVHQkFBSUFBQUFBUVlDQUFZQUNnWUJBQUVBQUFXQUtRQUFBQW9BQWdBcEFBUUdCQUFJQUFBQUJRWUVBQWtBQUFBS0JnRUFBUUFBQllBcUFBQUFDZ0FDQUNvQUJBWUVBQWdBQUFBRkJnUUFDZ0FBQUFvR0FRQUJBQUFGZ0NzQUFBQUtBQUlBS3dBRUJnUUFCd0FBQUFVR0JBQUxBQUFBQ2dZQkFBRUFBQVdBTEFBQUFBb0FBZ0FzQUFRR0JBQUxBQUFBQlFZRUFBd0FBQUFBQmdJQUFnQURCZ0lBQVFBTEJoQUFLd0FBQUVRQUFBQXRBQUFBTUFBQUFBQUFCWUF0QUFBQUNnQUNBQzBBQkFZRUFBd0FBQUFGQmdRQURRQUFBQW9HQVFBQkFBQUZnQzRBQUFBS0FBSUFMZ0FFQmdRQURRQUFBQVVHQkFBT0FBQUFBQVlDQUFJQUFBQUZnQzhBQUFBS0FBSUFMd0FFQmdRQURRQUFBQVVHQkFBUEFBQUFDZ1lCQUFFQUFBV0FNQUFBQUFvQUFnQXdBQVFHQkFBTUFBQUFCUVlFQUJBQUFBQUtCZ0VBQVFBQUJZQXhBQUFBQ2dBQ0FERUFCQVlFQUJBQUFBQUZCZ1FBRVFBQUFBQUdBZ0FDQUFBQUJZQXlBQUFBQ2dBQ0FESUFCQVlFQUJBQUFBQUZCZ1FBRWdBQUFBb0dBUUFCQUFBRmdETUFBQUFLQUFJQU13QUVCZ1FBQmdBQUFBVUdCQUFTQUFBQUNnWUJBQUVBQUFXQU5BQUFBQW9BQWdBMEFBUUdCQUFTQUFBQUJRWUVBQk1BQUFBQkJnSUFCZ0FLQmdFQUFRQUFCWUExQUFBQUNnQUNBRFVBQkFZRUFCSUFBQUFGQmdRQUZBQUFBQW9HQVFBQkFBQUZnRFlBQUFBS0FBSUFOZ0FFQmdRQUZBQUFBQVVHQkFBVkFBQUFBQVlDQUFJQUF3WUNBQUVBQ3dZUUFEVUFBQUJEQUFBQU9BQUFBRGNBQUFBQUFBV0FOd0FBQUFvQUFnQTNBQVFHQkFBREFBQUFCUVlFQUJVQUFBQUJCZ0lBQXdBS0JnRUFBUUFBQllBNEFBQUFDZ0FDQURnQUJBWUVBQlVBQUFBRkJnUUFGZ0FBQUFvR0FRQUJBQUFGZ0RrQUFBQUtBQUlBT1FBRUJnUUFGZ0FBQUFVR0JBQVhBQUFBQUFZQ0FBSUFBQUFGZ0RvQUFBQUtBQUlBT2dBRUJnUUFGZ0FBQUFVR0JBQVlBQUFBQ2dZQkFBRUFBQVdBT3dBQUFBb0FBZ0E3QUFRR0JBQVlBQUFBQlFZRUFCa0FBQUFBQmdJQWdBQUFBQVdBUEFBQUFBb0FBZ0E4QUFRR0JBQVpBQUFBQlFZRUFCb0FBQUFLQmdFQUFRQUFCWUE5QUFBQUNnQUNBRDBBQkFZRUFCa0FBQUFGQmdRQUd3QUFBQUFHQWdDQUFBQUFCWUErQUFBQUNnQUNBRDRBQkFZRUFCc0FBQUFGQmdRQUhBQUFBQUFHQWdDQUFBQUFCWUEvQUFBQUNnQUNBRDhBQkFZRUFCd0FBQUFGQmdRQUhRQUFBQUFHQWdDQUFBQUFCWUJBQUFBQUNnQUNBRUFBQkFZRUFCMEFBQUFGQmdRQUhnQUFBQUFHQWdDQUFBQUFCWUJCQUFBQUNnQUNBRUVBQkFZRUFBSUFBQUFGQmdRQUhnQUFBQW9HQVFBQkFBQUZnRUlBQUFBS0FBSUFRZ0FFQmdRQUdBQUFBQVVHQkFBZUFBQUFBQVlDQUlBQUFBQUZnRU1BQUFBS0FBSUFRd0FFQmdRQUZBQUFBQVVHQkFBZkFBQUFDZ1lCQUFFQUFBV0FSQUFBQUFvQUFnQkVBQVFHQkFBTEFBQUFCUVlFQUNBQUFBQUtCZ0VBQVFBQUI0QkhBQUFBQkFJUUFBQUFBQUFOUGNmL0FBQUFBTWNPc3Y4S0FBSUFSUUFBQ2dJQUJBQUVDZ0lBQVFBTkFnd0F4dzZ5L3dBQUFBQUFBQUFBRGdJTUFBMDl4LzhBQUFBQUFBQUFBQThDREFESERyTC9SaTRWQUFBQUFBQUFBQUFBQUFBQUFBQUE=</t>
        </r>
      </text>
    </comment>
    <comment ref="J126" authorId="0">
      <text>
        <r>
          <rPr>
            <sz val="9"/>
            <color indexed="81"/>
            <rFont val="Tahoma"/>
            <family val="2"/>
          </rPr>
          <t>QzE5SDE0QkNsMkY0Tk8zfE1BU1RFUiBTSEVFVFBpY3R1cmUgNjUxfFZtcERSREF4TURBRUF3SUJBQUFBQUFBQUFBQUFBQUNBQUFBQUFBTUFGZ0FBQUVOb1pXMUVjbUYzSURFeUxqQXVNaTR4TURjMkJBSVFBS09TeC8vTmpRci9ObEdLQUIwcE13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SWt1Y3djV0NBUUFBQUFrQUJnSUJBQUFBQ1FBR1FnQUFCQUlBZ0FCQUE4SUFnQUJBQU9BUWdBQUFBUUNFQUNqa3NmL3pZMEsvelpSaWdBZEtUTUFCSUFCQUFBQUFBSUlBQ3hZTEFCMzB6SUFDZ0FDQUFJQU53UUJBQUVBQUFTQUFnQUFBQUFDQ0FCQVJSZ0FIWWdjQUFvQUFnQURBQUFBQklBREFBQUFBQUlJQUd5ZE5RQmFTeFlBQ2dBQ0FBUUFOd1FCQUFFQUFBU0FCQUFBQUFBQ0NBQUFBQUFBVGlvdUFBb0FBZ0FGQUFJRUFnQUlBQ3NFQWdBQUFFZ0VBQUEzQkFFQUFRYUFBQUFBQUFBQ0NBRC9ud01BVGtJcUFBUUNFQUFBWVB6L1RrSXFBSm01QXdCT0FqSUFJd2dCQUFBQ0J3SUFBQUFBQncwQUFRQUFBQU1BWUFESUFBTUFUd0FBQUFBRWdBVUFBQUFBQWdnQXdMcm4veDJJSEFBS0FBSUFCZ0FDQkFJQUJRQXJCQUlBQUFCSUJBQUFCb0FBQUFBQUFBSUlBUFJONi84ZEJCa0FCQUlRQUkwbjVQOGRCQmtBOUUzci80T3FId0FqQ0FFQUFBSUhBZ0FBQUFBSERRQUJBQUFBQXdCZ0FNZ0FBd0JDQUFBQUFBU0FCZ0FBQUFBQ0NBQ2pNc3YvWGMwbEFBb0FBZ0FIQUFJRUFnQUlBQ3NFQWdBQkFFZ0VBQUEzQkFFQUFRYUFBQUFBQUFBQ0NBQ2owczcvWGVVaEFBUUNFQUNqa3NmL1hlVWhBRDNzenYrUTJEQUFJd2dCQUFBQ0J3SUFBQUFGQndFQUFRQUhEZ0FCQUFBQUF3QmdBTWdBQXdCUFNBQUFBQUFFZ0FjQUFBQUFBZ2dBQUFEeC93QUFBQUFLQUFJQUNBQUFBQVNBQ0FBQUFBQUNDQUFCQU9MLzdRVG0vd29BQWdBSkFBQUFCSUFKQUFBQUFBSUlBQUVBOGYvYUNjei9DZ0FDQUFvQUFBQUVnQW9BQUFBQUFnZ0FBQUFQQU5vSnpQOEtBQUlBQ3dBQUFBU0FDd0FBQUFBQ0NBQUFBQjRBN1FUbS93b0FBZ0FNQUFBQUJJQU1BQUFBQUFJSUFBQUFEd0FBQUFBQUNnQUNBQTBBQUFBRWdBMEFBQUFBQWdnQUFBQWVBTWNPc3Y4S0FBSUFEZ0FBQUFTQURnQUFBQUFDQ0FEdDFUc0FBT3l1L3dvQUFnQVBBQUlFQWdBSEFDc0VBZ0FBQUVnRUFBQTNCQUVBQVFhQUFBQUFBQUFDQ0FBZ2FUOEFBRlNyL3dRQ0VBQzZRamdBQUZTci95QnBQd0F6aDdML0l3Z0JBQUFDQndJQUFBQUFCdzBBQVFBQUFBTUFZQURJQUFNQVRnQUFBQUFFZ0E4QUFBQUFBZ2dBc0JKQ0FOT1RrZjhLQUFJQUVBQUNCQUlBQ0FBckJBSUFBQUJJQkFBQU53UUJBQUVHZ0FBQUFBQUFBZ2dBc0xKRkFOT3JqZjhFQWhBQXNISStBTk9yamY5S3pFVUEwMnVWL3lNSUFRQUFBZ2NDQUFBQUFBY05BQUVBQUFBREFHQUF5QUFEQUU4QUFBQUFCSUFRQUFBQUFBSUlBSjBYS0FEVGs0TC9DZ0FDQUJFQUFBQUVnQkVBQUFBQUFnZ0FROHdSQUwrbWx2OEtBQUlBRWdBM0JBRUFBUUFBQklBU0FBQUFBQUlJQUoyWE93QnR6V0QvQ2dBQ0FCTUFBQUFFZ0JNQUFBQUFBZ2dBblpjc0FGclNSdjhLQUFJQUZBQUFBQVNBRkFBQUFBQUNDQUNkbHpzQVI5Y3Mvd29BQWdBVkFBQUFCSUFWQUFBQUFBSUlBSjJYTEFBMDNCTC9DZ0FDQUJZQUFnUUNBQkVBS3dRQ0FBQUFTQVFBQURjRUFRQUJCb0FBQUFBQUFBSUlBSjAzTUFBMDlCUC9CQUlRQUozM0tBRE5qUXIvTmxFd0FEVDBFLzhqQ0FFQS93RUhBUUQvQWdjQ0FBQUFCUWNCQUFNQUJ3NEFBUUFBQUFNQVlBRElBQU1BUTJ3QUFBQUFCSUFXQUFBQUFBSUlBSjJYV1FCSDF5ei9DZ0FDQUJjQUFBQUVnQmNBQUFBQUFnZ0FuWmRvQURUY0V2OEtBQUlBR0FBQ0JBSUFDUUFyQkFJQUFBQklCQUFBTndRQkFBRUdnQUFBQUFBQUFnZ0EwQ3BzQURTb0QvOEVBaEFBYWdSbEFEU29ELy9RS213QXpjRVYveU1JQVFBQUFnY0NBQUFBQUFjTkFBRUFBQUFEQUdBQXlBQURBRVlBQUFBQUJJQVlBQUFBQUFJSUFKMlhhQUJhMGtiL0NnQUNBQmtBQUFBRWdCa0FBQUFBQWdnQW5aZUdBRnJTUnY4S0FBSUFHZ0FDQkFJQUVRQXJCQUlBQUFCSUJBQUFOd1FCQUFFR2dBQUFBQUFBQWdnQW5UZUtBRm82US84RUFoQUFuZmVDQUZvNlEvODJVWW9Bd0tCTS95TUlBUUFBQWdjQ0FBQUFCUWNCQUFFQUJ3NEFBUUFBQUFNQVlBRElBQU1BUTJ3QUFBQUFCSUFhQUFBQUFBSUlBSjJYV1FCdHpXRC9DZ0FDQUJzQUFBQUVnQnNBQUFBQUFnZ0FGWU1TQU5tOGJmOEtBQUlBSEFBQUFBU0FIQUFBQUFBQ0NBQ1pyUFgvdmdGMi93b0FBZ0FkQUFJRUFnQUpBQ3NFQWdBQUFFZ0VBQUEzQkFFQUFRYUFBQUFBQUFBQ0NBRE1QL24vdnMxeS93UUNFQUJtR2ZML3ZzMXkvOHcvK2Y5WTUzai9Jd2dCQUFBQ0J3SUFBQUFBQncwQUFRQUFBQU1BWUFESUFBTUFSZ0FBQUFBRWdCMEFBQUFBQWdnQWdrejkvMFdHV1A4S0FBSUFIZ0FDQkFJQUNRQXJCQUlBQUFCSUJBQUFOd1FCQUFFR2dBQUFBQUFBQWdnQXROOEFBRVZTVmY4RUFoQUFUN241LzBWU1ZmKzAzd0FBM210Yi95TUlBUUFBQWdjQ0FBQUFBQWNOQUFFQUFBQURBR0FBeUFBREFFWUFBQUFBQklBZUFBQUFBQUlJQU5CR0dnQ0t3bEQvQ2dBQ0FCOEFBZ1FDQUFrQUt3UUNBQUFBU0FRQUFEY0VBUUFCQm9BQUFBQUFBQUlJQUFQYUhRQ0tqazMvQkFJUUFKMnpGZ0NLamszL0E5b2RBQ09vVS84akNBRUFBQUlIQWdBQUFBQUhEUUFCQUFBQUF3QmdBTWdBQXdCR0FBQUFBQVdBSUFBQUFBb0FBZ0FnQUFRR0JBQUJBQUFBQlFZRUFBSUFBQUFLQmdFQUFRQUFCWUFoQUFBQUNnQUNBQ0VBQkFZRUFBSUFBQUFGQmdRQUF3QUFBQW9HQVFBQkFBQUZnQ0lBQUFBS0FBSUFJZ0FFQmdRQUFnQUFBQVVHQkFBRUFBQUFDZ1lCQUFFQUFBV0FJd0FBQUFvQUFnQWpBQVFHQkFBRUFBQUFCUVlFQUFVQUFBQUtCZ0VBQVFBQUJZQWtBQUFBQ2dBQ0FDUUFCQVlFQUFVQUFBQUZCZ1FBQmdBQUFBb0dBUUFCQUFBRmdDVUFBQUFLQUFJQUpRQUVCZ1FBQlFBQUFBVUdCQUFIQUFBQUNnWUJBQUVBQUFXQUpnQUFBQW9BQWdBbUFBUUdCQUFIQUFBQUJRWUVBQWdBQUFBQUJnSUFnQUFBQUFXQUp3QUFBQW9BQWdBbkFBUUdCQUFJQUFBQUJRWUVBQWtBQUFBQUJnSUFnQUFBQUFXQUtBQUFBQW9BQWdBb0FBUUdCQUFKQUFBQUJRWUVBQW9BQUFBQUJnSUFnQUFBQUFXQUtRQUFBQW9BQWdBcEFBUUdCQUFLQUFBQUJRWUVBQXNBQUFBQUJnSUFnQUFBQUFXQUtnQUFBQW9BQWdBcUFBUUdCQUFMQUFBQUJRWUVBQXdBQUFBQUJnSUFnQUFBQUFXQUt3QUFBQW9BQWdBckFBUUdCQUFDQUFBQUJRWUVBQXdBQUFBS0JnRUFBUUFBQllBc0FBQUFDZ0FDQUN3QUJBWUVBQWNBQUFBRkJnUUFEQUFBQUFBR0FnQ0FBQUFBQllBdEFBQUFDZ0FDQUMwQUJBWUVBQW9BQUFBRkJnUUFEUUFBQUFvR0FRQUJBQUFGZ0M0QUFBQUtBQUlBTGdBRUJnUUFEUUFBQUFVR0JBQU9BQUFBQUFZQ0FBSUFBd1lDQUFJQUN3WVFBQzBBQUFBeUFBQUFMd0FBQUFBQUFBQUFBQVdBTHdBQUFBb0FBZ0F2QUFRR0JBQU9BQUFBQlFZRUFBOEFBQUFLQmdFQUFRQUFCWUF3QUFBQUNnQUNBREFBQkFZRUFBOEFBQUFGQmdRQUVBQUFBQW9HQVFBQkFBQUZnREVBQUFBS0FBSUFNUUFFQmdRQUVBQUFBQVVHQkFBUkFBQUFDZ1lCQUFFQUFBV0FNZ0FBQUFvQUFnQXlBQVFHQkFBTkFBQUFCUVlFQUJFQUFBQUtCZ0VBQVFBQUJZQXpBQUFBQ2dBQ0FETUFCQVlFQUJBQUFBQUZCZ1FBRWdBQUFBb0dBUUFCQUFBRmdEUUFBQUFLQUFJQU5BQUVCZ1FBRWdBQUFBVUdCQUFUQUFBQUFBWUNBSUFBQUFBRmdEVUFBQUFLQUFJQU5RQUVCZ1FBRXdBQUFBVUdCQUFVQUFBQUFBWUNBSUFBQUFBRmdEWUFBQUFLQUFJQU5nQUVCZ1FBRkFBQUFBVUdCQUFWQUFBQUNnWUJBQUVBQUFXQU53QUFBQW9BQWdBM0FBUUdCQUFVQUFBQUJRWUVBQllBQUFBQUJnSUFnQUFBQUFXQU9BQUFBQW9BQWdBNEFBUUdCQUFXQUFBQUJRWUVBQmNBQUFBS0JnRUFBUUFBQllBNUFBQUFDZ0FDQURrQUJBWUVBQllBQUFBRkJnUUFHQUFBQUFBR0FnQ0FBQUFBQllBNkFBQUFDZ0FDQURvQUJBWUVBQmdBQUFBRkJnUUFHUUFBQUFvR0FRQUJBQUFGZ0RzQUFBQUtBQUlBT3dBRUJnUUFHQUFBQUFVR0JBQWFBQUFBQUFZQ0FJQUFBQUFGZ0R3QUFBQUtBQUlBUEFBRUJnUUFFZ0FBQUFVR0JBQWFBQUFBQUFZQ0FJQUFBQUFGZ0QwQUFBQUtBQUlBUFFBRUJnUUFFQUFBQUFVR0JBQWJBQUFBQ2dZQkFBRUFBQVdBUGdBQUFBb0FBZ0ErQUFRR0JBQWJBQUFBQlFZRUFCd0FBQUFLQmdFQUFRQUFCWUEvQUFBQUNnQUNBRDhBQkFZRUFCc0FBQUFGQmdRQUhRQUFBQW9HQVFBQkFBQUZnRUFBQUFBS0FBSUFRQUFFQmdRQUd3QUFBQVVHQkFBZUFBQUFDZ1lCQUFFQUFBZUFRd0FBQUFRQ0VBQUFBQUFBTkRQNy93QUFBQUR0Qk9iL0NnQUNBRUVBQUFvQ0FBUUFCQW9DQUFFQURRSU1BTzBFNXY4QUFBQUFBQUFBQUE0Q0RBQTBNL3YvQUFBQUFBQUFBQUFQQWd3QTdRVG0vMFl1RlFBQUFBQUFBQUFIZ0VRQUFBQUVBaEFBblpkS0FLQUFYUCtkbDBvQVd0Skcvd29BQWdCQ0FBQUtBZ0FFQUFRS0FnQUJBQTBDREFCYTBrYi9uWmRLQUFBQUFBQU9BZ3dBb0FCYy81MlhTZ0FBQUFBQUR3SU1BRnJTUnYvanhWOEFBQUFBQUFBQUFBQUFBQUFBQUFBPQ==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QzE5SDE0QkNsMkY0Tk8zfE1BU1RFUiBTSEVFVFBpY3R1cmUgNjUxfFZtcERSREF4TURBRUF3SUJBQUFBQUFBQUFBQUFBQUNBQUFBQUFBTUFGZ0FBQUVOb1pXMUVjbUYzSURFeUxqQXVNaTR4TURjMkJBSVFBS09TeC8vTmpRci9ObEdLQUIwcE13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SWt1Y3djV0NBUUFBQUFrQUJnSUJBQUFBQ1FBR1FnQUFCQUlBZ0FCQUE4SUFnQUJBQU9BUWdBQUFBUUNFQUNqa3NmL3pZMEsvelpSaWdBZEtUTUFCSUFCQUFBQUFBSUlBQ3hZTEFCMzB6SUFDZ0FDQUFJQU53UUJBQUVBQUFTQUFnQUFBQUFDQ0FCQVJSZ0FIWWdjQUFvQUFnQURBQUFBQklBREFBQUFBQUlJQUd5ZE5RQmFTeFlBQ2dBQ0FBUUFOd1FCQUFFQUFBU0FCQUFBQUFBQ0NBQUFBQUFBVGlvdUFBb0FBZ0FGQUFJRUFnQUlBQ3NFQWdBQUFFZ0VBQUEzQkFFQUFRYUFBQUFBQUFBQ0NBRC9ud01BVGtJcUFBUUNFQUFBWVB6L1RrSXFBSm01QXdCT0FqSUFJd2dCQUFBQ0J3SUFBQUFBQncwQUFRQUFBQU1BWUFESUFBTUFUd0FBQUFBRWdBVUFBQUFBQWdnQXdMcm4veDJJSEFBS0FBSUFCZ0FDQkFJQUJRQXJCQUlBQUFCSUJBQUFCb0FBQUFBQUFBSUlBUFJONi84ZEJCa0FCQUlRQUkwbjVQOGRCQmtBOUUzci80T3FId0FqQ0FFQUFBSUhBZ0FBQUFBSERRQUJBQUFBQXdCZ0FNZ0FBd0JDQUFBQUFBU0FCZ0FBQUFBQ0NBQ2pNc3YvWGMwbEFBb0FBZ0FIQUFJRUFnQUlBQ3NFQWdBQkFFZ0VBQUEzQkFFQUFRYUFBQUFBQUFBQ0NBQ2owczcvWGVVaEFBUUNFQUNqa3NmL1hlVWhBRDNzenYrUTJEQUFJd2dCQUFBQ0J3SUFBQUFGQndFQUFRQUhEZ0FCQUFBQUF3QmdBTWdBQXdCUFNBQUFBQUFFZ0FjQUFBQUFBZ2dBQUFEeC93QUFBQUFLQUFJQUNBQUFBQVNBQ0FBQUFBQUNDQUFCQU9MLzdRVG0vd29BQWdBSkFBQUFCSUFKQUFBQUFBSUlBQUVBOGYvYUNjei9DZ0FDQUFvQUFBQUVnQW9BQUFBQUFnZ0FBQUFQQU5vSnpQOEtBQUlBQ3dBQUFBU0FDd0FBQUFBQ0NBQUFBQjRBN1FUbS93b0FBZ0FNQUFBQUJJQU1BQUFBQUFJSUFBQUFEd0FBQUFBQUNnQUNBQTBBQUFBRWdBMEFBQUFBQWdnQUFBQWVBTWNPc3Y4S0FBSUFEZ0FBQUFTQURnQUFBQUFDQ0FEdDFUc0FBT3l1L3dvQUFnQVBBQUlFQWdBSEFDc0VBZ0FBQUVnRUFBQTNCQUVBQVFhQUFBQUFBQUFDQ0FBZ2FUOEFBRlNyL3dRQ0VBQzZRamdBQUZTci95QnBQd0F6aDdML0l3Z0JBQUFDQndJQUFBQUFCdzBBQVFBQUFBTUFZQURJQUFNQVRnQUFBQUFFZ0E4QUFBQUFBZ2dBc0JKQ0FOT1RrZjhLQUFJQUVBQUNCQUlBQ0FBckJBSUFBQUJJQkFBQU53UUJBQUVHZ0FBQUFBQUFBZ2dBc0xKRkFOT3JqZjhFQWhBQXNISStBTk9yamY5S3pFVUEwMnVWL3lNSUFRQUFBZ2NDQUFBQUFBY05BQUVBQUFBREFHQUF5QUFEQUU4QUFBQUFCSUFRQUFBQUFBSUlBSjBYS0FEVGs0TC9DZ0FDQUJFQUFBQUVnQkVBQUFBQUFnZ0FROHdSQUwrbWx2OEtBQUlBRWdBM0JBRUFBUUFBQklBU0FBQUFBQUlJQUoyWE93QnR6V0QvQ2dBQ0FCTUFBQUFFZ0JNQUFBQUFBZ2dBblpjc0FGclNSdjhLQUFJQUZBQUFBQVNBRkFBQUFBQUNDQUNkbHpzQVI5Y3Mvd29BQWdBVkFBQUFCSUFWQUFBQUFBSUlBSjJYTEFBMDNCTC9DZ0FDQUJZQUFnUUNBQkVBS3dRQ0FBQUFTQVFBQURjRUFRQUJCb0FBQUFBQUFBSUlBSjAzTUFBMDlCUC9CQUlRQUozM0tBRE5qUXIvTmxFd0FEVDBFLzhqQ0FFQS93RUhBUUQvQWdjQ0FBQUFCUWNCQUFNQUJ3NEFBUUFBQUFNQVlBRElBQU1BUTJ3QUFBQUFCSUFXQUFBQUFBSUlBSjJYV1FCSDF5ei9DZ0FDQUJjQUFBQUVnQmNBQUFBQUFnZ0FuWmRvQURUY0V2OEtBQUlBR0FBQ0JBSUFDUUFyQkFJQUFBQklCQUFBTndRQkFBRUdnQUFBQUFBQUFnZ0EwQ3BzQURTb0QvOEVBaEFBYWdSbEFEU29ELy9RS213QXpjRVYveU1JQVFBQUFnY0NBQUFBQUFjTkFBRUFBQUFEQUdBQXlBQURBRVlBQUFBQUJJQVlBQUFBQUFJSUFKMlhhQUJhMGtiL0NnQUNBQmtBQUFBRWdCa0FBQUFBQWdnQW5aZUdBRnJTUnY4S0FBSUFHZ0FDQkFJQUVRQXJCQUlBQUFCSUJBQUFOd1FCQUFFR2dBQUFBQUFBQWdnQW5UZUtBRm82US84RUFoQUFuZmVDQUZvNlEvODJVWW9Bd0tCTS95TUlBUUFBQWdjQ0FBQUFCUWNCQUFFQUJ3NEFBUUFBQUFNQVlBRElBQU1BUTJ3QUFBQUFCSUFhQUFBQUFBSUlBSjJYV1FCdHpXRC9DZ0FDQUJzQUFBQUVnQnNBQUFBQUFnZ0FGWU1TQU5tOGJmOEtBQUlBSEFBQUFBU0FIQUFBQUFBQ0NBQ1pyUFgvdmdGMi93b0FBZ0FkQUFJRUFnQUpBQ3NFQWdBQUFFZ0VBQUEzQkFFQUFRYUFBQUFBQUFBQ0NBRE1QL24vdnMxeS93UUNFQUJtR2ZML3ZzMXkvOHcvK2Y5WTUzai9Jd2dCQUFBQ0J3SUFBQUFBQncwQUFRQUFBQU1BWUFESUFBTUFSZ0FBQUFBRWdCMEFBQUFBQWdnQWdrejkvMFdHV1A4S0FBSUFIZ0FDQkFJQUNRQXJCQUlBQUFCSUJBQUFOd1FCQUFFR2dBQUFBQUFBQWdnQXROOEFBRVZTVmY4RUFoQUFUN241LzBWU1ZmKzAzd0FBM210Yi95TUlBUUFBQWdjQ0FBQUFBQWNOQUFFQUFBQURBR0FBeUFBREFFWUFBQUFBQklBZUFBQUFBQUlJQU5CR0dnQ0t3bEQvQ2dBQ0FCOEFBZ1FDQUFrQUt3UUNBQUFBU0FRQUFEY0VBUUFCQm9BQUFBQUFBQUlJQUFQYUhRQ0tqazMvQkFJUUFKMnpGZ0NLamszL0E5b2RBQ09vVS84akNBRUFBQUlIQWdBQUFBQUhEUUFCQUFBQUF3QmdBTWdBQXdCR0FBQUFBQVdBSUFBQUFBb0FBZ0FnQUFRR0JBQUJBQUFBQlFZRUFBSUFBQUFLQmdFQUFRQUFCWUFoQUFBQUNnQUNBQ0VBQkFZRUFBSUFBQUFGQmdRQUF3QUFBQW9HQVFBQkFBQUZnQ0lBQUFBS0FBSUFJZ0FFQmdRQUFnQUFBQVVHQkFBRUFBQUFDZ1lCQUFFQUFBV0FJd0FBQUFvQUFnQWpBQVFHQkFBRUFBQUFCUVlFQUFVQUFBQUtCZ0VBQVFBQUJZQWtBQUFBQ2dBQ0FDUUFCQVlFQUFVQUFBQUZCZ1FBQmdBQUFBb0dBUUFCQUFBRmdDVUFBQUFLQUFJQUpRQUVCZ1FBQlFBQUFBVUdCQUFIQUFBQUNnWUJBQUVBQUFXQUpnQUFBQW9BQWdBbUFBUUdCQUFIQUFBQUJRWUVBQWdBQUFBQUJnSUFnQUFBQUFXQUp3QUFBQW9BQWdBbkFBUUdCQUFJQUFBQUJRWUVBQWtBQUFBQUJnSUFnQUFBQUFXQUtBQUFBQW9BQWdBb0FBUUdCQUFKQUFBQUJRWUVBQW9BQUFBQUJnSUFnQUFBQUFXQUtRQUFBQW9BQWdBcEFBUUdCQUFLQUFBQUJRWUVBQXNBQUFBQUJnSUFnQUFBQUFXQUtnQUFBQW9BQWdBcUFBUUdCQUFMQUFBQUJRWUVBQXdBQUFBQUJnSUFnQUFBQUFXQUt3QUFBQW9BQWdBckFBUUdCQUFDQUFBQUJRWUVBQXdBQUFBS0JnRUFBUUFBQllBc0FBQUFDZ0FDQUN3QUJBWUVBQWNBQUFBRkJnUUFEQUFBQUFBR0FnQ0FBQUFBQllBdEFBQUFDZ0FDQUMwQUJBWUVBQW9BQUFBRkJnUUFEUUFBQUFvR0FRQUJBQUFGZ0M0QUFBQUtBQUlBTGdBRUJnUUFEUUFBQUFVR0JBQU9BQUFBQUFZQ0FBSUFBd1lDQUFJQUN3WVFBQzBBQUFBeUFBQUFMd0FBQUFBQUFBQUFBQVdBTHdBQUFBb0FBZ0F2QUFRR0JBQU9BQUFBQlFZRUFBOEFBQUFLQmdFQUFRQUFCWUF3QUFBQUNnQUNBREFBQkFZRUFBOEFBQUFGQmdRQUVBQUFBQW9HQVFBQkFBQUZnREVBQUFBS0FBSUFNUUFFQmdRQUVBQUFBQVVHQkFBUkFBQUFDZ1lCQUFFQUFBV0FNZ0FBQUFvQUFnQXlBQVFHQkFBTkFBQUFCUVlFQUJFQUFBQUtCZ0VBQVFBQUJZQXpBQUFBQ2dBQ0FETUFCQVlFQUJBQUFBQUZCZ1FBRWdBQUFBb0dBUUFCQUFBRmdEUUFBQUFLQUFJQU5BQUVCZ1FBRWdBQUFBVUdCQUFUQUFBQUFBWUNBSUFBQUFBRmdEVUFBQUFLQUFJQU5RQUVCZ1FBRXdBQUFBVUdCQUFVQUFBQUFBWUNBSUFBQUFBRmdEWUFBQUFLQUFJQU5nQUVCZ1FBRkFBQUFBVUdCQUFWQUFBQUNnWUJBQUVBQUFXQU53QUFBQW9BQWdBM0FBUUdCQUFVQUFBQUJRWUVBQllBQUFBQUJnSUFnQUFBQUFXQU9BQUFBQW9BQWdBNEFBUUdCQUFXQUFBQUJRWUVBQmNBQUFBS0JnRUFBUUFBQllBNUFBQUFDZ0FDQURrQUJBWUVBQllBQUFBRkJnUUFHQUFBQUFBR0FnQ0FBQUFBQllBNkFBQUFDZ0FDQURvQUJBWUVBQmdBQUFBRkJnUUFHUUFBQUFvR0FRQUJBQUFGZ0RzQUFBQUtBQUlBT3dBRUJnUUFHQUFBQUFVR0JBQWFBQUFBQUFZQ0FJQUFBQUFGZ0R3QUFBQUtBQUlBUEFBRUJnUUFFZ0FBQUFVR0JBQWFBQUFBQUFZQ0FJQUFBQUFGZ0QwQUFBQUtBQUlBUFFBRUJnUUFFQUFBQUFVR0JBQWJBQUFBQ2dZQkFBRUFBQVdBUGdBQUFBb0FBZ0ErQUFRR0JBQWJBQUFBQlFZRUFCd0FBQUFLQmdFQUFRQUFCWUEvQUFBQUNnQUNBRDhBQkFZRUFCc0FBQUFGQmdRQUhRQUFBQW9HQVFBQkFBQUZnRUFBQUFBS0FBSUFRQUFFQmdRQUd3QUFBQVVHQkFBZUFBQUFDZ1lCQUFFQUFBZUFRd0FBQUFRQ0VBQUFBQUFBTkRQNy93QUFBQUR0Qk9iL0NnQUNBRUVBQUFvQ0FBUUFCQW9DQUFFQURRSU1BTzBFNXY4QUFBQUFBQUFBQUE0Q0RBQTBNL3YvQUFBQUFBQUFBQUFQQWd3QTdRVG0vMFl1RlFBQUFBQUFBQUFIZ0VRQUFBQUVBaEFBblpkS0FLQUFYUCtkbDBvQVd0Skcvd29BQWdCQ0FBQUtBZ0FFQUFRS0FnQUJBQTBDREFCYTBrYi9uWmRLQUFBQUFBQU9BZ3dBb0FCYy81MlhTZ0FBQUFBQUR3SU1BRnJTUnYvanhWOEFBQUFBQUFBQUFBQUFBQUFBQUFBPQ==</t>
        </r>
      </text>
    </comment>
    <comment ref="J127" authorId="0">
      <text>
        <r>
          <rPr>
            <sz val="9"/>
            <color indexed="81"/>
            <rFont val="Tahoma"/>
            <family val="2"/>
          </rPr>
          <t>QzlINUkyTk98TUFTVEVSIFNIRUVUUGljdHVyZSA2NDd8Vm1wRFJEQXhNREFFQXdJQkFBQUFBQUFBQUFBQUFBQ0FBQUFBQUFNQUZnQUFBRU5vWlcxRWNtRjNJREV5TGpBdU1pNHhNRGMyQkFJUUFBRmd3UC9IcHJEL001TS9BQ1o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aUFBQUFCQUlRQUFBQUFBQUFBQUFBQUlER0JGYThHUWNXQ0FRQUFBQWtBQmdJQkFBQUFDUUFHUWdBQUJBSUFnQUJBQThJQWdBQkFBT0FIZ0FBQUFRQ0VBQUFZTUQveDZhdy96T1RQd0FtZGpRQUJJQUJBQUFBQUFJSUFBRUF4UC90Qk9iL0NnQUNBQUlBQWdRQ0FBZ0FLd1FDQUFFQVNBUUFBRGNFQVFBQkJvQUFBQUFBQUFJSUFBQ2d4Ly90SE9ML0JBSVFBQUJnd1AvdEhPTC9tcm5IL3lBUThmOGpDQUVBQUFJSEFnQUFBQVVIQVFBQkFBY09BQUVBQUFBREFHQUF5QUFEQUU5SUFBQUFBQVNBQWdBQUFBQUNDQUFCQU9MLzdRVG0vd29BQWdBREFBQUFCSUFEQUFBQUFBSUlBQUVBOGYvYUNjei9DZ0FDQUFRQUFBQUVnQVFBQUFBQUFnZ0FBUURpLzhjT3N2OEtBQUlBQlFBQ0JBSUFOUUFyQkFJQUFBQklCQUFBTndRQkFBRUdnQUFBQUFBQUFnZ0FOSlBsLzhlbXNQOEVBaEFBeld6ZS84ZW1zUDgwaytYL3gyYXoveU1JQVFBQUFnY0NBQUFBQUFjTkFBRUFBQUFEQUdBQXlBQURBRWtBQUFBQUJJQUZBQUFBQUFJSUFBQUFEd0RhQ2N6L0NnQUNBQVlBQUFBRWdBWUFBQUFBQWdnQUFBQWVBTzBFNXY4S0FBSUFCd0FBQUFTQUJ3QUFBQUFDQ0FBQUFEd0E3UVRtL3dvQUFnQUlBQUlFQWdBMUFDc0VBZ0FBQUVnRUFBQTNCQUVBQVFhQUFBQUFBQUFDQ0FBemt6OEE3WnprL3dRQ0VBRE1iRGdBN1p6ay96T1RQd0R0WE9mL0l3Z0JBQUFDQndJQUFBQUFCdzBBQVFBQUFBTUFZQURJQUFNQVNRQUFBQUFFZ0FnQUFBQUFBZ2dBQUFBUEFBQUFBQUFLQUFJQUNRQUFBQVNBQ1FBQUFBQUNDQUQvL3gwQUUvc1pBQW9BQWdBS0FBQUFCSUFLQUFBQUFBSUlBUC8vRGdBbTlqTUFDZ0FDQUFzQUFBQUVnQXNBQUFBQUFnZ0FBQUR4L3liMk13QUtBQUlBREFBQUFBU0FEQUFBQUFBQ0NBQUFBT0wvRS9zWkFBb0FBZ0FOQUFJRUFnQUhBQ3NFQWdBQUFFZ0VBQUFHZ0FBQUFBQUFBZ2dBTkpQbC94TmpGZ0FFQWhBQXpXemUveE5qRmdBMGsrWC9ScFlkQUNNSUFRQUFBZ2NDQUFBQUFBY05BQUVBQUFBREFHQUF5QUFEQUU0QUFBQUFCSUFOQUFBQUFBSUlBQUFBOGY4QUFBQUFDZ0FDQUE0QUFBQUZnQThBQUFBS0FBSUFEd0FFQmdRQUFRQUFBQVVHQkFBQ0FBQUFDZ1lCQUFFQUFBV0FFQUFBQUFvQUFnQVFBQVFHQkFBQ0FBQUFCUVlFQUFNQUFBQUFCZ0lBZ0FBQUFBV0FFUUFBQUFvQUFnQVJBQVFHQkFBREFBQUFCUVlFQUFRQUFBQUtCZ0VBQVFBQUJZQVNBQUFBQ2dBQ0FCSUFCQVlFQUFNQUFBQUZCZ1FBQlFBQUFBQUdBZ0NBQUFBQUJZQVRBQUFBQ2dBQ0FCTUFCQVlFQUFVQUFBQUZCZ1FBQmdBQUFBQUdBZ0NBQUFBQUJZQVVBQUFBQ2dBQ0FCUUFCQVlFQUFZQUFBQUZCZ1FBQndBQUFBb0dBUUFCQUFBRmdCVUFBQUFLQUFJQUZRQUVCZ1FBQmdBQUFBVUdCQUFJQUFBQUFBWUNBSUFBQUFBRmdCWUFBQUFLQUFJQUZnQUVCZ1FBQ0FBQUFBVUdCQUFKQUFBQUFBWUNBSUFBQUFBRmdCY0FBQUFLQUFJQUZ3QUVCZ1FBQ1FBQUFBVUdCQUFLQUFBQUFBWUNBSUFBQUFBRmdCZ0FBQUFLQUFJQUdBQUVCZ1FBQ2dBQUFBVUdCQUFMQUFBQUFBWUNBSUFBQUFBRmdCa0FBQUFLQUFJQUdRQUVCZ1FBQ3dBQUFBVUdCQUFNQUFBQUFBWUNBSUFBQUFBRmdCb0FBQUFLQUFJQUdnQUVCZ1FBREFBQUFBVUdCQUFOQUFBQUFBWUNBSUFBQUFBRmdCc0FBQUFLQUFJQUd3QUVCZ1FBQWdBQUFBVUdCQUFOQUFBQUFBWUNBSUFBQUFBRmdCd0FBQUFLQUFJQUhBQUVCZ1FBQ0FBQUFBVUdCQUFOQUFBQUFBWUNBSUFBQUFBSGdCOEFBQUFFQWhBQUFBQUFBRFF6Ky84QUFBQUE3UVRtL3dvQUFnQWRBQUFLQWdBRUFBUUtBZ0FCQUEwQ0RBRHRCT2IvQUFBQUFBQUFBQUFPQWd3QU5EUDcvd0FBQUFBQUFBQUFEd0lNQU8wRTV2OUdMaFVBQUFBQUFBQUFCNEFnQUFBQUJBSVFBQUFBQUFCWktTOEFBQUFBQUJQN0dRQUtBQUlBSGdBQUNnSUFCQUFFQ2dJQUFRQU5BZ3dBRS9zWkFBQUFBQUFBQUFBQURnSU1BRmtwTHdBQUFBQUFBQUFBQUE4Q0RBQVQreGtBUmk0VkFBQUFBQUFBQUFBQUFBQUFBQUFB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QzlINUkyTk98TUFTVEVSIFNIRUVUUGljdHVyZSA2NDd8Vm1wRFJEQXhNREFFQXdJQkFBQUFBQUFBQUFBQUFBQ0FBQUFBQUFNQUZnQUFBRU5vWlcxRWNtRjNJREV5TGpBdU1pNHhNRGMyQkFJUUFBRmd3UC9IcHJEL001TS9BQ1o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aUFBQUFCQUlRQUFBQUFBQUFBQUFBQUlER0JGYThHUWNXQ0FRQUFBQWtBQmdJQkFBQUFDUUFHUWdBQUJBSUFnQUJBQThJQWdBQkFBT0FIZ0FBQUFRQ0VBQUFZTUQveDZhdy96T1RQd0FtZGpRQUJJQUJBQUFBQUFJSUFBRUF4UC90Qk9iL0NnQUNBQUlBQWdRQ0FBZ0FLd1FDQUFFQVNBUUFBRGNFQVFBQkJvQUFBQUFBQUFJSUFBQ2d4Ly90SE9ML0JBSVFBQUJnd1AvdEhPTC9tcm5IL3lBUThmOGpDQUVBQUFJSEFnQUFBQVVIQVFBQkFBY09BQUVBQUFBREFHQUF5QUFEQUU5SUFBQUFBQVNBQWdBQUFBQUNDQUFCQU9MLzdRVG0vd29BQWdBREFBQUFCSUFEQUFBQUFBSUlBQUVBOGYvYUNjei9DZ0FDQUFRQUFBQUVnQVFBQUFBQUFnZ0FBUURpLzhjT3N2OEtBQUlBQlFBQ0JBSUFOUUFyQkFJQUFBQklCQUFBTndRQkFBRUdnQUFBQUFBQUFnZ0FOSlBsLzhlbXNQOEVBaEFBeld6ZS84ZW1zUDgwaytYL3gyYXoveU1JQVFBQUFnY0NBQUFBQUFjTkFBRUFBQUFEQUdBQXlBQURBRWtBQUFBQUJJQUZBQUFBQUFJSUFBQUFEd0RhQ2N6L0NnQUNBQVlBQUFBRWdBWUFBQUFBQWdnQUFBQWVBTzBFNXY4S0FBSUFCd0FBQUFTQUJ3QUFBQUFDQ0FBQUFEd0E3UVRtL3dvQUFnQUlBQUlFQWdBMUFDc0VBZ0FBQUVnRUFBQTNCQUVBQVFhQUFBQUFBQUFDQ0FBemt6OEE3WnprL3dRQ0VBRE1iRGdBN1p6ay96T1RQd0R0WE9mL0l3Z0JBQUFDQndJQUFBQUFCdzBBQVFBQUFBTUFZQURJQUFNQVNRQUFBQUFFZ0FnQUFBQUFBZ2dBQUFBUEFBQUFBQUFLQUFJQUNRQUFBQVNBQ1FBQUFBQUNDQUQvL3gwQUUvc1pBQW9BQWdBS0FBQUFCSUFLQUFBQUFBSUlBUC8vRGdBbTlqTUFDZ0FDQUFzQUFBQUVnQXNBQUFBQUFnZ0FBQUR4L3liMk13QUtBQUlBREFBQUFBU0FEQUFBQUFBQ0NBQUFBT0wvRS9zWkFBb0FBZ0FOQUFJRUFnQUhBQ3NFQWdBQUFFZ0VBQUFHZ0FBQUFBQUFBZ2dBTkpQbC94TmpGZ0FFQWhBQXpXemUveE5qRmdBMGsrWC9ScFlkQUNNSUFRQUFBZ2NDQUFBQUFBY05BQUVBQUFBREFHQUF5QUFEQUU0QUFBQUFCSUFOQUFBQUFBSUlBQUFBOGY4QUFBQUFDZ0FDQUE0QUFBQUZnQThBQUFBS0FBSUFEd0FFQmdRQUFRQUFBQVVHQkFBQ0FBQUFDZ1lCQUFFQUFBV0FFQUFBQUFvQUFnQVFBQVFHQkFBQ0FBQUFCUVlFQUFNQUFBQUFCZ0lBZ0FBQUFBV0FFUUFBQUFvQUFnQVJBQVFHQkFBREFBQUFCUVlFQUFRQUFBQUtCZ0VBQVFBQUJZQVNBQUFBQ2dBQ0FCSUFCQVlFQUFNQUFBQUZCZ1FBQlFBQUFBQUdBZ0NBQUFBQUJZQVRBQUFBQ2dBQ0FCTUFCQVlFQUFVQUFBQUZCZ1FBQmdBQUFBQUdBZ0NBQUFBQUJZQVVBQUFBQ2dBQ0FCUUFCQVlFQUFZQUFBQUZCZ1FBQndBQUFBb0dBUUFCQUFBRmdCVUFBQUFLQUFJQUZRQUVCZ1FBQmdBQUFBVUdCQUFJQUFBQUFBWUNBSUFBQUFBRmdCWUFBQUFLQUFJQUZnQUVCZ1FBQ0FBQUFBVUdCQUFKQUFBQUFBWUNBSUFBQUFBRmdCY0FBQUFLQUFJQUZ3QUVCZ1FBQ1FBQUFBVUdCQUFLQUFBQUFBWUNBSUFBQUFBRmdCZ0FBQUFLQUFJQUdBQUVCZ1FBQ2dBQUFBVUdCQUFMQUFBQUFBWUNBSUFBQUFBRmdCa0FBQUFLQUFJQUdRQUVCZ1FBQ3dBQUFBVUdCQUFNQUFBQUFBWUNBSUFBQUFBRmdCb0FBQUFLQUFJQUdnQUVCZ1FBREFBQUFBVUdCQUFOQUFBQUFBWUNBSUFBQUFBRmdCc0FBQUFLQUFJQUd3QUVCZ1FBQWdBQUFBVUdCQUFOQUFBQUFBWUNBSUFBQUFBRmdCd0FBQUFLQUFJQUhBQUVCZ1FBQ0FBQUFBVUdCQUFOQUFBQUFBWUNBSUFBQUFBSGdCOEFBQUFFQWhBQUFBQUFBRFF6Ky84QUFBQUE3UVRtL3dvQUFnQWRBQUFLQWdBRUFBUUtBZ0FCQUEwQ0RBRHRCT2IvQUFBQUFBQUFBQUFPQWd3QU5EUDcvd0FBQUFBQUFBQUFEd0lNQU8wRTV2OUdMaFVBQUFBQUFBQUFCNEFnQUFBQUJBSVFBQUFBQUFCWktTOEFBQUFBQUJQN0dRQUtBQUlBSGdBQUNnSUFCQUFFQ2dJQUFRQU5BZ3dBRS9zWkFBQUFBQUFBQUFBQURnSU1BRmtwTHdBQUFBQUFBQUFBQUE4Q0RBQVQreGtBUmk0VkFBQUFBQUFBQUFBQUFBQUFBQUFB</t>
        </r>
      </text>
    </comment>
    <comment ref="J128" authorId="0">
      <text>
        <r>
          <rPr>
            <sz val="9"/>
            <color indexed="81"/>
            <rFont val="Tahoma"/>
            <family val="2"/>
          </rPr>
          <t>QzI1SDI5TjVPfE1BU1RFUiBTSEVFVFBpY3R1cmUgMzMzfFZtcERSREF4TURBRUF3SUJBQUFBQUFBQUFBQUFBQUNBQUFBQUFBTUFGZ0FBQUVOb1pXMUVjbUYzSURFeUxqQXVNaTR4TURjMkJBSVFBRE5zYWYvSGpySC9tYmtoQU1BT0J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pBQUFBQkFJUUFBQUFBQUFBQUFBQUFJREdCTHhXZ0JJV0NBUUFBQUFrQUJnSUJBQUFBQ1FBR1FnQUFCQUlBZ0FCQUE4SUFnQUJBQU9BUkFBQUFBUUNFQUF6YkduL3g0NngvNW01SVFEQURnUUJCSUFCQUFBQUFBSUlBQUVBOGYrdDAra0FDZ0FDQUFJQU53UUJBQUVBQUFTQUFnQUFBQUFDQ0FBQkFOUC9yZFBwQUFvQUFnQURBQUFBQklBREFBQUFBQUlJQUFFQXhQL0F6Z01CQ2dBQ0FBUUFOd1FCQUFFQUFBU0FCQUFBQUFBQ0NBQUJBTVQvbWRqUEFBb0FBZ0FGQUFBQUJJQUZBQUFBQUFJSUFBRUFwditaMk04QUNnQUNBQVlBQWdRQ0FBY0FLd1FDQUFBQVNBUUFBQWFBQUFBQUFBQUNDQUEwazZuL21VRE1BQVFDRUFETmJLTC9tVURNQURTVHFmL05jOU1BSXdnQkFBQUNCd0lBQUFBQUJ3MEFBUUFBQUFNQVlBRElBQU1BVGdBQUFBQUVnQVlBQUFBQUFnZ0FBUUNYLzRiZHRRQUtBQUlBQndBQUFBU0FCd0FBQUFBQ0NBQUJBS2IvYytLYkFBb0FBZ0FJQUFBQUJJQUlBQUFBQUFJSUFBRUFsLzlnNTRFQUNnQUNBQWtBQUFBRWdBa0FBQUFBQWdnQUFRQ20vMHpzWndBS0FBSUFDZ0FBQUFTQUNnQUFBQUFDQ0FBQkFKZi9PZkZOQUFvQUFnQUxBQUFBQklBTEFBQUFBQUlJQUFFQWVmODU4VTBBQ2dBQ0FBd0FBZ1FDQUFjQUt3UUNBQUFBU0FRQUFBYUFBQUFBQUFBQ0NBQTBrM3ovT1ZsS0FBUUNFQUROYkhYL09WbEtBRFNUZlA5c2pGRUFJd2dCQUFBQ0J3SUFBQUFBQncwQUFRQUFBQU1BWUFESUFBTUFUZ0FBQUFBRWdBd0FBQUFBQWdnQUFRQnEvMHpzWndBS0FBSUFEUUFBQUFTQURRQUFBQUFDQ0FBQkFIbi9ZT2VCQUFvQUFnQU9BQUFBQklBT0FBQUFBQUlJQUFFQXhQOXo0cHNBQ2dBQ0FBOEFBQUFFZ0E4QUFBQUFBZ2dBQVFEVC80YmR0UUFLQUFJQUVBQUNCQUlBQndBckJBSUFBQUJJQkFBQUJvQUFBQUFBQUFJSUFEU1QxditHUmJJQUJBSVFBTTFzei8rR1JiSUFOSlBXLzdsNHVRQWpDQUVBQUFJSEFnQUFBQUFIRFFBQkFBQUFBd0JnQU1nQUF3Qk9BQUFBQUFTQUVBQUFBQUFDQ0FBQkFOUC9ZT2VCQUFvQUFnQVJBREFFQVFBSE1RUVFBREVBQUFBeUFBQUFBQUFBQUVJQUFBQUFBQVNBRVFBQUFBQUNDQUFCQVBIL1lPZUJBQW9BQWdBU0FEY0VBUUFCQUFBRWdCSUFBQUFBQWdnQUFBQUFBRXpzWndBS0FBSUFFd0EzQkFFQUFRQUFCSUFUQUFBQUFBSUlBQUVBOGY4NThVMEFDZ0FDQUJRQU1BUUJBQWN4QkJBQU5BQUFBRFVBQUFCQUFBQUFBQUFBQUFBQUJJQVVBQUFBQUFJSUFBQUFBQUFtOWpNQUNnQUNBQlVBTndRQkFBRUFBQVNBRlFBQUFBQUNDQUFBQVBIL0Uvc1pBQW9BQWdBV0FBSUVBZ0FIQUNzRUFnQUJBRWdFQUFBM0JBRUFBUWFBQUFBQUFBQUNDQUM4Tyt6L0UyTVdBQVFDRUFCV0ZlWC9FMk1XQURTVDlQOUdsaDBBSXdnQkFBQUNCd0lBQUFBRkJ3RUFCQVFIQmdBQ0FBSUFBd0FBQnc0QUFRQUFBQU1BWUFESUFBTUFUa2dBQUFBQUJJQVdBQUFBQUFJSUFBQUFBQUFBQUFBQUNnQUNBQmNBQUFBRWdCY0FBQUFBQWdnQUFBQWVBQUFBQUFBS0FBSUFHQUFDQkFJQUNBQXJCQUlBQUFCSUJBQUFOd1FCQUFFR2dBQUFBQUFBQWdnQUFLQWhBQUFZL1A4RUFoQUFBR0FhQUFBWS9QK1p1U0VBQU5nREFDTUlBUUFBQWdjQ0FBQUFBQWNOQUFFQUFBQURBR0FBeUFBREFFOEFBQUFBQklBWUFBQUFBQUlJQUFFQThmL3RCT2IvQ2dBQ0FCa0FBQUFFZ0JrQUFBQUFBZ2dBQUFBQUFOb0p6UDhLQUFJQUdnQUFBQVNBR2dBQUFBQUNDQUFBQVBIL3h3Nnkvd29BQWdBYkFBQUFCSUFiQUFBQUFBSUlBQUFBMC8vSERyTC9DZ0FDQUJ3QUFBQUVnQndBQUFBQUFnZ0FBQURFLzlvSnpQOEtBQUlBSFFBQ0JBSUFCd0FyQkFJQUFBQklCQUFBQm9BQUFBQUFBQUlJQURTVHgvL2FjY2ovQkFJUUFNMXN3UC9hY2NqL05KUEgvdzJsei84akNBRUFBQUlIQWdBQUFBQUhEUUFCQUFBQUF3QmdBTWdBQXdCT0FBQUFBQVNBSFFBQUFBQUNDQUFBQU5QLzdRVG0vd29BQWdBZUFBQUFCSUFlQUFBQUFBSUlBQUVBMC84NThVMEFDZ0FDQUI4QU53UUJBQUVBQUFTQUh3QUFBQUFDQ0FBQkFNVC9UT3huQUFvQUFnQWdBRGNFQVFBQkFBQUZnQ0VBQUFBS0FBSUFJUUFFQmdRQUFRQUFBQVVHQkFBQ0FBQUFDZ1lCQUFFQUFBV0FJZ0FBQUFvQUFnQWlBQVFHQkFBQ0FBQUFCUVlFQUFNQUFBQUtCZ0VBQVFBQUJZQWpBQUFBQ2dBQ0FDTUFCQVlFQUFJQUFBQUZCZ1FBQkFBQUFBb0dBUUFCQUFBRmdDUUFBQUFLQUFJQUpBQUVCZ1FBQkFBQUFBVUdCQUFGQUFBQUFBWUNBSUFBQUFBRmdDVUFBQUFLQUFJQUpRQUVCZ1FBQlFBQUFBVUdCQUFHQUFBQUFBWUNBSUFBQUFBRmdDWUFBQUFLQUFJQUpnQUVCZ1FBQmdBQUFBVUdCQUFIQUFBQUFBWUNBSUFBQUFBRmdDY0FBQUFLQUFJQUp3QUVCZ1FBQndBQUFBVUdCQUFJQUFBQUFBQUZnQ2dBQUFBS0FBSUFLQUFFQmdRQUNBQUFBQVVHQkFBSkFBQUFBQVlDQUlBQUFBQUZnQ2tBQUFBS0FBSUFLUUFFQmdRQUNRQUFBQVVHQkFBS0FBQUFBQVlDQUlBQUFBQUZnQ29BQUFBS0FBSUFLZ0FFQmdRQUNnQUFBQVVHQkFBTEFBQUFBQVlDQUlBQUFBQUZnQ3NBQUFBS0FBSUFLd0FFQmdRQUN3QUFBQVVHQkFBTUFBQUFBQVlDQUlBQUFBQUZnQ3dBQUFBS0FBSUFMQUFFQmdRQURBQUFBQVVHQkFBTkFBQUFBQVlDQUlBQUFBQUZnQzBBQUFBS0FBSUFMUUFFQmdRQUNBQUFBQVVHQkFBTkFBQUFBQVlDQUlBQUFBQUZnQzRBQUFBS0FBSUFMZ0FFQmdRQUJ3QUFBQVVHQkFBT0FBQUFBQVlDQUlBQUFBQUZnQzhBQUFBS0FBSUFMd0FFQmdRQURnQUFBQVVHQkFBUEFBQUFBQVlDQUlBQUFBQUZnREFBQUFBS0FBSUFNQUFFQmdRQUJBQUFBQVVHQkFBUEFBQUFBQVlDQUlBQUFBQUZnREVBQUFBS0FBSUFNUUFFQmdRQURnQUFBQVVHQkFBUUFBQUFBUVlDQUFRQUNnWUJBQUVBQUFXQU1nQUFBQW9BQWdBeUFBUUdCQUFRQUFBQUJRWUVBQkVBQUFBS0JnRUFBUUFBQllBekFBQUFDZ0FDQURNQUJBWUVBQkVBQUFBRkJnUUFFZ0FBQUFvR0FRQUJBQUFGZ0RRQUFBQUtBQUlBTkFBRUJnUUFFZ0FBQUFVR0JBQVRBQUFBQ2dZQkFBRUFBQVdBTlFBQUFBb0FBZ0ExQUFRR0JBQVRBQUFBQlFZRUFCUUFBQUFCQmdJQUJnQUtCZ0VBQVFBQUJZQTJBQUFBQ2dBQ0FEWUFCQVlFQUJRQUFBQUZCZ1FBRlFBQUFBb0dBUUFCQUFBRmdEY0FBQUFLQUFJQU53QUVCZ1FBRlFBQUFBVUdCQUFXQUFBQUNnWUJBQUVBQUFXQU9BQUFBQW9BQWdBNEFBUUdCQUFXQUFBQUJRWUVBQmNBQUFBQUJnSUFBZ0FBQUFXQU9RQUFBQW9BQWdBNUFBUUdCQUFXQUFBQUJRWUVBQmdBQUFBS0JnRUFBUUFBQllBNkFBQUFDZ0FDQURvQUJBWUVBQmdBQUFBRkJnUUFHUUFBQUFBR0FnQ0FBQUFBQllBN0FBQUFDZ0FDQURzQUJBWUVBQmtBQUFBRkJnUUFHZ0FBQUFBR0FnQ0FBQUFBQllBOEFBQUFDZ0FDQUR3QUJBWUVBQm9BQUFBRkJnUUFHd0FBQUFBR0FnQ0FBQUFBQllBOUFBQUFDZ0FDQUQwQUJBWUVBQnNBQUFBRkJnUUFIQUFBQUFBR0FnQ0FBQUFBQllBK0FBQUFDZ0FDQUQ0QUJBWUVBQndBQUFBRkJnUUFIUUFBQUFBR0FnQ0FBQUFBQllBL0FBQUFDZ0FDQUQ4QUJBWUVBQmdBQUFBRkJnUUFIUUFBQUFBR0FnQ0FBQUFBQllCQUFBQUFDZ0FDQUVBQUJBWUVBQk1BQUFBRkJnUUFIZ0FBQUFvR0FRQUJBQUFGZ0VFQUFBQUtBQUlBUVFBRUJnUUFIZ0FBQUFVR0JBQWZBQUFBQ2dZQkFBRUFBQVdBUWdBQUFBb0FBZ0JDQUFRR0JBQVFBQUFBQlFZRUFCOEFBQUFLQmdFQUFRQUFCNEJGQUFBQUJBSVFBQUVBdGYvTkM4c0FBUUMxLzRiZHRRQUtBQUlBUXdBQUNnSUFCQUFFQ2dJQUFRQU5BZ3dBaHQyMUFBRUF0ZjhBQUFBQURnSU1BTTBMeXdBQkFMWC9BQUFBQUE4Q0RBQ0czYlVBUnk3Sy93QUFBQUFBQUFlQVJnQUFBQVFDRUFBQkFJai9reHA5QUFFQWlQOU03R2NBQ2dBQ0FFUUFBQW9DQUFRQUJBb0NBQUVBRFFJTUFFenNad0FCQUlqL0FBQUFBQTRDREFDVEduMEFBUUNJL3dBQUFBQVBBZ3dBVE94bkFFY3VuZjhBQUFBQUFBQUhnRWNBQUFBRUFoQUFBQURpL3lBNDRmOEFBT0wvMmduTS93b0FBZ0JGQUFBS0FnQUVBQVFLQWdBQkFBMENEQURhQ2N6L0FBRGkvd0FBQUFBT0Fnd0FJRGpoL3dBQTR2OEFBQUFBRHdJTUFOb0p6UDlITHZmL0FBQUFBQUFBQUFBQUFBQUFBQUE9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QzI1SDI5TjVPfE1BU1RFUiBTSEVFVFBpY3R1cmUgMzMzfFZtcERSREF4TURBRUF3SUJBQUFBQUFBQUFBQUFBQUNBQUFBQUFBTUFGZ0FBQUVOb1pXMUVjbUYzSURFeUxqQXVNaTR4TURjMkJBSVFBRE5zYWYvSGpySC9tYmtoQU1BT0J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pBQUFBQkFJUUFBQUFBQUFBQUFBQUFJREdCTHhXZ0JJV0NBUUFBQUFrQUJnSUJBQUFBQ1FBR1FnQUFCQUlBZ0FCQUE4SUFnQUJBQU9BUkFBQUFBUUNFQUF6YkduL3g0NngvNW01SVFEQURnUUJCSUFCQUFBQUFBSUlBQUVBOGYrdDAra0FDZ0FDQUFJQU53UUJBQUVBQUFTQUFnQUFBQUFDQ0FBQkFOUC9yZFBwQUFvQUFnQURBQUFBQklBREFBQUFBQUlJQUFFQXhQL0F6Z01CQ2dBQ0FBUUFOd1FCQUFFQUFBU0FCQUFBQUFBQ0NBQUJBTVQvbWRqUEFBb0FBZ0FGQUFBQUJJQUZBQUFBQUFJSUFBRUFwditaMk04QUNnQUNBQVlBQWdRQ0FBY0FLd1FDQUFBQVNBUUFBQWFBQUFBQUFBQUNDQUEwazZuL21VRE1BQVFDRUFETmJLTC9tVURNQURTVHFmL05jOU1BSXdnQkFBQUNCd0lBQUFBQUJ3MEFBUUFBQUFNQVlBRElBQU1BVGdBQUFBQUVnQVlBQUFBQUFnZ0FBUUNYLzRiZHRRQUtBQUlBQndBQUFBU0FCd0FBQUFBQ0NBQUJBS2IvYytLYkFBb0FBZ0FJQUFBQUJJQUlBQUFBQUFJSUFBRUFsLzlnNTRFQUNnQUNBQWtBQUFBRWdBa0FBQUFBQWdnQUFRQ20vMHpzWndBS0FBSUFDZ0FBQUFTQUNnQUFBQUFDQ0FBQkFKZi9PZkZOQUFvQUFnQUxBQUFBQklBTEFBQUFBQUlJQUFFQWVmODU4VTBBQ2dBQ0FBd0FBZ1FDQUFjQUt3UUNBQUFBU0FRQUFBYUFBQUFBQUFBQ0NBQTBrM3ovT1ZsS0FBUUNFQUROYkhYL09WbEtBRFNUZlA5c2pGRUFJd2dCQUFBQ0J3SUFBQUFBQncwQUFRQUFBQU1BWUFESUFBTUFUZ0FBQUFBRWdBd0FBQUFBQWdnQUFRQnEvMHpzWndBS0FBSUFEUUFBQUFTQURRQUFBQUFDQ0FBQkFIbi9ZT2VCQUFvQUFnQU9BQUFBQklBT0FBQUFBQUlJQUFFQXhQOXo0cHNBQ2dBQ0FBOEFBQUFFZ0E4QUFBQUFBZ2dBQVFEVC80YmR0UUFLQUFJQUVBQUNCQUlBQndBckJBSUFBQUJJQkFBQUJvQUFBQUFBQUFJSUFEU1QxditHUmJJQUJBSVFBTTFzei8rR1JiSUFOSlBXLzdsNHVRQWpDQUVBQUFJSEFnQUFBQUFIRFFBQkFBQUFBd0JnQU1nQUF3Qk9BQUFBQUFTQUVBQUFBQUFDQ0FBQkFOUC9ZT2VCQUFvQUFnQVJBREFFQVFBSE1RUVFBREVBQUFBeUFBQUFBQUFBQUVJQUFBQUFBQVNBRVFBQUFBQUNDQUFCQVBIL1lPZUJBQW9BQWdBU0FEY0VBUUFCQUFBRWdCSUFBQUFBQWdnQUFBQUFBRXpzWndBS0FBSUFFd0EzQkFFQUFRQUFCSUFUQUFBQUFBSUlBQUVBOGY4NThVMEFDZ0FDQUJRQU1BUUJBQWN4QkJBQU5BQUFBRFVBQUFCQUFBQUFBQUFBQUFBQUJJQVVBQUFBQUFJSUFBQUFBQUFtOWpNQUNnQUNBQlVBTndRQkFBRUFBQVNBRlFBQUFBQUNDQUFBQVBIL0Uvc1pBQW9BQWdBV0FBSUVBZ0FIQUNzRUFnQUJBRWdFQUFBM0JBRUFBUWFBQUFBQUFBQUNDQUM4Tyt6L0UyTVdBQVFDRUFCV0ZlWC9FMk1XQURTVDlQOUdsaDBBSXdnQkFBQUNCd0lBQUFBRkJ3RUFCQVFIQmdBQ0FBSUFBd0FBQnc0QUFRQUFBQU1BWUFESUFBTUFUa2dBQUFBQUJJQVdBQUFBQUFJSUFBQUFBQUFBQUFBQUNnQUNBQmNBQUFBRWdCY0FBQUFBQWdnQUFBQWVBQUFBQUFBS0FBSUFHQUFDQkFJQUNBQXJCQUlBQUFCSUJBQUFOd1FCQUFFR2dBQUFBQUFBQWdnQUFLQWhBQUFZL1A4RUFoQUFBR0FhQUFBWS9QK1p1U0VBQU5nREFDTUlBUUFBQWdjQ0FBQUFBQWNOQUFFQUFBQURBR0FBeUFBREFFOEFBQUFBQklBWUFBQUFBQUlJQUFFQThmL3RCT2IvQ2dBQ0FCa0FBQUFFZ0JrQUFBQUFBZ2dBQUFBQUFOb0p6UDhLQUFJQUdnQUFBQVNBR2dBQUFBQUNDQUFBQVBIL3h3Nnkvd29BQWdBYkFBQUFCSUFiQUFBQUFBSUlBQUFBMC8vSERyTC9DZ0FDQUJ3QUFBQUVnQndBQUFBQUFnZ0FBQURFLzlvSnpQOEtBQUlBSFFBQ0JBSUFCd0FyQkFJQUFBQklCQUFBQm9BQUFBQUFBQUlJQURTVHgvL2FjY2ovQkFJUUFNMXN3UC9hY2NqL05KUEgvdzJsei84akNBRUFBQUlIQWdBQUFBQUhEUUFCQUFBQUF3QmdBTWdBQXdCT0FBQUFBQVNBSFFBQUFBQUNDQUFBQU5QLzdRVG0vd29BQWdBZUFBQUFCSUFlQUFBQUFBSUlBQUVBMC84NThVMEFDZ0FDQUI4QU53UUJBQUVBQUFTQUh3QUFBQUFDQ0FBQkFNVC9UT3huQUFvQUFnQWdBRGNFQVFBQkFBQUZnQ0VBQUFBS0FBSUFJUUFFQmdRQUFRQUFBQVVHQkFBQ0FBQUFDZ1lCQUFFQUFBV0FJZ0FBQUFvQUFnQWlBQVFHQkFBQ0FBQUFCUVlFQUFNQUFBQUtCZ0VBQVFBQUJZQWpBQUFBQ2dBQ0FDTUFCQVlFQUFJQUFBQUZCZ1FBQkFBQUFBb0dBUUFCQUFBRmdDUUFBQUFLQUFJQUpBQUVCZ1FBQkFBQUFBVUdCQUFGQUFBQUFBWUNBSUFBQUFBRmdDVUFBQUFLQUFJQUpRQUVCZ1FBQlFBQUFBVUdCQUFHQUFBQUFBWUNBSUFBQUFBRmdDWUFBQUFLQUFJQUpnQUVCZ1FBQmdBQUFBVUdCQUFIQUFBQUFBWUNBSUFBQUFBRmdDY0FBQUFLQUFJQUp3QUVCZ1FBQndBQUFBVUdCQUFJQUFBQUFBQUZnQ2dBQUFBS0FBSUFLQUFFQmdRQUNBQUFBQVVHQkFBSkFBQUFBQVlDQUlBQUFBQUZnQ2tBQUFBS0FBSUFLUUFFQmdRQUNRQUFBQVVHQkFBS0FBQUFBQVlDQUlBQUFBQUZnQ29BQUFBS0FBSUFLZ0FFQmdRQUNnQUFBQVVHQkFBTEFBQUFBQVlDQUlBQUFBQUZnQ3NBQUFBS0FBSUFLd0FFQmdRQUN3QUFBQVVHQkFBTUFBQUFBQVlDQUlBQUFBQUZnQ3dBQUFBS0FBSUFMQUFFQmdRQURBQUFBQVVHQkFBTkFBQUFBQVlDQUlBQUFBQUZnQzBBQUFBS0FBSUFMUUFFQmdRQUNBQUFBQVVHQkFBTkFBQUFBQVlDQUlBQUFBQUZnQzRBQUFBS0FBSUFMZ0FFQmdRQUJ3QUFBQVVHQkFBT0FBQUFBQVlDQUlBQUFBQUZnQzhBQUFBS0FBSUFMd0FFQmdRQURnQUFBQVVHQkFBUEFBQUFBQVlDQUlBQUFBQUZnREFBQUFBS0FBSUFNQUFFQmdRQUJBQUFBQVVHQkFBUEFBQUFBQVlDQUlBQUFBQUZnREVBQUFBS0FBSUFNUUFFQmdRQURnQUFBQVVHQkFBUUFBQUFBUVlDQUFRQUNnWUJBQUVBQUFXQU1nQUFBQW9BQWdBeUFBUUdCQUFRQUFBQUJRWUVBQkVBQUFBS0JnRUFBUUFBQllBekFBQUFDZ0FDQURNQUJBWUVBQkVBQUFBRkJnUUFFZ0FBQUFvR0FRQUJBQUFGZ0RRQUFBQUtBQUlBTkFBRUJnUUFFZ0FBQUFVR0JBQVRBQUFBQ2dZQkFBRUFBQVdBTlFBQUFBb0FBZ0ExQUFRR0JBQVRBQUFBQlFZRUFCUUFBQUFCQmdJQUJnQUtCZ0VBQVFBQUJZQTJBQUFBQ2dBQ0FEWUFCQVlFQUJRQUFBQUZCZ1FBRlFBQUFBb0dBUUFCQUFBRmdEY0FBQUFLQUFJQU53QUVCZ1FBRlFBQUFBVUdCQUFXQUFBQUNnWUJBQUVBQUFXQU9BQUFBQW9BQWdBNEFBUUdCQUFXQUFBQUJRWUVBQmNBQUFBQUJnSUFBZ0FBQUFXQU9RQUFBQW9BQWdBNUFBUUdCQUFXQUFBQUJRWUVBQmdBQUFBS0JnRUFBUUFBQllBNkFBQUFDZ0FDQURvQUJBWUVBQmdBQUFBRkJnUUFHUUFBQUFBR0FnQ0FBQUFBQllBN0FBQUFDZ0FDQURzQUJBWUVBQmtBQUFBRkJnUUFHZ0FBQUFBR0FnQ0FBQUFBQllBOEFBQUFDZ0FDQUR3QUJBWUVBQm9BQUFBRkJnUUFHd0FBQUFBR0FnQ0FBQUFBQllBOUFBQUFDZ0FDQUQwQUJBWUVBQnNBQUFBRkJnUUFIQUFBQUFBR0FnQ0FBQUFBQllBK0FBQUFDZ0FDQUQ0QUJBWUVBQndBQUFBRkJnUUFIUUFBQUFBR0FnQ0FBQUFBQllBL0FBQUFDZ0FDQUQ4QUJBWUVBQmdBQUFBRkJnUUFIUUFBQUFBR0FnQ0FBQUFBQllCQUFBQUFDZ0FDQUVBQUJBWUVBQk1BQUFBRkJnUUFIZ0FBQUFvR0FRQUJBQUFGZ0VFQUFBQUtBQUlBUVFBRUJnUUFIZ0FBQUFVR0JBQWZBQUFBQ2dZQkFBRUFBQVdBUWdBQUFBb0FBZ0JDQUFRR0JBQVFBQUFBQlFZRUFCOEFBQUFLQmdFQUFRQUFCNEJGQUFBQUJBSVFBQUVBdGYvTkM4c0FBUUMxLzRiZHRRQUtBQUlBUXdBQUNnSUFCQUFFQ2dJQUFRQU5BZ3dBaHQyMUFBRUF0ZjhBQUFBQURnSU1BTTBMeXdBQkFMWC9BQUFBQUE4Q0RBQ0czYlVBUnk3Sy93QUFBQUFBQUFlQVJnQUFBQVFDRUFBQkFJai9reHA5QUFFQWlQOU03R2NBQ2dBQ0FFUUFBQW9DQUFRQUJBb0NBQUVBRFFJTUFFenNad0FCQUlqL0FBQUFBQTRDREFDVEduMEFBUUNJL3dBQUFBQVBBZ3dBVE94bkFFY3VuZjhBQUFBQUFBQUhnRWNBQUFBRUFoQUFBQURpL3lBNDRmOEFBT0wvMmduTS93b0FBZ0JGQUFBS0FnQUVBQVFLQWdBQkFBMENEQURhQ2N6L0FBRGkvd0FBQUFBT0Fnd0FJRGpoL3dBQTR2OEFBQUFBRHdJTUFOb0p6UDlITHZmL0FBQUFBQUFBQUFBQUFBQUFBQUE9</t>
        </r>
      </text>
    </comment>
    <comment ref="J129" authorId="0">
      <text>
        <r>
          <rPr>
            <sz val="9"/>
            <color indexed="81"/>
            <rFont val="Tahoma"/>
            <family val="2"/>
          </rPr>
          <t>QzE3SDE0TjJPMnxNQVNURVIgU0hFRVRQaWN0dXJlIDM1M3xWbXBEUkRBeE1EQUVBd0lCQUFBQUFBQUFBQUFBQUFDQUFBQUFBQU1BRmdBQUFFTm9aVzFFY21GM0lERXlMakF1TWk0eE1EYzJCQUlRQUZCTnEvK2dtSDMvelpNOEFIeFBt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x4V2dCSVdDQVFBQUFBa0FCZ0lCQUFBQUNRQUdRZ0FBQkFJQWdBQkFBOElBZ0FCQUFPQUx3QUFBQVFDRUFCUVRhdi9vSmg5LzgyVFBBQjhUNXNBQklBQkFBQUFBQUlJQUNvTHpQOGJRcHNBQ2dBQ0FBSUFOd1FCQUFFQUFBU0FBZ0FBQUFBQ0NBQmo2TWovTFd4OUFBb0FBZ0FEQUFBQUJJQURBQUFBQUFJSUFGRHRydjh0Ykc0QUNnQUNBQVFBQWdRQ0FBZ0FLd1FDQUFBQVNBUUFBQWFBQUFBQUFBQUNDQUJRamJML0xZUnFBQVFDRUFCUVRhdi9MWVJxQU9tbXN2OHRSSElBSXdnQkFBQUNCd0lBQUFBQUJ3MEFBUUFBQUFNQVlBRElBQU1BVHdBQUFBQUVnQVFBQUFBQUFnZ0FFeXExL3dBVVVRQUtBQUlBQlFBQ0JBSUFCd0FyQkFJQUFBQklCQUFBQm9BQUFBQUFBQUlJQUVhOXVQOEFmRTBBQkFJUUFPQ1dzZjhBZkUwQVJyMjQvelN2VkFBakNBRUFBQUlIQWdBQUFBQUhEUUFCQUFBQUF3QmdBTWdBQXdCT0FBQUFBQVNBQlFBQUFBQUNDQUFCQU5QL09mRk5BQW9BQWdBR0FBQUFCSUFHQUFBQUFBSUlBTDB6My85QldXa0FDZ0FDQUFjQUFBQUVnQWNBQUFBQUFnZ0FBUURpL3liMk13QUtBQUlBQ0FBQUFBU0FDQUFBQUFBQ0NBQUFBQUFBSnZZekFBb0FBZ0FKQUFJRUFnQUlBQ3NFQWdBQUFFZ0VBQUEzQkFFQUFRYUFBQUFBQUFBQ0NBQUFvQU1BSmc0d0FBUUNFQUFBWVB6L0pnNHdBSm01QXdBbXpqY0FJd2dCQUFBQ0J3SUFBQUFBQncwQUFRQUFBQU1BWUFESUFBTUFUd0FBQUFBRWdBa0FBQUFBQWdnQUFBRFQveFA3R1FBS0FBSUFDZ0FDQkFJQUJ3QXJCQUlBQVFCSUJBQUFOd1FCQUFFR2dBQUFBQUFBQWdnQXZEdk8veE5qRmdBRUFoQUFWaFhIL3hOakZnQTBrOWIvUnBZZEFDTUlBUUFBQWdjQ0FBQUFCUWNCQUFRRUJ3WUFBZ0FDQUFNQUFBY09BQUVBQUFBREFHQUF5QUFEQUU1SUFBQUFBQVNBQ2dBQUFBQUNDQUFBQU9ML0FBQUFBQW9BQWdBTEFBQUFCSUFMQUFBQUFBSUlBQUFBQUFBQUFBQUFDZ0FDQUF3QUFBQUVnQXdBQUFBQUFnZ0EvLzhPQU8wRTV2OEtBQUlBRFFBQUFBU0FEUUFBQUFBQ0NBQUFBQUFBMmduTS93b0FBZ0FPQUFBQUJJQU9BQUFBQUFJSUFBQUE0di9hQ2N6L0NnQUNBQThBQUFBRWdBOEFBQUFBQWdnQUFBRFQvKzBFNXY4S0FBSUFFQUFBQUFTQUVBQUFBQUFDQ0FELy93NEF4dzZ5L3dvQUFnQVJBQUFBQklBUkFBQUFBQUlJQVAvL0xBREhEckwvQ2dBQ0FCSUFBQUFFZ0JJQUFBQUFBZ2dBLy84N0FMUVRtUDhLQUFJQUV3QUFBQVNBRXdBQUFBQUNDQUQvL3l3QW9CaCsvd29BQWdBVUFBQUFCSUFVQUFBQUFBSUlBUC8vRGdDZ0dINy9DZ0FDQUJVQUFBQUVnQlVBQUFBQUFnZ0FBQUFBQUxRVG1QOEtBQUlBRmdBQUFBV0FGd0FBQUFvQUFnQVhBQVFHQkFBQkFBQUFCUVlFQUFJQUFBQUtCZ0VBQVFBQUJZQVlBQUFBQ2dBQ0FCZ0FCQVlFQUFJQUFBQUZCZ1FBQXdBQUFBQUdBZ0NBQUFBQUJZQVpBQUFBQ2dBQ0FCa0FCQVlFQUFNQUFBQUZCZ1FBQkFBQUFBQUdBZ0NBQUFBQUJZQWFBQUFBQ2dBQ0FCb0FCQVlFQUFRQUFBQUZCZ1FBQlFBQUFBQUdBZ0NBQUFBQUJZQWJBQUFBQ2dBQ0FCc0FCQVlFQUFVQUFBQUZCZ1FBQmdBQUFBQUdBZ0NBQUFBQUJZQWNBQUFBQ2dBQ0FCd0FCQVlFQUFJQUFBQUZCZ1FBQmdBQUFBQUdBZ0NBQUFBQUJZQWRBQUFBQ2dBQ0FCMEFCQVlFQUFVQUFBQUZCZ1FBQndBQUFBb0dBUUFCQUFBRmdCNEFBQUFLQUFJQUhnQUVCZ1FBQndBQUFBVUdCQUFJQUFBQUFBWUNBQUlBQUFBRmdCOEFBQUFLQUFJQUh3QUVCZ1FBQndBQUFBVUdCQUFKQUFBQUNnWUJBQUVBQUFXQUlBQUFBQW9BQWdBZ0FBUUdCQUFKQUFBQUJRWUVBQW9BQUFBS0JnRUFBUUFBQllBaEFBQUFDZ0FDQUNFQUJBWUVBQW9BQUFBRkJnUUFDd0FBQUFBR0FnQ0FBQUFBQllBaUFBQUFDZ0FDQUNJQUJBWUVBQXNBQUFBRkJnUUFEQUFBQUFBR0FnQ0FBQUFBQllBakFBQUFDZ0FDQUNNQUJBWUVBQXdBQUFBRkJnUUFEUUFBQUFBR0FnQ0FBQUFBQllBa0FBQUFDZ0FDQUNRQUJBWUVBQTBBQUFBRkJnUUFEZ0FBQUFBR0FnQ0FBQUFBQllBbEFBQUFDZ0FDQUNVQUJBWUVBQTRBQUFBRkJnUUFEd0FBQUFBR0FnQ0FBQUFBQllBbUFBQUFDZ0FDQUNZQUJBWUVBQW9BQUFBRkJnUUFEd0FBQUFBR0FnQ0FBQUFBQllBbkFBQUFDZ0FDQUNjQUJBWUVBQTBBQUFBRkJnUUFFQUFBQUFBQUJZQW9BQUFBQ2dBQ0FDZ0FCQVlFQUJBQUFBQUZCZ1FBRVFBQUFBQUdBZ0NBQUFBQUJZQXBBQUFBQ2dBQ0FDa0FCQVlFQUJFQUFBQUZCZ1FBRWdBQUFBQUdBZ0NBQUFBQUJZQXFBQUFBQ2dBQ0FDb0FCQVlFQUJJQUFBQUZCZ1FBRXdBQUFBQUdBZ0NBQUFBQUJZQXJBQUFBQ2dBQ0FDc0FCQVlFQUJNQUFBQUZCZ1FBRkFBQUFBQUdBZ0NBQUFBQUJZQXNBQUFBQ2dBQ0FDd0FCQVlFQUJRQUFBQUZCZ1FBRlFBQUFBQUdBZ0NBQUFBQUJZQXRBQUFBQ2dBQ0FDMEFCQVlFQUJBQUFBQUZCZ1FBRlFBQUFBQUdBZ0NBQUFBQUI0QXdBQUFBQkFJUUFJRTl4djk1NDNNQWdUM0cvL2NLWkFBS0FBSUFMZ0FBQ2dJQUJBQUVDZ0lBQVFBTkFnd0E5d3BrQUlFOXh2OEFBQUFBRGdJTUFIbmpjd0NCUGNiL0FBQUFBQThDREFEM0NtUUFBaGJXL3dBQUFBQUFBQWVBTVFBQUFBUUNFQUFBQVBIL05EUDcvd0FBOGYvdEJPYi9DZ0FDQUM4QUFBb0NBQVFBQkFvQ0FBRUFEUUlNQU8wRTV2OEFBUEgvQUFBQUFBNENEQUEwTS92L0FBRHgvd0FBQUFBUEFnd0E3UVRtLzBZdUJnQUFBQUFBQUFBSGdESUFBQUFFQWhBQS8vOGRBUHBCcmYvLy94MEF0Qk9ZL3dvQUFnQXdBQUFLQWdBRUFBUUtBZ0FCQUEwQ0RBQzBFNWovLy84ZEFBQUFBQUFPQWd3QStrR3QvLy8vSFFBQUFBQUFEd0lNQUxRVG1QOUdMak1BQUFBQUFBQUFBQUFBQUFBQUFBQT0=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QzE3SDE0TjJPMnxNQVNURVIgU0hFRVRQaWN0dXJlIDM1M3xWbXBEUkRBeE1EQUVBd0lCQUFBQUFBQUFBQUFBQUFDQUFBQUFBQU1BRmdBQUFFTm9aVzFFY21GM0lERXlMakF1TWk0eE1EYzJCQUlRQUZCTnEvK2dtSDMvelpNOEFIeFBt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x4V2dCSVdDQVFBQUFBa0FCZ0lCQUFBQUNRQUdRZ0FBQkFJQWdBQkFBOElBZ0FCQUFPQUx3QUFBQVFDRUFCUVRhdi9vSmg5LzgyVFBBQjhUNXNBQklBQkFBQUFBQUlJQUNvTHpQOGJRcHNBQ2dBQ0FBSUFOd1FCQUFFQUFBU0FBZ0FBQUFBQ0NBQmo2TWovTFd4OUFBb0FBZ0FEQUFBQUJJQURBQUFBQUFJSUFGRHRydjh0Ykc0QUNnQUNBQVFBQWdRQ0FBZ0FLd1FDQUFBQVNBUUFBQWFBQUFBQUFBQUNDQUJRamJML0xZUnFBQVFDRUFCUVRhdi9MWVJxQU9tbXN2OHRSSElBSXdnQkFBQUNCd0lBQUFBQUJ3MEFBUUFBQUFNQVlBRElBQU1BVHdBQUFBQUVnQVFBQUFBQUFnZ0FFeXExL3dBVVVRQUtBQUlBQlFBQ0JBSUFCd0FyQkFJQUFBQklCQUFBQm9BQUFBQUFBQUlJQUVhOXVQOEFmRTBBQkFJUUFPQ1dzZjhBZkUwQVJyMjQvelN2VkFBakNBRUFBQUlIQWdBQUFBQUhEUUFCQUFBQUF3QmdBTWdBQXdCT0FBQUFBQVNBQlFBQUFBQUNDQUFCQU5QL09mRk5BQW9BQWdBR0FBQUFCSUFHQUFBQUFBSUlBTDB6My85QldXa0FDZ0FDQUFjQUFBQUVnQWNBQUFBQUFnZ0FBUURpL3liMk13QUtBQUlBQ0FBQUFBU0FDQUFBQUFBQ0NBQUFBQUFBSnZZekFBb0FBZ0FKQUFJRUFnQUlBQ3NFQWdBQUFFZ0VBQUEzQkFFQUFRYUFBQUFBQUFBQ0NBQUFvQU1BSmc0d0FBUUNFQUFBWVB6L0pnNHdBSm01QXdBbXpqY0FJd2dCQUFBQ0J3SUFBQUFBQncwQUFRQUFBQU1BWUFESUFBTUFUd0FBQUFBRWdBa0FBQUFBQWdnQUFBRFQveFA3R1FBS0FBSUFDZ0FDQkFJQUJ3QXJCQUlBQVFCSUJBQUFOd1FCQUFFR2dBQUFBQUFBQWdnQXZEdk8veE5qRmdBRUFoQUFWaFhIL3hOakZnQTBrOWIvUnBZZEFDTUlBUUFBQWdjQ0FBQUFCUWNCQUFRRUJ3WUFBZ0FDQUFNQUFBY09BQUVBQUFBREFHQUF5QUFEQUU1SUFBQUFBQVNBQ2dBQUFBQUNDQUFBQU9ML0FBQUFBQW9BQWdBTEFBQUFCSUFMQUFBQUFBSUlBQUFBQUFBQUFBQUFDZ0FDQUF3QUFBQUVnQXdBQUFBQUFnZ0EvLzhPQU8wRTV2OEtBQUlBRFFBQUFBU0FEUUFBQUFBQ0NBQUFBQUFBMmduTS93b0FBZ0FPQUFBQUJJQU9BQUFBQUFJSUFBQUE0di9hQ2N6L0NnQUNBQThBQUFBRWdBOEFBQUFBQWdnQUFBRFQvKzBFNXY4S0FBSUFFQUFBQUFTQUVBQUFBQUFDQ0FELy93NEF4dzZ5L3dvQUFnQVJBQUFBQklBUkFBQUFBQUlJQVAvL0xBREhEckwvQ2dBQ0FCSUFBQUFFZ0JJQUFBQUFBZ2dBLy84N0FMUVRtUDhLQUFJQUV3QUFBQVNBRXdBQUFBQUNDQUQvL3l3QW9CaCsvd29BQWdBVUFBQUFCSUFVQUFBQUFBSUlBUC8vRGdDZ0dINy9DZ0FDQUJVQUFBQUVnQlVBQUFBQUFnZ0FBQUFBQUxRVG1QOEtBQUlBRmdBQUFBV0FGd0FBQUFvQUFnQVhBQVFHQkFBQkFBQUFCUVlFQUFJQUFBQUtCZ0VBQVFBQUJZQVlBQUFBQ2dBQ0FCZ0FCQVlFQUFJQUFBQUZCZ1FBQXdBQUFBQUdBZ0NBQUFBQUJZQVpBQUFBQ2dBQ0FCa0FCQVlFQUFNQUFBQUZCZ1FBQkFBQUFBQUdBZ0NBQUFBQUJZQWFBQUFBQ2dBQ0FCb0FCQVlFQUFRQUFBQUZCZ1FBQlFBQUFBQUdBZ0NBQUFBQUJZQWJBQUFBQ2dBQ0FCc0FCQVlFQUFVQUFBQUZCZ1FBQmdBQUFBQUdBZ0NBQUFBQUJZQWNBQUFBQ2dBQ0FCd0FCQVlFQUFJQUFBQUZCZ1FBQmdBQUFBQUdBZ0NBQUFBQUJZQWRBQUFBQ2dBQ0FCMEFCQVlFQUFVQUFBQUZCZ1FBQndBQUFBb0dBUUFCQUFBRmdCNEFBQUFLQUFJQUhnQUVCZ1FBQndBQUFBVUdCQUFJQUFBQUFBWUNBQUlBQUFBRmdCOEFBQUFLQUFJQUh3QUVCZ1FBQndBQUFBVUdCQUFKQUFBQUNnWUJBQUVBQUFXQUlBQUFBQW9BQWdBZ0FBUUdCQUFKQUFBQUJRWUVBQW9BQUFBS0JnRUFBUUFBQllBaEFBQUFDZ0FDQUNFQUJBWUVBQW9BQUFBRkJnUUFDd0FBQUFBR0FnQ0FBQUFBQllBaUFBQUFDZ0FDQUNJQUJBWUVBQXNBQUFBRkJnUUFEQUFBQUFBR0FnQ0FBQUFBQllBakFBQUFDZ0FDQUNNQUJBWUVBQXdBQUFBRkJnUUFEUUFBQUFBR0FnQ0FBQUFBQllBa0FBQUFDZ0FDQUNRQUJBWUVBQTBBQUFBRkJnUUFEZ0FBQUFBR0FnQ0FBQUFBQllBbEFBQUFDZ0FDQUNVQUJBWUVBQTRBQUFBRkJnUUFEd0FBQUFBR0FnQ0FBQUFBQllBbUFBQUFDZ0FDQUNZQUJBWUVBQW9BQUFBRkJnUUFEd0FBQUFBR0FnQ0FBQUFBQllBbkFBQUFDZ0FDQUNjQUJBWUVBQTBBQUFBRkJnUUFFQUFBQUFBQUJZQW9BQUFBQ2dBQ0FDZ0FCQVlFQUJBQUFBQUZCZ1FBRVFBQUFBQUdBZ0NBQUFBQUJZQXBBQUFBQ2dBQ0FDa0FCQVlFQUJFQUFBQUZCZ1FBRWdBQUFBQUdBZ0NBQUFBQUJZQXFBQUFBQ2dBQ0FDb0FCQVlFQUJJQUFBQUZCZ1FBRXdBQUFBQUdBZ0NBQUFBQUJZQXJBQUFBQ2dBQ0FDc0FCQVlFQUJNQUFBQUZCZ1FBRkFBQUFBQUdBZ0NBQUFBQUJZQXNBQUFBQ2dBQ0FDd0FCQVlFQUJRQUFBQUZCZ1FBRlFBQUFBQUdBZ0NBQUFBQUJZQXRBQUFBQ2dBQ0FDMEFCQVlFQUJBQUFBQUZCZ1FBRlFBQUFBQUdBZ0NBQUFBQUI0QXdBQUFBQkFJUUFJRTl4djk1NDNNQWdUM0cvL2NLWkFBS0FBSUFMZ0FBQ2dJQUJBQUVDZ0lBQVFBTkFnd0E5d3BrQUlFOXh2OEFBQUFBRGdJTUFIbmpjd0NCUGNiL0FBQUFBQThDREFEM0NtUUFBaGJXL3dBQUFBQUFBQWVBTVFBQUFBUUNFQUFBQVBIL05EUDcvd0FBOGYvdEJPYi9DZ0FDQUM4QUFBb0NBQVFBQkFvQ0FBRUFEUUlNQU8wRTV2OEFBUEgvQUFBQUFBNENEQUEwTS92L0FBRHgvd0FBQUFBUEFnd0E3UVRtLzBZdUJnQUFBQUFBQUFBSGdESUFBQUFFQWhBQS8vOGRBUHBCcmYvLy94MEF0Qk9ZL3dvQUFnQXdBQUFLQWdBRUFBUUtBZ0FCQUEwQ0RBQzBFNWovLy84ZEFBQUFBQUFPQWd3QStrR3QvLy8vSFFBQUFBQUFEd0lNQUxRVG1QOUdMak1BQUFBQUFBQUFBQUFBQUFBQUFBQT0=</t>
        </r>
      </text>
    </comment>
    <comment ref="J130" authorId="0">
      <text>
        <r>
          <rPr>
            <sz val="9"/>
            <color indexed="81"/>
            <rFont val="Tahoma"/>
            <family val="2"/>
          </rPr>
          <t>QzIxSDI1TjNPfE1BU1RFUiBTSEVFVFBpY3R1cmUgMzY5fFZtcERSREF4TURBRUF3SUJBQUFBQUFBQUFBQUFBQUNBQUFBQUFBTUFGZ0FBQUVOb1pXMUVjbUYzSURFeUxqQXVNaTR4TURjMkJBSVFBQUJnc2Y5VHJCWC96Wk04QU8zT2J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0lNbkJJV0NBUUFBQUFrQUJnSUJBQUFBQ1FBR1FnQUFCQUlBZ0FCQUE4SUFnQUJBQU9BT0FBQUFBUUNFQUFBWUxIL1U2d1YvODJUUEFEdHptd0FCSUFCQUFBQUFBSUlBQUFBdGY4VCt4a0FDZ0FDQUFJQUFnUUNBQWdBS3dRQ0FBQUFTQVFBQURjRUFRQUJCb0FBQUFBQUFBSUlBQUNndVA4VEV4WUFCQUlRQUFCZ3NmOFRFeFlBbXJtNC94UFRIUUFqQ0FFQUFBSUhBZ0FBQUFBSERRQUJBQUFBQXdCZ0FNZ0FBd0JQQUFBQUFBU0FBZ0FBQUFBQ0NBQUFBTlAvRS9zWkFBb0FBZ0FEQUFBQUJJQURBQUFBQUFJSUFBRUE0djhtOWpNQUNnQUNBQVFBQWdRQ0FBY0FLd1FDQUFFQVNBUUFBRGNFQVFBQkJvQUFBQUFBQUFJSUFEU1Q1ZjhtWGpBQUJBSVFBTTFzM3Y4bVhqQUFxK3J0LzFtUk53QWpDQUVBQUFJSEFnQUFBQVVIQVFBRkJBY0dBQUlBQWdBREFBQUhEZ0FCQUFBQUF3QmdBTWdBQXdCT1NBQUFBQUFFZ0FRQUFBQUFBZ2dBQVFEVC96bnhUUUFLQUFJQUJRQUFBQVNBQlFBQUFBQUNDQUR0QkxuL09mRmNBQW9BQWdBR0FEY0VBUUFCQUFBRWdBWUFBQUFBQWdnQUFRRFQvem54YXdBS0FBSUFCd0EzQkFFQUFRQUFCSUFIQUFBQUFBSUlBQUFBNHY4QUFBQUFDZ0FDQUFnQUFBQUVnQWdBQUFBQUFnZ0FBQUFBQUFBQUFBQUtBQUlBQ1FBQUFBU0FDUUFBQUFBQ0NBRC8vdzRBN1FUbS93b0FBZ0FLQUFBQUJJQUtBQUFBQUFJSUFBQUFBQURhQ2N6L0NnQUNBQXNBQUFBRWdBc0FBQUFBQWdnQUFBRGkvOW9KelA4S0FBSUFEQUFDQkFJQUJ3QXJCQUlBQUFCSUJBQUFCb0FBQUFBQUFBSUlBRFNUNWYvYWNjai9CQUlRQU0xczN2L2FjY2ovTkpQbC93Mmx6LzhqQ0FFQUFBSUhBZ0FBQUFBSERRQUJBQUFBQXdCZ0FNZ0FBd0JPQUFBQUFBU0FEQUFBQUFBQ0NBQUFBTlAvN1FUbS93b0FBZ0FOQUFBQUJJQU5BQUFBQUFJSUFQLy9EZ0RIRHJML0NnQUNBQTRBQWdRQ0FBY0FLd1FDQUFBQVNBUUFBQWFBQUFBQUFBQUNDQUF6a3hJQXgzYXUvd1FDRUFETWJBc0F4M2F1L3pPVEVnRDZxYlgvSXdnQkFBQUNCd0lBQUFBQUJ3MEFBUUFBQUFNQVlBRElBQU1BVGdBQUFBQUVnQTRBQUFBQUFnZ0EvLzhzQU1jT3N2OEtBQUlBRHdBM0JBRUFBUUFBQklBUEFBQUFBQUlJQVAvL093QzBFNWovQ2dBQ0FCQUFOd1FCQUFFQUFBU0FFQUFBQUFBQ0NBRC8veXdBb0JoKy93b0FBZ0FSQUFBQUJJQVJBQUFBQUFJSUFQLy9Pd0NOSFdUL0NnQUNBQklBTndRQkFBRUFBQVNBRWdBQUFBQUNDQUQvL3l3QWVpSksvd29BQWdBVEFBQUFCSUFUQUFBQUFBSUlBUC8vT3dCbkp6RC9DZ0FDQUJRQUFBQUVnQlFBQUFBQUFnZ0EvLzhzQUZNc0Z2OEtBQUlBRlFBQUFBU0FGUUFBQUFBQ0NBRC8vdzRBVXl3Vy93b0FBZ0FXQUFBQUJJQVdBQUFBQUFJSUFBQUFBQUJuSnpEL0NnQUNBQmNBQUFBRWdCY0FBQUFBQWdnQS8vOE9BSG9pU3Y4S0FBSUFHQUFBQUFTQUdBQUFBQUFDQ0FELy93NEFvQmgrL3dvQUFnQVpBRGNFQVFBQkFBQUVnQmtBQUFBQUFnZ0FBQUFBQUxRVG1QOEtBQUlBR2dBM0JBRUFBUUFBQllBYkFBQUFDZ0FDQUJzQUJBWUVBQUVBQUFBRkJnUUFBZ0FBQUFBR0FnQUNBQUFBQllBY0FBQUFDZ0FDQUJ3QUJBWUVBQUlBQUFBRkJnUUFBd0FBQUFvR0FRQUJBQUFGZ0IwQUFBQUtBQUlBSFFBRUJnUUFBd0FBQUFVR0JBQUVBQUFBQ2dZQkFBRUFBQVdBSGdBQUFBb0FBZ0FlQUFRR0JBQUVBQUFBQlFZRUFBVUFBQUFLQmdFQUFRQUFCWUFmQUFBQUNnQUNBQjhBQkFZRUFBVUFBQUFGQmdRQUJnQUFBQW9HQVFBQkFBQUZnQ0FBQUFBS0FBSUFJQUFFQmdRQUJBQUFBQVVHQkFBR0FBQUFDZ1lCQUFFQUFBV0FJUUFBQUFvQUFnQWhBQVFHQkFBQ0FBQUFCUVlFQUFjQUFBQUtCZ0VBQVFBQUJZQWlBQUFBQ2dBQ0FDSUFCQVlFQUFjQUFBQUZCZ1FBQ0FBQUFBQUdBZ0NBQUFBQUJZQWpBQUFBQ2dBQ0FDTUFCQVlFQUFnQUFBQUZCZ1FBQ1FBQUFBQUdBZ0NBQUFBQUJZQWtBQUFBQ2dBQ0FDUUFCQVlFQUFrQUFBQUZCZ1FBQ2dBQUFBQUdBZ0NBQUFBQUJZQWxBQUFBQ2dBQ0FDVUFCQVlFQUFvQUFBQUZCZ1FBQ3dBQUFBQUdBZ0NBQUFBQUJZQW1BQUFBQ2dBQ0FDWUFCQVlFQUFzQUFBQUZCZ1FBREFBQUFBQUdBZ0NBQUFBQUJZQW5BQUFBQ2dBQ0FDY0FCQVlFQUFjQUFBQUZCZ1FBREFBQUFBQUdBZ0NBQUFBQUJZQW9BQUFBQ2dBQ0FDZ0FCQVlFQUFvQUFBQUZCZ1FBRFFBQUFBb0dBUUFCQUFBRmdDa0FBQUFLQUFJQUtRQUVCZ1FBRFFBQUFBVUdCQUFPQUFBQUNnWUJBQUVBQUFXQUtnQUFBQW9BQWdBcUFBUUdCQUFPQUFBQUJRWUVBQThBQUFBS0JnRUFBUUFBQllBckFBQUFDZ0FDQUNzQUJBWUVBQThBQUFBRkJnUUFFQUFBQUFvR0FRQUJBQUFGZ0N3QUFBQUtBQUlBTEFBRUJnUUFFQUFBQUFVR0JBQVJBQUFBQ2dZQkFBRUFBQVdBTFFBQUFBb0FBZ0F0QUFRR0JBQVJBQUFBQlFZRUFCSUFBQUFLQmdFQUFRQUFCWUF1QUFBQUNnQUNBQzRBQkFZRUFCSUFBQUFGQmdRQUV3QUFBQUFHQWdDQUFBQUFCWUF2QUFBQUNnQUNBQzhBQkFZRUFCTUFBQUFGQmdRQUZBQUFBQUFHQWdDQUFBQUFCWUF3QUFBQUNnQUNBREFBQkFZRUFCUUFBQUFGQmdRQUZRQUFBQUFHQWdDQUFBQUFCWUF4QUFBQUNnQUNBREVBQkFZRUFCVUFBQUFGQmdRQUZnQUFBQUFHQWdDQUFBQUFCWUF5QUFBQUNnQUNBRElBQkFZRUFCWUFBQUFGQmdRQUZ3QUFBQUFHQWdDQUFBQUFCWUF6QUFBQUNnQUNBRE1BQkFZRUFCSUFBQUFGQmdRQUZ3QUFBQUFHQWdDQUFBQUFCWUEwQUFBQUNnQUNBRFFBQkFZRUFCQUFBQUFGQmdRQUdBQUFBQW9HQVFBQkFBQUZnRFVBQUFBS0FBSUFOUUFFQmdRQUdBQUFBQVVHQkFBWkFBQUFDZ1lCQUFFQUFBV0FOZ0FBQUFvQUFnQTJBQVFHQkFBTkFBQUFCUVlFQUJrQUFBQUtCZ0VBQVFBQUI0QTVBQUFBQkFJUUFBQUE4ZjgwTS92L0FBRHgvKzBFNXY4S0FBSUFOd0FBQ2dJQUJBQUVDZ0lBQVFBTkFnd0E3UVRtL3dBQThmOEFBQUFBRGdJTUFEUXorLzhBQVBIL0FBQUFBQThDREFEdEJPYi9SaTRHQUFBQUFBQUFBQWVBT2dBQUFBUUNFQUQvL3gwQXJWVkYvLy8vSFFCbkp6RC9DZ0FDQURnQUFBb0NBQVFBQkFvQ0FBRUFEUUlNQUdjbk1QLy8veDBBQUFBQUFBNENEQUN0VlVYLy8vOGRBQUFBQUFBUEFnd0FaeWN3LzBZdU13QUFBQUFBQUFBQUFBQUFBQUFBQUE9PQ==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QzIxSDI1TjNPfE1BU1RFUiBTSEVFVFBpY3R1cmUgMzY5fFZtcERSREF4TURBRUF3SUJBQUFBQUFBQUFBQUFBQUNBQUFBQUFBTUFGZ0FBQUVOb1pXMUVjbUYzSURFeUxqQXVNaTR4TURjMkJBSVFBQUJnc2Y5VHJCWC96Wk04QU8zT2J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0lNbkJJV0NBUUFBQUFrQUJnSUJBQUFBQ1FBR1FnQUFCQUlBZ0FCQUE4SUFnQUJBQU9BT0FBQUFBUUNFQUFBWUxIL1U2d1YvODJUUEFEdHptd0FCSUFCQUFBQUFBSUlBQUFBdGY4VCt4a0FDZ0FDQUFJQUFnUUNBQWdBS3dRQ0FBQUFTQVFBQURjRUFRQUJCb0FBQUFBQUFBSUlBQUNndVA4VEV4WUFCQUlRQUFCZ3NmOFRFeFlBbXJtNC94UFRIUUFqQ0FFQUFBSUhBZ0FBQUFBSERRQUJBQUFBQXdCZ0FNZ0FBd0JQQUFBQUFBU0FBZ0FBQUFBQ0NBQUFBTlAvRS9zWkFBb0FBZ0FEQUFBQUJJQURBQUFBQUFJSUFBRUE0djhtOWpNQUNnQUNBQVFBQWdRQ0FBY0FLd1FDQUFFQVNBUUFBRGNFQVFBQkJvQUFBQUFBQUFJSUFEU1Q1ZjhtWGpBQUJBSVFBTTFzM3Y4bVhqQUFxK3J0LzFtUk53QWpDQUVBQUFJSEFnQUFBQVVIQVFBRkJBY0dBQUlBQWdBREFBQUhEZ0FCQUFBQUF3QmdBTWdBQXdCT1NBQUFBQUFFZ0FRQUFBQUFBZ2dBQVFEVC96bnhUUUFLQUFJQUJRQUFBQVNBQlFBQUFBQUNDQUR0QkxuL09mRmNBQW9BQWdBR0FEY0VBUUFCQUFBRWdBWUFBQUFBQWdnQUFRRFQvem54YXdBS0FBSUFCd0EzQkFFQUFRQUFCSUFIQUFBQUFBSUlBQUFBNHY4QUFBQUFDZ0FDQUFnQUFBQUVnQWdBQUFBQUFnZ0FBQUFBQUFBQUFBQUtBQUlBQ1FBQUFBU0FDUUFBQUFBQ0NBRC8vdzRBN1FUbS93b0FBZ0FLQUFBQUJJQUtBQUFBQUFJSUFBQUFBQURhQ2N6L0NnQUNBQXNBQUFBRWdBc0FBQUFBQWdnQUFBRGkvOW9KelA4S0FBSUFEQUFDQkFJQUJ3QXJCQUlBQUFCSUJBQUFCb0FBQUFBQUFBSUlBRFNUNWYvYWNjai9CQUlRQU0xczN2L2FjY2ovTkpQbC93Mmx6LzhqQ0FFQUFBSUhBZ0FBQUFBSERRQUJBQUFBQXdCZ0FNZ0FBd0JPQUFBQUFBU0FEQUFBQUFBQ0NBQUFBTlAvN1FUbS93b0FBZ0FOQUFBQUJJQU5BQUFBQUFJSUFQLy9EZ0RIRHJML0NnQUNBQTRBQWdRQ0FBY0FLd1FDQUFBQVNBUUFBQWFBQUFBQUFBQUNDQUF6a3hJQXgzYXUvd1FDRUFETWJBc0F4M2F1L3pPVEVnRDZxYlgvSXdnQkFBQUNCd0lBQUFBQUJ3MEFBUUFBQUFNQVlBRElBQU1BVGdBQUFBQUVnQTRBQUFBQUFnZ0EvLzhzQU1jT3N2OEtBQUlBRHdBM0JBRUFBUUFBQklBUEFBQUFBQUlJQVAvL093QzBFNWovQ2dBQ0FCQUFOd1FCQUFFQUFBU0FFQUFBQUFBQ0NBRC8veXdBb0JoKy93b0FBZ0FSQUFBQUJJQVJBQUFBQUFJSUFQLy9Pd0NOSFdUL0NnQUNBQklBTndRQkFBRUFBQVNBRWdBQUFBQUNDQUQvL3l3QWVpSksvd29BQWdBVEFBQUFCSUFUQUFBQUFBSUlBUC8vT3dCbkp6RC9DZ0FDQUJRQUFBQUVnQlFBQUFBQUFnZ0EvLzhzQUZNc0Z2OEtBQUlBRlFBQUFBU0FGUUFBQUFBQ0NBRC8vdzRBVXl3Vy93b0FBZ0FXQUFBQUJJQVdBQUFBQUFJSUFBQUFBQUJuSnpEL0NnQUNBQmNBQUFBRWdCY0FBQUFBQWdnQS8vOE9BSG9pU3Y4S0FBSUFHQUFBQUFTQUdBQUFBQUFDQ0FELy93NEFvQmgrL3dvQUFnQVpBRGNFQVFBQkFBQUVnQmtBQUFBQUFnZ0FBQUFBQUxRVG1QOEtBQUlBR2dBM0JBRUFBUUFBQllBYkFBQUFDZ0FDQUJzQUJBWUVBQUVBQUFBRkJnUUFBZ0FBQUFBR0FnQUNBQUFBQllBY0FBQUFDZ0FDQUJ3QUJBWUVBQUlBQUFBRkJnUUFBd0FBQUFvR0FRQUJBQUFGZ0IwQUFBQUtBQUlBSFFBRUJnUUFBd0FBQUFVR0JBQUVBQUFBQ2dZQkFBRUFBQVdBSGdBQUFBb0FBZ0FlQUFRR0JBQUVBQUFBQlFZRUFBVUFBQUFLQmdFQUFRQUFCWUFmQUFBQUNnQUNBQjhBQkFZRUFBVUFBQUFGQmdRQUJnQUFBQW9HQVFBQkFBQUZnQ0FBQUFBS0FBSUFJQUFFQmdRQUJBQUFBQVVHQkFBR0FBQUFDZ1lCQUFFQUFBV0FJUUFBQUFvQUFnQWhBQVFHQkFBQ0FBQUFCUVlFQUFjQUFBQUtCZ0VBQVFBQUJZQWlBQUFBQ2dBQ0FDSUFCQVlFQUFjQUFBQUZCZ1FBQ0FBQUFBQUdBZ0NBQUFBQUJZQWpBQUFBQ2dBQ0FDTUFCQVlFQUFnQUFBQUZCZ1FBQ1FBQUFBQUdBZ0NBQUFBQUJZQWtBQUFBQ2dBQ0FDUUFCQVlFQUFrQUFBQUZCZ1FBQ2dBQUFBQUdBZ0NBQUFBQUJZQWxBQUFBQ2dBQ0FDVUFCQVlFQUFvQUFBQUZCZ1FBQ3dBQUFBQUdBZ0NBQUFBQUJZQW1BQUFBQ2dBQ0FDWUFCQVlFQUFzQUFBQUZCZ1FBREFBQUFBQUdBZ0NBQUFBQUJZQW5BQUFBQ2dBQ0FDY0FCQVlFQUFjQUFBQUZCZ1FBREFBQUFBQUdBZ0NBQUFBQUJZQW9BQUFBQ2dBQ0FDZ0FCQVlFQUFvQUFBQUZCZ1FBRFFBQUFBb0dBUUFCQUFBRmdDa0FBQUFLQUFJQUtRQUVCZ1FBRFFBQUFBVUdCQUFPQUFBQUNnWUJBQUVBQUFXQUtnQUFBQW9BQWdBcUFBUUdCQUFPQUFBQUJRWUVBQThBQUFBS0JnRUFBUUFBQllBckFBQUFDZ0FDQUNzQUJBWUVBQThBQUFBRkJnUUFFQUFBQUFvR0FRQUJBQUFGZ0N3QUFBQUtBQUlBTEFBRUJnUUFFQUFBQUFVR0JBQVJBQUFBQ2dZQkFBRUFBQVdBTFFBQUFBb0FBZ0F0QUFRR0JBQVJBQUFBQlFZRUFCSUFBQUFLQmdFQUFRQUFCWUF1QUFBQUNnQUNBQzRBQkFZRUFCSUFBQUFGQmdRQUV3QUFBQUFHQWdDQUFBQUFCWUF2QUFBQUNnQUNBQzhBQkFZRUFCTUFBQUFGQmdRQUZBQUFBQUFHQWdDQUFBQUFCWUF3QUFBQUNnQUNBREFBQkFZRUFCUUFBQUFGQmdRQUZRQUFBQUFHQWdDQUFBQUFCWUF4QUFBQUNnQUNBREVBQkFZRUFCVUFBQUFGQmdRQUZnQUFBQUFHQWdDQUFBQUFCWUF5QUFBQUNnQUNBRElBQkFZRUFCWUFBQUFGQmdRQUZ3QUFBQUFHQWdDQUFBQUFCWUF6QUFBQUNnQUNBRE1BQkFZRUFCSUFBQUFGQmdRQUZ3QUFBQUFHQWdDQUFBQUFCWUEwQUFBQUNnQUNBRFFBQkFZRUFCQUFBQUFGQmdRQUdBQUFBQW9HQVFBQkFBQUZnRFVBQUFBS0FBSUFOUUFFQmdRQUdBQUFBQVVHQkFBWkFBQUFDZ1lCQUFFQUFBV0FOZ0FBQUFvQUFnQTJBQVFHQkFBTkFBQUFCUVlFQUJrQUFBQUtCZ0VBQVFBQUI0QTVBQUFBQkFJUUFBQUE4ZjgwTS92L0FBRHgvKzBFNXY4S0FBSUFOd0FBQ2dJQUJBQUVDZ0lBQVFBTkFnd0E3UVRtL3dBQThmOEFBQUFBRGdJTUFEUXorLzhBQVBIL0FBQUFBQThDREFEdEJPYi9SaTRHQUFBQUFBQUFBQWVBT2dBQUFBUUNFQUQvL3gwQXJWVkYvLy8vSFFCbkp6RC9DZ0FDQURnQUFBb0NBQVFBQkFvQ0FBRUFEUUlNQUdjbk1QLy8veDBBQUFBQUFBNENEQUN0VlVYLy8vOGRBQUFBQUFBUEFnd0FaeWN3LzBZdU13QUFBQUFBQUFBQUFBQUFBQUFBQUE9PQ==</t>
        </r>
      </text>
    </comment>
    <comment ref="J131" authorId="0">
      <text>
        <r>
          <rPr>
            <sz val="9"/>
            <color indexed="81"/>
            <rFont val="Tahoma"/>
            <family val="2"/>
          </rPr>
          <t>QzE4SDE0Q2xOM098TUFTVEVSIFNIRUVUUGljdHVyZSAzMjd8Vm1wRFJEQXhNREFFQXdJQkFBQUFBQUFBQUFBQUFBQ0FBQUFBQUFNQUZnQUFBRU5vWlcxRWNtRjNJREV5TGpBdU1pNHhNRGMyQkFJUUFBRmdzZi9haWN2L21iay9BSmtZ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UFBQUFCQUlRQUFBQUFBQUFBQUFBQUlER0JMeFdnQklXQ0FRQUFBQWtBQmdJQkFBQUFDUUFHUWdBQUJBSUFnQUJBQThJQWdBQkFBT0FOQUFBQUFRQ0VBQUJZTEgvMm9uTC81bTVQd0NaR05BQUJJQUJBQUFBQUFJSUFBRUF0ZitaMk04QUNnQUNBQUlBTndRQkFBRUFBQVNBQWdBQUFBQUNDQUFCQU1UL2h0MjFBQW9BQWdBREFBQUFCSUFEQUFBQUFBSUlBQUVBNHYrRzNiVUFDZ0FDQUFRQUFBQUVnQVFBQUFBQUFnZ0FBUUR4LzNQaW13QUtBQUlBQlFBQUFBU0FCUUFBQUFBQ0NBQUJBT0wvWU9lQkFBb0FBZ0FHQUFBQUJJQUdBQUFBQUFJSUFBRUE4ZjlNN0djQUNnQUNBQWNBQUFBRWdBY0FBQUFBQWdnQUFRRGkvem54VFFBS0FBSUFDQUFBQUFTQUNBQUFBQUFDQ0FBQkFQSC9Kdll6QUFvQUFnQUpBQUFBQklBSkFBQUFBQUlJQUFBQUR3QW05ak1BQ2dBQ0FBb0FBZ1FDQUFjQUt3UUNBQUVBU0FRQUFEY0VBUUFCQm9BQUFBQUFBQUlJQURPVEVnQW1YakFBQkFJUUFNeHNDd0FtWGpBQU01TVNBSXpFUGdBakNBRUFBQUlIQWdBQUFBVUhBUUFCQUFjT0FBRUFBQUFEQUdBQXlBQURBRTVJQUFBQUFBU0FDZ0FBQUFBQ0NBQUFBQjRBRS9zWkFBb0FBZ0FMQUFBQUJJQUxBQUFBQUFJSUFBQUFQQUFUK3hrQUNnQUNBQXdBQWdRQ0FBZ0FLd1FDQUFBQVNBUUFBRGNFQVFBQkJvQUFBQUFBQUFJSUFBQ2dQd0FURXhZQUJBSVFBQUJnT0FBVEV4WUFtYmsvQUJQVEhRQWpDQUVBQUFJSEFnQUFBQUFIRFFBQkFBQUFBd0JnQU1nQUF3QlBBQUFBQUFTQURBQUFBQUFDQ0FBQUFBOEFBQUFBQUFvQUFnQU5BQUFBQklBTkFBQUFBQUlJQVAvL0hRRHRCT2IvQ2dBQ0FBNEFBQUFFZ0E0QUFBQUFBZ2dBLy84T0FOb0p6UDhLQUFJQUR3QUFBQVNBRHdBQUFBQUNDQUFBQVBILzJnbk0vd29BQWdBUUFBQUFCSUFRQUFBQUFBSUlBQUFBNHYvdEJPYi9DZ0FDQUJFQUFBQUVnQkVBQUFBQUFnZ0FBQUR4L3dBQUFBQUtBQUlBRWdBQUFBU0FFZ0FBQUFBQ0NBQUJBT0wvRS9zWkFBb0FBZ0FUQUFJRUFnQUhBQ3NFQWdBQkFFZ0VBQUEzQkFFQUFRYUFBQUFBQUFBQ0NBQzhPOTMvRTJNV0FBUUNFQUJXRmRiL0UyTVdBRFNUNWY5R2xoMEFJd2dCQUFBQ0J3SUFBQUFGQndFQUJBUUhCZ0FDQUFJQUF3QUFCdzRBQVFBQUFBTUFZQURJQUFNQVRrZ0FBQUFBQklBVEFBQUFBQUlJQUFFQXhQODU4VTBBQ2dBQ0FCUUFBQUFFZ0JRQUFBQUFBZ2dBQVFDMS95YjJNd0FLQUFJQUZRQUNCQUlBRVFBckJBSUFBQUJJQkFBQU53UUJBQUVHZ0FBQUFBQUFBZ2dBQWFDNC95WU9OUUFFQWhBQUFXQ3gvOENuS3dDYXViai9KZzQxQUNNSUFRRC9BUWNCQVA4Q0J3SUFBQUFGQndFQUF3QUhEZ0FCQUFBQUF3QmdBTWdBQXdCRGJBQUFBQUFFZ0JVQUFBQUFBZ2dBQVFDMS8wenNad0FLQUFJQUZnQUNCQUlBQndBckJBSUFBQUJJQkFBQUJvQUFBQUFBQUFJSUFEU1R1UDlNVkdRQUJBSVFBTTFzc2Y5TVZHUUFOSk80LzRDSGF3QWpDQUVBQUFJSEFnQUFBQUFIRFFBQkFBQUFBd0JnQU1nQUF3Qk9BQUFBQUFTQUZnQUFBQUFDQ0FBQkFNVC9ZT2VCQUFvQUFnQVhBQUFBQklBWEFBQUFBQUlJQUFFQXRmOXo0cHNBQ2dBQ0FCZ0FBQUFGZ0JrQUFBQUtBQUlBR1FBRUJnUUFBUUFBQUFVR0JBQUNBQUFBQ2dZQkFBRUFBQVdBR2dBQUFBb0FBZ0FhQUFRR0JBQUNBQUFBQlFZRUFBTUFBQUFBQmdJQWdBQUFBQVdBR3dBQUFBb0FBZ0FiQUFRR0JBQURBQUFBQlFZRUFBUUFBQUFBQmdJQWdBQUFBQVdBSEFBQUFBb0FBZ0FjQUFRR0JBQUVBQUFBQlFZRUFBVUFBQUFBQmdJQWdBQUFBQVdBSFFBQUFBb0FBZ0FkQUFRR0JBQUZBQUFBQlFZRUFBWUFBQUFBQmdJQWdBQUFBQVdBSGdBQUFBb0FBZ0FlQUFRR0JBQUdBQUFBQlFZRUFBY0FBQUFBQmdJQWdBQUFBQVdBSHdBQUFBb0FBZ0FmQUFRR0JBQUhBQUFBQlFZRUFBZ0FBQUFLQmdFQUFRQUFCWUFnQUFBQUNnQUNBQ0FBQkFZRUFBZ0FBQUFGQmdRQUNRQUFBQW9HQVFBQkFBQUZnQ0VBQUFBS0FBSUFJUUFFQmdRQUNRQUFBQVVHQkFBS0FBQUFDZ1lCQUFFQUFBV0FJZ0FBQUFvQUFnQWlBQVFHQkFBS0FBQUFCUVlFQUFzQUFBQUFCZ0lBQWdBQUFBV0FJd0FBQUFvQUFnQWpBQVFHQkFBS0FBQUFCUVlFQUF3QUFBQUtCZ0VBQVFBQUJZQWtBQUFBQ2dBQ0FDUUFCQVlFQUF3QUFBQUZCZ1FBRFFBQUFBQUdBZ0NBQUFBQUJZQWxBQUFBQ2dBQ0FDVUFCQVlFQUEwQUFBQUZCZ1FBRGdBQUFBQUdBZ0NBQUFBQUJZQW1BQUFBQ2dBQ0FDWUFCQVlFQUE0QUFBQUZCZ1FBRHdBQUFBQUdBZ0NBQUFBQUJZQW5BQUFBQ2dBQ0FDY0FCQVlFQUE4QUFBQUZCZ1FBRUFBQUFBQUdBZ0NBQUFBQUJZQW9BQUFBQ2dBQ0FDZ0FCQVlFQUJBQUFBQUZCZ1FBRVFBQUFBQUdBZ0NBQUFBQUJZQXBBQUFBQ2dBQ0FDa0FCQVlFQUF3QUFBQUZCZ1FBRVFBQUFBQUdBZ0NBQUFBQUJZQXFBQUFBQ2dBQ0FDb0FCQVlFQUJFQUFBQUZCZ1FBRWdBQUFBb0dBUUFCQUFBRmdDc0FBQUFLQUFJQUt3QUVCZ1FBQ0FBQUFBVUdCQUFTQUFBQUNnWUJBQUVBQUFXQUxBQUFBQW9BQWdBc0FBUUdCQUFIQUFBQUJRWUVBQk1BQUFBQUJnSUFnQUFBQUFXQUxRQUFBQW9BQWdBdEFBUUdCQUFUQUFBQUJRWUVBQlFBQUFBS0JnRUFBUUFBQllBdUFBQUFDZ0FDQUM0QUJBWUVBQk1BQUFBRkJnUUFGUUFBQUFBR0FnQ0FBQUFBQllBdkFBQUFDZ0FDQUM4QUJBWUVBQlVBQUFBRkJnUUFGZ0FBQUFBR0FnQ0FBQUFBQllBd0FBQUFDZ0FDQURBQUJBWUVBQVVBQUFBRkJnUUFGZ0FBQUFBR0FnQ0FBQUFBQllBeEFBQUFDZ0FDQURFQUJBWUVBQllBQUFBRkJnUUFGd0FBQUFBR0FnQ0FBQUFBQllBeUFBQUFDZ0FDQURJQUJBWUVBQUlBQUFBRkJnUUFGd0FBQUFBR0FnQ0FBQUFBQjRBMUFBQUFCQUlRQUFFQTAvKzVFTEVBQVFEVC8zUGltd0FLQUFJQU13QUFDZ0lBQkFBRUNnSUFBUUFOQWd3QWMrS2JBQUVBMC84QUFBQUFEZ0lNQUxrUXNRQUJBTlAvQUFBQUFBOENEQUJ6NHBzQVJ5N28vd0FBQUFBQUFBZUFOZ0FBQUFRQ0VBQUJBTlAva3hwOUFBRUEwLzlNN0djQUNnQUNBRFFBQUFvQ0FBUUFCQW9DQUFFQURRSU1BRXpzWndBQkFOUC9BQUFBQUE0Q0RBQ1RHbjBBQVFEVC93QUFBQUFQQWd3QVRPeG5BRWN1NlA4QUFBQUFBQUFIZ0RjQUFBQUVBaEFBQUFBQUFEUXorLzhBQUFBQTdRVG0vd29BQWdBMUFBQUtBZ0FFQUFRS0FnQUJBQTBDREFEdEJPYi9BQUFBQUFBQUFBQU9BZ3dBTkRQNy93QUFBQUFBQUFBQUR3SU1BTzBFNXY5R0xoVUFBQUFBQUFBQUFBQUFBQUFBQUFBPQ==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QzE4SDE0Q2xOM098TUFTVEVSIFNIRUVUUGljdHVyZSAzMjd8Vm1wRFJEQXhNREFFQXdJQkFBQUFBQUFBQUFBQUFBQ0FBQUFBQUFNQUZnQUFBRU5vWlcxRWNtRjNJREV5TGpBdU1pNHhNRGMyQkFJUUFBRmdzZi9haWN2L21iay9BSmtZ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UFBQUFCQUlRQUFBQUFBQUFBQUFBQUlER0JMeFdnQklXQ0FRQUFBQWtBQmdJQkFBQUFDUUFHUWdBQUJBSUFnQUJBQThJQWdBQkFBT0FOQUFBQUFRQ0VBQUJZTEgvMm9uTC81bTVQd0NaR05BQUJJQUJBQUFBQUFJSUFBRUF0ZitaMk04QUNnQUNBQUlBTndRQkFBRUFBQVNBQWdBQUFBQUNDQUFCQU1UL2h0MjFBQW9BQWdBREFBQUFCSUFEQUFBQUFBSUlBQUVBNHYrRzNiVUFDZ0FDQUFRQUFBQUVnQVFBQUFBQUFnZ0FBUUR4LzNQaW13QUtBQUlBQlFBQUFBU0FCUUFBQUFBQ0NBQUJBT0wvWU9lQkFBb0FBZ0FHQUFBQUJJQUdBQUFBQUFJSUFBRUE4ZjlNN0djQUNnQUNBQWNBQUFBRWdBY0FBQUFBQWdnQUFRRGkvem54VFFBS0FBSUFDQUFBQUFTQUNBQUFBQUFDQ0FBQkFQSC9Kdll6QUFvQUFnQUpBQUFBQklBSkFBQUFBQUlJQUFBQUR3QW05ak1BQ2dBQ0FBb0FBZ1FDQUFjQUt3UUNBQUVBU0FRQUFEY0VBUUFCQm9BQUFBQUFBQUlJQURPVEVnQW1YakFBQkFJUUFNeHNDd0FtWGpBQU01TVNBSXpFUGdBakNBRUFBQUlIQWdBQUFBVUhBUUFCQUFjT0FBRUFBQUFEQUdBQXlBQURBRTVJQUFBQUFBU0FDZ0FBQUFBQ0NBQUFBQjRBRS9zWkFBb0FBZ0FMQUFBQUJJQUxBQUFBQUFJSUFBQUFQQUFUK3hrQUNnQUNBQXdBQWdRQ0FBZ0FLd1FDQUFBQVNBUUFBRGNFQVFBQkJvQUFBQUFBQUFJSUFBQ2dQd0FURXhZQUJBSVFBQUJnT0FBVEV4WUFtYmsvQUJQVEhRQWpDQUVBQUFJSEFnQUFBQUFIRFFBQkFBQUFBd0JnQU1nQUF3QlBBQUFBQUFTQURBQUFBQUFDQ0FBQUFBOEFBQUFBQUFvQUFnQU5BQUFBQklBTkFBQUFBQUlJQVAvL0hRRHRCT2IvQ2dBQ0FBNEFBQUFFZ0E0QUFBQUFBZ2dBLy84T0FOb0p6UDhLQUFJQUR3QUFBQVNBRHdBQUFBQUNDQUFBQVBILzJnbk0vd29BQWdBUUFBQUFCSUFRQUFBQUFBSUlBQUFBNHYvdEJPYi9DZ0FDQUJFQUFBQUVnQkVBQUFBQUFnZ0FBQUR4L3dBQUFBQUtBQUlBRWdBQUFBU0FFZ0FBQUFBQ0NBQUJBT0wvRS9zWkFBb0FBZ0FUQUFJRUFnQUhBQ3NFQWdBQkFFZ0VBQUEzQkFFQUFRYUFBQUFBQUFBQ0NBQzhPOTMvRTJNV0FBUUNFQUJXRmRiL0UyTVdBRFNUNWY5R2xoMEFJd2dCQUFBQ0J3SUFBQUFGQndFQUJBUUhCZ0FDQUFJQUF3QUFCdzRBQVFBQUFBTUFZQURJQUFNQVRrZ0FBQUFBQklBVEFBQUFBQUlJQUFFQXhQODU4VTBBQ2dBQ0FCUUFBQUFFZ0JRQUFBQUFBZ2dBQVFDMS95YjJNd0FLQUFJQUZRQUNCQUlBRVFBckJBSUFBQUJJQkFBQU53UUJBQUVHZ0FBQUFBQUFBZ2dBQWFDNC95WU9OUUFFQWhBQUFXQ3gvOENuS3dDYXViai9KZzQxQUNNSUFRRC9BUWNCQVA4Q0J3SUFBQUFGQndFQUF3QUhEZ0FCQUFBQUF3QmdBTWdBQXdCRGJBQUFBQUFFZ0JVQUFBQUFBZ2dBQVFDMS8wenNad0FLQUFJQUZnQUNCQUlBQndBckJBSUFBQUJJQkFBQUJvQUFBQUFBQUFJSUFEU1R1UDlNVkdRQUJBSVFBTTFzc2Y5TVZHUUFOSk80LzRDSGF3QWpDQUVBQUFJSEFnQUFBQUFIRFFBQkFBQUFBd0JnQU1nQUF3Qk9BQUFBQUFTQUZnQUFBQUFDQ0FBQkFNVC9ZT2VCQUFvQUFnQVhBQUFBQklBWEFBQUFBQUlJQUFFQXRmOXo0cHNBQ2dBQ0FCZ0FBQUFGZ0JrQUFBQUtBQUlBR1FBRUJnUUFBUUFBQUFVR0JBQUNBQUFBQ2dZQkFBRUFBQVdBR2dBQUFBb0FBZ0FhQUFRR0JBQUNBQUFBQlFZRUFBTUFBQUFBQmdJQWdBQUFBQVdBR3dBQUFBb0FBZ0FiQUFRR0JBQURBQUFBQlFZRUFBUUFBQUFBQmdJQWdBQUFBQVdBSEFBQUFBb0FBZ0FjQUFRR0JBQUVBQUFBQlFZRUFBVUFBQUFBQmdJQWdBQUFBQVdBSFFBQUFBb0FBZ0FkQUFRR0JBQUZBQUFBQlFZRUFBWUFBQUFBQmdJQWdBQUFBQVdBSGdBQUFBb0FBZ0FlQUFRR0JBQUdBQUFBQlFZRUFBY0FBQUFBQmdJQWdBQUFBQVdBSHdBQUFBb0FBZ0FmQUFRR0JBQUhBQUFBQlFZRUFBZ0FBQUFLQmdFQUFRQUFCWUFnQUFBQUNnQUNBQ0FBQkFZRUFBZ0FBQUFGQmdRQUNRQUFBQW9HQVFBQkFBQUZnQ0VBQUFBS0FBSUFJUUFFQmdRQUNRQUFBQVVHQkFBS0FBQUFDZ1lCQUFFQUFBV0FJZ0FBQUFvQUFnQWlBQVFHQkFBS0FBQUFCUVlFQUFzQUFBQUFCZ0lBQWdBQUFBV0FJd0FBQUFvQUFnQWpBQVFHQkFBS0FBQUFCUVlFQUF3QUFBQUtCZ0VBQVFBQUJZQWtBQUFBQ2dBQ0FDUUFCQVlFQUF3QUFBQUZCZ1FBRFFBQUFBQUdBZ0NBQUFBQUJZQWxBQUFBQ2dBQ0FDVUFCQVlFQUEwQUFBQUZCZ1FBRGdBQUFBQUdBZ0NBQUFBQUJZQW1BQUFBQ2dBQ0FDWUFCQVlFQUE0QUFBQUZCZ1FBRHdBQUFBQUdBZ0NBQUFBQUJZQW5BQUFBQ2dBQ0FDY0FCQVlFQUE4QUFBQUZCZ1FBRUFBQUFBQUdBZ0NBQUFBQUJZQW9BQUFBQ2dBQ0FDZ0FCQVlFQUJBQUFBQUZCZ1FBRVFBQUFBQUdBZ0NBQUFBQUJZQXBBQUFBQ2dBQ0FDa0FCQVlFQUF3QUFBQUZCZ1FBRVFBQUFBQUdBZ0NBQUFBQUJZQXFBQUFBQ2dBQ0FDb0FCQVlFQUJFQUFBQUZCZ1FBRWdBQUFBb0dBUUFCQUFBRmdDc0FBQUFLQUFJQUt3QUVCZ1FBQ0FBQUFBVUdCQUFTQUFBQUNnWUJBQUVBQUFXQUxBQUFBQW9BQWdBc0FBUUdCQUFIQUFBQUJRWUVBQk1BQUFBQUJnSUFnQUFBQUFXQUxRQUFBQW9BQWdBdEFBUUdCQUFUQUFBQUJRWUVBQlFBQUFBS0JnRUFBUUFBQllBdUFBQUFDZ0FDQUM0QUJBWUVBQk1BQUFBRkJnUUFGUUFBQUFBR0FnQ0FBQUFBQllBdkFBQUFDZ0FDQUM4QUJBWUVBQlVBQUFBRkJnUUFGZ0FBQUFBR0FnQ0FBQUFBQllBd0FBQUFDZ0FDQURBQUJBWUVBQVVBQUFBRkJnUUFGZ0FBQUFBR0FnQ0FBQUFBQllBeEFBQUFDZ0FDQURFQUJBWUVBQllBQUFBRkJnUUFGd0FBQUFBR0FnQ0FBQUFBQllBeUFBQUFDZ0FDQURJQUJBWUVBQUlBQUFBRkJnUUFGd0FBQUFBR0FnQ0FBQUFBQjRBMUFBQUFCQUlRQUFFQTAvKzVFTEVBQVFEVC8zUGltd0FLQUFJQU13QUFDZ0lBQkFBRUNnSUFBUUFOQWd3QWMrS2JBQUVBMC84QUFBQUFEZ0lNQUxrUXNRQUJBTlAvQUFBQUFBOENEQUJ6NHBzQVJ5N28vd0FBQUFBQUFBZUFOZ0FBQUFRQ0VBQUJBTlAva3hwOUFBRUEwLzlNN0djQUNnQUNBRFFBQUFvQ0FBUUFCQW9DQUFFQURRSU1BRXpzWndBQkFOUC9BQUFBQUE0Q0RBQ1RHbjBBQVFEVC93QUFBQUFQQWd3QVRPeG5BRWN1NlA4QUFBQUFBQUFIZ0RjQUFBQUVBaEFBQUFBQUFEUXorLzhBQUFBQTdRVG0vd29BQWdBMUFBQUtBZ0FFQUFRS0FnQUJBQTBDREFEdEJPYi9BQUFBQUFBQUFBQU9BZ3dBTkRQNy93QUFBQUFBQUFBQUR3SU1BTzBFNXY5R0xoVUFBQUFBQUFBQUFBQUFBQUFBQUFBPQ==</t>
        </r>
      </text>
    </comment>
    <comment ref="J132" authorId="0">
      <text>
        <r>
          <rPr>
            <sz val="9"/>
            <color indexed="81"/>
            <rFont val="Tahoma"/>
            <family val="2"/>
          </rPr>
          <t>QzE5SDE5TjN8TUFTVEVSIFNIRUVUUGljdHVyZSAyMzd8Vm1wRFJEQXhNREFFQXdJQkFBQUFBQUFBQUFBQUFBQ0FBQUFBQUFNQUZnQUFBRU5vWlcxRWNtRjNJREV5TGpBdU1pNHhNRGMyQkFJUUFETnN0UC9haWN2L3paTjRBR0J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PTnFodzRXQ0FRQUFBQWtBQmdJQkFBQUFDUUFHUWdBQUJBSUFnQUJBQThJQWdBQkFBT0FNZ0FBQUFRQ0VBQXpiTFQvMm9uTC84MlRlQUJnWjRJQUJJQUJBQUFBQUFJSUFQLy9kd0FUK3hrQUNnQUNBQUlBTndRQkFBRUFBQVNBQWdBQUFBQUNDQUQvLzJnQUFBQUFBQW9BQWdBREFEY0VBUUFCQUFBRWdBTUFBQUFBQWdnQS8vOUtBQUFBQUFBS0FBSUFCQUEzQkFFQUFRQUFCSUFFQUFBQUFBSUlBUC8vT3dBVCt4a0FDZ0FDQUFVQUFnUUNBQWNBS3dRQ0FBQUFTQVFBQUFhQUFBQUFBQUFDQ0FBemt6OEFFMk1XQUFRQ0VBRE1iRGdBRTJNV0FET1RQd0JHbGgwQUl3Z0JBQUFDQndJQUFBQUFCdzBBQVFBQUFBTUFZQURJQUFNQVRnQUFBQUFFZ0FVQUFBQUFBZ2dBQUFCTEFDYjJNd0FLQUFJQUJnQTNCQUVBQVFBQUJJQUdBQUFBQUFJSUFBQUFhUUFtOWpNQUNnQUNBQWNBTndRQkFBRUFBQVNBQndBQUFBQUNDQUQvL3gwQUUvc1pBQW9BQWdBSUFBQUFCSUFJQUFBQUFBSUlBUC8vRGdBbTlqTUFDZ0FDQUFrQUFBQUVnQWtBQUFBQUFnZ0FBQUR4L3liMk13QUtBQUlBQ2dBQUFBU0FDZ0FBQUFBQ0NBQUFBT0wvRS9zWkFBb0FBZ0FMQUFJRUFnQUhBQ3NFQWdBQUFFZ0VBQUFHZ0FBQUFBQUFBZ2dBTkpQbC94TmpGZ0FFQWhBQXpXemUveE5qRmdBMGsrWC9ScFlkQUNNSUFRQUFBZ2NDQUFBQUFBY05BQUVBQUFBREFHQUF5QUFEQUU0QUFBQUFCSUFMQUFBQUFBSUlBQUFBOGY4QUFBQUFDZ0FDQUF3QUFBQUVnQXdBQUFBQUFnZ0FBUURpLyswRTV2OEtBQUlBRFFBQUFBU0FEUUFBQUFBQ0NBQUJBUEgvMmduTS93b0FBZ0FPQUFBQUJJQU9BQUFBQUFJSUFBQUFEd0RhQ2N6L0NnQUNBQThBQUFBRWdBOEFBQUFBQWdnQUFBQWVBTzBFNXY4S0FBSUFFQUFBQUFTQUVBQUFBQUFDQ0FBQUFBOEFBQUFBQUFvQUFnQVJBQUFBQklBUkFBQUFBQUlJQUFBQTR2ODU4VTBBQ2dBQ0FCSUFBQUFFZ0JJQUFBQUFBZ2dBQUFERS96bnhUUUFLQUFJQUV3QUFBQVNBRXdBQUFBQUNDQUFBQUxYL1RPeG5BQW9BQWdBVUFBQUFCSUFVQUFBQUFBSUlBQUFBeFA5ZzU0RUFDZ0FDQUJVQUFBQUVnQlVBQUFBQUFnZ0FBQURpLzJEbmdRQUtBQUlBRmdBQUFBU0FGZ0FBQUFBQ0NBQUFBUEgvVE94bkFBb0FBZ0FYQUFJRUFnQUhBQ3NFQWdBQUFFZ0VBQUFHZ0FBQUFBQUFBZ2dBTkpQMC8weFVaQUFFQWhBQXpXenQvMHhVWkFBMGsvVC9nSWRyQUNNSUFRQUFBZ2NDQUFBQUFBY05BQUVBQUFBREFHQUF5QUFEQUU0QUFBQUFCWUFZQUFBQUNnQUNBQmdBQkFZRUFBRUFBQUFGQmdRQUFnQUFBQW9HQVFBQkFBQUZnQmtBQUFBS0FBSUFHUUFFQmdRQUFnQUFBQVVHQkFBREFBQUFDZ1lCQUFFQUFBV0FHZ0FBQUFvQUFnQWFBQVFHQkFBREFBQUFCUVlFQUFRQUFBQUtCZ0VBQVFBQUJZQWJBQUFBQ2dBQ0FCc0FCQVlFQUFRQUFBQUZCZ1FBQlFBQUFBb0dBUUFCQUFBRmdCd0FBQUFLQUFJQUhBQUVCZ1FBQlFBQUFBVUdCQUFHQUFBQUNnWUJBQUVBQUFXQUhRQUFBQW9BQWdBZEFBUUdCQUFCQUFBQUJRWUVBQVlBQUFBS0JnRUFBUUFBQllBZUFBQUFDZ0FDQUI0QUJBWUVBQVFBQUFBRkJnUUFCd0FBQUFvR0FRQUJBQUFGZ0I4QUFBQUtBQUlBSHdBRUJnUUFCd0FBQUFVR0JBQUlBQUFBQUFZQ0FJQUFBQUFGZ0NBQUFBQUtBQUlBSUFBRUJnUUFDQUFBQUFVR0JBQUpBQUFBQUFZQ0FJQUFBQUFGZ0NFQUFBQUtBQUlBSVFBRUJnUUFDUUFBQUFVR0JBQUtBQUFBQUFZQ0FJQUFBQUFGZ0NJQUFBQUtBQUlBSWdBRUJnUUFDZ0FBQUFVR0JBQUxBQUFBQUFZQ0FJQUFBQUFGZ0NNQUFBQUtBQUlBSXdBRUJnUUFDd0FBQUFVR0JBQU1BQUFBQUFZQ0FJQUFBQUFGZ0NRQUFBQUtBQUlBSkFBRUJnUUFEQUFBQUFVR0JBQU5BQUFBQUFZQ0FJQUFBQUFGZ0NVQUFBQUtBQUlBSlFBRUJnUUFEUUFBQUFVR0JBQU9BQUFBQUFZQ0FJQUFBQUFGZ0NZQUFBQUtBQUlBSmdBRUJnUUFEZ0FBQUFVR0JBQVBBQUFBQUFZQ0FJQUFBQUFGZ0NjQUFBQUtBQUlBSndBRUJnUUFEd0FBQUFVR0JBQVFBQUFBQUFZQ0FJQUFBQUFGZ0NnQUFBQUtBQUlBS0FBRUJnUUFCd0FBQUFVR0JBQVFBQUFBQUFZQ0FJQUFBQUFGZ0NrQUFBQUtBQUlBS1FBRUJnUUFDd0FBQUFVR0JBQVFBQUFBQUFZQ0FJQUFBQUFGZ0NvQUFBQUtBQUlBS2dBRUJnUUFDUUFBQUFVR0JBQVJBQUFBQUFBRmdDc0FBQUFLQUFJQUt3QUVCZ1FBRVFBQUFBVUdCQUFTQUFBQUFBWUNBSUFBQUFBRmdDd0FBQUFLQUFJQUxBQUVCZ1FBRWdBQUFBVUdCQUFUQUFBQUFBWUNBSUFBQUFBRmdDMEFBQUFLQUFJQUxRQUVCZ1FBRXdBQUFBVUdCQUFVQUFBQUFBWUNBSUFBQUFBRmdDNEFBQUFLQUFJQUxnQUVCZ1FBRkFBQUFBVUdCQUFWQUFBQUFBWUNBSUFBQUFBRmdDOEFBQUFLQUFJQUx3QUVCZ1FBRlFBQUFBVUdCQUFXQUFBQUFBWUNBSUFBQUFBRmdEQUFBQUFLQUFJQU1BQUVCZ1FBRVFBQUFBVUdCQUFXQUFBQUFBWUNBSUFBQUFBSGdETUFBQUFFQWhBQUFBQUFBRmtwTHdBQUFBQUFFL3NaQUFvQUFnQXhBQUFLQWdBRUFBUUtBZ0FCQUEwQ0RBQVQreGtBQUFBQUFBQUFBQUFPQWd3QVdTa3ZBQUFBQUFBQUFBQUFEd0lNQUJQN0dRQkdMaFVBQUFBQUFBQUFCNEEwQUFBQUJBSVFBQUFBQUFBME0vdi9BQUFBQU8wRTV2OEtBQUlBTWdBQUNnSUFCQUFFQ2dJQUFRQU5BZ3dBN1FUbS93QUFBQUFBQUFBQURnSU1BRFF6Ky84QUFBQUFBQUFBQUE4Q0RBRHRCT2IvUmk0VkFBQUFBQUFBQUFlQU5RQUFBQVFDRUFBQUFOUC9reHA5QUFBQTAvOU03R2NBQ2dBQ0FETUFBQW9DQUFRQUJBb0NBQUVBRFFJTUFFenNad0FBQU5QL0FBQUFBQTRDREFDVEduMEFBQURUL3dBQUFBQVBBZ3dBVE94bkFFY3U2UDhBQUFBQUFBQUFBQUFBQUFBQUFBPT0=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QzE5SDE5TjN8TUFTVEVSIFNIRUVUUGljdHVyZSAyMzd8Vm1wRFJEQXhNREFFQXdJQkFBQUFBQUFBQUFBQUFBQ0FBQUFBQUFNQUZnQUFBRU5vWlcxRWNtRjNJREV5TGpBdU1pNHhNRGMyQkFJUUFETnN0UC9haWN2L3paTjRBR0J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PTnFodzRXQ0FRQUFBQWtBQmdJQkFBQUFDUUFHUWdBQUJBSUFnQUJBQThJQWdBQkFBT0FNZ0FBQUFRQ0VBQXpiTFQvMm9uTC84MlRlQUJnWjRJQUJJQUJBQUFBQUFJSUFQLy9kd0FUK3hrQUNnQUNBQUlBTndRQkFBRUFBQVNBQWdBQUFBQUNDQUQvLzJnQUFBQUFBQW9BQWdBREFEY0VBUUFCQUFBRWdBTUFBQUFBQWdnQS8vOUtBQUFBQUFBS0FBSUFCQUEzQkFFQUFRQUFCSUFFQUFBQUFBSUlBUC8vT3dBVCt4a0FDZ0FDQUFVQUFnUUNBQWNBS3dRQ0FBQUFTQVFBQUFhQUFBQUFBQUFDQ0FBemt6OEFFMk1XQUFRQ0VBRE1iRGdBRTJNV0FET1RQd0JHbGgwQUl3Z0JBQUFDQndJQUFBQUFCdzBBQVFBQUFBTUFZQURJQUFNQVRnQUFBQUFFZ0FVQUFBQUFBZ2dBQUFCTEFDYjJNd0FLQUFJQUJnQTNCQUVBQVFBQUJJQUdBQUFBQUFJSUFBQUFhUUFtOWpNQUNnQUNBQWNBTndRQkFBRUFBQVNBQndBQUFBQUNDQUQvL3gwQUUvc1pBQW9BQWdBSUFBQUFCSUFJQUFBQUFBSUlBUC8vRGdBbTlqTUFDZ0FDQUFrQUFBQUVnQWtBQUFBQUFnZ0FBQUR4L3liMk13QUtBQUlBQ2dBQUFBU0FDZ0FBQUFBQ0NBQUFBT0wvRS9zWkFBb0FBZ0FMQUFJRUFnQUhBQ3NFQWdBQUFFZ0VBQUFHZ0FBQUFBQUFBZ2dBTkpQbC94TmpGZ0FFQWhBQXpXemUveE5qRmdBMGsrWC9ScFlkQUNNSUFRQUFBZ2NDQUFBQUFBY05BQUVBQUFBREFHQUF5QUFEQUU0QUFBQUFCSUFMQUFBQUFBSUlBQUFBOGY4QUFBQUFDZ0FDQUF3QUFBQUVnQXdBQUFBQUFnZ0FBUURpLyswRTV2OEtBQUlBRFFBQUFBU0FEUUFBQUFBQ0NBQUJBUEgvMmduTS93b0FBZ0FPQUFBQUJJQU9BQUFBQUFJSUFBQUFEd0RhQ2N6L0NnQUNBQThBQUFBRWdBOEFBQUFBQWdnQUFBQWVBTzBFNXY4S0FBSUFFQUFBQUFTQUVBQUFBQUFDQ0FBQUFBOEFBQUFBQUFvQUFnQVJBQUFBQklBUkFBQUFBQUlJQUFBQTR2ODU4VTBBQ2dBQ0FCSUFBQUFFZ0JJQUFBQUFBZ2dBQUFERS96bnhUUUFLQUFJQUV3QUFBQVNBRXdBQUFBQUNDQUFBQUxYL1RPeG5BQW9BQWdBVUFBQUFCSUFVQUFBQUFBSUlBQUFBeFA5ZzU0RUFDZ0FDQUJVQUFBQUVnQlVBQUFBQUFnZ0FBQURpLzJEbmdRQUtBQUlBRmdBQUFBU0FGZ0FBQUFBQ0NBQUFBUEgvVE94bkFBb0FBZ0FYQUFJRUFnQUhBQ3NFQWdBQUFFZ0VBQUFHZ0FBQUFBQUFBZ2dBTkpQMC8weFVaQUFFQWhBQXpXenQvMHhVWkFBMGsvVC9nSWRyQUNNSUFRQUFBZ2NDQUFBQUFBY05BQUVBQUFBREFHQUF5QUFEQUU0QUFBQUFCWUFZQUFBQUNnQUNBQmdBQkFZRUFBRUFBQUFGQmdRQUFnQUFBQW9HQVFBQkFBQUZnQmtBQUFBS0FBSUFHUUFFQmdRQUFnQUFBQVVHQkFBREFBQUFDZ1lCQUFFQUFBV0FHZ0FBQUFvQUFnQWFBQVFHQkFBREFBQUFCUVlFQUFRQUFBQUtCZ0VBQVFBQUJZQWJBQUFBQ2dBQ0FCc0FCQVlFQUFRQUFBQUZCZ1FBQlFBQUFBb0dBUUFCQUFBRmdCd0FBQUFLQUFJQUhBQUVCZ1FBQlFBQUFBVUdCQUFHQUFBQUNnWUJBQUVBQUFXQUhRQUFBQW9BQWdBZEFBUUdCQUFCQUFBQUJRWUVBQVlBQUFBS0JnRUFBUUFBQllBZUFBQUFDZ0FDQUI0QUJBWUVBQVFBQUFBRkJnUUFCd0FBQUFvR0FRQUJBQUFGZ0I4QUFBQUtBQUlBSHdBRUJnUUFCd0FBQUFVR0JBQUlBQUFBQUFZQ0FJQUFBQUFGZ0NBQUFBQUtBQUlBSUFBRUJnUUFDQUFBQUFVR0JBQUpBQUFBQUFZQ0FJQUFBQUFGZ0NFQUFBQUtBQUlBSVFBRUJnUUFDUUFBQUFVR0JBQUtBQUFBQUFZQ0FJQUFBQUFGZ0NJQUFBQUtBQUlBSWdBRUJnUUFDZ0FBQUFVR0JBQUxBQUFBQUFZQ0FJQUFBQUFGZ0NNQUFBQUtBQUlBSXdBRUJnUUFDd0FBQUFVR0JBQU1BQUFBQUFZQ0FJQUFBQUFGZ0NRQUFBQUtBQUlBSkFBRUJnUUFEQUFBQUFVR0JBQU5BQUFBQUFZQ0FJQUFBQUFGZ0NVQUFBQUtBQUlBSlFBRUJnUUFEUUFBQUFVR0JBQU9BQUFBQUFZQ0FJQUFBQUFGZ0NZQUFBQUtBQUlBSmdBRUJnUUFEZ0FBQUFVR0JBQVBBQUFBQUFZQ0FJQUFBQUFGZ0NjQUFBQUtBQUlBSndBRUJnUUFEd0FBQUFVR0JBQVFBQUFBQUFZQ0FJQUFBQUFGZ0NnQUFBQUtBQUlBS0FBRUJnUUFCd0FBQUFVR0JBQVFBQUFBQUFZQ0FJQUFBQUFGZ0NrQUFBQUtBQUlBS1FBRUJnUUFDd0FBQUFVR0JBQVFBQUFBQUFZQ0FJQUFBQUFGZ0NvQUFBQUtBQUlBS2dBRUJnUUFDUUFBQUFVR0JBQVJBQUFBQUFBRmdDc0FBQUFLQUFJQUt3QUVCZ1FBRVFBQUFBVUdCQUFTQUFBQUFBWUNBSUFBQUFBRmdDd0FBQUFLQUFJQUxBQUVCZ1FBRWdBQUFBVUdCQUFUQUFBQUFBWUNBSUFBQUFBRmdDMEFBQUFLQUFJQUxRQUVCZ1FBRXdBQUFBVUdCQUFVQUFBQUFBWUNBSUFBQUFBRmdDNEFBQUFLQUFJQUxnQUVCZ1FBRkFBQUFBVUdCQUFWQUFBQUFBWUNBSUFBQUFBRmdDOEFBQUFLQUFJQUx3QUVCZ1FBRlFBQUFBVUdCQUFXQUFBQUFBWUNBSUFBQUFBRmdEQUFBQUFLQUFJQU1BQUVCZ1FBRVFBQUFBVUdCQUFXQUFBQUFBWUNBSUFBQUFBSGdETUFBQUFFQWhBQUFBQUFBRmtwTHdBQUFBQUFFL3NaQUFvQUFnQXhBQUFLQWdBRUFBUUtBZ0FCQUEwQ0RBQVQreGtBQUFBQUFBQUFBQUFPQWd3QVdTa3ZBQUFBQUFBQUFBQUFEd0lNQUJQN0dRQkdMaFVBQUFBQUFBQUFCNEEwQUFBQUJBSVFBQUFBQUFBME0vdi9BQUFBQU8wRTV2OEtBQUlBTWdBQUNnSUFCQUFFQ2dJQUFRQU5BZ3dBN1FUbS93QUFBQUFBQUFBQURnSU1BRFF6Ky84QUFBQUFBQUFBQUE4Q0RBRHRCT2IvUmk0VkFBQUFBQUFBQUFlQU5RQUFBQVFDRUFBQUFOUC9reHA5QUFBQTAvOU03R2NBQ2dBQ0FETUFBQW9DQUFRQUJBb0NBQUVBRFFJTUFFenNad0FBQU5QL0FBQUFBQTRDREFDVEduMEFBQURUL3dBQUFBQVBBZ3dBVE94bkFFY3U2UDhBQUFBQUFBQUFBQUFBQUFBQUFBPT0=</t>
        </r>
      </text>
    </comment>
    <comment ref="J133" authorId="0">
      <text>
        <r>
          <rPr>
            <sz val="9"/>
            <color indexed="81"/>
            <rFont val="Tahoma"/>
            <family val="2"/>
          </rPr>
          <t>QzE3SDE1TjNPU3xNQVNURVIgU0hFRVRQaWN0dXJlIDMzN3xWbXBEUkRBeE1EQUVBd0lCQUFBQUFBQUFBQUFBQUFDQUFBQUFBQU1BRmdBQUFFTm9aVzFFY21GM0lERXlMakF1TWk0eE1EYzJCQUlRQUFBQXhQL0h6ckgvcWZTZUFFNENV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x4V2dCSVdDQVFBQUFBa0FCZ0lCQUFBQUNRQUdRZ0FBQkFJQWdBQkFBOElBZ0FCQUFPQU1nQUFBQVFDRUFBQUFNVC94ODZ4LzZuMG5nQk9BbEFBQklBQkFBQUFBQUlJQUFBQTR2L0hEckwvQ2dBQ0FBSUFOd1FCQUFFQUFBU0FBZ0FBQUFBQ0NBQUFBUEgvMmduTS93b0FBZ0FEQUFBQUJJQURBQUFBQUFJSUFQLy9EZ0RhQ2N6L0NnQUNBQVFBQUFBRWdBUUFBQUFBQWdnQS8vOGRBTzBFNXY4S0FBSUFCUUFBQUFTQUJRQUFBQUFDQ0FBQUFBOEFBQUFBQUFvQUFnQUdBQUFBQklBR0FBQUFBQUlJQUFBQThmOEFBQUFBQ2dBQ0FBY0FBQUFFZ0FjQUFBQUFBZ2dBd0xybi94MklIQUFLQUFJQUNBQUNCQUlBQndBckJBSUFBUUJJQkFBQU53UUJBQUVHZ0FBQUFBQUFBZ2dBZlBiaS94M3dHQUFFQWhBQUZ0RGIveDN3R0FEMFRldi9VQ01nQUNNSUFRQUFBZ2NDQUFBQUJRY0JBQVFFQndZQUFnQUNBQU1BQUFjT0FBRUFBQUFEQUdBQXlBQURBRTVJQUFBQUFBU0FDQUFBQUFBQ0NBQUFBQUFBVGlvdUFBb0FBZ0FKQUFBQUJJQUpBQUFBQUFJSUFBQUFBQUJPS2t3QUNnQUNBQW9BQWdRQ0FBZ0FLd1FDQUFBQVNBUUFBRGNFQVFBQkJvQUFBQUFBQUFJSUFQK2ZBd0JPUWtnQUJBSVFBQUJnL1A5T1FrZ0FtYmtEQUU0Q1VBQWpDQUVBQUFJSEFnQUFBQUFIRFFBQkFBQUFBd0JnQU1nQUF3QlBBQUFBQUFTQUNnQUFBQUFDQ0FCQVJSZ0FIWWdjQUFvQUFnQUxBQUFBQklBTEFBQUFBQUlJQUlDS0lRQTZFRGtBQ2dBQ0FBd0FBZ1FDQUFjQUt3UUNBQUVBU0FRQUFEY0VBUUFCQm9BQUFBQUFBQUlJQUxNZEpRQTZlRFVBQkFJUUFFMzNIUUE2ZURVQXN4MGxBS0RlUXdBakNBRUFBQUlIQWdBQUFBVUhBUUFCQUFjT0FBRUFBQUFEQUdBQXlBQURBRTVJQUFBQUFBU0FEQUFBQUFBQ0NBQ0FpajhBT2hBNUFBb0FBZ0FOQUFJRUFnQUhBQ3NFQWdBQUFFZ0VBQUEzQkFFQUFRYUFBQUFBQUFBQ0NBQ3pIVU1BT25nMUFBUUNFQUJOOXpzQU9uZzFBTE1kUXdCdHF6d0FJd2dCQUFBQ0J3SUFBQUFBQncwQUFRQUFBQU1BWUFESUFBTUFUZ0FBQUFBRWdBMEFBQUFBQWdnQXdNOUlBQjJJSEFBS0FBSUFEZ0FBQUFTQURnQUFBQUFDQ0FDQWlqQUE3T1VLQUFvQUFnQVBBQUlFQWdBUUFDc0VBZ0FBQUVnRUFBQTNCQUVBQVFhQUFBQUFBQUFDQ0FDQUtqUUE3SWtIQUFRQ0VBQ0E2aXdBN0lrSEFCbEVOQUJTTUE0QUl3Z0JBQUFDQndJQUFBQUFCdzBBQVFBQUFBTUFZQURJQUFNQVV3QUFBQUFFZ0E4QUFBQUFBZ2dBM1ZkbEFOMUNFd0FLQUFJQUVBQUFBQVNBRUFBQUFBQUNDQUEzbzNzQXlWVW5BQW9BQWdBUkFBQUFCSUFSQUFBQUFBSUlBRlFybUFDSkVCNEFDZ0FDQUJJQUFBQUVnQklBQUFBQUFnZ0FGMmllQUZ5NEFBQUtBQUlBRXdBQUFBU0FFd0FBQUFBQ0NBQzlISWdBY2FYcy93b0FBZ0FVQUFBQUJJQVVBQUFBQUFJSUFLQ1Vhd0N4NnZYL0NnQUNBQlVBQUFBRWdCVUFBQUFBQWdnQUFBRGkvKzBFNXY4S0FBSUFGZ0FBQUFTQUZnQUFBQUFDQ0FBQUFNVC83UVRtL3dvQUFnQVhBRGNFQVFBQkFBQUZnQmdBQUFBS0FBSUFHQUFFQmdRQUFRQUFBQVVHQkFBQ0FBQUFDZ1lCQUFFQUFBV0FHUUFBQUFvQUFnQVpBQVFHQkFBQ0FBQUFCUVlFQUFNQUFBQUFCZ0lBZ0FBQUFBV0FHZ0FBQUFvQUFnQWFBQVFHQkFBREFBQUFCUVlFQUFRQUFBQUFCZ0lBZ0FBQUFBV0FHd0FBQUFvQUFnQWJBQVFHQkFBRUFBQUFCUVlFQUFVQUFBQUFCZ0lBZ0FBQUFBV0FIQUFBQUFvQUFnQWNBQVFHQkFBRkFBQUFCUVlFQUFZQUFBQUFCZ0lBZ0FBQUFBV0FIUUFBQUFvQUFnQWRBQVFHQkFBR0FBQUFCUVlFQUFjQUFBQUtCZ0VBQVFBQUJZQWVBQUFBQ2dBQ0FCNEFCQVlFQUFjQUFBQUZCZ1FBQ0FBQUFBb0dBUUFCQUFBRmdCOEFBQUFLQUFJQUh3QUVCZ1FBQ0FBQUFBVUdCQUFKQUFBQUFBWUNBQUlBQUFBRmdDQUFBQUFLQUFJQUlBQUVCZ1FBQ0FBQUFBVUdCQUFLQUFBQUNnWUJBQUVBQUFXQUlRQUFBQW9BQWdBaEFBUUdCQUFGQUFBQUJRWUVBQW9BQUFBS0JnRUFBUUFBQllBaUFBQUFDZ0FDQUNJQUJBWUVBQW9BQUFBRkJnUUFDd0FBQUFvR0FRQUJBQUFGZ0NNQUFBQUtBQUlBSXdBRUJnUUFDd0FBQUFVR0JBQU1BQUFBQ2dZQkFBRUFBQVdBSkFBQUFBb0FBZ0FrQUFRR0JBQU1BQUFBQlFZRUFBMEFBQUFBQmdJQUFnQURCZ0lBQWdBTEJoQUFBQUFBQUNNQUFBQWxBQUFBSndBQUFBQUFCWUFsQUFBQUNnQUNBQ1VBQkFZRUFBMEFBQUFGQmdRQURnQUFBQW9HQVFBQkFBQUZnQ1lBQUFBS0FBSUFKZ0FFQmdRQUNnQUFBQVVHQkFBT0FBQUFDZ1lCQUFFQUFBV0FKd0FBQUFvQUFnQW5BQVFHQkFBTkFBQUFCUVlFQUE4QUFBQUtCZ0VBQVFBQUJZQW9BQUFBQ2dBQ0FDZ0FCQVlFQUE4QUFBQUZCZ1FBRUFBQUFBQUdBZ0NBQUFBQUJZQXBBQUFBQ2dBQ0FDa0FCQVlFQUJBQUFBQUZCZ1FBRVFBQUFBQUdBZ0NBQUFBQUJZQXFBQUFBQ2dBQ0FDb0FCQVlFQUJFQUFBQUZCZ1FBRWdBQUFBQUdBZ0NBQUFBQUJZQXJBQUFBQ2dBQ0FDc0FCQVlFQUJJQUFBQUZCZ1FBRXdBQUFBQUdBZ0NBQUFBQUJZQXNBQUFBQ2dBQ0FDd0FCQVlFQUJNQUFBQUZCZ1FBRkFBQUFBQUdBZ0NBQUFBQUJZQXRBQUFBQ2dBQ0FDMEFCQVlFQUE4QUFBQUZCZ1FBRkFBQUFBQUdBZ0NBQUFBQUJZQXVBQUFBQ2dBQ0FDNEFCQVlFQUFZQUFBQUZCZ1FBRlFBQUFBQUdBZ0NBQUFBQUJZQXZBQUFBQ2dBQ0FDOEFCQVlFQUFJQUFBQUZCZ1FBRlFBQUFBQUdBZ0NBQUFBQUJZQXdBQUFBQ2dBQ0FEQUFCQVlFQUJVQUFBQUZCZ1FBRmdBQUFBb0dBUUFCQUFBSGdETUFBQUFFQWhBQUFBQUFBRFF6Ky84QUFBQUE3UVRtL3dvQUFnQXhBQUFLQWdBRUFBUUtBZ0FCQUEwQ0RBRHRCT2IvQUFBQUFBQUFBQUFPQWd3QU5EUDcvd0FBQUFBQUFBQUFEd0lNQU8wRTV2OUdMaFVBQUFBQUFBQUFCNEEwQUFBQUJBSVFBUHJmZ1FEakt4OEErdCtCQUp6OUNRQUtBQUlBTWdBQUNnSUFCQUFFQ2dJQUFRQU5BZ3dBblAwSkFQcmZnUUFBQUFBQURnSU1BT01ySHdENjM0RUFBQUFBQUE4Q0RBQ2MvUWtBUVE2WEFBQUFBQUFBQUFBQUFBQUFBQUFB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QzE3SDE1TjNPU3xNQVNURVIgU0hFRVRQaWN0dXJlIDMzN3xWbXBEUkRBeE1EQUVBd0lCQUFBQUFBQUFBQUFBQUFDQUFBQUFBQU1BRmdBQUFFTm9aVzFFY21GM0lERXlMakF1TWk0eE1EYzJCQUlRQUFBQXhQL0h6ckgvcWZTZUFFNENV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x4V2dCSVdDQVFBQUFBa0FCZ0lCQUFBQUNRQUdRZ0FBQkFJQWdBQkFBOElBZ0FCQUFPQU1nQUFBQVFDRUFBQUFNVC94ODZ4LzZuMG5nQk9BbEFBQklBQkFBQUFBQUlJQUFBQTR2L0hEckwvQ2dBQ0FBSUFOd1FCQUFFQUFBU0FBZ0FBQUFBQ0NBQUFBUEgvMmduTS93b0FBZ0FEQUFBQUJJQURBQUFBQUFJSUFQLy9EZ0RhQ2N6L0NnQUNBQVFBQUFBRWdBUUFBQUFBQWdnQS8vOGRBTzBFNXY4S0FBSUFCUUFBQUFTQUJRQUFBQUFDQ0FBQUFBOEFBQUFBQUFvQUFnQUdBQUFBQklBR0FBQUFBQUlJQUFBQThmOEFBQUFBQ2dBQ0FBY0FBQUFFZ0FjQUFBQUFBZ2dBd0xybi94MklIQUFLQUFJQUNBQUNCQUlBQndBckJBSUFBUUJJQkFBQU53UUJBQUVHZ0FBQUFBQUFBZ2dBZlBiaS94M3dHQUFFQWhBQUZ0RGIveDN3R0FEMFRldi9VQ01nQUNNSUFRQUFBZ2NDQUFBQUJRY0JBQVFFQndZQUFnQUNBQU1BQUFjT0FBRUFBQUFEQUdBQXlBQURBRTVJQUFBQUFBU0FDQUFBQUFBQ0NBQUFBQUFBVGlvdUFBb0FBZ0FKQUFBQUJJQUpBQUFBQUFJSUFBQUFBQUJPS2t3QUNnQUNBQW9BQWdRQ0FBZ0FLd1FDQUFBQVNBUUFBRGNFQVFBQkJvQUFBQUFBQUFJSUFQK2ZBd0JPUWtnQUJBSVFBQUJnL1A5T1FrZ0FtYmtEQUU0Q1VBQWpDQUVBQUFJSEFnQUFBQUFIRFFBQkFBQUFBd0JnQU1nQUF3QlBBQUFBQUFTQUNnQUFBQUFDQ0FCQVJSZ0FIWWdjQUFvQUFnQUxBQUFBQklBTEFBQUFBQUlJQUlDS0lRQTZFRGtBQ2dBQ0FBd0FBZ1FDQUFjQUt3UUNBQUVBU0FRQUFEY0VBUUFCQm9BQUFBQUFBQUlJQUxNZEpRQTZlRFVBQkFJUUFFMzNIUUE2ZURVQXN4MGxBS0RlUXdBakNBRUFBQUlIQWdBQUFBVUhBUUFCQUFjT0FBRUFBQUFEQUdBQXlBQURBRTVJQUFBQUFBU0FEQUFBQUFBQ0NBQ0FpajhBT2hBNUFBb0FBZ0FOQUFJRUFnQUhBQ3NFQWdBQUFFZ0VBQUEzQkFFQUFRYUFBQUFBQUFBQ0NBQ3pIVU1BT25nMUFBUUNFQUJOOXpzQU9uZzFBTE1kUXdCdHF6d0FJd2dCQUFBQ0J3SUFBQUFBQncwQUFRQUFBQU1BWUFESUFBTUFUZ0FBQUFBRWdBMEFBQUFBQWdnQXdNOUlBQjJJSEFBS0FBSUFEZ0FBQUFTQURnQUFBQUFDQ0FDQWlqQUE3T1VLQUFvQUFnQVBBQUlFQWdBUUFDc0VBZ0FBQUVnRUFBQTNCQUVBQVFhQUFBQUFBQUFDQ0FDQUtqUUE3SWtIQUFRQ0VBQ0E2aXdBN0lrSEFCbEVOQUJTTUE0QUl3Z0JBQUFDQndJQUFBQUFCdzBBQVFBQUFBTUFZQURJQUFNQVV3QUFBQUFFZ0E4QUFBQUFBZ2dBM1ZkbEFOMUNFd0FLQUFJQUVBQUFBQVNBRUFBQUFBQUNDQUEzbzNzQXlWVW5BQW9BQWdBUkFBQUFCSUFSQUFBQUFBSUlBRlFybUFDSkVCNEFDZ0FDQUJJQUFBQUVnQklBQUFBQUFnZ0FGMmllQUZ5NEFBQUtBQUlBRXdBQUFBU0FFd0FBQUFBQ0NBQzlISWdBY2FYcy93b0FBZ0FVQUFBQUJJQVVBQUFBQUFJSUFLQ1Vhd0N4NnZYL0NnQUNBQlVBQUFBRWdCVUFBQUFBQWdnQUFBRGkvKzBFNXY4S0FBSUFGZ0FBQUFTQUZnQUFBQUFDQ0FBQUFNVC83UVRtL3dvQUFnQVhBRGNFQVFBQkFBQUZnQmdBQUFBS0FBSUFHQUFFQmdRQUFRQUFBQVVHQkFBQ0FBQUFDZ1lCQUFFQUFBV0FHUUFBQUFvQUFnQVpBQVFHQkFBQ0FBQUFCUVlFQUFNQUFBQUFCZ0lBZ0FBQUFBV0FHZ0FBQUFvQUFnQWFBQVFHQkFBREFBQUFCUVlFQUFRQUFBQUFCZ0lBZ0FBQUFBV0FHd0FBQUFvQUFnQWJBQVFHQkFBRUFBQUFCUVlFQUFVQUFBQUFCZ0lBZ0FBQUFBV0FIQUFBQUFvQUFnQWNBQVFHQkFBRkFBQUFCUVlFQUFZQUFBQUFCZ0lBZ0FBQUFBV0FIUUFBQUFvQUFnQWRBQVFHQkFBR0FBQUFCUVlFQUFjQUFBQUtCZ0VBQVFBQUJZQWVBQUFBQ2dBQ0FCNEFCQVlFQUFjQUFBQUZCZ1FBQ0FBQUFBb0dBUUFCQUFBRmdCOEFBQUFLQUFJQUh3QUVCZ1FBQ0FBQUFBVUdCQUFKQUFBQUFBWUNBQUlBQUFBRmdDQUFBQUFLQUFJQUlBQUVCZ1FBQ0FBQUFBVUdCQUFLQUFBQUNnWUJBQUVBQUFXQUlRQUFBQW9BQWdBaEFBUUdCQUFGQUFBQUJRWUVBQW9BQUFBS0JnRUFBUUFBQllBaUFBQUFDZ0FDQUNJQUJBWUVBQW9BQUFBRkJnUUFDd0FBQUFvR0FRQUJBQUFGZ0NNQUFBQUtBQUlBSXdBRUJnUUFDd0FBQUFVR0JBQU1BQUFBQ2dZQkFBRUFBQVdBSkFBQUFBb0FBZ0FrQUFRR0JBQU1BQUFBQlFZRUFBMEFBQUFBQmdJQUFnQURCZ0lBQWdBTEJoQUFBQUFBQUNNQUFBQWxBQUFBSndBQUFBQUFCWUFsQUFBQUNnQUNBQ1VBQkFZRUFBMEFBQUFGQmdRQURnQUFBQW9HQVFBQkFBQUZnQ1lBQUFBS0FBSUFKZ0FFQmdRQUNnQUFBQVVHQkFBT0FBQUFDZ1lCQUFFQUFBV0FKd0FBQUFvQUFnQW5BQVFHQkFBTkFBQUFCUVlFQUE4QUFBQUtCZ0VBQVFBQUJZQW9BQUFBQ2dBQ0FDZ0FCQVlFQUE4QUFBQUZCZ1FBRUFBQUFBQUdBZ0NBQUFBQUJZQXBBQUFBQ2dBQ0FDa0FCQVlFQUJBQUFBQUZCZ1FBRVFBQUFBQUdBZ0NBQUFBQUJZQXFBQUFBQ2dBQ0FDb0FCQVlFQUJFQUFBQUZCZ1FBRWdBQUFBQUdBZ0NBQUFBQUJZQXJBQUFBQ2dBQ0FDc0FCQVlFQUJJQUFBQUZCZ1FBRXdBQUFBQUdBZ0NBQUFBQUJZQXNBQUFBQ2dBQ0FDd0FCQVlFQUJNQUFBQUZCZ1FBRkFBQUFBQUdBZ0NBQUFBQUJZQXRBQUFBQ2dBQ0FDMEFCQVlFQUE4QUFBQUZCZ1FBRkFBQUFBQUdBZ0NBQUFBQUJZQXVBQUFBQ2dBQ0FDNEFCQVlFQUFZQUFBQUZCZ1FBRlFBQUFBQUdBZ0NBQUFBQUJZQXZBQUFBQ2dBQ0FDOEFCQVlFQUFJQUFBQUZCZ1FBRlFBQUFBQUdBZ0NBQUFBQUJZQXdBQUFBQ2dBQ0FEQUFCQVlFQUJVQUFBQUZCZ1FBRmdBQUFBb0dBUUFCQUFBSGdETUFBQUFFQWhBQUFBQUFBRFF6Ky84QUFBQUE3UVRtL3dvQUFnQXhBQUFLQWdBRUFBUUtBZ0FCQUEwQ0RBRHRCT2IvQUFBQUFBQUFBQUFPQWd3QU5EUDcvd0FBQUFBQUFBQUFEd0lNQU8wRTV2OUdMaFVBQUFBQUFBQUFCNEEwQUFBQUJBSVFBUHJmZ1FEakt4OEErdCtCQUp6OUNRQUtBQUlBTWdBQUNnSUFCQUFFQ2dJQUFRQU5BZ3dBblAwSkFQcmZnUUFBQUFBQURnSU1BT01ySHdENjM0RUFBQUFBQUE4Q0RBQ2MvUWtBUVE2WEFBQUFBQUFBQUFBQUFBQUFBQUFB</t>
        </r>
      </text>
    </comment>
    <comment ref="K134" authorId="0">
      <text>
        <r>
          <rPr>
            <b/>
            <sz val="9"/>
            <color indexed="81"/>
            <rFont val="Tahoma"/>
            <family val="2"/>
          </rPr>
          <t>QzM3SDQyRjJOOE80fE1BU1RFUiBTSEVFVFBpY3R1cmUgMTg5fFZtcERSREF4TURBRUF3SUJBQUFBQUFBQUFBQUFBQUNBQUFBQUFBTUFGZ0FBQUVOb1pXMUVjbUYzSURFeUxqQXVNaTR4TURjMkJBSVFBQUJnei84SWJaYitBVXJOQVNZMk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jFBQUFBQkFJUUFBQUFBQUFBQUFBQUFFQmRCUGpTZndRV0NBUUFBQUFrQUJnSUJBQUFBQ1FBR1FnQUFCQUlBZ0FCQUE4SUFnQUJBQU9BYndBQUFBUUNFQUFBWU0vL0NHMlcvZ0ZLelFFbU5qUUFCSUFCQUFBQUFBSUlBQUFBQUFBbTlqTUFDZ0FDQUFJQU53UUJBQUVBQUFTQUFnQUFBQUFDQ0FBQUFQSC9FL3NaQUFvQUFnQURBRGNFQVFBQkFBQUVnQU1BQUFBQUFnZ0FBQUFBQUFBQUFBQUtBQUlBQkFBd0JBRUFCekVFRUFBMkFBQUFOd0FBQURvQUFBQUFBQUFBQUFBRWdBUUFBQUFBQWdnQUFRRHgvKzBFNXY4S0FBSUFCUUF3QkFFQUJ6RUVFQUEzQUFBQU9BQUFBQUFBQUFBNUFBQUFBQUFFZ0FVQUFBQUFBZ2dBQUFBQUFOb0p6UDhLQUFJQUJnQTNCQUVBQVFBQUJJQUdBQUFBQUFJSUFBQUEwLy90Qk9iL0NnQUNBQWNBQWdRQ0FBZ0FLd1FDQUFFQVNBUUFBRGNFQVFBQkJvQUFBQUFBQUFJSUFBQ2cxdi90SE9ML0JBSVFBQUJnei8vdEhPTC9tcm5XL3lBUThmOGpDQUVBQUFJSEFnQUFBQVVIQVFBQkFBY09BQUVBQUFBREFHQUF5QUFEQUU5SUFBQUFBQVNBQndBQUFBQUNDQUFBQUI0QUFBQUFBQW9BQWdBSUFBSUVBZ0FIQUNzRUFnQUFBRWdFQUFBR2dBQUFBQUFBQWdnQU01TWhBQUJvL1A4RUFoQUF6R3dhQUFCby9QOHpreUVBTTVzREFDTUlBUUFBQWdjQ0FBQUFBQWNOQUFFQUFBQURBR0FBeUFBREFFNEFBQUFBQklBSUFBQUFBQUlJQURDaUx3QkFSUmdBQ2dBQ0FBa0FBZ1FDQUFjQUt3UUNBQUFBU0FRQUFEY0VBUUFCQm9BQUFBQUFBQUlJQUdRMU13QkFyUlFBQkFJUUFQME9MQUJBclJRQVpEVXpBSFBnR3dBakNBRUFBQUlIQWdBQUFBQUhEUUFCQUFBQUF3QmdBTWdBQXdCT0FBQUFBQVNBQ1FBQUFBQUNDQUJPS2t3QS8vOE9BQW9BQWdBS0FEY0VBUUFCQUFBRWdBb0FBQUFBQWdnQVRpcE1BQUFBOGY4S0FBSUFDd0FDQkFJQUJ3QXJCQUlBQUFCSUJBQUFCb0FBQUFBQUFBSUlBSUc5VHdBQWFPMy9CQUlRQUJxWFNBQUFhTzMvZ2IxUEFEU2I5UDhqQ0FFQUFBSUhBZ0FBQUFBSERRQUJBQUFBQXdCZ0FNZ0FBd0JPQUFBQUFBU0FDd0FBQUFBQ0NBQXdvaThBd0xybi93b0FBZ0FNQUFBQUJJQU1BQUFBQUFJSUFQQmNKZ0NqTXN2L0NnQUNBQTBBQWdRQ0FBZ0FLd1FDQUFBQVNBUUFBRGNFQVFBQkJvQUFBQUFBQUFJSUFQRDhLUUNqU3NmL0JBSVFBUEM4SWdDalNzZi9paFlxQUtNS3ovOGpDQUVBQUFJSEFnQUFBQUFIRFFBQkFBQUFBd0JnQU1nQUF3QlBBQUFBQUFTQURRQUFBQUFDQ0FDT2IyUUEwRjNmL3dvQUFnQU9BQUFBQklBT0FBQUFBQUlJQUpYWGZ3Q01rZXYvQ2dBQ0FBOEFBQUFFZ0E4QUFBQUFBZ2dBMVJ5WUFGenYyZjhLQUFJQUVBQUFBQVNBRUFBQUFBQUNDQUFPK3BRQWJobTgvd29BQWdBUkFBQUFCSUFSQUFBQUFBSUlBQWFTZVFDeDVhLy9DZ0FDQUJJQUFBQUVnQklBQUFBQUFnZ0F4a3hoQU9LSHdmOEtBQUlBRXdBQUFBU0FFd0FBQUFBQ0NBQk9QNjBBUFhlcS93b0FBZ0FVQUFJRUFnQUhBQ3NFQWdBQUFFZ0VBQUFHZ0FBQUFBQUFBZ2dBZ2RLd0FEM2ZwdjhFQWhBQUc2eXBBRDNmcHYrQjByQUFjQkt1L3lNSUFRQUFBZ2NDQUFBQUFBY05BQUVBQUFBREFHQUF5QUFEQUU0QUFBQUFCSUFVQUFBQUFBSUlBRmFueUFENnFyYi9DZ0FDQUJVQU53UUJBQUVBQUFTQUZRQUFBQUFDQ0FDVzdPQUF5UWlsL3dvQUFnQVdBRGNFQVFBQkFBQUVnQllBQUFBQUFnZ0F6c25kQU53eWgvOEtBQUlBRndBQ0JBSUFCd0FyQkFJQUFBQklCQUFBQm9BQUFBQUFBQUlJQUFKZDRRRGNtb1AvQkFJUUFKczIyZ0RjbW9QL0FsM2hBQS9PaXY4akNBRUFBQUlIQWdBQUFBQUhEUUFCQUFBQUF3QmdBTWdBQXdCT0FBQUFBQVNBRndBQUFBQUNDQURIWWNJQUgvOTYvd29BQWdBWUFEY0VBUUFCQUFBRWdCZ0FBQUFBQWdnQWh4eXFBRkNoalA4S0FBSUFHUUEzQkFFQUFRQUFCSUFaQUFBQUFBSUlBQTRQOWdDcmtIWC9DZ0FDQUJvQUFBQUVnQm9BQUFBQUFnZ0FGbmNSQVdmRWdmOEtBQUlBR3dBQUFBU0FHd0FBQUFBQ0NBQld2Q2tCTnlKdy93b0FBZ0FjQUFBQUJJQWNBQUFBQUFJSUFJK1pKZ0ZKVEZML0NnQUNBQjBBQUFBRWdCMEFBQUFBQWdnQXo5NCtBUmlxUVA4S0FBSUFIZ0FDQkFJQUNBQXJCQUlBQUFCSUJBQUFOd1FCQUFFR2dBQUFBQUFBQWdnQXozNUNBUmpDUFA4RUFoQUF6ejQ3QVJqQ1BQOW9tRUlCR0lKRS95TUlBUUFBQWdjQ0FBQUFBQWNOQUFFQUFBQURBR0FBeUFBREFFOEFBQUFBQklBZUFBQUFBQUlJQUFpOE93RXIxQ0wvQ2dBQ0FCOEFOd1FCQUFFQUFBU0FId0FBQUFBQ0NBQklBVlFCK2pFUi93b0FBZ0FnQURBRUFRQUhNUVFRQUZVQUFBQldBQUFBQUFBQUFHRUFBQUFBQUFTQUlBQUFBQUFDQ0FCbGlYQUJPbmNhL3dvQUFnQWhBRGNFQVFBQkFBQUVnQ0VBQUFBQUFnZ0FsaXVDQWZveEF2OEtBQUlBSWdBQ0JBSUFDQUFyQkFJQUFBQklCQUFBTndRQkFBRUdnQUFBQUFBQUFnZ0Fsc3VGQWZwSi92NEVBaEFBbG90K0FmcEovdjR2NVlVQitna0cveU1JQVFBQUFnY0NBQUFBQUFjTkFBRUFBQUFEQUdBQXlBQURBRThBQUFBQUJJQWlBQUFBQUFJSUFHV0pjQUc2N09uK0NnQUNBQ01BTUFRQkFBY3hCQkFBV0FBQUFGa0FBQUJpQUFBQVlBQUFBQUFBQklBakFBQUFBQUlJQUtKTWFnR05sTXorQ2dBQ0FDUUFOd1FCQUFFQUFBU0FKQUFBQUFBQ0NBQ0Z4RTBCVFUvRC9nb0FBZ0FsQUFJRUFnQUhBQ3NFQWdBQUFFZ0VBQUFHZ0FBQUFBQUFBZ2dBdUZkUkFVMjN2LzRFQWhBQVVURktBVTIzdi82NFYxRUJnT3JHL2lNSUFRQUFBZ2NDQUFBQUFBY05BQUVBQUFBREFHQUF5QUFEQUU0QUFBQUFCSUFsQUFBQUFBSUlBRVYvUkFFd3g2YitDZ0FDQUNZQUFBQUVnQ1lBQUFBQUFnZ0FSWDhtQVRESHB2NEtBQUlBSndBQ0JBSUFCd0FyQkFJQUFBQklCQUFBQm9BQUFBQUFBQUlJQUhnU0tnRXdMNlArQkFJUUFCSHNJZ0V3TDZQK2VCSXFBV05pcXY0akNBRUFBQUlIQWdBQUFBQUhEUUFCQUFBQUF3QmdBTWdBQXdCT0FBQUFBQVNBSndBQUFBQUNDQUFFT2gwQlRVL0QvZ29BQWdBb0FBQUFCSUFvQUFBQUFBSUlBRVYvTlFGKzhkVCtDZ0FDQUNrQUFnUUNBQWNBS3dRQ0FBQUFTQVFBQUFhQUFBQUFBQUFDQ0FCNEVqa0JmbG5SL2dRQ0VBQVI3REVCZmxuUi9uZ1NPUUd4ak5qK0l3Z0JBQUFDQndJQUFBQUFCdzBBQVFBQUFBTUFZQURJQUFNQVRnQUFBQUFFZ0NrQUFBQUFBZ2dBU0FGVUFmb3g4LzRLQUFJQUtnQTNCQUVBQVFBQUJJQXFBQUFBQUFJSUFML1VoZ0hOMmRYK0NnQUNBQ3NBQUFBRWdDc0FBQUFBQWdnQS9KZUFBYUdCdVA0S0FBSUFMQUFBQUFTQUxBQUFBQUFDQ0FCVzQ1WUJ0VzZrL2dvQUFnQXRBQUFBQklBdEFBQUFBQUlJQUhOcnN3SDFzNjMrQ2dBQ0FDNEFBQUFFZ0M0QUFBQUFBZ2dBenJiSkFRaWhtZjRLQUFJQUx3QUNCQUlBQ1FBckJBSUFBQUJJQkFBQU53UUJBQUVHZ0FBQUFBQUFBZ2dBQVVyTkFRaHRsdjRFQWhBQW1pUEdBUWh0bHY0QlNzMEJvb2FjL2lNSUFRQUFBZ2NDQUFBQUFBY05BQUVBQUFBREFHQUF5QUFEQUVZQUFBQUFCSUF2QUFBQUFBSUlBRGFvdVFFaERNditDZ0FDQURBQUFBQUVnREFBQUFBQUFnZ0EzRnlqQVEwZjMvNEtBQUlBTVFBQUFBU0FNUUFBQUFBQ0NBQ2ZtYWtCT25mOC9nb0FBZ0F5QUFJRUFnQUpBQ3NFQWdBQUFFZ0VBQUEzQkFFQUFRYUFBQUFBQUFBQ0NBRFNMSzBCT2tQNS9nUUNFQUJzQnFZQk9rUDUvdElzclFIVVhQLytJd2dCQUFBQ0J3SUFBQUFBQncwQUFRQUFBQU1BWUFESUFBTUFSZ0FBQUFBRWdESUFBQUFBQWdnQWh6RUxBWXdZUnY4S0FBSUFNd0FBQUFTQU13QUFBQUFDQ0FCSDdQSUF2YnBYL3dvQUFnQTBBQUFBQllBMUFBQUFDZ0FDQURVQUJBWUVBQUVBQUFBRkJnUUFBZ0FBQUFvR0FRQUJBQUFGZ0RZQUFBQUtBQUlBTmdBRUJnUUFBZ0FBQUFVR0JBQURBQUFBQ2dZQkFBRUFBQVdBTndBQUFBb0FBZ0EzQUFRR0JBQURBQUFBQlFZRUFBUUFBQUFLQmdFQUFRQUFCWUE0QUFBQUNnQUNBRGdBQkFZRUFBUUFBQUFGQmdRQUJRQUFBQW9HQVFBQkFBQUZnRGtBQUFBS0FBSUFPUUFFQmdRQUJBQUFBQVVHQkFBR0FBQUFBUVlDQUFNQUNnWUJBQUVBQUFXQU9nQUFBQW9BQWdBNkFBUUdCQUFEQUFBQUJRWUVBQWNBQUFBQkJnSUFBd0FLQmdFQUFRQUFCWUE3QUFBQUNnQUNBRHNBQkFZRUFBY0FBQUFGQmdRQUNBQUFBQW9HQVFBQkFBQUZnRHdBQUFBS0FBSUFQQUFFQmdRQUNBQUFBQVVHQkFBSkFBQUFBQVlDQUFJQUF3WUNBQUlBQ3dZUUFBQUFBQUE3QUFBQVBRQUFBQUFBQUFBQUFBV0FQUUFBQUFvQUFnQTlBQVFHQkFBSkFBQUFCUVlFQUFvQUFBQUtCZ0VBQVFBQUJZQStBQUFBQ2dBQ0FENEFCQVlFQUFvQUFBQUZCZ1FBQ3dBQUFBb0dBUUFCQUFBRmdEOEFBQUFLQUFJQVB3QUVCZ1FBQndBQUFBVUdCQUFMQUFBQUNnWUJBQUVBQUFXQVFBQUFBQW9BQWdCQUFBUUdCQUFMQUFBQUJRWUVBQXdBQUFBQUJnSUFBZ0FBQUFXQVFRQUFBQW9BQWdCQkFBUUdCQUFLQUFBQUJRWUVBQTBBQUFBS0JnRUFBUUFBQllCQ0FBQUFDZ0FDQUVJQUJBWUVBQTBBQUFBRkJnUUFEZ0FBQUFBR0FnQ0FBQUFBQllCREFBQUFDZ0FDQUVNQUJBWUVBQTRBQUFBRkJnUUFEd0FBQUFBR0FnQ0FBQUFBQllCRUFBQUFDZ0FDQUVRQUJBWUVBQThBQUFBRkJnUUFFQUFBQUFBR0FnQ0FBQUFBQllCRkFBQUFDZ0FDQUVVQUJBWUVBQkFBQUFBRkJnUUFFUUFBQUFBR0FnQ0FBQUFBQllCR0FBQUFDZ0FDQUVZQUJBWUVBQkVBQUFBRkJnUUFFZ0FBQUFBR0FnQ0FBQUFBQllCSEFBQUFDZ0FDQUVjQUJBWUVBQTBBQUFBRkJnUUFFZ0FBQUFBR0FnQ0FBQUFBQllCSUFBQUFDZ0FDQUVnQUJBWUVBQkFBQUFBRkJnUUFFd0FBQUFvR0FRQUJBQUFGZ0VrQUFBQUtBQUlBU1FBRUJnUUFFd0FBQUFVR0JBQVVBQUFBQ2dZQkFBRUFBQVdBU2dBQUFBb0FBZ0JLQUFRR0JBQVVBQUFBQlFZRUFCVUFBQUFLQmdFQUFRQUFCWUJMQUFBQUNnQUNBRXNBQkFZRUFCVUFBQUFGQmdRQUZnQUFBQW9HQVFBQkFBQUZnRXdBQUFBS0FBSUFUQUFFQmdRQUZnQUFBQVVHQkFBWEFBQUFDZ1lCQUFFQUFBV0FUUUFBQUFvQUFnQk5BQVFHQkFBWEFBQUFCUVlFQUJnQUFBQUtCZ0VBQVFBQUJZQk9BQUFBQ2dBQ0FFNEFCQVlFQUJNQUFBQUZCZ1FBR0FBQUFBb0dBUUFCQUFBRmdFOEFBQUFLQUFJQVR3QUVCZ1FBRmdBQUFBVUdCQUFaQUFBQUNnWUJBQUVBQUFXQVVBQUFBQW9BQWdCUUFBUUdCQUFaQUFBQUJRWUVBQm9BQUFBQUJnSUFnQUFBQUFXQVVRQUFBQW9BQWdCUkFBUUdCQUFhQUFBQUJRWUVBQnNBQUFBQUJnSUFnQUFBQUFXQVVnQUFBQW9BQWdCU0FBUUdCQUFiQUFBQUJRWUVBQndBQUFBQUJnSUFnQUFBQUFXQVV3QUFBQW9BQWdCVEFBUUdCQUFjQUFBQUJRWUVBQjBBQUFBS0JnRUFBUUFBQllCVUFBQUFDZ0FDQUZRQUJBWUVBQjBBQUFBRkJnUUFIZ0FBQUFvR0FRQUJBQUFGZ0ZVQUFBQUtBQUlBVlFBRUJnUUFIZ0FBQUFVR0JBQWZBQUFBQVFZQ0FBUUFDZ1lCQUFFQUFBV0FWZ0FBQUFvQUFnQldBQVFHQkFBZkFBQUFCUVlFQUNBQUFBQUtCZ0VBQVFBQUJZQlhBQUFBQ2dBQ0FGY0FCQVlFQUNBQUFBQUZCZ1FBSVFBQUFBb0dBUUFCQUFBRmdGZ0FBQUFLQUFJQVdBQUVCZ1FBSVFBQUFBVUdCQUFpQUFBQUNnWUJBQUVBQUFXQVdRQUFBQW9BQWdCWkFBUUdCQUFpQUFBQUJRWUVBQ01BQUFBQkJnSUFBd0FLQmdFQUFRQUFCWUJhQUFBQUNnQUNBRm9BQkFZRUFDTUFBQUFGQmdRQUpBQUFBQW9HQVFBQkFBQUZnRnNBQUFBS0FBSUFXd0FFQmdRQUpBQUFBQVVHQkFBbEFBQUFBQVlDQUlBQUFBQUZnRndBQUFBS0FBSUFYQUFFQmdRQUpRQUFBQVVHQkFBbUFBQUFBQVlDQUlBQUFBQUZnRjBBQUFBS0FBSUFYUUFFQmdRQUpnQUFBQVVHQkFBbkFBQUFBQVlDQUlBQUFBQUZnRjRBQUFBS0FBSUFYZ0FFQmdRQUp3QUFBQVVHQkFBb0FBQUFBQVlDQUlBQUFBQUZnRjhBQUFBS0FBSUFYd0FFQmdRQUpBQUFBQVVHQkFBb0FBQUFBQVlDQUlBQUFBQUZnR0FBQUFBS0FBSUFZQUFFQmdRQUlnQUFBQVVHQkFBcEFBQUFDZ1lCQUFFQUFBV0FZUUFBQUFvQUFnQmhBQVFHQkFBZkFBQUFCUVlFQUNrQUFBQUtCZ0VBQVFBQUJZQmlBQUFBQ2dBQ0FHSUFCQVlFQUNJQUFBQUZCZ1FBS2dBQUFBRUdBZ0FHQUFvR0FRQUJBQUFGZ0dNQUFBQUtBQUlBWXdBRUJnUUFLZ0FBQUFVR0JBQXJBQUFBQUFZQ0FJQUFBQUFGZ0dRQUFBQUtBQUlBWkFBRUJnUUFLd0FBQUFVR0JBQXNBQUFBQUFZQ0FJQUFBQUFGZ0dVQUFBQUtBQUlBWlFBRUJnUUFMQUFBQUFVR0JBQXRBQUFBQUFZQ0FJQUFBQUFGZ0dZQUFBQUtBQUlBWmdBRUJnUUFMUUFBQUFVR0JBQXVBQUFBQ2dZQkFBRUFBQVdBWndBQUFBb0FBZ0JuQUFRR0JBQXRBQUFBQlFZRUFDOEFBQUFBQmdJQWdBQUFBQVdBYUFBQUFBb0FBZ0JvQUFRR0JBQXZBQUFBQlFZRUFEQUFBQUFBQmdJQWdBQUFBQVdBYVFBQUFBb0FBZ0JwQUFRR0JBQXFBQUFBQlFZRUFEQUFBQUFBQmdJQWdBQUFBQVdBYWdBQUFBb0FBZ0JxQUFRR0JBQXdBQUFBQlFZRUFERUFBQUFLQmdFQUFRQUFCWUJyQUFBQUNnQUNBR3NBQkFZRUFCd0FBQUFGQmdRQU1nQUFBQUFHQWdDQUFBQUFCWUJzQUFBQUNnQUNBR3dBQkFZRUFESUFBQUFGQmdRQU13QUFBQUFHQWdDQUFBQUFCWUJ0QUFBQUNnQUNBRzBBQkFZRUFCa0FBQUFGQmdRQU13QUFBQUFHQWdDQUFBQUFCNEJ3QUFBQUJBSVFBTTYwZkFEbDZlTC96clI4QUorN3pmOEtBQUlBYmdBQUNnSUFCQUFFQ2dJQUFRQU5BZ3dBbjd2Ti84NjBmQUFBQUFBQURnSU1BT1hwNHYvT3RId0FBQUFBQUE4Q0RBQ2Z1ODMvRk9PUkFBQUFBQUFBQUFlQWNRQUFBQVFDRUFCUFZBNEJ3Qng1LzA5VURnRjY3bVAvQ2dBQ0FHOEFBQW9DQUFRQUJBb0NBQUVBRFFJTUFIcnVZLzlQVkE0QkFBQUFBQTRDREFEQUhIbi9UMVFPQVFBQUFBQVBBZ3dBZXU1ai81V0NJd0VBQUFBQUFBQUhnSElBQUFBRUFoQUFSWDgxQVFCRnkvNUZmelVCZm15Ny9nb0FBZ0J3QUJBQVJ3QUFBRlJvWlhKbElHbHpJR0VnZG1Gc1pXNWpaU0J2Y2lCamFHRnlaMlVnWlhKeWIzSWdjMjl0Wlhkb1pYSmxJR2x1SUhSb2FYTWdZWEp2YldGMGFXTWdjM2x6ZEdWdExnQUtBZ0FFQUFRS0FnQUJBQTBDREFCK2JMditSWDgxQVFBQUFBQU9BZ3dBQUVYTC9rVi9OUUVBQUFBQUR3SU1BSDVzdS83R1YwVUJBQUFBQUFBQUI0QnpBQUFBQkFJUUFCa2duUUVuOWRiK0dTQ2RBZUhHd2Y0S0FBSUFjUUFBQ2dJQUJBQUVDZ0lBQVFBTkFnd0E0Y2JCL2hrZ25RRUFBQUFBRGdJTUFDZjExdjRaSUowQkFBQUFBQThDREFEaHhzSCtZRTZ5QVFBQUFBQUFBQUFBQUFBQUFBQUE=</t>
        </r>
      </text>
    </comment>
    <comment ref="J135" authorId="0">
      <text>
        <r>
          <rPr>
            <sz val="9"/>
            <color indexed="81"/>
            <rFont val="Tahoma"/>
            <family val="2"/>
          </rPr>
          <t>QzdINUNsTjJPfE1BU1RFUiBTSEVFVFBpY3R1cmUgNzA3fFZtcERSREF4TURBRUF3SUJBQUFBQUFBQUFBQUFBQUNBQUFBQUFBTUFGZ0FBQUVOb1pXMUVjbUYzSURFeUxqQXVNaTR4TURjMkJBSVFBRE5zNGY5Z3dLbi9tYmtoQUU0aVd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NBQUFBQkFJUUFBQUFBQUFBQUFBQUFJREdCQ3J6UmdZV0NBUUFBQUFrQUJnSUJBQUFBQ1FBR1FnQUFCQUlBZ0FCQUE4SUFnQUJBQU9BR2dBQUFBUUNFQUF6Yk9IL1lNQ3AvNW01SVFCT0lsc0FCSUFCQUFBQUFBSUlBQUFBSGdESERyTC9DZ0FDQUFJQUFnUUNBQkVBS3dRQ0FBQUFTQVFBQURjRUFRQUJCb0FBQUFBQUFBSUlBQUNnSVFESEpyUC9CQUlRQUFCZ0dnQmd3S24vbWJraEFNY21zLzhqQ0FFQS93RUhBUUQvQWdjQ0FBQUFCUWNCQUFNQUJ3NEFBUUFBQUFNQVlBRElBQU1BUTJ3QUFBQUFCSUFDQUFBQUFBSUlBQUFBRHdEYUNjei9DZ0FDQUFNQUFBQUVnQU1BQUFBQUFnZ0FBQUFlQU8wRTV2OEtBQUlBQkFBM0JBRUFBUUFBQklBRUFBQUFBQUlJQUFBQUR3QUFBQUFBQ2dBQ0FBVUFBQUFFZ0FVQUFBQUFBZ2dBUUVVWUFCMklIQUFLQUFJQUJnQUNCQUlBQndBckJBSUFBQUJJQkFBQU53UUJBQUVHZ0FBQUFBQUFBZ2dBYzlnYkFCM3dHQUFFQWhBQURMSVVBQjN3R0FCejJCc0FVQ01nQUNNSUFRQUFBZ2NDQUFBQUFBY05BQUVBQUFBREFHQUF5QUFEQUU0QUFBQUFCSUFHQUFBQUFBSUlBQUFBQUFCT0tpNEFDZ0FDQUFjQUFBQUVnQWNBQUFBQUFnZ0FBQUFBQUU0cVRBQUtBQUlBQ0FBQ0JBSUFCd0FyQkFJQUFnQklCQUFBTndRQkFBRUdnQUFBQUFBQUFnZ0FNNU1EQUU2U1NBQUVBaEFBeld6OC8wNlNTQUJteGdVQVRpSmJBQ01JQVFBQUFnY0NBQUFBQlFjQkFBRUFCdzhBQVFBQUFBTUFZQURJQUFNQVRrZ3lBQUFBQUFTQUNBQUFBQUFDQ0FEQXV1Zi9IWWdjQUFvQUFnQUpBQUlFQWdBSUFDc0VBZ0FBQUVnRUFBQTNCQUVBQVFhQUFBQUFBQUFDQ0FEQVd1di9IYUFZQUFRQ0VBREFHdVQvSGFBWUFGcDA2LzhkWUNBQUl3Z0JBQUFDQndJQUFBQUFCdzBBQVFBQUFBTUFZQURJQUFNQVR3QUFBQUFFZ0FrQUFBQUFBZ2dBQUFEeC93QUFBQUFLQUFJQUNnQUFBQVNBQ2dBQUFBQUNDQUFCQU9MLzdRVG0vd29BQWdBTEFEY0VBUUFCQUFBRWdBc0FBQUFBQWdnQUFRRHgvOW9KelA4S0FBSUFEQUEzQkFFQUFRQUFCWUFOQUFBQUNnQUNBQTBBQkFZRUFBRUFBQUFGQmdRQUFnQUFBQW9HQVFBQkFBQUZnQTRBQUFBS0FBSUFEZ0FFQmdRQUFnQUFBQVVHQkFBREFBQUFBQVlDQUFJQUF3WUNBQUVBQ3dZUUFCZ0FBQUFOQUFBQUFBQUFBQThBQUFBQUFBV0FEd0FBQUFvQUFnQVBBQVFHQkFBREFBQUFCUVlFQUFRQUFBQUtCZ0VBQVFBQUJZQVFBQUFBQ2dBQ0FCQUFCQVlFQUFRQUFBQUZCZ1FBQlFBQUFBb0dBUUFCQUFBRmdCRUFBQUFLQUFJQUVRQUVCZ1FBQlFBQUFBVUdCQUFHQUFBQUFBWUNBQUlBQXdZQ0FBRUFDd1lRQUJBQUFBQUFBQUFBRWdBQUFCTUFBQUFBQUFXQUVnQUFBQW9BQWdBU0FBUUdCQUFHQUFBQUJRWUVBQWNBQUFBS0JnRUFBUUFBQllBVEFBQUFDZ0FDQUJNQUJBWUVBQVlBQUFBRkJnUUFDQUFBQUFvR0FRQUJBQUFGZ0JRQUFBQUtBQUlBRkFBRUJnUUFCQUFBQUFVR0JBQUpBQUFBQUFZQ0FBSUFBd1lDQUFFQUN3WVFBQThBQUFBUUFBQUFGUUFBQUJZQUFBQUFBQVdBRlFBQUFBb0FBZ0FWQUFRR0JBQUlBQUFBQlFZRUFBa0FBQUFLQmdFQUFRQUFCWUFXQUFBQUNnQUNBQllBQkFZRUFBa0FBQUFGQmdRQUNnQUFBQW9HQVFBQkFBQUZnQmNBQUFBS0FBSUFGd0FFQmdRQUNnQUFBQVVHQkFBTEFBQUFBQVlDQUFJQUF3WUNBQUVBQ3dZUUFCWUFBQUFBQUFBQUFBQUFBQmdBQUFBQUFBV0FHQUFBQUFvQUFnQVlBQVFHQkFBQ0FBQUFCUVlFQUFzQUFBQUtCZ0VBQVFBQUFBQUFBQUFBQUFBPQ==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QzdINUNsTjJPfE1BU1RFUiBTSEVFVFBpY3R1cmUgNzA3fFZtcERSREF4TURBRUF3SUJBQUFBQUFBQUFBQUFBQUNBQUFBQUFBTUFGZ0FBQUVOb1pXMUVjbUYzSURFeUxqQXVNaTR4TURjMkJBSVFBRE5zNGY5Z3dLbi9tYmtoQUU0aVd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NBQUFBQkFJUUFBQUFBQUFBQUFBQUFJREdCQ3J6UmdZV0NBUUFBQUFrQUJnSUJBQUFBQ1FBR1FnQUFCQUlBZ0FCQUE4SUFnQUJBQU9BR2dBQUFBUUNFQUF6Yk9IL1lNQ3AvNW01SVFCT0lsc0FCSUFCQUFBQUFBSUlBQUFBSGdESERyTC9DZ0FDQUFJQUFnUUNBQkVBS3dRQ0FBQUFTQVFBQURjRUFRQUJCb0FBQUFBQUFBSUlBQUNnSVFESEpyUC9CQUlRQUFCZ0dnQmd3S24vbWJraEFNY21zLzhqQ0FFQS93RUhBUUQvQWdjQ0FBQUFCUWNCQUFNQUJ3NEFBUUFBQUFNQVlBRElBQU1BUTJ3QUFBQUFCSUFDQUFBQUFBSUlBQUFBRHdEYUNjei9DZ0FDQUFNQUFBQUVnQU1BQUFBQUFnZ0FBQUFlQU8wRTV2OEtBQUlBQkFBM0JBRUFBUUFBQklBRUFBQUFBQUlJQUFBQUR3QUFBQUFBQ2dBQ0FBVUFBQUFFZ0FVQUFBQUFBZ2dBUUVVWUFCMklIQUFLQUFJQUJnQUNCQUlBQndBckJBSUFBQUJJQkFBQU53UUJBQUVHZ0FBQUFBQUFBZ2dBYzlnYkFCM3dHQUFFQWhBQURMSVVBQjN3R0FCejJCc0FVQ01nQUNNSUFRQUFBZ2NDQUFBQUFBY05BQUVBQUFBREFHQUF5QUFEQUU0QUFBQUFCSUFHQUFBQUFBSUlBQUFBQUFCT0tpNEFDZ0FDQUFjQUFBQUVnQWNBQUFBQUFnZ0FBQUFBQUU0cVRBQUtBQUlBQ0FBQ0JBSUFCd0FyQkFJQUFnQklCQUFBTndRQkFBRUdnQUFBQUFBQUFnZ0FNNU1EQUU2U1NBQUVBaEFBeld6OC8wNlNTQUJteGdVQVRpSmJBQ01JQVFBQUFnY0NBQUFBQlFjQkFBRUFCdzhBQVFBQUFBTUFZQURJQUFNQVRrZ3lBQUFBQUFTQUNBQUFBQUFDQ0FEQXV1Zi9IWWdjQUFvQUFnQUpBQUlFQWdBSUFDc0VBZ0FBQUVnRUFBQTNCQUVBQVFhQUFBQUFBQUFDQ0FEQVd1di9IYUFZQUFRQ0VBREFHdVQvSGFBWUFGcDA2LzhkWUNBQUl3Z0JBQUFDQndJQUFBQUFCdzBBQVFBQUFBTUFZQURJQUFNQVR3QUFBQUFFZ0FrQUFBQUFBZ2dBQUFEeC93QUFBQUFLQUFJQUNnQUFBQVNBQ2dBQUFBQUNDQUFCQU9MLzdRVG0vd29BQWdBTEFEY0VBUUFCQUFBRWdBc0FBQUFBQWdnQUFRRHgvOW9KelA4S0FBSUFEQUEzQkFFQUFRQUFCWUFOQUFBQUNnQUNBQTBBQkFZRUFBRUFBQUFGQmdRQUFnQUFBQW9HQVFBQkFBQUZnQTRBQUFBS0FBSUFEZ0FFQmdRQUFnQUFBQVVHQkFBREFBQUFBQVlDQUFJQUF3WUNBQUVBQ3dZUUFCZ0FBQUFOQUFBQUFBQUFBQThBQUFBQUFBV0FEd0FBQUFvQUFnQVBBQVFHQkFBREFBQUFCUVlFQUFRQUFBQUtCZ0VBQVFBQUJZQVFBQUFBQ2dBQ0FCQUFCQVlFQUFRQUFBQUZCZ1FBQlFBQUFBb0dBUUFCQUFBRmdCRUFBQUFLQUFJQUVRQUVCZ1FBQlFBQUFBVUdCQUFHQUFBQUFBWUNBQUlBQXdZQ0FBRUFDd1lRQUJBQUFBQUFBQUFBRWdBQUFCTUFBQUFBQUFXQUVnQUFBQW9BQWdBU0FBUUdCQUFHQUFBQUJRWUVBQWNBQUFBS0JnRUFBUUFBQllBVEFBQUFDZ0FDQUJNQUJBWUVBQVlBQUFBRkJnUUFDQUFBQUFvR0FRQUJBQUFGZ0JRQUFBQUtBQUlBRkFBRUJnUUFCQUFBQUFVR0JBQUpBQUFBQUFZQ0FBSUFBd1lDQUFFQUN3WVFBQThBQUFBUUFBQUFGUUFBQUJZQUFBQUFBQVdBRlFBQUFBb0FBZ0FWQUFRR0JBQUlBQUFBQlFZRUFBa0FBQUFLQmdFQUFRQUFCWUFXQUFBQUNnQUNBQllBQkFZRUFBa0FBQUFGQmdRQUNnQUFBQW9HQVFBQkFBQUZnQmNBQUFBS0FBSUFGd0FFQmdRQUNnQUFBQVVHQkFBTEFBQUFBQVlDQUFJQUF3WUNBQUVBQ3dZUUFCWUFBQUFBQUFBQUFBQUFBQmdBQUFBQUFBV0FHQUFBQUFvQUFnQVlBQVFHQkFBQ0FBQUFCUVlFQUFzQUFBQUtCZ0VBQVFBQUFBQUFBQUFBQUFBPQ==</t>
        </r>
      </text>
    </comment>
    <comment ref="J136" authorId="0">
      <text>
        <r>
          <rPr>
            <sz val="9"/>
            <color indexed="81"/>
            <rFont val="Tahoma"/>
            <family val="2"/>
          </rPr>
          <t>QzIxSDI2Q2xOT3xNQVNURVIgU0hFRVRQaWN0dXJlIDcwNXxWbXBEUkRBeE1EQUVBd0lCQUFBQUFBQUFBQUFBQUFDQUFBQUFBQU1BRmdBQUFFTm9aVzFFY21GM0lERXlMakF1TWk0eE1EYzJCQUlRQUFCZ2RmOTU5b0gvelpNdEFFeHNh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NyelJnWVdDQVFBQUFBa0FCZ0lCQUFBQUNRQUdRZ0FBQkFJQWdBQkFBOElBZ0FCQUFPQU5RQUFBQVFDRUFBQVlIWC9lZmFCLzgyVExRQk1iR2dBQklBQkFBQUFBQUlJQUFBQWVmOFQreGtBQ2dBQ0FBSUFBZ1FDQUJFQUt3UUNBQUFBU0FRQUFEY0VBUUFCQm9BQUFBQUFBQUlJQUFDZ2ZQOFRZeFlBQkFJUUFBQmdkZjhUWXhZQW1ybDgvM25KSHdBakNBRUFBQUlIQWdBQUFBVUhBUUFCQUFjT0FBRUFBQUFEQUdBQXlBQURBRU5zQUFBQUFBU0FBZ0FBQUFBQ0NBQUFBSmYvRS9zWkFBb0FBZ0FEQUFBQUJJQURBQUFBQUFJSUFBQUFwdjhtOWpNQUNnQUNBQVFBTndRQkFBRUFBQVNBQkFBQUFBQUNDQUFBQU1UL0p2WXpBQW9BQWdBRkFEY0VBUUFCQUFBRWdBVUFBQUFBQWdnQUFBRFQveFA3R1FBS0FBSUFCZ0FBQUFTQUJnQUFBQUFDQ0FBQUFQSC9FL3NaQUFvQUFnQUhBREFFQVFBSE1RUVFBQjRBQUFBZkFBQUFJQUFBQUNjQUFBQUFBQVNBQndBQUFBQUNDQUFBQUE4QUUvc1pBQW9BQWdBSUFEY0VBUUFCQUFBRWdBZ0FBQUFBQWdnQUFBQUFBQ2IyTXdBS0FBSUFDUUFBQUFTQUNRQUFBQUFDQ0FBQkFQSC9PZkZOQUFvQUFnQUtBRGNFQVFBQkFBQUVnQW9BQUFBQUFnZ0FBQUFBQUV6c1p3QUtBQUlBQ3dBM0JBRUFBUUFBQklBTEFBQUFBQUlJQUFBQUhnQk03R2NBQ2dBQ0FBd0FOd1FCQUFFQUFBU0FEQUFBQUFBQ0NBQUFBQzBBT2ZGTkFBb0FBZ0FOQURjRUFRQUJBQUFFZ0EwQUFBQUFBZ2dBQUFBZUFDYjJNd0FLQUFJQURnQTNCQUVBQVFBQUJJQU9BQUFBQUFJSUFBQUFBQUFBQUFBQUNnQUNBQThBQWdRQ0FBZ0FLd1FDQUFBQVNBUUFBRGNFQVFBQkJvQUFBQUFBQUFJSUFBQ2dBd0FBR1B6L0JBSVFBQUZnL1A4QUdQei9tYmtEQUFEWUF3QWpDQUVBQUFJSEFnQUFBQUFIRFFBQkFBQUFBd0JnQU1nQUF3QlBBQUFBQUFTQUR3QUFBQUFDQ0FBQkFQSC83UVRtL3dvQUFnQVFBRGNFQVFBQkFBQUVnQkFBQUFBQUFnZ0FBQUFBQU5vSnpQOEtBQUlBRVFBM0JBRUFBUUFBQklBUkFBQUFBQUlJQUFFQThmL0hEckwvQ2dBQ0FCSUFBQUFFZ0JJQUFBQUFBZ2dBRXlyVC93RHNydjhLQUFJQUV3QUNCQUlBQndBckJBSUFBQUJJQkFBQUJvQUFBQUFBQUFJSUFFYTkxdjhBVkt2L0JBSVFBT0NXei84QVZLdi9ScjNXL3pPSHN2OGpDQUVBQUFJSEFnQUFBQUFIRFFBQkFBQUFBd0JnQU1nQUF3Qk9BQUFBQUFTQUV3QUFBQUFDQ0FBbkY3Ly9XamZGL3dvQUFnQVVBRGNFQVFBQkFBQUVnQlFBQUFBQUFnZ0FVTzNNLzlPVGtmOEtBQUlBRlFBM0JBRUFBUUFBQklBVkFBQUFBQUlJQUdQbzV2L1RrNEwvQ2dBQ0FCWUFOd1FCQUFFQUFBU0FGZ0FBQUFBQ0NBQzlNLzMvdjZhVy93b0FBZ0FYQURjRUFRQUJBQUFFZ0JjQUFBQUFBZ2dBQUFERS93QUFBQUFLQUFJQUdBQTNCQUVBQVFBQUJJQVlBQUFBQUFJSUFBQUFwdjhBQUFBQUNnQUNBQmtBTndRQkFBRUFBQVdBR2dBQUFBb0FBZ0FhQUFRR0JBQUJBQUFBQlFZRUFBSUFBQUFLQmdFQUFRQUFCWUFiQUFBQUNnQUNBQnNBQkFZRUFBSUFBQUFGQmdRQUF3QUFBQUFHQWdBQ0FBTUdBZ0FDQUFzR0VBQWFBQUFBTXdBQUFCd0FBQUFBQUFBQUFBQUZnQndBQUFBS0FBSUFIQUFFQmdRQUF3QUFBQVVHQkFBRUFBQUFDZ1lCQUFFQUFBV0FIUUFBQUFvQUFnQWRBQVFHQkFBRUFBQUFCUVlFQUFVQUFBQUFCZ0lBQWdBREJnSUFBZ0FMQmhBQUFBQUFBQndBQUFBeEFBQUFIZ0FBQUFBQUJZQWVBQUFBQ2dBQ0FCNEFCQVlFQUFVQUFBQUZCZ1FBQmdBQUFBb0dBUUFCQUFBRmdCOEFBQUFLQUFJQUh3QUVCZ1FBQmdBQUFBVUdCQUFIQUFBQUFRWUNBQU1BQ2dZQkFBRUFBQVdBSUFBQUFBb0FBZ0FnQUFRR0JBQUdBQUFBQlFZRUFBZ0FBQUFLQmdFQUFRQUFCWUFoQUFBQUNnQUNBQ0VBQkFZRUFBZ0FBQUFGQmdRQUNRQUFBQUFHQWdBQ0FBTUdBZ0FDQUFzR0VBQWdBQUFBSmdBQUFDSUFBQUFBQUFBQUFBQUZnQ0lBQUFBS0FBSUFJZ0FFQmdRQUNRQUFBQVVHQkFBS0FBQUFDZ1lCQUFFQUFBV0FJd0FBQUFvQUFnQWpBQVFHQkFBS0FBQUFCUVlFQUFzQUFBQUFCZ0lBQWdBREJnSUFBZ0FMQmhBQUFBQUFBQ0lBQUFBa0FBQUFBQUFBQUFBQUJZQWtBQUFBQ2dBQ0FDUUFCQVlFQUFzQUFBQUZCZ1FBREFBQUFBb0dBUUFCQUFBRmdDVUFBQUFLQUFJQUpRQUVCZ1FBREFBQUFBVUdCQUFOQUFBQUFBWUNBQUlBQXdZQ0FBSUFDd1lRQUFBQUFBQWtBQUFBSmdBQUFBQUFBQUFBQUFXQUpnQUFBQW9BQWdBbUFBUUdCQUFJQUFBQUJRWUVBQTBBQUFBS0JnRUFBUUFBQllBbkFBQUFDZ0FDQUNjQUJBWUVBQVlBQUFBRkJnUUFEZ0FBQUFvR0FRQUJBQUFGZ0NnQUFBQUtBQUlBS0FBRUJnUUFEZ0FBQUFVR0JBQVBBQUFBQ2dZQkFBRUFBQVdBS1FBQUFBb0FBZ0FwQUFRR0JBQVBBQUFBQlFZRUFCQUFBQUFLQmdFQUFRQUFCWUFxQUFBQUNnQUNBQ29BQkFZRUFCQUFBQUFGQmdRQUVRQUFBQW9HQVFBQkFBQUZnQ3NBQUFBS0FBSUFLd0FFQmdRQUVRQUFBQVVHQkFBU0FBQUFDZ1lCQUFFQUFBV0FMQUFBQUFvQUFnQXNBQVFHQkFBU0FBQUFCUVlFQUJNQUFBQUtCZ0VBQVFBQUJZQXRBQUFBQ2dBQ0FDMEFCQVlFQUJJQUFBQUZCZ1FBRkFBQUFBb0dBUUFCQUFBRmdDNEFBQUFLQUFJQUxnQUVCZ1FBRkFBQUFBVUdCQUFWQUFBQUNnWUJBQUVBQUFXQUx3QUFBQW9BQWdBdkFBUUdCQUFWQUFBQUJRWUVBQllBQUFBS0JnRUFBUUFBQllBd0FBQUFDZ0FDQURBQUJBWUVBQkVBQUFBRkJnUUFGZ0FBQUFvR0FRQUJBQUFGZ0RFQUFBQUtBQUlBTVFBRUJnUUFCUUFBQUFVR0JBQVhBQUFBQ2dZQkFBRUFBQVdBTWdBQUFBb0FBZ0F5QUFRR0JBQVhBQUFBQlFZRUFCZ0FBQUFBQmdJQUFnQURCZ0lBQWdBTEJoQUFBQUFBQURFQUFBQXpBQUFBQUFBQUFBQUFCWUF6QUFBQUNnQUNBRE1BQkFZRUFBSUFBQUFGQmdRQUdBQUFBQW9HQVFBQkFBQUFBQUFBQUFBQUFBPT0=</t>
        </r>
      </text>
    </comment>
    <comment ref="K136" authorId="0">
      <text>
        <r>
          <rPr>
            <sz val="9"/>
            <color indexed="81"/>
            <rFont val="Tahoma"/>
            <family val="2"/>
          </rPr>
          <t>QzIxSDI2Q2xOT3xNQVNURVIgU0hFRVRQaWN0dXJlIDcwNXxWbXBEUkRBeE1EQUVBd0lCQUFBQUFBQUFBQUFBQUFDQUFBQUFBQU1BRmdBQUFFTm9aVzFFY21GM0lERXlMakF1TWk0eE1EYzJCQUlRQUFCZ2RmOTU5b0gvelpNdEFFeHNh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NyelJnWVdDQVFBQUFBa0FCZ0lCQUFBQUNRQUdRZ0FBQkFJQWdBQkFBOElBZ0FCQUFPQU5RQUFBQVFDRUFBQVlIWC9lZmFCLzgyVExRQk1iR2dBQklBQkFBQUFBQUlJQUFBQWVmOFQreGtBQ2dBQ0FBSUFBZ1FDQUJFQUt3UUNBQUFBU0FRQUFEY0VBUUFCQm9BQUFBQUFBQUlJQUFDZ2ZQOFRZeFlBQkFJUUFBQmdkZjhUWXhZQW1ybDgvM25KSHdBakNBRUFBQUlIQWdBQUFBVUhBUUFCQUFjT0FBRUFBQUFEQUdBQXlBQURBRU5zQUFBQUFBU0FBZ0FBQUFBQ0NBQUFBSmYvRS9zWkFBb0FBZ0FEQUFBQUJJQURBQUFBQUFJSUFBQUFwdjhtOWpNQUNnQUNBQVFBTndRQkFBRUFBQVNBQkFBQUFBQUNDQUFBQU1UL0p2WXpBQW9BQWdBRkFEY0VBUUFCQUFBRWdBVUFBQUFBQWdnQUFBRFQveFA3R1FBS0FBSUFCZ0FBQUFTQUJnQUFBQUFDQ0FBQUFQSC9FL3NaQUFvQUFnQUhBREFFQVFBSE1RUVFBQjRBQUFBZkFBQUFJQUFBQUNjQUFBQUFBQVNBQndBQUFBQUNDQUFBQUE4QUUvc1pBQW9BQWdBSUFEY0VBUUFCQUFBRWdBZ0FBQUFBQWdnQUFBQUFBQ2IyTXdBS0FBSUFDUUFBQUFTQUNRQUFBQUFDQ0FBQkFQSC9PZkZOQUFvQUFnQUtBRGNFQVFBQkFBQUVnQW9BQUFBQUFnZ0FBQUFBQUV6c1p3QUtBQUlBQ3dBM0JBRUFBUUFBQklBTEFBQUFBQUlJQUFBQUhnQk03R2NBQ2dBQ0FBd0FOd1FCQUFFQUFBU0FEQUFBQUFBQ0NBQUFBQzBBT2ZGTkFBb0FBZ0FOQURjRUFRQUJBQUFFZ0EwQUFBQUFBZ2dBQUFBZUFDYjJNd0FLQUFJQURnQTNCQUVBQVFBQUJJQU9BQUFBQUFJSUFBQUFBQUFBQUFBQUNnQUNBQThBQWdRQ0FBZ0FLd1FDQUFBQVNBUUFBRGNFQVFBQkJvQUFBQUFBQUFJSUFBQ2dBd0FBR1B6L0JBSVFBQUZnL1A4QUdQei9tYmtEQUFEWUF3QWpDQUVBQUFJSEFnQUFBQUFIRFFBQkFBQUFBd0JnQU1nQUF3QlBBQUFBQUFTQUR3QUFBQUFDQ0FBQkFQSC83UVRtL3dvQUFnQVFBRGNFQVFBQkFBQUVnQkFBQUFBQUFnZ0FBQUFBQU5vSnpQOEtBQUlBRVFBM0JBRUFBUUFBQklBUkFBQUFBQUlJQUFFQThmL0hEckwvQ2dBQ0FCSUFBQUFFZ0JJQUFBQUFBZ2dBRXlyVC93RHNydjhLQUFJQUV3QUNCQUlBQndBckJBSUFBQUJJQkFBQUJvQUFBQUFBQUFJSUFFYTkxdjhBVkt2L0JBSVFBT0NXei84QVZLdi9ScjNXL3pPSHN2OGpDQUVBQUFJSEFnQUFBQUFIRFFBQkFBQUFBd0JnQU1nQUF3Qk9BQUFBQUFTQUV3QUFBQUFDQ0FBbkY3Ly9XamZGL3dvQUFnQVVBRGNFQVFBQkFBQUVnQlFBQUFBQUFnZ0FVTzNNLzlPVGtmOEtBQUlBRlFBM0JBRUFBUUFBQklBVkFBQUFBQUlJQUdQbzV2L1RrNEwvQ2dBQ0FCWUFOd1FCQUFFQUFBU0FGZ0FBQUFBQ0NBQzlNLzMvdjZhVy93b0FBZ0FYQURjRUFRQUJBQUFFZ0JjQUFBQUFBZ2dBQUFERS93QUFBQUFLQUFJQUdBQTNCQUVBQVFBQUJJQVlBQUFBQUFJSUFBQUFwdjhBQUFBQUNnQUNBQmtBTndRQkFBRUFBQVdBR2dBQUFBb0FBZ0FhQUFRR0JBQUJBQUFBQlFZRUFBSUFBQUFLQmdFQUFRQUFCWUFiQUFBQUNnQUNBQnNBQkFZRUFBSUFBQUFGQmdRQUF3QUFBQUFHQWdBQ0FBTUdBZ0FDQUFzR0VBQWFBQUFBTXdBQUFCd0FBQUFBQUFBQUFBQUZnQndBQUFBS0FBSUFIQUFFQmdRQUF3QUFBQVVHQkFBRUFBQUFDZ1lCQUFFQUFBV0FIUUFBQUFvQUFnQWRBQVFHQkFBRUFBQUFCUVlFQUFVQUFBQUFCZ0lBQWdBREJnSUFBZ0FMQmhBQUFBQUFBQndBQUFBeEFBQUFIZ0FBQUFBQUJZQWVBQUFBQ2dBQ0FCNEFCQVlFQUFVQUFBQUZCZ1FBQmdBQUFBb0dBUUFCQUFBRmdCOEFBQUFLQUFJQUh3QUVCZ1FBQmdBQUFBVUdCQUFIQUFBQUFRWUNBQU1BQ2dZQkFBRUFBQVdBSUFBQUFBb0FBZ0FnQUFRR0JBQUdBQUFBQlFZRUFBZ0FBQUFLQmdFQUFRQUFCWUFoQUFBQUNnQUNBQ0VBQkFZRUFBZ0FBQUFGQmdRQUNRQUFBQUFHQWdBQ0FBTUdBZ0FDQUFzR0VBQWdBQUFBSmdBQUFDSUFBQUFBQUFBQUFBQUZnQ0lBQUFBS0FBSUFJZ0FFQmdRQUNRQUFBQVVHQkFBS0FBQUFDZ1lCQUFFQUFBV0FJd0FBQUFvQUFnQWpBQVFHQkFBS0FBQUFCUVlFQUFzQUFBQUFCZ0lBQWdBREJnSUFBZ0FMQmhBQUFBQUFBQ0lBQUFBa0FBQUFBQUFBQUFBQUJZQWtBQUFBQ2dBQ0FDUUFCQVlFQUFzQUFBQUZCZ1FBREFBQUFBb0dBUUFCQUFBRmdDVUFBQUFLQUFJQUpRQUVCZ1FBREFBQUFBVUdCQUFOQUFBQUFBWUNBQUlBQXdZQ0FBSUFDd1lRQUFBQUFBQWtBQUFBSmdBQUFBQUFBQUFBQUFXQUpnQUFBQW9BQWdBbUFBUUdCQUFJQUFBQUJRWUVBQTBBQUFBS0JnRUFBUUFBQllBbkFBQUFDZ0FDQUNjQUJBWUVBQVlBQUFBRkJnUUFEZ0FBQUFvR0FRQUJBQUFGZ0NnQUFBQUtBQUlBS0FBRUJnUUFEZ0FBQUFVR0JBQVBBQUFBQ2dZQkFBRUFBQVdBS1FBQUFBb0FBZ0FwQUFRR0JBQVBBQUFBQlFZRUFCQUFBQUFLQmdFQUFRQUFCWUFxQUFBQUNnQUNBQ29BQkFZRUFCQUFBQUFGQmdRQUVRQUFBQW9HQVFBQkFBQUZnQ3NBQUFBS0FBSUFLd0FFQmdRQUVRQUFBQVVHQkFBU0FBQUFDZ1lCQUFFQUFBV0FMQUFBQUFvQUFnQXNBQVFHQkFBU0FBQUFCUVlFQUJNQUFBQUtCZ0VBQVFBQUJZQXRBQUFBQ2dBQ0FDMEFCQVlFQUJJQUFBQUZCZ1FBRkFBQUFBb0dBUUFCQUFBRmdDNEFBQUFLQUFJQUxnQUVCZ1FBRkFBQUFBVUdCQUFWQUFBQUNnWUJBQUVBQUFXQUx3QUFBQW9BQWdBdkFBUUdCQUFWQUFBQUJRWUVBQllBQUFBS0JnRUFBUUFBQllBd0FBQUFDZ0FDQURBQUJBWUVBQkVBQUFBRkJnUUFGZ0FBQUFvR0FRQUJBQUFGZ0RFQUFBQUtBQUlBTVFBRUJnUUFCUUFBQUFVR0JBQVhBQUFBQ2dZQkFBRUFBQVdBTWdBQUFBb0FBZ0F5QUFRR0JBQVhBQUFBQlFZRUFCZ0FBQUFBQmdJQUFnQURCZ0lBQWdBTEJoQUFBQUFBQURFQUFBQXpBQUFBQUFBQUFBQUFCWUF6QUFBQUNnQUNBRE1BQkFZRUFBSUFBQUFGQmdRQUdBQUFBQW9HQVFBQkFBQUFBQUFBQUFBQUFBPT0=</t>
        </r>
      </text>
    </comment>
    <comment ref="J137" authorId="0">
      <text>
        <r>
          <rPr>
            <sz val="9"/>
            <color indexed="81"/>
            <rFont val="Tahoma"/>
            <family val="2"/>
          </rPr>
          <t>QzE5SDIzTjVPMnxNQVNURVIgU0hFRVRQaWN0dXJlIDYzOXxWbXBEUkRBeE1EQUVBd0lCQUFBQUFBQUFBQUFBQUFDQUFBQUFBQU1BRmdBQUFFTm9aVzFFY21GM0lERXlMakF1TWk0eE1EYzJCQUlRQUFGZzN2K2cySDMvbi9wd0FHa2x1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xseFVRZ1dDQVFBQUFBa0FCZ0lCQUFBQUNRQUdRZ0FBQkFJQWdBQkFBOElBZ0FCQUFPQU9RQUFBQVFDRUFBQllONy9vTmg5LzUvNmNBQnBKYmtBQklBQkFBQUFBQUlJQUFFQTR2K2dHSDcvQ2dBQ0FBSUFOd1FCQUFFQUFBU0FBZ0FBQUFBQ0NBQUJBUEgvdEJPWS93b0FBZ0FEQURjRUFRQUJBQUFFZ0FNQUFBQUFBZ2dBQVFEaS84Y09zdjhLQUFJQUJBQUNCQUlBQ0FBckJBSUFBQUJJQkFBQU53UUJBQUVHZ0FBQUFBQUFBZ2dBQWFEbC84Y21ydjhFQWhBQUFXRGUvOGNtcnYrYXVlWC94K2ExL3lNSUFRQUFBZ2NDQUFBQUFBY05BQUVBQUFBREFHQUF5QUFEQUU4QUFBQUFCSUFFQUFBQUFBSUlBQUVBOGYvYUNjei9DZ0FDQUFVQUFBQUVnQVVBQUFBQUFnZ0FBQUFQQU5vSnpQOEtBQUlBQmdBQUFBU0FCZ0FBQUFBQ0NBQUFBQjRBN1FUbS93b0FBZ0FIQUFBQUJJQUhBQUFBQUFJSUFBQUFEd0FBQUFBQUNnQUNBQWdBQUFBRWdBZ0FBQUFBQWdnQUFBQWVBQlA3R1FBS0FBSUFDUUFBQUFTQUNRQUFBQUFDQ0FELy93NEFKdll6QUFvQUFnQUtBQUFBQklBS0FBQUFBQUlJQUFBQThmOG05ak1BQ2dBQ0FBc0FBQUFFZ0FzQUFBQUFBZ2dBQUFEaS94UDdHUUFLQUFJQURBQUNCQUlBQndBckJBSUFBQUJJQkFBQUJvQUFBQUFBQUFJSUFEU1Q1ZjhUWXhZQUJBSVFBTTFzM3Y4VFl4WUFOSlBsLzBhV0hRQWpDQUVBQUFJSEFnQUFBQUFIRFFBQkFBQUFBd0JnQU1nQUF3Qk9BQUFBQUFTQURBQUFBQUFDQ0FBQUFQSC9BQUFBQUFvQUFnQU5BQUFBQklBTkFBQUFBQUlJQUFFQTR2L3RCT2IvQ2dBQ0FBNEFBQUFFZ0E0QUFBQUFBZ2dBLy84ZEFEbnhUUUFLQUFJQUR3QUFBQVNBRHdBQUFBQUNDQUJEekJFQVFWbHBBQW9BQWdBUUFBSUVBZ0FIQUNzRUFnQUFBRWdFQUFBR2dBQUFBQUFBQWdnQWRsOFZBRUhCWlFBRUFoQUFFRGtPQUVIQlpRQjJYeFVBZFBSc0FDTUlBUUFBQWdjQ0FBQUFBQWNOQUFFQUFBQURBR0FBeUFBREFFNEFBQUFBQklBUUFBQUFBQUlJQUowWEtBQXRiSDBBQ2dBQ0FCRUFBZ1FDQUFjQUt3UUNBQUFBU0FRQUFBYUFBQUFBQUFBQ0NBRFFxaXNBTGRSNUFBUUNFQUJxaENRQUxkUjVBTkNxS3dCZ0I0RUFJd2dCQUFBQ0J3SUFBQUFBQncwQUFRQUFBQU1BWUFESUFBTUFUZ0FBQUFBRWdCRUFBQUFBQWdnQXNCSkNBQzFzYmdBS0FBSUFFZ0FBQUFTQUVnQUFBQUFDQ0FDNGVsMEE2cDk2QUFvQUFnQVRBQUlFQWdBSEFDc0VBZ0FDQUVnRUFBQTNCQUVBQVFhQUFBQUFBQUFDQ0FEckRXRUE2Z2QzQUFRQ0VBQ0U1MWtBNmdkM0FCNUJZd0RxbDRrQUl3Z0JBQUFDQndJQUFBQUZCd0VBQVFBSER3QUJBQUFBQXdCZ0FNZ0FBd0JPU0RJQUFBQUFCSUFUQUFBQUFBSUlBTzNWT3dBQUZGRUFDZ0FDQUJRQUFBQUVnQlFBQUFBQUFnZ0EyZWhQQUtiSU9nQUtBQUlBRlFBQUFBU0FGUUFBQUFBQ0NBQUdRVzBBYVFWQkFBb0FBZ0FXQUFJRUFnQUlBQ3NFQWdBQUFFZ0VBQUEzQkFFQUFRYUFBQUFBQUFBQ0NBQUc0WEFBYVIwOUFBUUNFQUFHb1drQWFSMDlBSi82Y0FCcDNVUUFJd2dCQUFBQ0J3SUFBQUFBQncwQUFRQUFBQU1BWUFESUFBTUFUd0FBQUFBRWdCWUFBQUFBQWdnQW1hTkdBSWxBSGdBS0FBSUFGd0FDQkFJQUJ3QXJCQUlBQWdCSUJBQUFOd1FCQUFFR2dBQUFBQUFBQWdnQXpEWktBSW5ZSVFBRUFoQUFaaEJEQUlsSUR3QUFha3dBaWRnaEFDTUlBUUQvQVFjQkFQOENCd0lBQUFBRkJ3RUFBd0FIRHdBQkFBQUFBd0JnQU1nQUF3Qk9TRElBQUFBQUJJQVhBQUFBQUFJSUFOYjBKQUFiUXBzQUNnQUNBQmdBQUFBRWdCZ0FBQUFBQWdnQXpvd0pBTmQxcHdBS0FBSUFHUUEzQkFFQUFRQUFCSUFaQUFBQUFBSUlBQTdTSVFBSUdMa0FDZ0FDQUJvQU53UUJBQUVBQUFTQUdnQUFBQUFDQ0FBV09qMEFTK1NzQUFvQUFnQWJBRGNFQVFBQkFBQUZnQndBQUFBS0FBSUFIQUFFQmdRQUFRQUFBQVVHQkFBQ0FBQUFDZ1lCQUFFQUFBV0FIUUFBQUFvQUFnQWRBQVFHQkFBQ0FBQUFCUVlFQUFNQUFBQUtCZ0VBQVFBQUJZQWVBQUFBQ2dBQ0FCNEFCQVlFQUFNQUFBQUZCZ1FBQkFBQUFBb0dBUUFCQUFBRmdCOEFBQUFLQUFJQUh3QUVCZ1FBQkFBQUFBVUdCQUFGQUFBQUFBWUNBSUFBQUFBRmdDQUFBQUFLQUFJQUlBQUVCZ1FBQlFBQUFBVUdCQUFHQUFBQUFBWUNBSUFBQUFBRmdDRUFBQUFLQUFJQUlRQUVCZ1FBQmdBQUFBVUdCQUFIQUFBQUFBWUNBSUFBQUFBRmdDSUFBQUFLQUFJQUlnQUVCZ1FBQndBQUFBVUdCQUFJQUFBQUFBWUNBSUFBQUFBRmdDTUFBQUFLQUFJQUl3QUVCZ1FBQ0FBQUFBVUdCQUFKQUFBQUFBWUNBSUFBQUFBRmdDUUFBQUFLQUFJQUpBQUVCZ1FBQ1FBQUFBVUdCQUFLQUFBQUFBWUNBSUFBQUFBRmdDVUFBQUFLQUFJQUpRQUVCZ1FBQ2dBQUFBVUdCQUFMQUFBQUFBWUNBSUFBQUFBRmdDWUFBQUFLQUFJQUpnQUVCZ1FBQ3dBQUFBVUdCQUFNQUFBQUFBWUNBSUFBQUFBRmdDY0FBQUFLQUFJQUp3QUVCZ1FBQndBQUFBVUdCQUFNQUFBQUFBWUNBSUFBQUFBRmdDZ0FBQUFLQUFJQUtBQUVCZ1FBREFBQUFBVUdCQUFOQUFBQUFBWUNBSUFBQUFBRmdDa0FBQUFLQUFJQUtRQUVCZ1FBQkFBQUFBVUdCQUFOQUFBQUFBWUNBSUFBQUFBRmdDb0FBQUFLQUFJQUtnQUVCZ1FBQ1FBQUFBVUdCQUFPQUFBQUFBQUZnQ3NBQUFBS0FBSUFLd0FFQmdRQURnQUFBQVVHQkFBUEFBQUFBQVlDQUlBQUFBQUZnQ3dBQUFBS0FBSUFMQUFFQmdRQUR3QUFBQVVHQkFBUUFBQUFBQVlDQUlBQUFBQUZnQzBBQUFBS0FBSUFMUUFFQmdRQUVBQUFBQVVHQkFBUkFBQUFBQVlDQUlBQUFBQUZnQzRBQUFBS0FBSUFMZ0FFQmdRQUVRQUFBQVVHQkFBU0FBQUFDZ1lCQUFFQUFBV0FMd0FBQUFvQUFnQXZBQVFHQkFBUkFBQUFCUVlFQUJNQUFBQUFCZ0lBZ0FBQUFBV0FNQUFBQUFvQUFnQXdBQVFHQkFBT0FBQUFCUVlFQUJNQUFBQUFCZ0lBZ0FBQUFBV0FNUUFBQUFvQUFnQXhBQVFHQkFBVEFBQUFCUVlFQUJRQUFBQUtCZ0VBQVFBQUJZQXlBQUFBQ2dBQ0FESUFCQVlFQUJRQUFBQUZCZ1FBRlFBQUFBQUdBZ0FDQUFBQUJZQXpBQUFBQ2dBQ0FETUFCQVlFQUJRQUFBQUZCZ1FBRmdBQUFBb0dBUUFCQUFBRmdEUUFBQUFLQUFJQU5BQUVCZ1FBRUFBQUFBVUdCQUFYQUFBQUNnWUJBQUVBQUFXQU5RQUFBQW9BQWdBMUFBUUdCQUFYQUFBQUJRWUVBQmdBQUFBS0JnRUFBUUFBQllBMkFBQUFDZ0FDQURZQUJBWUVBQmNBQUFBRkJnUUFHUUFBQUFvR0FRQUJBQUFGZ0RjQUFBQUtBQUlBTndBRUJnUUFGd0FBQUFVR0JBQWFBQUFBQ2dZQkFBRUFBQWVBT2dBQUFBUUNFQUFBQUFBQU5EUDcvd0FBQUFEdEJPYi9DZ0FDQURnQUFBb0NBQVFBQkFvQ0FBRUFEUUlNQU8wRTV2OEFBQUFBQUFBQUFBNENEQUEwTS92L0FBQUFBQUFBQUFBUEFnd0E3UVRtLzBZdUZRQUFBQUFBQUFBSGdEc0FBQUFFQWhBQUFBQUFBRmtwTHdBQUFBQUFFL3NaQUFvQUFnQTVBQUFLQWdBRUFBUUtBZ0FCQUEwQ0RBQVQreGtBQUFBQUFBQUFBQUFPQWd3QVdTa3ZBQUFBQUFBQUFBQUFEd0lNQUJQN0dRQkdMaFVBQUFBQUFBQUFCNEE4QUFBQUJBSVFBSC9DS2dCNTQzTUFmOElxQVBjS1pBQUtBQUlBT2dBUUFFY0FBQUJVYUdWeVpTQnBjeUJoSUhaaGJHVnVZMlVnYjNJZ1kyaGhjbWRsSUdWeWNtOXlJSE52YldWM2FHVnlaU0JwYmlCMGFHbHpJR0Z5YjIxaGRHbGpJSE41YzNSbGJTNEFDZ0lBQkFBRUNnSUFBUUFOQWd3QTl3cGtBSC9DS2dBQUFBQUFEZ0lNQUhuamN3Qi93aW9BQUFBQUFBOENEQUQzQ21RQUFaczZBQUFBQUFBQUFBQUFBQUFBQUFBQQ==</t>
        </r>
      </text>
    </comment>
    <comment ref="K137" authorId="0">
      <text>
        <r>
          <rPr>
            <sz val="9"/>
            <color indexed="81"/>
            <rFont val="Tahoma"/>
            <family val="2"/>
          </rPr>
          <t>QzE5SDIzTjVPMnxNQVNURVIgU0hFRVRQaWN0dXJlIDYzOXxWbXBEUkRBeE1EQUVBd0lCQUFBQUFBQUFBQUFBQUFDQUFBQUFBQU1BRmdBQUFFTm9aVzFFY21GM0lERXlMakF1TWk0eE1EYzJCQUlRQUFGZzN2K2cySDMvbi9wd0FHa2x1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xseFVRZ1dDQVFBQUFBa0FCZ0lCQUFBQUNRQUdRZ0FBQkFJQWdBQkFBOElBZ0FCQUFPQU9RQUFBQVFDRUFBQllONy9vTmg5LzUvNmNBQnBKYmtBQklBQkFBQUFBQUlJQUFFQTR2K2dHSDcvQ2dBQ0FBSUFOd1FCQUFFQUFBU0FBZ0FBQUFBQ0NBQUJBUEgvdEJPWS93b0FBZ0FEQURjRUFRQUJBQUFFZ0FNQUFBQUFBZ2dBQVFEaS84Y09zdjhLQUFJQUJBQUNCQUlBQ0FBckJBSUFBQUJJQkFBQU53UUJBQUVHZ0FBQUFBQUFBZ2dBQWFEbC84Y21ydjhFQWhBQUFXRGUvOGNtcnYrYXVlWC94K2ExL3lNSUFRQUFBZ2NDQUFBQUFBY05BQUVBQUFBREFHQUF5QUFEQUU4QUFBQUFCSUFFQUFBQUFBSUlBQUVBOGYvYUNjei9DZ0FDQUFVQUFBQUVnQVVBQUFBQUFnZ0FBQUFQQU5vSnpQOEtBQUlBQmdBQUFBU0FCZ0FBQUFBQ0NBQUFBQjRBN1FUbS93b0FBZ0FIQUFBQUJJQUhBQUFBQUFJSUFBQUFEd0FBQUFBQUNnQUNBQWdBQUFBRWdBZ0FBQUFBQWdnQUFBQWVBQlA3R1FBS0FBSUFDUUFBQUFTQUNRQUFBQUFDQ0FELy93NEFKdll6QUFvQUFnQUtBQUFBQklBS0FBQUFBQUlJQUFBQThmOG05ak1BQ2dBQ0FBc0FBQUFFZ0FzQUFBQUFBZ2dBQUFEaS94UDdHUUFLQUFJQURBQUNCQUlBQndBckJBSUFBQUJJQkFBQUJvQUFBQUFBQUFJSUFEU1Q1ZjhUWXhZQUJBSVFBTTFzM3Y4VFl4WUFOSlBsLzBhV0hRQWpDQUVBQUFJSEFnQUFBQUFIRFFBQkFBQUFBd0JnQU1nQUF3Qk9BQUFBQUFTQURBQUFBQUFDQ0FBQUFQSC9BQUFBQUFvQUFnQU5BQUFBQklBTkFBQUFBQUlJQUFFQTR2L3RCT2IvQ2dBQ0FBNEFBQUFFZ0E0QUFBQUFBZ2dBLy84ZEFEbnhUUUFLQUFJQUR3QUFBQVNBRHdBQUFBQUNDQUJEekJFQVFWbHBBQW9BQWdBUUFBSUVBZ0FIQUNzRUFnQUFBRWdFQUFBR2dBQUFBQUFBQWdnQWRsOFZBRUhCWlFBRUFoQUFFRGtPQUVIQlpRQjJYeFVBZFBSc0FDTUlBUUFBQWdjQ0FBQUFBQWNOQUFFQUFBQURBR0FBeUFBREFFNEFBQUFBQklBUUFBQUFBQUlJQUowWEtBQXRiSDBBQ2dBQ0FCRUFBZ1FDQUFjQUt3UUNBQUFBU0FRQUFBYUFBQUFBQUFBQ0NBRFFxaXNBTGRSNUFBUUNFQUJxaENRQUxkUjVBTkNxS3dCZ0I0RUFJd2dCQUFBQ0J3SUFBQUFBQncwQUFRQUFBQU1BWUFESUFBTUFUZ0FBQUFBRWdCRUFBQUFBQWdnQXNCSkNBQzFzYmdBS0FBSUFFZ0FBQUFTQUVnQUFBQUFDQ0FDNGVsMEE2cDk2QUFvQUFnQVRBQUlFQWdBSEFDc0VBZ0FDQUVnRUFBQTNCQUVBQVFhQUFBQUFBQUFDQ0FEckRXRUE2Z2QzQUFRQ0VBQ0U1MWtBNmdkM0FCNUJZd0RxbDRrQUl3Z0JBQUFDQndJQUFBQUZCd0VBQVFBSER3QUJBQUFBQXdCZ0FNZ0FBd0JPU0RJQUFBQUFCSUFUQUFBQUFBSUlBTzNWT3dBQUZGRUFDZ0FDQUJRQUFBQUVnQlFBQUFBQUFnZ0EyZWhQQUtiSU9nQUtBQUlBRlFBQUFBU0FGUUFBQUFBQ0NBQUdRVzBBYVFWQkFBb0FBZ0FXQUFJRUFnQUlBQ3NFQWdBQUFFZ0VBQUEzQkFFQUFRYUFBQUFBQUFBQ0NBQUc0WEFBYVIwOUFBUUNFQUFHb1drQWFSMDlBSi82Y0FCcDNVUUFJd2dCQUFBQ0J3SUFBQUFBQncwQUFRQUFBQU1BWUFESUFBTUFUd0FBQUFBRWdCWUFBQUFBQWdnQW1hTkdBSWxBSGdBS0FBSUFGd0FDQkFJQUJ3QXJCQUlBQWdCSUJBQUFOd1FCQUFFR2dBQUFBQUFBQWdnQXpEWktBSW5ZSVFBRUFoQUFaaEJEQUlsSUR3QUFha3dBaWRnaEFDTUlBUUQvQVFjQkFQOENCd0lBQUFBRkJ3RUFBd0FIRHdBQkFBQUFBd0JnQU1nQUF3Qk9TRElBQUFBQUJJQVhBQUFBQUFJSUFOYjBKQUFiUXBzQUNnQUNBQmdBQUFBRWdCZ0FBQUFBQWdnQXpvd0pBTmQxcHdBS0FBSUFHUUEzQkFFQUFRQUFCSUFaQUFBQUFBSUlBQTdTSVFBSUdMa0FDZ0FDQUJvQU53UUJBQUVBQUFTQUdnQUFBQUFDQ0FBV09qMEFTK1NzQUFvQUFnQWJBRGNFQVFBQkFBQUZnQndBQUFBS0FBSUFIQUFFQmdRQUFRQUFBQVVHQkFBQ0FBQUFDZ1lCQUFFQUFBV0FIUUFBQUFvQUFnQWRBQVFHQkFBQ0FBQUFCUVlFQUFNQUFBQUtCZ0VBQVFBQUJZQWVBQUFBQ2dBQ0FCNEFCQVlFQUFNQUFBQUZCZ1FBQkFBQUFBb0dBUUFCQUFBRmdCOEFBQUFLQUFJQUh3QUVCZ1FBQkFBQUFBVUdCQUFGQUFBQUFBWUNBSUFBQUFBRmdDQUFBQUFLQUFJQUlBQUVCZ1FBQlFBQUFBVUdCQUFHQUFBQUFBWUNBSUFBQUFBRmdDRUFBQUFLQUFJQUlRQUVCZ1FBQmdBQUFBVUdCQUFIQUFBQUFBWUNBSUFBQUFBRmdDSUFBQUFLQUFJQUlnQUVCZ1FBQndBQUFBVUdCQUFJQUFBQUFBWUNBSUFBQUFBRmdDTUFBQUFLQUFJQUl3QUVCZ1FBQ0FBQUFBVUdCQUFKQUFBQUFBWUNBSUFBQUFBRmdDUUFBQUFLQUFJQUpBQUVCZ1FBQ1FBQUFBVUdCQUFLQUFBQUFBWUNBSUFBQUFBRmdDVUFBQUFLQUFJQUpRQUVCZ1FBQ2dBQUFBVUdCQUFMQUFBQUFBWUNBSUFBQUFBRmdDWUFBQUFLQUFJQUpnQUVCZ1FBQ3dBQUFBVUdCQUFNQUFBQUFBWUNBSUFBQUFBRmdDY0FBQUFLQUFJQUp3QUVCZ1FBQndBQUFBVUdCQUFNQUFBQUFBWUNBSUFBQUFBRmdDZ0FBQUFLQUFJQUtBQUVCZ1FBREFBQUFBVUdCQUFOQUFBQUFBWUNBSUFBQUFBRmdDa0FBQUFLQUFJQUtRQUVCZ1FBQkFBQUFBVUdCQUFOQUFBQUFBWUNBSUFBQUFBRmdDb0FBQUFLQUFJQUtnQUVCZ1FBQ1FBQUFBVUdCQUFPQUFBQUFBQUZnQ3NBQUFBS0FBSUFLd0FFQmdRQURnQUFBQVVHQkFBUEFBQUFBQVlDQUlBQUFBQUZnQ3dBQUFBS0FBSUFMQUFFQmdRQUR3QUFBQVVHQkFBUUFBQUFBQVlDQUlBQUFBQUZnQzBBQUFBS0FBSUFMUUFFQmdRQUVBQUFBQVVHQkFBUkFBQUFBQVlDQUlBQUFBQUZnQzRBQUFBS0FBSUFMZ0FFQmdRQUVRQUFBQVVHQkFBU0FBQUFDZ1lCQUFFQUFBV0FMd0FBQUFvQUFnQXZBQVFHQkFBUkFBQUFCUVlFQUJNQUFBQUFCZ0lBZ0FBQUFBV0FNQUFBQUFvQUFnQXdBQVFHQkFBT0FBQUFCUVlFQUJNQUFBQUFCZ0lBZ0FBQUFBV0FNUUFBQUFvQUFnQXhBQVFHQkFBVEFBQUFCUVlFQUJRQUFBQUtCZ0VBQVFBQUJZQXlBQUFBQ2dBQ0FESUFCQVlFQUJRQUFBQUZCZ1FBRlFBQUFBQUdBZ0FDQUFBQUJZQXpBQUFBQ2dBQ0FETUFCQVlFQUJRQUFBQUZCZ1FBRmdBQUFBb0dBUUFCQUFBRmdEUUFBQUFLQUFJQU5BQUVCZ1FBRUFBQUFBVUdCQUFYQUFBQUNnWUJBQUVBQUFXQU5RQUFBQW9BQWdBMUFBUUdCQUFYQUFBQUJRWUVBQmdBQUFBS0JnRUFBUUFBQllBMkFBQUFDZ0FDQURZQUJBWUVBQmNBQUFBRkJnUUFHUUFBQUFvR0FRQUJBQUFGZ0RjQUFBQUtBQUlBTndBRUJnUUFGd0FBQUFVR0JBQWFBQUFBQ2dZQkFBRUFBQWVBT2dBQUFBUUNFQUFBQUFBQU5EUDcvd0FBQUFEdEJPYi9DZ0FDQURnQUFBb0NBQVFBQkFvQ0FBRUFEUUlNQU8wRTV2OEFBQUFBQUFBQUFBNENEQUEwTS92L0FBQUFBQUFBQUFBUEFnd0E3UVRtLzBZdUZRQUFBQUFBQUFBSGdEc0FBQUFFQWhBQUFBQUFBRmtwTHdBQUFBQUFFL3NaQUFvQUFnQTVBQUFLQWdBRUFBUUtBZ0FCQUEwQ0RBQVQreGtBQUFBQUFBQUFBQUFPQWd3QVdTa3ZBQUFBQUFBQUFBQUFEd0lNQUJQN0dRQkdMaFVBQUFBQUFBQUFCNEE4QUFBQUJBSVFBSC9DS2dCNTQzTUFmOElxQVBjS1pBQUtBQUlBT2dBUUFFY0FBQUJVYUdWeVpTQnBjeUJoSUhaaGJHVnVZMlVnYjNJZ1kyaGhjbWRsSUdWeWNtOXlJSE52YldWM2FHVnlaU0JwYmlCMGFHbHpJR0Z5YjIxaGRHbGpJSE41YzNSbGJTNEFDZ0lBQkFBRUNnSUFBUUFOQWd3QTl3cGtBSC9DS2dBQUFBQUFEZ0lNQUhuamN3Qi93aW9BQUFBQUFBOENEQUQzQ21RQUFaczZBQUFBQUFBQUFBQUFBQUFBQUFBQQ==</t>
        </r>
      </text>
    </comment>
    <comment ref="J138" authorId="0">
      <text>
        <r>
          <rPr>
            <sz val="9"/>
            <color indexed="81"/>
            <rFont val="Tahoma"/>
            <family val="2"/>
          </rPr>
          <t>QzE4SDE4Q2xGM04yTzJ8TUFTVEVSIFNIRUVUUGljdHVyZSAzNTl8Vm1wRFJEQXhNREFFQXdJQkFBQUFBQUFBQUFBQUFBQ0FBQUFBQUFNQUZnQUFBRU5vWlcxRWNtRjNJREV5TGpBdU1pNHhNRGMyQkFJUUFBQmd3UCtnbUgzL001TWhBQ0REd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MeFdnQklXQ0FRQUFBQWtBQmdJQkFBQUFDUUFHUWdBQUJBSUFnQUJBQThJQWdBQkFBT0FPQUFBQUFRQ0VBQUFZTUQvb0poOS96T1RJUUFndzdnQUJJQUJBQUFBQUFJSUFBRUEwLy90Qk9iL0NnQUNBQUlBTndRQkFBRUFBQVNBQWdBQUFBQUNDQUFBQU1ULzJnbk0vd29BQWdBREFBSUVBZ0FJQUNzRUFnQUFBRWdFQUFBM0JBRUFBUWFBQUFBQUFBQUNDQUFBb01mLzJpSEkvd1FDRUFBQVlNRC8yaUhJLzVxNXgvL2E0Yy8vSXdnQkFBQUNCd0lBQUFBQUJ3MEFBUUFBQUFNQVlBRElBQU1BVHdBQUFBQUVnQU1BQUFBQUFnZ0FBQURULzhjT3N2OEtBQUlBQkFBQUFBU0FCQUFBQUFBQ0NBQUJBTVQvdEJPWS93b0FBZ0FGQUFBQUJJQUZBQUFBQUFJSUFBRUEwLytnR0g3L0NnQUNBQVlBQUFBRWdBWUFBQUFBQWdnQUFRRHgvNkFZZnY4S0FBSUFCd0FBQUFTQUJ3QUFBQUFDQ0FBQUFBQUF0Qk9ZL3dvQUFnQUlBQUFBQklBSUFBQUFBQUlJQUFBQThmL0hEckwvQ2dBQ0FBa0FBQUFFZ0FrQUFBQUFBZ2dBQUFBQUFOb0p6UDhLQUFJQUNnQUFBQVNBQ2dBQUFBQUNDQUFBQUI0QTJnbk0vd29BQWdBTEFEY0VBUUFCQUFBRWdBc0FBQUFBQWdnQUFRRHgvKzBFNXY4S0FBSUFEQUFDQkFJQUJ3QXJCQUlBQVFCSUJBQUFOd1FCQUFFR2dBQUFBQUFBQWdnQXZEdnMvKzFzNHY4RUFoQUFWaFhsLysxczR2ODBrL1QvSUtEcC95TUlBUUFBQWdjQ0FBQUFCUWNCQUFRRUJ3WUFBZ0FDQUFNQUFBY09BQUVBQUFBREFHQUF5QUFEQUU1SUFBQUFBQVNBREFBQUFBQUNDQUFBQUFBQUFBQUFBQW9BQWdBTkFEY0VBUUFCQUFBRWdBMEFBQUFBQWdnQUFRRHgveFA3R1FBS0FBSUFEZ0FBQUFTQURnQUFBQUFDQ0FBQkFOUC9FL3NaQUFvQUFnQVBBQUlFQWdBSUFDc0VBZ0FBQUVnRUFBQTNCQUVBQVFhQUFBQUFBQUFDQ0FBQW9OYi9FeE1XQUFRQ0VBQUFZTS8vRXhNV0FKcTUxdjhUMHgwQUl3Z0JBQUFDQndJQUFBQUFCdzBBQVFBQUFBTUFZQURJQUFNQVR3QUFBQUFFZ0E4QUFBQUFBZ2dBQUFBQUFDYjJNd0FLQUFJQUVBQUNCQUlBQndBckJBSUFBUUJJQkFBQU53UUJBQUVHZ0FBQUFBQUFBZ2dBTTVNREFDWmVNQUFFQWhBQXpXejgveVplTUFDcTZnc0FXWkUzQUNNSUFRQUFBZ2NDQUFBQUJRY0JBQVVFQndZQUFnQUNBQU1BQUFjT0FBRUFBQUFEQUdBQXlBQURBRTVJQUFBQUFBU0FFQUFBQUFBQ0NBQUJBUEgvT2ZGTkFBb0FBZ0FSQUFBQUJJQVJBQUFBQUFJSUFBQUFBQUJNN0djQUNnQUNBQklBQUFBRWdCSUFBQUFBQWdnQUFBRHgvMkRuZ1FBS0FBSUFFd0FBQUFTQUV3QUFBQUFDQ0FBQUFOUC9ZT2VCQUFvQUFnQVVBQUFBQklBVUFBQUFBQUlJQUFBQXhQOU03R2NBQ2dBQ0FCVUFBQUFFZ0JVQUFBQUFBZ2dBQVFEVC96bnhUUUFLQUFJQUZnQUFBQVNBRmdBQUFBQUNDQUFCQU1UL0p2WXpBQW9BQWdBWEFBSUVBZ0FSQUNzRUFnQUFBRWdFQUFBM0JBRUFBUWFBQUFBQUFBQUNDQUFBb01mL0pnNDFBQVFDRUFBQVlNRC93S2NyQUpxNXgvOG1EalVBSXdnQkFQOEJCd0VBL3dJSEFnQUFBQVVIQVFBREFBY09BQUVBQUFBREFHQUF5QUFEQUVOc0FBQUFBQVNBRndBQUFBQUNDQUFBQUFBQWMrS2JBQW9BQWdBWUFBQUFCSUFZQUFBQUFBSUlBUC8vRGdDRzNiVUFDZ0FDQUJrQUFnUUNBQWtBS3dRQ0FBQUFTQVFBQURjRUFRQUJCb0FBQUFBQUFBSUlBRE9URWdDR3FiSUFCQUlRQU14c0N3Q0dxYklBTTVNU0FDRER1QUFqQ0FFQUFBSUhBZ0FBQUFBSERRQUJBQUFBQXdCZ0FNZ0FBd0JHQUFBQUFBU0FHUUFBQUFBQ0NBRC8veDBBYytLYkFBb0FBZ0FhQUFJRUFnQUpBQ3NFQWdBQUFFZ0VBQUEzQkFFQUFRYUFBQUFBQUFBQ0NBQXpreUVBYzY2WUFBUUNFQURNYkJvQWM2NllBRE9USVFBTXlKNEFJd2dCQUFBQ0J3SUFBQUFBQncwQUFRQUFBQU1BWUFESUFBTUFSZ0FBQUFBRWdCb0FBQUFBQWdnQUFBRHgvNGJkdFFBS0FBSUFHd0FDQkFJQUNRQXJCQUlBQUFCSUJBQUFOd1FCQUFFR2dBQUFBQUFBQWdnQU5KUDAvNGFwc2dBRUFoQUF6V3p0LzRhcHNnQTBrL1QvSU1PNEFDTUlBUUFBQWdjQ0FBQUFBQWNOQUFFQUFBQURBR0FBeUFBREFFWUFBQUFBQllBY0FBQUFDZ0FDQUJ3QUJBWUVBQUVBQUFBRkJnUUFBZ0FBQUFvR0FRQUJBQUFGZ0IwQUFBQUtBQUlBSFFBRUJnUUFBZ0FBQUFVR0JBQURBQUFBQ2dZQkFBRUFBQVdBSGdBQUFBb0FBZ0FlQUFRR0JBQURBQUFBQlFZRUFBUUFBQUFBQmdJQWdBQUFBQVdBSHdBQUFBb0FBZ0FmQUFRR0JBQUVBQUFBQlFZRUFBVUFBQUFBQmdJQWdBQUFBQVdBSUFBQUFBb0FBZ0FnQUFRR0JBQUZBQUFBQlFZRUFBWUFBQUFBQmdJQWdBQUFBQVdBSVFBQUFBb0FBZ0FoQUFRR0JBQUdBQUFBQlFZRUFBY0FBQUFBQmdJQWdBQUFBQVdBSWdBQUFBb0FBZ0FpQUFRR0JBQUhBQUFBQlFZRUFBZ0FBQUFBQmdJQWdBQUFBQVdBSXdBQUFBb0FBZ0FqQUFRR0JBQURBQUFBQlFZRUFBZ0FBQUFBQmdJQWdBQUFBQVdBSkFBQUFBb0FBZ0FrQUFRR0JBQUlBQUFBQlFZRUFBa0FBQUFLQmdFQUFRQUFCWUFsQUFBQUNnQUNBQ1VBQkFZRUFBa0FBQUFGQmdRQUNnQUFBQW9HQVFBQkFBQUZnQ1lBQUFBS0FBSUFKZ0FFQmdRQUNRQUFBQVVHQkFBTEFBQUFDZ1lCQUFFQUFBV0FKd0FBQUFvQUFnQW5BQVFHQkFBTEFBQUFCUVlFQUF3QUFBQUtCZ0VBQVFBQUJZQW9BQUFBQ2dBQ0FDZ0FCQVlFQUF3QUFBQUZCZ1FBRFFBQUFBb0dBUUFCQUFBRmdDa0FBQUFLQUFJQUtRQUVCZ1FBRFFBQUFBVUdCQUFPQUFBQUFBWUNBQUlBQUFBRmdDb0FBQUFLQUFJQUtnQUVCZ1FBRFFBQUFBVUdCQUFQQUFBQUNnWUJBQUVBQUFXQUt3QUFBQW9BQWdBckFBUUdCQUFQQUFBQUJRWUVBQkFBQUFBS0JnRUFBUUFBQllBc0FBQUFDZ0FDQUN3QUJBWUVBQkFBQUFBRkJnUUFFUUFBQUFBR0FnQ0FBQUFBQllBdEFBQUFDZ0FDQUMwQUJBWUVBQkVBQUFBRkJnUUFFZ0FBQUFBR0FnQ0FBQUFBQllBdUFBQUFDZ0FDQUM0QUJBWUVBQklBQUFBRkJnUUFFd0FBQUFBR0FnQ0FBQUFBQllBdkFBQUFDZ0FDQUM4QUJBWUVBQk1BQUFBRkJnUUFGQUFBQUFBR0FnQ0FBQUFBQllBd0FBQUFDZ0FDQURBQUJBWUVBQlFBQUFBRkJnUUFGUUFBQUFBR0FnQ0FBQUFBQllBeEFBQUFDZ0FDQURFQUJBWUVBQkFBQUFBRkJnUUFGUUFBQUFBR0FnQ0FBQUFBQllBeUFBQUFDZ0FDQURJQUJBWUVBQlVBQUFBRkJnUUFGZ0FBQUFvR0FRQUJBQUFGZ0RNQUFBQUtBQUlBTXdBRUJnUUFFZ0FBQUFVR0JBQVhBQUFBQ2dZQkFBRUFBQVdBTkFBQUFBb0FBZ0EwQUFRR0JBQVhBQUFBQlFZRUFCZ0FBQUFLQmdFQUFRQUFCWUExQUFBQUNnQUNBRFVBQkFZRUFCY0FBQUFGQmdRQUdRQUFBQW9HQVFBQkFBQUZnRFlBQUFBS0FBSUFOZ0FFQmdRQUZ3QUFBQVVHQkFBYUFBQUFDZ1lCQUFFQUFBZUFPUUFBQUFRQ0VBQUJBT0wvK2tHdC93RUE0diswRTVqL0NnQUNBRGNBQUFvQ0FBUUFCQW9DQUFFQURRSU1BTFFUbVA4QkFPTC9BQUFBQUE0Q0RBRDZRYTMvQVFEaS93QUFBQUFQQWd3QXRCT1kvMGN1OS84QUFBQUFBQUFIZ0RvQUFBQUVBaEFBQUFEaS81TWFmUUFBQU9ML1RPeG5BQW9BQWdBNEFBQUtBZ0FFQUFRS0FnQUJBQTBDREFCTTdHY0FBQURpL3dBQUFBQU9BZ3dBa3hwOUFBQUE0djhBQUFBQUR3SU1BRXpzWndCSEx2Zi9BQUFBQUFBQUFBQUFBQUFBQUFBPQ==</t>
        </r>
      </text>
    </comment>
    <comment ref="K138" authorId="0">
      <text>
        <r>
          <rPr>
            <sz val="9"/>
            <color indexed="81"/>
            <rFont val="Tahoma"/>
            <family val="2"/>
          </rPr>
          <t>QzE4SDE4Q2xGM04yTzJ8TUFTVEVSIFNIRUVUUGljdHVyZSAzNTl8Vm1wRFJEQXhNREFFQXdJQkFBQUFBQUFBQUFBQUFBQ0FBQUFBQUFNQUZnQUFBRU5vWlcxRWNtRjNJREV5TGpBdU1pNHhNRGMyQkFJUUFBQmd3UCtnbUgzL001TWhBQ0REd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MeFdnQklXQ0FRQUFBQWtBQmdJQkFBQUFDUUFHUWdBQUJBSUFnQUJBQThJQWdBQkFBT0FPQUFBQUFRQ0VBQUFZTUQvb0poOS96T1RJUUFndzdnQUJJQUJBQUFBQUFJSUFBRUEwLy90Qk9iL0NnQUNBQUlBTndRQkFBRUFBQVNBQWdBQUFBQUNDQUFBQU1ULzJnbk0vd29BQWdBREFBSUVBZ0FJQUNzRUFnQUFBRWdFQUFBM0JBRUFBUWFBQUFBQUFBQUNDQUFBb01mLzJpSEkvd1FDRUFBQVlNRC8yaUhJLzVxNXgvL2E0Yy8vSXdnQkFBQUNCd0lBQUFBQUJ3MEFBUUFBQUFNQVlBRElBQU1BVHdBQUFBQUVnQU1BQUFBQUFnZ0FBQURULzhjT3N2OEtBQUlBQkFBQUFBU0FCQUFBQUFBQ0NBQUJBTVQvdEJPWS93b0FBZ0FGQUFBQUJJQUZBQUFBQUFJSUFBRUEwLytnR0g3L0NnQUNBQVlBQUFBRWdBWUFBQUFBQWdnQUFRRHgvNkFZZnY4S0FBSUFCd0FBQUFTQUJ3QUFBQUFDQ0FBQUFBQUF0Qk9ZL3dvQUFnQUlBQUFBQklBSUFBQUFBQUlJQUFBQThmL0hEckwvQ2dBQ0FBa0FBQUFFZ0FrQUFBQUFBZ2dBQUFBQUFOb0p6UDhLQUFJQUNnQUFBQVNBQ2dBQUFBQUNDQUFBQUI0QTJnbk0vd29BQWdBTEFEY0VBUUFCQUFBRWdBc0FBQUFBQWdnQUFRRHgvKzBFNXY4S0FBSUFEQUFDQkFJQUJ3QXJCQUlBQVFCSUJBQUFOd1FCQUFFR2dBQUFBQUFBQWdnQXZEdnMvKzFzNHY4RUFoQUFWaFhsLysxczR2ODBrL1QvSUtEcC95TUlBUUFBQWdjQ0FBQUFCUWNCQUFRRUJ3WUFBZ0FDQUFNQUFBY09BQUVBQUFBREFHQUF5QUFEQUU1SUFBQUFBQVNBREFBQUFBQUNDQUFBQUFBQUFBQUFBQW9BQWdBTkFEY0VBUUFCQUFBRWdBMEFBQUFBQWdnQUFRRHgveFA3R1FBS0FBSUFEZ0FBQUFTQURnQUFBQUFDQ0FBQkFOUC9FL3NaQUFvQUFnQVBBQUlFQWdBSUFDc0VBZ0FBQUVnRUFBQTNCQUVBQVFhQUFBQUFBQUFDQ0FBQW9OYi9FeE1XQUFRQ0VBQUFZTS8vRXhNV0FKcTUxdjhUMHgwQUl3Z0JBQUFDQndJQUFBQUFCdzBBQVFBQUFBTUFZQURJQUFNQVR3QUFBQUFFZ0E4QUFBQUFBZ2dBQUFBQUFDYjJNd0FLQUFJQUVBQUNCQUlBQndBckJBSUFBUUJJQkFBQU53UUJBQUVHZ0FBQUFBQUFBZ2dBTTVNREFDWmVNQUFFQWhBQXpXejgveVplTUFDcTZnc0FXWkUzQUNNSUFRQUFBZ2NDQUFBQUJRY0JBQVVFQndZQUFnQUNBQU1BQUFjT0FBRUFBQUFEQUdBQXlBQURBRTVJQUFBQUFBU0FFQUFBQUFBQ0NBQUJBUEgvT2ZGTkFBb0FBZ0FSQUFBQUJJQVJBQUFBQUFJSUFBQUFBQUJNN0djQUNnQUNBQklBQUFBRWdCSUFBQUFBQWdnQUFBRHgvMkRuZ1FBS0FBSUFFd0FBQUFTQUV3QUFBQUFDQ0FBQUFOUC9ZT2VCQUFvQUFnQVVBQUFBQklBVUFBQUFBQUlJQUFBQXhQOU03R2NBQ2dBQ0FCVUFBQUFFZ0JVQUFBQUFBZ2dBQVFEVC96bnhUUUFLQUFJQUZnQUFBQVNBRmdBQUFBQUNDQUFCQU1UL0p2WXpBQW9BQWdBWEFBSUVBZ0FSQUNzRUFnQUFBRWdFQUFBM0JBRUFBUWFBQUFBQUFBQUNDQUFBb01mL0pnNDFBQVFDRUFBQVlNRC93S2NyQUpxNXgvOG1EalVBSXdnQkFQOEJCd0VBL3dJSEFnQUFBQVVIQVFBREFBY09BQUVBQUFBREFHQUF5QUFEQUVOc0FBQUFBQVNBRndBQUFBQUNDQUFBQUFBQWMrS2JBQW9BQWdBWUFBQUFCSUFZQUFBQUFBSUlBUC8vRGdDRzNiVUFDZ0FDQUJrQUFnUUNBQWtBS3dRQ0FBQUFTQVFBQURjRUFRQUJCb0FBQUFBQUFBSUlBRE9URWdDR3FiSUFCQUlRQU14c0N3Q0dxYklBTTVNU0FDRER1QUFqQ0FFQUFBSUhBZ0FBQUFBSERRQUJBQUFBQXdCZ0FNZ0FBd0JHQUFBQUFBU0FHUUFBQUFBQ0NBRC8veDBBYytLYkFBb0FBZ0FhQUFJRUFnQUpBQ3NFQWdBQUFFZ0VBQUEzQkFFQUFRYUFBQUFBQUFBQ0NBQXpreUVBYzY2WUFBUUNFQURNYkJvQWM2NllBRE9USVFBTXlKNEFJd2dCQUFBQ0J3SUFBQUFBQncwQUFRQUFBQU1BWUFESUFBTUFSZ0FBQUFBRWdCb0FBQUFBQWdnQUFBRHgvNGJkdFFBS0FBSUFHd0FDQkFJQUNRQXJCQUlBQUFCSUJBQUFOd1FCQUFFR2dBQUFBQUFBQWdnQU5KUDAvNGFwc2dBRUFoQUF6V3p0LzRhcHNnQTBrL1QvSU1PNEFDTUlBUUFBQWdjQ0FBQUFBQWNOQUFFQUFBQURBR0FBeUFBREFFWUFBQUFBQllBY0FBQUFDZ0FDQUJ3QUJBWUVBQUVBQUFBRkJnUUFBZ0FBQUFvR0FRQUJBQUFGZ0IwQUFBQUtBQUlBSFFBRUJnUUFBZ0FBQUFVR0JBQURBQUFBQ2dZQkFBRUFBQVdBSGdBQUFBb0FBZ0FlQUFRR0JBQURBQUFBQlFZRUFBUUFBQUFBQmdJQWdBQUFBQVdBSHdBQUFBb0FBZ0FmQUFRR0JBQUVBQUFBQlFZRUFBVUFBQUFBQmdJQWdBQUFBQVdBSUFBQUFBb0FBZ0FnQUFRR0JBQUZBQUFBQlFZRUFBWUFBQUFBQmdJQWdBQUFBQVdBSVFBQUFBb0FBZ0FoQUFRR0JBQUdBQUFBQlFZRUFBY0FBQUFBQmdJQWdBQUFBQVdBSWdBQUFBb0FBZ0FpQUFRR0JBQUhBQUFBQlFZRUFBZ0FBQUFBQmdJQWdBQUFBQVdBSXdBQUFBb0FBZ0FqQUFRR0JBQURBQUFBQlFZRUFBZ0FBQUFBQmdJQWdBQUFBQVdBSkFBQUFBb0FBZ0FrQUFRR0JBQUlBQUFBQlFZRUFBa0FBQUFLQmdFQUFRQUFCWUFsQUFBQUNnQUNBQ1VBQkFZRUFBa0FBQUFGQmdRQUNnQUFBQW9HQVFBQkFBQUZnQ1lBQUFBS0FBSUFKZ0FFQmdRQUNRQUFBQVVHQkFBTEFBQUFDZ1lCQUFFQUFBV0FKd0FBQUFvQUFnQW5BQVFHQkFBTEFBQUFCUVlFQUF3QUFBQUtCZ0VBQVFBQUJZQW9BQUFBQ2dBQ0FDZ0FCQVlFQUF3QUFBQUZCZ1FBRFFBQUFBb0dBUUFCQUFBRmdDa0FBQUFLQUFJQUtRQUVCZ1FBRFFBQUFBVUdCQUFPQUFBQUFBWUNBQUlBQUFBRmdDb0FBQUFLQUFJQUtnQUVCZ1FBRFFBQUFBVUdCQUFQQUFBQUNnWUJBQUVBQUFXQUt3QUFBQW9BQWdBckFBUUdCQUFQQUFBQUJRWUVBQkFBQUFBS0JnRUFBUUFBQllBc0FBQUFDZ0FDQUN3QUJBWUVBQkFBQUFBRkJnUUFFUUFBQUFBR0FnQ0FBQUFBQllBdEFBQUFDZ0FDQUMwQUJBWUVBQkVBQUFBRkJnUUFFZ0FBQUFBR0FnQ0FBQUFBQllBdUFBQUFDZ0FDQUM0QUJBWUVBQklBQUFBRkJnUUFFd0FBQUFBR0FnQ0FBQUFBQllBdkFBQUFDZ0FDQUM4QUJBWUVBQk1BQUFBRkJnUUFGQUFBQUFBR0FnQ0FBQUFBQllBd0FBQUFDZ0FDQURBQUJBWUVBQlFBQUFBRkJnUUFGUUFBQUFBR0FnQ0FBQUFBQllBeEFBQUFDZ0FDQURFQUJBWUVBQkFBQUFBRkJnUUFGUUFBQUFBR0FnQ0FBQUFBQllBeUFBQUFDZ0FDQURJQUJBWUVBQlVBQUFBRkJnUUFGZ0FBQUFvR0FRQUJBQUFGZ0RNQUFBQUtBQUlBTXdBRUJnUUFFZ0FBQUFVR0JBQVhBQUFBQ2dZQkFBRUFBQVdBTkFBQUFBb0FBZ0EwQUFRR0JBQVhBQUFBQlFZRUFCZ0FBQUFLQmdFQUFRQUFCWUExQUFBQUNnQUNBRFVBQkFZRUFCY0FBQUFGQmdRQUdRQUFBQW9HQVFBQkFBQUZnRFlBQUFBS0FBSUFOZ0FFQmdRQUZ3QUFBQVVHQkFBYUFBQUFDZ1lCQUFFQUFBZUFPUUFBQUFRQ0VBQUJBT0wvK2tHdC93RUE0diswRTVqL0NnQUNBRGNBQUFvQ0FBUUFCQW9DQUFFQURRSU1BTFFUbVA4QkFPTC9BQUFBQUE0Q0RBRDZRYTMvQVFEaS93QUFBQUFQQWd3QXRCT1kvMGN1OS84QUFBQUFBQUFIZ0RvQUFBQUVBaEFBQUFEaS81TWFmUUFBQU9ML1RPeG5BQW9BQWdBNEFBQUtBZ0FFQUFRS0FnQUJBQTBDREFCTTdHY0FBQURpL3dBQUFBQU9BZ3dBa3hwOUFBQUE0djhBQUFBQUR3SU1BRXpzWndCSEx2Zi9BQUFBQUFBQUFBQUFBQUFBQUFBPQ==</t>
        </r>
      </text>
    </comment>
    <comment ref="J139" authorId="0">
      <text>
        <r>
          <rPr>
            <sz val="9"/>
            <color indexed="81"/>
            <rFont val="Tahoma"/>
            <family val="2"/>
          </rPr>
          <t>QzE5SDE5RjNONk8yfE1BU1RFUiBTSEVFVFBpY3R1cmUgMzc1fFZtcERSREF4TURBRUF3SUJBQUFBQUFBQUFBQUFBQUNBQUFBQUFBTUFGZ0FBQUVOb1pXMUVjbUYzSURFeUxqQXVNaTR4TURjMkJBSVFBS0I0ZXYvSHpySC9BQUE4QU9jUDF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T0lNbkJJV0NBUUFBQUFrQUJnSUJBQUFBQ1FBR1FnQUFCQUlBZ0FCQUE4SUFnQUJBQU9BUWdBQUFBUUNFQUNnZUhyL3g4Nngvd0FBUEFEbkQ5WUFCSUFCQUFBQUFBSUlBQUFBNHYvSERyTC9DZ0FDQUFJQU53UUJBQUVBQUFTQUFnQUFBQUFDQ0FBQUFQSC8yZ25NL3dvQUFnQURBQUFBQklBREFBQUFBQUlJQVAvL0RnRGFDY3ovQ2dBQ0FBUUFBQUFFZ0FRQUFBQUFBZ2dBQUFBZUFPMEU1djhLQUFJQUJRQUFBQVNBQlFBQUFBQUNDQUFBQUR3QTdRVG0vd29BQWdBR0FEY0VBUUFCQUFBRWdBWUFBQUFBQWdnQUFBQVBBQUFBQUFBS0FBSUFCd0FDQkFJQUJ3QXJCQUlBQUFCSUJBQUFCb0FBQUFBQUFBSUlBRE9URWdBQWFQei9CQUlRQU14c0N3QUFhUHovTTVNU0FET2JBd0FqQ0FFQUFBSUhBZ0FBQUFBSERRQUJBQUFBQXdCZ0FNZ0FBd0JPQUFBQUFBU0FCd0FBQUFBQ0NBQkFSUmdBSFlnY0FBb0FBZ0FJQUFJRUFnQUhBQ3NFQWdBQUFFZ0VBQUFHZ0FBQUFBQUFBZ2dBYzlnYkFCM3dHQUFFQWhBQURMSVVBQjN3R0FCejJCc0FVQ01nQUNNSUFRQUFBZ2NDQUFBQUFBY05BQUVBQUFBREFHQUF5QUFEQUU0QUFBQUFCSUFJQUFBQUFBSUlBQUFBQUFCT0tpNEFDZ0FDQUFrQUFBQUVnQWtBQUFBQUFnZ0F3THJuL3gySUhBQUtBQUlBQ2dBQ0JBSUFCd0FyQkFJQUFBQklCQUFBQm9BQUFBQUFBQUlJQVBSTjYvOGQ4QmdBQkFJUUFJMG41UDhkOEJnQTlFM3IvMUFqSUFBakNBRUFBQUlIQWdBQUFBQUhEUUFCQUFBQUF3QmdBTWdBQXdCT0FBQUFBQVNBQ2dBQUFBQUNDQUFCQVBIL0FBQUFBQW9BQWdBTEFBQUFCSUFMQUFBQUFBSUlBQUFBNHYvdEJPYi9DZ0FDQUF3QUFnUUNBQWNBS3dRQ0FBQUFTQVFBQUFhQUFBQUFBQUFDQ0FBMGsrWC83V3ppL3dRQ0VBRE5iTjcvN1d6aS96U1Q1Zjhnb09uL0l3Z0JBQUFDQndJQUFBQUFCdzBBQVFBQUFBTUFZQURJQUFNQVRnQUFBQUFFZ0F3QUFBQUFBZ2dBQUFBQUFFNHFUQUFLQUFJQURRQUFBQVNBRFFBQUFBQUNDQUFUK3hrQVRpcGJBQW9BQWdBT0FBSUVBZ0FJQUNzRUFnQUFBRWdFQUFBM0JBRUFBUWFBQUFBQUFBQUNDQUFUbXgwQVRrSlhBQVFDRUFBVFd4WUFUa0pYQUt5MEhRQk9BbDhBSXdnQkFBQUNCd0lBQUFBQUJ3MEFBUUFBQUFNQVlBRElBQU1BVHdBQUFBQUVnQTRBQUFBQUFnZ0E3UVRtLzA0cVd3QUtBQUlBRHdBQ0JBSUFCd0FyQkFJQUFRQklCQUFBTndRQkFBRUdnQUFBQUFBQUFnZ0FJSmpwLzA3Q1hnQUVBaEFBdW5IaS8rZGJVQUFnbU9uL1RzSmVBQ01JQVFEL0FRY0JBUDhDQndJQUFBQUZCd0VBQXdBSERnQUJBQUFBQXdCZ0FNZ0FBd0JPU0FBQUFBQUVnQThBQUFBQUFnZ0E3UVRtLzA0cWVRQUtBQUlBRUFBQUFBU0FFQUFBQUFBQ0NBQUFBQUFBVGlxSUFBb0FBZ0FSQUFBQUJJQVJBQUFBQUFJSUFBQUFBQUJPS3FZQUNnQUNBQklBQUFBRWdCSUFBQUFBQWdnQTdRVG0vMDRxdFFBS0FBSUFFd0FBQUFTQUV3QUFBQUFDQ0FEYUNjei9UaXFtQUFvQUFnQVVBQUFBQklBVUFBQUFBQUlJQU5vSnpQOU9Lb2dBQ2dBQ0FCVUFBQUFFZ0JVQUFBQUFBZ2dBeHc2eS8wNHFlUUFLQUFJQUZnQUNCQUlBQndBckJBSUFBQUJJQkFBQUJvQUFBQUFBQUFJSUFQcWh0ZjlPa25VQUJBSVFBSlI3cnY5T2tuVUErcUcxLzRIRmZBQWpDQUVBQUFJSEFnQUFBQUFIRFFBQkFBQUFBd0JnQU1nQUF3Qk9BQUFBQUFTQUZnQUFBQUFDQ0FDMEU1ai9UaXFJQUFvQUFnQVhBRGNFQVFBQkFBQUVnQmNBQUFBQUFnZ0FvQmgrLzA0cWVRQUtBQUlBR0FBM0JBRUFBUUFBQklBWUFBQUFBQUlJQUtBWWZ2OU9LbHNBQ2dBQ0FCa0FBZ1FDQUFnQUt3UUNBQUFBU0FRQUFEY0VBUUFCQm9BQUFBQUFBQUlJQUtDNGdmOU9RbGNBQkFJUUFLQjRldjlPUWxjQU90S0IvMDRDWHdBakNBRUFBQUlIQWdBQUFBQUhEUUFCQUFBQUF3QmdBTWdBQXdCUEFBQUFBQVNBR1FBQUFBQUNDQUMwRTVqL1RpcE1BQW9BQWdBYUFEY0VBUUFCQUFBRWdCb0FBQUFBQWdnQXh3NnkvMDRxV3dBS0FBSUFHd0EzQkFFQUFRQUFCSUFiQUFBQUFBSUlBQlA3R1FCT0tyVUFDZ0FDQUJ3QUFBQUVnQndBQUFBQUFnZ0FKdll6QUU0cXhBQUtBQUlBSFFBQ0JBSUFDUUFyQkFJQUFBQklCQUFBTndRQkFBRUdnQUFBQUFBQUFnZ0FXWWszQUU3MndBQUVBaEFBODJJd0FFNzJ3QUJaaVRjQTV3L0hBQ01JQVFBQUFnY0NBQUFBQUFjTkFBRUFBQUFEQUdBQXlBQURBRVlBQUFBQUJJQWRBQUFBQUFJSUFDYjJNd0JPS3FZQUNnQUNBQjRBQWdRQ0FBa0FLd1FDQUFBQVNBUUFBRGNFQVFBQkJvQUFBQUFBQUFJSUFGbUpOd0JPOXFJQUJBSVFBUE5pTUFCTzlxSUFXWWszQU9jUHFRQWpDQUVBQUFJSEFnQUFBQUFIRFFBQkFBQUFBd0JnQU1nQUF3QkdBQUFBQUFTQUhnQUFBQUFDQ0FBVCt4a0FUaXJUQUFvQUFnQWZBQUlFQWdBSkFDc0VBZ0FBQUVnRUFBQTNCQUVBQVFhQUFBQUFBQUFDQ0FCR2poMEFUdmJQQUFRQ0VBRGdaeFlBVHZiUEFFYU9IUURuRDlZQUl3Z0JBQUFDQndJQUFBQUFCdzBBQVFBQUFBTUFZQURJQUFNQVJnQUFBQUFGZ0NBQUFBQUtBQUlBSUFBRUJnUUFBUUFBQUFVR0JBQUNBQUFBQ2dZQkFBRUFBQVdBSVFBQUFBb0FBZ0FoQUFRR0JBQUNBQUFBQlFZRUFBTUFBQUFBQmdJQWdBQUFBQVdBSWdBQUFBb0FBZ0FpQUFRR0JBQURBQUFBQlFZRUFBUUFBQUFBQmdJQWdBQUFBQVdBSXdBQUFBb0FBZ0FqQUFRR0JBQUVBQUFBQlFZRUFBVUFBQUFLQmdFQUFRQUFCWUFrQUFBQUNnQUNBQ1FBQkFZRUFBUUFBQUFGQmdRQUJnQUFBQUFHQWdDQUFBQUFCWUFsQUFBQUNnQUNBQ1VBQkFZRUFBWUFBQUFGQmdRQUJ3QUFBQUFHQWdDQUFBQUFCWUFtQUFBQUNnQUNBQ1lBQkFZRUFBY0FBQUFGQmdRQUNBQUFBQUFHQWdDQUFBQUFCWUFuQUFBQUNnQUNBQ2NBQkFZRUFBZ0FBQUFGQmdRQUNRQUFBQUFHQWdDQUFBQUFCWUFvQUFBQUNnQUNBQ2dBQkFZRUFBa0FBQUFGQmdRQUNnQUFBQUFHQWdDQUFBQUFCWUFwQUFBQUNnQUNBQ2tBQkFZRUFBWUFBQUFGQmdRQUNnQUFBQUFHQWdDQUFBQUFCWUFxQUFBQUNnQUNBQ29BQkFZRUFBb0FBQUFGQmdRQUN3QUFBQUFHQWdDQUFBQUFCWUFyQUFBQUNnQUNBQ3NBQkFZRUFBSUFBQUFGQmdRQUN3QUFBQUFHQWdDQUFBQUFCWUFzQUFBQUNnQUNBQ3dBQkFZRUFBZ0FBQUFGQmdRQURBQUFBQW9HQVFBQkFBQUZnQzBBQUFBS0FBSUFMUUFFQmdRQURBQUFBQVVHQkFBTkFBQUFBQVlDQUFJQUFBQUZnQzRBQUFBS0FBSUFMZ0FFQmdRQURBQUFBQVVHQkFBT0FBQUFDZ1lCQUFFQUFBV0FMd0FBQUFvQUFnQXZBQVFHQkFBT0FBQUFCUVlFQUE4QUFBQUtCZ0VBQVFBQUJZQXdBQUFBQ2dBQ0FEQUFCQVlFQUE4QUFBQUZCZ1FBRUFBQUFBQUdBZ0NBQUFBQUJZQXhBQUFBQ2dBQ0FERUFCQVlFQUJBQUFBQUZCZ1FBRVFBQUFBQUdBZ0NBQUFBQUJZQXlBQUFBQ2dBQ0FESUFCQVlFQUJFQUFBQUZCZ1FBRWdBQUFBQUdBZ0NBQUFBQUJZQXpBQUFBQ2dBQ0FETUFCQVlFQUJJQUFBQUZCZ1FBRXdBQUFBQUdBZ0NBQUFBQUJZQTBBQUFBQ2dBQ0FEUUFCQVlFQUJNQUFBQUZCZ1FBRkFBQUFBQUdBZ0NBQUFBQUJZQTFBQUFBQ2dBQ0FEVUFCQVlFQUE4QUFBQUZCZ1FBRkFBQUFBQUdBZ0NBQUFBQUJZQTJBQUFBQ2dBQ0FEWUFCQVlFQUJRQUFBQUZCZ1FBRlFBQUFBb0dBUUFCQUFBRmdEY0FBQUFLQUFJQU53QUVCZ1FBRlFBQUFBVUdCQUFXQUFBQUNnWUJBQUVBQUFXQU9BQUFBQW9BQWdBNEFBUUdCQUFXQUFBQUJRWUVBQmNBQUFBS0JnRUFBUUFBQllBNUFBQUFDZ0FDQURrQUJBWUVBQmNBQUFBRkJnUUFHQUFBQUFvR0FRQUJBQUFGZ0RvQUFBQUtBQUlBT2dBRUJnUUFHQUFBQUFVR0JBQVpBQUFBQ2dZQkFBRUFBQVdBT3dBQUFBb0FBZ0E3QUFRR0JBQVpBQUFBQlFZRUFCb0FBQUFLQmdFQUFRQUFCWUE4QUFBQUNnQUNBRHdBQkFZRUFCVUFBQUFGQmdRQUdnQUFBQW9HQVFBQkFBQUZnRDBBQUFBS0FBSUFQUUFFQmdRQUVRQUFBQVVHQkFBYkFBQUFDZ1lCQUFFQUFBV0FQZ0FBQUFvQUFnQStBQVFHQkFBYkFBQUFCUVlFQUJ3QUFBQUtCZ0VBQVFBQUJZQS9BQUFBQ2dBQ0FEOEFCQVlFQUJzQUFBQUZCZ1FBSFFBQUFBb0dBUUFCQUFBRmdFQUFBQUFLQUFJQVFBQUVCZ1FBR3dBQUFBVUdCQUFlQUFBQUNnWUJBQUVBQUFlQVF3QUFBQVFDRUFBQUFBQUFORFA3L3dBQUFBRHRCT2IvQ2dBQ0FFRUFBQW9DQUFRQUJBb0NBQUVBRFFJTUFPMEU1djhBQUFBQUFBQUFBQTRDREFBME0vdi9BQUFBQUFBQUFBQVBBZ3dBN1FUbS8wWXVGUUFBQUFBQUFBQUhnRVFBQUFBRUFoQUFBQUFBQU5COUpBQUFBQUFBVHFVVUFBb0FBZ0JDQUJBQVJ3QUFBRlJvWlhKbElHbHpJR0VnZG1Gc1pXNWpaU0J2Y2lCamFHRnlaMlVnWlhKeWIzSWdjMjl0Wlhkb1pYSmxJR2x1SUhSb2FYTWdZWEp2YldGMGFXTWdjM2x6ZEdWdExnQUtBZ0FFQUFRS0FnQUJBQTBDREFCT3BSUUFBQUFBQUFBQUFBQU9BZ3dBMEgwa0FBQUFBQUFBQUFBQUR3SU1BRTZsRkFDQjJBOEFBQUFBQUFBQUI0QkZBQUFBQkFJUUFPMEU1ditVV0t3QTdRVG0vMDRxbHdBS0FBSUFRd0FBQ2dJQUJBQUVDZ0lBQVFBTkFnd0FUaXFYQU8wRTV2OEFBQUFBRGdJTUFKUllyQUR0Qk9iL0FBQUFBQThDREFCT0twY0FORFA3L3dBQUFBQUFBQUFBQUFBQUFBQUE=</t>
        </r>
      </text>
    </comment>
    <comment ref="K139" authorId="0">
      <text>
        <r>
          <rPr>
            <b/>
            <sz val="9"/>
            <color indexed="81"/>
            <rFont val="Tahoma"/>
            <family val="2"/>
          </rPr>
          <t>QzE5SDE5RjNONk8yfE1BU1RFUiBTSEVFVFBpY3R1cmUgNTE3fFZtcERSREF4TURBRUF3SUJBQUFBQUFBQUFBQUFBQUNBQUFBQUFBTUFGZ0FBQUVOb1pXMUVjbUYzSURFeUxqQXVNaTR4TURjMkNBQVRBQUFBVlc1MGFYUnNaV1FnUkc5amRXMWxiblFFQWhBQW9IaDYvOGZPc2Y4QUFEd0E1dy9XQUFFSkNBQUFnQllBQUFBR0FBSUpDQUFBUURFQkFNRFZBQTBJQVFBQkNBY0JBQUU2QkFFQUFUc0VBUUFBUlFRQkFBRThCQUVBQUF3R0FRQUJEd1lCQUFFTkJnRUFBRUlFQVFBQVF3UUJBQUJFQkFFQUFBNElBZ0N0QlFvSUNBQURBR0FBeUFBREFBc0lDQUFFQUFBQThBQURBQWtJQkFBenN3SUFDQWdFQUFBQUFnQUhDQVFBQUFBQkFBWUlCQUFBQUFRQUJRZ0VBQUFBSGdBRUNBSUFlQUFEQ0FRQUFBQjRBQ01JQVFBRkRBZ0JBQUFvQ0FFQUFTa0lBUUFCS2dnQkFBRUNDQkFBQUFBa0FBQUFKQUFBQUNRQUFBQWtBQUVEQWdBQUFBSURBZ0FCQUFBRERnQUNBUC8vLy8vLy93QUFBQUFBQUFBQkpBQUFBQUlBQXdEa0JBVUFRWEpwWVd3RUFPUUVEd0JVYVcxbGN5Qk9aWGNnVW05dFlXNEJnRWtBQUFBRUFoQUFBQUFBQUFBQUFBQUFnTVlFNGd5Y0VoWUlCQUFBQUNRQUdBZ0VBQUFBSkFBWkNBQUFFQWdDQUFFQUR3Z0NBQUVBQTRCQ0FBQUFCQUlRQUtCNGV2L0h6ckgvQUFBOEFPY1AxZ0FFZ0FFQUFBQUFBZ2dBQUFEaS84Y09zdjhLQUFJQUFnQTNCQUVBQVFBQUJJQUNBQUFBQUFJSUFBQUE4Zi9hQ2N6L0NnQUNBQU1BQUFBRWdBTUFBQUFBQWdnQS8vOE9BTm9KelA4S0FBSUFCQUEzQkFFQUFRQUFCSUFFQUFBQUFBSUlBQUFBSGdEdEJPYi9DZ0FDQUFVQUFBQUVnQVVBQUFBQUFnZ0FBQUE4QU8wRTV2OEtBQUlBQmdBM0JBRUFBUUFBQklBR0FBQUFBQUlJQUFBQUR3QUFBQUFBQ2dBQ0FBY0FBZ1FDQUFjQUt3UUNBQUFBU0FRQUFBYUFBQUFBQUFBQ0NBQXpreElBQUdqOC93UUNFQURNYkFzQUFHajgvek9URWdBem13TUFJd2dCQUFBQ0J3SUFBQUFBQncwQUFRQUFBQU1BWUFESUFBTUFUZ0FBQUFBRWdBY0FBQUFBQWdnQVFFVVlBQjJJSEFBS0FBSUFDQUFDQkFJQUJ3QXJCQUlBQUFCSUJBQUFOd1FCQUFFR2dBQUFBQUFBQWdnQWM5Z2JBQjN3R0FBRUFoQUFETElVQUIzd0dBQnoyQnNBVUNNZ0FDTUlBUUFBQWdjQ0FBQUFBQWNOQUFFQUFBQURBR0FBeUFBREFFNEFBQUFBQklBSUFBQUFBQUlJQUFBQUFBQk9LaTRBQ2dBQ0FBa0FBQUFFZ0FrQUFBQUFBZ2dBd0xybi94MklIQUFLQUFJQUNnQUNCQUlBQndBckJBSUFBQUJJQkFBQU53UUJBQUVHZ0FBQUFBQUFBZ2dBOUUzci94M3dHQUFFQWhBQWpTZmsveDN3R0FEMFRldi9VQ01nQUNNSUFRQUFBZ2NDQUFBQUFBY05BQUVBQUFBREFHQUF5QUFEQUU0QUFBQUFCSUFLQUFBQUFBSUlBQUVBOGY4QUFBQUFDZ0FDQUFzQUFBQUVnQXNBQUFBQUFnZ0FBQURpLyswRTV2OEtBQUlBREFBQ0JBSUFCd0FyQkFJQUFBQklCQUFBTndRQkFBRUdnQUFBQUFBQUFnZ0FOSlBsLysxczR2OEVBaEFBeld6ZS8rMXM0djgwaytYL0lhRHAveU1JQVFBQUFnY0NBQUFBQUFjTkFBRUFBQUFEQUdBQXlBQURBRTRBQUFBQUJJQU1BQUFBQUFJSUFBQUFBQUJPS2t3QUNnQUNBQTBBQUFBRWdBMEFBQUFBQWdnQUUvc1pBRTRxV3dBS0FBSUFEZ0FDQkFJQUNBQXJCQUlBQUFCSUJBQUFOd1FCQUFFR2dBQUFBQUFBQWdnQUU1c2RBRTVDVndBRUFoQUFFMXNXQUU1Q1Z3Q3N0QjBBVGdKZkFDTUlBUUFBQWdjQ0FBQUFBQWNOQUFFQUFBQURBR0FBeUFBREFFOEFBQUFBQklBT0FBQUFBQUlJQU8wRTV2OU9LbHNBQ2dBQ0FBOEFBZ1FDQUFjQUt3UUNBQUVBU0FRQUFEY0VBUUFCQm9BQUFBQUFBQUlJQUNHWTZmOU93bDRBQkFJUUFMcHg0di9uVzFBQUlaanAvMDdDWGdBakNBRUEvd0VIQVFEL0FnY0NBQUFBQlFjQkFBTUFCdzRBQVFBQUFBTUFZQURJQUFNQVRrZ0FBQUFBQklBUEFBQUFBQUlJQU8wRTV2OU9LbmtBQ2dBQ0FCQUFBQUFFZ0JBQUFBQUFBZ2dBQUFBQUFFNHFpQUFLQUFJQUVRQTNCQUVBQVFBQUJJQVJBQUFBQUFJSUFBQUFBQUJPS3FZQUNnQUNBQklBQUFBRWdCSUFBQUFBQWdnQTdRVG0vMDRxdFFBS0FBSUFFd0EzQkFFQUFRQUFCSUFUQUFBQUFBSUlBTm9KelA5T0txWUFDZ0FDQUJRQU53UUJBQUVBQUFTQUZBQUFBQUFDQ0FEYUNjei9UaXFJQUFvQUFnQVZBQUFBQklBVkFBQUFBQUlJQU1jT3N2OU9LbmtBQ2dBQ0FCWUFBZ1FDQUFjQUt3UUNBQUFBU0FRQUFBYUFBQUFBQUFBQ0NBRDdvYlgvVHBKMUFBUUNFQUNVZTY3L1RwSjFBUHVodGYrQnhYd0FJd2dCQUFBQ0J3SUFBQUFBQncwQUFRQUFBQU1BWUFESUFBTUFUZ0FBQUFBRWdCWUFBQUFBQWdnQXRCT1kvMDRxaUFBS0FBSUFGd0EzQkFFQUFRQUFCSUFYQUFBQUFBSUlBS0FZZnY5T0tua0FDZ0FDQUJnQU53UUJBQUVBQUFTQUdBQUFBQUFDQ0FDZ0dINy9UaXBiQUFvQUFnQVpBQUlFQWdBSUFDc0VBZ0FBQUVnRUFBQTNCQUVBQVFhQUFBQUFBQUFDQ0FDZ3VJSC9Ua0pYQUFRQ0VBQ2dlSHIvVGtKWEFEclNnZjlPQWw4QUl3Z0JBQUFDQndJQUFBQUFCdzBBQVFBQUFBTUFZQURJQUFNQVR3QUFBQUFFZ0JrQUFBQUFBZ2dBdEJPWS8wNHFUQUFLQUFJQUdnQTNCQUVBQVFBQUJJQWFBQUFBQUFJSUFNY09zdjlPS2xzQUNnQUNBQnNBTndRQkFBRUFBQVNBR3dBQUFBQUNDQUFUK3hrQVRpcTFBQW9BQWdBY0FBQUFCSUFjQUFBQUFBSUlBQ2IyTXdCT0tzUUFDZ0FDQUIwQUFnUUNBQWtBS3dRQ0FBQUFTQVFBQURjRUFRQUJCb0FBQUFBQUFBSUlBRm1KTndCTzlzQUFCQUlRQVBKaU1BQk85c0FBV1lrM0FPY1B4d0FqQ0FFQUFBSUhBZ0FBQUFBSERRQUJBQUFBQXdCZ0FNZ0FBd0JHQUFBQUFBU0FIUUFBQUFBQ0NBQW05ak1BVGlxbUFBb0FBZ0FlQUFJRUFnQUpBQ3NFQWdBQUFFZ0VBQUEzQkFFQUFRYUFBQUFBQUFBQ0NBQlppVGNBVHZhaUFBUUNFQUR5WWpBQVR2YWlBRm1KTndEbkQ2a0FJd2dCQUFBQ0J3SUFBQUFBQncwQUFRQUFBQU1BWUFESUFBTUFSZ0FBQUFBRWdCNEFBQUFBQWdnQUUvc1pBRTRxMHdBS0FBSUFId0FDQkFJQUNRQXJCQUlBQUFCSUJBQUFOd1FCQUFFR2dBQUFBQUFBQWdnQVJvNGRBRTcyendBRUFoQUEzMmNXQUU3Mnp3QkdqaDBBNXcvV0FDTUlBUUFBQWdjQ0FBQUFBQWNOQUFFQUFBQURBR0FBeUFBREFFWUFBQUFBQllBZ0FBQUFDZ0FDQUNBQUJBWUVBQUVBQUFBRkJnUUFBZ0FBQUFvR0FRQUJBQUFGZ0NFQUFBQUtBQUlBSVFBRUJnUUFBZ0FBQUFVR0JBQURBQUFBQUFZQ0FJQUFDZ1lCQUFFQUFBV0FJZ0FBQUFvQUFnQWlBQVFHQkFBREFBQUFCUVlFQUFRQUFBQUFCZ0lBZ0FBS0JnRUFBUUFBQllBakFBQUFDZ0FDQUNNQUJBWUVBQVFBQUFBRkJnUUFCUUFBQUFvR0FRQUJBQUFGZ0NRQUFBQUtBQUlBSkFBRUJnUUFCQUFBQUFVR0JBQUdBQUFBQUFZQ0FJQUFDZ1lCQUFFQUFBV0FKUUFBQUFvQUFnQWxBQVFHQkFBR0FBQUFCUVlFQUFjQUFBQUFCZ0lBZ0FBS0JnRUFBUUFBQllBbUFBQUFDZ0FDQUNZQUJBWUVBQWNBQUFBRkJnUUFDQUFBQUFBR0FnQ0FBQW9HQVFBQkFBQUZnQ2NBQUFBS0FBSUFKd0FFQmdRQUNBQUFBQVVHQkFBSkFBQUFBQVlDQUlBQUNnWUJBQUVBQUFXQUtBQUFBQW9BQWdBb0FBUUdCQUFKQUFBQUJRWUVBQW9BQUFBQUJnSUFnQUFLQmdFQUFRQUFCWUFwQUFBQUNnQUNBQ2tBQkFZRUFBWUFBQUFGQmdRQUNnQUFBQUFHQWdDQUFBb0dBUUFCQUFBRmdDb0FBQUFLQUFJQUtnQUVCZ1FBQ2dBQUFBVUdCQUFMQUFBQUFBWUNBSUFBQ2dZQkFBRUFBQVdBS3dBQUFBb0FBZ0FyQUFRR0JBQUNBQUFBQlFZRUFBc0FBQUFBQmdJQWdBQUtCZ0VBQVFBQUJZQXNBQUFBQ2dBQ0FDd0FCQVlFQUFnQUFBQUZCZ1FBREFBQUFBb0dBUUFCQUFBRmdDMEFBQUFLQUFJQUxRQUVCZ1FBREFBQUFBVUdCQUFOQUFBQUFBWUNBQUlBQUFBRmdDNEFBQUFLQUFJQUxnQUVCZ1FBREFBQUFBVUdCQUFPQUFBQUNnWUJBQUVBQUFXQUx3QUFBQW9BQWdBdkFBUUdCQUFPQUFBQUJRWUVBQThBQUFBS0JnRUFBUUFBQllBd0FBQUFDZ0FDQURBQUJBWUVBQThBQUFBRkJnUUFFQUFBQUFBR0FnQ0FBQW9HQVFBQkFBQUZnREVBQUFBS0FBSUFNUUFFQmdRQUVBQUFBQVVHQkFBUkFBQUFBQVlDQUlBQUNnWUJBQUVBQUFXQU1nQUFBQW9BQWdBeUFBUUdCQUFSQUFBQUJRWUVBQklBQUFBQUJnSUFnQUFLQmdFQUFRQUFCWUF6QUFBQUNnQUNBRE1BQkFZRUFCSUFBQUFGQmdRQUV3QUFBQUFHQWdDQUFBb0dBUUFCQUFBRmdEUUFBQUFLQUFJQU5BQUVCZ1FBRXdBQUFBVUdCQUFVQUFBQUFBWUNBSUFBQ2dZQkFBRUFBQVdBTlFBQUFBb0FBZ0ExQUFRR0JBQVBBQUFBQlFZRUFCUUFBQUFBQmdJQWdBQUtCZ0VBQVFBQUJZQTJBQUFBQ2dBQ0FEWUFCQVlFQUJRQUFBQUZCZ1FBRlFBQUFBb0dBUUFCQUFBRmdEY0FBQUFLQUFJQU53QUVCZ1FBRlFBQUFBVUdCQUFXQUFBQUNnWUJBQUVBQUFXQU9BQUFBQW9BQWdBNEFBUUdCQUFXQUFBQUJRWUVBQmNBQUFBS0JnRUFBUUFBQllBNUFBQUFDZ0FDQURrQUJBWUVBQmNBQUFBRkJnUUFHQUFBQUFvR0FRQUJBQUFGZ0RvQUFBQUtBQUlBT2dBRUJnUUFHQUFBQUFVR0JBQVpBQUFBQ2dZQkFBRUFBQVdBT3dBQUFBb0FBZ0E3QUFRR0JBQVpBQUFBQlFZRUFCb0FBQUFLQmdFQUFRQUFCWUE4QUFBQUNnQUNBRHdBQkFZRUFCVUFBQUFGQmdRQUdnQUFBQW9HQVFBQkFBQUZnRDBBQUFBS0FBSUFQUUFFQmdRQUVRQUFBQVVHQkFBYkFBQUFDZ1lCQUFFQUFBV0FQZ0FBQUFvQUFnQStBQVFHQkFBYkFBQUFCUVlFQUJ3QUFBQUtCZ0VBQVFBQUJZQS9BQUFBQ2dBQ0FEOEFCQVlFQUJzQUFBQUZCZ1FBSFFBQUFBb0dBUUFCQUFBRmdFQUFBQUFLQUFJQVFBQUVCZ1FBR3dBQUFBVUdCQUFlQUFBQUNnWUJBQUVBQUFlQVF3QUFBQVFDRUFBQUFBQUFORFA3L3dBQUFBRHRCT2IvQ2dBQ0FFRUFBQW9DQUFRQUJBb0NBQUVBRFFJTUFPMEU1djhBQUFBQUFBQUFBQTRDREFBME0vdi9BQUFBQUFBQUFBQVBBZ3dBN1FUbS8wWXVGUUFBQUFBQUFBQUhnRVFBQUFBRUFoQUFBQUFBQU5COUpBQUFBQUFBVHFVVUFBb0FBZ0JDQUJBQVJ3QUFBRlJvWlhKbElHbHpJR0VnZG1Gc1pXNWpaU0J2Y2lCamFHRnlaMlVnWlhKeWIzSWdjMjl0Wlhkb1pYSmxJR2x1SUhSb2FYTWdZWEp2YldGMGFXTWdjM2x6ZEdWdExnQUtBZ0FFQUFRS0FnQUJBQTBDREFCT3BSUUFBQUFBQUFBQUFBQU9BZ3dBMEgwa0FBQUFBQUFBQUFBQUR3SU1BRTZsRkFDQjJBOEFBQUFBQUFBQUI0QkZBQUFBQkFJUUFPMEU1ditVV0t3QTdRVG0vMDRxbHdBS0FBSUFRd0FBQ2dJQUJBQUVDZ0lBQVFBTkFnd0FUaXFYQU8wRTV2OEFBQUFBRGdJTUFKUllyQUR0Qk9iL0FBQUFBQThDREFCT0twY0FORFA3L3dBQUFBQUFBQUFBQUFBQUFBQUE=</t>
        </r>
      </text>
    </comment>
    <comment ref="J140" authorId="0">
      <text>
        <r>
          <rPr>
            <sz val="9"/>
            <color indexed="81"/>
            <rFont val="Tahoma"/>
            <family val="2"/>
          </rPr>
          <t>QzIwSDE3Q2xGTjNPM1N8TUFTVEVSIFNIRUVUUGljdHVyZSAzNjd8Vm1wRFJEQXhNREFFQXdJQkFBQUFBQUFBQUFBQUFBQ0FBQUFBQUFNQUZnQUFBRU5vWlcxRWNtRjNJREV5TGpBdU1pNHhNRGMyQkFJUUFETnNwZjluOHl6L21ia1NBSE1pb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PSU1uQklXQ0FRQUFBQWtBQmdJQkFBQUFDUUFHUWdBQUJBSUFnQUJBQThJQWdBQkFBT0FQd0FBQUFRQ0VBQXpiS1gvWi9Ncy81bTVFZ0J6SXB3QUJJQUJBQUFBQUFJSUFBQUFwdiswRTVqL0NnQUNBQUlBTndRQkFBRUFBQVNBQWdBQUFBQUNDQUFBQU1UL3RCT1kvd29BQWdBREFBSUVBZ0FIQUNzRUFnQUFBRWdFQUFBR2dBQUFBQUFBQWdnQU5KUEgvN1I3bFA4RUFoQUF6V3pBLzdSN2xQODBrOGYvNTY2Yi95TUlBUUFBQWdjQ0FBQUFBQWNOQUFFQUFBQURBR0FBeUFBREFFNEFBQUFBQklBREFBQUFBQUlJQUFFQTAvK2dHSDcvQ2dBQ0FBUUFBQUFFZ0FRQUFBQUFBZ2dBQUFEeC82QVlmdjhLQUFJQUJRQUFBQVNBQlFBQUFBQUNDQUFBQUFBQWpSMWsvd29BQWdBR0FBQUFCSUFHQUFBQUFBSUlBQUVBOGY5Nklrci9DZ0FDQUFjQUFBQUVnQWNBQUFBQUFnZ0FBQUFBQUdjbk1QOEtBQUlBQ0FBQ0JBSUFDUUFyQkFJQUFBQklCQUFBTndRQkFBRUdnQUFBQUFBQUFnZ0FNNU1EQUdmekxQOEVBaEFBeld6OC8yZnpMUDh6a3dNQUFBMHoveU1JQVFBQUFnY0NBQUFBQUFjTkFBRUFBQUFEQUdBQXlBQURBRVlBQUFBQUJJQUlBQUFBQUFJSUFBRUEwLzk2SWtyL0NnQUNBQWtBQUFBRWdBa0FBQUFBQWdnQUFRREUvNDBkWlA4S0FBSUFDZ0FBQUFTQUNnQUFBQUFDQ0FBQUFOUC94dzZ5L3dvQUFnQUxBQUlFQWdBUUFDc0VBZ0FBQUVnRUFBQUdnQUFBQUFBQUFnZ0FBS0RXLzhleXJ2OEVBaEFBQUdEUC84ZXlydithdWRiL0xWbTEveU1JQVFBQUFnY0NBQUFBQUFjTkFBRUFBQUFEQUdBQXlBQURBRk1BQUFBQUJJQUxBQUFBQUFJSUFPMEV1Zi9IRHNIL0NnQUNBQXdBQWdRQ0FBZ0FLd1FDQUFBQVNBUUFBRGNFQVFBQkJvQUFBQUFBQUFJSUFPMmt2UC9ISnIzL0JBSVFBTzFrdGYvSEpyMy9oNzY4LzhmbXhQOGpDQUVBQUFJSEFnQUFBQUFIRFFBQkFBQUFBd0JnQU1nQUF3QlBBQUFBQUFTQURBQUFBQUFDQ0FBVSsrei94dzZqL3dvQUFnQU5BQUlFQWdBSUFDc0VBZ0FBQUVnRUFBQTNCQUVBQVFhQUFBQUFBQUFDQ0FBVW0vRC94eWFmL3dRQ0VBQVVXK24veHlhZi82MjA4UC9INXFiL0l3Z0JBQUFDQndJQUFBQUFCdzBBQVFBQUFBTUFZQURJQUFNQVR3QUFBQUFFZ0EwQUFBQUFBZ2dBQUFEaS85b0p6UDhLQUFJQURnQUFBQVNBRGdBQUFBQUNDQUFBQUFBQTJnbk0vd29BQWdBUEFBQUFCSUFQQUFBQUFBSUlBUC8vRGdEdEJPYi9DZ0FDQUJBQUFBQUVnQkFBQUFBQUFnZ0FBQUFBQUFBQUFBQUtBQUlBRVFBQUFBU0FFUUFBQUFBQ0NBRC8vdzRBRS9zWkFBb0FBZ0FTQUFJRUFnQVJBQ3NFQWdBQUFFZ0VBQUEzQkFFQUFRYUFBQUFBQUFBQ0NBRC9ueElBRTJNV0FBUUNFQUQvWHdzQUUyTVdBSm01RWdCNXlSOEFJd2dCQUFBQ0J3SUFBQUFGQndFQUFRQUhEZ0FCQUFBQUF3QmdBTWdBQXdCRGJBQUFBQUFFZ0JJQUFBQUFBZ2dBQUFEaS93QUFBQUFLQUFJQUV3QUFBQVNBRXdBQUFBQUNDQUFBQU5QLzdRVG0vd29BQWdBVUFBQUFCSUFVQUFBQUFBSUlBQUFBMC84VCt4a0FDZ0FDQUJVQUFBQUVnQlVBQUFBQUFnZ0FBQUMxL3hQN0dRQUtBQUlBRmdBQ0JBSUFDQUFyQkFJQUFBQklCQUFBTndRQkFBRUdnQUFBQUFBQUFnZ0FBS0M0L3hNVEZnQUVBaEFBQUdDeC94TVRGZ0NhdWJqL0U5TWRBQ01JQVFBQUFnY0NBQUFBQUFjTkFBRUFBQUFEQUdBQXlBQURBRThBQUFBQUJJQVdBQUFBQUFJSUFBQUE0djhtOWpNQUNnQUNBQmNBQWdRQ0FBY0FLd1FDQUFFQVNBUUFBRGNFQVFBQkJvQUFBQUFBQUFJSUFEU1Q1ZjhtWGpBQUJBSVFBTTFzM3Y4bVhqQUFxK3J0LzFtUk53QWpDQUVBQUFJSEFnQUFBQVVIQVFBRkJBY0dBQUlBQWdBREFBQUhEZ0FCQUFBQUF3QmdBTWdBQXdCT1NBQUFBQUFFZ0JjQUFBQUFBZ2dBQUFEVC96bnhUUUFLQUFJQUdBQUFBQVNBR0FBQUFBQUNDQUFBQUxYL09mRk5BQW9BQWdBWkFBQUFCSUFaQUFBQUFBSUlBQUFBcHY5TTdHY0FDZ0FDQUJvQUFBQUVnQm9BQUFBQUFnZ0FBQUMxLzJEbmdRQUtBQUlBR3dBQUFBU0FHd0FBQUFBQ0NBQUFBTlAvWU9lQkFBb0FBZ0FjQUFBQUJJQWNBQUFBQUFJSUFBQUE0djl6NHBzQUNnQUNBQjBBTndRQkFBRUFBQVNBSFFBQUFBQUNDQUFBQU9ML1RPeG5BQW9BQWdBZUFBSUVBZ0FIQUNzRUFnQUFBRWdFQUFBR2dBQUFBQUFBQWdnQU5KUGwvMHhVWkFBRUFoQUF6V3plLzB4VVpBQTBrK1gvZ0lkckFDTUlBUUFBQWdjQ0FBQUFBQWNOQUFFQUFBQURBR0FBeUFBREFFNEFBQUFBQllBZkFBQUFDZ0FDQUI4QUJBWUVBQUVBQUFBRkJnUUFBZ0FBQUFvR0FRQUJBQUFGZ0NBQUFBQUtBQUlBSUFBRUJnUUFBZ0FBQUFVR0JBQURBQUFBQ2dZQkFBRUFBQVdBSVFBQUFBb0FBZ0FoQUFRR0JBQURBQUFBQlFZRUFBUUFBQUFBQmdJQWdBQUFBQVdBSWdBQUFBb0FBZ0FpQUFRR0JBQUVBQUFBQlFZRUFBVUFBQUFBQmdJQWdBQUFBQVdBSXdBQUFBb0FBZ0FqQUFRR0JBQUZBQUFBQlFZRUFBWUFBQUFBQmdJQWdBQUFBQVdBSkFBQUFBb0FBZ0FrQUFRR0JBQUdBQUFBQlFZRUFBY0FBQUFLQmdFQUFRQUFCWUFsQUFBQUNnQUNBQ1VBQkFZRUFBWUFBQUFGQmdRQUNBQUFBQUFHQWdDQUFBQUFCWUFtQUFBQUNnQUNBQ1lBQkFZRUFBZ0FBQUFGQmdRQUNRQUFBQUFHQWdDQUFBQUFCWUFuQUFBQUNnQUNBQ2NBQkFZRUFBTUFBQUFGQmdRQUNRQUFBQUFHQWdDQUFBQUFCWUFvQUFBQUNnQUNBQ2dBQkFZRUFBSUFBQUFGQmdRQUNnQUFBQW9HQVFBQkFBQUZnQ2tBQUFBS0FBSUFLUUFFQmdRQUNnQUFBQVVHQkFBTEFBQUFBQVlDQUFJQUFBQUZnQ29BQUFBS0FBSUFLZ0FFQmdRQUNnQUFBQVVHQkFBTUFBQUFBQVlDQUFJQUFBQUZnQ3NBQUFBS0FBSUFLd0FFQmdRQUNnQUFBQVVHQkFBTkFBQUFDZ1lCQUFFQUFBV0FMQUFBQUFvQUFnQXNBQVFHQkFBTkFBQUFCUVlFQUE0QUFBQUFCZ0lBZ0FBQUFBV0FMUUFBQUFvQUFnQXRBQVFHQkFBT0FBQUFCUVlFQUE4QUFBQUFCZ0lBZ0FBQUFBV0FMZ0FBQUFvQUFnQXVBQVFHQkFBUEFBQUFCUVlFQUJBQUFBQUFCZ0lBZ0FBQUFBV0FMd0FBQUFvQUFnQXZBQVFHQkFBUUFBQUFCUVlFQUJFQUFBQUtCZ0VBQVFBQUJZQXdBQUFBQ2dBQ0FEQUFCQVlFQUJBQUFBQUZCZ1FBRWdBQUFBQUdBZ0NBQUFBQUJZQXhBQUFBQ2dBQ0FERUFCQVlFQUJJQUFBQUZCZ1FBRXdBQUFBQUdBZ0NBQUFBQUJZQXlBQUFBQ2dBQ0FESUFCQVlFQUEwQUFBQUZCZ1FBRXdBQUFBQUdBZ0NBQUFBQUJZQXpBQUFBQ2dBQ0FETUFCQVlFQUJJQUFBQUZCZ1FBRkFBQUFBb0dBUUFCQUFBRmdEUUFBQUFLQUFJQU5BQUVCZ1FBRkFBQUFBVUdCQUFWQUFBQUFBWUNBQUlBQUFBRmdEVUFBQUFLQUFJQU5RQUVCZ1FBRkFBQUFBVUdCQUFXQUFBQUNnWUJBQUVBQUFXQU5nQUFBQW9BQWdBMkFBUUdCQUFXQUFBQUJRWUVBQmNBQUFBS0JnRUFBUUFBQllBM0FBQUFDZ0FDQURjQUJBWUVBQmNBQUFBRkJnUUFHQUFBQUFBR0FnQ0FBQUFBQllBNEFBQUFDZ0FDQURnQUJBWUVBQmdBQUFBRkJnUUFHUUFBQUFBR0FnQ0FBQUFBQllBNUFBQUFDZ0FDQURrQUJBWUVBQmtBQUFBRkJnUUFHZ0FBQUFBR0FnQ0FBQUFBQllBNkFBQUFDZ0FDQURvQUJBWUVBQm9BQUFBRkJnUUFHd0FBQUFBR0FnQ0FBQUFBQllBN0FBQUFDZ0FDQURzQUJBWUVBQnNBQUFBRkJnUUFIQUFBQUFvR0FRQUJBQUFGZ0R3QUFBQUtBQUlBUEFBRUJnUUFHd0FBQUFVR0JBQWRBQUFBQUFZQ0FJQUFBQUFGZ0QwQUFBQUtBQUlBUFFBRUJnUUFGd0FBQUFVR0JBQWRBQUFBQUFZQ0FJQUFBQUFIZ0VBQUFBQUVBaEFBQVFEaS85UkxlZjhCQU9ML2pSMWsvd29BQWdBK0FBQUtBZ0FFQUFRS0FnQUJBQTBDREFDTkhXVC9BUURpL3dBQUFBQU9BZ3dBMUV0NS93RUE0djhBQUFBQUR3SU1BSTBkWlA5SEx2Zi9BQUFBQUFBQUI0QkJBQUFBQkFJUUFBQUE4ZjgwTS92L0FBRHgvKzBFNXY4S0FBSUFQd0FBQ2dJQUJBQUVDZ0lBQVFBTkFnd0E3UVRtL3dBQThmOEFBQUFBRGdJTUFEUXorLzhBQVBIL0FBQUFBQThDREFEdEJPYi9SaTRHQUFBQUFBQUFBQWVBUWdBQUFBUUNFQUFBQU1UL2t4cDlBQUFBeFA5TTdHY0FDZ0FDQUVBQUFBb0NBQVFBQkFvQ0FBRUFEUUlNQUV6c1p3QUFBTVQvQUFBQUFBNENEQUNUR24wQUFBREUvd0FBQUFBUEFnd0FUT3huQUVjdTJmOEFBQUFBQUFBQUFBQUFBQUFBQUE9PQ==</t>
        </r>
      </text>
    </comment>
    <comment ref="K140" authorId="0">
      <text>
        <r>
          <rPr>
            <sz val="9"/>
            <color indexed="81"/>
            <rFont val="Tahoma"/>
            <family val="2"/>
          </rPr>
          <t>QzIwSDE3Q2xGTjNPM1N8TUFTVEVSIFNIRUVUUGljdHVyZSAzNjd8Vm1wRFJEQXhNREFFQXdJQkFBQUFBQUFBQUFBQUFBQ0FBQUFBQUFNQUZnQUFBRU5vWlcxRWNtRjNJREV5TGpBdU1pNHhNRGMyQkFJUUFETnNwZjluOHl6L21ia1NBSE1pb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PSU1uQklXQ0FRQUFBQWtBQmdJQkFBQUFDUUFHUWdBQUJBSUFnQUJBQThJQWdBQkFBT0FQd0FBQUFRQ0VBQXpiS1gvWi9Ncy81bTVFZ0J6SXB3QUJJQUJBQUFBQUFJSUFBQUFwdiswRTVqL0NnQUNBQUlBTndRQkFBRUFBQVNBQWdBQUFBQUNDQUFBQU1UL3RCT1kvd29BQWdBREFBSUVBZ0FIQUNzRUFnQUFBRWdFQUFBR2dBQUFBQUFBQWdnQU5KUEgvN1I3bFA4RUFoQUF6V3pBLzdSN2xQODBrOGYvNTY2Yi95TUlBUUFBQWdjQ0FBQUFBQWNOQUFFQUFBQURBR0FBeUFBREFFNEFBQUFBQklBREFBQUFBQUlJQUFFQTAvK2dHSDcvQ2dBQ0FBUUFBQUFFZ0FRQUFBQUFBZ2dBQUFEeC82QVlmdjhLQUFJQUJRQUFBQVNBQlFBQUFBQUNDQUFBQUFBQWpSMWsvd29BQWdBR0FBQUFCSUFHQUFBQUFBSUlBQUVBOGY5Nklrci9DZ0FDQUFjQUFBQUVnQWNBQUFBQUFnZ0FBQUFBQUdjbk1QOEtBQUlBQ0FBQ0JBSUFDUUFyQkFJQUFBQklCQUFBTndRQkFBRUdnQUFBQUFBQUFnZ0FNNU1EQUdmekxQOEVBaEFBeld6OC8yZnpMUDh6a3dNQUFBMHoveU1JQVFBQUFnY0NBQUFBQUFjTkFBRUFBQUFEQUdBQXlBQURBRVlBQUFBQUJJQUlBQUFBQUFJSUFBRUEwLzk2SWtyL0NnQUNBQWtBQUFBRWdBa0FBQUFBQWdnQUFRREUvNDBkWlA4S0FBSUFDZ0FBQUFTQUNnQUFBQUFDQ0FBQUFOUC94dzZ5L3dvQUFnQUxBQUlFQWdBUUFDc0VBZ0FBQUVnRUFBQUdnQUFBQUFBQUFnZ0FBS0RXLzhleXJ2OEVBaEFBQUdEUC84ZXlydithdWRiL0xWbTEveU1JQVFBQUFnY0NBQUFBQUFjTkFBRUFBQUFEQUdBQXlBQURBRk1BQUFBQUJJQUxBQUFBQUFJSUFPMEV1Zi9IRHNIL0NnQUNBQXdBQWdRQ0FBZ0FLd1FDQUFBQVNBUUFBRGNFQVFBQkJvQUFBQUFBQUFJSUFPMmt2UC9ISnIzL0JBSVFBTzFrdGYvSEpyMy9oNzY4LzhmbXhQOGpDQUVBQUFJSEFnQUFBQUFIRFFBQkFBQUFBd0JnQU1nQUF3QlBBQUFBQUFTQURBQUFBQUFDQ0FBVSsrei94dzZqL3dvQUFnQU5BQUlFQWdBSUFDc0VBZ0FBQUVnRUFBQTNCQUVBQVFhQUFBQUFBQUFDQ0FBVW0vRC94eWFmL3dRQ0VBQVVXK24veHlhZi82MjA4UC9INXFiL0l3Z0JBQUFDQndJQUFBQUFCdzBBQVFBQUFBTUFZQURJQUFNQVR3QUFBQUFFZ0EwQUFBQUFBZ2dBQUFEaS85b0p6UDhLQUFJQURnQUFBQVNBRGdBQUFBQUNDQUFBQUFBQTJnbk0vd29BQWdBUEFBQUFCSUFQQUFBQUFBSUlBUC8vRGdEdEJPYi9DZ0FDQUJBQUFBQUVnQkFBQUFBQUFnZ0FBQUFBQUFBQUFBQUtBQUlBRVFBQUFBU0FFUUFBQUFBQ0NBRC8vdzRBRS9zWkFBb0FBZ0FTQUFJRUFnQVJBQ3NFQWdBQUFFZ0VBQUEzQkFFQUFRYUFBQUFBQUFBQ0NBRC9ueElBRTJNV0FBUUNFQUQvWHdzQUUyTVdBSm01RWdCNXlSOEFJd2dCQUFBQ0J3SUFBQUFGQndFQUFRQUhEZ0FCQUFBQUF3QmdBTWdBQXdCRGJBQUFBQUFFZ0JJQUFBQUFBZ2dBQUFEaS93QUFBQUFLQUFJQUV3QUFBQVNBRXdBQUFBQUNDQUFBQU5QLzdRVG0vd29BQWdBVUFBQUFCSUFVQUFBQUFBSUlBQUFBMC84VCt4a0FDZ0FDQUJVQUFBQUVnQlVBQUFBQUFnZ0FBQUMxL3hQN0dRQUtBQUlBRmdBQ0JBSUFDQUFyQkFJQUFBQklCQUFBTndRQkFBRUdnQUFBQUFBQUFnZ0FBS0M0L3hNVEZnQUVBaEFBQUdDeC94TVRGZ0NhdWJqL0U5TWRBQ01JQVFBQUFnY0NBQUFBQUFjTkFBRUFBQUFEQUdBQXlBQURBRThBQUFBQUJJQVdBQUFBQUFJSUFBQUE0djhtOWpNQUNnQUNBQmNBQWdRQ0FBY0FLd1FDQUFFQVNBUUFBRGNFQVFBQkJvQUFBQUFBQUFJSUFEU1Q1ZjhtWGpBQUJBSVFBTTFzM3Y4bVhqQUFxK3J0LzFtUk53QWpDQUVBQUFJSEFnQUFBQVVIQVFBRkJBY0dBQUlBQWdBREFBQUhEZ0FCQUFBQUF3QmdBTWdBQXdCT1NBQUFBQUFFZ0JjQUFBQUFBZ2dBQUFEVC96bnhUUUFLQUFJQUdBQUFBQVNBR0FBQUFBQUNDQUFBQUxYL09mRk5BQW9BQWdBWkFBQUFCSUFaQUFBQUFBSUlBQUFBcHY5TTdHY0FDZ0FDQUJvQUFBQUVnQm9BQUFBQUFnZ0FBQUMxLzJEbmdRQUtBQUlBR3dBQUFBU0FHd0FBQUFBQ0NBQUFBTlAvWU9lQkFBb0FBZ0FjQUFBQUJJQWNBQUFBQUFJSUFBQUE0djl6NHBzQUNnQUNBQjBBTndRQkFBRUFBQVNBSFFBQUFBQUNDQUFBQU9ML1RPeG5BQW9BQWdBZUFBSUVBZ0FIQUNzRUFnQUFBRWdFQUFBR2dBQUFBQUFBQWdnQU5KUGwvMHhVWkFBRUFoQUF6V3plLzB4VVpBQTBrK1gvZ0lkckFDTUlBUUFBQWdjQ0FBQUFBQWNOQUFFQUFBQURBR0FBeUFBREFFNEFBQUFBQllBZkFBQUFDZ0FDQUI4QUJBWUVBQUVBQUFBRkJnUUFBZ0FBQUFvR0FRQUJBQUFGZ0NBQUFBQUtBQUlBSUFBRUJnUUFBZ0FBQUFVR0JBQURBQUFBQ2dZQkFBRUFBQVdBSVFBQUFBb0FBZ0FoQUFRR0JBQURBQUFBQlFZRUFBUUFBQUFBQmdJQWdBQUFBQVdBSWdBQUFBb0FBZ0FpQUFRR0JBQUVBQUFBQlFZRUFBVUFBQUFBQmdJQWdBQUFBQVdBSXdBQUFBb0FBZ0FqQUFRR0JBQUZBQUFBQlFZRUFBWUFBQUFBQmdJQWdBQUFBQVdBSkFBQUFBb0FBZ0FrQUFRR0JBQUdBQUFBQlFZRUFBY0FBQUFLQmdFQUFRQUFCWUFsQUFBQUNnQUNBQ1VBQkFZRUFBWUFBQUFGQmdRQUNBQUFBQUFHQWdDQUFBQUFCWUFtQUFBQUNnQUNBQ1lBQkFZRUFBZ0FBQUFGQmdRQUNRQUFBQUFHQWdDQUFBQUFCWUFuQUFBQUNnQUNBQ2NBQkFZRUFBTUFBQUFGQmdRQUNRQUFBQUFHQWdDQUFBQUFCWUFvQUFBQUNnQUNBQ2dBQkFZRUFBSUFBQUFGQmdRQUNnQUFBQW9HQVFBQkFBQUZnQ2tBQUFBS0FBSUFLUUFFQmdRQUNnQUFBQVVHQkFBTEFBQUFBQVlDQUFJQUFBQUZnQ29BQUFBS0FBSUFLZ0FFQmdRQUNnQUFBQVVHQkFBTUFBQUFBQVlDQUFJQUFBQUZnQ3NBQUFBS0FBSUFLd0FFQmdRQUNnQUFBQVVHQkFBTkFBQUFDZ1lCQUFFQUFBV0FMQUFBQUFvQUFnQXNBQVFHQkFBTkFBQUFCUVlFQUE0QUFBQUFCZ0lBZ0FBQUFBV0FMUUFBQUFvQUFnQXRBQVFHQkFBT0FBQUFCUVlFQUE4QUFBQUFCZ0lBZ0FBQUFBV0FMZ0FBQUFvQUFnQXVBQVFHQkFBUEFBQUFCUVlFQUJBQUFBQUFCZ0lBZ0FBQUFBV0FMd0FBQUFvQUFnQXZBQVFHQkFBUUFBQUFCUVlFQUJFQUFBQUtCZ0VBQVFBQUJZQXdBQUFBQ2dBQ0FEQUFCQVlFQUJBQUFBQUZCZ1FBRWdBQUFBQUdBZ0NBQUFBQUJZQXhBQUFBQ2dBQ0FERUFCQVlFQUJJQUFBQUZCZ1FBRXdBQUFBQUdBZ0NBQUFBQUJZQXlBQUFBQ2dBQ0FESUFCQVlFQUEwQUFBQUZCZ1FBRXdBQUFBQUdBZ0NBQUFBQUJZQXpBQUFBQ2dBQ0FETUFCQVlFQUJJQUFBQUZCZ1FBRkFBQUFBb0dBUUFCQUFBRmdEUUFBQUFLQUFJQU5BQUVCZ1FBRkFBQUFBVUdCQUFWQUFBQUFBWUNBQUlBQUFBRmdEVUFBQUFLQUFJQU5RQUVCZ1FBRkFBQUFBVUdCQUFXQUFBQUNnWUJBQUVBQUFXQU5nQUFBQW9BQWdBMkFBUUdCQUFXQUFBQUJRWUVBQmNBQUFBS0JnRUFBUUFBQllBM0FBQUFDZ0FDQURjQUJBWUVBQmNBQUFBRkJnUUFHQUFBQUFBR0FnQ0FBQUFBQllBNEFBQUFDZ0FDQURnQUJBWUVBQmdBQUFBRkJnUUFHUUFBQUFBR0FnQ0FBQUFBQllBNUFBQUFDZ0FDQURrQUJBWUVBQmtBQUFBRkJnUUFHZ0FBQUFBR0FnQ0FBQUFBQllBNkFBQUFDZ0FDQURvQUJBWUVBQm9BQUFBRkJnUUFHd0FBQUFBR0FnQ0FBQUFBQllBN0FBQUFDZ0FDQURzQUJBWUVBQnNBQUFBRkJnUUFIQUFBQUFvR0FRQUJBQUFGZ0R3QUFBQUtBQUlBUEFBRUJnUUFHd0FBQUFVR0JBQWRBQUFBQUFZQ0FJQUFBQUFGZ0QwQUFBQUtBQUlBUFFBRUJnUUFGd0FBQUFVR0JBQWRBQUFBQUFZQ0FJQUFBQUFIZ0VBQUFBQUVBaEFBQVFEaS85UkxlZjhCQU9ML2pSMWsvd29BQWdBK0FBQUtBZ0FFQUFRS0FnQUJBQTBDREFDTkhXVC9BUURpL3dBQUFBQU9BZ3dBMUV0NS93RUE0djhBQUFBQUR3SU1BSTBkWlA5SEx2Zi9BQUFBQUFBQUI0QkJBQUFBQkFJUUFBQUE4ZjgwTS92L0FBRHgvKzBFNXY4S0FBSUFQd0FBQ2dJQUJBQUVDZ0lBQVFBTkFnd0E3UVRtL3dBQThmOEFBQUFBRGdJTUFEUXorLzhBQVBIL0FBQUFBQThDREFEdEJPYi9SaTRHQUFBQUFBQUFBQWVBUWdBQUFBUUNFQUFBQU1UL2t4cDlBQUFBeFA5TTdHY0FDZ0FDQUVBQUFBb0NBQVFBQkFvQ0FBRUFEUUlNQUV6c1p3QUFBTVQvQUFBQUFBNENEQUNUR24wQUFBREUvd0FBQUFBUEFnd0FUT3huQUVjdTJmOEFBQUFBQUFBQUFBQUFBQUFBQUE9PQ==</t>
        </r>
      </text>
    </comment>
    <comment ref="J141" authorId="0">
      <text>
        <r>
          <rPr>
            <sz val="9"/>
            <color indexed="81"/>
            <rFont val="Tahoma"/>
            <family val="2"/>
          </rPr>
          <t>QzIwSDE3TjVPMnxNQVNURVIgU0hFRVRQaWN0dXJlIDM1MXxWbXBEUkRBeE1EQUVBd0lCQUFBQUFBQUFBQUFBQUFDQUFBQUFBQU1BRmdBQUFFTm9aVzFFY21GM0lERXlMakF1TWk0eE1EYzJCQUlRQUROczB2K093NG4vWTFONUFNMktv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x4V2dCSVdDQVFBQUFBa0FCZ0lCQUFBQUNRQUdRZ0FBQkFJQWdBQkFBOElBZ0FCQUFPQVBBQUFBQVFDRUFBemJOTC9qc09KLzJOVGVRRE5pcU1BQklBQkFBQUFBQUlJQUoyWFlnRHYwSW4vQ2dBQ0FBSUFOd1FCQUFFQUFBU0FBZ0FBQUFBQ0NBRFdkRjhBM2Fhbi93b0FBZ0FEQUFBQUJJQURBQUFBQUFJSUFNTjVSUURkcHJiL0NnQUNBQVFBQWdRQ0FBZ0FLd1FDQUFBQVNBUUFBQWFBQUFBQUFBQUNDQURER1VrQTNiNnkvd1FDRUFERDJVRUEzYjZ5LzF3elNRRGRmcnIvSXdnQkFBQUNCd0lBQUFBQUJ3MEFBUUFBQUFNQVlBRElBQU1BVHdBQUFBQUVnQVFBQUFBQUFnZ0FoclpMQUFuLzAvOEtBQUlBQlFBQUFBU0FCUUFBQUFBQ0NBQ1pvemNBWkVycS93b0FBZ0FHQUFJRUFnQUhBQ3NFQWdBQkFFZ0VBQUEzQkFFQUFRYUFBQUFBQUFBQ0NBQlYzeklBWkxMbS93UUNFQUR2dUNzQVpMTG0vOHcyT3dDWDVlMy9Jd2dCQUFBQ0J3SUFBQUFGQndFQUJBUUhCZ0FDQUFJQUF3QUFCdzRBQVFBQUFBTUFZQURJQUFNQVRrZ0FBQUFBQklBR0FBQUFBQUlJQU5ub1FBQ0EwZ1lBQ2dBQ0FBY0FBQUFFZ0FjQUFBQUFBZ2dBQmtGZUFFTVBEUUFLQUFJQUNBQUNCQUlBQ0FBckJBSUFBQUJJQkFBQU53UUJBQUVHZ0FBQUFBQUFBZ2dBQnVGaEFFTW5DUUFFQWhBQUJxRmFBRU1uQ1FDZittRUFRK2NRQUNNSUFRQUFBZ2NDQUFBQUFBY05BQUVBQUFBREFHQUF5QUFEQUU4QUFBQUFCSUFJQUFBQUFBSUlBTzNWTEFEYUhSMEFDZ0FDQUFrQUFBQUVnQWtBQUFBQUFnZ0FzQkl6QUFaMk9nQUtBQUlBQ2dBQUFBU0FDZ0FBQUFBQ0NBQ2RGeGtBQm5aSkFBb0FBZ0FMQUFJRUFnQUhBQ3NFQWdBQUFFZ0VBQUFHZ0FBQUFBQUFBZ2dBMEtvY0FBYmVSUUFFQWhBQWFvUVZBQWJlUlFEUXFod0FPaEZOQUNNSUFRQUFBZ2NDQUFBQUFBY05BQUVBQUFBREFHQUF5QUFEQUU0QUFBQUFCSUFMQUFBQUFBSUlBRVBNQWdBYVl6VUFDZ0FDQUF3QUFnUUNBQWNBS3dRQ0FBQUFTQVFBQUFhQUFBQUFBQUFDQ0FCMlh3WUFHc3N4QUFRQ0VBQVJPZi8vR3NzeEFIWmZCZ0JOL2pnQUl3Z0JBQUFDQndJQUFBQUFCdzBBQVFBQUFBTUFZQURJQUFNQVRnQUFBQUFFZ0F3QUFBQUFBZ2dBQUFBUEFCUDdHUUFLQUFJQURRQUFBQVNBRFFBQUFBQUNDQUFBQUFBQUFBQUFBQW9BQWdBT0FBQUFCSUFPQUFBQUFBSUlBUC8vRGdEdEJPYi9DZ0FDQUE4QUFBQUVnQThBQUFBQUFnZ0FBQUFBQU5vSnpQOEtBQUlBRUFBQUFBU0FFQUFBQUFBQ0NBQUFBT0wvMmduTS93b0FBZ0FSQUFBQUJJQVJBQUFBQUFJSUFBQUEwLy90Qk9iL0NnQUNBQklBQUFBRWdCSUFBQUFBQWdnQUFBRGkvd0FBQUFBS0FBSUFFd0FBQUFTQUV3QUFBQUFDQ0FBQUFOUC9FL3NaQUFvQUFnQVVBRGNFQVFBQkFBQUVnQlFBQUFBQUFnZ0ExdlFWQVBSTFp3QUtBQUlBRlFBQUFBU0FGUUFBQUFBQ0NBRFBqUHIvc1g5ekFBb0FBZ0FXQUFBQUJJQVdBQUFBQUFJSUFBaHE5LytlVlpFQUNnQUNBQmNBQUFBRWdCY0FBQUFBQWdnQVI2OFBBTS8zb2dBS0FBSUFHQUFBQUFTQUdBQUFBQUFDQ0FCT0Z5c0FFOFNXQUFvQUFnQVpBQUFBQklBWkFBQUFBQUlJQUJZNkxnQWw3bmdBQ2dBQ0FCb0FBQUFFZ0JvQUFBQUFBZ2dBYzR4cEFORWgxLzhLQUFJQUd3QUNCQUlBQndBckJBSUFBQUJJQkFBQUJvQUFBQUFBQUFJSUFLWWZiUURSaWRQL0JBSVFBRUQ1WlFEUmlkUC9waDl0QUFTOTJ2OGpDQUVBQUFJSEFnQUFBQUFIRFFBQkFBQUFBd0JnQU1nQUF3Qk9BQUFBQUFTQUd3QUFBQUFDQ0FBd3dIVUF5Ym03L3dvQUFnQWNBQUlFQWdBSEFDc0VBZ0FBQUVnRUFBQUdnQUFBQUFBQUFnZ0FZMU41QU1raHVQOEVBaEFBL1N4eUFNa2h1UDlqVTNrQS9WUy8veU1JQVFBQUFnY0NBQUFBQUFjTkFBRUFBQUFEQUdBQXlBQURBRTRBQUFBQUJZQWRBQUFBQ2dBQ0FCMEFCQVlFQUFFQUFBQUZCZ1FBQWdBQUFBb0dBUUFCQUFBRmdCNEFBQUFLQUFJQUhnQUVCZ1FBQWdBQUFBVUdCQUFEQUFBQUFBWUNBSUFBQUFBRmdCOEFBQUFLQUFJQUh3QUVCZ1FBQXdBQUFBVUdCQUFFQUFBQUFBWUNBSUFBQUFBRmdDQUFBQUFLQUFJQUlBQUVCZ1FBQkFBQUFBVUdCQUFGQUFBQUNnWUJBQUVBQUFXQUlRQUFBQW9BQWdBaEFBUUdCQUFGQUFBQUJRWUVBQVlBQUFBS0JnRUFBUUFBQllBaUFBQUFDZ0FDQUNJQUJBWUVBQVlBQUFBRkJnUUFCd0FBQUFBR0FnQUNBQUFBQllBakFBQUFDZ0FDQUNNQUJBWUVBQVlBQUFBRkJnUUFDQUFBQUFvR0FRQUJBQUFGZ0NRQUFBQUtBQUlBSkFBRUJnUUFDQUFBQUFVR0JBQUpBQUFBQUFZQ0FJQUFBQUFGZ0NVQUFBQUtBQUlBSlFBRUJnUUFDUUFBQUFVR0JBQUtBQUFBQUFZQ0FJQUFBQUFGZ0NZQUFBQUtBQUlBSmdBRUJnUUFDZ0FBQUFVR0JBQUxBQUFBQUFZQ0FJQUFBQUFGZ0NjQUFBQUtBQUlBSndBRUJnUUFDd0FBQUFVR0JBQU1BQUFBQUFZQ0FJQUFBQUFGZ0NnQUFBQUtBQUlBS0FBRUJnUUFDQUFBQUFVR0JBQU1BQUFBQUFZQ0FJQUFBQUFGZ0NrQUFBQUtBQUlBS1FBRUJnUUFEQUFBQUFVR0JBQU5BQUFBQUFBRmdDb0FBQUFLQUFJQUtnQUVCZ1FBRFFBQUFBVUdCQUFPQUFBQUFBWUNBSUFBQUFBRmdDc0FBQUFLQUFJQUt3QUVCZ1FBRGdBQUFBVUdCQUFQQUFBQUFBWUNBSUFBQUFBRmdDd0FBQUFLQUFJQUxBQUVCZ1FBRHdBQUFBVUdCQUFRQUFBQUFBWUNBSUFBQUFBRmdDMEFBQUFLQUFJQUxRQUVCZ1FBRUFBQUFBVUdCQUFSQUFBQUFBWUNBSUFBQUFBRmdDNEFBQUFLQUFJQUxnQUVCZ1FBRVFBQUFBVUdCQUFTQUFBQUFBWUNBSUFBQUFBRmdDOEFBQUFLQUFJQUx3QUVCZ1FBRFFBQUFBVUdCQUFTQUFBQUFBWUNBSUFBQUFBRmdEQUFBQUFLQUFJQU1BQUVCZ1FBRWdBQUFBVUdCQUFUQUFBQUNnWUJBQUVBQUFXQU1RQUFBQW9BQWdBeEFBUUdCQUFLQUFBQUJRWUVBQlFBQUFBQUFBV0FNZ0FBQUFvQUFnQXlBQVFHQkFBVUFBQUFCUVlFQUJVQUFBQUFCZ0lBZ0FBQUFBV0FNd0FBQUFvQUFnQXpBQVFHQkFBVkFBQUFCUVlFQUJZQUFBQUFCZ0lBZ0FBQUFBV0FOQUFBQUFvQUFnQTBBQVFHQkFBV0FBQUFCUVlFQUJjQUFBQUFCZ0lBZ0FBQUFBV0FOUUFBQUFvQUFnQTFBQVFHQkFBWEFBQUFCUVlFQUJnQUFBQUFCZ0lBZ0FBQUFBV0FOZ0FBQUFvQUFnQTJBQVFHQkFBWUFBQUFCUVlFQUJrQUFBQUFCZ0lBZ0FBQUFBV0FOd0FBQUFvQUFnQTNBQVFHQkFBVUFBQUFCUVlFQUJrQUFBQUFCZ0lBZ0FBQUFBV0FPQUFBQUFvQUFnQTRBQVFHQkFBRUFBQUFCUVlFQUJvQUFBQUFCZ0lBZ0FBQUFBV0FPUUFBQUFvQUFnQTVBQVFHQkFBYUFBQUFCUVlFQUJzQUFBQUFCZ0lBZ0FBQUFBV0FPZ0FBQUFvQUFnQTZBQVFHQkFBQ0FBQUFCUVlFQUJzQUFBQUFCZ0lBZ0FBQUFBZUFQUUFBQUFRQ0VBRHp5VndBbE9EUS8vUEpYQUFUQ01IL0NnQUNBRHNBQUFvQ0FBUUFCQW9DQUFFQURRSU1BQk1Jd2YvenlWd0FBQUFBQUE0Q0RBQ1U0TkQvODhsY0FBQUFBQUFQQWd3QUV3akIvM1dpYkFBQUFBQUFBQUFIZ0Q0QUFBQUVBaEFBZjhJYkFGTHRQd0Ivd2hzQTBSUXdBQW9BQWdBOEFCQUFSd0FBQUZSb1pYSmxJR2x6SUdFZ2RtRnNaVzVqWlNCdmNpQmphR0Z5WjJVZ1pYSnliM0lnYzI5dFpYZG9aWEpsSUdsdUlIUm9hWE1nWVhKdmJXRjBhV01nYzNsemRHVnRMZ0FLQWdBRUFBUUtBZ0FCQUEwQ0RBRFJGREFBZjhJYkFBQUFBQUFPQWd3QVV1MC9BSC9DR3dBQUFBQUFEd0lNQU5FVU1BQUJteXNBQUFBQUFBQUFCNEEvQUFBQUJBSVFBQUFBOGY4ME0vdi9BQUR4LyswRTV2OEtBQUlBUFFBQUNnSUFCQUFFQ2dJQUFRQU5BZ3dBN1FUbS93QUE4ZjhBQUFBQURnSU1BRFF6Ky84QUFQSC9BQUFBQUE4Q0RBRHRCT2IvUmk0R0FBQUFBQUFBQUFlQVFBQUFBQVFDRUFBTzBoSUFLRkNhQUE3U0VnRGlJWVVBQ2dBQ0FENEFBQW9DQUFRQUJBb0NBQUVBRFFJTUFPSWhoUUFPMGhJQUFBQUFBQTRDREFBb1VKb0FEdElTQUFBQUFBQVBBZ3dBNGlHRkFGVUFLQUFBQUFBQUFBQUFBQUFBQUFBQUFBPT0=</t>
        </r>
      </text>
    </comment>
    <comment ref="K141" authorId="0">
      <text>
        <r>
          <rPr>
            <sz val="9"/>
            <color indexed="81"/>
            <rFont val="Tahoma"/>
            <family val="2"/>
          </rPr>
          <t>QzIwSDE3TjVPMnxNQVNURVIgU0hFRVRQaWN0dXJlIDM1MXxWbXBEUkRBeE1EQUVBd0lCQUFBQUFBQUFBQUFBQUFDQUFBQUFBQU1BRmdBQUFFTm9aVzFFY21GM0lERXlMakF1TWk0eE1EYzJCQUlRQUROczB2K093NG4vWTFONUFNMktv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x4V2dCSVdDQVFBQUFBa0FCZ0lCQUFBQUNRQUdRZ0FBQkFJQWdBQkFBOElBZ0FCQUFPQVBBQUFBQVFDRUFBemJOTC9qc09KLzJOVGVRRE5pcU1BQklBQkFBQUFBQUlJQUoyWFlnRHYwSW4vQ2dBQ0FBSUFOd1FCQUFFQUFBU0FBZ0FBQUFBQ0NBRFdkRjhBM2Fhbi93b0FBZ0FEQUFBQUJJQURBQUFBQUFJSUFNTjVSUURkcHJiL0NnQUNBQVFBQWdRQ0FBZ0FLd1FDQUFBQVNBUUFBQWFBQUFBQUFBQUNDQURER1VrQTNiNnkvd1FDRUFERDJVRUEzYjZ5LzF3elNRRGRmcnIvSXdnQkFBQUNCd0lBQUFBQUJ3MEFBUUFBQUFNQVlBRElBQU1BVHdBQUFBQUVnQVFBQUFBQUFnZ0FoclpMQUFuLzAvOEtBQUlBQlFBQUFBU0FCUUFBQUFBQ0NBQ1pvemNBWkVycS93b0FBZ0FHQUFJRUFnQUhBQ3NFQWdBQkFFZ0VBQUEzQkFFQUFRYUFBQUFBQUFBQ0NBQlYzeklBWkxMbS93UUNFQUR2dUNzQVpMTG0vOHcyT3dDWDVlMy9Jd2dCQUFBQ0J3SUFBQUFGQndFQUJBUUhCZ0FDQUFJQUF3QUFCdzRBQVFBQUFBTUFZQURJQUFNQVRrZ0FBQUFBQklBR0FBQUFBQUlJQU5ub1FBQ0EwZ1lBQ2dBQ0FBY0FBQUFFZ0FjQUFBQUFBZ2dBQmtGZUFFTVBEUUFLQUFJQUNBQUNCQUlBQ0FBckJBSUFBQUJJQkFBQU53UUJBQUVHZ0FBQUFBQUFBZ2dBQnVGaEFFTW5DUUFFQWhBQUJxRmFBRU1uQ1FDZittRUFRK2NRQUNNSUFRQUFBZ2NDQUFBQUFBY05BQUVBQUFBREFHQUF5QUFEQUU4QUFBQUFCSUFJQUFBQUFBSUlBTzNWTEFEYUhSMEFDZ0FDQUFrQUFBQUVnQWtBQUFBQUFnZ0FzQkl6QUFaMk9nQUtBQUlBQ2dBQUFBU0FDZ0FBQUFBQ0NBQ2RGeGtBQm5aSkFBb0FBZ0FMQUFJRUFnQUhBQ3NFQWdBQUFFZ0VBQUFHZ0FBQUFBQUFBZ2dBMEtvY0FBYmVSUUFFQWhBQWFvUVZBQWJlUlFEUXFod0FPaEZOQUNNSUFRQUFBZ2NDQUFBQUFBY05BQUVBQUFBREFHQUF5QUFEQUU0QUFBQUFCSUFMQUFBQUFBSUlBRVBNQWdBYVl6VUFDZ0FDQUF3QUFnUUNBQWNBS3dRQ0FBQUFTQVFBQUFhQUFBQUFBQUFDQ0FCMlh3WUFHc3N4QUFRQ0VBQVJPZi8vR3NzeEFIWmZCZ0JOL2pnQUl3Z0JBQUFDQndJQUFBQUFCdzBBQVFBQUFBTUFZQURJQUFNQVRnQUFBQUFFZ0F3QUFBQUFBZ2dBQUFBUEFCUDdHUUFLQUFJQURRQUFBQVNBRFFBQUFBQUNDQUFBQUFBQUFBQUFBQW9BQWdBT0FBQUFCSUFPQUFBQUFBSUlBUC8vRGdEdEJPYi9DZ0FDQUE4QUFBQUVnQThBQUFBQUFnZ0FBQUFBQU5vSnpQOEtBQUlBRUFBQUFBU0FFQUFBQUFBQ0NBQUFBT0wvMmduTS93b0FBZ0FSQUFBQUJJQVJBQUFBQUFJSUFBQUEwLy90Qk9iL0NnQUNBQklBQUFBRWdCSUFBQUFBQWdnQUFBRGkvd0FBQUFBS0FBSUFFd0FBQUFTQUV3QUFBQUFDQ0FBQUFOUC9FL3NaQUFvQUFnQVVBRGNFQVFBQkFBQUVnQlFBQUFBQUFnZ0ExdlFWQVBSTFp3QUtBQUlBRlFBQUFBU0FGUUFBQUFBQ0NBRFBqUHIvc1g5ekFBb0FBZ0FXQUFBQUJJQVdBQUFBQUFJSUFBaHE5LytlVlpFQUNnQUNBQmNBQUFBRWdCY0FBQUFBQWdnQVI2OFBBTS8zb2dBS0FBSUFHQUFBQUFTQUdBQUFBQUFDQ0FCT0Z5c0FFOFNXQUFvQUFnQVpBQUFBQklBWkFBQUFBQUlJQUJZNkxnQWw3bmdBQ2dBQ0FCb0FBQUFFZ0JvQUFBQUFBZ2dBYzR4cEFORWgxLzhLQUFJQUd3QUNCQUlBQndBckJBSUFBQUJJQkFBQUJvQUFBQUFBQUFJSUFLWWZiUURSaWRQL0JBSVFBRUQ1WlFEUmlkUC9waDl0QUFTOTJ2OGpDQUVBQUFJSEFnQUFBQUFIRFFBQkFBQUFBd0JnQU1nQUF3Qk9BQUFBQUFTQUd3QUFBQUFDQ0FBd3dIVUF5Ym03L3dvQUFnQWNBQUlFQWdBSEFDc0VBZ0FBQUVnRUFBQUdnQUFBQUFBQUFnZ0FZMU41QU1raHVQOEVBaEFBL1N4eUFNa2h1UDlqVTNrQS9WUy8veU1JQVFBQUFnY0NBQUFBQUFjTkFBRUFBQUFEQUdBQXlBQURBRTRBQUFBQUJZQWRBQUFBQ2dBQ0FCMEFCQVlFQUFFQUFBQUZCZ1FBQWdBQUFBb0dBUUFCQUFBRmdCNEFBQUFLQUFJQUhnQUVCZ1FBQWdBQUFBVUdCQUFEQUFBQUFBWUNBSUFBQUFBRmdCOEFBQUFLQUFJQUh3QUVCZ1FBQXdBQUFBVUdCQUFFQUFBQUFBWUNBSUFBQUFBRmdDQUFBQUFLQUFJQUlBQUVCZ1FBQkFBQUFBVUdCQUFGQUFBQUNnWUJBQUVBQUFXQUlRQUFBQW9BQWdBaEFBUUdCQUFGQUFBQUJRWUVBQVlBQUFBS0JnRUFBUUFBQllBaUFBQUFDZ0FDQUNJQUJBWUVBQVlBQUFBRkJnUUFCd0FBQUFBR0FnQUNBQUFBQllBakFBQUFDZ0FDQUNNQUJBWUVBQVlBQUFBRkJnUUFDQUFBQUFvR0FRQUJBQUFGZ0NRQUFBQUtBQUlBSkFBRUJnUUFDQUFBQUFVR0JBQUpBQUFBQUFZQ0FJQUFBQUFGZ0NVQUFBQUtBQUlBSlFBRUJnUUFDUUFBQUFVR0JBQUtBQUFBQUFZQ0FJQUFBQUFGZ0NZQUFBQUtBQUlBSmdBRUJnUUFDZ0FBQUFVR0JBQUxBQUFBQUFZQ0FJQUFBQUFGZ0NjQUFBQUtBQUlBSndBRUJnUUFDd0FBQUFVR0JBQU1BQUFBQUFZQ0FJQUFBQUFGZ0NnQUFBQUtBQUlBS0FBRUJnUUFDQUFBQUFVR0JBQU1BQUFBQUFZQ0FJQUFBQUFGZ0NrQUFBQUtBQUlBS1FBRUJnUUFEQUFBQUFVR0JBQU5BQUFBQUFBRmdDb0FBQUFLQUFJQUtnQUVCZ1FBRFFBQUFBVUdCQUFPQUFBQUFBWUNBSUFBQUFBRmdDc0FBQUFLQUFJQUt3QUVCZ1FBRGdBQUFBVUdCQUFQQUFBQUFBWUNBSUFBQUFBRmdDd0FBQUFLQUFJQUxBQUVCZ1FBRHdBQUFBVUdCQUFRQUFBQUFBWUNBSUFBQUFBRmdDMEFBQUFLQUFJQUxRQUVCZ1FBRUFBQUFBVUdCQUFSQUFBQUFBWUNBSUFBQUFBRmdDNEFBQUFLQUFJQUxnQUVCZ1FBRVFBQUFBVUdCQUFTQUFBQUFBWUNBSUFBQUFBRmdDOEFBQUFLQUFJQUx3QUVCZ1FBRFFBQUFBVUdCQUFTQUFBQUFBWUNBSUFBQUFBRmdEQUFBQUFLQUFJQU1BQUVCZ1FBRWdBQUFBVUdCQUFUQUFBQUNnWUJBQUVBQUFXQU1RQUFBQW9BQWdBeEFBUUdCQUFLQUFBQUJRWUVBQlFBQUFBQUFBV0FNZ0FBQUFvQUFnQXlBQVFHQkFBVUFBQUFCUVlFQUJVQUFBQUFCZ0lBZ0FBQUFBV0FNd0FBQUFvQUFnQXpBQVFHQkFBVkFBQUFCUVlFQUJZQUFBQUFCZ0lBZ0FBQUFBV0FOQUFBQUFvQUFnQTBBQVFHQkFBV0FBQUFCUVlFQUJjQUFBQUFCZ0lBZ0FBQUFBV0FOUUFBQUFvQUFnQTFBQVFHQkFBWEFBQUFCUVlFQUJnQUFBQUFCZ0lBZ0FBQUFBV0FOZ0FBQUFvQUFnQTJBQVFHQkFBWUFBQUFCUVlFQUJrQUFBQUFCZ0lBZ0FBQUFBV0FOd0FBQUFvQUFnQTNBQVFHQkFBVUFBQUFCUVlFQUJrQUFBQUFCZ0lBZ0FBQUFBV0FPQUFBQUFvQUFnQTRBQVFHQkFBRUFBQUFCUVlFQUJvQUFBQUFCZ0lBZ0FBQUFBV0FPUUFBQUFvQUFnQTVBQVFHQkFBYUFBQUFCUVlFQUJzQUFBQUFCZ0lBZ0FBQUFBV0FPZ0FBQUFvQUFnQTZBQVFHQkFBQ0FBQUFCUVlFQUJzQUFBQUFCZ0lBZ0FBQUFBZUFQUUFBQUFRQ0VBRHp5VndBbE9EUS8vUEpYQUFUQ01IL0NnQUNBRHNBQUFvQ0FBUUFCQW9DQUFFQURRSU1BQk1Jd2YvenlWd0FBQUFBQUE0Q0RBQ1U0TkQvODhsY0FBQUFBQUFQQWd3QUV3akIvM1dpYkFBQUFBQUFBQUFIZ0Q0QUFBQUVBaEFBZjhJYkFGTHRQd0Ivd2hzQTBSUXdBQW9BQWdBOEFCQUFSd0FBQUZSb1pYSmxJR2x6SUdFZ2RtRnNaVzVqWlNCdmNpQmphR0Z5WjJVZ1pYSnliM0lnYzI5dFpYZG9aWEpsSUdsdUlIUm9hWE1nWVhKdmJXRjBhV01nYzNsemRHVnRMZ0FLQWdBRUFBUUtBZ0FCQUEwQ0RBRFJGREFBZjhJYkFBQUFBQUFPQWd3QVV1MC9BSC9DR3dBQUFBQUFEd0lNQU5FVU1BQUJteXNBQUFBQUFBQUFCNEEvQUFBQUJBSVFBQUFBOGY4ME0vdi9BQUR4LyswRTV2OEtBQUlBUFFBQUNnSUFCQUFFQ2dJQUFRQU5BZ3dBN1FUbS93QUE4ZjhBQUFBQURnSU1BRFF6Ky84QUFQSC9BQUFBQUE4Q0RBRHRCT2IvUmk0R0FBQUFBQUFBQUFlQVFBQUFBQVFDRUFBTzBoSUFLRkNhQUE3U0VnRGlJWVVBQ2dBQ0FENEFBQW9DQUFRQUJBb0NBQUVBRFFJTUFPSWhoUUFPMGhJQUFBQUFBQTRDREFBb1VKb0FEdElTQUFBQUFBQVBBZ3dBNGlHRkFGVUFLQUFBQUFBQUFBQUFBQUFBQUFBQUFBPT0=</t>
        </r>
      </text>
    </comment>
    <comment ref="J142" authorId="0">
      <text>
        <r>
          <rPr>
            <sz val="9"/>
            <color indexed="81"/>
            <rFont val="Tahoma"/>
            <family val="2"/>
          </rPr>
          <t>QzIySDI0Q2xOM08zU3xNQVNURVIgU0hFRVRQaWN0dXJlIDM4OXxWbXBEUkRBeE1EQUVBd0lCQUFBQUFBQUFBQUFBQUFDQUFBQUFBQU1BRmdBQUFFTm9aVzFFY21GM0lERXlMakF1TWk0eE1EYzJCQUlRQUJiUTIvL2FpY3YvdlZ6RkFORFpy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IQUFBQUJBSVFBQUFBQUFBQUFBQUFBSURHQk9JTW5CSVdDQVFBQUFBa0FCZ0lCQUFBQUNRQUdRZ0FBQkFJQWdBQkFBOElBZ0FCQUFPQVFnQUFBQVFDRUFBVzBOdi8yb25MLzcxY3hRRFEyYThBQklBQkFBQUFBQUlJQUNTandRRGtXZUwvQ2dBQ0FBSUFBZ1FDQUJFQUt3UUNBQUFBU0FRQUFEY0VBUUFCQm9BQUFBQUFBQUlJQUNSRHhRRGtjZVAvQkFJUUFDUUR2Z0I5QzlyL3ZWekZBT1J4NC84akNBRUEvd0VIQVFEL0FnY0NBQUFBQlFjQkFBTUFCdzRBQVFBQUFBTUFZQURJQUFNQVEyd0FBQUFBQklBQ0FBQUFBQUlJQUk5c3JBQjRrUGYvQ2dBQ0FBTUFBQUFFZ0FNQUFBQUFBZ2dBUUhLUEFMM003LzhLQUFJQUJBQUFBQVNBQkFBQUFBQUNDQUNyTzNvQVVRTUZBQW9BQWdBRkFBQUFCSUFGQUFBQUFBSUlBR2IvZ1FDZy9TRUFDZ0FDQUFZQUFBQUVnQVlBQUFBQUFnZ0F0Zm1lQUZ2QktRQUtBQUlBQndBQUFBU0FCd0FBQUFBQ0NBQktNTFFBeDRvVUFBb0FBZ0FJQUFBQUJJQUlBQUFBQUFJSUFOTEliQUExTkRjQUNnQUNBQWtBQWdRQ0FCQUFLd1FDQUFBQVNBUUFBQWFBQUFBQUFBQUNDQURTYUhBQU5kZ3pBQVFDRUFEU0tHa0FOZGd6QUd1Q2NBQ2Jmam9BSXdnQkFBQUNCd0lBQUFBQUJ3MEFBUUFBQUFNQVlBRElBQU1BVXdBQUFBQUVnQWtBQUFBQUFnZ0FQWkpYQUtEOUlRQUtBQUlBQ2dBQ0JBSUFDQUFyQkFJQUFBQklCQUFBTndRQkFBRUdnQUFBQUFBQUFnZ0FQVEpiQUtBVkhnQUVBaEFBUGZKVEFLQVZIZ0RYUzFzQW9OVWxBQ01JQVFBQUFnY0NBQUFBQUFjTkFBRUFBQUFEQUdBQXlBQURBRThBQUFBQUJJQUtBQUFBQUFJSUFHYi9nUURKYWt3QUNnQUNBQXNBQWdRQ0FBZ0FLd1FDQUFBQVNBUUFBRGNFQVFBQkJvQUFBQUFBQUFJSUFHYWZoUURKZ2tnQUJBSVFBR1pmZmdESmdrZ0FBTG1GQU1sQ1VBQWpDQUVBQUFJSEFnQUFBQUFIRFFBQkFBQUFBd0JnQU1nQUF3QlBBQUFBQUFTQUN3QUFBQUFDQ0FBOWtsY0F5V3BNQUFvQUFnQU1BQUlFQWdBSEFDc0VBZ0FCQUVnRUFBQTNCQUVBQVFhQUFBQUFBQUFDQ0FCd0pWc0F5ZEpJQUFRQ0VBQUsvMU1BeWRKSUFIQWxXd0F3T1ZjQUl3Z0JBQUFDQndJQUFBQUZCd0VBQVFBSERnQUJBQUFBQXdCZ0FNZ0FBd0JPU0FBQUFBQUVnQXdBQUFBQUFnZ0FJQW83QUlrbFF3QUtBQUlBRFFBQUFBU0FEUUFBQUFBQ0NBQmR6VFFBWGMwbEFBb0FBZ0FPQURjRUFRQUJBQUFFZ0E0QUFBQUFBZ2dBUUVVWUFCMklIQUFLQUFJQUR3QUFBQVNBRHdBQUFBQUNDQUFBQUFBQVRpb3VBQW9BQWdBUUFBQUFCSUFRQUFBQUFBSUlBTUM2NS84ZGlCd0FDZ0FDQUJFQUFnUUNBQWNBS3dRQ0FBRUFTQVFBQUFhQUFBQUFBQUFDQ0FCODl1TC9IZkFZQUFRQ0VBQVcwTnYvSGZBWUFQUk42LzlRSXlBQUl3Z0JBQUFDQndJQUFBQUZCd0VBQkFRSEJnQUNBQUlBQXdBQUJ3NEFBUUFBQUFNQVlBRElBQU1BVGtnQUFBQUFCSUFSQUFBQUFBSUlBQUFBOGY4QUFBQUFDZ0FDQUJJQUFBQUVnQklBQUFBQUFnZ0FBUURpLyswRTV2OEtBQUlBRXdBQUFBU0FFd0FBQUFBQ0NBQUJBUEgvMmduTS93b0FBZ0FVQUFBQUJJQVVBQUFBQUFJSUFBQUFEd0RhQ2N6L0NnQUNBQlVBQUFBRWdCVUFBQUFBQWdnQUFBQWVBTzBFNXY4S0FBSUFGZ0FBQUFTQUZnQUFBQUFDQ0FBQUFBOEFBQUFBQUFvQUFnQVhBQUFBQklBWEFBQUFBQUlJQUl2VEpRQWVYRmdBQ2dBQ0FCZ0FBQUFFZ0JnQUFBQUFBZ2dBUE5rSUFHT1lVQUFLQUFJQUdRQUNCQUlBQ0FBckJBSUFBQUJJQkFBQU53UUJBQUVHZ0FBQUFBQUFBZ2dBUEhrTUFHT3dUQUFFQWhBQVBEa0ZBR093VEFEVmtnd0FZM0JVQUNNSUFRQUFBZ2NDQUFBQUFBY05BQUVBQUFBREFHQUF5QUFEQUU4QUFBQUFCSUFaQUFBQUFBSUlBRWFYTFFCdFZuVUFDZ0FDQUJvQUFnUUNBQWNBS3dRQ0FBQUFTQVFBQUFhQUFBQUFBQUFDQ0FCNUtqRUFiYjV4QUFRQ0VBQVRCQ29BYmI1eEFIa3FNUUNnOFhnQUl3Z0JBQUFDQndJQUFBQUFCdzBBQVFBQUFBTUFZQURJQUFNQVRnQUFBQUFFZ0JvQUFBQUFBZ2dBc21BWUFBS05pZ0FLQUFJQUd3QTNCQUVBQVFBQUJJQWJBQUFBQUFJSUFHMGtJQUJSaDZjQUNnQUNBQndBTndRQkFBRUFBQVNBSEFBQUFBQUNDQUM4SGowQURFdXZBQW9BQWdBZEFEY0VBUUFCQUFBRWdCMEFBQUFBQWdnQVVWVlNBSGdVbWdBS0FBSUFIZ0EzQkFFQUFRQUFCSUFlQUFBQUFBSUlBSmFSU2dBb0duMEFDZ0FDQUI4QU53UUJBQUVBQUFXQUlBQUFBQW9BQWdBZ0FBUUdCQUFCQUFBQUJRWUVBQUlBQUFBS0JnRUFBUUFBQllBaEFBQUFDZ0FDQUNFQUJBWUVBQUlBQUFBRkJnUUFBd0FBQUFBR0FnQ0FBQUFBQllBaUFBQUFDZ0FDQUNJQUJBWUVBQU1BQUFBRkJnUUFCQUFBQUFBR0FnQ0FBQUFBQllBakFBQUFDZ0FDQUNNQUJBWUVBQVFBQUFBRkJnUUFCUUFBQUFBR0FnQ0FBQUFBQllBa0FBQUFDZ0FDQUNRQUJBWUVBQVVBQUFBRkJnUUFCZ0FBQUFBR0FnQ0FBQUFBQllBbEFBQUFDZ0FDQUNVQUJBWUVBQVlBQUFBRkJnUUFCd0FBQUFBR0FnQ0FBQUFBQllBbUFBQUFDZ0FDQUNZQUJBWUVBQUlBQUFBRkJnUUFCd0FBQUFBR0FnQ0FBQUFBQllBbkFBQUFDZ0FDQUNjQUJBWUVBQVVBQUFBRkJnUUFDQUFBQUFvR0FRQUJBQUFGZ0NnQUFBQUtBQUlBS0FBRUJnUUFDQUFBQUFVR0JBQUpBQUFBQUFZQ0FBSUFBQUFGZ0NrQUFBQUtBQUlBS1FBRUJnUUFDQUFBQUFVR0JBQUtBQUFBQUFZQ0FBSUFBQUFGZ0NvQUFBQUtBQUlBS2dBRUJnUUFDQUFBQUFVR0JBQUxBQUFBQ2dZQkFBRUFBQVdBS3dBQUFBb0FBZ0FyQUFRR0JBQUxBQUFBQlFZRUFBd0FBQUFLQmdFQUFRQUFCWUFzQUFBQUNnQUNBQ3dBQkFZRUFBd0FBQUFGQmdRQURRQUFBQW9HQVFBQkFBQUZnQzBBQUFBS0FBSUFMUUFFQmdRQURRQUFBQVVHQkFBT0FBQUFDZ1lCQUFFQUFBV0FMZ0FBQUFvQUFnQXVBQVFHQkFBT0FBQUFCUVlFQUE4QUFBQUFCZ0lBZ0FBQUFBV0FMd0FBQUFvQUFnQXZBQVFHQkFBUEFBQUFCUVlFQUJBQUFBQUFCZ0lBZ0FBQUFBV0FNQUFBQUFvQUFnQXdBQVFHQkFBUUFBQUFCUVlFQUJFQUFBQUFCZ0lBZ0FBQUFBV0FNUUFBQUFvQUFnQXhBQVFHQkFBUkFBQUFCUVlFQUJJQUFBQUFCZ0lBZ0FBQUFBV0FNZ0FBQUFvQUFnQXlBQVFHQkFBU0FBQUFCUVlFQUJNQUFBQUFCZ0lBZ0FBQUFBV0FNd0FBQUFvQUFnQXpBQVFHQkFBVEFBQUFCUVlFQUJRQUFBQUFCZ0lBZ0FBQUFBV0FOQUFBQUFvQUFnQTBBQVFHQkFBVUFBQUFCUVlFQUJVQUFBQUFCZ0lBZ0FBQUFBV0FOUUFBQUFvQUFnQTFBQVFHQkFBVkFBQUFCUVlFQUJZQUFBQUFCZ0lBZ0FBQUFBV0FOZ0FBQUFvQUFnQTJBQVFHQkFBT0FBQUFCUVlFQUJZQUFBQUFCZ0lBZ0FBQUFBV0FOd0FBQUFvQUFnQTNBQVFHQkFBUkFBQUFCUVlFQUJZQUFBQUFCZ0lBZ0FBQUFBV0FPQUFBQUFvQUFnQTRBQVFHQkFBTUFBQUFCUVlFQUJjQUFBQUtCZ0VBQVFBQUJZQTVBQUFBQ2dBQ0FEa0FCQVlFQUJjQUFBQUZCZ1FBR0FBQUFBQUdBZ0FDQUFBQUJZQTZBQUFBQ2dBQ0FEb0FCQVlFQUJjQUFBQUZCZ1FBR1FBQUFBb0dBUUFCQUFBRmdEc0FBQUFLQUFJQU93QUVCZ1FBR1FBQUFBVUdCQUFhQUFBQUNnWUJBQUVBQUFXQVBBQUFBQW9BQWdBOEFBUUdCQUFhQUFBQUJRWUVBQnNBQUFBS0JnRUFBUUFBQllBOUFBQUFDZ0FDQUQwQUJBWUVBQnNBQUFBRkJnUUFIQUFBQUFvR0FRQUJBQUFGZ0Q0QUFBQUtBQUlBUGdBRUJnUUFIQUFBQUFVR0JBQWRBQUFBQ2dZQkFBRUFBQVdBUHdBQUFBb0FBZ0EvQUFRR0JBQWRBQUFBQlFZRUFCNEFBQUFLQmdFQUFRQUFCWUJBQUFBQUNnQUNBRUFBQkFZRUFCa0FBQUFGQmdRQUhnQUFBQW9HQVFBQkFBQUhnRU1BQUFBRUFoQUEreldYQUZMMUlRRDdOWmNBRE1jTUFBb0FBZ0JCQUFBS0FnQUVBQVFLQWdBQkFBMENEQUFNeHd3QSt6V1hBQUFBQUFBT0Fnd0FVdlVoQVBzMWx3QUFBQUFBRHdJTUFBekhEQUJCWkt3QUFBQUFBQUFBQjRCRUFBQUFCQUlRQUFBQUFBRFFmU1FBQUFBQUFFNmxGQUFLQUFJQVFnQUFDZ0lBQkFBRUNnSUFBUUFOQWd3QVRxVVVBQUFBQUFBQUFBQUFEZ0lNQU5COUpBQUFBQUFBQUFBQUFBOENEQUJPcFJRQWdkZ1BBQUFBQUFBQUFBZUFSUUFBQUFRQ0VBQUFBQUFBTkRQNy93QUFBQUR0Qk9iL0NnQUNBRU1BQUFvQ0FBUUFCQW9DQUFFQURRSU1BTzBFNXY4QUFBQUFBQUFBQUE0Q0RBQTBNL3YvQUFBQUFBQUFBQUFQQWd3QTdRVG0vMFl1RlFBQUFBQUFBQUFBQUFBQUFBQUFBQT09</t>
        </r>
      </text>
    </comment>
    <comment ref="K142" authorId="0">
      <text>
        <r>
          <rPr>
            <b/>
            <sz val="9"/>
            <color indexed="81"/>
            <rFont val="Tahoma"/>
            <family val="2"/>
          </rPr>
          <t>QzIySDI0Q2xOM08zU3xNQVNURVIgU0hFRVRQaWN0dXJlIDUyNHxWbXBEUkRBeE1EQUVBd0lCQUFBQUFBQUFBQUFBQUFDQUFBQUFBQU1BRmdBQUFFTm9aVzFFY21GM0lERXlMakF1TWk0eE1EYzJDQUFUQUFBQVZXNTBhWFJzWldRZ1JHOWpkVzFsYm5RRUFoQUFGdERiLzlxSnkvKzlYTVVBejltdkFBRUpDQUFBZ0JZQUFBQUdBQUlKQ0FBQVFERUJBTURWQUEwSUFRQUJDQWNCQUFFNkJBRUFBVHNFQVFBQVJRUUJBQUU4QkFFQUFBd0dBUUFCRHdZQkFBRU5CZ0VBQUVJRUFRQUFRd1FCQUFCRUJBRUFBQTRJQWdCdEJBb0lDQUFEQUdBQXlBQURBQXNJQ0FBRUFBQUE4QUFEQUFrSUJBQXpzd0lBQ0FnRUFBQUFBZ0FIQ0FRQUFBQUJBQVlJQkFBQUFBUUFCUWdFQUFBQUhnQUVDQUlBZUFBRENBUUFBQUI0QUNNSUFRQUZEQWdCQUFBb0NBRUFBU2tJQVFBQktnZ0JBQUVDQ0JBQUFBQWtBQUFBSkFBQUFDUUFBQUFrQUFFREFnQUFBQUlEQWdBQkFBQUREZ0FDQVAvLy8vLy8vd0FBQUFBQUFBQUJKQUFBQUFJQUF3RGtCQVVBUVhKcFlXd0VBT1FFRHdCVWFXMWxjeUJPWlhjZ1VtOXRZVzRCZ0VrQUFBQUVBaEFBQUFBQUFBQUFBQUFBZ01ZRTRneWNFaFlJQkFBQUFDUUFHQWdFQUFBQUpBQVpDQUFBRUFnQ0FBRUFEd2dDQUFFQUE0QkNBQUFBQkFJUUFCYlEyLy9haWN2L3ZWekZBTS9acndBRWdBRUFBQUFBQWdnQUpLUEJBT1JaNHY4S0FBSUFBZ0FDQkFJQUVRQXJCQUlBQUFCSUJBQUFOd1FCQUFFR2dBQUFBQUFBQWdnQUpFUEZBT1J4NC84RUFoQUFKQU8rQUg0TDJ2KzlYTVVBNUhIai95TUlBUUQvQVFjQkFQOENCd0lBQUFBRkJ3RUFBd0FIRGdBQkFBQUFBd0JnQU1nQUF3QkRiQUFBQUFBRWdBSUFBQUFBQWdnQWoyeXNBSGlROS84S0FBSUFBd0FBQUFTQUF3QUFBQUFDQ0FCQWNvOEF2Y3p2L3dvQUFnQUVBRGNFQVFBQkFBQUVnQVFBQUFBQUFnZ0FxenQ2QUZFREJRQUtBQUlBQlFBM0JBRUFBUUFBQklBRkFBQUFBQUlJQUdiL2dRQ2cvU0VBQ2dBQ0FBWUFBQUFFZ0FZQUFBQUFBZ2dBdGZtZUFGdkJLUUFLQUFJQUJ3QTNCQUVBQVFBQUJJQUhBQUFBQUFJSUFFb3d0QURIaWhRQUNnQUNBQWdBTndRQkFBRUFBQVNBQ0FBQUFBQUNDQURTeUd3QU5UUTNBQW9BQWdBSkFBSUVBZ0FRQUNzRUFnQUFBRWdFQUFBR2dBQUFBQUFBQWdnQTBtaHdBRFhZTXdBRUFoQUEwaWhwQURYWU13QnJnbkFBbTM0NkFDTUlBUUFBQWdjQ0FBQUFBQWNOQUFFQUFBQURBR0FBeUFBREFGTUFBQUFBQklBSkFBQUFBQUlJQUQyU1Z3Q2cvU0VBQ2dBQ0FBb0FBZ1FDQUFnQUt3UUNBQUFBU0FRQUFEY0VBUUFCQm9BQUFBQUFBQUlJQUQweVd3Q2dGUjRBQkFJUUFEM3lVd0NnRlI0QTFrdGJBS0RWSlFBakNBRUFBQUlIQWdBQUFBQUhEUUFCQUFBQUF3QmdBTWdBQXdCUEFBQUFBQVNBQ2dBQUFBQUNDQUJtLzRFQXlXcE1BQW9BQWdBTEFBSUVBZ0FJQUNzRUFnQUFBRWdFQUFBM0JBRUFBUWFBQUFBQUFBQUNDQUJtbjRVQXlZSklBQVFDRUFCbVgzNEF5WUpJQVArNGhRREpRbEFBSXdnQkFBQUNCd0lBQUFBQUJ3MEFBUUFBQUFNQVlBRElBQU1BVHdBQUFBQUVnQXNBQUFBQUFnZ0FQWkpYQU1scVRBQUtBQUlBREFBQ0JBSUFCd0FyQkFJQUFRQklCQUFBTndRQkFBRUdnQUFBQUFBQUFnZ0FjQ1ZiQU1uU1NBQUVBaEFBQ2Y5VEFNblNTQUJ3SlZzQUx6bFhBQ01JQVFBQUFnY0NBQUFBQlFjQkFBRUFCdzRBQVFBQUFBTUFZQURJQUFNQVRrZ0FBQUFBQklBTUFBQUFBQUlJQUNBS093Q0pKVU1BQ2dBQ0FBMEFBQUFFZ0EwQUFBQUFBZ2dBWGMwMEFGM05KUUFLQUFJQURnQTNCQUVBQVFBQUJJQU9BQUFBQUFJSUFFQkZHQUFkaUJ3QUNnQUNBQThBQUFBRWdBOEFBQUFBQWdnQUFBQUFBRTRxTGdBS0FBSUFFQUEzQkFFQUFRQUFCSUFRQUFBQUFBSUlBTUM2NS84ZGlCd0FDZ0FDQUJFQUFnUUNBQWNBS3dRQ0FBRUFTQVFBQURjRUFRQUJCb0FBQUFBQUFBSUlBSHoyNHY4ZDhCZ0FCQUlRQUJiUTIvOGQ4QmdBOUUzci8xQWpJQUFqQ0FFQUFBSUhBZ0FBQUFVSEFRQUVCQWNHQUFJQUFnQURBQUFIRGdBQkFBQUFBd0JnQU1nQUF3Qk9TQUFBQUFBRWdCRUFBQUFBQWdnQUFBRHgvd0FBQUFBS0FBSUFFZ0FBQUFTQUVnQUFBQUFDQ0FBQkFPTC83UVRtL3dvQUFnQVRBRGNFQVFBQkFBQUVnQk1BQUFBQUFnZ0FBUUR4LzlvSnpQOEtBQUlBRkFBM0JBRUFBUUFBQklBVUFBQUFBQUlJQUFBQUR3RGFDY3ovQ2dBQ0FCVUFOd1FCQUFFQUFBU0FGUUFBQUFBQ0NBQUFBQjRBN1FUbS93b0FBZ0FXQURjRUFRQUJBQUFFZ0JZQUFBQUFBZ2dBQUFBUEFBQUFBQUFLQUFJQUZ3QUFBQVNBRndBQUFBQUNDQUNMMHlVQUhseFlBQW9BQWdBWUFBQUFCSUFZQUFBQUFBSUlBRHpaQ0FCam1GQUFDZ0FDQUJrQUFnUUNBQWdBS3dRQ0FBQUFTQVFBQURjRUFRQUJCb0FBQUFBQUFBSUlBRHg1REFCanNFd0FCQUlRQUR3NUJRQmpzRXdBMVpJTUFHTndWQUFqQ0FFQUFBSUhBZ0FBQUFBSERRQUJBQUFBQXdCZ0FNZ0FBd0JQQUFBQUFBU0FHUUFBQUFBQ0NBQkdseTBBYlZaMUFBb0FBZ0FhQUFJRUFnQUhBQ3NFQWdBQUFFZ0VBQUFHZ0FBQUFBQUFBZ2dBZVNveEFHMitjUUFFQWhBQUVnUXFBRzIrY1FCNUtqRUFvUEY0QUNNSUFRQUFBZ2NDQUFBQUFBY05BQUVBQUFBREFHQUF5QUFEQUU0QUFBQUFCSUFhQUFBQUFBSUlBTEpnR0FBQ2pZb0FDZ0FDQUJzQU53UUJBQUVBQUFTQUd3QUFBQUFDQ0FCdEpDQUFVWWVuQUFvQUFnQWNBRGNFQVFBQkFBQUVnQndBQUFBQUFnZ0F2QjQ5QUF4THJ3QUtBQUlBSFFBM0JBRUFBUUFBQklBZEFBQUFBQUlJQUZGVlVnQjRGSm9BQ2dBQ0FCNEFOd1FCQUFFQUFBU0FIZ0FBQUFBQ0NBQ1drVW9BS0JwOUFBb0FBZ0FmQURjRUFRQUJBQUFGZ0NBQUFBQUtBQUlBSUFBRUJnUUFBUUFBQUFVR0JBQUNBQUFBQ2dZQkFBRUFBQVdBSVFBQUFBb0FBZ0FoQUFRR0JBQUNBQUFBQlFZRUFBTUFBQUFBQmdJQWdBQUtCZ0VBQVFBQUJZQWlBQUFBQ2dBQ0FDSUFCQVlFQUFNQUFBQUZCZ1FBQkFBQUFBQUdBZ0NBQUFvR0FRQUJBQUFGZ0NNQUFBQUtBQUlBSXdBRUJnUUFCQUFBQUFVR0JBQUZBQUFBQUFZQ0FJQUFDZ1lCQUFFQUFBV0FKQUFBQUFvQUFnQWtBQVFHQkFBRkFBQUFCUVlFQUFZQUFBQUFCZ0lBZ0FBS0JnRUFBUUFBQllBbEFBQUFDZ0FDQUNVQUJBWUVBQVlBQUFBRkJnUUFCd0FBQUFBR0FnQ0FBQW9HQVFBQkFBQUZnQ1lBQUFBS0FBSUFKZ0FFQmdRQUFnQUFBQVVHQkFBSEFBQUFBQVlDQUlBQUNnWUJBQUVBQUFXQUp3QUFBQW9BQWdBbkFBUUdCQUFGQUFBQUJRWUVBQWdBQUFBS0JnRUFBUUFBQllBb0FBQUFDZ0FDQUNnQUJBWUVBQWdBQUFBRkJnUUFDUUFBQUFBR0FnQUNBQUFBQllBcEFBQUFDZ0FDQUNrQUJBWUVBQWdBQUFBRkJnUUFDZ0FBQUFBR0FnQUNBQUFBQllBcUFBQUFDZ0FDQUNvQUJBWUVBQWdBQUFBRkJnUUFDd0FBQUFvR0FRQUJBQUFGZ0NzQUFBQUtBQUlBS3dBRUJnUUFDd0FBQUFVR0JBQU1BQUFBQ2dZQkFBRUFBQVdBTEFBQUFBb0FBZ0FzQUFRR0JBQU1BQUFBQlFZRUFBMEFBQUFLQmdFQUFRQUFCWUF0QUFBQUNnQUNBQzBBQkFZRUFBMEFBQUFGQmdRQURnQUFBQW9HQVFBQkFBQUZnQzRBQUFBS0FBSUFMZ0FFQmdRQURnQUFBQVVHQkFBUEFBQUFBQVlDQUlBQUNnWUJBQUVBQUFXQUx3QUFBQW9BQWdBdkFBUUdCQUFQQUFBQUJRWUVBQkFBQUFBQUJnSUFnQUFLQmdFQUFRQUFCWUF3QUFBQUNnQUNBREFBQkFZRUFCQUFBQUFGQmdRQUVRQUFBQUFHQWdDQUFBb0dBUUFCQUFBRmdERUFBQUFLQUFJQU1RQUVCZ1FBRVFBQUFBVUdCQUFTQUFBQUFBWUNBSUFBQ2dZQkFBRUFBQVdBTWdBQUFBb0FBZ0F5QUFRR0JBQVNBQUFBQlFZRUFCTUFBQUFBQmdJQWdBQUtCZ0VBQVFBQUJZQXpBQUFBQ2dBQ0FETUFCQVlFQUJNQUFBQUZCZ1FBRkFBQUFBQUdBZ0NBQUFvR0FRQUJBQUFGZ0RRQUFBQUtBQUlBTkFBRUJnUUFGQUFBQUFVR0JBQVZBQUFBQUFZQ0FJQUFDZ1lCQUFFQUFBV0FOUUFBQUFvQUFnQTFBQVFHQkFBVkFBQUFCUVlFQUJZQUFBQUFCZ0lBZ0FBS0JnRUFBUUFBQllBMkFBQUFDZ0FDQURZQUJBWUVBQTRBQUFBRkJnUUFGZ0FBQUFBR0FnQ0FBQW9HQVFBQkFBQUZnRGNBQUFBS0FBSUFOd0FFQmdRQUVRQUFBQVVHQkFBV0FBQUFBQVlDQUlBQUNnWUJBQUVBQUFXQU9BQUFBQW9BQWdBNEFBUUdCQUFNQUFBQUJRWUVBQmNBQUFBS0JnRUFBUUFBQllBNUFBQUFDZ0FDQURrQUJBWUVBQmNBQUFBRkJnUUFHQUFBQUFBR0FnQUNBQUFBQllBNkFBQUFDZ0FDQURvQUJBWUVBQmNBQUFBRkJnUUFHUUFBQUFvR0FRQUJBQUFGZ0RzQUFBQUtBQUlBT3dBRUJnUUFHUUFBQUFVR0JBQWFBQUFBQ2dZQkFBRUFBQVdBUEFBQUFBb0FBZ0E4QUFRR0JBQWFBQUFBQlFZRUFCc0FBQUFLQmdFQUFRQUFCWUE5QUFBQUNnQUNBRDBBQkFZRUFCc0FBQUFGQmdRQUhBQUFBQW9HQVFBQkFBQUZnRDRBQUFBS0FBSUFQZ0FFQmdRQUhBQUFBQVVHQkFBZEFBQUFDZ1lCQUFFQUFBV0FQd0FBQUFvQUFnQS9BQVFHQkFBZEFBQUFCUVlFQUI0QUFBQUtCZ0VBQVFBQUJZQkFBQUFBQ2dBQ0FFQUFCQVlFQUJrQUFBQUZCZ1FBSGdBQUFBb0dBUUFCQUFBSGdFTUFBQUFFQWhBQSt6V1hBRkwxSVFEN05aY0FETWNNQUFvQUFnQkJBQUFLQWdBRUFBUUtBZ0FCQUEwQ0RBQU14d3dBK3pXWEFBQUFBQUFPQWd3QVV2VWhBUHMxbHdBQUFBQUFEd0lNQUF6SERBQkJaS3dBQUFBQUFBQUFCNEJFQUFBQUJBSVFBQUFBQUFEUWZTUUFBQUFBQUU2bEZBQUtBQUlBUWdBQUNnSUFCQUFFQ2dJQUFRQU5BZ3dBVHFVVUFBQUFBQUFBQUFBQURnSU1BTkI5SkFBQUFBQUFBQUFBQUE4Q0RBQk9wUlFBZ2RnUEFBQUFBQUFBQUFlQVJRQUFBQVFDRUFBQUFBQUFORFA3L3dBQUFBRHRCT2IvQ2dBQ0FFTUFBQW9DQUFRQUJBb0NBQUVBRFFJTUFPMEU1djhBQUFBQUFBQUFBQTRDREFBME0vdi9BQUFBQUFBQUFBQVBBZ3dBN1FUbS8wWXVGUUFBQUFBQUFBQUFBQUFBQUFBQUFBPT0=</t>
        </r>
      </text>
    </comment>
    <comment ref="J143" authorId="0">
      <text>
        <r>
          <rPr>
            <sz val="9"/>
            <color indexed="81"/>
            <rFont val="Tahoma"/>
            <family val="2"/>
          </rPr>
          <t>QzZIMkNsRjNONHxNQVNURVIgU0hFRVRQaWN0dXJlIDE3fFZtcERSREF4TURBRUF3SUJBQUFBQUFBQUFBQUFBQUNBQUFBQUFBTUFGZ0FBQUVOb1pXMUVjbUYzSURFeUxqQXVNaTR4TURjMkJBSVFBRE5zNGY5Z3dLbi8zMXBWQUVhdF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tBQUFBQkFJUUFBQUFBQUFBQUFBQUFJREdCQjMwVXhZV0NBUUFBQUFrQUJnSUJBQUFBQ1FBR1FnQUFCQUlBZ0FCQUE4SUFnQUJBQU9BSUFBQUFBUUNFQUF6Yk9IL1lNQ3AvOTlhVlFCR3JVVUFCSUFCQUFBQUFBSUlBUEVEU2dESWxoQUFDZ0FDQUFJQUFnUUNBQWtBS3dRQ0FBQUFTQVFBQURjRUFRQUJCb0FBQUFBQUFBSUlBQ1dYVFFESVlnMEFCQUlRQUw1d1JnRElZZzBBSlpkTkFHSjhFd0FqQ0FFQUFBSUhBZ0FBQUFBSERRQUJBQUFBQXdCZ0FNZ0FBd0JHQUFBQUFBU0FBZ0FBQUFBQ0NBQmR6VFFBWGMwbEFBb0FBZ0FEQUFBQUJJQURBQUFBQUFJSUFLekhVUUFZa1MwQUNnQUNBQVFBQWdRQ0FBa0FLd1FDQUFBQVNBUUFBRGNFQVFBQkJvQUFBQUFBQUFJSUFOOWFWUUFZWFNvQUJBSVFBSGswVGdBWVhTb0EzMXBWQUxGMk1BQWpDQUVBQUFJSEFnQUFBQUFIRFFBQkFBQUFBd0JnQU1nQUF3QkdBQUFBQUFTQUJBQUFBQUFDQ0FBWWtUd0FyTWRDQUFvQUFnQUZBQUlFQWdBSkFDc0VBZ0FBQUVnRUFBQTNCQUVBQVFhQUFBQUFBQUFDQ0FCTEpFQUFySk0vQUFRQ0VBRGwvVGdBckpNL0FFc2tRQUJHclVVQUl3Z0JBQUFDQndJQUFBQUFCdzBBQVFBQUFBTUFZQURJQUFNQVJnQUFBQUFFZ0FVQUFBQUFBZ2dBUUVVWUFCMklIQUFLQUFJQUJnQUFBQVNBQmdBQUFBQUNDQUFBQUFBQVRpb3VBQW9BQWdBSEFBSUVBZ0FIQUNzRUFnQUFBRWdFQUFBR2dBQUFBQUFBQWdnQU01TURBRTZTS2dBRUFoQUF6V3o4LzA2U0tnQXprd01BZ2NVeEFDTUlBUUFBQWdjQ0FBQUFBQWNOQUFFQUFBQURBR0FBeUFBREFFNEFBQUFBQklBSEFBQUFBQUlJQU1DNjUvOGRpQndBQ2dBQ0FBZ0FBZ1FDQUFjQUt3UUNBQUFBU0FRQUFBYUFBQUFBQUFBQ0NBRDBUZXYvSGZBWUFBUUNFQUNOSitUL0hmQVlBUFJONi85UUl5QUFJd2dCQUFBQ0J3SUFBQUFBQncwQUFRQUFBQU1BWUFESUFBTUFUZ0FBQUFBRWdBZ0FBQUFBQWdnQUFBRHgvd0FBQUFBS0FBSUFDUUFBQUFTQUNRQUFBQUFDQ0FBQkFPTC83UVRtL3dvQUFnQUtBQUFBQklBS0FBQUFBQUlJQUFFQThmL2FDY3ovQ2dBQ0FBc0FBQUFFZ0FzQUFBQUFBZ2dBQUFBUEFOb0p6UDhLQUFJQURBQUFBQVNBREFBQUFBQUNDQUFBQUI0QXh3Nnkvd29BQWdBTkFBSUVBZ0FSQUNzRUFnQUFBRWdFQUFBM0JBRUFBUWFBQUFBQUFBQUNDQUFBb0NFQXh5YXovd1FDRUFBQVlCb0FZTUNwLzVtNUlRREhKclAvSXdnQkFQOEJCd0VBL3dJSEFnQUFBQVVIQVFBREFBY09BQUVBQUFBREFHQUF5QUFEQUVOc0FBQUFBQVNBRFFBQUFBQUNDQUFBQUI0QTdRVG0vd29BQWdBT0FBSUVBZ0FIQUNzRUFnQUFBRWdFQUFBR2dBQUFBQUFBQWdnQU01TWhBTzFzNHY4RUFoQUF6R3dhQU8xczR2OHpreUVBSUtEcC95TUlBUUFBQWdjQ0FBQUFBQWNOQUFFQUFBQURBR0FBeUFBREFFNEFBQUFBQklBT0FBQUFBQUlJQUFBQUR3QUFBQUFBQ2dBQ0FBOEFBZ1FDQUFjQUt3UUNBQUFBU0FRQUFBYUFBQUFBQUFBQ0NBQXpreElBQVdqOC93UUNFQURNYkFzQUFXajgvek9URWdBem13TUFJd2dCQUFBQ0J3SUFBQUFBQncwQUFRQUFBQU1BWUFESUFBTUFUZ0FBQUFBRmdCQUFBQUFLQUFJQUVBQUVCZ1FBQVFBQUFBVUdCQUFDQUFBQUNnWUJBQUVBQUFXQUVRQUFBQW9BQWdBUkFBUUdCQUFDQUFBQUJRWUVBQU1BQUFBS0JnRUFBUUFBQllBU0FBQUFDZ0FDQUJJQUJBWUVBQUlBQUFBRkJnUUFCQUFBQUFvR0FRQUJBQUFGZ0JNQUFBQUtBQUlBRXdBRUJnUUFBZ0FBQUFVR0JBQUZBQUFBQ2dZQkFBRUFBQVdBRkFBQUFBb0FBZ0FVQUFRR0JBQUZBQUFBQlFZRUFBWUFBQUFBQmdJQWdBQUFBQVdBRlFBQUFBb0FBZ0FWQUFRR0JBQUdBQUFBQlFZRUFBY0FBQUFBQmdJQWdBQUFBQVdBRmdBQUFBb0FBZ0FXQUFRR0JBQUhBQUFBQlFZRUFBZ0FBQUFBQmdJQWdBQUFBQVdBRndBQUFBb0FBZ0FYQUFRR0JBQUlBQUFBQlFZRUFBa0FBQUFBQmdJQWdBQUFBQVdBR0FBQUFBb0FBZ0FZQUFRR0JBQUpBQUFBQlFZRUFBb0FBQUFBQmdJQWdBQUFBQVdBR1FBQUFBb0FBZ0FaQUFRR0JBQUtBQUFBQlFZRUFBc0FBQUFBQmdJQWdBQUFBQVdBR2dBQUFBb0FBZ0FhQUFRR0JBQUxBQUFBQlFZRUFBd0FBQUFLQmdFQUFRQUFCWUFiQUFBQUNnQUNBQnNBQkFZRUFBc0FBQUFGQmdRQURRQUFBQUFHQWdDQUFBQUFCWUFjQUFBQUNnQUNBQndBQkFZRUFBMEFBQUFGQmdRQURnQUFBQUFHQWdDQUFBQUFCWUFkQUFBQUNnQUNBQjBBQkFZRUFBVUFBQUFGQmdRQURnQUFBQUFHQWdDQUFBQUFCWUFlQUFBQUNnQUNBQjRBQkFZRUFBZ0FBQUFGQmdRQURnQUFBQUFHQWdDQUFBQUFCNEFoQUFBQUJBSVFBQUFBQUFEUWZTUUFBQUFBQUU2bEZBQUtBQUlBSHdBUUFFY0FBQUJVYUdWeVpTQnBjeUJoSUhaaGJHVnVZMlVnYjNJZ1kyaGhjbWRsSUdWeWNtOXlJSE52YldWM2FHVnlaU0JwYmlCMGFHbHpJR0Z5YjIxaGRHbGpJSE41YzNSbGJTNEFDZ0lBQkFBRUNnSUFBUUFOQWd3QVRxVVVBQUFBQUFBQUFBQUFEZ0lNQU5COUpBQUFBQUFBQUFBQUFBOENEQUJPcFJRQWdkZ1BBQUFBQUFBQUFBZUFJZ0FBQUFRQ0VBQUFBQUFBTkRQNy93QUFBQUR0Qk9iL0NnQUNBQ0FBQUFvQ0FBUUFCQW9DQUFFQURRSU1BTzBFNXY4QUFBQUFBQUFBQUE0Q0RBQTBNL3YvQUFBQUFBQUFBQUFQQWd3QTdRVG0vMFl1RlFBQUFBQUFBQUFBQUFBQUFBQUFBQT09</t>
        </r>
      </text>
    </comment>
    <comment ref="K143" authorId="0">
      <text>
        <r>
          <rPr>
            <sz val="9"/>
            <color indexed="81"/>
            <rFont val="Tahoma"/>
            <family val="2"/>
          </rPr>
          <t>QzZIMkNsRjNONHxNQVNURVIgU0hFRVRQaWN0dXJlIDE3fFZtcERSREF4TURBRUF3SUJBQUFBQUFBQUFBQUFBQUNBQUFBQUFBTUFGZ0FBQUVOb1pXMUVjbUYzSURFeUxqQXVNaTR4TURjMkJBSVFBRE5zNGY5Z3dLbi8zMXBWQUVhdF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tBQUFBQkFJUUFBQUFBQUFBQUFBQUFJREdCQjMwVXhZV0NBUUFBQUFrQUJnSUJBQUFBQ1FBR1FnQUFCQUlBZ0FCQUE4SUFnQUJBQU9BSUFBQUFBUUNFQUF6Yk9IL1lNQ3AvOTlhVlFCR3JVVUFCSUFCQUFBQUFBSUlBUEVEU2dESWxoQUFDZ0FDQUFJQUFnUUNBQWtBS3dRQ0FBQUFTQVFBQURjRUFRQUJCb0FBQUFBQUFBSUlBQ1dYVFFESVlnMEFCQUlRQUw1d1JnRElZZzBBSlpkTkFHSjhFd0FqQ0FFQUFBSUhBZ0FBQUFBSERRQUJBQUFBQXdCZ0FNZ0FBd0JHQUFBQUFBU0FBZ0FBQUFBQ0NBQmR6VFFBWGMwbEFBb0FBZ0FEQUFBQUJJQURBQUFBQUFJSUFLekhVUUFZa1MwQUNnQUNBQVFBQWdRQ0FBa0FLd1FDQUFBQVNBUUFBRGNFQVFBQkJvQUFBQUFBQUFJSUFOOWFWUUFZWFNvQUJBSVFBSGswVGdBWVhTb0EzMXBWQUxGMk1BQWpDQUVBQUFJSEFnQUFBQUFIRFFBQkFBQUFBd0JnQU1nQUF3QkdBQUFBQUFTQUJBQUFBQUFDQ0FBWWtUd0FyTWRDQUFvQUFnQUZBQUlFQWdBSkFDc0VBZ0FBQUVnRUFBQTNCQUVBQVFhQUFBQUFBQUFDQ0FCTEpFQUFySk0vQUFRQ0VBRGwvVGdBckpNL0FFc2tRQUJHclVVQUl3Z0JBQUFDQndJQUFBQUFCdzBBQVFBQUFBTUFZQURJQUFNQVJnQUFBQUFFZ0FVQUFBQUFBZ2dBUUVVWUFCMklIQUFLQUFJQUJnQUFBQVNBQmdBQUFBQUNDQUFBQUFBQVRpb3VBQW9BQWdBSEFBSUVBZ0FIQUNzRUFnQUFBRWdFQUFBR2dBQUFBQUFBQWdnQU01TURBRTZTS2dBRUFoQUF6V3o4LzA2U0tnQXprd01BZ2NVeEFDTUlBUUFBQWdjQ0FBQUFBQWNOQUFFQUFBQURBR0FBeUFBREFFNEFBQUFBQklBSEFBQUFBQUlJQU1DNjUvOGRpQndBQ2dBQ0FBZ0FBZ1FDQUFjQUt3UUNBQUFBU0FRQUFBYUFBQUFBQUFBQ0NBRDBUZXYvSGZBWUFBUUNFQUNOSitUL0hmQVlBUFJONi85UUl5QUFJd2dCQUFBQ0J3SUFBQUFBQncwQUFRQUFBQU1BWUFESUFBTUFUZ0FBQUFBRWdBZ0FBQUFBQWdnQUFBRHgvd0FBQUFBS0FBSUFDUUFBQUFTQUNRQUFBQUFDQ0FBQkFPTC83UVRtL3dvQUFnQUtBQUFBQklBS0FBQUFBQUlJQUFFQThmL2FDY3ovQ2dBQ0FBc0FBQUFFZ0FzQUFBQUFBZ2dBQUFBUEFOb0p6UDhLQUFJQURBQUFBQVNBREFBQUFBQUNDQUFBQUI0QXh3Nnkvd29BQWdBTkFBSUVBZ0FSQUNzRUFnQUFBRWdFQUFBM0JBRUFBUWFBQUFBQUFBQUNDQUFBb0NFQXh5YXovd1FDRUFBQVlCb0FZTUNwLzVtNUlRREhKclAvSXdnQkFQOEJCd0VBL3dJSEFnQUFBQVVIQVFBREFBY09BQUVBQUFBREFHQUF5QUFEQUVOc0FBQUFBQVNBRFFBQUFBQUNDQUFBQUI0QTdRVG0vd29BQWdBT0FBSUVBZ0FIQUNzRUFnQUFBRWdFQUFBR2dBQUFBQUFBQWdnQU01TWhBTzFzNHY4RUFoQUF6R3dhQU8xczR2OHpreUVBSUtEcC95TUlBUUFBQWdjQ0FBQUFBQWNOQUFFQUFBQURBR0FBeUFBREFFNEFBQUFBQklBT0FBQUFBQUlJQUFBQUR3QUFBQUFBQ2dBQ0FBOEFBZ1FDQUFjQUt3UUNBQUFBU0FRQUFBYUFBQUFBQUFBQ0NBQXpreElBQVdqOC93UUNFQURNYkFzQUFXajgvek9URWdBem13TUFJd2dCQUFBQ0J3SUFBQUFBQncwQUFRQUFBQU1BWUFESUFBTUFUZ0FBQUFBRmdCQUFBQUFLQUFJQUVBQUVCZ1FBQVFBQUFBVUdCQUFDQUFBQUNnWUJBQUVBQUFXQUVRQUFBQW9BQWdBUkFBUUdCQUFDQUFBQUJRWUVBQU1BQUFBS0JnRUFBUUFBQllBU0FBQUFDZ0FDQUJJQUJBWUVBQUlBQUFBRkJnUUFCQUFBQUFvR0FRQUJBQUFGZ0JNQUFBQUtBQUlBRXdBRUJnUUFBZ0FBQUFVR0JBQUZBQUFBQ2dZQkFBRUFBQVdBRkFBQUFBb0FBZ0FVQUFRR0JBQUZBQUFBQlFZRUFBWUFBQUFBQmdJQWdBQUFBQVdBRlFBQUFBb0FBZ0FWQUFRR0JBQUdBQUFBQlFZRUFBY0FBQUFBQmdJQWdBQUFBQVdBRmdBQUFBb0FBZ0FXQUFRR0JBQUhBQUFBQlFZRUFBZ0FBQUFBQmdJQWdBQUFBQVdBRndBQUFBb0FBZ0FYQUFRR0JBQUlBQUFBQlFZRUFBa0FBQUFBQmdJQWdBQUFBQVdBR0FBQUFBb0FBZ0FZQUFRR0JBQUpBQUFBQlFZRUFBb0FBQUFBQmdJQWdBQUFBQVdBR1FBQUFBb0FBZ0FaQUFRR0JBQUtBQUFBQlFZRUFBc0FBQUFBQmdJQWdBQUFBQVdBR2dBQUFBb0FBZ0FhQUFRR0JBQUxBQUFBQlFZRUFBd0FBQUFLQmdFQUFRQUFCWUFiQUFBQUNnQUNBQnNBQkFZRUFBc0FBQUFGQmdRQURRQUFBQUFHQWdDQUFBQUFCWUFjQUFBQUNnQUNBQndBQkFZRUFBMEFBQUFGQmdRQURnQUFBQUFHQWdDQUFBQUFCWUFkQUFBQUNnQUNBQjBBQkFZRUFBVUFBQUFGQmdRQURnQUFBQUFHQWdDQUFBQUFCWUFlQUFBQUNnQUNBQjRBQkFZRUFBZ0FBQUFGQmdRQURnQUFBQUFHQWdDQUFBQUFCNEFoQUFBQUJBSVFBQUFBQUFEUWZTUUFBQUFBQUU2bEZBQUtBQUlBSHdBUUFFY0FBQUJVYUdWeVpTQnBjeUJoSUhaaGJHVnVZMlVnYjNJZ1kyaGhjbWRsSUdWeWNtOXlJSE52YldWM2FHVnlaU0JwYmlCMGFHbHpJR0Z5YjIxaGRHbGpJSE41YzNSbGJTNEFDZ0lBQkFBRUNnSUFBUUFOQWd3QVRxVVVBQUFBQUFBQUFBQUFEZ0lNQU5COUpBQUFBQUFBQUFBQUFBOENEQUJPcFJRQWdkZ1BBQUFBQUFBQUFBZUFJZ0FBQUFRQ0VBQUFBQUFBTkRQNy93QUFBQUR0Qk9iL0NnQUNBQ0FBQUFvQ0FBUUFCQW9DQUFFQURRSU1BTzBFNXY4QUFBQUFBQUFBQUE0Q0RBQTBNL3YvQUFBQUFBQUFBQUFQQWd3QTdRVG0vMFl1RlFBQUFBQUFBQUFBQUFBQUFBQUFBQT09</t>
        </r>
      </text>
    </comment>
    <comment ref="K144" authorId="0">
      <text>
        <r>
          <rPr>
            <b/>
            <sz val="9"/>
            <color indexed="81"/>
            <rFont val="Tahoma"/>
            <family val="2"/>
          </rPr>
          <t>QzEySDlOM081U3xNQVNURVIgU0hFRVRQaWN0dXJlIDE5MHxWbXBEUkRBeE1EQUVBd0lCQUFBQUFBQUFBQUFBQUFDQUFBQUFBQU1BRmdBQUFFTm9aVzFFY21GM0lERXlMakF1TWk0eE1EYzJCQUlRQU1aY2dmL2FpY3YvbWJrL0FOSTZt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5QUFBQUJBSVFBQUFBQUFBQUFBQUFBRUJkQlBqU2Z3UVdDQVFBQUFBa0FCZ0lCQUFBQUNRQUdRZ0FBQkFJQWdBQkFBOElBZ0FCQUFPQUxnQUFBQVFDRUFER1hJSC8yb25MLzVtNVB3RFNPcGtBQklBQkFBQUFBQUlJQUFBQVBBQW05ak1BQ2dBQ0FBSUFOd1FCQUFFQUFBU0FBZ0FBQUFBQ0NBQUFBQzBBRS9zWkFBb0FBZ0FEQUFBQUJJQURBQUFBQUFJSUFQLy9Pd0FBQUFBQUNnQUNBQVFBQWdRQ0FBZ0FLd1FDQUFBQVNBUUFBRGNFQVFBQkJvQUFBQUFBQUFJSUFQK2ZQd0FBR1B6L0JBSVFBUDlmT0FBQUdQei9tYmsvQVAvWEF3QWpDQUVBQUFJSEFnQUFBQUFIRFFBQkFBQUFBd0JnQU1nQUF3QlBBQUFBQUFTQUJBQUFBQUFDQ0FBQUFBOEFFL3NaQUFvQUFnQUZBQUlFQWdBSUFDc0VBZ0FBQUVnRUFBQTNCQUVBQVFhQUFBQUFBQUFDQ0FBQW9CSUFFeE1XQUFRQ0VBQUFZQXNBRXhNV0FKbTVFZ0FUMHgwQUl3Z0JBQUFDQndJQUFBQUFCdzBBQVFBQUFBTUFZQURJQUFNQVR3QUFBQUFFZ0FVQUFBQUFBZ2dBQUFBQUFBQUFBQUFLQUFJQUJnQUFBQVNBQmdBQUFBQUNDQUQvL3c0QTdRVG0vd29BQWdBSEFBQUFCSUFIQUFBQUFBSUlBQUFBQUFEYUNjei9DZ0FDQUFnQUFBQUVnQWdBQUFBQUFnZ0FBQURpLzlvSnpQOEtBQUlBQ1FBQUFBU0FDUUFBQUFBQ0NBQUFBTlAvN1FUbS93b0FBZ0FLQUFBQUJJQUtBQUFBQUFJSUFBQUE0djhBQUFBQUNnQUNBQXNBQUFBRWdBc0FBQUFBQWdnQUFBRFQveFA3R1FBS0FBSUFEQUFBQUFTQURBQUFBQUFDQ0FBQUFPTC9Kdll6QUFvQUFnQU5BQUlFQWdBSUFDc0VBZ0FBQUVnRUFBQTNCQUVBQVFhQUFBQUFBQUFDQ0FBQm9PWC9KZzR3QUFRQ0VBQUJZTjcvSmc0d0FKcTU1ZjhtempjQUl3Z0JBQUFDQndJQUFBQUFCdzBBQVFBQUFBTUFZQURJQUFNQVR3QUFBQUFFZ0EwQUFBQUFBZ2dBQVFDMS94UDdHUUFLQUFJQURnQUNCQUlBQndBckJBSUFBUUJJQkFBQU53UUJBQUVHZ0FBQUFBQUFBZ2dBTkpPNC94T1RIUUFFQWhBQXpXeXgvNndzRHdBMGs3ai9FNU1kQUNNSUFRRC9BUWNCQVA4Q0J3SUFBQUFGQndFQUF3QUhEZ0FCQUFBQUF3QmdBTWdBQXdCT1NBQUFBQUFFZ0E0QUFBQUFBZ2dBQVFDbS95YjJNd0FLQUFJQUR3QUFBQVNBRHdBQUFBQUNDQUFUS29qLzdSZzNBQW9BQWdBUUFBSUVBZ0FIQUNzRUFnQUFBRWdFQUFBR2dBQUFBQUFBQWdnQVJyMkwvKzJBTXdBRUFoQUE0SmFFLysyQU13Qkd2WXYvSUxRNkFDTUlBUUFBQWdjQ0FBQUFBQWNOQUFFQUFBQURBR0FBeUFBREFFNEFBQUFBQklBUUFBQUFBQUlJQUZEdGdmOGFjVlFBQ2dBQ0FCRUFBQUFFZ0JFQUFBQUFBZ2dBWStpYi94cHhZd0FLQUFJQUVnQUFBQVNBRWdBQUFBQUNDQUM5TTdML0xWNVBBQW9BQWdBVEFBSUVBZ0FRQUNzRUFnQUFBRWdFQUFBR2dBQUFBQUFBQWdnQXZkTzEveTBDVEFBRUFoQUF2Wk91L3kwQ1RBQlg3YlgvbEtoU0FDTUlBUUFBQWdjQ0FBQUFBQWNOQUFFQUFBQURBR0FBeUFBREFGTUFBQUFBQklBVEFBQUFBQUlJQUNvTG4vOEhSNEVBQ2dBQ0FCUUFBZ1FDQUFjQUt3UUNBQUFBSVFRQkFBRklCQUFBQm9BQUFBQUFBQUlJQUY2ZW92OEhyMzBBQkFJUUFDcExtdjhIcjMwQVhwNmkvOVE3aVFBakNBRUFBQUlIQWdBQUFBVUhBUUFCQUFjT0FBRUFBQUFEQUdBQXlBQURBRTRyQUFBQUFBU0FGQUFBQUFBQ0NBQXljN3IveEhxTkFBb0FBZ0FWQUFJRUFnQUlBQ3NFQWdBQUFFZ0VBQUEzQkFFQUFRYUFBQUFBQUFBQ0NBQXlFNzcveEpLSkFBUUNFQUF5MDdiL3hKS0pBTXNzdnYvRVVwRUFJd2dCQUFBQ0J3SUFBQUFBQncwQUFRQUFBQU1BWUFESUFBTUFUd0FBQUFBRWdCVUFBQUFBQWdnQTZzV0cvempwa2dBS0FBSUFGZ0FDQkFJQUNBQXJCQUlBQUFBaEJBRUEvMGdFQUFBM0JBRUFBUWFBQUFBQUFBQUNDQURxWllyL09BR1BBQVFDRUFEcUpZUC9PQUdQQUlSL2l2L1NPcGtBSXdnQkFBQUNCd0lBQUFBRkJ3RUFBUUFIRGdBQkFBQUFBd0JnQU1nQUF3QlBMUUFBQUFBRmdCY0FBQUFLQUFJQUZ3QUVCZ1FBQVFBQUFBVUdCQUFDQUFBQUNnWUJBQUVBQUFXQUdBQUFBQW9BQWdBWUFBUUdCQUFDQUFBQUJRWUVBQU1BQUFBQUJnSUFBZ0FBQUFXQUdRQUFBQW9BQWdBWkFBUUdCQUFDQUFBQUJRWUVBQVFBQUFBS0JnRUFBUUFBQllBYUFBQUFDZ0FDQUJvQUJBWUVBQVFBQUFBRkJnUUFCUUFBQUFvR0FRQUJBQUFGZ0JzQUFBQUtBQUlBR3dBRUJnUUFCUUFBQUFVR0JBQUdBQUFBQUFZQ0FJQUFBQUFGZ0J3QUFBQUtBQUlBSEFBRUJnUUFCZ0FBQUFVR0JBQUhBQUFBQUFZQ0FJQUFBQUFGZ0IwQUFBQUtBQUlBSFFBRUJnUUFCd0FBQUFVR0JBQUlBQUFBQUFZQ0FJQUFBQUFGZ0I0QUFBQUtBQUlBSGdBRUJnUUFDQUFBQUFVR0JBQUpBQUFBQUFZQ0FJQUFBQUFGZ0I4QUFBQUtBQUlBSHdBRUJnUUFDUUFBQUFVR0JBQUtBQUFBQUFZQ0FJQUFBQUFGZ0NBQUFBQUtBQUlBSUFBRUJnUUFCUUFBQUFVR0JBQUtBQUFBQUFZQ0FJQUFBQUFGZ0NFQUFBQUtBQUlBSVFBRUJnUUFDZ0FBQUFVR0JBQUxBQUFBQ2dZQkFBRUFBQVdBSWdBQUFBb0FBZ0FpQUFRR0JBQUxBQUFBQlFZRUFBd0FBQUFBQmdJQUFnQUFBQVdBSXdBQUFBb0FBZ0FqQUFRR0JBQUxBQUFBQlFZRUFBMEFBQUFLQmdFQUFRQUFCWUFrQUFBQUNnQUNBQ1FBQkFZRUFBMEFBQUFGQmdRQURnQUFBQW9HQVFBQkFBQUZnQ1VBQUFBS0FBSUFKUUFFQmdRQURnQUFBQVVHQkFBUEFBQUFBQVlDQUlBQUFBQUZnQ1lBQUFBS0FBSUFKZ0FFQmdRQUR3QUFBQVVHQkFBUUFBQUFBQVlDQUlBQUFBQUZnQ2NBQUFBS0FBSUFKd0FFQmdRQUVBQUFBQVVHQkFBUkFBQUFBQVlDQUlBQUFBQUZnQ2dBQUFBS0FBSUFLQUFFQmdRQUVRQUFBQVVHQkFBU0FBQUFBQVlDQUlBQUFBQUZnQ2tBQUFBS0FBSUFLUUFFQmdRQURnQUFBQVVHQkFBU0FBQUFBQVlDQUlBQUFBQUZnQ29BQUFBS0FBSUFLZ0FFQmdRQUVRQUFBQVVHQkFBVEFBQUFDZ1lCQUFFQUFBV0FLd0FBQUFvQUFnQXJBQVFHQkFBVEFBQUFCUVlFQUJRQUFBQUFCZ0lBQWdBQUFBV0FMQUFBQUFvQUFnQXNBQVFHQkFBVEFBQUFCUVlFQUJVQUFBQUtCZ0VBQVFBQUI0QXZBQUFBQkFJUUFBQUE4ZjgwTS92L0FBRHgvKzBFNXY4S0FBSUFMUUFBQ2dJQUJBQUVDZ0lBQVFBTkFnd0E3UVRtL3dBQThmOEFBQUFBRGdJTUFEUXorLzhBQVBIL0FBQUFBQThDREFEdEJPYi9SaTRHQUFBQUFBQUFBQWVBTUFBQUFBUUNFQUNCUFpuL1p1aFpBSUU5bWYva0Qwb0FDZ0FDQUM0QUFBb0NBQVFBQkFvQ0FBRUFEUUlNQU9RUFNnQ0JQWm4vQUFBQUFBNENEQUJtNkZrQWdUMlovd0FBQUFBUEFnd0E1QTlLQUFJV3FmOEFBQUFBQUFBQUFBQUFBQUFBQUE9PQ==</t>
        </r>
      </text>
    </comment>
    <comment ref="K145" authorId="0">
      <text>
        <r>
          <rPr>
            <b/>
            <sz val="9"/>
            <color indexed="81"/>
            <rFont val="Tahoma"/>
            <family val="2"/>
          </rPr>
          <t>QzEwSDI0TjJPMnxNQVNURVIgU0hFRVRQaWN0dXJlIDE5MXxWbXBEUkRBeE1EQUVBd0lCQUFBQUFBQUFBQUFBQUFDQUFBQUFBQU1BRmdBQUFFTm9aVzFFY21GM0lERXlMakF1TWk0eE1EYzJCQUlRQUFGZ3dQL2F5Y3YvbWJrd0FJWWR0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nQUFBQUJBSVFBQUFBQUFBQUFBQUFBSUJwQlBqU2Z3UVdDQVFBQUFBa0FCZ0lCQUFBQUNRQUdRZ0FBQkFJQWdBQkFBOElBZ0FCQUFPQUhnQUFBQVFDRUFBQllNRC8yc25MLzVtNU1BQ0dIYllBQklBQkFBQUFBQUlJQUFBQUFBRGFDY3ovQ2dBQ0FBSUFOd1FCQUFFQUFBU0FBZ0FBQUFBQ0NBQUJBUEgvN1FUbS93b0FBZ0FEQURjRUFRQUJBQUFFZ0FNQUFBQUFBZ2dBQUFBQUFBQUFBQUFLQUFJQUJBQXdCQUVBQnpFRUVBQVJBQUFBRWdBQUFBQUFBQUFVQUFBQUFBQUVnQVFBQUFBQUFnZ0FBQUFlQUFBQUFBQUtBQUlBQlFBM0JBRUFBUUFBQklBRkFBQUFBQUlJQUFBQUxRRHRCT2IvQ2dBQ0FBWUFBZ1FDQUFnQUt3UUNBQUVBU0FRQUFEY0VBUUFCQm9BQUFBQUFBQUlJQUFDZ01BRHQ3T24vQkFJUUFBQmdLUUM2K2RyL21ia3dBTzNzNmY4akNBRUEvd0VIQVFEL0FnY0NBQUFBQlFjQkFBTUFCdzRBQVFBQUFBTUFZQURJQUFNQVQwZ0FBQUFBQklBR0FBQUFBQUlJQUFBQThmOFQreGtBQ2dBQ0FBY0FBZ1FDQUFjQUt3UUNBQUVBU0FRQUFEY0VBUUFCQm9BQUFBQUFBQUlJQUx3NzdQOFRZeFlBQkFJUUFGWVY1ZjhUWXhZQU5KUDAvMGFXSFFBakNBRUFBQUlIQWdBQUFBVUhBUUFFQkFjR0FBSUFBZ0FEQUFBSERnQUJBQUFBQXdCZ0FNZ0FBd0JPU0FBQUFBQUVnQWNBQUFBQUFnZ0FBQUFBQUNiMk13QUtBQUlBQ0FBM0JBRUFBUUFBQklBSUFBQUFBQUlJQUFFQThmODU4VTBBQ2dBQ0FBa0FOd1FCQUFFQUFBU0FDUUFBQUFBQ0NBQUFBQUFBVE94bkFBb0FBZ0FLQUFJRUFnQUhBQ3NFQWdBQkFFZ0VBQUEzQkFFQUFRYUFBQUFBQUFBQ0NBQXprd01BVEZSa0FBUUNFQUROYlB6L1RGUmtBS3JxQ3dDQWgyc0FJd2dCQUFBQ0J3SUFBQUFGQndFQUJRUUhCZ0FDQUFJQUF3QUFCdzRBQVFBQUFBTUFZQURJQUFNQVRrZ0FBQUFBQklBS0FBQUFBQUlJQUFFQThmOWc1NEVBQ2dBQ0FBc0FNQVFCQUFjeEJCQUFHQUFBQUJrQUFBQUFBQUFBR3dBQUFBQUFCSUFMQUFBQUFBSUlBQUFBQUFCejRwc0FDZ0FDQUF3QU53UUJBQUVBQUFTQURBQUFBQUFDQ0FBQkFQSC9odDIxQUFvQUFnQU5BRGNFQVFBQkFBQUVnQTBBQUFBQUFnZ0FBUURULzJEbmdRQUtBQUlBRGdBM0JBRUFBUUFBQklBT0FBQUFBQUlJQUFFQXhQOXo0cHNBQ2dBQ0FBOEFBZ1FDQUFnQUt3UUNBQUVBU0FRQUFEY0VBUUFCQm9BQUFBQUFBQUlJQUFHZ3gvOXorcGNBQkFJUUFBRmd3UDl6K3BjQW1ybkgvNmJ0cGdBakNBRUFBQUlIQWdBQUFBVUhBUUFCQUFjT0FBRUFBQUFEQUdBQXlBQURBRTlJQUFBQUFBV0FFQUFBQUFvQUFnQVFBQVFHQkFBQkFBQUFCUVlFQUFJQUFBQUtCZ0VBQVFBQUJZQVJBQUFBQ2dBQ0FCRUFCQVlFQUFJQUFBQUZCZ1FBQXdBQUFBb0dBUUFCQUFBRmdCSUFBQUFLQUFJQUVnQUVCZ1FBQXdBQUFBVUdCQUFFQUFBQUFRWUNBQVlBQ2dZQkFBRUFBQVdBRXdBQUFBb0FBZ0FUQUFRR0JBQUVBQUFBQlFZRUFBVUFBQUFLQmdFQUFRQUFCWUFVQUFBQUNnQUNBQlFBQkFZRUFBTUFBQUFGQmdRQUJnQUFBQW9HQVFBQkFBQUZnQlVBQUFBS0FBSUFGUUFFQmdRQUJnQUFBQVVHQkFBSEFBQUFDZ1lCQUFFQUFBV0FGZ0FBQUFvQUFnQVdBQVFHQkFBSEFBQUFCUVlFQUFnQUFBQUtCZ0VBQVFBQUJZQVhBQUFBQ2dBQ0FCY0FCQVlFQUFnQUFBQUZCZ1FBQ1FBQUFBb0dBUUFCQUFBRmdCZ0FBQUFLQUFJQUdBQUVCZ1FBQ1FBQUFBVUdCQUFLQUFBQUNnWUJBQUVBQUFXQUdRQUFBQW9BQWdBWkFBUUdCQUFLQUFBQUJRWUVBQXNBQUFBS0JnRUFBUUFBQllBYUFBQUFDZ0FDQUJvQUJBWUVBQXNBQUFBRkJnUUFEQUFBQUFvR0FRQUJBQUFGZ0JzQUFBQUtBQUlBR3dBRUJnUUFDZ0FBQUFVR0JBQU5BQUFBQVFZQ0FBWUFDZ1lCQUFFQUFBV0FIQUFBQUFvQUFnQWNBQVFHQkFBTkFBQUFCUVlFQUE0QUFBQUtCZ0VBQVFBQUFBQUFBQUFBQUFBPQ==</t>
        </r>
      </text>
    </comment>
    <comment ref="K146" authorId="0">
      <text>
        <r>
          <rPr>
            <b/>
            <sz val="9"/>
            <color indexed="81"/>
            <rFont val="Tahoma"/>
            <family val="2"/>
          </rPr>
          <t>QzIxSDI2TzN8TUFTVEVSIFNIRUVUUGljdHVyZSAxOTJ8Vm1wRFJEQXhNREFFQXdJQkFBQUFBQUFBQUFBQUFBQ0FBQUFBQUFNQUZnQUFBRU5vWlcxRWNtRjNJREV5TGpBdU1pNHhNRGMyQkFJUUFBQmd3UC9haWN2L21iay9BSmtZ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CcEJQalNmd1FXQ0FRQUFBQWtBQmdJQkFBQUFDUUFHUWdBQUJBSUFnQUJBQThJQWdBQkFBT0FOUUFBQUFRQ0VBQUFZTUQvMm9uTC81bTVQd0NaR05BQUJJQUJBQUFBQUFJSUFBQUF4UDhUK3hrQUNnQUNBQUlBQWdRQ0FBZ0FLd1FDQUFBQVNBUUFBRGNFQVFBQkJvQUFBQUFBQUFJSUFBQ2d4LzhURXhZQUJBSVFBQUJnd1A4VEV4WUFtcm5IL3hQVEhRQWpDQUVBQUFJSEFnQUFBQUFIRFFBQkFBQUFBd0JnQU1nQUF3QlBBQUFBQUFTQUFnQUFBQUFDQ0FBQUFPTC9FL3NaQUFvQUFnQURBQUFBQklBREFBQUFBQUlJQUFBQThmOG05ak1BQ2dBQ0FBUUFBQUFFZ0FRQUFBQUFBZ2dBQUFEaS96bnhUUUFLQUFJQUJRQTNCQUVBQVFBQUJJQUZBQUFBQUFJSUFBQUE4ZjlNN0djQUNnQUNBQVlBQUFBRWdBWUFBQUFBQWdnQUFBRGkvMkRuZ1FBS0FBSUFCd0EzQkFFQUFRQUFCSUFIQUFBQUFBSUlBQUFBOGY5ejRwc0FDZ0FDQUFnQU53UUJBQUVBQUFTQUNBQUFBQUFDQ0FBQUFBOEFjK0tiQUFvQUFnQUpBQUFBQklBSkFBQUFBQUlJQUFBQUhnQ0czYlVBQ2dBQ0FBb0FBQUFFZ0FvQUFBQUFBZ2dBQUFBdEFKbll6d0FLQUFJQUN3QTNCQUVBQVFBQUJJQUxBQUFBQUFJSUFBQUFQQUNHM2JVQUNnQUNBQXdBTndRQkFBRUFBQVNBREFBQUFBQUNDQUFBQUE4QW1kalBBQW9BQWdBTkFEY0VBUUFCQUFBRWdBMEFBQUFBQWdnQS8vOGRBR0RuZ1FBS0FBSUFEZ0EzQkFFQUFRQUFCSUFPQUFBQUFBSUlBUC8vRGdCTTdHY0FDZ0FDQUE4QU53UUJBQUVBQUFTQUR3QUFBQUFDQ0FELy93NEFKdll6QUFvQUFnQVFBQUFBQklBUUFBQUFBQUlJQVAvL0hRQVQreGtBQ2dBQ0FCRUFBQUFFZ0JFQUFBQUFBZ2dBQUFBUEFBQUFBQUFLQUFJQUVnQUFBQVNBRWdBQUFBQUNDQUFBQVBIL0FBQUFBQW9BQWdBVEFBQUFCSUFUQUFBQUFBSUlBQUFBNHYvdEJPYi9DZ0FDQUJRQU53UUJBQUVBQUFTQUZBQUFBQUFDQ0FBQkFQSC8yZ25NL3dvQUFnQVZBRGNFQVFBQkFBQUVnQlVBQUFBQUFnZ0FBQUFQQU5vSnpQOEtBQUlBRmdBM0JBRUFBUUFBQklBV0FBQUFBQUlJQUFBQUhnRHRCT2IvQ2dBQ0FCY0FOd1FCQUFFQUFBU0FGd0FBQUFBQ0NBQUFBRHdBRS9zWkFBb0FBZ0FZQUFJRUFnQUlBQ3NFQWdBQUFFZ0VBQUEzQkFFQUFRYUFBQUFBQUFBQ0NBQUFvRDhBRXhNV0FBUUNFQUFBWURnQUV4TVdBSm01UHdBVDB4MEFJd2dCQUFBQ0J3SUFBQUFBQncwQUFRQUFBQU1BWUFESUFBTUFUd0FBQUFBRWdCZ0FBQUFBQWdnQS8vOGRBRG54VFFBS0FBSUFHUUFDQkFJQUNBQXJCQUlBQVFCSUJBQUFOd1FCQUFFR2dBQUFBQUFBQWdnQS81OGhBRGtKU2dBRUFoQUEvMThhQURrSlNnQ1p1U0VBYlB4WUFDTUlBUUFBQWdjQ0FBQUFCUWNCQUFFQUJ3NEFBUUFBQUFNQVlBRElBQU1BVDBnQUFBQUFCWUFhQUFBQUNnQUNBQm9BQkFZRUFBRUFBQUFGQmdRQUFnQUFBQUFHQWdBQ0FBQUFCWUFiQUFBQUNnQUNBQnNBQkFZRUFBSUFBQUFGQmdRQUF3QUFBQW9HQVFBQkFBQUZnQndBQUFBS0FBSUFIQUFFQmdRQUF3QUFBQVVHQkFBRUFBQUFDZ1lCQUFFQUFBV0FIUUFBQUFvQUFnQWRBQVFHQkFBRUFBQUFCUVlFQUFVQUFBQUtCZ0VBQVFBQUJZQWVBQUFBQ2dBQ0FCNEFCQVlFQUFVQUFBQUZCZ1FBQmdBQUFBb0dBUUFCQUFBRmdCOEFBQUFLQUFJQUh3QUVCZ1FBQmdBQUFBVUdCQUFIQUFBQUNnWUJBQUVBQUFXQUlBQUFBQW9BQWdBZ0FBUUdCQUFIQUFBQUJRWUVBQWdBQUFBS0JnRUFBUUFBQllBaEFBQUFDZ0FDQUNFQUJBWUVBQWdBQUFBRkJnUUFDUUFBQUFvR0FRQUJBQUFGZ0NJQUFBQUtBQUlBSWdBRUJnUUFDUUFBQUFVR0JBQUtBQUFBQ2dZQkFBRUFBQVdBSXdBQUFBb0FBZ0FqQUFRR0JBQUpBQUFBQlFZRUFBc0FBQUFLQmdFQUFRQUFCWUFrQUFBQUNnQUNBQ1FBQkFZRUFBa0FBQUFGQmdRQURBQUFBQW9HQVFBQkFBQUZnQ1VBQUFBS0FBSUFKUUFFQmdRQUNBQUFBQVVHQkFBTkFBQUFDZ1lCQUFFQUFBV0FKZ0FBQUFvQUFnQW1BQVFHQkFBTkFBQUFCUVlFQUE0QUFBQUtCZ0VBQVFBQUJZQW5BQUFBQ2dBQ0FDY0FCQVlFQUFVQUFBQUZCZ1FBRGdBQUFBb0dBUUFCQUFBRmdDZ0FBQUFLQUFJQUtBQUVCZ1FBQXdBQUFBVUdCQUFQQUFBQUFBWUNBQUlBQXdZQ0FBSUFDd1lRQUJ3QUFBQWJBQUFBS1FBQUFETUFBQUFBQUFXQUtRQUFBQW9BQWdBcEFBUUdCQUFQQUFBQUJRWUVBQkFBQUFBS0JnRUFBUUFBQllBcUFBQUFDZ0FDQUNvQUJBWUVBQkFBQUFBRkJnUUFFUUFBQUFvR0FRQUJBQUFGZ0NzQUFBQUtBQUlBS3dBRUJnUUFFUUFBQUFVR0JBQVNBQUFBQUFZQ0FBSUFBd1lDQUFFQUN3WVFBREVBQUFBcUFBQUFMQUFBQUMwQUFBQUFBQVdBTEFBQUFBb0FBZ0FzQUFRR0JBQUNBQUFBQlFZRUFCSUFBQUFLQmdFQUFRQUFCWUF0QUFBQUNnQUNBQzBBQkFZRUFCSUFBQUFGQmdRQUV3QUFBQW9HQVFBQkFBQUZnQzRBQUFBS0FBSUFMZ0FFQmdRQUV3QUFBQVVHQkFBVUFBQUFBQVlDQUFJQUF3WUNBQUVBQ3dZUUFDMEFBQUFBQUFBQUFBQUFBQzhBQUFBQUFBV0FMd0FBQUFvQUFnQXZBQVFHQkFBVUFBQUFCUVlFQUJVQUFBQUtCZ0VBQVFBQUJZQXdBQUFBQ2dBQ0FEQUFCQVlFQUJVQUFBQUZCZ1FBRmdBQUFBQUdBZ0FDQUFNR0FnQUJBQXNHRUFBdkFBQUFBQUFBQUFBQUFBQXhBQUFBQUFBRmdERUFBQUFLQUFJQU1RQUVCZ1FBRVFBQUFBVUdCQUFXQUFBQUNnWUJBQUVBQUFXQU1nQUFBQW9BQWdBeUFBUUdCQUFRQUFBQUJRWUVBQmNBQUFBQUJnSUFBZ0FBQUFXQU13QUFBQW9BQWdBekFBUUdCQUFQQUFBQUJRWUVBQmdBQUFBS0JnRUFBUUFBQUFBQUFBQUFBQUE9</t>
        </r>
      </text>
    </comment>
    <comment ref="K147" authorId="0">
      <text>
        <r>
          <rPr>
            <b/>
            <sz val="9"/>
            <color indexed="81"/>
            <rFont val="Tahoma"/>
            <family val="2"/>
          </rPr>
          <t>QzE2SDEzTjNPM3xNQVNURVIgU0hFRVRQaWN0dXJlIDE5M3xWbXBEUkRBeE1EQUVBd0lCQUFBQUFBQUFBQUFBQUFDQUFBQUFBQU1BRmdBQUFFTm9aVzFFY21GM0lERXlMakF1TWk0eE1EYzJCQUlRQU5wcHlQK05uV1AvbWJrL0FDZVpp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JwQlBqU2Z3UVdDQVFBQUFBa0FCZ0lCQUFBQUNRQUdRZ0FBQkFJQWdBQkFBOElBZ0FCQUFPQU1RQUFBQVFDRUFEYWFjai9qWjFqLzVtNVB3QW5tWWdBQklBQkFBQUFBQUlJQU5vSnpQOU9Lb2dBQ2dBQ0FBSUFOd1FCQUFFQUFBU0FBZ0FBQUFBQ0NBRHRCT2IvVGlwNUFBb0FBZ0FEQUFJRUFnQUlBQ3NFQWdBQUFFZ0VBQUEzQkFFQUFRYUFBQUFBQUFBQ0NBRHRwT24vVGtKMUFBUUNFQUR0Wk9ML1RrSjFBSWUrNmY5T0FuMEFJd2dCQUFBQ0J3SUFBQUFBQncwQUFRQUFBQU1BWUFESUFBTUFUd0FBQUFBRWdBTUFBQUFBQWdnQTdRVG0vMDRxV3dBS0FBSUFCQUFBQUFTQUJBQUFBQUFDQ0FEYUNjei9UaXBNQUFvQUFnQUZBQUlFQWdBSUFDc0VBZ0FBQUVnRUFBQTNCQUVBQVFhQUFBQUFBQUFDQ0FEYXFjLy9Ua0pJQUFRQ0VBRGFhY2ovVGtKSUFIVER6LzlPQWxBQUl3Z0JBQUFDQndJQUFBQUFCdzBBQVFBQUFBTUFZQURJQUFNQVR3QUFBQUFFZ0FVQUFBQUFBZ2dBQUFBQUFFNHFUQUFLQUFJQUJnQUNCQUlBQndBckJBSUFBUUJJQkFBQU53UUJBQUVHZ0FBQUFBQUFBZ2dBTTVNREFFNlNTQUFFQWhBQXpXejgvMDZTU0FBemt3TUF0UGhXQUNNSUFRQUFBZ2NDQUFBQUJRY0JBQUVBQnc0QUFRQUFBQU1BWUFESUFBTUFUa2dBQUFBQUJJQUdBQUFBQUFJSUFBQUFBQUJPS2k0QUNnQUNBQWNBQUFBRWdBY0FBQUFBQWdnQVFFVVlBQjJJSEFBS0FBSUFDQUFDQkFJQUJ3QXJCQUlBQUFCSUJBQUFCb0FBQUFBQUFBSUlBSFBZR3dBZDhCZ0FCQUlRQUF5eUZBQWQ4QmdBYzlnYkFGQWpJQUFqQ0FFQUFBSUhBZ0FBQUFBSERRQUJBQUFBQXdCZ0FNZ0FBd0JPQUFBQUFBU0FDQUFBQUFBQ0NBQUFBQThBQUFBQUFBb0FBZ0FKQUFBQUJJQUpBQUFBQUFJSUFQLy9IUUR0Qk9iL0NnQUNBQW9BQUFBRWdBb0FBQUFBQWdnQS8vOE9BTm9KelA4S0FBSUFDd0FBQUFTQUN3QUFBQUFDQ0FBQUFQSC8yZ25NL3dvQUFnQU1BQUFBQklBTUFBQUFBQUlJQUFBQTR2L3RCT2IvQ2dBQ0FBMEFBQUFFZ0EwQUFBQUFBZ2dBQUFEeC93QUFBQUFLQUFJQURnQUFBQVNBRGdBQUFBQUNDQURBdXVmL0hZZ2NBQW9BQWdBUEFBSUVBZ0FIQUNzRUFnQUJBRWdFQUFBR2dBQUFBQUFBQWdnQWZQYmkveDN3R0FBRUFoQUFGdERiL3gzd0dBRDBUZXYvVUNNZ0FDTUlBUUFBQWdjQ0FBQUFCUWNCQUFRRUJ3WUFBZ0FDQUFNQUFBY09BQUVBQUFBREFHQUF5QUFEQUU1SUFBQUFBQVNBRHdBQUFBQUNDQUQvL3gwQXh3Nnkvd29BQWdBUUFBQUFCSUFRQUFBQUFBSUlBUC8vT3dESERyTC9DZ0FDQUJFQUFnUUNBQWdBS3dRQ0FBQUFTQVFBQURjRUFRQUJCb0FBQUFBQUFBSUlBUCtmUHdESEpxNy9CQUlRQVA5Zk9BREhKcTcvbWJrL0FNZm10ZjhqQ0FFQUFBSUhBZ0FBQUFBSERRQUJBQUFBQXdCZ0FNZ0FBd0JQQUFBQUFBU0FFUUFBQUFBQ0NBRC8vdzRBdEJPWS93b0FBZ0FTQUFBQUJJQVNBQUFBQUFJSUFQLy9IUUNnR0g3L0NnQUNBQk1BQUFBRWdCTUFBQUFBQWdnQS8vOE9BSTBkWlA4S0FBSUFGQUFBQUFTQUZBQUFBQUFDQ0FBQUFQSC9qUjFrL3dvQUFnQVZBQUFBQklBVkFBQUFBQUlJQUFBQTR2K2dHSDcvQ2dBQ0FCWUFBQUFFZ0JZQUFBQUFBZ2dBQUFEeC83UVRtUDhLQUFJQUZ3QUFBQVdBR0FBQUFBb0FBZ0FZQUFRR0JBQUJBQUFBQlFZRUFBSUFBQUFLQmdFQUFRQUFCWUFaQUFBQUNnQUNBQmtBQkFZRUFBSUFBQUFGQmdRQUF3QUFBQW9HQVFBQkFBQUZnQm9BQUFBS0FBSUFHZ0FFQmdRQUF3QUFBQVVHQkFBRUFBQUFBQVlDQUFJQUFBQUZnQnNBQUFBS0FBSUFHd0FFQmdRQUF3QUFBQVVHQkFBRkFBQUFDZ1lCQUFFQUFBV0FIQUFBQUFvQUFnQWNBQVFHQkFBRkFBQUFCUVlFQUFZQUFBQUtCZ0VBQVFBQUJZQWRBQUFBQ2dBQ0FCMEFCQVlFQUFZQUFBQUZCZ1FBQndBQUFBQUdBZ0NBQUFBQUJZQWVBQUFBQ2dBQ0FCNEFCQVlFQUFjQUFBQUZCZ1FBQ0FBQUFBQUdBZ0NBQUFBQUJZQWZBQUFBQ2dBQ0FCOEFCQVlFQUFnQUFBQUZCZ1FBQ1FBQUFBQUdBZ0NBQUFBQUJZQWdBQUFBQ2dBQ0FDQUFCQVlFQUFrQUFBQUZCZ1FBQ2dBQUFBQUdBZ0NBQUFBQUJZQWhBQUFBQ2dBQ0FDRUFCQVlFQUFvQUFBQUZCZ1FBQ3dBQUFBQUdBZ0NBQUFBQUJZQWlBQUFBQ2dBQ0FDSUFCQVlFQUFzQUFBQUZCZ1FBREFBQUFBQUdBZ0NBQUFBQUJZQWpBQUFBQ2dBQ0FDTUFCQVlFQUF3QUFBQUZCZ1FBRFFBQUFBQUdBZ0NBQUFBQUJZQWtBQUFBQ2dBQ0FDUUFCQVlFQUFnQUFBQUZCZ1FBRFFBQUFBQUdBZ0NBQUFBQUJZQWxBQUFBQ2dBQ0FDVUFCQVlFQUEwQUFBQUZCZ1FBRGdBQUFBQUdBZ0NBQUFBQUJZQW1BQUFBQ2dBQ0FDWUFCQVlFQUFZQUFBQUZCZ1FBRGdBQUFBQUdBZ0NBQUFBQUJZQW5BQUFBQ2dBQ0FDY0FCQVlFQUFvQUFBQUZCZ1FBRHdBQUFBb0dBUUFCQUFBRmdDZ0FBQUFLQUFJQUtBQUVCZ1FBRHdBQUFBVUdCQUFRQUFBQUFBWUNBQUlBQUFBRmdDa0FBQUFLQUFJQUtRQUVCZ1FBRHdBQUFBVUdCQUFSQUFBQUNnWUJBQUVBQUFXQUtnQUFBQW9BQWdBcUFBUUdCQUFSQUFBQUJRWUVBQklBQUFBQUJnSUFnQUFBQUFXQUt3QUFBQW9BQWdBckFBUUdCQUFTQUFBQUJRWUVBQk1BQUFBQUJnSUFnQUFBQUFXQUxBQUFBQW9BQWdBc0FBUUdCQUFUQUFBQUJRWUVBQlFBQUFBQUJnSUFnQUFBQUFXQUxRQUFBQW9BQWdBdEFBUUdCQUFVQUFBQUJRWUVBQlVBQUFBQUJnSUFnQUFBQUFXQUxnQUFBQW9BQWdBdUFBUUdCQUFWQUFBQUJRWUVBQllBQUFBQUJnSUFnQUFBQUFXQUx3QUFBQW9BQWdBdkFBUUdCQUFSQUFBQUJRWUVBQllBQUFBQUJnSUFnQUFBQUFlQU1nQUFBQVFDRUFBQUFBQUEwSDBrQUFBQUFBQk9wUlFBQ2dBQ0FEQUFBQW9DQUFRQUJBb0NBQUVBRFFJTUFFNmxGQUFBQUFBQUFBQUFBQTRDREFEUWZTUUFBQUFBQUFBQUFBQVBBZ3dBVHFVVUFJSFlEd0FBQUFBQUFBQUhnRE1BQUFBRUFoQUFBQUFBQURReisvOEFBQUFBN1FUbS93b0FBZ0F4QUFBS0FnQUVBQVFLQWdBQkFBMENEQUR0Qk9iL0FBQUFBQUFBQUFBT0Fnd0FORFA3L3dBQUFBQUFBQUFBRHdJTUFPMEU1djlHTGhVQUFBQUFBQUFBQjRBMEFBQUFCQUlRQUFBQUFBRG5ScFAvQUFBQUFLQVlmdjhLQUFJQU1nQUFDZ0lBQkFBRUNnSUFBUUFOQWd3QW9CaCsvd0FBQUFBQUFBQUFEZ0lNQU9kR2svOEFBQUFBQUFBQUFBOENEQUNnR0g3L1JpNFZBQUFBQUFBQUFBQUFBQUFBQUFBQQ==</t>
        </r>
      </text>
    </comment>
    <comment ref="J148" authorId="0">
      <text>
        <r>
          <rPr>
            <sz val="9"/>
            <color indexed="81"/>
            <rFont val="Tahoma"/>
            <family val="2"/>
          </rPr>
          <t>QzE4SDE0QnJOM098TUFTVEVSIFNIRUVUUGljdHVyZSAzNDV8Vm1wRFJEQXhNREFFQXdJQkFBQUFBQUFBQUFBQUFBQ0FBQUFBQUFNQUZnQUFBRU5vWlcxRWNtRjNJREV5TGpBdU1pNHhNRGMyQkFJUUFOcmltLzhWdjdYLytoc2xBTWxDY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MeFdnQklXQ0FRQUFBQWtBQmdJQkFBQUFDUUFHUWdBQUJBSUFnQUJBQThJQWdBQkFBT0FOUUFBQUFRQ0VBRGE0cHYvRmIrMS8vb2JKUURKUW00QUJJQUJBQUFBQUFJSUFGbU1zZitrRzl6L0NnQUNBQUlBQWdRQ0FDTUFLd1FDQUFBQVNBUUFBRGNFQVFBQkJvQUFBQUFBQUFJSUFJd2Z0ZitrVzkzL0JBSVFBQ1g1cmY4TFF0UC9qQisxLzZSYjNmOGpDQUVBL3dFSEFRRC9BZ2NDQUFBQUJRY0JBQU1BQnc0QUFRQUFBQU1BWUFESUFBTUFRbklBQUFBQUJJQUNBQUFBQUFJSUFDQ3Z0UCtTOGZuL0NnQUNBQU1BQUFBRWdBTUFBQUFBQWdnQTRHbWMvOEtUQ3dBS0FBSUFCQUFBQUFTQUJBQUFBQUFDQ0FDbmpKLy9yMmtwQUFvQUFnQUZBQUFBQklBRkFBQUFBQUlJQUsvMHV2OXNuVFVBQ2dBQ0FBWUFBQUFFZ0FZQUFBQUFBZ2dBN3puRS80a2xVZ0FLQUFJQUJ3QUNCQUlBQndBckJBSUFBUUJJQkFBQU53UUJBQUVHZ0FBQUFBQUFBZ2dBSXMzSC80bU5UZ0FFQWhBQXZLYkEvNG1OVGdBaXpjZi84UE5jQUNNSUFRQUFBZ2NDQUFBQUJRY0JBQUVBQnc0QUFRQUFBQU1BWUFESUFBTUFUa2dBQUFBQUJJQUhBQUFBQUFJSUFPODU0ditKSlZJQUNnQUNBQWdBQUFBRWdBZ0FBQUFBQWdnQUlOenovOGxxYWdBS0FBSUFDUUFDQkFJQUNBQXJCQUlBQUFCSUJBQUFOd1FCQUFFR2dBQUFBQUFBQWdnQUlIejMvOG1DWmdBRUFoQUFJRHp3LzhtQ1pnQzVsZmYveVVKdUFDTUlBUUFBQWdjQ0FBQUFBQWNOQUFFQUFBQURBR0FBeUFBREFFOEFBQUFBQklBSkFBQUFBQUlJQUM5LzYvOXNuVFVBQ2dBQ0FBb0FBQUFFZ0FvQUFBQUFBZ2dBaU1vQkFGaXdTUUFLQUFJQUN3QUNCQUlBQndBckJBSUFBUUJJQkFBQU53UUJBQUVHZ0FBQUFBQUFBZ2dBdTEwRkFGZ1lSZ0FFQWhBQVZqZisvMWdZUmdDN1hRVUF2MzVVQUNNSUFRQUFBZ2NDQUFBQUJRY0JBQUVBQnc0QUFRQUFBQU1BWUFESUFBTUFUa2dBQUFBQUJJQUxBQUFBQUFJSUFLVlNIZ0FZYTBBQUNnQUNBQXdBTndRQkFBRUFBQVNBREFBQUFBQUNDQUJvanlRQTdCSWpBQW9BQWdBTkFEY0VBUUFCQUFBRWdBMEFBQUFBQWdnQURrUU9BQUFBRHdBS0FBSUFEZ0FBQUFTQURnQUFBQUFDQ0FEeXUvSC9RRVVZQUFvQUFnQVBBQUFBQklBUEFBQUFBQUlJQU1FWjRQOEFBQUFBQ2dBQ0FCQUFBZ1FDQUFjQUt3UUNBQUVBU0FRQUFBYUFBQUFBQUFBQ0NBQjlWZHYvQUdqOC93UUNFQUFXTDlUL0FHajgvL1NzNC84em13TUFJd2dCQUFBQ0J3SUFBQUFGQndFQUJBUUhCZ0FDQUFJQUF3QUFCdzRBQVFBQUFBTUFZQURJQUFNQVRrZ0FBQUFBQklBUUFBQUFBQUlJQVBLNzhmL0F1dWYvQ2dBQ0FCRUFBQUFFZ0JFQUFBQUFBZ2dBTDMvci81Uml5djhLQUFJQUVnQUFBQVNBRWdBQUFBQUNDQUNJeWdFQXFFKzIvd29BQWdBVEFBQUFCSUFUQUFBQUFBSUlBS1ZTSGdEb2xMLy9DZ0FDQUJRQUFBQUVnQlFBQUFBQUFnZ0FhSThrQUJUdDNQOEtBQUlBRlFBQUFBU0FGUUFBQUFBQ0NBQU9SQTRBQUFEeC93b0FBZ0FXQUFBQUJJQVdBQUFBQUFJSUFPODUwLzg3K3lNQUNnQUNBQmNBQUFBRWdCY0FBQUFBQWdnQUp4ZlEvMDRsQmdBS0FBSUFHQUFBQUFXQUdRQUFBQW9BQWdBWkFBUUdCQUFCQUFBQUJRWUVBQUlBQUFBS0JnRUFBUUFBQllBYUFBQUFDZ0FDQUJvQUJBWUVBQUlBQUFBRkJnUUFBd0FBQUFBR0FnQ0FBQUFBQllBYkFBQUFDZ0FDQUJzQUJBWUVBQU1BQUFBRkJnUUFCQUFBQUFBR0FnQ0FBQUFBQllBY0FBQUFDZ0FDQUJ3QUJBWUVBQVFBQUFBRkJnUUFCUUFBQUFBR0FnQ0FBQUFBQllBZEFBQUFDZ0FDQUIwQUJBWUVBQVVBQUFBRkJnUUFCZ0FBQUFvR0FRQUJBQUFGZ0I0QUFBQUtBQUlBSGdBRUJnUUFCZ0FBQUFVR0JBQUhBQUFBQ2dZQkFBRUFBQVdBSHdBQUFBb0FBZ0FmQUFRR0JBQUhBQUFBQlFZRUFBZ0FBQUFBQmdJQUFnQUFBQVdBSUFBQUFBb0FBZ0FnQUFRR0JBQUhBQUFBQlFZRUFBa0FBQUFLQmdFQUFRQUFCWUFoQUFBQUNnQUNBQ0VBQkFZRUFBa0FBQUFGQmdRQUNnQUFBQW9HQVFBQkFBQUZnQ0lBQUFBS0FBSUFJZ0FFQmdRQUNnQUFBQVVHQkFBTEFBQUFDZ1lCQUFFQUFBV0FJd0FBQUFvQUFnQWpBQVFHQkFBTEFBQUFCUVlFQUF3QUFBQUtCZ0VBQVFBQUJZQWtBQUFBQ2dBQ0FDUUFCQVlFQUF3QUFBQUZCZ1FBRFFBQUFBb0dBUUFCQUFBRmdDVUFBQUFLQUFJQUpRQUVCZ1FBRFFBQUFBVUdCQUFPQUFBQUFBWUNBSUFBQUFBRmdDWUFBQUFLQUFJQUpnQUVCZ1FBQ1FBQUFBVUdCQUFPQUFBQUNnWUJBQUVBQUFXQUp3QUFBQW9BQWdBbkFBUUdCQUFPQUFBQUJRWUVBQThBQUFBQUJnSUFnQUFBQUFXQUtBQUFBQW9BQWdBb0FBUUdCQUFQQUFBQUJRWUVBQkFBQUFBQUJnSUFnQUFBQUFXQUtRQUFBQW9BQWdBcEFBUUdCQUFRQUFBQUJRWUVBQkVBQUFBQUJnSUFnQUFBQUFXQUtnQUFBQW9BQWdBcUFBUUdCQUFSQUFBQUJRWUVBQklBQUFBQUJnSUFnQUFBQUFXQUt3QUFBQW9BQWdBckFBUUdCQUFTQUFBQUJRWUVBQk1BQUFBQUJnSUFnQUFBQUFXQUxBQUFBQW9BQWdBc0FBUUdCQUFUQUFBQUJRWUVBQlFBQUFBQUJnSUFnQUFBQUFXQUxRQUFBQW9BQWdBdEFBUUdCQUFVQUFBQUJRWUVBQlVBQUFBQUJnSUFnQUFBQUFXQUxnQUFBQW9BQWdBdUFBUUdCQUFOQUFBQUJRWUVBQlVBQUFBQUJnSUFnQUFBQUFXQUx3QUFBQW9BQWdBdkFBUUdCQUFRQUFBQUJRWUVBQlVBQUFBQUJnSUFnQUFBQUFXQU1BQUFBQW9BQWdBd0FBUUdCQUFKQUFBQUJRWUVBQllBQUFBS0JnRUFBUUFBQllBeEFBQUFDZ0FDQURFQUJBWUVBQVVBQUFBRkJnUUFGZ0FBQUFBR0FnQ0FBQUFBQllBeUFBQUFDZ0FDQURJQUJBWUVBQllBQUFBRkJnUUFGd0FBQUFBR0FnQ0FBQUFBQllBekFBQUFDZ0FDQURNQUJBWUVBQUlBQUFBRkJnUUFGd0FBQUFBR0FnQ0FBQUFBQjRBMkFBQUFCQUlRQU9mUnQvL0Y5U3dBNTlHMy8zN0hGd0FLQUFJQU5BQUFDZ0lBQkFBRUNnSUFBUUFOQWd3QWZzY1hBT2ZSdC84QUFBQUFEZ0lNQU1YMUxBRG4wYmYvQUFBQUFBOENEQUIreHhjQUxnRE4vd0FBQUFBQUFBZUFOd0FBQUFRQ0VBREJudm4vZ2RnUEFNR2UrZjhBQUFBQUNnQUNBRFVBQUFvQ0FBUUFCQW9DQUFFQURRSU1BQUFBQUFEQm52bi9BQUFBQUE0Q0RBQ0IyQThBd1o3NS93QUFBQUFQQWd3QUFBQUFBRUYzQ1FBQUFBQUFBQUFIZ0RnQUFBQUVBaEFBU3djSUFCclc2UDlMQndnQTFLZlQvd29BQWdBMkFBQUtBZ0FFQUFRS0FnQUJBQTBDREFEVXA5UC9Td2NJQUFBQUFBQU9BZ3dBR3Riby8wc0hDQUFBQUFBQUR3SU1BTlNuMC8rU05SMEFBQUFBQUFBQUFBQUFBQUFBQUFBPQ==</t>
        </r>
      </text>
    </comment>
    <comment ref="K148" authorId="0">
      <text>
        <r>
          <rPr>
            <sz val="9"/>
            <color indexed="81"/>
            <rFont val="Tahoma"/>
            <family val="2"/>
          </rPr>
          <t>QzE4SDE0QnJOM098TUFTVEVSIFNIRUVUUGljdHVyZSAzNDV8Vm1wRFJEQXhNREFFQXdJQkFBQUFBQUFBQUFBQUFBQ0FBQUFBQUFNQUZnQUFBRU5vWlcxRWNtRjNJREV5TGpBdU1pNHhNRGMyQkFJUUFOcmltLzhWdjdYLytoc2xBTWxDY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MeFdnQklXQ0FRQUFBQWtBQmdJQkFBQUFDUUFHUWdBQUJBSUFnQUJBQThJQWdBQkFBT0FOUUFBQUFRQ0VBRGE0cHYvRmIrMS8vb2JKUURKUW00QUJJQUJBQUFBQUFJSUFGbU1zZitrRzl6L0NnQUNBQUlBQWdRQ0FDTUFLd1FDQUFBQVNBUUFBRGNFQVFBQkJvQUFBQUFBQUFJSUFJd2Z0ZitrVzkzL0JBSVFBQ1g1cmY4TFF0UC9qQisxLzZSYjNmOGpDQUVBL3dFSEFRRC9BZ2NDQUFBQUJRY0JBQU1BQnc0QUFRQUFBQU1BWUFESUFBTUFRbklBQUFBQUJJQUNBQUFBQUFJSUFDQ3Z0UCtTOGZuL0NnQUNBQU1BQUFBRWdBTUFBQUFBQWdnQTRHbWMvOEtUQ3dBS0FBSUFCQUFBQUFTQUJBQUFBQUFDQ0FDbmpKLy9yMmtwQUFvQUFnQUZBQUFBQklBRkFBQUFBQUlJQUsvMHV2OXNuVFVBQ2dBQ0FBWUFBQUFFZ0FZQUFBQUFBZ2dBN3puRS80a2xVZ0FLQUFJQUJ3QUNCQUlBQndBckJBSUFBUUJJQkFBQU53UUJBQUVHZ0FBQUFBQUFBZ2dBSXMzSC80bU5UZ0FFQWhBQXZLYkEvNG1OVGdBaXpjZi84UE5jQUNNSUFRQUFBZ2NDQUFBQUJRY0JBQUVBQnc0QUFRQUFBQU1BWUFESUFBTUFUa2dBQUFBQUJJQUhBQUFBQUFJSUFPODU0ditKSlZJQUNnQUNBQWdBQUFBRWdBZ0FBQUFBQWdnQUlOenovOGxxYWdBS0FBSUFDUUFDQkFJQUNBQXJCQUlBQUFCSUJBQUFOd1FCQUFFR2dBQUFBQUFBQWdnQUlIejMvOG1DWmdBRUFoQUFJRHp3LzhtQ1pnQzVsZmYveVVKdUFDTUlBUUFBQWdjQ0FBQUFBQWNOQUFFQUFBQURBR0FBeUFBREFFOEFBQUFBQklBSkFBQUFBQUlJQUM5LzYvOXNuVFVBQ2dBQ0FBb0FBQUFFZ0FvQUFBQUFBZ2dBaU1vQkFGaXdTUUFLQUFJQUN3QUNCQUlBQndBckJBSUFBUUJJQkFBQU53UUJBQUVHZ0FBQUFBQUFBZ2dBdTEwRkFGZ1lSZ0FFQWhBQVZqZisvMWdZUmdDN1hRVUF2MzVVQUNNSUFRQUFBZ2NDQUFBQUJRY0JBQUVBQnc0QUFRQUFBQU1BWUFESUFBTUFUa2dBQUFBQUJJQUxBQUFBQUFJSUFLVlNIZ0FZYTBBQUNnQUNBQXdBTndRQkFBRUFBQVNBREFBQUFBQUNDQUJvanlRQTdCSWpBQW9BQWdBTkFEY0VBUUFCQUFBRWdBMEFBQUFBQWdnQURrUU9BQUFBRHdBS0FBSUFEZ0FBQUFTQURnQUFBQUFDQ0FEeXUvSC9RRVVZQUFvQUFnQVBBQUFBQklBUEFBQUFBQUlJQU1FWjRQOEFBQUFBQ2dBQ0FCQUFBZ1FDQUFjQUt3UUNBQUVBU0FRQUFBYUFBQUFBQUFBQ0NBQjlWZHYvQUdqOC93UUNFQUFXTDlUL0FHajgvL1NzNC84em13TUFJd2dCQUFBQ0J3SUFBQUFGQndFQUJBUUhCZ0FDQUFJQUF3QUFCdzRBQVFBQUFBTUFZQURJQUFNQVRrZ0FBQUFBQklBUUFBQUFBQUlJQVBLNzhmL0F1dWYvQ2dBQ0FCRUFBQUFFZ0JFQUFBQUFBZ2dBTDMvci81Uml5djhLQUFJQUVnQUFBQVNBRWdBQUFBQUNDQUNJeWdFQXFFKzIvd29BQWdBVEFBQUFCSUFUQUFBQUFBSUlBS1ZTSGdEb2xMLy9DZ0FDQUJRQUFBQUVnQlFBQUFBQUFnZ0FhSThrQUJUdDNQOEtBQUlBRlFBQUFBU0FGUUFBQUFBQ0NBQU9SQTRBQUFEeC93b0FBZ0FXQUFBQUJJQVdBQUFBQUFJSUFPODUwLzg3K3lNQUNnQUNBQmNBQUFBRWdCY0FBQUFBQWdnQUp4ZlEvMDRsQmdBS0FBSUFHQUFBQUFXQUdRQUFBQW9BQWdBWkFBUUdCQUFCQUFBQUJRWUVBQUlBQUFBS0JnRUFBUUFBQllBYUFBQUFDZ0FDQUJvQUJBWUVBQUlBQUFBRkJnUUFBd0FBQUFBR0FnQ0FBQUFBQllBYkFBQUFDZ0FDQUJzQUJBWUVBQU1BQUFBRkJnUUFCQUFBQUFBR0FnQ0FBQUFBQllBY0FBQUFDZ0FDQUJ3QUJBWUVBQVFBQUFBRkJnUUFCUUFBQUFBR0FnQ0FBQUFBQllBZEFBQUFDZ0FDQUIwQUJBWUVBQVVBQUFBRkJnUUFCZ0FBQUFvR0FRQUJBQUFGZ0I0QUFBQUtBQUlBSGdBRUJnUUFCZ0FBQUFVR0JBQUhBQUFBQ2dZQkFBRUFBQVdBSHdBQUFBb0FBZ0FmQUFRR0JBQUhBQUFBQlFZRUFBZ0FBQUFBQmdJQUFnQUFBQVdBSUFBQUFBb0FBZ0FnQUFRR0JBQUhBQUFBQlFZRUFBa0FBQUFLQmdFQUFRQUFCWUFoQUFBQUNnQUNBQ0VBQkFZRUFBa0FBQUFGQmdRQUNnQUFBQW9HQVFBQkFBQUZnQ0lBQUFBS0FBSUFJZ0FFQmdRQUNnQUFBQVVHQkFBTEFBQUFDZ1lCQUFFQUFBV0FJd0FBQUFvQUFnQWpBQVFHQkFBTEFBQUFCUVlFQUF3QUFBQUtCZ0VBQVFBQUJZQWtBQUFBQ2dBQ0FDUUFCQVlFQUF3QUFBQUZCZ1FBRFFBQUFBb0dBUUFCQUFBRmdDVUFBQUFLQUFJQUpRQUVCZ1FBRFFBQUFBVUdCQUFPQUFBQUFBWUNBSUFBQUFBRmdDWUFBQUFLQUFJQUpnQUVCZ1FBQ1FBQUFBVUdCQUFPQUFBQUNnWUJBQUVBQUFXQUp3QUFBQW9BQWdBbkFBUUdCQUFPQUFBQUJRWUVBQThBQUFBQUJnSUFnQUFBQUFXQUtBQUFBQW9BQWdBb0FBUUdCQUFQQUFBQUJRWUVBQkFBQUFBQUJnSUFnQUFBQUFXQUtRQUFBQW9BQWdBcEFBUUdCQUFRQUFBQUJRWUVBQkVBQUFBQUJnSUFnQUFBQUFXQUtnQUFBQW9BQWdBcUFBUUdCQUFSQUFBQUJRWUVBQklBQUFBQUJnSUFnQUFBQUFXQUt3QUFBQW9BQWdBckFBUUdCQUFTQUFBQUJRWUVBQk1BQUFBQUJnSUFnQUFBQUFXQUxBQUFBQW9BQWdBc0FBUUdCQUFUQUFBQUJRWUVBQlFBQUFBQUJnSUFnQUFBQUFXQUxRQUFBQW9BQWdBdEFBUUdCQUFVQUFBQUJRWUVBQlVBQUFBQUJnSUFnQUFBQUFXQUxnQUFBQW9BQWdBdUFBUUdCQUFOQUFBQUJRWUVBQlVBQUFBQUJnSUFnQUFBQUFXQUx3QUFBQW9BQWdBdkFBUUdCQUFRQUFBQUJRWUVBQlVBQUFBQUJnSUFnQUFBQUFXQU1BQUFBQW9BQWdBd0FBUUdCQUFKQUFBQUJRWUVBQllBQUFBS0JnRUFBUUFBQllBeEFBQUFDZ0FDQURFQUJBWUVBQVVBQUFBRkJnUUFGZ0FBQUFBR0FnQ0FBQUFBQllBeUFBQUFDZ0FDQURJQUJBWUVBQllBQUFBRkJnUUFGd0FBQUFBR0FnQ0FBQUFBQllBekFBQUFDZ0FDQURNQUJBWUVBQUlBQUFBRkJnUUFGd0FBQUFBR0FnQ0FBQUFBQjRBMkFBQUFCQUlRQU9mUnQvL0Y5U3dBNTlHMy8zN0hGd0FLQUFJQU5BQUFDZ0lBQkFBRUNnSUFBUUFOQWd3QWZzY1hBT2ZSdC84QUFBQUFEZ0lNQU1YMUxBRG4wYmYvQUFBQUFBOENEQUIreHhjQUxnRE4vd0FBQUFBQUFBZUFOd0FBQUFRQ0VBREJudm4vZ2RnUEFNR2UrZjhBQUFBQUNnQUNBRFVBQUFvQ0FBUUFCQW9DQUFFQURRSU1BQUFBQUFEQm52bi9BQUFBQUE0Q0RBQ0IyQThBd1o3NS93QUFBQUFQQWd3QUFBQUFBRUYzQ1FBQUFBQUFBQUFIZ0RnQUFBQUVBaEFBU3djSUFCclc2UDlMQndnQTFLZlQvd29BQWdBMkFBQUtBZ0FFQUFRS0FnQUJBQTBDREFEVXA5UC9Td2NJQUFBQUFBQU9BZ3dBR3Riby8wc0hDQUFBQUFBQUR3SU1BTlNuMC8rU05SMEFBQUFBQUFBQUFBQUFBQUFBQUFBPQ==</t>
        </r>
      </text>
    </comment>
    <comment ref="J149" authorId="0">
      <text>
        <r>
          <rPr>
            <sz val="9"/>
            <color indexed="81"/>
            <rFont val="Tahoma"/>
            <family val="2"/>
          </rPr>
          <t>QzE2SDE4Q2xOM08zUzJ8TUFTVEVSIFNIRUVUUGljdHVyZSAzNzl8Vm1wRFJEQXhNREFFQXdJQkFBQUFBQUFBQUFBQUFBQ0FBQUFBQUFNQUZnQUFBRU5vWlcxRWNtRjNJREV5TGpBdU1pNHhNRGMyQkFJUUFBRmdoUDl0UlhyL21ia2hBUE4x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0FBQUFCQUlRQUFBQUFBQUFBQUFBQUlER0JPSU1uQklXQ0FRQUFBQWtBQmdJQkFBQUFDUUFHUWdBQUJBSUFnQUJBQThJQWdBQkFBT0FOd0FBQUFRQ0VBQUJZSVQvYlVWNi81bTVJUUR6ZGRBQUJJQUJBQUFBQUFJSUFQLy9IUURUazRML0NnQUNBQUlBQWdRQ0FCRUFLd1FDQUFBQVNBUUFBRGNFQVFBQkJvQUFBQUFBQUFJSUFQK2ZJUURUcTRQL0JBSVFBQUJnR2dCdFJYci9tYmtoQU5PcmcvOGpDQUVBL3dFSEFRRC9BZ2NDQUFBQUJRY0JBQU1BQnc0QUFRQUFBQU1BWUFESUFBTUFRMndBQUFBQUJJQUNBQUFBQUFJSUFQLy9EZ0RtanB6L0NnQUNBQU1BQUFBRWdBTUFBQUFBQWdnQUFBRHgvK2FPblA4S0FBSUFCQUFBQUFTQUJBQUFBQUFDQ0FBQUFPTC8rb20yL3dvQUFnQUZBQUFBQklBRkFBQUFBQUlJQUFFQThmOE5oZEQvQ2dBQ0FBWUFBQUFFZ0FZQUFBQUFBZ2dBQUFBUEFBMkYwUDhLQUFJQUJ3QUFBQVNBQndBQUFBQUNDQUQvL3gwQStvbTIvd29BQWdBSUFBQUFCSUFJQUFBQUFBSUlBQUVBNHY4Z2dPci9DZ0FDQUFrQUFnUUNBQkFBS3dRQ0FBQUFTQVFBQUFhQUFBQUFBQUFDQ0FBQm9PWC9JQ1RuL3dRQ0VBQUJZTjcvSUNUbi81cTU1ZitHeXUzL0l3Z0JBQUFDQndJQUFBQUFCdzBBQVFBQUFBTUFZQURJQUFNQVV3QUFBQUFFZ0FrQUFBQUFBZ2dBN1FUSS95Q0EyLzhLQUFJQUNnQUNCQUlBQ0FBckJBSUFBQUJJQkFBQU53UUJBQUVHZ0FBQUFBQUFBZ2dBN2FUTC95Q1kxLzhFQWhBQTdXVEUveUNZMS8rSHZzdi9JRmpmL3lNSUFRQUFBZ2NDQUFBQUFBY05BQUVBQUFBREFHQUF5QUFEQUU4QUFBQUFCSUFLQUFBQUFBSUlBQlQ3Ky84Z2dQbi9DZ0FDQUFzQUFnUUNBQWdBS3dRQ0FBQUFTQVFBQURjRUFRQUJCb0FBQUFBQUFBSUlBQlNiLy84Z21QWC9CQUlRQUJSYitQOGdtUFgvcmJULy95QlkvZjhqQ0FFQUFBSUhBZ0FBQUFBSERRQUJBQUFBQXdCZ0FNZ0FBd0JQQUFBQUFBU0FDd0FBQUFBQ0NBQUJBTlAvTW5zRUFBb0FBZ0FNQUFJRUFnQUhBQ3NFQWdBQUFFZ0VBQUFHZ0FBQUFBQUFBZ2dBTkpQVy96TGpBQUFFQWhBQXpXelAvekxqQUFBMGs5Yi9aUllJQUNNSUFRQUFBZ2NDQUFBQUFBY05BQUVBQUFBREFHQUF5QUFEQUU0QUFBQUFCSUFNQUFBQUFBSUlBQUVBdGY4eWV3UUFDZ0FDQUEwQU53UUJBQUVBQUFTQURRQUFBQUFDQ0FBQkFLYi9SWFllQUFvQUFnQU9BRGNFQVFBQkFBQUVnQTRBQUFBQUFnZ0FBUUMxLzFseE9BQUtBQUlBRHdBQ0JBSUFCd0FyQkFJQUFBQklCQUFBQm9BQUFBQUFBQUlJQURTVHVQOVoyVFFBQkFJUUFNMXNzZjlaMlRRQU5KTzQvNHdNUEFBakNBRUFBQUlIQWdBQUFBQUhEUUFCQUFBQUF3QmdBTWdBQXdCT0FBQUFBQVNBRHdBQUFBQUNDQUFCQU5QL1dYRTRBQW9BQWdBUUFEY0VBUUFCQUFBRWdCQUFBQUFBQWdnQUFRRGkvMFYySGdBS0FBSUFFUUEzQkFFQUFRQUFCSUFSQUFBQUFBSUlBQUVBcHY5c2JGSUFDZ0FDQUJJQUFBQUVnQklBQUFBQUFnZ0FBUUNJLzJ4c1VnQUtBQUlBRXdBQ0JBSUFFQUFyQkFJQUFBQklCQUFBTndRQkFBRUdnQUFBQUFBQUFnZ0FBYUNMLzJ3UVR3QUVBaEFBQVdDRS8yd1FUd0NhdVl2LzByWlZBQ01JQVFBQUFnY0NBQUFBQUFjTkFBRUFBQUFEQUdBQXlBQURBRk1BQUFBQUJJQVRBQUFBQUFJSUFBRUF0ZjkvWjJ3QUNnQUNBQlFBQWdRQ0FBY0FLd1FDQUFFQVNBUUFBRGNFQVFBQkJvQUFBQUFBQUFJSUFEU1R1UDkvejJnQUJBSVFBTTFzc2Y5L3oyZ0FxK3JBLzdJQ2NBQWpDQUVBQUFJSEFnQUFBQVVIQVFBRkJBY0dBQUlBQWdBREFBQUhEZ0FCQUFBQUF3QmdBTWdBQXdCT1NBQUFBQUFFZ0JRQUFBQUFBZ2dBQVFDbS81SmloZ0FLQUFJQUZRQTNCQUVBQVFBQUJJQVZBQUFBQUFJSUFBRUF0ZittWGFBQUNnQUNBQllBQUFBRWdCWUFBQUFBQWdnQVJNeW8vNjNGdXdBS0FBSUFGd0FDQkFJQUNBQXJCQUlBQUFCSUJBQUFCb0FBQUFBQUFBSUlBRVJzclArdDNiY0FCQUlRQUVRc3BmK3QzYmNBM1lXcy82MmR2d0FqQ0FFQUFBSUhBZ0FBQUFBSERRQUJBQUFBQXdCZ0FNZ0FBd0JQQUFBQUFBU0FGd0FBQUFBQ0NBQ2VGNy8vbWRqUEFBb0FBZ0FZQUFBQUJJQVlBQUFBQUFJSUFMRVMyZitaMk1BQUNnQUNBQmtBQUFBRWdCa0FBQUFBQWdnQTd0WFMvMjJBb3dBS0FBSUFHZ0FBQUFXQUd3QUFBQW9BQWdBYkFBUUdCQUFCQUFBQUJRWUVBQUlBQUFBS0JnRUFBUUFBQllBY0FBQUFDZ0FDQUJ3QUJBWUVBQUlBQUFBRkJnUUFBd0FBQUFBR0FnQ0FBQUFBQllBZEFBQUFDZ0FDQUIwQUJBWUVBQU1BQUFBRkJnUUFCQUFBQUFBR0FnQ0FBQUFBQllBZUFBQUFDZ0FDQUI0QUJBWUVBQVFBQUFBRkJnUUFCUUFBQUFBR0FnQ0FBQUFBQllBZkFBQUFDZ0FDQUI4QUJBWUVBQVVBQUFBRkJnUUFCZ0FBQUFBR0FnQ0FBQUFBQllBZ0FBQUFDZ0FDQUNBQUJBWUVBQVlBQUFBRkJnUUFCd0FBQUFBR0FnQ0FBQUFBQllBaEFBQUFDZ0FDQUNFQUJBWUVBQUlBQUFBRkJnUUFCd0FBQUFBR0FnQ0FBQUFBQllBaUFBQUFDZ0FDQUNJQUJBWUVBQVVBQUFBRkJnUUFDQUFBQUFvR0FRQUJBQUFGZ0NNQUFBQUtBQUlBSXdBRUJnUUFDQUFBQUFVR0JBQUpBQUFBQUFZQ0FBSUFBQUFGZ0NRQUFBQUtBQUlBSkFBRUJnUUFDQUFBQUFVR0JBQUtBQUFBQUFZQ0FBSUFBQUFGZ0NVQUFBQUtBQUlBSlFBRUJnUUFDQUFBQUFVR0JBQUxBQUFBQ2dZQkFBRUFBQVdBSmdBQUFBb0FBZ0FtQUFRR0JBQUxBQUFBQlFZRUFBd0FBQUFLQmdFQUFRQUFCWUFuQUFBQUNnQUNBQ2NBQkFZRUFBd0FBQUFGQmdRQURRQUFBQW9HQVFBQkFBQUZnQ2dBQUFBS0FBSUFLQUFFQmdRQURRQUFBQVVHQkFBT0FBQUFDZ1lCQUFFQUFBV0FLUUFBQUFvQUFnQXBBQVFHQkFBT0FBQUFCUVlFQUE4QUFBQUtCZ0VBQVFBQUJZQXFBQUFBQ2dBQ0FDb0FCQVlFQUE4QUFBQUZCZ1FBRUFBQUFBb0dBUUFCQUFBRmdDc0FBQUFLQUFJQUt3QUVCZ1FBQ3dBQUFBVUdCQUFRQUFBQUNnWUJBQUVBQUFXQUxBQUFBQW9BQWdBc0FBUUdCQUFPQUFBQUJRWUVBQkVBQUFBS0JnRUFBUUFBQllBdEFBQUFDZ0FDQUMwQUJBWUVBQkVBQUFBRkJnUUFFZ0FBQUFBR0FnQUNBQUFBQllBdUFBQUFDZ0FDQUM0QUJBWUVBQkVBQUFBRkJnUUFFd0FBQUFvR0FRQUJBQUFGZ0M4QUFBQUtBQUlBTHdBRUJnUUFFd0FBQUFVR0JBQVVBQUFBQ2dZQkFBRUFBQVdBTUFBQUFBb0FBZ0F3QUFRR0JBQVVBQUFBQlFZRUFCVUFBQUFLQmdFQUFRQUFCWUF4QUFBQUNnQUNBREVBQkFZRUFCVUFBQUFGQmdRQUZnQUFBQUFHQWdDQUFBQUFCWUF5QUFBQUNnQUNBRElBQkFZRUFCWUFBQUFGQmdRQUZ3QUFBQUFHQWdDQUFBQUFCWUF6QUFBQUNnQUNBRE1BQkFZRUFCY0FBQUFGQmdRQUdBQUFBQUFHQWdDQUFBQUFCWUEwQUFBQUNnQUNBRFFBQkFZRUFCZ0FBQUFGQmdRQUdRQUFBQUFHQWdDQUFBQUFCWUExQUFBQUNnQUNBRFVBQkFZRUFCVUFBQUFGQmdRQUdRQUFBQUFHQWdDQUFBQUFCNEE0QUFBQUJBSVFBQUFBQUFCQXVNdi9BQUFBQVBxSnR2OEtBQUlBTmdBQUNnSUFCQUFFQ2dJQUFRQU5BZ3dBK29tMi93QUFBQUFBQUFBQURnSU1BRUM0eS84QUFBQUFBQUFBQUE4Q0RBRDZpYmIvUmk0VkFBQUFBQUFBQUFlQU9RQUFBQVFDRUFDQXdzSC81VS9HQUlEQ3dmOWtkN1lBQ2dBQ0FEY0FBQW9DQUFRQUJBb0NBQUVBRFFJTUFHUjN0Z0NBd3NIL0FBQUFBQTRDREFEbFQ4WUFnTUxCL3dBQUFBQVBBZ3dBWkhlMkFBS2IwZjhBQUFBQUFBQUFBQUFBQUFBQUFBPT0=</t>
        </r>
      </text>
    </comment>
    <comment ref="K149" authorId="0">
      <text>
        <r>
          <rPr>
            <b/>
            <sz val="9"/>
            <color indexed="81"/>
            <rFont val="Tahoma"/>
            <family val="2"/>
          </rPr>
          <t>QzE2SDE4Q2xOM08zUzJ8TUFTVEVSIFNIRUVUUGljdHVyZSA1MTh8Vm1wRFJEQXhNREFFQXdJQkFBQUFBQUFBQUFBQUFBQ0FBQUFBQUFNQUZnQUFBRU5vWlcxRWNtRjNJREV5TGpBdU1pNHhNRGMyQ0FBVEFBQUFWVzUwYVhSc1pXUWdSRzlqZFcxbGJuUUVBaEFBQVdDRS8yMUZlditZdVNFQThuWFFBQUVKQ0FBQWdCWUFBQUFHQUFJSkNBQUFRREVCQU1EVkFBMElBUUFCQ0FjQkFBRTZCQUVBQVRzRUFRQUFSUVFCQUFFOEJBRUFBQXdHQVFBQkR3WUJBQUVOQmdFQUFFSUVBUUFBUXdRQkFBQkVCQUVBQUE0SUFnQ2lCZ29JQ0FBREFHQUF5QUFEQUFzSUNBQUVBQUFBOEFBREFBa0lCQUF6c3dJQUNBZ0VBQUFBQWdBSENBUUFBQUFCQUFZSUJBQUFBQVFBQlFnRUFBQUFIZ0FFQ0FJQWVBQURDQVFBQUFCNEFDTUlBUUFGREFnQkFBQW9DQUVBQVNrSUFRQUJLZ2dCQUFFQ0NCQUFBQUFrQUFBQUpBQUFBQ1FBQUFBa0FBRURBZ0FBQUFJREFnQUJBQUFERGdBQ0FQLy8vLy8vL3dBQUFBQUFBQUFCSkFBQUFBSUFBd0RrQkFVQVFYSnBZV3dFQU9RRUR3QlVhVzFsY3lCT1pYY2dVbTl0WVc0QmdEMEFBQUFFQWhBQUFBQUFBQUFBQUFBQWdNWUU0Z3ljRWhZSUJBQUFBQ1FBR0FnRUFBQUFKQUFaQ0FBQUVBZ0NBQUVBRHdnQ0FBRUFBNEEzQUFBQUJBSVFBQUZnaFA5dFJYci9tTGtoQVBKMTBBQUVnQUVBQUFBQUFnZ0EvLzhkQU5PVGd2OEtBQUlBQWdBQ0JBSUFFUUFyQkFJQUFBQklCQUFBTndRQkFBRUdnQUFBQUFBQUFnZ0EvNThoQU5PcmcvOEVBaEFBLzE4YUFHMUZlditZdVNFQTA2dUQveU1JQVFEL0FRY0JBUDhDQndJQUFBQUZCd0VBQXdBSERnQUJBQUFBQXdCZ0FNZ0FBd0JEYkFBQUFBQUVnQUlBQUFBQUFnZ0EvLzhPQU9hT25QOEtBQUlBQXdBQUFBU0FBd0FBQUFBQ0NBQUFBUEgvNW82Yy93b0FBZ0FFQURjRUFRQUJBQUFFZ0FRQUFBQUFBZ2dBQUFEaS8vcUp0djhLQUFJQUJRQTNCQUVBQVFBQUJJQUZBQUFBQUFJSUFBRUE4ZjhOaGREL0NnQUNBQVlBQUFBRWdBWUFBQUFBQWdnQUFBQVBBQTJGMFA4S0FBSUFCd0EzQkFFQUFRQUFCSUFIQUFBQUFBSUlBUC8vSFFENmliYi9DZ0FDQUFnQU53UUJBQUVBQUFTQUNBQUFBQUFDQ0FBQkFPTC9JSURxL3dvQUFnQUpBQUlFQWdBUUFDc0VBZ0FBQUVnRUFBQUdnQUFBQUFBQUFnZ0FBYURsL3lBazUvOEVBaEFBQVdEZS95QWs1LytidWVYL2g4cnQveU1JQVFBQUFnY0NBQUFBQUFjTkFBRUFBQUFEQUdBQXlBQURBRk1BQUFBQUJJQUpBQUFBQUFJSUFPMEV5UDhnZ052L0NnQUNBQW9BQWdRQ0FBZ0FLd1FDQUFBQVNBUUFBRGNFQVFBQkJvQUFBQUFBQUFJSUFPMmt5LzhnbU5mL0JBSVFBTzFreFA4Z21OZi9oNzdML3lCWTMvOGpDQUVBQUFJSEFnQUFBQUFIRFFBQkFBQUFBd0JnQU1nQUF3QlBBQUFBQUFTQUNnQUFBQUFDQ0FBVSsvdi9JSUQ1L3dvQUFnQUxBQUlFQWdBSUFDc0VBZ0FBQUVnRUFBQTNCQUVBQVFhQUFBQUFBQUFDQ0FBVW0vLy9JSmoxL3dRQ0VBQVVXL2ovSUpqMS82NjAvLzhnV1AzL0l3Z0JBQUFDQndJQUFBQUFCdzBBQVFBQUFBTUFZQURJQUFNQVR3QUFBQUFFZ0FzQUFBQUFBZ2dBQVFEVC96SjdCQUFLQUFJQURBQUNCQUlBQndBckJBSUFBQUJJQkFBQUJvQUFBQUFBQUFJSUFEV1Qxdjh5NHdBQUJBSVFBTTVzei84eTR3QUFOWlBXLzJVV0NBQWpDQUVBQUFJSEFnQUFBQUFIRFFBQkFBQUFBd0JnQU1nQUF3Qk9BQUFBQUFTQURBQUFBQUFDQ0FBQkFMWC9NbnNFQUFvQUFnQU5BRGNFQVFBQkFBQUVnQTBBQUFBQUFnZ0FBUUNtLzBWMkhnQUtBQUlBRGdBM0JBRUFBUUFBQklBT0FBQUFBQUlJQUFFQXRmOVpjVGdBQ2dBQ0FBOEFBZ1FDQUFjQUt3UUNBQUFBU0FRQUFBYUFBQUFBQUFBQ0NBQTFrN2ovV2RrMEFBUUNFQURPYkxIL1dkazBBRFdUdVArTUREd0FJd2dCQUFBQ0J3SUFBQUFBQncwQUFRQUFBQU1BWUFESUFBTUFUZ0FBQUFBRWdBOEFBQUFBQWdnQUFRRFQvMWx4T0FBS0FBSUFFQUEzQkFFQUFRQUFCSUFRQUFBQUFBSUlBQUVBNHY5RmRoNEFDZ0FDQUJFQU53UUJBQUVBQUFTQUVRQUFBQUFDQ0FBQkFLYi9iR3hTQUFvQUFnQVNBQUFBQklBU0FBQUFBQUlJQUFFQWlQOXNiRklBQ2dBQ0FCTUFBZ1FDQUJBQUt3UUNBQUFBU0FRQUFEY0VBUUFCQm9BQUFBQUFBQUlJQUFHZ2kvOXNFRThBQkFJUUFBRmdoUDlzRUU4QW03bUwvOUsyVlFBakNBRUFBQUlIQWdBQUFBQUhEUUFCQUFBQUF3QmdBTWdBQXdCVEFBQUFBQVNBRXdBQUFBQUNDQUFCQUxYL2YyZHNBQW9BQWdBVUFBSUVBZ0FIQUNzRUFnQUJBRWdFQUFBM0JBRUFBUWFBQUFBQUFBQUNDQUExazdqL2Y4OW9BQVFDRUFET2JMSC9mODlvQUt6cXdQK3lBbkFBSXdnQkFBQUNCd0lBQUFBRkJ3RUFCUVFIQmdBQ0FBSUFBd0FBQnc0QUFRQUFBQU1BWUFESUFBTUFUa2dBQUFBQUJJQVVBQUFBQUFJSUFBRUFwditTWW9ZQUNnQUNBQlVBTndRQkFBRUFBQVNBRlFBQUFBQUNDQUFCQUxYL3BsMmdBQW9BQWdBV0FBQUFCSUFXQUFBQUFBSUlBRVRNcVArdHhic0FDZ0FDQUJjQUFnUUNBQWdBS3dRQ0FBQUFTQVFBQURjRUFRQUJCb0FBQUFBQUFBSUlBRVJzclArdDNiY0FCQUlRQUVRc3BmK3QzYmNBM29Xcy82MmR2d0FqQ0FFQUFBSUhBZ0FBQUFBSERRQUJBQUFBQXdCZ0FNZ0FBd0JQQUFBQUFBU0FGd0FBQUFBQ0NBQ2VGNy8vbWRqUEFBb0FBZ0FZQURjRUFRQUJBQUFFZ0JnQUFBQUFBZ2dBc1JMWi81bll3QUFLQUFJQUdRQTNCQUVBQVFBQUJJQVpBQUFBQUFJSUFPN1Ywdjl0Z0tNQUNnQUNBQm9BTndRQkFBRUFBQVdBR3dBQUFBb0FBZ0FiQUFRR0JBQUJBQUFBQlFZRUFBSUFBQUFLQmdFQUFRQUFCWUFjQUFBQUNnQUNBQndBQkFZRUFBSUFBQUFGQmdRQUF3QUFBQUFHQWdDQUFBb0dBUUFCQUFBRmdCMEFBQUFLQUFJQUhRQUVCZ1FBQXdBQUFBVUdCQUFFQUFBQUFBWUNBSUFBQ2dZQkFBRUFBQVdBSGdBQUFBb0FBZ0FlQUFRR0JBQUVBQUFBQlFZRUFBVUFBQUFBQmdJQWdBQUtCZ0VBQVFBQUJZQWZBQUFBQ2dBQ0FCOEFCQVlFQUFVQUFBQUZCZ1FBQmdBQUFBQUdBZ0NBQUFvR0FRQUJBQUFGZ0NBQUFBQUtBQUlBSUFBRUJnUUFCZ0FBQUFVR0JBQUhBQUFBQUFZQ0FJQUFDZ1lCQUFFQUFBV0FJUUFBQUFvQUFnQWhBQVFHQkFBQ0FBQUFCUVlFQUFjQUFBQUFCZ0lBZ0FBS0JnRUFBUUFBQllBaUFBQUFDZ0FDQUNJQUJBWUVBQVVBQUFBRkJnUUFDQUFBQUFvR0FRQUJBQUFGZ0NNQUFBQUtBQUlBSXdBRUJnUUFDQUFBQUFVR0JBQUpBQUFBQUFZQ0FBSUFBQUFGZ0NRQUFBQUtBQUlBSkFBRUJnUUFDQUFBQUFVR0JBQUtBQUFBQUFZQ0FBSUFBQUFGZ0NVQUFBQUtBQUlBSlFBRUJnUUFDQUFBQUFVR0JBQUxBQUFBQ2dZQkFBRUFBQVdBSmdBQUFBb0FBZ0FtQUFRR0JBQUxBQUFBQlFZRUFBd0FBQUFLQmdFQUFRQUFCWUFuQUFBQUNnQUNBQ2NBQkFZRUFBd0FBQUFGQmdRQURRQUFBQW9HQVFBQkFBQUZnQ2dBQUFBS0FBSUFLQUFFQmdRQURRQUFBQVVHQkFBT0FBQUFDZ1lCQUFFQUFBV0FLUUFBQUFvQUFnQXBBQVFHQkFBT0FBQUFCUVlFQUE4QUFBQUtCZ0VBQVFBQUJZQXFBQUFBQ2dBQ0FDb0FCQVlFQUE4QUFBQUZCZ1FBRUFBQUFBb0dBUUFCQUFBRmdDc0FBQUFLQUFJQUt3QUVCZ1FBQ3dBQUFBVUdCQUFRQUFBQUNnWUJBQUVBQUFXQUxBQUFBQW9BQWdBc0FBUUdCQUFPQUFBQUJRWUVBQkVBQUFBS0JnRUFBUUFBQllBdEFBQUFDZ0FDQUMwQUJBWUVBQkVBQUFBRkJnUUFFZ0FBQUFBR0FnQUNBQUFBQllBdUFBQUFDZ0FDQUM0QUJBWUVBQkVBQUFBRkJnUUFFd0FBQUFvR0FRQUJBQUFGZ0M4QUFBQUtBQUlBTHdBRUJnUUFFd0FBQUFVR0JBQVVBQUFBQ2dZQkFBRUFBQVdBTUFBQUFBb0FBZ0F3QUFRR0JBQVVBQUFBQlFZRUFCVUFBQUFLQmdFQUFRQUFCWUF4QUFBQUNnQUNBREVBQkFZRUFCVUFBQUFGQmdRQUZnQUFBQUFHQWdDQUFBb0dBUUFCQUFBRmdESUFBQUFLQUFJQU1nQUVCZ1FBRmdBQUFBVUdCQUFYQUFBQUFBWUNBSUFBQ2dZQkFBRUFBQVdBTXdBQUFBb0FBZ0F6QUFRR0JBQVhBQUFBQlFZRUFCZ0FBQUFBQmdJQWdBQUtCZ0VBQVFBQUJZQTBBQUFBQ2dBQ0FEUUFCQVlFQUJnQUFBQUZCZ1FBR1FBQUFBQUdBZ0NBQUFvR0FRQUJBQUFGZ0RVQUFBQUtBQUlBTlFBRUJnUUFGUUFBQUFVR0JBQVpBQUFBQUFZQ0FJQUFDZ1lCQUFFQUFBZUFPQUFBQUFRQ0VBQUFBQUFBUUxqTC93QUFBQUQ2aWJiL0NnQUNBRFlBQUFvQ0FBUUFCQW9DQUFFQURRSU1BUHFKdHY4QUFBQUFBQUFBQUE0Q0RBQkF1TXYvQUFBQUFBQUFBQUFQQWd3QStvbTIvMFl1RlFBQUFBQUFBQUFIZ0RrQUFBQUVBaEFBZ01MQi8rVlB4Z0NBd3NIL1pIZTJBQW9BQWdBM0FBQUtBZ0FFQUFRS0FnQUJBQTBDREFCa2Q3WUFnTUxCL3dBQUFBQU9BZ3dBNVUvR0FJREN3ZjhBQUFBQUR3SU1BR1IzdGdBQ205SC9BQUFBQUFBQUFBQUFBQUFBQUFBPQ==</t>
        </r>
      </text>
    </comment>
    <comment ref="J150" authorId="0">
      <text>
        <r>
          <rPr>
            <sz val="9"/>
            <color indexed="81"/>
            <rFont val="Tahoma"/>
            <family val="2"/>
          </rPr>
          <t>QzIySDI2TjRPMnxNQVNURVIgU0hFRVRQaWN0dXJlIDM0M3xWbXBEUkRBeE1EQUVBd0lCQUFBQUFBQUFBQUFBQUFDQUFBQUFBQU1BRmdBQUFFTm9aVzFFY21GM0lERXlMakF1TWk0eE1EYzJCQUlRQUFCZzN2K05uV1AvelpONEFGbVJ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EQUFBQUJBSVFBQUFBQUFBQUFBQUFBSURHQkx4V2dCSVdDQVFBQUFBa0FCZ0lCQUFBQUNRQUdRZ0FBQkFJQWdBQkFBOElBZ0FCQUFPQVBnQUFBQVFDRUFBQVlONy9qWjFqLzgyVGVBQlprVGNBQklBQkFBQUFBQUlJQUFBQThmKzBFNWovQ2dBQ0FBSUFOd1FCQUFFQUFBU0FBZ0FBQUFBQ0NBQUFBT0wveHc2eS93b0FBZ0FEQUFJRUFnQUlBQ3NFQWdBQUFFZ0VBQUEzQkFFQUFRYUFBQUFBQUFBQ0NBQUFvT1gveHlhdS93UUNFQUFBWU43L3h5YXUvNXE1NWYvSDVyWC9Jd2dCQUFBQ0J3SUFBQUFBQncwQUFRQUFBQU1BWUFESUFBTUFUd0FBQUFBRWdBTUFBQUFBQWdnQUFBRHgvOW9KelA4S0FBSUFCQUFBQUFTQUJBQUFBQUFDQ0FBQUFPTC83UVRtL3dvQUFnQUZBQUFBQklBRkFBQUFBQUlJQUFBQThmOEFBQUFBQ2dBQ0FBWUFBQUFFZ0FZQUFBQUFBZ2dBQVFEaS94UDdHUUFLQUFJQUJ3QUNCQUlBQndBckJBSUFBQUJJQkFBQUJvQUFBQUFBQUFJSUFEU1Q1ZjhUWXhZQUJBSVFBTTFzM3Y4VFl4WUFOSlBsLzBhV0hRQWpDQUVBQUFJSEFnQUFBQUFIRFFBQkFBQUFBd0JnQU1nQUF3Qk9BQUFBQUFTQUJ3QUFBQUFDQ0FBQkFQSC9Kdll6QUFvQUFnQUlBQUFBQklBSUFBQUFBQUlJQUFBQUR3QW05ak1BQ2dBQ0FBa0FBZ1FDQUFjQUt3UUNBQUFBU0FRQUFBYUFBQUFBQUFBQ0NBQXpreElBSmw0d0FBUUNFQURNYkFzQUpsNHdBRE9URWdCWmtUY0FJd2dCQUFBQ0J3SUFBQUFBQncwQUFRQUFBQU1BWUFESUFBTUFUZ0FBQUFBRWdBa0FBQUFBQWdnQUFBQWVBQlA3R1FBS0FBSUFDZ0FBQUFTQUNnQUFBQUFDQ0FBQUFEd0FFL3NaQUFvQUFnQUxBQUlFQWdBSEFDc0VBZ0FCQUVnRUFBQTNCQUVBQVFhQUFBQUFBQUFDQ0FBemt6OEFFMk1XQUFRQ0VBRE1iRGdBRTJNV0FET1RQd0I1eVNRQUl3Z0JBQUFDQndJQUFBQUZCd0VBQVFBSERnQUJBQUFBQXdCZ0FNZ0FBd0JPU0FBQUFBQUVnQXNBQUFBQUFnZ0FBQUJMQUFBQUFBQUtBQUlBREFBQUFBU0FEQUFBQUFBQ0NBQUFBR2tBQUFBQUFBb0FBZ0FOQURjRUFRQUJBQUFFZ0EwQUFBQUFBZ2dBQUFCNEFPMEU1djhLQUFJQURnQTNCQUVBQVFBQUJJQU9BQUFBQUFJSUFBQUFhUURhQ2N6L0NnQUNBQThBQWdRQ0FBY0FLd1FDQUFBQVNBUUFBQWFBQUFBQUFBQUNDQUF6azJ3QTJuSEkvd1FDRUFETWJHVUEybkhJL3pPVGJBQU5wYy8vSXdnQkFBQUNCd0lBQUFBQUJ3MEFBUUFBQUFNQVlBRElBQU1BVGdBQUFBQUVnQThBQUFBQUFnZ0FBQUI0QU1jT3N2OEtBQUlBRUFBM0JBRUFBUUFBQklBUUFBQUFBQUlJQUFBQWFRQzBFNWovQ2dBQ0FCRUFBQUFFZ0JFQUFBQUFBZ2dBQUFCNEFLQVlmdjhLQUFJQUVnQUFBQVNBRWdBQUFBQUNDQUFBQUdrQWpSMWsvd29BQWdBVEFBQUFCSUFUQUFBQUFBSUlBUC8vU2dDTkhXVC9DZ0FDQUJRQUFBQUVnQlFBQUFBQUFnZ0FBQUE4QUtBWWZ2OEtBQUlBRlFBQUFBU0FGUUFBQUFBQ0NBQUFBRXNBdEJPWS93b0FBZ0FXQUFBQUJJQVdBQUFBQUFJSUFBQUFTd0RhQ2N6L0NnQUNBQmNBTndRQkFBRUFBQVNBRndBQUFBQUNDQUFBQUR3QTdRVG0vd29BQWdBWUFEY0VBUUFCQUFBRWdCZ0FBQUFBQWdnQUFBQVBBQUFBQUFBS0FBSUFHUUFBQUFTQUdRQUFBQUFDQ0FELy94MEE3UVRtL3dvQUFnQWFBQUFBQklBYUFBQUFBQUlJQVAvL0RnRGFDY3ovQ2dBQ0FCc0FBQUFFZ0JzQUFBQUFBZ2dBLy84ZEFNY09zdjhLQUFJQUhBQUNCQUlBQ0FBckJBSUFBQUJJQkFBQU53UUJBQUVHZ0FBQUFBQUFBZ2dBLzU4aEFNY21ydjhFQWhBQS8xOGFBTWNtcnYrWnVTRUF4K2ExL3lNSUFRQUFBZ2NDQUFBQUFBY05BQUVBQUFBREFHQUF5QUFEQUU4QUFBQUFCSUFjQUFBQUFBSUlBUC8vRGdDMEU1ai9DZ0FDQUIwQU53UUJBQUVBQUFXQUhnQUFBQW9BQWdBZUFBUUdCQUFCQUFBQUJRWUVBQUlBQUFBS0JnRUFBUUFBQllBZkFBQUFDZ0FDQUI4QUJBWUVBQUlBQUFBRkJnUUFBd0FBQUFvR0FRQUJBQUFGZ0NBQUFBQUtBQUlBSUFBRUJnUUFBd0FBQUFVR0JBQUVBQUFBQUFZQ0FJQUFBQUFGZ0NFQUFBQUtBQUlBSVFBRUJnUUFCQUFBQUFVR0JBQUZBQUFBQUFZQ0FJQUFBQUFGZ0NJQUFBQUtBQUlBSWdBRUJnUUFCUUFBQUFVR0JBQUdBQUFBQUFZQ0FJQUFBQUFGZ0NNQUFBQUtBQUlBSXdBRUJnUUFCZ0FBQUFVR0JBQUhBQUFBQUFZQ0FJQUFBQUFGZ0NRQUFBQUtBQUlBSkFBRUJnUUFCd0FBQUFVR0JBQUlBQUFBQUFZQ0FJQUFBQUFGZ0NVQUFBQUtBQUlBSlFBRUJnUUFDQUFBQUFVR0JBQUpBQUFBQUFZQ0FJQUFBQUFGZ0NZQUFBQUtBQUlBSmdBRUJnUUFDUUFBQUFVR0JBQUtBQUFBQ2dZQkFBRUFBQVdBSndBQUFBb0FBZ0FuQUFRR0JBQUtBQUFBQlFZRUFBc0FBQUFLQmdFQUFRQUFCWUFvQUFBQUNnQUNBQ2dBQkFZRUFBc0FBQUFGQmdRQURBQUFBQW9HQVFBQkFBQUZnQ2tBQUFBS0FBSUFLUUFFQmdRQURBQUFBQVVHQkFBTkFBQUFDZ1lCQUFFQUFBV0FLZ0FBQUFvQUFnQXFBQVFHQkFBTkFBQUFCUVlFQUE0QUFBQUtCZ0VBQVFBQUJZQXJBQUFBQ2dBQ0FDc0FCQVlFQUE0QUFBQUZCZ1FBRHdBQUFBb0dBUUFCQUFBRmdDd0FBQUFLQUFJQUxBQUVCZ1FBRHdBQUFBVUdCQUFRQUFBQUNnWUJBQUVBQUFXQUxRQUFBQW9BQWdBdEFBUUdCQUFRQUFBQUJRWUVBQkVBQUFBQUJnSUFnQUFBQUFXQUxnQUFBQW9BQWdBdUFBUUdCQUFSQUFBQUJRWUVBQklBQUFBQUJnSUFnQUFBQUFXQUx3QUFBQW9BQWdBdkFBUUdCQUFTQUFBQUJRWUVBQk1BQUFBQUJnSUFnQUFBQUFXQU1BQUFBQW9BQWdBd0FBUUdCQUFUQUFBQUJRWUVBQlFBQUFBQUJnSUFnQUFBQUFXQU1RQUFBQW9BQWdBeEFBUUdCQUFVQUFBQUJRWUVBQlVBQUFBQUJnSUFnQUFBQUFXQU1nQUFBQW9BQWdBeUFBUUdCQUFRQUFBQUJRWUVBQlVBQUFBQUJnSUFnQUFBQUFXQU13QUFBQW9BQWdBekFBUUdCQUFPQUFBQUJRWUVBQllBQUFBS0JnRUFBUUFBQllBMEFBQUFDZ0FDQURRQUJBWUVBQllBQUFBRkJnUUFGd0FBQUFvR0FRQUJBQUFGZ0RVQUFBQUtBQUlBTlFBRUJnUUFDd0FBQUFVR0JBQVhBQUFBQ2dZQkFBRUFBQVdBTmdBQUFBb0FBZ0EyQUFRR0JBQUpBQUFBQlFZRUFCZ0FBQUFBQmdJQWdBQUFBQVdBTndBQUFBb0FBZ0EzQUFRR0JBQUZBQUFBQlFZRUFCZ0FBQUFBQmdJQWdBQUFBQVdBT0FBQUFBb0FBZ0E0QUFRR0JBQVlBQUFBQlFZRUFCa0FBQUFBQmdJQWdBQUFBQVdBT1FBQUFBb0FBZ0E1QUFRR0JBQVpBQUFBQlFZRUFCb0FBQUFBQmdJQWdBQUFBQVdBT2dBQUFBb0FBZ0E2QUFRR0JBQURBQUFBQlFZRUFCb0FBQUFBQmdJQWdBQUFBQVdBT3dBQUFBb0FBZ0E3QUFRR0JBQWFBQUFBQlFZRUFCc0FBQUFLQmdFQUFRQUFCWUE4QUFBQUNnQUNBRHdBQkFZRUFCc0FBQUFGQmdRQUhBQUFBQW9HQVFBQkFBQUhnRDhBQUFBRUFoQUFBQUFBQURReisvOEFBQUFBN1FUbS93b0FBZ0E5QUFBS0FnQUVBQVFLQWdBQkFBMENEQUR0Qk9iL0FBQUFBQUFBQUFBT0Fnd0FORFA3L3dBQUFBQUFBQUFBRHdJTUFPMEU1djlHTGhVQUFBQUFBQUFBQjRCQUFBQUFCQUlRQUFBQUFBQlpLUzhBQUFBQUFCUDdHUUFLQUFJQVBnQUFDZ0lBQkFBRUNnSUFBUUFOQWd3QUUvc1pBQUFBQUFBQUFBQUFEZ0lNQUZrcEx3QUFBQUFBQUFBQUFBOENEQUFUK3hrQVJpNFZBQUFBQUFBQUFBZUFRUUFBQUFRQ0VBQUFBRm9BNTBhVC93QUFXZ0NnR0g3L0NnQUNBRDhBQUFvQ0FBUUFCQW9DQUFFQURRSU1BS0FZZnY4QUFGb0FBQUFBQUE0Q0RBRG5ScFAvQUFCYUFBQUFBQUFQQWd3QW9CaCsvMFl1YndBQUFBQUFBQUFBQUFBQUFBQUFBQT09</t>
        </r>
      </text>
    </comment>
    <comment ref="K150" authorId="0">
      <text>
        <r>
          <rPr>
            <sz val="9"/>
            <color indexed="81"/>
            <rFont val="Tahoma"/>
            <family val="2"/>
          </rPr>
          <t>QzIySDI2TjRPMnxNQVNURVIgU0hFRVRQaWN0dXJlIDM0M3xWbXBEUkRBeE1EQUVBd0lCQUFBQUFBQUFBQUFBQUFDQUFBQUFBQU1BRmdBQUFFTm9aVzFFY21GM0lERXlMakF1TWk0eE1EYzJCQUlRQUFCZzN2K05uV1AvelpONEFGbVJ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EQUFBQUJBSVFBQUFBQUFBQUFBQUFBSURHQkx4V2dCSVdDQVFBQUFBa0FCZ0lCQUFBQUNRQUdRZ0FBQkFJQWdBQkFBOElBZ0FCQUFPQVBnQUFBQVFDRUFBQVlONy9qWjFqLzgyVGVBQlprVGNBQklBQkFBQUFBQUlJQUFBQThmKzBFNWovQ2dBQ0FBSUFOd1FCQUFFQUFBU0FBZ0FBQUFBQ0NBQUFBT0wveHc2eS93b0FBZ0FEQUFJRUFnQUlBQ3NFQWdBQUFFZ0VBQUEzQkFFQUFRYUFBQUFBQUFBQ0NBQUFvT1gveHlhdS93UUNFQUFBWU43L3h5YXUvNXE1NWYvSDVyWC9Jd2dCQUFBQ0J3SUFBQUFBQncwQUFRQUFBQU1BWUFESUFBTUFUd0FBQUFBRWdBTUFBQUFBQWdnQUFBRHgvOW9KelA4S0FBSUFCQUFBQUFTQUJBQUFBQUFDQ0FBQUFPTC83UVRtL3dvQUFnQUZBQUFBQklBRkFBQUFBQUlJQUFBQThmOEFBQUFBQ2dBQ0FBWUFBQUFFZ0FZQUFBQUFBZ2dBQVFEaS94UDdHUUFLQUFJQUJ3QUNCQUlBQndBckJBSUFBQUJJQkFBQUJvQUFBQUFBQUFJSUFEU1Q1ZjhUWXhZQUJBSVFBTTFzM3Y4VFl4WUFOSlBsLzBhV0hRQWpDQUVBQUFJSEFnQUFBQUFIRFFBQkFBQUFBd0JnQU1nQUF3Qk9BQUFBQUFTQUJ3QUFBQUFDQ0FBQkFQSC9Kdll6QUFvQUFnQUlBQUFBQklBSUFBQUFBQUlJQUFBQUR3QW05ak1BQ2dBQ0FBa0FBZ1FDQUFjQUt3UUNBQUFBU0FRQUFBYUFBQUFBQUFBQ0NBQXpreElBSmw0d0FBUUNFQURNYkFzQUpsNHdBRE9URWdCWmtUY0FJd2dCQUFBQ0J3SUFBQUFBQncwQUFRQUFBQU1BWUFESUFBTUFUZ0FBQUFBRWdBa0FBQUFBQWdnQUFBQWVBQlA3R1FBS0FBSUFDZ0FBQUFTQUNnQUFBQUFDQ0FBQUFEd0FFL3NaQUFvQUFnQUxBQUlFQWdBSEFDc0VBZ0FCQUVnRUFBQTNCQUVBQVFhQUFBQUFBQUFDQ0FBemt6OEFFMk1XQUFRQ0VBRE1iRGdBRTJNV0FET1RQd0I1eVNRQUl3Z0JBQUFDQndJQUFBQUZCd0VBQVFBSERnQUJBQUFBQXdCZ0FNZ0FBd0JPU0FBQUFBQUVnQXNBQUFBQUFnZ0FBQUJMQUFBQUFBQUtBQUlBREFBQUFBU0FEQUFBQUFBQ0NBQUFBR2tBQUFBQUFBb0FBZ0FOQURjRUFRQUJBQUFFZ0EwQUFBQUFBZ2dBQUFCNEFPMEU1djhLQUFJQURnQTNCQUVBQVFBQUJJQU9BQUFBQUFJSUFBQUFhUURhQ2N6L0NnQUNBQThBQWdRQ0FBY0FLd1FDQUFBQVNBUUFBQWFBQUFBQUFBQUNDQUF6azJ3QTJuSEkvd1FDRUFETWJHVUEybkhJL3pPVGJBQU5wYy8vSXdnQkFBQUNCd0lBQUFBQUJ3MEFBUUFBQUFNQVlBRElBQU1BVGdBQUFBQUVnQThBQUFBQUFnZ0FBQUI0QU1jT3N2OEtBQUlBRUFBM0JBRUFBUUFBQklBUUFBQUFBQUlJQUFBQWFRQzBFNWovQ2dBQ0FCRUFBQUFFZ0JFQUFBQUFBZ2dBQUFCNEFLQVlmdjhLQUFJQUVnQUFBQVNBRWdBQUFBQUNDQUFBQUdrQWpSMWsvd29BQWdBVEFBQUFCSUFUQUFBQUFBSUlBUC8vU2dDTkhXVC9DZ0FDQUJRQUFBQUVnQlFBQUFBQUFnZ0FBQUE4QUtBWWZ2OEtBQUlBRlFBQUFBU0FGUUFBQUFBQ0NBQUFBRXNBdEJPWS93b0FBZ0FXQUFBQUJJQVdBQUFBQUFJSUFBQUFTd0RhQ2N6L0NnQUNBQmNBTndRQkFBRUFBQVNBRndBQUFBQUNDQUFBQUR3QTdRVG0vd29BQWdBWUFEY0VBUUFCQUFBRWdCZ0FBQUFBQWdnQUFBQVBBQUFBQUFBS0FBSUFHUUFBQUFTQUdRQUFBQUFDQ0FELy94MEE3UVRtL3dvQUFnQWFBQUFBQklBYUFBQUFBQUlJQVAvL0RnRGFDY3ovQ2dBQ0FCc0FBQUFFZ0JzQUFBQUFBZ2dBLy84ZEFNY09zdjhLQUFJQUhBQUNCQUlBQ0FBckJBSUFBQUJJQkFBQU53UUJBQUVHZ0FBQUFBQUFBZ2dBLzU4aEFNY21ydjhFQWhBQS8xOGFBTWNtcnYrWnVTRUF4K2ExL3lNSUFRQUFBZ2NDQUFBQUFBY05BQUVBQUFBREFHQUF5QUFEQUU4QUFBQUFCSUFjQUFBQUFBSUlBUC8vRGdDMEU1ai9DZ0FDQUIwQU53UUJBQUVBQUFXQUhnQUFBQW9BQWdBZUFBUUdCQUFCQUFBQUJRWUVBQUlBQUFBS0JnRUFBUUFBQllBZkFBQUFDZ0FDQUI4QUJBWUVBQUlBQUFBRkJnUUFBd0FBQUFvR0FRQUJBQUFGZ0NBQUFBQUtBQUlBSUFBRUJnUUFBd0FBQUFVR0JBQUVBQUFBQUFZQ0FJQUFBQUFGZ0NFQUFBQUtBQUlBSVFBRUJnUUFCQUFBQUFVR0JBQUZBQUFBQUFZQ0FJQUFBQUFGZ0NJQUFBQUtBQUlBSWdBRUJnUUFCUUFBQUFVR0JBQUdBQUFBQUFZQ0FJQUFBQUFGZ0NNQUFBQUtBQUlBSXdBRUJnUUFCZ0FBQUFVR0JBQUhBQUFBQUFZQ0FJQUFBQUFGZ0NRQUFBQUtBQUlBSkFBRUJnUUFCd0FBQUFVR0JBQUlBQUFBQUFZQ0FJQUFBQUFGZ0NVQUFBQUtBQUlBSlFBRUJnUUFDQUFBQUFVR0JBQUpBQUFBQUFZQ0FJQUFBQUFGZ0NZQUFBQUtBQUlBSmdBRUJnUUFDUUFBQUFVR0JBQUtBQUFBQ2dZQkFBRUFBQVdBSndBQUFBb0FBZ0FuQUFRR0JBQUtBQUFBQlFZRUFBc0FBQUFLQmdFQUFRQUFCWUFvQUFBQUNnQUNBQ2dBQkFZRUFBc0FBQUFGQmdRQURBQUFBQW9HQVFBQkFBQUZnQ2tBQUFBS0FBSUFLUUFFQmdRQURBQUFBQVVHQkFBTkFBQUFDZ1lCQUFFQUFBV0FLZ0FBQUFvQUFnQXFBQVFHQkFBTkFBQUFCUVlFQUE0QUFBQUtCZ0VBQVFBQUJZQXJBQUFBQ2dBQ0FDc0FCQVlFQUE0QUFBQUZCZ1FBRHdBQUFBb0dBUUFCQUFBRmdDd0FBQUFLQUFJQUxBQUVCZ1FBRHdBQUFBVUdCQUFRQUFBQUNnWUJBQUVBQUFXQUxRQUFBQW9BQWdBdEFBUUdCQUFRQUFBQUJRWUVBQkVBQUFBQUJnSUFnQUFBQUFXQUxnQUFBQW9BQWdBdUFBUUdCQUFSQUFBQUJRWUVBQklBQUFBQUJnSUFnQUFBQUFXQUx3QUFBQW9BQWdBdkFBUUdCQUFTQUFBQUJRWUVBQk1BQUFBQUJnSUFnQUFBQUFXQU1BQUFBQW9BQWdBd0FBUUdCQUFUQUFBQUJRWUVBQlFBQUFBQUJnSUFnQUFBQUFXQU1RQUFBQW9BQWdBeEFBUUdCQUFVQUFBQUJRWUVBQlVBQUFBQUJnSUFnQUFBQUFXQU1nQUFBQW9BQWdBeUFBUUdCQUFRQUFBQUJRWUVBQlVBQUFBQUJnSUFnQUFBQUFXQU13QUFBQW9BQWdBekFBUUdCQUFPQUFBQUJRWUVBQllBQUFBS0JnRUFBUUFBQllBMEFBQUFDZ0FDQURRQUJBWUVBQllBQUFBRkJnUUFGd0FBQUFvR0FRQUJBQUFGZ0RVQUFBQUtBQUlBTlFBRUJnUUFDd0FBQUFVR0JBQVhBQUFBQ2dZQkFBRUFBQVdBTmdBQUFBb0FBZ0EyQUFRR0JBQUpBQUFBQlFZRUFCZ0FBQUFBQmdJQWdBQUFBQVdBTndBQUFBb0FBZ0EzQUFRR0JBQUZBQUFBQlFZRUFCZ0FBQUFBQmdJQWdBQUFBQVdBT0FBQUFBb0FBZ0E0QUFRR0JBQVlBQUFBQlFZRUFCa0FBQUFBQmdJQWdBQUFBQVdBT1FBQUFBb0FBZ0E1QUFRR0JBQVpBQUFBQlFZRUFCb0FBQUFBQmdJQWdBQUFBQVdBT2dBQUFBb0FBZ0E2QUFRR0JBQURBQUFBQlFZRUFCb0FBQUFBQmdJQWdBQUFBQVdBT3dBQUFBb0FBZ0E3QUFRR0JBQWFBQUFBQlFZRUFCc0FBQUFLQmdFQUFRQUFCWUE4QUFBQUNnQUNBRHdBQkFZRUFCc0FBQUFGQmdRQUhBQUFBQW9HQVFBQkFBQUhnRDhBQUFBRUFoQUFBQUFBQURReisvOEFBQUFBN1FUbS93b0FBZ0E5QUFBS0FnQUVBQVFLQWdBQkFBMENEQUR0Qk9iL0FBQUFBQUFBQUFBT0Fnd0FORFA3L3dBQUFBQUFBQUFBRHdJTUFPMEU1djlHTGhVQUFBQUFBQUFBQjRCQUFBQUFCQUlRQUFBQUFBQlpLUzhBQUFBQUFCUDdHUUFLQUFJQVBnQUFDZ0lBQkFBRUNnSUFBUUFOQWd3QUUvc1pBQUFBQUFBQUFBQUFEZ0lNQUZrcEx3QUFBQUFBQUFBQUFBOENEQUFUK3hrQVJpNFZBQUFBQUFBQUFBZUFRUUFBQUFRQ0VBQUFBRm9BNTBhVC93QUFXZ0NnR0g3L0NnQUNBRDhBQUFvQ0FBUUFCQW9DQUFFQURRSU1BS0FZZnY4QUFGb0FBQUFBQUE0Q0RBRG5ScFAvQUFCYUFBQUFBQUFQQWd3QW9CaCsvMFl1YndBQUFBQUFBQUFBQUFBQUFBQUFBQT09</t>
        </r>
      </text>
    </comment>
    <comment ref="J151" authorId="0">
      <text>
        <r>
          <rPr>
            <sz val="9"/>
            <color indexed="81"/>
            <rFont val="Tahoma"/>
            <family val="2"/>
          </rPr>
          <t>QzE5SDIzTjNTfE1BU1RFUiBTSEVFVFBpY3R1cmUgNjkzfFZtcERSREF4TURBRUF3SUJBQUFBQUFBQUFBQUFBQUNBQUFBQUFBTUFGZ0FBQUVOb1pXMUVjbUYzSURFeUxqQXVNaTR4TURjMkJBSVFBQmJRMi8vYWljdi9UdUIxQUx6WG1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QkI0YlFZV0NBUUFBQUFrQUJnSUJBQUFBQ1FBR1FnQUFCQUlBZ0FCQUE4SUFnQUJBQU9BTkFBQUFBUUNFQUFXME52LzJvbkwvMDdnZFFDODE1a0FCSUFCQUFBQUFBSUlBRW5jVXdDYnRwa0FDZ0FDQUFJQU53UUJBQUVBQUFTQUFnQUFBQUFDQ0FDT0dFd0FTN3g4QUFvQUFnQURBQUlFQWdBSEFDc0VBZ0FBQUVnRUFBQUdnQUFBQUFBQUFnZ0F3YXRQQUVza2VRQUVBaEFBV29WSUFFc2tlUURCcTA4QWZsZUFBQ01JQVFBQUFnY0NBQUFBQUFjTkFBRUFBQUFEQUdBQXlBQURBRTRBQUFBQUJJQURBQUFBQUFJSUFDSlBZUUMzaFdjQUNnQUNBQVFBTndRQkFBRUFBQVNBQkFBQUFBQUNDQUJuaTFrQVo0dEtBQW9BQWdBRkFEY0VBUUFCQUFBRWdBVUFBQUFBQWdnQUdKRThBS3pIUWdBS0FBSUFCZ0FDQkFJQUJ3QXJCQUlBQUFCSUJBQUFCb0FBQUFBQUFBSUlBRXNrUUFDc0x6OEFCQUlRQU9YOU9BQ3NMejhBU3lSQUFOOWlSZ0FqQ0FFQUFBSUhBZ0FBQUFBSERRQUJBQUFBQXdCZ0FNZ0FBd0JPQUFBQUFBU0FCZ0FBQUFBQ0NBQ0RXaWNBUWY1WEFBb0FBZ0FIQURjRUFRQUJBQUFFZ0FjQUFBQUFBZ2dBUGg0dkFKRDRkQUFLQUFJQUNBQTNCQUVBQVFBQUJJQUlBQUFBQUFJSUFGM05OQUJkelNVQUNnQUNBQWtBQUFBRWdBa0FBQUFBQWdnQThRTktBTWlXRUFBS0FBSUFDZ0FBQUFTQUNnQUFBQUFDQ0FCa3BXY0FNMGdWQUFvQUFnQUxBQUFBQklBTEFBQUFBQUlJQUFsRWRRQkdqZnIvQ2dBQ0FBd0FBQUFFZ0F3QUFBQUFBZ2dBZFExZ0FMRlc1ZjhLQUFJQURRQUFBQVNBRFFBQUFBQUNDQUNIVWtVQVYvWHkvd29BQWdBT0FBSUVBZ0FRQUNzRUFnQUFBRWdFQUFBR2dBQUFBQUFBQWdnQWgvSklBRmVaNy84RUFoQUFoN0pCQUZlWjcvOGdERWtBdlQvMi95TUlBUUFBQWdjQ0FBQUFBQWNOQUFFQUFBQURBR0FBeUFBREFGTUFBQUFBQklBT0FBQUFBQUlJQUVCRkdBQWRpQndBQ2dBQ0FBOEFBQUFFZ0E4QUFBQUFBZ2dBQUFBQUFFNHFMZ0FLQUFJQUVBQUFBQVNBRUFBQUFBQUNDQUFBQUFBQVRpcE1BQW9BQWdBUkFEY0VBUUFCQUFBRWdCRUFBQUFBQWdnQXdMcm4veDJJSEFBS0FBSUFFZ0FDQkFJQUJ3QXJCQUlBQVFCSUJBQUFCb0FBQUFBQUFBSUlBSHoyNHY4ZDhCZ0FCQUlRQUJiUTIvOGQ4QmdBOUUzci8xQWpJQUFqQ0FFQUFBSUhBZ0FBQUFVSEFRQUVCQWNHQUFJQUFnQURBQUFIRGdBQkFBQUFBd0JnQU1nQUF3Qk9TQUFBQUFBRWdCSUFBQUFBQWdnQUFBRHgvd0FBQUFBS0FBSUFFd0FBQUFTQUV3QUFBQUFDQ0FBQkFPTC83UVRtL3dvQUFnQVVBQUFBQklBVUFBQUFBQUlJQUFFQThmL2FDY3ovQ2dBQ0FCVUFBQUFFZ0JVQUFBQUFBZ2dBQUFBUEFOb0p6UDhLQUFJQUZnQUFBQVNBRmdBQUFBQUNDQUFBQUI0QTdRVG0vd29BQWdBWEFBQUFCSUFYQUFBQUFBSUlBQUFBRHdBQUFBQUFDZ0FDQUJnQUFBQUZnQmtBQUFBS0FBSUFHUUFFQmdRQUFRQUFBQVVHQkFBQ0FBQUFDZ1lCQUFFQUFBV0FHZ0FBQUFvQUFnQWFBQVFHQkFBQ0FBQUFCUVlFQUFNQUFBQUtCZ0VBQVFBQUJZQWJBQUFBQ2dBQ0FCc0FCQVlFQUFNQUFBQUZCZ1FBQkFBQUFBb0dBUUFCQUFBRmdCd0FBQUFLQUFJQUhBQUVCZ1FBQkFBQUFBVUdCQUFGQUFBQUNnWUJBQUVBQUFXQUhRQUFBQW9BQWdBZEFBUUdCQUFGQUFBQUJRWUVBQVlBQUFBS0JnRUFBUUFBQllBZUFBQUFDZ0FDQUI0QUJBWUVBQVlBQUFBRkJnUUFCd0FBQUFvR0FRQUJBQUFGZ0I4QUFBQUtBQUlBSHdBRUJnUUFBZ0FBQUFVR0JBQUhBQUFBQ2dZQkFBRUFBQVdBSUFBQUFBb0FBZ0FnQUFRR0JBQUZBQUFBQlFZRUFBZ0FBQUFLQmdFQUFRQUFCWUFoQUFBQUNnQUNBQ0VBQkFZRUFBZ0FBQUFGQmdRQUNRQUFBQW9HQVFBQkFBQUZnQ0lBQUFBS0FBSUFJZ0FFQmdRQUNRQUFBQVVHQkFBS0FBQUFBQVlDQUlBQUFBQUZnQ01BQUFBS0FBSUFJd0FFQmdRQUNnQUFBQVVHQkFBTEFBQUFBQVlDQUlBQUFBQUZnQ1FBQUFBS0FBSUFKQUFFQmdRQUN3QUFBQVVHQkFBTUFBQUFBQVlDQUlBQUFBQUZnQ1VBQUFBS0FBSUFKUUFFQmdRQURBQUFBQVVHQkFBTkFBQUFBQVlDQUlBQUFBQUZnQ1lBQUFBS0FBSUFKZ0FFQmdRQUNRQUFBQVVHQkFBTkFBQUFBQVlDQUlBQUFBQUZnQ2NBQUFBS0FBSUFKd0FFQmdRQUNBQUFBQVVHQkFBT0FBQUFDZ1lCQUFFQUFBV0FLQUFBQUFvQUFnQW9BQVFHQkFBT0FBQUFCUVlFQUE4QUFBQUFCZ0lBZ0FBQUFBV0FLUUFBQUFvQUFnQXBBQVFHQkFBUEFBQUFCUVlFQUJBQUFBQUtCZ0VBQVFBQUJZQXFBQUFBQ2dBQ0FDb0FCQVlFQUE4QUFBQUZCZ1FBRVFBQUFBQUdBZ0NBQUFBQUJZQXJBQUFBQ2dBQ0FDc0FCQVlFQUJFQUFBQUZCZ1FBRWdBQUFBQUdBZ0NBQUFBQUJZQXNBQUFBQ2dBQ0FDd0FCQVlFQUJJQUFBQUZCZ1FBRXdBQUFBQUdBZ0NBQUFBQUJZQXRBQUFBQ2dBQ0FDMEFCQVlFQUJNQUFBQUZCZ1FBRkFBQUFBQUdBZ0NBQUFBQUJZQXVBQUFBQ2dBQ0FDNEFCQVlFQUJRQUFBQUZCZ1FBRlFBQUFBQUdBZ0NBQUFBQUJZQXZBQUFBQ2dBQ0FDOEFCQVlFQUJVQUFBQUZCZ1FBRmdBQUFBQUdBZ0NBQUFBQUJZQXdBQUFBQ2dBQ0FEQUFCQVlFQUJZQUFBQUZCZ1FBRndBQUFBQUdBZ0NBQUFBQUJZQXhBQUFBQ2dBQ0FERUFCQVlFQUE0QUFBQUZCZ1FBRndBQUFBQUdBZ0NBQUFBQUJZQXlBQUFBQ2dBQ0FESUFCQVlFQUJJQUFBQUZCZ1FBRndBQUFBQUdBZ0NBQUFBQUI0QTFBQUFBQkFJUUFIZ1BYQUREWXc0QWVBOWNBRUtML3Y4S0FBSUFNd0FBQ2dJQUJBQUVDZ0lBQVFBTkFnd0FRb3YrLzNnUFhBQUFBQUFBRGdJTUFNTmpEZ0I0RDF3QUFBQUFBQThDREFCQ2kvNy8rdWRyQUFBQUFBQUFBQWVBTmdBQUFBUUNFQUFBQUFBQTBIMGtBQUFBQUFCT3BSUUFDZ0FDQURRQUFBb0NBQVFBQkFvQ0FBRUFEUUlNQUU2bEZBQUFBQUFBQUFBQUFBNENEQURRZlNRQUFBQUFBQUFBQUFBUEFnd0FUcVVVQUlIWUR3QUFBQUFBQUFBSGdEY0FBQUFFQWhBQUFBQUFBRFF6Ky84QUFBQUE3UVRtL3dvQUFnQTFBQUFLQWdBRUFBUUtBZ0FCQUEwQ0RBRHRCT2IvQUFBQUFBQUFBQUFPQWd3QU5EUDcvd0FBQUFBQUFBQUFEd0lNQU8wRTV2OUdMaFVBQUFBQUFBQUFBQUFBQUFBQUFBQT0=</t>
        </r>
      </text>
    </comment>
    <comment ref="K151" authorId="0">
      <text>
        <r>
          <rPr>
            <sz val="9"/>
            <color indexed="81"/>
            <rFont val="Tahoma"/>
            <family val="2"/>
          </rPr>
          <t>QzE5SDIzTjNTfE1BU1RFUiBTSEVFVFBpY3R1cmUgNjkzfFZtcERSREF4TURBRUF3SUJBQUFBQUFBQUFBQUFBQUNBQUFBQUFBTUFGZ0FBQUVOb1pXMUVjbUYzSURFeUxqQXVNaTR4TURjMkJBSVFBQmJRMi8vYWljdi9UdUIxQUx6WG1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QkI0YlFZV0NBUUFBQUFrQUJnSUJBQUFBQ1FBR1FnQUFCQUlBZ0FCQUE4SUFnQUJBQU9BTkFBQUFBUUNFQUFXME52LzJvbkwvMDdnZFFDODE1a0FCSUFCQUFBQUFBSUlBRW5jVXdDYnRwa0FDZ0FDQUFJQU53UUJBQUVBQUFTQUFnQUFBQUFDQ0FDT0dFd0FTN3g4QUFvQUFnQURBQUlFQWdBSEFDc0VBZ0FBQUVnRUFBQUdnQUFBQUFBQUFnZ0F3YXRQQUVza2VRQUVBaEFBV29WSUFFc2tlUURCcTA4QWZsZUFBQ01JQVFBQUFnY0NBQUFBQUFjTkFBRUFBQUFEQUdBQXlBQURBRTRBQUFBQUJJQURBQUFBQUFJSUFDSlBZUUMzaFdjQUNnQUNBQVFBTndRQkFBRUFBQVNBQkFBQUFBQUNDQUJuaTFrQVo0dEtBQW9BQWdBRkFEY0VBUUFCQUFBRWdBVUFBQUFBQWdnQUdKRThBS3pIUWdBS0FBSUFCZ0FDQkFJQUJ3QXJCQUlBQUFCSUJBQUFCb0FBQUFBQUFBSUlBRXNrUUFDc0x6OEFCQUlRQU9YOU9BQ3NMejhBU3lSQUFOOWlSZ0FqQ0FFQUFBSUhBZ0FBQUFBSERRQUJBQUFBQXdCZ0FNZ0FBd0JPQUFBQUFBU0FCZ0FBQUFBQ0NBQ0RXaWNBUWY1WEFBb0FBZ0FIQURjRUFRQUJBQUFFZ0FjQUFBQUFBZ2dBUGg0dkFKRDRkQUFLQUFJQUNBQTNCQUVBQVFBQUJJQUlBQUFBQUFJSUFGM05OQUJkelNVQUNnQUNBQWtBQUFBRWdBa0FBQUFBQWdnQThRTktBTWlXRUFBS0FBSUFDZ0FBQUFTQUNnQUFBQUFDQ0FCa3BXY0FNMGdWQUFvQUFnQUxBQUFBQklBTEFBQUFBQUlJQUFsRWRRQkdqZnIvQ2dBQ0FBd0FBQUFFZ0F3QUFBQUFBZ2dBZFExZ0FMRlc1ZjhLQUFJQURRQUFBQVNBRFFBQUFBQUNDQUNIVWtVQVYvWHkvd29BQWdBT0FBSUVBZ0FRQUNzRUFnQUFBRWdFQUFBR2dBQUFBQUFBQWdnQWgvSklBRmVaNy84RUFoQUFoN0pCQUZlWjcvOGdERWtBdlQvMi95TUlBUUFBQWdjQ0FBQUFBQWNOQUFFQUFBQURBR0FBeUFBREFGTUFBQUFBQklBT0FBQUFBQUlJQUVCRkdBQWRpQndBQ2dBQ0FBOEFBQUFFZ0E4QUFBQUFBZ2dBQUFBQUFFNHFMZ0FLQUFJQUVBQUFBQVNBRUFBQUFBQUNDQUFBQUFBQVRpcE1BQW9BQWdBUkFEY0VBUUFCQUFBRWdCRUFBQUFBQWdnQXdMcm4veDJJSEFBS0FBSUFFZ0FDQkFJQUJ3QXJCQUlBQVFCSUJBQUFCb0FBQUFBQUFBSUlBSHoyNHY4ZDhCZ0FCQUlRQUJiUTIvOGQ4QmdBOUUzci8xQWpJQUFqQ0FFQUFBSUhBZ0FBQUFVSEFRQUVCQWNHQUFJQUFnQURBQUFIRGdBQkFBQUFBd0JnQU1nQUF3Qk9TQUFBQUFBRWdCSUFBQUFBQWdnQUFBRHgvd0FBQUFBS0FBSUFFd0FBQUFTQUV3QUFBQUFDQ0FBQkFPTC83UVRtL3dvQUFnQVVBQUFBQklBVUFBQUFBQUlJQUFFQThmL2FDY3ovQ2dBQ0FCVUFBQUFFZ0JVQUFBQUFBZ2dBQUFBUEFOb0p6UDhLQUFJQUZnQUFBQVNBRmdBQUFBQUNDQUFBQUI0QTdRVG0vd29BQWdBWEFBQUFCSUFYQUFBQUFBSUlBQUFBRHdBQUFBQUFDZ0FDQUJnQUFBQUZnQmtBQUFBS0FBSUFHUUFFQmdRQUFRQUFBQVVHQkFBQ0FBQUFDZ1lCQUFFQUFBV0FHZ0FBQUFvQUFnQWFBQVFHQkFBQ0FBQUFCUVlFQUFNQUFBQUtCZ0VBQVFBQUJZQWJBQUFBQ2dBQ0FCc0FCQVlFQUFNQUFBQUZCZ1FBQkFBQUFBb0dBUUFCQUFBRmdCd0FBQUFLQUFJQUhBQUVCZ1FBQkFBQUFBVUdCQUFGQUFBQUNnWUJBQUVBQUFXQUhRQUFBQW9BQWdBZEFBUUdCQUFGQUFBQUJRWUVBQVlBQUFBS0JnRUFBUUFBQllBZUFBQUFDZ0FDQUI0QUJBWUVBQVlBQUFBRkJnUUFCd0FBQUFvR0FRQUJBQUFGZ0I4QUFBQUtBQUlBSHdBRUJnUUFBZ0FBQUFVR0JBQUhBQUFBQ2dZQkFBRUFBQVdBSUFBQUFBb0FBZ0FnQUFRR0JBQUZBQUFBQlFZRUFBZ0FBQUFLQmdFQUFRQUFCWUFoQUFBQUNnQUNBQ0VBQkFZRUFBZ0FBQUFGQmdRQUNRQUFBQW9HQVFBQkFBQUZnQ0lBQUFBS0FBSUFJZ0FFQmdRQUNRQUFBQVVHQkFBS0FBQUFBQVlDQUlBQUFBQUZnQ01BQUFBS0FBSUFJd0FFQmdRQUNnQUFBQVVHQkFBTEFBQUFBQVlDQUlBQUFBQUZnQ1FBQUFBS0FBSUFKQUFFQmdRQUN3QUFBQVVHQkFBTUFBQUFBQVlDQUlBQUFBQUZnQ1VBQUFBS0FBSUFKUUFFQmdRQURBQUFBQVVHQkFBTkFBQUFBQVlDQUlBQUFBQUZnQ1lBQUFBS0FBSUFKZ0FFQmdRQUNRQUFBQVVHQkFBTkFBQUFBQVlDQUlBQUFBQUZnQ2NBQUFBS0FBSUFKd0FFQmdRQUNBQUFBQVVHQkFBT0FBQUFDZ1lCQUFFQUFBV0FLQUFBQUFvQUFnQW9BQVFHQkFBT0FBQUFCUVlFQUE4QUFBQUFCZ0lBZ0FBQUFBV0FLUUFBQUFvQUFnQXBBQVFHQkFBUEFBQUFCUVlFQUJBQUFBQUtCZ0VBQVFBQUJZQXFBQUFBQ2dBQ0FDb0FCQVlFQUE4QUFBQUZCZ1FBRVFBQUFBQUdBZ0NBQUFBQUJZQXJBQUFBQ2dBQ0FDc0FCQVlFQUJFQUFBQUZCZ1FBRWdBQUFBQUdBZ0NBQUFBQUJZQXNBQUFBQ2dBQ0FDd0FCQVlFQUJJQUFBQUZCZ1FBRXdBQUFBQUdBZ0NBQUFBQUJZQXRBQUFBQ2dBQ0FDMEFCQVlFQUJNQUFBQUZCZ1FBRkFBQUFBQUdBZ0NBQUFBQUJZQXVBQUFBQ2dBQ0FDNEFCQVlFQUJRQUFBQUZCZ1FBRlFBQUFBQUdBZ0NBQUFBQUJZQXZBQUFBQ2dBQ0FDOEFCQVlFQUJVQUFBQUZCZ1FBRmdBQUFBQUdBZ0NBQUFBQUJZQXdBQUFBQ2dBQ0FEQUFCQVlFQUJZQUFBQUZCZ1FBRndBQUFBQUdBZ0NBQUFBQUJZQXhBQUFBQ2dBQ0FERUFCQVlFQUE0QUFBQUZCZ1FBRndBQUFBQUdBZ0NBQUFBQUJZQXlBQUFBQ2dBQ0FESUFCQVlFQUJJQUFBQUZCZ1FBRndBQUFBQUdBZ0NBQUFBQUI0QTFBQUFBQkFJUUFIZ1BYQUREWXc0QWVBOWNBRUtML3Y4S0FBSUFNd0FBQ2dJQUJBQUVDZ0lBQVFBTkFnd0FRb3YrLzNnUFhBQUFBQUFBRGdJTUFNTmpEZ0I0RDF3QUFBQUFBQThDREFCQ2kvNy8rdWRyQUFBQUFBQUFBQWVBTmdBQUFBUUNFQUFBQUFBQTBIMGtBQUFBQUFCT3BSUUFDZ0FDQURRQUFBb0NBQVFBQkFvQ0FBRUFEUUlNQUU2bEZBQUFBQUFBQUFBQUFBNENEQURRZlNRQUFBQUFBQUFBQUFBUEFnd0FUcVVVQUlIWUR3QUFBQUFBQUFBSGdEY0FBQUFFQWhBQUFBQUFBRFF6Ky84QUFBQUE3UVRtL3dvQUFnQTFBQUFLQWdBRUFBUUtBZ0FCQUEwQ0RBRHRCT2IvQUFBQUFBQUFBQUFPQWd3QU5EUDcvd0FBQUFBQUFBQUFEd0lNQU8wRTV2OUdMaFVBQUFBQUFBQUFBQUFBQUFBQUFBQT0=</t>
        </r>
      </text>
    </comment>
    <comment ref="K152" authorId="0">
      <text>
        <r>
          <rPr>
            <b/>
            <sz val="9"/>
            <color indexed="81"/>
            <rFont val="Tahoma"/>
            <family val="2"/>
          </rPr>
          <t>QzE1SDIxTjNPfE1BU1RFUiBTSEVFVFBpY3R1cmUgMTk0fFZtcERSREF4TURBRUF3SUJBQUFBQUFBQUFBQUFBQUNBQUFBQUFBTUFGZ0FBQUVOb1pXMUVjbUYzSURFeUxqQXVNaTR4TURjMkJBSVFBRE5zbHYrZ0lHLy9xdW9M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QnBCUGpTZndRV0NBUUFBQUFrQUJnSUJBQUFBQ1FBR1FnQUFCQUlBZ0FCQUE4SUFnQUJBQU9BS2dBQUFBUUNFQUF6YkpiL29DQnYvNnJxQ3dCZ0o0SUFCSUFCQUFBQUFBSUlBQUFBOGY5ZzU0RUFDZ0FDQUFJQU53UUJBQUVBQUFTQUFnQUFBQUFDQ0FBQUFBQUFUT3huQUFvQUFnQURBQUlFQWdBSUFDc0VBZ0FBQUVnRUFBQTNCQUVBQVFhQUFBQUFBQUFDQ0FEL253TUFUQVJrQUFRQ0VBQUFZUHovVEFSa0FKbTVBd0JNeEdzQUl3Z0JBQUFDQndJQUFBQUFCdzBBQVFBQUFBTUFZQURJQUFNQVR3QUFBQUFFZ0FNQUFBQUFBZ2dBQUFEeC96bnhUUUFLQUFJQUJBQUFBQVNBQkFBQUFBQUNDQUFBQUFBQUp2WXpBQW9BQWdBRkFBQUFCSUFGQUFBQUFBSUlBQUFBOGY4VCt4a0FDZ0FDQUFZQUFBQUVnQVlBQUFBQUFnZ0FBQUFBQUFBQUFBQUtBQUlBQndBQ0JBSUFCd0FyQkFJQUFRQklCQUFBTndRQkFBRUdnQUFBQUFBQUFnZ0FNNU1EQUFCby9QOEVBaEFBeld6OC93Qm8vUCtxNmdzQU01c0RBQ01JQVFBQUFnY0NBQUFBQlFjQkFBVUVCd1lBQWdBQ0FBTUFBQWNPQUFFQUFBQURBR0FBeUFBREFFNUlBQUFBQUFTQUJ3QUFBQUFDQ0FBQkFQSC83UVRtL3dvQUFnQUlBQUFBQklBSUFBQUFBQUlJQUFBQTAvL3RCT2IvQ2dBQ0FBa0FOd1FCQUFFQUFBU0FDUUFBQUFBQ0NBQUFBQUFBMmduTS93b0FBZ0FLQURjRUFRQUJBQUFFZ0FvQUFBQUFBZ2dBQVFEeC84Y09zdjhLQUFJQUN3QTNCQUVBQVFBQUJJQUxBQUFBQUFJSUFBQUFBQUMwRTVqL0NnQUNBQXdBTndRQkFBRUFBQVNBREFBQUFBQUNDQUFCQVBIL29CaCsvd29BQWdBTkFBSUVBZ0FIQUNzRUFnQUNBRWdFQUFBM0JBRUFBUWFBQUFBQUFBQUNDQUEway9UL29MQ0Ivd1FDRUFETmJPMy9vQ0J2LzJmRzl2K2dzSUgvSXdnQkFQOEJCd0VBL3dJSEFnQUFBQVVIQVFBREFBY1BBQUVBQUFBREFHQUF5QUFEQUU1SU1nQUFBQUFFZ0EwQUFBQUFBZ2dBQVFEVC94UDdHUUFLQUFJQURnQUFBQVNBRGdBQUFBQUNDQUFCQU1UL0FBQUFBQW9BQWdBUEFBSUVBZ0FIQUNzRUFnQUFBRWdFQUFBR2dBQUFBQUFBQWdnQU5KUEgvd0JvL1A4RUFoQUF6V3pBL3dCby9QODBrOGYvTTVzREFDTUlBUUFBQWdjQ0FBQUFBQWNOQUFFQUFBQURBR0FBeUFBREFFNEFBQUFBQklBUEFBQUFBQUlJQUFFQXB2OEFBQUFBQ2dBQ0FCQUFBQUFFZ0JBQUFBQUFBZ2dBQUFDWC94UDdHUUFLQUFJQUVRQUFBQVNBRVFBQUFBQUNDQUFBQUtiL0p2WXpBQW9BQWdBU0FBQUFCSUFTQUFBQUFBSUlBQUFBeFA4bTlqTUFDZ0FDQUJNQUFBQUVnQk1BQUFBQUFnZ0FBQURUL3pueFRRQUtBQUlBRkFBQUFBV0FGUUFBQUFvQUFnQVZBQVFHQkFBQkFBQUFCUVlFQUFJQUFBQUtCZ0VBQVFBQUJZQVdBQUFBQ2dBQ0FCWUFCQVlFQUFJQUFBQUZCZ1FBQXdBQUFBb0dBUUFCQUFBRmdCY0FBQUFLQUFJQUZ3QUVCZ1FBQXdBQUFBVUdCQUFFQUFBQUFBWUNBSUFBQUFBRmdCZ0FBQUFLQUFJQUdBQUVCZ1FBQkFBQUFBVUdCQUFGQUFBQUFBWUNBSUFBQUFBRmdCa0FBQUFLQUFJQUdRQUVCZ1FBQlFBQUFBVUdCQUFHQUFBQUNnWUJBQUVBQUFXQUdnQUFBQW9BQWdBYUFBUUdCQUFHQUFBQUJRWUVBQWNBQUFBS0JnRUFBUUFBQllBYkFBQUFDZ0FDQUJzQUJBWUVBQWNBQUFBRkJnUUFDQUFBQUFvR0FRQUJBQUFGZ0J3QUFBQUtBQUlBSEFBRUJnUUFCd0FBQUFVR0JBQUpBQUFBQ2dZQkFBRUFBQVdBSFFBQUFBb0FBZ0FkQUFRR0JBQUpBQUFBQlFZRUFBb0FBQUFLQmdFQUFRQUFCWUFlQUFBQUNnQUNBQjRBQkFZRUFBb0FBQUFGQmdRQUN3QUFBQW9HQVFBQkFBQUZnQjhBQUFBS0FBSUFId0FFQmdRQUN3QUFBQVVHQkFBTUFBQUFDZ1lCQUFFQUFBV0FJQUFBQUFvQUFnQWdBQVFHQkFBRkFBQUFCUVlFQUEwQUFBQUFCZ0lBZ0FBQUFBV0FJUUFBQUFvQUFnQWhBQVFHQkFBTkFBQUFCUVlFQUE0QUFBQUFCZ0lBZ0FBQUFBV0FJZ0FBQUFvQUFnQWlBQVFHQkFBT0FBQUFCUVlFQUE4QUFBQUFCZ0lBZ0FBQUFBV0FJd0FBQUFvQUFnQWpBQVFHQkFBUEFBQUFCUVlFQUJBQUFBQUFCZ0lBZ0FBQUFBV0FKQUFBQUFvQUFnQWtBQVFHQkFBUUFBQUFCUVlFQUJFQUFBQUFCZ0lBZ0FBQUFBV0FKUUFBQUFvQUFnQWxBQVFHQkFBUkFBQUFCUVlFQUJJQUFBQUFCZ0lBZ0FBQUFBV0FKZ0FBQUFvQUFnQW1BQVFHQkFBTkFBQUFCUVlFQUJJQUFBQUFCZ0lBZ0FBQUFBV0FKd0FBQUFvQUFnQW5BQVFHQkFBU0FBQUFCUVlFQUJNQUFBQUFCZ0lBZ0FBQUFBV0FLQUFBQUFvQUFnQW9BQVFHQkFBREFBQUFCUVlFQUJNQUFBQUFCZ0lBZ0FBQUFBZUFLd0FBQUFRQ0VBQUFBT0wvYkNSSkFBQUE0djhtOWpNQUNnQUNBQ2tBQUFvQ0FBUUFCQW9DQUFFQURRSU1BQ2IyTXdBQUFPTC9BQUFBQUE0Q0RBQnNKRWtBQUFEaS93QUFBQUFQQWd3QUp2WXpBRWN1OS84QUFBQUFBQUFIZ0N3QUFBQUVBaEFBQUFDMS8xa3BMd0FBQUxYL0Uvc1pBQW9BQWdBcUFBQUtBZ0FFQUFRS0FnQUJBQTBDREFBVCt4a0FBQUMxL3dBQUFBQU9BZ3dBV1NrdkFBQUF0ZjhBQUFBQUR3SU1BQlA3R1FCSExzci9BQUFBQUFBQUFBQUFBQUFBQUFBPQ==</t>
        </r>
      </text>
    </comment>
    <comment ref="J153" authorId="0">
      <text>
        <r>
          <rPr>
            <sz val="9"/>
            <color indexed="81"/>
            <rFont val="Tahoma"/>
            <family val="2"/>
          </rPr>
          <t>QzI1SDMyTjhPfE1BU1RFUiBTSEVFVFBpY3R1cmUgNTIzfFZtcERSREF4TURBRUF3SUJBQUFBQUFBQUFBQUFBQUNBQUFBQUFBTUFGZ0FBQUVOb1pXMUVjbUYzSURFeUxqQXVNaTR4TURjMkJBSVFBTlFHcnY5QThmdit6Wk5MQUdJZm1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FBQUFBQkFJUUFBQUFBQUFBQUFBQUFJREdCUCtkdkFnV0NBUUFBQUFrQUJnSUJBQUFBQ1FBR1FnQUFCQUlBZ0FCQUE4SUFnQUJBQU9BU3dBQUFBUUNFQURVQnE3L1FQSDcvczJUU3dCaUg1a0FCSUFCQUFBQUFBSUlBRUFiMC8vRkJKa0FDZ0FDQUFJQU53UUJBQUVBQUFTQUFnQUFBQUFDQ0FCOTNzei9tYXg3QUFvQUFnQURBQUlFQWdBSEFDc0VBZ0FCQUVnRUFBQTNCQUVBQVFhQUFBQUFBQUFDQ0FBNUdzai9tUlI0QUFRQ0VBRFM4OEQvbVJSNEFMQngwUC9NUjM4QUl3Z0JBQUFDQndJQUFBQUZCd0VBQkFRSEJnQUNBQUlBQXdBQUJ3NEFBUUFBQUFNQVlBRElBQU1BVGtnQUFBQUFCSUFEQUFBQUFBSUlBTmNwNC8rdG1XY0FDZ0FDQUFRQUFBQUVnQVFBQUFBQUFnZ0E5TEgvLyszZWNBQUtBQUlBQlFBQ0JBSUFDQUFyQkFJQUFBQklCQUFBTndRQkFBRUdnQUFBQUFBQUFnZ0E4MUVEQU8zMmJBQUVBaEFBOUJIOC8rMzJiQUNOYXdNQTdiWjBBQ01JQVFBQUFnY0NBQUFBQUFjTkFBRUFBQUFEQUdBQXlBQURBRThBQUFBQUJJQUZBQUFBQUFJSUFCVHQzUCtBUVVvQUNnQUNBQVlBQUFBRWdBWUFBQUFBQWdnQURZWEIvOE1OUGdBS0FBSUFCd0FDQkFJQUJ3QXJCQUlBQUFCSUJBQUFCb0FBQUFBQUFBSUlBRUFZeGYvRGRUb0FCQUlRQU5yeHZmL0RkVG9BUUJqRi8vZW9RUUFqQ0FFQUFBSUhBZ0FBQUFBSERRQUJBQUFBQXdCZ0FNZ0FBd0JPQUFBQUFBU0FCd0FBQUFBQ0NBRFVwOFQvMWpjZ0FBb0FBZ0FJQUFJRUFnQUhBQ3NFQWdBQUFFZ0VBQUFHZ0FBQUFBQUFBZ2dBQnp2SS85YWZIQUFFQWhBQW9SVEIvOWFmSEFBSE84ai9DZE1qQUNNSUFRQUFBZ2NDQUFBQUFBY05BQUVBQUFBREFHQUF5QUFEQUU0QUFBQUFCSUFJQUFBQUFBSUlBSHBjcnYvcEpBd0FDZ0FDQUFrQU53UUJBQUVBQUFTQUNRQUFBQUFDQ0FBQUFPTC9FL3NaQUFvQUFnQUtBQUFBQklBS0FBQUFBQUlJQUFBQThmOEFBQUFBQ2dBQ0FBc0FBQUFFZ0FzQUFBQUFBZ2dBQVFEaS8rMEU1djhLQUFJQURBQUNCQUlBQndBckJBSUFBQUJJQkFBQUJvQUFBQUFBQUFJSUFEU1Q1Zi90Yk9ML0JBSVFBTTFzM3YvdGJPTC9OSlBsL3lDZzZmOGpDQUVBQUFJSEFnQUFBQUFIRFFBQkFBQUFBd0JnQU1nQUF3Qk9BQUFBQUFTQURBQUFBQUFDQ0FBQkFQSC8yZ25NL3dvQUFnQU5BQUFBQklBTkFBQUFBQUlJQUFFQTR2L0hEckwvQ2dBQ0FBNEFBZ1FDQUFjQUt3UUNBQUVBU0FRQUFEY0VBUUFCQm9BQUFBQUFBQUlJQUx3NzNmL0hkcTcvQkFJUUFGWVYxdi9IZHE3L05KUGwvL3FwdGY4akNBRUFBQUlIQWdBQUFBVUhBUUFFQkFjR0FBSUFBZ0FEQUFBSERnQUJBQUFBQXdCZ0FNZ0FBd0JPU0FBQUFBQUVnQTRBQUFBQUFnZ0FBUUR4LzdRVG1QOEtBQUlBRHdBQUFBU0FEd0FBQUFBQ0NBQUFBQThBdEJPWS93b0FBZ0FRQUFBQUJJQVFBQUFBQUFJSUFBQUFIZ0NnR0g3L0NnQUNBQkVBQUFBRWdCRUFBQUFBQWdnQUFBQVBBSTBkWlA4S0FBSUFFZ0FBQUFTQUVnQUFBQUFDQ0FBQkFQSC9qUjFrL3dvQUFnQVRBQUFBQklBVEFBQUFBQUlJQUFFQTR2K2dHSDcvQ2dBQ0FCUUFBQUFFZ0JRQUFBQUFBZ2dBQUFBZUFIb2lTdjhLQUFJQUZRQUNCQUlBQndBckJBSUFBQUJJQkFBQUJvQUFBQUFBQUFJSUFET1RJUUI2aWtiL0JBSVFBTXhzR2dCNmlrYi9NNU1oQUsyOVRmOGpDQUVBQUFJSEFnQUFBQUFIRFFBQkFBQUFBd0JnQU1nQUF3Qk9BQUFBQUFTQUZRQUFBQUFDQ0FBQUFEd0FlaUpLL3dvQUFnQVdBRGNFQVFBQkFBQUVnQllBQUFBQUFnZ0FBQUJMQUdjbk1QOEtBQUlBRndBM0JBRUFBUUFBQklBWEFBQUFBQUlJQUFBQVBBQlRMQmIvQ2dBQ0FCZ0FBZ1FDQUFjQUt3UUNBQUFBU0FRQUFBYUFBQUFBQUFBQ0NBQXprejhBVTVRUy93UUNFQURNYkRnQVU1UVMvek9UUHdDSHh4bi9Jd2dCQUFBQ0J3SUFBQUFBQncwQUFRQUFBQU1BWUFESUFBTUFUZ0FBQUFBRWdCZ0FBQUFBQWdnQUFBQkxBRUF4L1A0S0FBSUFHUUEzQkFFQUFRQUFCSUFaQUFBQUFBSUlBQUFBSGdCVExCYi9DZ0FDQUJvQU53UUJBQUVBQUFTQUdnQUFBQUFDQ0FBQUFBOEFaeWN3L3dvQUFnQWJBRGNFQVFBQkFBQUVnQnNBQUFBQUFnZ0FBQUFQQU5vSnpQOEtBQUlBSEFBQ0JBSUFCd0FyQkFJQUFBQklCQUFBQm9BQUFBQUFBQUlJQURPVEVnRGFjY2ovQkFJUUFNeHNDd0RhY2NqL001TVNBQTJsei84akNBRUFBQUlIQWdBQUFBQUhEUUFCQUFBQUF3QmdBTWdBQXdCT0FBQUFBQVNBSEFBQUFBQUNDQUFBQUI0QTdRVG0vd29BQWdBZEFBQUFCSUFkQUFBQUFBSUlBQUFBRHdBQUFBQUFDZ0FDQUI0QUFBQUVnQjRBQUFBQUFnZ0EvLzhkQUJQN0dRQUtBQUlBSHdBM0JBRUFBUUFBQklBZkFBQUFBQUlJQVAvL0RnQW05ak1BQ2dBQ0FDQUFBQUFFZ0NBQUFBQUFBZ2dBLy84T0FDYjJVUUFLQUFJQUlRQTNCQUVBQVFBQUJJQWhBQUFBQUFJSUFCUDdLQUFtOWtJQUNnQUNBQ0lBTndRQkFBRUFBQVNBSWdBQUFBQUNDQUFBQVBIL0p2WXpBQW9BQWdBakFBQUFCWUFrQUFBQUNnQUNBQ1FBQkFZRUFBRUFBQUFGQmdRQUFnQUFBQW9HQVFBQkFBQUZnQ1VBQUFBS0FBSUFKUUFFQmdRQUFnQUFBQVVHQkFBREFBQUFDZ1lCQUFFQUFBV0FKZ0FBQUFvQUFnQW1BQVFHQkFBREFBQUFCUVlFQUFRQUFBQUFCZ0lBQWdBQUFBV0FKd0FBQUFvQUFnQW5BQVFHQkFBREFBQUFCUVlFQUFVQUFBQUtCZ0VBQVFBQUJZQW9BQUFBQ2dBQ0FDZ0FCQVlFQUFVQUFBQUZCZ1FBQmdBQUFBQUdBZ0NBQUFBQUJZQXBBQUFBQ2dBQ0FDa0FCQVlFQUFZQUFBQUZCZ1FBQndBQUFBQUdBZ0NBQUFBQUJZQXFBQUFBQ2dBQ0FDb0FCQVlFQUFjQUFBQUZCZ1FBQ0FBQUFBb0dBUUFCQUFBRmdDc0FBQUFLQUFJQUt3QUVCZ1FBQndBQUFBVUdCQUFKQUFBQUFBWUNBSUFBQUFBRmdDd0FBQUFLQUFJQUxBQUVCZ1FBQ1FBQUFBVUdCQUFLQUFBQUFBQUZnQzBBQUFBS0FBSUFMUUFFQmdRQUNnQUFBQVVHQkFBTEFBQUFBQVlDQUlBQUFBQUZnQzRBQUFBS0FBSUFMZ0FFQmdRQUN3QUFBQVVHQkFBTUFBQUFBQVlDQUlBQUFBQUZnQzhBQUFBS0FBSUFMd0FFQmdRQURBQUFBQVVHQkFBTkFBQUFDZ1lCQUFFQUFBV0FNQUFBQUFvQUFnQXdBQVFHQkFBTkFBQUFCUVlFQUE0QUFBQUtCZ0VBQVFBQUJZQXhBQUFBQ2dBQ0FERUFCQVlFQUE0QUFBQUZCZ1FBRHdBQUFBQUdBZ0NBQUFBQUJZQXlBQUFBQ2dBQ0FESUFCQVlFQUE4QUFBQUZCZ1FBRUFBQUFBQUdBZ0NBQUFBQUJZQXpBQUFBQ2dBQ0FETUFCQVlFQUJBQUFBQUZCZ1FBRVFBQUFBQUdBZ0NBQUFBQUJZQTBBQUFBQ2dBQ0FEUUFCQVlFQUJFQUFBQUZCZ1FBRWdBQUFBQUdBZ0NBQUFBQUJZQTFBQUFBQ2dBQ0FEVUFCQVlFQUJJQUFBQUZCZ1FBRXdBQUFBQUdBZ0NBQUFBQUJZQTJBQUFBQ2dBQ0FEWUFCQVlFQUE0QUFBQUZCZ1FBRXdBQUFBQUdBZ0NBQUFBQUJZQTNBQUFBQ2dBQ0FEY0FCQVlFQUJFQUFBQUZCZ1FBRkFBQUFBb0dBUUFCQUFBRmdEZ0FBQUFLQUFJQU9BQUVCZ1FBRkFBQUFBVUdCQUFWQUFBQUNnWUJBQUVBQUFXQU9RQUFBQW9BQWdBNUFBUUdCQUFWQUFBQUJRWUVBQllBQUFBS0JnRUFBUUFBQllBNkFBQUFDZ0FDQURvQUJBWUVBQllBQUFBRkJnUUFGd0FBQUFvR0FRQUJBQUFGZ0RzQUFBQUtBQUlBT3dBRUJnUUFGd0FBQUFVR0JBQVlBQUFBQ2dZQkFBRUFBQVdBUEFBQUFBb0FBZ0E4QUFRR0JBQVhBQUFBQlFZRUFCa0FBQUFLQmdFQUFRQUFCWUE5QUFBQUNnQUNBRDBBQkFZRUFCa0FBQUFGQmdRQUdnQUFBQW9HQVFBQkFBQUZnRDRBQUFBS0FBSUFQZ0FFQmdRQUZBQUFBQVVHQkFBYUFBQUFDZ1lCQUFFQUFBV0FQd0FBQUFvQUFnQS9BQVFHQkFBTUFBQUFCUVlFQUJzQUFBQUFCZ0lBZ0FBQUFBV0FRQUFBQUFvQUFnQkFBQVFHQkFBYkFBQUFCUVlFQUJ3QUFBQUFCZ0lBZ0FBQUFBV0FRUUFBQUFvQUFnQkJBQVFHQkFBY0FBQUFCUVlFQUIwQUFBQUFCZ0lBZ0FBQUFBV0FRZ0FBQUFvQUFnQkNBQVFHQkFBS0FBQUFCUVlFQUIwQUFBQUFCZ0lBZ0FBQUFBV0FRd0FBQUFvQUFnQkRBQVFHQkFBZEFBQUFCUVlFQUI0QUFBQUtCZ0VBQVFBQUJZQkVBQUFBQ2dBQ0FFUUFCQVlFQUI0QUFBQUZCZ1FBSHdBQUFBb0dBUUFCQUFBRmdFVUFBQUFLQUFJQVJRQUVCZ1FBSHdBQUFBVUdCQUFnQUFBQUNnWUJBQUVBQUFXQVJnQUFBQW9BQWdCR0FBUUdCQUFmQUFBQUJRWUVBQ0VBQUFBS0JnRUFBUUFBQllCSEFBQUFDZ0FDQUVjQUJBWUVBQjhBQUFBRkJnUUFJZ0FBQUFvR0FRQUJBQUFGZ0VnQUFBQUtBQUlBU0FBRUJnUUFCUUFBQUFVR0JBQWlBQUFBQUFZQ0FJQUFBQUFGZ0VrQUFBQUtBQUlBU1FBRUJnUUFDUUFBQUFVR0JBQWlBQUFBQUFZQ0FJQUFBQUFIZ0V3QUFBQUVBaEFBeTU3WC84VWpRUURMbnRmL1JFc3hBQW9BQWdCS0FCQUFSd0FBQUZSb1pYSmxJR2x6SUdFZ2RtRnNaVzVqWlNCdmNpQmphR0Z5WjJVZ1pYSnliM0lnYzI5dFpYZG9aWEpsSUdsdUlIUm9hWE1nWVhKdmJXRjBhV01nYzNsemRHVnRMZ0FLQWdBRUFBUUtBZ0FCQUEwQ0RBQkVTekVBeTU3WC93QUFBQUFPQWd3QXhTTkJBTXVlMS84QUFBQUFEd0lNQUVSTE1RQk1kK2YvQUFBQUFBQUFCNEJOQUFBQUJBSVFBQUFBQUFBME0vdi9BQUFBQU8wRTV2OEtBQUlBU3dBQUNnSUFCQUFFQ2dJQUFRQU5BZ3dBN1FUbS93QUFBQUFBQUFBQURnSU1BRFF6Ky84QUFBQUFBQUFBQUE4Q0RBRHRCT2IvUmk0VkFBQUFBQUFBQUFlQVRnQUFBQVFDRUFBQUFBQUE1MGFUL3dBQUFBQ2dHSDcvQ2dBQ0FFd0FBQW9DQUFRQUJBb0NBQUVBRFFJTUFLQVlmdjhBQUFBQUFBQUFBQTRDREFEblJwUC9BQUFBQUFBQUFBQVBBZ3dBb0JoKy8wWXVGUUFBQUFBQUFBQUFBQUFBQUFBQUFBPT0=</t>
        </r>
      </text>
    </comment>
    <comment ref="K153" authorId="0">
      <text>
        <r>
          <rPr>
            <sz val="9"/>
            <color indexed="81"/>
            <rFont val="Tahoma"/>
            <family val="2"/>
          </rPr>
          <t>QzI1SDMyTjhPfE1BU1RFUiBTSEVFVFBpY3R1cmUgNTIzfFZtcERSREF4TURBRUF3SUJBQUFBQUFBQUFBQUFBQUNBQUFBQUFBTUFGZ0FBQUVOb1pXMUVjbUYzSURFeUxqQXVNaTR4TURjMkJBSVFBTlFHcnY5QThmdit6Wk5MQUdJZm1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FBQUFBQkFJUUFBQUFBQUFBQUFBQUFJREdCUCtkdkFnV0NBUUFBQUFrQUJnSUJBQUFBQ1FBR1FnQUFCQUlBZ0FCQUE4SUFnQUJBQU9BU3dBQUFBUUNFQURVQnE3L1FQSDcvczJUU3dCaUg1a0FCSUFCQUFBQUFBSUlBRUFiMC8vRkJKa0FDZ0FDQUFJQU53UUJBQUVBQUFTQUFnQUFBQUFDQ0FCOTNzei9tYXg3QUFvQUFnQURBQUlFQWdBSEFDc0VBZ0FCQUVnRUFBQTNCQUVBQVFhQUFBQUFBQUFDQ0FBNUdzai9tUlI0QUFRQ0VBRFM4OEQvbVJSNEFMQngwUC9NUjM4QUl3Z0JBQUFDQndJQUFBQUZCd0VBQkFRSEJnQUNBQUlBQXdBQUJ3NEFBUUFBQUFNQVlBRElBQU1BVGtnQUFBQUFCSUFEQUFBQUFBSUlBTmNwNC8rdG1XY0FDZ0FDQUFRQUFBQUVnQVFBQUFBQUFnZ0E5TEgvLyszZWNBQUtBQUlBQlFBQ0JBSUFDQUFyQkFJQUFBQklCQUFBTndRQkFBRUdnQUFBQUFBQUFnZ0E4MUVEQU8zMmJBQUVBaEFBOUJIOC8rMzJiQUNOYXdNQTdiWjBBQ01JQVFBQUFnY0NBQUFBQUFjTkFBRUFBQUFEQUdBQXlBQURBRThBQUFBQUJJQUZBQUFBQUFJSUFCVHQzUCtBUVVvQUNnQUNBQVlBQUFBRWdBWUFBQUFBQWdnQURZWEIvOE1OUGdBS0FBSUFCd0FDQkFJQUJ3QXJCQUlBQUFCSUJBQUFCb0FBQUFBQUFBSUlBRUFZeGYvRGRUb0FCQUlRQU5yeHZmL0RkVG9BUUJqRi8vZW9RUUFqQ0FFQUFBSUhBZ0FBQUFBSERRQUJBQUFBQXdCZ0FNZ0FBd0JPQUFBQUFBU0FCd0FBQUFBQ0NBRFVwOFQvMWpjZ0FBb0FBZ0FJQUFJRUFnQUhBQ3NFQWdBQUFFZ0VBQUFHZ0FBQUFBQUFBZ2dBQnp2SS85YWZIQUFFQWhBQW9SVEIvOWFmSEFBSE84ai9DZE1qQUNNSUFRQUFBZ2NDQUFBQUFBY05BQUVBQUFBREFHQUF5QUFEQUU0QUFBQUFCSUFJQUFBQUFBSUlBSHBjcnYvcEpBd0FDZ0FDQUFrQU53UUJBQUVBQUFTQUNRQUFBQUFDQ0FBQUFPTC9FL3NaQUFvQUFnQUtBQUFBQklBS0FBQUFBQUlJQUFBQThmOEFBQUFBQ2dBQ0FBc0FBQUFFZ0FzQUFBQUFBZ2dBQVFEaS8rMEU1djhLQUFJQURBQUNCQUlBQndBckJBSUFBQUJJQkFBQUJvQUFBQUFBQUFJSUFEU1Q1Zi90Yk9ML0JBSVFBTTFzM3YvdGJPTC9OSlBsL3lDZzZmOGpDQUVBQUFJSEFnQUFBQUFIRFFBQkFBQUFBd0JnQU1nQUF3Qk9BQUFBQUFTQURBQUFBQUFDQ0FBQkFQSC8yZ25NL3dvQUFnQU5BQUFBQklBTkFBQUFBQUlJQUFFQTR2L0hEckwvQ2dBQ0FBNEFBZ1FDQUFjQUt3UUNBQUVBU0FRQUFEY0VBUUFCQm9BQUFBQUFBQUlJQUx3NzNmL0hkcTcvQkFJUUFGWVYxdi9IZHE3L05KUGwvL3FwdGY4akNBRUFBQUlIQWdBQUFBVUhBUUFFQkFjR0FBSUFBZ0FEQUFBSERnQUJBQUFBQXdCZ0FNZ0FBd0JPU0FBQUFBQUVnQTRBQUFBQUFnZ0FBUUR4LzdRVG1QOEtBQUlBRHdBQUFBU0FEd0FBQUFBQ0NBQUFBQThBdEJPWS93b0FBZ0FRQUFBQUJJQVFBQUFBQUFJSUFBQUFIZ0NnR0g3L0NnQUNBQkVBQUFBRWdCRUFBQUFBQWdnQUFBQVBBSTBkWlA4S0FBSUFFZ0FBQUFTQUVnQUFBQUFDQ0FBQkFQSC9qUjFrL3dvQUFnQVRBQUFBQklBVEFBQUFBQUlJQUFFQTR2K2dHSDcvQ2dBQ0FCUUFBQUFFZ0JRQUFBQUFBZ2dBQUFBZUFIb2lTdjhLQUFJQUZRQUNCQUlBQndBckJBSUFBQUJJQkFBQUJvQUFBQUFBQUFJSUFET1RJUUI2aWtiL0JBSVFBTXhzR2dCNmlrYi9NNU1oQUsyOVRmOGpDQUVBQUFJSEFnQUFBQUFIRFFBQkFBQUFBd0JnQU1nQUF3Qk9BQUFBQUFTQUZRQUFBQUFDQ0FBQUFEd0FlaUpLL3dvQUFnQVdBRGNFQVFBQkFBQUVnQllBQUFBQUFnZ0FBQUJMQUdjbk1QOEtBQUlBRndBM0JBRUFBUUFBQklBWEFBQUFBQUlJQUFBQVBBQlRMQmIvQ2dBQ0FCZ0FBZ1FDQUFjQUt3UUNBQUFBU0FRQUFBYUFBQUFBQUFBQ0NBQXprejhBVTVRUy93UUNFQURNYkRnQVU1UVMvek9UUHdDSHh4bi9Jd2dCQUFBQ0J3SUFBQUFBQncwQUFRQUFBQU1BWUFESUFBTUFUZ0FBQUFBRWdCZ0FBQUFBQWdnQUFBQkxBRUF4L1A0S0FBSUFHUUEzQkFFQUFRQUFCSUFaQUFBQUFBSUlBQUFBSGdCVExCYi9DZ0FDQUJvQU53UUJBQUVBQUFTQUdnQUFBQUFDQ0FBQUFBOEFaeWN3L3dvQUFnQWJBRGNFQVFBQkFBQUVnQnNBQUFBQUFnZ0FBQUFQQU5vSnpQOEtBQUlBSEFBQ0JBSUFCd0FyQkFJQUFBQklCQUFBQm9BQUFBQUFBQUlJQURPVEVnRGFjY2ovQkFJUUFNeHNDd0RhY2NqL001TVNBQTJsei84akNBRUFBQUlIQWdBQUFBQUhEUUFCQUFBQUF3QmdBTWdBQXdCT0FBQUFBQVNBSEFBQUFBQUNDQUFBQUI0QTdRVG0vd29BQWdBZEFBQUFCSUFkQUFBQUFBSUlBQUFBRHdBQUFBQUFDZ0FDQUI0QUFBQUVnQjRBQUFBQUFnZ0EvLzhkQUJQN0dRQUtBQUlBSHdBM0JBRUFBUUFBQklBZkFBQUFBQUlJQVAvL0RnQW05ak1BQ2dBQ0FDQUFBQUFFZ0NBQUFBQUFBZ2dBLy84T0FDYjJVUUFLQUFJQUlRQTNCQUVBQVFBQUJJQWhBQUFBQUFJSUFCUDdLQUFtOWtJQUNnQUNBQ0lBTndRQkFBRUFBQVNBSWdBQUFBQUNDQUFBQVBIL0p2WXpBQW9BQWdBakFBQUFCWUFrQUFBQUNnQUNBQ1FBQkFZRUFBRUFBQUFGQmdRQUFnQUFBQW9HQVFBQkFBQUZnQ1VBQUFBS0FBSUFKUUFFQmdRQUFnQUFBQVVHQkFBREFBQUFDZ1lCQUFFQUFBV0FKZ0FBQUFvQUFnQW1BQVFHQkFBREFBQUFCUVlFQUFRQUFBQUFCZ0lBQWdBQUFBV0FKd0FBQUFvQUFnQW5BQVFHQkFBREFBQUFCUVlFQUFVQUFBQUtCZ0VBQVFBQUJZQW9BQUFBQ2dBQ0FDZ0FCQVlFQUFVQUFBQUZCZ1FBQmdBQUFBQUdBZ0NBQUFBQUJZQXBBQUFBQ2dBQ0FDa0FCQVlFQUFZQUFBQUZCZ1FBQndBQUFBQUdBZ0NBQUFBQUJZQXFBQUFBQ2dBQ0FDb0FCQVlFQUFjQUFBQUZCZ1FBQ0FBQUFBb0dBUUFCQUFBRmdDc0FBQUFLQUFJQUt3QUVCZ1FBQndBQUFBVUdCQUFKQUFBQUFBWUNBSUFBQUFBRmdDd0FBQUFLQUFJQUxBQUVCZ1FBQ1FBQUFBVUdCQUFLQUFBQUFBQUZnQzBBQUFBS0FBSUFMUUFFQmdRQUNnQUFBQVVHQkFBTEFBQUFBQVlDQUlBQUFBQUZnQzRBQUFBS0FBSUFMZ0FFQmdRQUN3QUFBQVVHQkFBTUFBQUFBQVlDQUlBQUFBQUZnQzhBQUFBS0FBSUFMd0FFQmdRQURBQUFBQVVHQkFBTkFBQUFDZ1lCQUFFQUFBV0FNQUFBQUFvQUFnQXdBQVFHQkFBTkFBQUFCUVlFQUE0QUFBQUtCZ0VBQVFBQUJZQXhBQUFBQ2dBQ0FERUFCQVlFQUE0QUFBQUZCZ1FBRHdBQUFBQUdBZ0NBQUFBQUJZQXlBQUFBQ2dBQ0FESUFCQVlFQUE4QUFBQUZCZ1FBRUFBQUFBQUdBZ0NBQUFBQUJZQXpBQUFBQ2dBQ0FETUFCQVlFQUJBQUFBQUZCZ1FBRVFBQUFBQUdBZ0NBQUFBQUJZQTBBQUFBQ2dBQ0FEUUFCQVlFQUJFQUFBQUZCZ1FBRWdBQUFBQUdBZ0NBQUFBQUJZQTFBQUFBQ2dBQ0FEVUFCQVlFQUJJQUFBQUZCZ1FBRXdBQUFBQUdBZ0NBQUFBQUJZQTJBQUFBQ2dBQ0FEWUFCQVlFQUE0QUFBQUZCZ1FBRXdBQUFBQUdBZ0NBQUFBQUJZQTNBQUFBQ2dBQ0FEY0FCQVlFQUJFQUFBQUZCZ1FBRkFBQUFBb0dBUUFCQUFBRmdEZ0FBQUFLQUFJQU9BQUVCZ1FBRkFBQUFBVUdCQUFWQUFBQUNnWUJBQUVBQUFXQU9RQUFBQW9BQWdBNUFBUUdCQUFWQUFBQUJRWUVBQllBQUFBS0JnRUFBUUFBQllBNkFBQUFDZ0FDQURvQUJBWUVBQllBQUFBRkJnUUFGd0FBQUFvR0FRQUJBQUFGZ0RzQUFBQUtBQUlBT3dBRUJnUUFGd0FBQUFVR0JBQVlBQUFBQ2dZQkFBRUFBQVdBUEFBQUFBb0FBZ0E4QUFRR0JBQVhBQUFBQlFZRUFCa0FBQUFLQmdFQUFRQUFCWUE5QUFBQUNnQUNBRDBBQkFZRUFCa0FBQUFGQmdRQUdnQUFBQW9HQVFBQkFBQUZnRDRBQUFBS0FBSUFQZ0FFQmdRQUZBQUFBQVVHQkFBYUFBQUFDZ1lCQUFFQUFBV0FQd0FBQUFvQUFnQS9BQVFHQkFBTUFBQUFCUVlFQUJzQUFBQUFCZ0lBZ0FBQUFBV0FRQUFBQUFvQUFnQkFBQVFHQkFBYkFBQUFCUVlFQUJ3QUFBQUFCZ0lBZ0FBQUFBV0FRUUFBQUFvQUFnQkJBQVFHQkFBY0FBQUFCUVlFQUIwQUFBQUFCZ0lBZ0FBQUFBV0FRZ0FBQUFvQUFnQkNBQVFHQkFBS0FBQUFCUVlFQUIwQUFBQUFCZ0lBZ0FBQUFBV0FRd0FBQUFvQUFnQkRBQVFHQkFBZEFBQUFCUVlFQUI0QUFBQUtCZ0VBQVFBQUJZQkVBQUFBQ2dBQ0FFUUFCQVlFQUI0QUFBQUZCZ1FBSHdBQUFBb0dBUUFCQUFBRmdFVUFBQUFLQUFJQVJRQUVCZ1FBSHdBQUFBVUdCQUFnQUFBQUNnWUJBQUVBQUFXQVJnQUFBQW9BQWdCR0FBUUdCQUFmQUFBQUJRWUVBQ0VBQUFBS0JnRUFBUUFBQllCSEFBQUFDZ0FDQUVjQUJBWUVBQjhBQUFBRkJnUUFJZ0FBQUFvR0FRQUJBQUFGZ0VnQUFBQUtBQUlBU0FBRUJnUUFCUUFBQUFVR0JBQWlBQUFBQUFZQ0FJQUFBQUFGZ0VrQUFBQUtBQUlBU1FBRUJnUUFDUUFBQUFVR0JBQWlBQUFBQUFZQ0FJQUFBQUFIZ0V3QUFBQUVBaEFBeTU3WC84VWpRUURMbnRmL1JFc3hBQW9BQWdCS0FCQUFSd0FBQUZSb1pYSmxJR2x6SUdFZ2RtRnNaVzVqWlNCdmNpQmphR0Z5WjJVZ1pYSnliM0lnYzI5dFpYZG9aWEpsSUdsdUlIUm9hWE1nWVhKdmJXRjBhV01nYzNsemRHVnRMZ0FLQWdBRUFBUUtBZ0FCQUEwQ0RBQkVTekVBeTU3WC93QUFBQUFPQWd3QXhTTkJBTXVlMS84QUFBQUFEd0lNQUVSTE1RQk1kK2YvQUFBQUFBQUFCNEJOQUFBQUJBSVFBQUFBQUFBME0vdi9BQUFBQU8wRTV2OEtBQUlBU3dBQUNnSUFCQUFFQ2dJQUFRQU5BZ3dBN1FUbS93QUFBQUFBQUFBQURnSU1BRFF6Ky84QUFBQUFBQUFBQUE4Q0RBRHRCT2IvUmk0VkFBQUFBQUFBQUFlQVRnQUFBQVFDRUFBQUFBQUE1MGFUL3dBQUFBQ2dHSDcvQ2dBQ0FFd0FBQW9DQUFRQUJBb0NBQUVBRFFJTUFLQVlmdjhBQUFBQUFBQUFBQTRDREFEblJwUC9BQUFBQUFBQUFBQVBBZ3dBb0JoKy8wWXVGUUFBQUFBQUFBQUFBQUFBQUFBQUFBPT0=</t>
        </r>
      </text>
    </comment>
    <comment ref="K154" authorId="0">
      <text>
        <r>
          <rPr>
            <b/>
            <sz val="9"/>
            <color indexed="81"/>
            <rFont val="Tahoma"/>
            <family val="2"/>
          </rPr>
          <t>QzE3SDE2RjZOMk98TUFTVEVSIFNIRUVUUGljdHVyZSA1NzR8Vm1wRFJEQXhNREFFQXdJQkFBQUFBQUFBQUFBQUFBQ0FBQUFBQUFNQUZnQUFBRU5vWlcxRWNtRjNJREV5TGpBdU1pNHhNRGMyQ0FBVEFBQUFWVzUwYVhSc1pXUWdSRzlqZFcxbGJuUUVBaEFBem15aS85clZ5UC9OazNnQTVkRnFBQUVKQ0FBQWdCWUFBQUFHQUFJSkNBQUFRREVCQU1EVkFBMElBUUFCQ0FjQkFBRTZCQUVBQVRzRUFRQUFSUVFCQUFFOEJBRUFBQXdHQVFBQkR3WUJBQUVOQmdFQUFFSUVBUUFBUXdRQkFBQkVCQUVBQUFvSUNBQURBR0FBeUFBREFBc0lDQUFFQUFBQThBQURBQWtJQkFBenN3SUFDQWdFQUFBQUFnQUhDQVFBQUFBQkFBWUlCQUFBQUFRQUJRZ0VBQUFBSGdBRUNBSUFlQUFEQ0FRQUFBQjRBQ01JQVFBRkRBZ0JBQUFvQ0FFQUFTa0lBUUFCS2dnQkFBRUNDQkFBQUFBa0FBQUFKQUFBQUNRQUFBQWtBQUVEQWdBQUFBSURBZ0FCQUFBRERnQUNBUC8vLy8vLy93QUFBQUFBQUFBQkpBQUFBQUlBQXdEa0JBVUFRWEpwWVd3RUFPUUVEd0JVYVcxbGN5Qk9aWGNnVW05dFlXNEJnRDhBQUFBRUFoQUFBQUFBQUFBQUFBQXlrOW9FSHIyNkJCWUlCQUFBQUNRQUdBZ0VBQUFBSkFBWkNBQUFFQWdDQUFFQUR3Z0NBQUVBQTRBNUFBQUFCQUlRQU01c292L2ExY2ovelpONEFPWFJhZ0FFZ0FFQUFBQUFBZ2dBLy85S0FBQUFBQUFLQUFJQUFnQUNCQUlBQ0FBckJBSUFBUUJJQkFBQU53UUJBQUVHZ0FBQUFBQUFBZ2dBLzU5T0FBRG9Bd0FFQWhBQS8xOUhBTTMwOVArWXVVNEFBT2dEQUNNSUFRRC9BUWNCQVA4Q0J3SUFBQUFGQndFQUF3QUhEZ0FCQUFBQUF3QmdBTWdBQXdCUFNBQUFBQUFFZ0FJQUFBQUFBZ2dBLy84N0FCUDdHUUFLQUFJQUF3QXdCQUVBQnpFRUVBQWNBQUFBSFFBQUFBQUFBQUFrQUFBQUFBQUVnQU1BQUFBQUFnZ0EvLzlLQUNiMk13QUtBQUlBQkFBd0JBRUFCekVFRUFBZEFBQUFIZ0FBQUNNQUFBQUFBQUFBQUFBRWdBUUFBQUFBQWdnQS8vODdBRG54VFFBS0FBSUFCUUEzQkFFQUFRQUFCSUFGQUFBQUFBSUlBUC8vU2dCTTdHY0FDZ0FDQUFZQU53UUJBQUVBQUFTQUJnQUFBQUFDQ0FBQUFHa0FUT3huQUFvQUFnQUhBRGNFQVFBQkFBQUVnQWNBQUFBQUFnZ0FBQUI0QURueFRRQUtBQUlBQ0FBM0JBRUFBUUFBQklBSUFBQUFBQUlJQUFBQWFRQW05ak1BQ2dBQ0FBa0FBZ1FDQUFjQUt3UUNBQUVBU0FRQUFEY0VBUUFCQm9BQUFBQUFBQUlJQURPVGJBQW1qamNBQkFJUUFNeHNaUUMvSnlrQU01TnNBQ2FPTndBakNBRUEvd0VIQVFEL0FnY0NBQUFBQlFjQkFBTUFCdzRBQVFBQUFBTUFZQURJQUFNQVRrZ0FBQUFBQklBSkFBQUFBQUlJQVAvL0hRQVQreGtBQ2dBQ0FBb0FBQUFFZ0FvQUFBQUFBZ2dBLy84T0FDYjJNd0FLQUFJQUN3QTNCQUVBQVFBQUJJQUxBQUFBQUFJSUFBQUE4ZjhtOWpNQUNnQUNBQXdBQUFBRWdBd0FBQUFBQWdnQUFBRGkveFA3R1FBS0FBSUFEUUFDQkFJQUJ3QXJCQUlBQUFCSUJBQUFOd1FCQUFFR2dBQUFBQUFBQWdnQU5KUGwveE5qRmdBRUFoQUF6V3plL3hOakZnQTBrK1gvUnBZZEFDTUlBUUFBQWdjQ0FBQUFBQWNOQUFFQUFBQURBR0FBeUFBREFFNEFBQUFBQklBTkFBQUFBQUlJQUFBQThmOEFBQUFBQ2dBQ0FBNEFBQUFFZ0E0QUFBQUFBZ2dBQVFEaS8rMEU1djhLQUFJQUR3QUFBQVNBRHdBQUFBQUNDQUFCQVBILzJnbk0vd29BQWdBUUFEY0VBUUFCQUFBRWdCQUFBQUFBQWdnQUFBQVBBTm9KelA4S0FBSUFFUUEzQkFFQUFRQUFCSUFSQUFBQUFBSUlBQUFBSGdEdEJPYi9DZ0FDQUJJQU53UUJBQUVBQUFTQUVnQUFBQUFDQ0FBQUFBOEFBQUFBQUFvQUFnQVRBQUFBQklBVEFBQUFBQUlJQUFFQXhQL3RCT2IvQ2dBQ0FCUUFBQUFFZ0JRQUFBQUFBZ2dBQVFDMS93QUFBQUFLQUFJQUZRQUNCQUlBQ1FBckJBSUFBQUJJQkFBQU53UUJBQUVHZ0FBQUFBQUFBZ2dBTlpPNC93RE0vUDhFQWhBQXpteXgvd0RNL1A4MWs3ai9tZVVDQUNNSUFRQUFBZ2NDQUFBQUFBY05BQUVBQUFBREFHQUF5QUFEQUVZQUFBQUFCSUFWQUFBQUFBSUlBQUVBcHYvdEJPYi9DZ0FDQUJZQUFnUUNBQWtBS3dRQ0FBQUFTQVFBQURjRUFRQUJCb0FBQUFBQUFBSUlBRFdUcWYvdDBPTC9CQUlRQU01c292L3QwT0wvTlpPcC80ZnE2UDhqQ0FFQUFBSUhBZ0FBQUFBSERRQUJBQUFBQXdCZ0FNZ0FBd0JHQUFBQUFBU0FGZ0FBQUFBQ0NBQUJBTFgvMmduTS93b0FBZ0FYQUFJRUFnQUpBQ3NFQWdBQUFFZ0VBQUEzQkFFQUFRYUFBQUFBQUFBQ0NBQTFrN2ovMnRYSS93UUNFQURPYkxILzJ0WEkveldUdVA5MDc4Ny9Jd2dCQUFBQ0J3SUFBQUFBQncwQUFRQUFBQU1BWUFESUFBTUFSZ0FBQUFBRWdCY0FBQUFBQWdnQUFBRGkvem54VFFBS0FBSUFHQUFBQUFTQUdBQUFBQUFDQ0FBQUFOUC9UT3huQUFvQUFnQVpBQUlFQWdBSkFDc0VBZ0FBQUVnRUFBQTNCQUVBQVFhQUFBQUFBQUFDQ0FBMGs5Yi9UTGhrQUFRQ0VBRE5iTS8vVExoa0FEU1Qxdi9sMFdvQUl3Z0JBQUFDQndJQUFBQUFCdzBBQVFBQUFBTUFZQURJQUFNQVJnQUFBQUFFZ0JrQUFBQUFBZ2dBQUFERS96bnhUUUFLQUFJQUdnQUNCQUlBQ1FBckJBSUFBQUJJQkFBQU53UUJBQUVHZ0FBQUFBQUFBZ2dBTkpQSC96bTlTZ0FFQWhBQXpXekEvem05U2dBMGs4Zi8wdFpRQUNNSUFRQUFBZ2NDQUFBQUFBY05BQUVBQUFBREFHQUF5QUFEQUVZQUFBQUFCSUFhQUFBQUFBSUlBQUFBOGY5TTdHY0FDZ0FDQUJzQUFnUUNBQWtBS3dRQ0FBQUFTQVFBQURjRUFRQUJCb0FBQUFBQUFBSUlBRFNUOVA5TXVHUUFCQUlRQU0xczdmOU11R1FBTkpQMC8rWFJhZ0FqQ0FFQUFBSUhBZ0FBQUFBSERRQUJBQUFBQXdCZ0FNZ0FBd0JHQUFBQUFBV0FIQUFBQUFvQUFnQWNBQVFHQkFBQkFBQUFCUVlFQUFJQUFBQUJCZ0lBQndBS0JnRUFBUUFBQllBZEFBQUFDZ0FDQUIwQUJBWUVBQUlBQUFBRkJnUUFBd0FBQUFvR0FRQUJBQUFGZ0I0QUFBQUtBQUlBSGdBRUJnUUFBd0FBQUFVR0JBQUVBQUFBQ2dZQkFBRUFBQVdBSHdBQUFBb0FBZ0FmQUFRR0JBQUVBQUFBQlFZRUFBVUFBQUFLQmdFQUFRQUFCWUFnQUFBQUNnQUNBQ0FBQkFZRUFBVUFBQUFGQmdRQUJnQUFBQW9HQVFBQkFBQUZnQ0VBQUFBS0FBSUFJUUFFQmdRQUJnQUFBQVVHQkFBSEFBQUFDZ1lCQUFFQUFBV0FJZ0FBQUFvQUFnQWlBQVFHQkFBSEFBQUFCUVlFQUFnQUFBQUtCZ0VBQVFBQUJZQWpBQUFBQ2dBQ0FDTUFCQVlFQUFNQUFBQUZCZ1FBQ0FBQUFBRUdBZ0FHQUFvR0FRQUJBQUFGZ0NRQUFBQUtBQUlBSkFBRUJnUUFBZ0FBQUFVR0JBQUpBQUFBQ2dZQkFBRUFBQVdBSlFBQUFBb0FBZ0FsQUFRR0JBQUpBQUFBQlFZRUFBb0FBQUFBQmdJQWdBQUtCZ0VBQVFBQUJZQW1BQUFBQ2dBQ0FDWUFCQVlFQUFvQUFBQUZCZ1FBQ3dBQUFBQUdBZ0NBQUFvR0FRQUJBQUFGZ0NjQUFBQUtBQUlBSndBRUJnUUFDd0FBQUFVR0JBQU1BQUFBQUFZQ0FJQUFDZ1lCQUFFQUFBV0FLQUFBQUFvQUFnQW9BQVFHQkFBTUFBQUFCUVlFQUEwQUFBQUFCZ0lBZ0FBS0JnRUFBUUFBQllBcEFBQUFDZ0FDQUNrQUJBWUVBQTBBQUFBRkJnUUFEZ0FBQUFBR0FnQ0FBQW9HQVFBQkFBQUZnQ29BQUFBS0FBSUFLZ0FFQmdRQURnQUFBQVVHQkFBUEFBQUFBQVlDQUlBQUNnWUJBQUVBQUFXQUt3QUFBQW9BQWdBckFBUUdCQUFQQUFBQUJRWUVBQkFBQUFBQUJnSUFnQUFLQmdFQUFRQUFCWUFzQUFBQUNnQUNBQ3dBQkFZRUFCQUFBQUFGQmdRQUVRQUFBQUFHQWdDQUFBb0dBUUFCQUFBRmdDMEFBQUFLQUFJQUxRQUVCZ1FBRVFBQUFBVUdCQUFTQUFBQUFBWUNBSUFBQ2dZQkFBRUFBQVdBTGdBQUFBb0FBZ0F1QUFRR0JBQUpBQUFBQlFZRUFCSUFBQUFBQmdJQWdBQUtCZ0VBQVFBQUJZQXZBQUFBQ2dBQ0FDOEFCQVlFQUEwQUFBQUZCZ1FBRWdBQUFBQUdBZ0NBQUFvR0FRQUJBQUFGZ0RBQUFBQUtBQUlBTUFBRUJnUUFEZ0FBQUFVR0JBQVRBQUFBQ2dZQkFBRUFBQVdBTVFBQUFBb0FBZ0F4QUFRR0JBQVRBQUFBQlFZRUFCUUFBQUFLQmdFQUFRQUFCWUF5QUFBQUNnQUNBRElBQkFZRUFCTUFBQUFGQmdRQUZRQUFBQW9HQVFBQkFBQUZnRE1BQUFBS0FBSUFNd0FFQmdRQUV3QUFBQVVHQkFBV0FBQUFDZ1lCQUFFQUFBV0FOQUFBQUFvQUFnQTBBQVFHQkFBTEFBQUFCUVlFQUJjQUFBQUtCZ0VBQVFBQUJZQTFBQUFBQ2dBQ0FEVUFCQVlFQUJjQUFBQUZCZ1FBR0FBQUFBb0dBUUFCQUFBRmdEWUFBQUFLQUFJQU5nQUVCZ1FBRndBQUFBVUdCQUFaQUFBQUNnWUJBQUVBQUFXQU53QUFBQW9BQWdBM0FBUUdCQUFYQUFBQUJRWUVBQm9BQUFBS0JnRUFBUUFBQjRBNkFBQUFCQUlRQUFBQUFBQlpLUzhBQUFBQUFCUDdHUUFLQUFJQU9BQUFDZ0lBQkFBRUNnSUFBUUFOQWd3QUUvc1pBQUFBQUFBQUFBQUFEZ0lNQUZrcEx3QUFBQUFBQUFBQUFBOENEQUFUK3hrQVJpNFZBQUFBQUFBQUFBZUFPd0FBQUFRQ0VBQUFBQUFBTkRQNy93QUFBQUR0Qk9iL0NnQUNBRGtBQUFvQ0FBUUFCQW9DQUFFQURRSU1BTzBFNXY4QUFBQUFBQUFBQUE0Q0RBQTBNL3YvQUFBQUFBQUFBQUFQQWd3QTdRVG0vMFl1RlFBQUFBQUFBQUFBQUFBQUFBQUFBQT09</t>
        </r>
      </text>
    </comment>
    <comment ref="K155" authorId="0">
      <text>
        <r>
          <rPr>
            <b/>
            <sz val="9"/>
            <color indexed="81"/>
            <rFont val="Tahoma"/>
            <family val="2"/>
          </rPr>
          <t>QzE2SDIwRk4zTzR8TUFTVEVSIFNIRUVUUGljdHVyZSAzODR8Vm1wRFJEQXhNREFFQXdJQkFBQUFBQUFBQUFBQUFBQ0FBQUFBQUFNQUZnQUFBRU5vWlcxRWNtRjNJREV5TGpBdU1pNHhNRGMyQkFJUUFFamxyZjg1c1UwQU01RW5BQXMwbk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VCNUJQalNmd1FXQ0FRQUFBQWtBQmdJQkFBQUFDUUFHUWdBQUJBSUFnQUJBQThJQWdBQkFBT0FOUUFBQUFRQ0VBQkk1YTMvT2JGTkFET1JKd0FMTkp3QkJJQUJBQUFBQUFJSUFBRUE4Zjg1OFUwQUNnQUNBQUlBTndRQkFBRUFBQVNBQWdBQUFBQUNDQUFBQUFBQVRPeG5BQW9BQWdBREFBQUFCSUFEQUFBQUFBSUlBQUFBSGdCTTdHY0FDZ0FDQUFRQUFnUUNBQWdBS3dRQ0FBQUFTQVFBQURjRUFRQUJCb0FBQUFBQUFBSUlBQUNnSVFCTUJHUUFCQUlRQUFCZ0dnQk1CR1FBbWJraEFFekVhd0FqQ0FFQUFBSUhBZ0FBQUFBSERRQUJBQUFBQXdCZ0FNZ0FBd0JQQUFBQUFBU0FCQUFBQUFBQ0NBQUFBUEgvWU9lQkFBb0FBZ0FGQUFJRUFnQUhBQ3NFQWdBQkFFZ0VBQUEzQkFFQUFRYUFBQUFBQUFBQ0NBQzhPK3ovWUU5K0FBUUNFQUJXRmVYL1lFOStBRFNUOVArVGdvVUFJd2dCQUFBQ0J3SUFBQUFGQndFQUJBUUhCZ0FDQUFJQUF3QUFCdzRBQVFBQUFBTUFZQURJQUFNQVRrZ0FBQUFBQklBRkFBQUFBQUlJQUFBQUFBQno0cHNBQ2dBQ0FBWUFOd1FCQUFFQUFBU0FCZ0FBQUFBQ0NBQUJBUEgvaHQyMUFBb0FBZ0FIQURBRUFRQUhNUVFRQUI0QUFBQWZBQUFBQUFBQUFDUUFBQUFBQUFTQUJ3QUFBQUFDQ0FDOU0vMy9qa1hSQUFvQUFnQUlBRGNFQVFBQkFBQUVnQWdBQUFBQUFnZ0FZK2ptLzNwWTVRQUtBQUlBQ1FBQ0JBSUFCd0FyQkFJQUFBQklCQUFBQm9BQUFBQUFBQUlJQUpaNzZ2OTZ3T0VBQkFJUUFEQlY0Lzk2d09FQWxudnEvNjN6NkFBakNBRUFBQUlIQWdBQUFBQUhEUUFCQUFBQUF3QmdBTWdBQXdCT0FBQUFBQVNBQ1FBQUFBQUNDQUJRN2N6L2VsaldBQW9BQWdBS0FBQUFCSUFLQUFBQUFBSUlBRWlGc2Y4M2pPSUFDZ0FDQUFzQUFnUUNBQWdBS3dRQ0FBQUFTQVFBQURjRUFRQUJCb0FBQUFBQUFBSUlBRWdsdGY4M3BONEFCQUlRQUVqbHJmODNwTjRBNGo2MS96ZGs1Z0FqQ0FFQUFBSUhBZ0FBQUFBSERRQUJBQUFBQXdCZ0FNZ0FBd0JQQUFBQUFBU0FDd0FBQUFBQ0NBQVRLdFAvVFFDNUFBb0FBZ0FNQUFJRUFnQUlBQ3NFQWdBQUFFZ0VBQUEzQkFFQUFRYUFBQUFBQUFBQ0NBQVR5dGIvVFJpMUFBUUNFQUFUaXMvL1RSaTFBS3pqMXY5TjJMd0FJd2dCQUFBQ0J3SUFBQUFBQncwQUFRQUFBQU1BWUFESUFBTUFUd0FBQUFBRWdBd0FBQUFBQWdnQUtndnEvMmN1QXdFS0FBSUFEUUFBQUFTQURRQUFBQUFDQ0FEcXhkSC9tTkFVQVFvQUFnQU9BQUFBQklBT0FBQUFBQUlJQUxMbzFQK0dwaklCQ2dBQ0FBOEFBQUFFZ0E4QUFBQUFBZ2dBdVZEdy8wUGFQZ0VLQUFJQUVBQUFBQVNBRUFBQUFBQUNDQUNBYy9QL01MQmNBUW9BQWdBUkFBSUVBZ0FIQUNzRUFnQUFBRWdFQUFBR2dBQUFBQUFBQWdnQXRBYjMvekFZV1FFRUFoQUFUZUR2L3pBWVdRRzBCdmYvWTB0Z0FTTUlBUUFBQWdjQ0FBQUFBQWNOQUFFQUFBQURBR0FBeUFBREFFNEFBQUFBQklBUkFBQUFBQUlJQUlmYkRnRHQ0MmdCQ2dBQ0FCSUFOd1FCQUFFQUFBU0FFZ0FBQUFBQ0NBQk8vaEVBMjdtR0FRb0FBZ0FUQURjRUFRQUJBQUFFZ0JNQUFBQUFBZ2dBRDduNS93dGNtQUVLQUFJQUZBQUNCQUlBQ0FBckJBSUFBQUJJQkFBQU53UUJBQUVHZ0FBQUFBQUFBZ2dBRDFuOS93dDBsQUVFQWhBQUR4bjIvd3QwbEFHcGN2My9DelNjQVNNSUFRQUFBZ2NDQUFBQUFBY05BQUVBQUFBREFHQUF5QUFEQUU4QUFBQUFCSUFVQUFBQUFBSUlBQWhSM3Y5UEtJd0JDZ0FDQUJVQU53UUJBQUVBQUFTQUZRQUFBQUFDQ0FCQUx0di9ZVkp1QVFvQUFnQVdBRGNFQVFBQkFBQUVnQllBQUFBQUFnZ0ErSlVJQUJJNExRRUtBQUlBRndBQUFBU0FGd0FBQUFBQ0NBQUEvaU1BejJzNUFRb0FBZ0FZQUFJRUFnQUpBQ3NFQWdBQUFFZ0VBQUEzQkFFQUFRYUFBQUFBQUFBQ0NBQXprU2NBenpjMkFRUUNFQURNYWlBQXp6YzJBVE9SSndCb1VUd0JJd2dCQUFBQ0J3SUFBQUFBQncwQUFRQUFBQU1BWUFESUFBTUFSZ0FBQUFBRWdCZ0FBQUFBQWdnQU1YTUZBQ1JpRHdFS0FBSUFHUUFBQUFXQUdnQUFBQW9BQWdBYUFBUUdCQUFCQUFBQUJRWUVBQUlBQUFBS0JnRUFBUUFBQllBYkFBQUFDZ0FDQUJzQUJBWUVBQUlBQUFBRkJnUUFBd0FBQUFBR0FnQUNBQUFBQllBY0FBQUFDZ0FDQUJ3QUJBWUVBQUlBQUFBRkJnUUFCQUFBQUFvR0FRQUJBQUFGZ0IwQUFBQUtBQUlBSFFBRUJnUUFCQUFBQUFVR0JBQUZBQUFBQ2dZQkFBRUFBQVdBSGdBQUFBb0FBZ0FlQUFRR0JBQUZBQUFBQlFZRUFBWUFBQUFCQmdJQUJ3QUtCZ0VBQVFBQUJZQWZBQUFBQ2dBQ0FCOEFCQVlFQUFZQUFBQUZCZ1FBQndBQUFBb0dBUUFCQUFBRmdDQUFBQUFLQUFJQUlBQUVCZ1FBQndBQUFBVUdCQUFJQUFBQUNnWUJBQUVBQUFXQUlRQUFBQW9BQWdBaEFBUUdCQUFJQUFBQUJRWUVBQWtBQUFBS0JnRUFBUUFBQllBaUFBQUFDZ0FDQUNJQUJBWUVBQWtBQUFBRkJnUUFDZ0FBQUFBR0FnQUNBQUFBQllBakFBQUFDZ0FDQUNNQUJBWUVBQWtBQUFBRkJnUUFDd0FBQUFvR0FRQUJBQUFGZ0NRQUFBQUtBQUlBSkFBRUJnUUFCZ0FBQUFVR0JBQUxBQUFBQ2dZQkFBRUFBQVdBSlFBQUFBb0FBZ0FsQUFRR0JBQUlBQUFBQlFZRUFBd0FBQUFLQmdFQUFRQUFCWUFtQUFBQUNnQUNBQ1lBQkFZRUFBd0FBQUFGQmdRQURRQUFBQUFHQWdDQUFBQUFCWUFuQUFBQUNnQUNBQ2NBQkFZRUFBMEFBQUFGQmdRQURnQUFBQUFHQWdDQUFBQUFCWUFvQUFBQUNnQUNBQ2dBQkFZRUFBNEFBQUFGQmdRQUR3QUFBQUFHQWdDQUFBQUFCWUFwQUFBQUNnQUNBQ2tBQkFZRUFBOEFBQUFGQmdRQUVBQUFBQW9HQVFBQkFBQUZnQ29BQUFBS0FBSUFLZ0FFQmdRQUVBQUFBQVVHQkFBUkFBQUFDZ1lCQUFFQUFBV0FLd0FBQUFvQUFnQXJBQVFHQkFBUkFBQUFCUVlFQUJJQUFBQUtCZ0VBQVFBQUJZQXNBQUFBQ2dBQ0FDd0FCQVlFQUJJQUFBQUZCZ1FBRXdBQUFBb0dBUUFCQUFBRmdDMEFBQUFLQUFJQUxRQUVCZ1FBRXdBQUFBVUdCQUFVQUFBQUNnWUJBQUVBQUFXQUxnQUFBQW9BQWdBdUFBUUdCQUFVQUFBQUJRWUVBQlVBQUFBS0JnRUFBUUFBQllBdkFBQUFDZ0FDQUM4QUJBWUVBQkFBQUFBRkJnUUFGUUFBQUFvR0FRQUJBQUFGZ0RBQUFBQUtBQUlBTUFBRUJnUUFEd0FBQUFVR0JBQVdBQUFBQUFZQ0FJQUFBQUFGZ0RFQUFBQUtBQUlBTVFBRUJnUUFGZ0FBQUFVR0JBQVhBQUFBQ2dZQkFBRUFBQVdBTWdBQUFBb0FBZ0F5QUFRR0JBQVdBQUFBQlFZRUFCZ0FBQUFBQmdJQWdBQUFBQVdBTXdBQUFBb0FBZ0F6QUFRR0JBQU1BQUFBQlFZRUFCZ0FBQUFBQmdJQWdBQUFBQWVBTmdBQUFBUUNFQUR5TGUzL216STJBZkl0N2Y5VkJDRUJDZ0FDQURRQUFBb0NBQVFBQkFvQ0FBRUFEUUlNQUZVRUlRSHlMZTMvQUFBQUFBNENEQUNiTWpZQjhpM3Qvd0FBQUFBUEFnd0FWUVFoQVRkY0FnQUFBQUFBQUFBQUFBQUFBQUFBQUE9PQ==</t>
        </r>
      </text>
    </comment>
    <comment ref="J156" authorId="0">
      <text>
        <r>
          <rPr>
            <sz val="9"/>
            <color indexed="81"/>
            <rFont val="Tahoma"/>
            <family val="2"/>
          </rPr>
          <t>QzE3SDEwRjZONHxNQVNURVIgU0hFRVRQaWN0dXJlIDY1NXxWbXBEUkRBeE1EQUVBd0lCQUFBQUFBQUFBQUFBQUFDQUFBQUFBQU1BRmdBQUFFTm9aVzFFY21GM0lERXlMakF1TWk0eE1EYzJCQUlRQU0xc3ovOTY3a2IvTTVOZEFQbk1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xLeEZRa1dDQVFBQUFBa0FCZ0lCQUFBQUNRQUdRZ0FBQkFJQWdBQkFBOElBZ0FCQUFPQU93QUFBQVFDRUFETmJNLy9ldTVHL3pPVFhRRDV6SVFBQklBQkFBQUFBQUlJQUFBQTAvOFQreGtBQ2dBQ0FBSUFBZ1FDQUFjQUt3UUNBQUlBU0FRQUFEY0VBUUFCQm9BQUFBQUFBQUlJQURTVDF2OFRZeFlBQkFJUUFNMXN6LzhUWXhZQVo4YlkveFB6S0FBakNBRUFBQUlIQWdBQUFBVUhBUUFCQUFjUEFBRUFBQUFEQUdBQXlBQURBRTVJTWdBQUFBQUVnQUlBQUFBQUFnZ0FBQURpL3dBQUFBQUtBQUlBQXdBQUFBU0FBd0FBQUFBQ0NBQUFBTlAvN1FUbS93b0FBZ0FFQUFJRUFnQUhBQ3NFQWdBQUFFZ0VBQUFHZ0FBQUFBQUFBZ2dBTkpQVy8rMXM0djhFQWhBQXpXelAvKzFzNHY4MGs5Yi9JS0RwL3lNSUFRQUFBZ2NDQUFBQUFBY05BQUVBQUFBREFHQUF5QUFEQUU0QUFBQUFCSUFFQUFBQUFBSUlBQUVBNHYvYUNjei9DZ0FDQUFVQUFBQUVnQVVBQUFBQUFnZ0FBQUFBQU5vSnpQOEtBQUlBQmdBQUFBU0FCZ0FBQUFBQ0NBRC8vdzRBN1FUbS93b0FBZ0FIQUFBQUJJQUhBQUFBQUFJSUFBQUFBQUFBQUFBQUNnQUNBQWdBQUFBRWdBZ0FBQUFBQWdnQS8vOE9BQlA3R1FBS0FBSUFDUUFBQUFTQUNRQUFBQUFDQ0FBQUFBQUFKdll6QUFvQUFnQUtBQUFBQklBS0FBQUFBQUlJQVAvL0RnQTU4VTBBQ2dBQ0FBc0FBQUFFZ0FzQUFBQUFBZ2dBQUFBdEFEbnhUUUFLQUFJQURBQUFBQVNBREFBQUFBQUNDQUQvL3pzQUp2WXpBQW9BQWdBTkFBSUVBZ0FIQUNzRUFnQUFBRWdFQUFBR2dBQUFBQUFBQWdnQU01TS9BQ1plTUFBRUFoQUF6R3c0QUNaZU1BQXprejhBV1pFM0FDTUlBUUFBQWdjQ0FBQUFBQWNOQUFFQUFBQURBR0FBeUFBREFFNEFBQUFBQklBTkFBQUFBQUlJQVAvL0xBQVQreGtBQ2dBQ0FBNEFBQUFFZ0E0QUFBQUFBZ2dBQUFBOEFFenNad0FLQUFJQUR3QUFBQVNBRHdBQUFBQUNDQUFBQUZvQVRPeG5BQW9BQWdBUUFBSUVBZ0FKQUNzRUFnQUFBRWdFQUFBM0JBRUFBUWFBQUFBQUFBQUNDQUF6azEwQVRMaGtBQVFDRUFETWJGWUFUTGhrQURPVFhRRG0wV29BSXdnQkFBQUNCd0lBQUFBQUJ3MEFBUUFBQUFNQVlBRElBQU1BUmdBQUFBQUVnQkFBQUFBQUFnZ0FBQUJMQUdEbmdRQUtBQUlBRVFBQ0JBSUFDUUFyQkFJQUFBQklCQUFBTndRQkFBRUdnQUFBQUFBQUFnZ0FNNU5PQUdDemZnQUVBaEFBekd4SEFHQ3pmZ0F6azA0QStjeUVBQ01JQVFBQUFnY0NBQUFBQUFjTkFBRUFBQUFEQUdBQXlBQURBRVlBQUFBQUJJQVJBQUFBQUFJSUFBQUFMUUJnNTRFQUNnQUNBQklBQWdRQ0FBa0FLd1FDQUFBQVNBUUFBRGNFQVFBQkJvQUFBQUFBQUFJSUFET1RNQUJnczM0QUJBSVFBTXhzS1FCZ3MzNEFNNU13QVBuTWhBQWpDQUVBQUFJSEFnQUFBQUFIRFFBQkFBQUFBd0JnQU1nQUF3QkdBQUFBQUFTQUVnQUFBQUFDQ0FBQUFBOEF4dzZ5L3dvQUFnQVRBQUFBQklBVEFBQUFBQUlJQUFBQUxRREhEckwvQ2dBQ0FCUUFBQUFFZ0JRQUFBQUFBZ2dBQUFBOEFMUVRtUDhLQUFJQUZRQUFBQVNBRlFBQUFBQUNDQUFBQUMwQW9CaCsvd29BQWdBV0FBQUFCSUFXQUFBQUFBSUlBQUFBRHdDZ0dINy9DZ0FDQUJjQUFnUUNBQWNBS3dRQ0FBQUFTQVFBQUFhQUFBQUFBQUFDQ0FBemt4SUFvSUI2L3dRQ0VBRE1iQXNBb0lCNi96T1RFZ0RVczRIL0l3Z0JBQUFDQndJQUFBQUFCdzBBQVFBQUFBTUFZQURJQUFNQVRnQUFBQUFFZ0JjQUFBQUFBZ2dBQUFBQUFMUVRtUDhLQUFJQUdBQUFBQVNBR0FBQUFBQUNDQUFBQUR3QWpSMWsvd29BQWdBWkFBQUFCSUFaQUFBQUFBSUlBQUFBU3dCNklrci9DZ0FDQUJvQUFnUUNBQWtBS3dRQ0FBQUFTQVFBQURjRUFRQUJCb0FBQUFBQUFBSUlBRE9UVGdCNjdrYi9CQUlRQU14c1J3QjY3a2IvTTVOT0FCUUlUZjhqQ0FFQUFBSUhBZ0FBQUFBSERRQUJBQUFBQXdCZ0FNZ0FBd0JHQUFBQUFBU0FHZ0FBQUFBQ0NBQUFBRm9BalIxay93b0FBZ0FiQUFJRUFnQUpBQ3NFQWdBQUFFZ0VBQUEzQkFFQUFRYUFBQUFBQUFBQ0NBQXprMTBBamVsZy93UUNFQURNYkZZQWplbGcvek9UWFFBbkEyZi9Jd2dCQUFBQ0J3SUFBQUFBQncwQUFRQUFBQU1BWUFESUFBTUFSZ0FBQUFBRWdCc0FBQUFBQWdnQUFBQXRBSG9pU3Y4S0FBSUFIQUFDQkFJQUNRQXJCQUlBQUFCSUJBQUFOd1FCQUFFR2dBQUFBQUFBQWdnQU01TXdBSHJ1UnY4RUFoQUF6R3dwQUhydVJ2OHprekFBRkFoTi95TUlBUUFBQWdjQ0FBQUFBQWNOQUFFQUFBQURBR0FBeUFBREFFWUFBQUFBQllBZEFBQUFDZ0FDQUIwQUJBWUVBQUVBQUFBRkJnUUFBZ0FBQUFvR0FRQUJBQUFGZ0I0QUFBQUtBQUlBSGdBRUJnUUFBZ0FBQUFVR0JBQURBQUFBQUFZQ0FJQUFBQUFGZ0I4QUFBQUtBQUlBSHdBRUJnUUFBd0FBQUFVR0JBQUVBQUFBQUFZQ0FJQUFBQUFGZ0NBQUFBQUtBQUlBSUFBRUJnUUFCQUFBQUFVR0JBQUZBQUFBQUFZQ0FJQUFBQUFGZ0NFQUFBQUtBQUlBSVFBRUJnUUFCUUFBQUFVR0JBQUdBQUFBQUFZQ0FJQUFBQUFGZ0NJQUFBQUtBQUlBSWdBRUJnUUFCZ0FBQUFVR0JBQUhBQUFBQUFZQ0FJQUFBQUFGZ0NNQUFBQUtBQUlBSXdBRUJnUUFBZ0FBQUFVR0JBQUhBQUFBQUFZQ0FJQUFBQUFGZ0NRQUFBQUtBQUlBSkFBRUJnUUFCd0FBQUFVR0JBQUlBQUFBQUFBRmdDVUFBQUFLQUFJQUpRQUVCZ1FBQ0FBQUFBVUdCQUFKQUFBQUFBWUNBSUFBQUFBRmdDWUFBQUFLQUFJQUpnQUVCZ1FBQ1FBQUFBVUdCQUFLQUFBQUFBWUNBSUFBQUFBRmdDY0FBQUFLQUFJQUp3QUVCZ1FBQ2dBQUFBVUdCQUFMQUFBQUFBWUNBSUFBQUFBRmdDZ0FBQUFLQUFJQUtBQUVCZ1FBQ3dBQUFBVUdCQUFNQUFBQUFBWUNBSUFBQUFBRmdDa0FBQUFLQUFJQUtRQUVCZ1FBREFBQUFBVUdCQUFOQUFBQUFBWUNBSUFBQUFBRmdDb0FBQUFLQUFJQUtnQUVCZ1FBQ0FBQUFBVUdCQUFOQUFBQUFBWUNBSUFBQUFBRmdDc0FBQUFLQUFJQUt3QUVCZ1FBQ3dBQUFBVUdCQUFPQUFBQUNnWUJBQUVBQUFXQUxBQUFBQW9BQWdBc0FBUUdCQUFPQUFBQUJRWUVBQThBQUFBS0JnRUFBUUFBQllBdEFBQUFDZ0FDQUMwQUJBWUVBQTRBQUFBRkJnUUFFQUFBQUFvR0FRQUJBQUFGZ0M0QUFBQUtBQUlBTGdBRUJnUUFEZ0FBQUFVR0JBQVJBQUFBQ2dZQkFBRUFBQVdBTHdBQUFBb0FBZ0F2QUFRR0JBQUZBQUFBQlFZRUFCSUFBQUFBQUFXQU1BQUFBQW9BQWdBd0FBUUdCQUFTQUFBQUJRWUVBQk1BQUFBQUJnSUFnQUFBQUFXQU1RQUFBQW9BQWdBeEFBUUdCQUFUQUFBQUJRWUVBQlFBQUFBQUJnSUFnQUFBQUFXQU1nQUFBQW9BQWdBeUFBUUdCQUFVQUFBQUJRWUVBQlVBQUFBQUJnSUFnQUFBQUFXQU13QUFBQW9BQWdBekFBUUdCQUFWQUFBQUJRWUVBQllBQUFBQUJnSUFnQUFBQUFXQU5BQUFBQW9BQWdBMEFBUUdCQUFXQUFBQUJRWUVBQmNBQUFBQUJnSUFnQUFBQUFXQU5RQUFBQW9BQWdBMUFBUUdCQUFTQUFBQUJRWUVBQmNBQUFBQUJnSUFnQUFBQUFXQU5nQUFBQW9BQWdBMkFBUUdCQUFWQUFBQUJRWUVBQmdBQUFBS0JnRUFBUUFBQllBM0FBQUFDZ0FDQURjQUJBWUVBQmdBQUFBRkJnUUFHUUFBQUFvR0FRQUJBQUFGZ0RnQUFBQUtBQUlBT0FBRUJnUUFHQUFBQUFVR0JBQWFBQUFBQ2dZQkFBRUFBQVdBT1FBQUFBb0FBZ0E1QUFRR0JBQVlBQUFBQlFZRUFCc0FBQUFLQmdFQUFRQUFCNEE4QUFBQUJBSVFBQUFBOGY4ME0vdi9BQUR4LyswRTV2OEtBQUlBT2dBQUNnSUFCQUFFQ2dJQUFRQU5BZ3dBN1FUbS93QUE4ZjhBQUFBQURnSU1BRFF6Ky84QUFQSC9BQUFBQUE4Q0RBRHRCT2IvUmk0R0FBQUFBQUFBQUFlQVBRQUFBQVFDRUFELy94MEFiQ1JKQVAvL0hRQW05ak1BQ2dBQ0FEc0FBQW9DQUFRQUJBb0NBQUVBRFFJTUFDYjJNd0QvL3gwQUFBQUFBQTRDREFCc0pFa0EvLzhkQUFBQUFBQVBBZ3dBSnZZekFFWXVNd0FBQUFBQUFBQUhnRDRBQUFBRUFoQUFBQUFlQVBwQnJmOEFBQjRBdEJPWS93b0FBZ0E4QUFBS0FnQUVBQVFLQWdBQkFBMENEQUMwRTVqL0FBQWVBQUFBQUFBT0Fnd0Era0d0L3dBQUhnQUFBQUFBRHdJTUFMUVRtUDlHTGpNQUFBQUFBQUFBQUFBQUFBQUFBQUE9</t>
        </r>
      </text>
    </comment>
    <comment ref="K156" authorId="0">
      <text>
        <r>
          <rPr>
            <sz val="9"/>
            <color indexed="81"/>
            <rFont val="Tahoma"/>
            <family val="2"/>
          </rPr>
          <t>QzE3SDEwRjZONHxNQVNURVIgU0hFRVRQaWN0dXJlIDY1NXxWbXBEUkRBeE1EQUVBd0lCQUFBQUFBQUFBQUFBQUFDQUFBQUFBQU1BRmdBQUFFTm9aVzFFY21GM0lERXlMakF1TWk0eE1EYzJCQUlRQU0xc3ovOTY3a2IvTTVOZEFQbk1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xLeEZRa1dDQVFBQUFBa0FCZ0lCQUFBQUNRQUdRZ0FBQkFJQWdBQkFBOElBZ0FCQUFPQU93QUFBQVFDRUFETmJNLy9ldTVHL3pPVFhRRDV6SVFBQklBQkFBQUFBQUlJQUFBQTAvOFQreGtBQ2dBQ0FBSUFBZ1FDQUFjQUt3UUNBQUlBU0FRQUFEY0VBUUFCQm9BQUFBQUFBQUlJQURTVDF2OFRZeFlBQkFJUUFNMXN6LzhUWXhZQVo4YlkveFB6S0FBakNBRUFBQUlIQWdBQUFBVUhBUUFCQUFjUEFBRUFBQUFEQUdBQXlBQURBRTVJTWdBQUFBQUVnQUlBQUFBQUFnZ0FBQURpL3dBQUFBQUtBQUlBQXdBQUFBU0FBd0FBQUFBQ0NBQUFBTlAvN1FUbS93b0FBZ0FFQUFJRUFnQUhBQ3NFQWdBQUFFZ0VBQUFHZ0FBQUFBQUFBZ2dBTkpQVy8rMXM0djhFQWhBQXpXelAvKzFzNHY4MGs5Yi9JS0RwL3lNSUFRQUFBZ2NDQUFBQUFBY05BQUVBQUFBREFHQUF5QUFEQUU0QUFBQUFCSUFFQUFBQUFBSUlBQUVBNHYvYUNjei9DZ0FDQUFVQUFBQUVnQVVBQUFBQUFnZ0FBQUFBQU5vSnpQOEtBQUlBQmdBQUFBU0FCZ0FBQUFBQ0NBRC8vdzRBN1FUbS93b0FBZ0FIQUFBQUJJQUhBQUFBQUFJSUFBQUFBQUFBQUFBQUNnQUNBQWdBQUFBRWdBZ0FBQUFBQWdnQS8vOE9BQlA3R1FBS0FBSUFDUUFBQUFTQUNRQUFBQUFDQ0FBQUFBQUFKdll6QUFvQUFnQUtBQUFBQklBS0FBQUFBQUlJQVAvL0RnQTU4VTBBQ2dBQ0FBc0FBQUFFZ0FzQUFBQUFBZ2dBQUFBdEFEbnhUUUFLQUFJQURBQUFBQVNBREFBQUFBQUNDQUQvL3pzQUp2WXpBQW9BQWdBTkFBSUVBZ0FIQUNzRUFnQUFBRWdFQUFBR2dBQUFBQUFBQWdnQU01TS9BQ1plTUFBRUFoQUF6R3c0QUNaZU1BQXprejhBV1pFM0FDTUlBUUFBQWdjQ0FBQUFBQWNOQUFFQUFBQURBR0FBeUFBREFFNEFBQUFBQklBTkFBQUFBQUlJQVAvL0xBQVQreGtBQ2dBQ0FBNEFBQUFFZ0E0QUFBQUFBZ2dBQUFBOEFFenNad0FLQUFJQUR3QUFBQVNBRHdBQUFBQUNDQUFBQUZvQVRPeG5BQW9BQWdBUUFBSUVBZ0FKQUNzRUFnQUFBRWdFQUFBM0JBRUFBUWFBQUFBQUFBQUNDQUF6azEwQVRMaGtBQVFDRUFETWJGWUFUTGhrQURPVFhRRG0wV29BSXdnQkFBQUNCd0lBQUFBQUJ3MEFBUUFBQUFNQVlBRElBQU1BUmdBQUFBQUVnQkFBQUFBQUFnZ0FBQUJMQUdEbmdRQUtBQUlBRVFBQ0JBSUFDUUFyQkFJQUFBQklCQUFBTndRQkFBRUdnQUFBQUFBQUFnZ0FNNU5PQUdDemZnQUVBaEFBekd4SEFHQ3pmZ0F6azA0QStjeUVBQ01JQVFBQUFnY0NBQUFBQUFjTkFBRUFBQUFEQUdBQXlBQURBRVlBQUFBQUJJQVJBQUFBQUFJSUFBQUFMUUJnNTRFQUNnQUNBQklBQWdRQ0FBa0FLd1FDQUFBQVNBUUFBRGNFQVFBQkJvQUFBQUFBQUFJSUFET1RNQUJnczM0QUJBSVFBTXhzS1FCZ3MzNEFNNU13QVBuTWhBQWpDQUVBQUFJSEFnQUFBQUFIRFFBQkFBQUFBd0JnQU1nQUF3QkdBQUFBQUFTQUVnQUFBQUFDQ0FBQUFBOEF4dzZ5L3dvQUFnQVRBQUFBQklBVEFBQUFBQUlJQUFBQUxRREhEckwvQ2dBQ0FCUUFBQUFFZ0JRQUFBQUFBZ2dBQUFBOEFMUVRtUDhLQUFJQUZRQUFBQVNBRlFBQUFBQUNDQUFBQUMwQW9CaCsvd29BQWdBV0FBQUFCSUFXQUFBQUFBSUlBQUFBRHdDZ0dINy9DZ0FDQUJjQUFnUUNBQWNBS3dRQ0FBQUFTQVFBQUFhQUFBQUFBQUFDQ0FBemt4SUFvSUI2L3dRQ0VBRE1iQXNBb0lCNi96T1RFZ0RVczRIL0l3Z0JBQUFDQndJQUFBQUFCdzBBQVFBQUFBTUFZQURJQUFNQVRnQUFBQUFFZ0JjQUFBQUFBZ2dBQUFBQUFMUVRtUDhLQUFJQUdBQUFBQVNBR0FBQUFBQUNDQUFBQUR3QWpSMWsvd29BQWdBWkFBQUFCSUFaQUFBQUFBSUlBQUFBU3dCNklrci9DZ0FDQUJvQUFnUUNBQWtBS3dRQ0FBQUFTQVFBQURjRUFRQUJCb0FBQUFBQUFBSUlBRE9UVGdCNjdrYi9CQUlRQU14c1J3QjY3a2IvTTVOT0FCUUlUZjhqQ0FFQUFBSUhBZ0FBQUFBSERRQUJBQUFBQXdCZ0FNZ0FBd0JHQUFBQUFBU0FHZ0FBQUFBQ0NBQUFBRm9BalIxay93b0FBZ0FiQUFJRUFnQUpBQ3NFQWdBQUFFZ0VBQUEzQkFFQUFRYUFBQUFBQUFBQ0NBQXprMTBBamVsZy93UUNFQURNYkZZQWplbGcvek9UWFFBbkEyZi9Jd2dCQUFBQ0J3SUFBQUFBQncwQUFRQUFBQU1BWUFESUFBTUFSZ0FBQUFBRWdCc0FBQUFBQWdnQUFBQXRBSG9pU3Y4S0FBSUFIQUFDQkFJQUNRQXJCQUlBQUFCSUJBQUFOd1FCQUFFR2dBQUFBQUFBQWdnQU01TXdBSHJ1UnY4RUFoQUF6R3dwQUhydVJ2OHprekFBRkFoTi95TUlBUUFBQWdjQ0FBQUFBQWNOQUFFQUFBQURBR0FBeUFBREFFWUFBQUFBQllBZEFBQUFDZ0FDQUIwQUJBWUVBQUVBQUFBRkJnUUFBZ0FBQUFvR0FRQUJBQUFGZ0I0QUFBQUtBQUlBSGdBRUJnUUFBZ0FBQUFVR0JBQURBQUFBQUFZQ0FJQUFBQUFGZ0I4QUFBQUtBQUlBSHdBRUJnUUFBd0FBQUFVR0JBQUVBQUFBQUFZQ0FJQUFBQUFGZ0NBQUFBQUtBQUlBSUFBRUJnUUFCQUFBQUFVR0JBQUZBQUFBQUFZQ0FJQUFBQUFGZ0NFQUFBQUtBQUlBSVFBRUJnUUFCUUFBQUFVR0JBQUdBQUFBQUFZQ0FJQUFBQUFGZ0NJQUFBQUtBQUlBSWdBRUJnUUFCZ0FBQUFVR0JBQUhBQUFBQUFZQ0FJQUFBQUFGZ0NNQUFBQUtBQUlBSXdBRUJnUUFBZ0FBQUFVR0JBQUhBQUFBQUFZQ0FJQUFBQUFGZ0NRQUFBQUtBQUlBSkFBRUJnUUFCd0FBQUFVR0JBQUlBQUFBQUFBRmdDVUFBQUFLQUFJQUpRQUVCZ1FBQ0FBQUFBVUdCQUFKQUFBQUFBWUNBSUFBQUFBRmdDWUFBQUFLQUFJQUpnQUVCZ1FBQ1FBQUFBVUdCQUFLQUFBQUFBWUNBSUFBQUFBRmdDY0FBQUFLQUFJQUp3QUVCZ1FBQ2dBQUFBVUdCQUFMQUFBQUFBWUNBSUFBQUFBRmdDZ0FBQUFLQUFJQUtBQUVCZ1FBQ3dBQUFBVUdCQUFNQUFBQUFBWUNBSUFBQUFBRmdDa0FBQUFLQUFJQUtRQUVCZ1FBREFBQUFBVUdCQUFOQUFBQUFBWUNBSUFBQUFBRmdDb0FBQUFLQUFJQUtnQUVCZ1FBQ0FBQUFBVUdCQUFOQUFBQUFBWUNBSUFBQUFBRmdDc0FBQUFLQUFJQUt3QUVCZ1FBQ3dBQUFBVUdCQUFPQUFBQUNnWUJBQUVBQUFXQUxBQUFBQW9BQWdBc0FBUUdCQUFPQUFBQUJRWUVBQThBQUFBS0JnRUFBUUFBQllBdEFBQUFDZ0FDQUMwQUJBWUVBQTRBQUFBRkJnUUFFQUFBQUFvR0FRQUJBQUFGZ0M0QUFBQUtBQUlBTGdBRUJnUUFEZ0FBQUFVR0JBQVJBQUFBQ2dZQkFBRUFBQVdBTHdBQUFBb0FBZ0F2QUFRR0JBQUZBQUFBQlFZRUFCSUFBQUFBQUFXQU1BQUFBQW9BQWdBd0FBUUdCQUFTQUFBQUJRWUVBQk1BQUFBQUJnSUFnQUFBQUFXQU1RQUFBQW9BQWdBeEFBUUdCQUFUQUFBQUJRWUVBQlFBQUFBQUJnSUFnQUFBQUFXQU1nQUFBQW9BQWdBeUFBUUdCQUFVQUFBQUJRWUVBQlVBQUFBQUJnSUFnQUFBQUFXQU13QUFBQW9BQWdBekFBUUdCQUFWQUFBQUJRWUVBQllBQUFBQUJnSUFnQUFBQUFXQU5BQUFBQW9BQWdBMEFBUUdCQUFXQUFBQUJRWUVBQmNBQUFBQUJnSUFnQUFBQUFXQU5RQUFBQW9BQWdBMUFBUUdCQUFTQUFBQUJRWUVBQmNBQUFBQUJnSUFnQUFBQUFXQU5nQUFBQW9BQWdBMkFBUUdCQUFWQUFBQUJRWUVBQmdBQUFBS0JnRUFBUUFBQllBM0FBQUFDZ0FDQURjQUJBWUVBQmdBQUFBRkJnUUFHUUFBQUFvR0FRQUJBQUFGZ0RnQUFBQUtBQUlBT0FBRUJnUUFHQUFBQUFVR0JBQWFBQUFBQ2dZQkFBRUFBQVdBT1FBQUFBb0FBZ0E1QUFRR0JBQVlBQUFBQlFZRUFCc0FBQUFLQmdFQUFRQUFCNEE4QUFBQUJBSVFBQUFBOGY4ME0vdi9BQUR4LyswRTV2OEtBQUlBT2dBQUNnSUFCQUFFQ2dJQUFRQU5BZ3dBN1FUbS93QUE4ZjhBQUFBQURnSU1BRFF6Ky84QUFQSC9BQUFBQUE4Q0RBRHRCT2IvUmk0R0FBQUFBQUFBQUFlQVBRQUFBQVFDRUFELy94MEFiQ1JKQVAvL0hRQW05ak1BQ2dBQ0FEc0FBQW9DQUFRQUJBb0NBQUVBRFFJTUFDYjJNd0QvL3gwQUFBQUFBQTRDREFCc0pFa0EvLzhkQUFBQUFBQVBBZ3dBSnZZekFFWXVNd0FBQUFBQUFBQUhnRDRBQUFBRUFoQUFBQUFlQVBwQnJmOEFBQjRBdEJPWS93b0FBZ0E4QUFBS0FnQUVBQVFLQWdBQkFBMENEQUMwRTVqL0FBQWVBQUFBQUFBT0Fnd0Era0d0L3dBQUhnQUFBQUFBRHdJTUFMUVRtUDlHTGpNQUFBQUFBQUFBQUFBQUFBQUFBQUE9</t>
        </r>
      </text>
    </comment>
    <comment ref="J157" authorId="0">
      <text>
        <r>
          <rPr>
            <sz val="9"/>
            <color indexed="81"/>
            <rFont val="Tahoma"/>
            <family val="2"/>
          </rPr>
          <t>QzIxSDIyTjRPM1N8TUFTVEVSIFNIRUVUUGljdHVyZSAzODd8Vm1wRFJEQXhNREFFQXdJQkFBQUFBQUFBQUFBQUFBQ0FBQUFBQUFNQUZnQUFBRU5vWlcxRWNtRjNJREV5TGpBdU1pNHhNRGMyQkFJUUFBRmdzZjk2NGtuL3paTkxBT0NGd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kFBQUFCQUlRQUFBQUFBQUFBQUFBQUlER0JPSU1uQklXQ0FRQUFBQWtBQmdJQkFBQUFDUUFHUWdBQUJBSUFnQUJBQThJQWdBQkFBT0FRQUFBQUFRQ0VBQUJZTEgvZXVKSi84MlRTd0RnaGIwQUJJQUJBQUFBQUFJSUFQLy9TZ0I2SWtyL0NnQUNBQUlBTndRQkFBRUFBQVNBQWdBQUFBQUNDQUQvL3pzQWpSMWsvd29BQWdBREFBQUFCSUFEQUFBQUFBSUlBUC8vSFFDTkhXVC9DZ0FDQUFRQUFBQUVnQVFBQUFBQUFnZ0EvLzhPQUtBWWZ2OEtBQUlBQlFBQUFBU0FCUUFBQUFBQ0NBRC8veDBBdEJPWS93b0FBZ0FHQUFBQUJJQUdBQUFBQUFJSUFQLy9Pd0MwRTVqL0NnQUNBQWNBQUFBRWdBY0FBQUFBQWdnQS8vOUtBS0FZZnY4S0FBSUFDQUFBQUFTQUNBQUFBQUFDQ0FELy93NEF4dzZ5L3dvQUFnQUpBQUlFQWdBUUFDc0VBZ0FBQUVnRUFBQUdnQUFBQUFBQUFnZ0EvNThTQU1leXJ2OEVBaEFBLzE4TEFNZXlyditadVJJQUxWbTEveU1JQVFBQUFnY0NBQUFBQUFjTkFBRUFBQUFEQUdBQXlBQURBRk1BQUFBQUJJQUpBQUFBQUFJSUFPMEU5Zi9IRHFQL0NnQUNBQW9BQWdRQ0FBZ0FLd1FDQUFBQVNBUUFBRGNFQVFBQkJvQUFBQUFBQUFJSUFPMmsrUC9ISnAvL0JBSVFBTzFrOGYvSEpwLy9oNzc0LzhmbXB2OGpDQUVBQUFJSEFnQUFBQUFIRFFBQkFBQUFBd0JnQU1nQUF3QlBBQUFBQUFTQUNnQUFBQUFDQ0FBVCt5Z0F4dzdCL3dvQUFnQUxBQUlFQWdBSUFDc0VBZ0FBQUVnRUFBQTNCQUVBQVFhQUFBQUFBQUFDQ0FBVG15d0F4eWE5L3dRQ0VBQVRXeVVBeHlhOS82eTBMQURINXNUL0l3Z0JBQUFDQndJQUFBQUFCdzBBQVFBQUFBTUFZQURJQUFNQVR3QUFBQUFFZ0FzQUFBQUFBZ2dBQUFBQUFOb0p6UDhLQUFJQURBQUNCQUlBQndBckJBSUFBQUJJQkFBQUJvQUFBQUFBQUFJSUFET1RBd0RhY2NqL0JBSVFBTTFzL1AvYWNjai9NNU1EQUEybHovOGpDQUVBQUFJSEFnQUFBQUFIRFFBQkFBQUFBd0JnQU1nQUF3Qk9BQUFBQUFTQURBQUFBQUFDQ0FBQUFPTC8yZ25NL3dvQUFnQU5BRGNFQVFBQkFBQUVnQTBBQUFBQUFnZ0FBQURULyswRTV2OEtBQUlBRGdBM0JBRUFBUUFBQklBT0FBQUFBQUlJQUFFQTR2OEFBQUFBQ2dBQ0FBOEFBZ1FDQUFjQUt3UUNBQUFBU0FRQUFBYUFBQUFBQUFBQ0NBQTBrK1gvQVdqOC93UUNFQUROYk43L0FXajgvelNUNWY4em13TUFJd2dCQUFBQ0J3SUFBQUFBQncwQUFRQUFBQU1BWUFESUFBTUFUZ0FBQUFBRWdBOEFBQUFBQWdnQUFBQUFBQUFBQUFBS0FBSUFFQUEzQkFFQUFRQUFCSUFRQUFBQUFBSUlBUC8vRGdEdEJPYi9DZ0FDQUJFQU53UUJBQUVBQUFTQUVRQUFBQUFDQ0FBQkFOUC9FL3NaQUFvQUFnQVNBQUFBQklBU0FBQUFBQUlJQUFFQXRmOFQreGtBQ2dBQ0FCTUFBZ1FDQUFnQUt3UUNBQUFBU0FRQUFEY0VBUUFCQm9BQUFBQUFBQUlJQUFHZ3VQOFRFeFlBQkFJUUFBRmdzZjhURXhZQW1ybTQveFBUSFFBakNBRUFBQUlIQWdBQUFBQUhEUUFCQUFBQUF3QmdBTWdBQXdCUEFBQUFBQVNBRXdBQUFBQUNDQUFCQU9ML0p2WXpBQW9BQWdBVUFBQUFCSUFVQUFBQUFBSUlBRVRNMWY4dFhrOEFDZ0FDQUJVQUFBQUVnQlVBQUFBQUFnZ0FuaGZzL3hweFl3QUtBQUlBRmdBQUFBU0FGZ0FBQUFBQ0NBQ3dFZ1lBR25GVUFBb0FBZ0FYQUFJRUFnQUhBQ3NFQWdBQkFFZ0VBQUFHZ0FBQUFBQUFBZ2dBNDZVSkFCclpVQUFFQWhBQWZYOENBQnJaVUFEanBRa0FnRDlmQUNNSUFRQUFBZ2NDQUFBQUJRY0JBQUVBQnc0QUFRQUFBQU1BWUFESUFBTUFUa2dBQUFBQUJJQVhBQUFBQUFJSUFPN1YvLy90R0RjQUNnQUNBQmdBQWdRQ0FBY0FLd1FDQUFBQVNBUUFBQWFBQUFBQUFBQUNDQUFnYVFNQTdZQXpBQVFDRUFDN1F2ei83WUF6QUNCcEF3QWd0RG9BSXdnQkFBQUNCd0lBQUFBQUJ3MEFBUUFBQUFNQVlBRElBQU1BVGdBQUFBQUVnQmdBQUFBQUFnZ0ExL1RvL3dkSGdRQUtBQUlBR1FBQUFBU0FHUUFBQUFBQ0NBRFBqTTMveEhxTkFBb0FBZ0FhQUFBQUJJQWFBQUFBQUFJSUFBaHF5dit5VUtzQUNnQUNBQnNBQUFBRWdCc0FBQUFBQWdnQVNLL2kvK1B5dkFBS0FBSUFIQUFBQUFTQUhBQUFBQUFDQ0FCUEYvNy9Kcit3QUFvQUFnQWRBQUFBQklBZEFBQUFBQUlJQUJZNkFRQTQ2WklBQ2dBQ0FCNEFBQUFGZ0I4QUFBQUtBQUlBSHdBRUJnUUFBUUFBQUFVR0JBQUNBQUFBQ2dZQkFBRUFBQVdBSUFBQUFBb0FBZ0FnQUFRR0JBQUNBQUFBQlFZRUFBTUFBQUFBQmdJQWdBQUFBQVdBSVFBQUFBb0FBZ0FoQUFRR0JBQURBQUFBQlFZRUFBUUFBQUFBQmdJQWdBQUFBQVdBSWdBQUFBb0FBZ0FpQUFRR0JBQUVBQUFBQlFZRUFBVUFBQUFBQmdJQWdBQUFBQVdBSXdBQUFBb0FBZ0FqQUFRR0JBQUZBQUFBQlFZRUFBWUFBQUFBQmdJQWdBQUFBQVdBSkFBQUFBb0FBZ0FrQUFRR0JBQUdBQUFBQlFZRUFBY0FBQUFBQmdJQWdBQUFBQVdBSlFBQUFBb0FBZ0FsQUFRR0JBQUNBQUFBQlFZRUFBY0FBQUFBQmdJQWdBQUFBQVdBSmdBQUFBb0FBZ0FtQUFRR0JBQUZBQUFBQlFZRUFBZ0FBQUFLQmdFQUFRQUFCWUFuQUFBQUNnQUNBQ2NBQkFZRUFBZ0FBQUFGQmdRQUNRQUFBQUFHQWdBQ0FBQUFCWUFvQUFBQUNnQUNBQ2dBQkFZRUFBZ0FBQUFGQmdRQUNnQUFBQUFHQWdBQ0FBQUFCWUFwQUFBQUNnQUNBQ2tBQkFZRUFBZ0FBQUFGQmdRQUN3QUFBQW9HQVFBQkFBQUZnQ29BQUFBS0FBSUFLZ0FFQmdRQUN3QUFBQVVHQkFBTUFBQUFDZ1lCQUFFQUFBV0FLd0FBQUFvQUFnQXJBQVFHQkFBTUFBQUFCUVlFQUEwQUFBQUtCZ0VBQVFBQUJZQXNBQUFBQ2dBQ0FDd0FCQVlFQUEwQUFBQUZCZ1FBRGdBQUFBb0dBUUFCQUFBRmdDMEFBQUFLQUFJQUxRQUVCZ1FBRGdBQUFBVUdCQUFQQUFBQUNnWUJBQUVBQUFXQUxnQUFBQW9BQWdBdUFBUUdCQUFQQUFBQUJRWUVBQkFBQUFBS0JnRUFBUUFBQllBdkFBQUFDZ0FDQUM4QUJBWUVBQXNBQUFBRkJnUUFFQUFBQUFvR0FRQUJBQUFGZ0RBQUFBQUtBQUlBTUFBRUJnUUFEZ0FBQUFVR0JBQVJBQUFBQ2dZQkFBRUFBQVdBTVFBQUFBb0FBZ0F4QUFRR0JBQVJBQUFBQlFZRUFCSUFBQUFBQmdJQUFnQUFBQVdBTWdBQUFBb0FBZ0F5QUFRR0JBQVJBQUFBQlFZRUFCTUFBQUFLQmdFQUFRQUFCWUF6QUFBQUNnQUNBRE1BQkFZRUFCTUFBQUFGQmdRQUZBQUFBQUFHQWdDQUFBQUFCWUEwQUFBQUNnQUNBRFFBQkFZRUFCUUFBQUFGQmdRQUZRQUFBQUFHQWdDQUFBQUFCWUExQUFBQUNnQUNBRFVBQkFZRUFCVUFBQUFGQmdRQUZnQUFBQUFHQWdDQUFBQUFCWUEyQUFBQUNnQUNBRFlBQkFZRUFCWUFBQUFGQmdRQUZ3QUFBQUFHQWdDQUFBQUFCWUEzQUFBQUNnQUNBRGNBQkFZRUFCTUFBQUFGQmdRQUZ3QUFBQUFHQWdDQUFBQUFCWUE0QUFBQUNnQUNBRGdBQkFZRUFCVUFBQUFGQmdRQUdBQUFBQUFBQllBNUFBQUFDZ0FDQURrQUJBWUVBQmdBQUFBRkJnUUFHUUFBQUFBR0FnQ0FBQUFBQllBNkFBQUFDZ0FDQURvQUJBWUVBQmtBQUFBRkJnUUFHZ0FBQUFBR0FnQ0FBQUFBQllBN0FBQUFDZ0FDQURzQUJBWUVBQm9BQUFBRkJnUUFHd0FBQUFBR0FnQ0FBQUFBQllBOEFBQUFDZ0FDQUR3QUJBWUVBQnNBQUFBRkJnUUFIQUFBQUFBR0FnQ0FBQUFBQllBOUFBQUFDZ0FDQUQwQUJBWUVBQndBQUFBRkJnUUFIUUFBQUFBR0FnQ0FBQUFBQllBK0FBQUFDZ0FDQUQ0QUJBWUVBQmdBQUFBRkJnUUFIUUFBQUFBR0FnQ0FBQUFBQjRCQkFBQUFCQUlRQVAvL0xBRG5ScFAvLy84c0FLQVlmdjhLQUFJQVB3QUFDZ0lBQkFBRUNnSUFBUUFOQWd3QW9CaCsvLy8vTEFBQUFBQUFEZ0lNQU9kR2svLy8veXdBQUFBQUFBOENEQUNnR0g3L1JpNUNBQUFBQUFBQUFBZUFRZ0FBQUFRQ0VBQ0F3dTcvWnVoWkFJREM3di9rRDBvQUNnQUNBRUFBQUFvQ0FBUUFCQW9DQUFFQURRSU1BT1FQU2dDQXd1Ny9BQUFBQUE0Q0RBQm02RmtBZ01MdS93QUFBQUFQQWd3QTVBOUtBQUtiL3Y4QUFBQUFBQUFIZ0VNQUFBQUVBaEFBRDlMbC96dEx0QUFQMHVYLzlSeWZBQW9BQWdCQkFBQUtBZ0FFQUFRS0FnQUJBQTBDREFEMUhKOEFEOUxsL3dBQUFBQU9BZ3dBTzB1MEFBL1M1ZjhBQUFBQUR3SU1BUFVjbndCV0FQdi9BQUFBQUFBQUFBQUFBQUFBQUFBPQ==</t>
        </r>
      </text>
    </comment>
    <comment ref="K157" authorId="0">
      <text>
        <r>
          <rPr>
            <b/>
            <sz val="9"/>
            <color indexed="81"/>
            <rFont val="Tahoma"/>
            <family val="2"/>
          </rPr>
          <t>QzIxSDIyTjRPM1N8TUFTVEVSIFNIRUVUUGljdHVyZSA1MjN8Vm1wRFJEQXhNREFFQXdJQkFBQUFBQUFBQUFBQUFBQ0FBQUFBQUFNQUZnQUFBRU5vWlcxRWNtRjNJREV5TGpBdU1pNHhNRGMyQ0FBVEFBQUFWVzUwYVhSc1pXUWdSRzlqZFcxbGJuUUVBaEFBQVdDeC8zcmlTZi9NazBzQTRJVzlBQUVKQ0FBQWdCWUFBQUFHQUFJSkNBQUFRREVCQU1EVkFBMElBUUFCQ0FjQkFBRTZCQUVBQVRzRUFRQUFSUVFCQUFFOEJBRUFBQXdHQVFBQkR3WUJBQUVOQmdFQUFFSUVBUUFBUXdRQkFBQkVCQUVBQUE0SUFnQXpCd29JQ0FBREFHQUF5QUFEQUFzSUNBQUVBQUFBOEFBREFBa0lCQUF6c3dJQUNBZ0VBQUFBQWdBSENBUUFBQUFCQUFZSUJBQUFBQVFBQlFnRUFBQUFIZ0FFQ0FJQWVBQURDQVFBQUFCNEFDTUlBUUFGREFnQkFBQW9DQUVBQVNrSUFRQUJLZ2dCQUFFQ0NCQUFBQUFrQUFBQUpBQUFBQ1FBQUFBa0FBRURBZ0FBQUFJREFnQUJBQUFERGdBQ0FQLy8vLy8vL3dBQUFBQUFBQUFCSkFBQUFBSUFBd0RrQkFVQVFYSnBZV3dFQU9RRUR3QlVhVzFsY3lCT1pYY2dVbTl0WVc0QmdFY0FBQUFFQWhBQUFBQUFBQUFBQUFBQWdNWUU0Z3ljRWhZSUJBQUFBQ1FBR0FnRUFBQUFKQUFaQ0FBQUVBZ0NBQUVBRHdnQ0FBRUFBNEJBQUFBQUJBSVFBQUZnc2Y5NjRrbi96Sk5MQU9DRnZRQUVnQUVBQUFBQUFnZ0EvLzlLQUhvaVN2OEtBQUlBQWdBM0JBRUFBUUFBQklBQ0FBQUFBQUlJQVAvL093Q05IV1QvQ2dBQ0FBTUFBQUFFZ0FNQUFBQUFBZ2dBLy84ZEFJMGRaUDhLQUFJQUJBQTNCQUVBQVFBQUJJQUVBQUFBQUFJSUFQLy9EZ0NnR0g3L0NnQUNBQVVBTndRQkFBRUFBQVNBQlFBQUFBQUNDQUQvL3gwQXRCT1kvd29BQWdBR0FBQUFCSUFHQUFBQUFBSUlBUC8vT3dDMEU1ai9DZ0FDQUFjQU53UUJBQUVBQUFTQUJ3QUFBQUFDQ0FELy8wb0FvQmgrL3dvQUFnQUlBRGNFQVFBQkFBQUVnQWdBQUFBQUFnZ0EvLzhPQU1jT3N2OEtBQUlBQ1FBQ0JBSUFFQUFyQkFJQUFBQklCQUFBQm9BQUFBQUFBQUlJQVArZkVnREhzcTcvQkFJUUFQOWZDd0RIc3E3L21Ma1NBQzVadGY4akNBRUFBQUlIQWdBQUFBQUhEUUFCQUFBQUF3QmdBTWdBQXdCVEFBQUFBQVNBQ1FBQUFBQUNDQUR0QlBYL3h3Nmovd29BQWdBS0FBSUVBZ0FJQUNzRUFnQUFBRWdFQUFBM0JBRUFBUWFBQUFBQUFBQUNDQUR0cFBqL3h5YWYvd1FDRUFEdFpQSC94eWFmLzRlKytQL0g1cWIvSXdnQkFBQUNCd0lBQUFBQUJ3MEFBUUFBQUFNQVlBRElBQU1BVHdBQUFBQUVnQW9BQUFBQUFnZ0FFL3NvQU1jT3dmOEtBQUlBQ3dBQ0JBSUFDQUFyQkFJQUFBQklCQUFBTndRQkFBRUdnQUFBQUFBQUFnZ0FFNXNzQU1jbXZmOEVBaEFBRTFzbEFNY212ZitzdEN3QXgrYkUveU1JQVFBQUFnY0NBQUFBQUFjTkFBRUFBQUFEQUdBQXlBQURBRThBQUFBQUJJQUxBQUFBQUFJSUFBQUFBQURhQ2N6L0NnQUNBQXdBQWdRQ0FBY0FLd1FDQUFBQVNBUUFBQWFBQUFBQUFBQUNDQUF6a3dNQTJuSEkvd1FDRUFETmJQei8ybkhJL3pPVEF3QU9wYy8vSXdnQkFBQUNCd0lBQUFBQUJ3MEFBUUFBQUFNQVlBRElBQU1BVGdBQUFBQUVnQXdBQUFBQUFnZ0FBQURpLzlvSnpQOEtBQUlBRFFBM0JBRUFBUUFBQklBTkFBQUFBQUlJQUFBQTAvL3RCT2IvQ2dBQ0FBNEFOd1FCQUFFQUFBU0FEZ0FBQUFBQ0NBQUJBT0wvQUFBQUFBb0FBZ0FQQUFJRUFnQUhBQ3NFQWdBQUFFZ0VBQUFHZ0FBQUFBQUFBZ2dBTlpQbC93Qm8vUDhFQWhBQXptemUvd0JvL1A4MWsrWC9NNXNEQUNNSUFRQUFBZ2NDQUFBQUFBY05BQUVBQUFBREFHQUF5QUFEQUU0QUFBQUFCSUFQQUFBQUFBSUlBQUFBQUFBQUFBQUFDZ0FDQUJBQU53UUJBQUVBQUFTQUVBQUFBQUFDQ0FELy93NEE3UVRtL3dvQUFnQVJBRGNFQVFBQkFBQUVnQkVBQUFBQUFnZ0FBUURUL3hQN0dRQUtBQUlBRWdBQUFBU0FFZ0FBQUFBQ0NBQUJBTFgvRS9zWkFBb0FBZ0FUQUFJRUFnQUlBQ3NFQWdBQUFFZ0VBQUEzQkFFQUFRYUFBQUFBQUFBQ0NBQUJvTGovRXhNV0FBUUNFQUFCWUxIL0V4TVdBSnU1dVA4VDB4MEFJd2dCQUFBQ0J3SUFBQUFBQncwQUFRQUFBQU1BWUFESUFBTUFUd0FBQUFBRWdCTUFBQUFBQWdnQUFRRGkveWIyTXdBS0FBSUFGQUFBQUFTQUZBQUFBQUFDQ0FCRXpOWC9MVjVQQUFvQUFnQVZBRGNFQVFBQkFBQUVnQlVBQUFBQUFnZ0FuaGZzL3hweFl3QUtBQUlBRmdBQUFBU0FGZ0FBQUFBQ0NBQ3dFZ1lBR25GVUFBb0FBZ0FYQUFJRUFnQUhBQ3NFQWdBQkFFZ0VBQUEzQkFFQUFRYUFBQUFBQUFBQ0NBRGpwUWtBR3RsUUFBUUNFQUI4ZndJQUd0bFFBT09sQ1FDQVAxOEFJd2dCQUFBQ0J3SUFBQUFGQndFQUFRQUhEZ0FCQUFBQUF3QmdBTWdBQXdCT1NBQUFBQUFFZ0JjQUFBQUFBZ2dBN3RYLy8rMFlOd0FLQUFJQUdBQUNCQUlBQndBckJBSUFBQUJJQkFBQU53UUJBQUVHZ0FBQUFBQUFBZ2dBSVdrREFPMkFNd0FFQWhBQXUwTDgvKzJBTXdBaGFRTUFJTFE2QUNNSUFRQUFBZ2NDQUFBQUFBY05BQUVBQUFBREFHQUF5QUFEQUU0QUFBQUFCSUFZQUFBQUFBSUlBTmYwNlA4SFI0RUFDZ0FDQUJrQUFBQUVnQmtBQUFBQUFnZ0F6NHpOLzhSNmpRQUtBQUlBR2dBM0JBRUFBUUFBQklBYUFBQUFBQUlJQUFocXl2K3lVS3NBQ2dBQ0FCc0FOd1FCQUFFQUFBU0FHd0FBQUFBQ0NBQklyK0wvNC9LOEFBb0FBZ0FjQURjRUFRQUJBQUFFZ0J3QUFBQUFBZ2dBVHhmKy95YS9zQUFLQUFJQUhRQTNCQUVBQVFBQUJJQWRBQUFBQUFJSUFCWTZBUUE0NlpJQUNnQUNBQjRBTndRQkFBRUFBQVdBSHdBQUFBb0FBZ0FmQUFRR0JBQUJBQUFBQlFZRUFBSUFBQUFLQmdFQUFRQUFCWUFnQUFBQUNnQUNBQ0FBQkFZRUFBSUFBQUFGQmdRQUF3QUFBQUFHQWdDQUFBb0dBUUFCQUFBRmdDRUFBQUFLQUFJQUlRQUVCZ1FBQXdBQUFBVUdCQUFFQUFBQUFBWUNBSUFBQ2dZQkFBRUFBQVdBSWdBQUFBb0FBZ0FpQUFRR0JBQUVBQUFBQlFZRUFBVUFBQUFBQmdJQWdBQUtCZ0VBQVFBQUJZQWpBQUFBQ2dBQ0FDTUFCQVlFQUFVQUFBQUZCZ1FBQmdBQUFBQUdBZ0NBQUFvR0FRQUJBQUFGZ0NRQUFBQUtBQUlBSkFBRUJnUUFCZ0FBQUFVR0JBQUhBQUFBQUFZQ0FJQUFDZ1lCQUFFQUFBV0FKUUFBQUFvQUFnQWxBQVFHQkFBQ0FBQUFCUVlFQUFjQUFBQUFCZ0lBZ0FBS0JnRUFBUUFBQllBbUFBQUFDZ0FDQUNZQUJBWUVBQVVBQUFBRkJnUUFDQUFBQUFvR0FRQUJBQUFGZ0NjQUFBQUtBQUlBSndBRUJnUUFDQUFBQUFVR0JBQUpBQUFBQUFZQ0FBSUFBQUFGZ0NnQUFBQUtBQUlBS0FBRUJnUUFDQUFBQUFVR0JBQUtBQUFBQUFZQ0FBSUFBQUFGZ0NrQUFBQUtBQUlBS1FBRUJnUUFDQUFBQUFVR0JBQUxBQUFBQ2dZQkFBRUFBQVdBS2dBQUFBb0FBZ0FxQUFRR0JBQUxBQUFBQlFZRUFBd0FBQUFLQmdFQUFRQUFCWUFyQUFBQUNnQUNBQ3NBQkFZRUFBd0FBQUFGQmdRQURRQUFBQW9HQVFBQkFBQUZnQ3dBQUFBS0FBSUFMQUFFQmdRQURRQUFBQVVHQkFBT0FBQUFDZ1lCQUFFQUFBV0FMUUFBQUFvQUFnQXRBQVFHQkFBT0FBQUFCUVlFQUE4QUFBQUtCZ0VBQVFBQUJZQXVBQUFBQ2dBQ0FDNEFCQVlFQUE4QUFBQUZCZ1FBRUFBQUFBb0dBUUFCQUFBRmdDOEFBQUFLQUFJQUx3QUVCZ1FBQ3dBQUFBVUdCQUFRQUFBQUNnWUJBQUVBQUFXQU1BQUFBQW9BQWdBd0FBUUdCQUFPQUFBQUJRWUVBQkVBQUFBS0JnRUFBUUFBQllBeEFBQUFDZ0FDQURFQUJBWUVBQkVBQUFBRkJnUUFFZ0FBQUFBR0FnQUNBQUFBQllBeUFBQUFDZ0FDQURJQUJBWUVBQkVBQUFBRkJnUUFFd0FBQUFvR0FRQUJBQUFGZ0RNQUFBQUtBQUlBTXdBRUJnUUFFd0FBQUFVR0JBQVVBQUFBQUFZQ0FJQUFDZ1lCQUFFQUFBV0FOQUFBQUFvQUFnQTBBQVFHQkFBVUFBQUFCUVlFQUJVQUFBQUFCZ0lBZ0FBS0JnRUFBUUFBQllBMUFBQUFDZ0FDQURVQUJBWUVBQlVBQUFBRkJnUUFGZ0FBQUFBR0FnQ0FBQW9HQVFBQkFBQUZnRFlBQUFBS0FBSUFOZ0FFQmdRQUZnQUFBQVVHQkFBWEFBQUFBQVlDQUlBQUNnWUJBQUVBQUFXQU53QUFBQW9BQWdBM0FBUUdCQUFUQUFBQUJRWUVBQmNBQUFBQUJnSUFnQUFLQmdFQUFRQUFCWUE0QUFBQUNnQUNBRGdBQkFZRUFCVUFBQUFGQmdRQUdBQUFBQW9HQVFBQkFBQUZnRGtBQUFBS0FBSUFPUUFFQmdRQUdBQUFBQVVHQkFBWkFBQUFBQVlDQUlBQUNnWUJBQUVBQUFXQU9nQUFBQW9BQWdBNkFBUUdCQUFaQUFBQUJRWUVBQm9BQUFBQUJnSUFnQUFLQmdFQUFRQUFCWUE3QUFBQUNnQUNBRHNBQkFZRUFCb0FBQUFGQmdRQUd3QUFBQUFHQWdDQUFBb0dBUUFCQUFBRmdEd0FBQUFLQUFJQVBBQUVCZ1FBR3dBQUFBVUdCQUFjQUFBQUFBWUNBSUFBQ2dZQkFBRUFBQVdBUFFBQUFBb0FBZ0E5QUFRR0JBQWNBQUFBQlFZRUFCMEFBQUFBQmdJQWdBQUtCZ0VBQVFBQUJZQStBQUFBQ2dBQ0FENEFCQVlFQUJnQUFBQUZCZ1FBSFFBQUFBQUdBZ0NBQUFvR0FRQUJBQUFIZ0VFQUFBQUVBaEFBLy84c0FPZEdrLy8vL3l3QW9CaCsvd29BQWdBL0FBQUtBZ0FFQUFRS0FnQUJBQTBDREFDZ0dINy8vLzhzQUFBQUFBQU9BZ3dBNTBhVC8vLy9MQUFBQUFBQUR3SU1BS0FZZnY5R0xrSUFBQUFBQUFBQUI0QkNBQUFBQkFJUUFJREM3djltNkZrQWdNTHUvK1FQU2dBS0FBSUFRQUFBQ2dJQUJBQUVDZ0lBQVFBTkFnd0E1QTlLQUlEQzd2OEFBQUFBRGdJTUFHYm9XUUNBd3U3L0FBQUFBQThDREFEa0Qwb0FBcHYrL3dBQUFBQUFBQWVBUXdBQUFBUUNFQUFQMHVYL08wdTBBQS9TNWYvMUhKOEFDZ0FDQUVFQUFBb0NBQVFBQkFvQ0FBRUFEUUlNQVBVY253QVAwdVgvQUFBQUFBNENEQUE3UzdRQUQ5TGwvd0FBQUFBUEFnd0E5UnlmQUZZQSsvOEFBQUFBQUFBQUFBQUFBQUFBQUE9PQ==</t>
        </r>
      </text>
    </comment>
    <comment ref="J158" authorId="0">
      <text>
        <r>
          <rPr>
            <sz val="9"/>
            <color indexed="81"/>
            <rFont val="Tahoma"/>
            <family val="2"/>
          </rPr>
          <t>QzE1SDEyQ2wyTjRPMnxNQVNURVIgU0hFRVRQaWN0dXJlIDM5MXxWbXBEUkRBeE1EQUVBd0lCQUFBQUFBQUFBQUFBQUFDQUFBQUFBQU1BRmdBQUFFTm9aVzFFY21GM0lERXlMakF1TWk0eE1EYzJCQUlRQUROczB2OWd3S24vdDFzZ0FGSzQ4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9JTW5CSVdDQVFBQUFBa0FCZ0lCQUFBQUNRQUdRZ0FBQkFJQWdBQkFBOElBZ0FCQUFPQU13QUFBQVFDRUFBemJOTC9ZTUNwLzdkYklBQlN1UE1BQklBQkFBQUFBQUlJQUJORzF2K3NZdk1BQ2dBQ0FBSUFOd1FCQUFFQUFBU0FBZ0FBQUFBQ0NBRC9XT3IvVWhmZEFBb0FBZ0FEQUFBQUJJQURBQUFBQUFJSUFPd3VDQUFhT3VBQUNnQUNBQVFBQWdRQ0FBZ0FLd1FDQUFBQVNBUUFBQWFBQUFBQUFBQUNDQURzemdzQUdsTGNBQVFDRUFEc2pnUUFHbExjQUlYb0N3QWFFdVFBSXdnQkFBQUNCd0lBQUFBQUJ3MEFBUUFBQUFNQVlBRElBQU1BVHdBQUFBQUVnQVFBQUFBQUFnZ0FxV0lVQUJMU3hBQUtBQUlBQlFBQ0JBSUFCd0FyQkFJQUFBQklCQUFBQm9BQUFBQUFBQUlJQU56MUZ3QVNPc0VBQkFJUUFIWFBFQUFTT3NFQTNQVVhBRVZ0eUFBakNBRUFBQUlIQWdBQUFBQUhEUUFCQUFBQUF3QmdBTWdBQXdCT0FBQUFBQVNBQlFBQUFBQUNDQUJQRi83L0pyK3dBQW9BQWdBR0FBQUFCSUFHQUFBQUFBSUlBRHdjNVA4bXY3OEFDZ0FDQUFjQUFBQUVnQWNBQUFBQUFnZ0FGam9CQURqcGtnQUtBQUlBQ0FBQUFBU0FDQUFBQUFBQ0NBQWRvaHdBZTdXR0FBb0FBZ0FKQUFJRUFnQUlBQ3NFQWdBQUFFZ0VBQUEzQkFFQUFRYUFBQUFBQUFBQ0NBQWRRaUFBZTgyQ0FBUUNFQUFkQWhrQWU4MkNBTGRiSUFCN2pZb0FJd2dCQUFBQ0J3SUFBQUFBQncwQUFRQUFBQU1BWUFESUFBTUFUd0FBQUFBRWdBa0FBQUFBQWdnQTEvVG8vd2RIZ1FBS0FBSUFDZ0FDQkFJQUJ3QXJCQUlBQVFCSUJBQUFOd1FCQUFFR2dBQUFBQUFBQWdnQUNvanMvd2V2ZlFBRUFoQUFvMkhsL3dldmZRQUtpT3ovYmhXTUFDTUlBUUFBQWdjQ0FBQUFCUWNCQUFFQUJ3NEFBUUFBQUFNQVlBRElBQU1BVGtnQUFBQUFCSUFLQUFBQUFBSUlBSjRYN1A4YWNXTUFDZ0FDQUFzQUFBQUVnQXNBQUFBQUFnZ0FzQklHQUJweFZBQUtBQUlBREFBQUFBU0FEQUFBQUFBQ0NBRHUxZi8vN1JnM0FBb0FBZ0FOQUFJRUFnQUhBQ3NFQWdBQUFFZ0VBQUFHZ0FBQUFBQUFBZ2dBSUdrREFPMkFNd0FFQWhBQXUwTDgvKzJBTXdBZ2FRTUFJTFE2QUNNSUFRQUFBZ2NDQUFBQUFBY05BQUVBQUFBREFHQUF5QUFEQUU0QUFBQUFCSUFOQUFBQUFBSUlBQUFBNHY4bTlqTUFDZ0FDQUE0QUFnUUNBQWNBS3dRQ0FBQUFTQVFBQUFhQUFBQUFBQUFDQ0FBMGsrWC9KbDR3QUFRQ0VBRE5iTjcvSmw0d0FEU1Q1Zjlaa1RjQUl3Z0JBQUFDQndJQUFBQUFCdzBBQVFBQUFBTUFZQURJQUFNQVRnQUFBQUFFZ0E0QUFBQUFBZ2dBQUFEVC94UDdHUUFLQUFJQUR3QTNCQUVBQVFBQUJJQVBBQUFBQUFJSUFBQUE0djhBQUFBQUNnQUNBQkFBQUFBRWdCQUFBQUFBQWdnQUFBRFQvKzBFNXY4S0FBSUFFUUFBQUFTQUVRQUFBQUFDQ0FBQkFPTC8yZ25NL3dvQUFnQVNBQUFBQklBU0FBQUFBQUlJQUFBQUFBRGFDY3ovQ2dBQ0FCTUFBQUFFZ0JNQUFBQUFBZ2dBQUFBUEFNY09zdjhLQUFJQUZBQUNCQUlBRVFBckJBSUFBQUJJQkFBQU53UUJBQUVHZ0FBQUFBQUFBZ2dBQUtBU0FNY21zLzhFQWhBQUFHQUxBR0RBcWYrWnVSSUF4eWF6L3lNSUFRRC9BUWNCQVA4Q0J3SUFBQUFGQndFQUF3QUhEZ0FCQUFBQUF3QmdBTWdBQXdCRGJBQUFBQUFFZ0JRQUFBQUFBZ2dBLy84T0FPMEU1djhLQUFJQUZRQUFBQVNBRlFBQUFBQUNDQUFBQUFBQUFBQUFBQW9BQWdBV0FBQUFCSUFXQUFBQUFBSUlBUC8vRGdBVCt4a0FDZ0FDQUJjQUFnUUNBQkVBS3dRQ0FBQUFTQVFBQURjRUFRQUJCb0FBQUFBQUFBSUlBQUNnRWdBVFl4WUFCQUlRQUFCZ0N3QVRZeFlBbWJrU0FIbkpId0FqQ0FFQUFBSUhBZ0FBQUFVSEFRQUJBQWNPQUFFQUFBQURBR0FBeUFBREFFTnNBQUFBQUFTQUZ3QUFBQUFDQ0FCRXpOWC9MVjVQQUFvQUFnQVlBQUFBQllBWkFBQUFDZ0FDQUJrQUJBWUVBQUVBQUFBRkJnUUFBZ0FBQUFvR0FRQUJBQUFGZ0JvQUFBQUtBQUlBR2dBRUJnUUFBZ0FBQUFVR0JBQURBQUFBQUFZQ0FJQUFBQUFGZ0JzQUFBQUtBQUlBR3dBRUJnUUFBd0FBQUFVR0JBQUVBQUFBQUFZQ0FJQUFBQUFGZ0J3QUFBQUtBQUlBSEFBRUJnUUFCQUFBQUFVR0JBQUZBQUFBQUFZQ0FJQUFBQUFGZ0IwQUFBQUtBQUlBSFFBRUJnUUFCUUFBQUFVR0JBQUdBQUFBQUFZQ0FJQUFBQUFGZ0I0QUFBQUtBQUlBSGdBRUJnUUFBZ0FBQUFVR0JBQUdBQUFBQUFZQ0FJQUFBQUFGZ0I4QUFBQUtBQUlBSHdBRUJnUUFCUUFBQUFVR0JBQUhBQUFBQ2dZQkFBRUFBQVdBSUFBQUFBb0FBZ0FnQUFRR0JBQUhBQUFBQlFZRUFBZ0FBQUFBQmdJQUFnQUFBQVdBSVFBQUFBb0FBZ0FoQUFRR0JBQUhBQUFBQlFZRUFBa0FBQUFLQmdFQUFRQUFCWUFpQUFBQUNnQUNBQ0lBQkFZRUFBa0FBQUFGQmdRQUNnQUFBQW9HQVFBQkFBQUZnQ01BQUFBS0FBSUFJd0FFQmdRQUNnQUFBQVVHQkFBTEFBQUFBQVlDQUlBQUFBQUZnQ1FBQUFBS0FBSUFKQUFFQmdRQUN3QUFBQVVHQkFBTUFBQUFBQVlDQUlBQUFBQUZnQ1VBQUFBS0FBSUFKUUFFQmdRQURBQUFBQVVHQkFBTkFBQUFBQVlDQUlBQUFBQUZnQ1lBQUFBS0FBSUFKZ0FFQmdRQURRQUFBQVVHQkFBT0FBQUFDZ1lCQUFFQUFBV0FKd0FBQUFvQUFnQW5BQVFHQkFBT0FBQUFCUVlFQUE4QUFBQUtCZ0VBQVFBQUJZQW9BQUFBQ2dBQ0FDZ0FCQVlFQUE4QUFBQUZCZ1FBRUFBQUFBQUdBZ0NBQUFBQUJZQXBBQUFBQ2dBQ0FDa0FCQVlFQUJBQUFBQUZCZ1FBRVFBQUFBQUdBZ0NBQUFBQUJZQXFBQUFBQ2dBQ0FDb0FCQVlFQUJFQUFBQUZCZ1FBRWdBQUFBQUdBZ0NBQUFBQUJZQXJBQUFBQ2dBQ0FDc0FCQVlFQUJJQUFBQUZCZ1FBRXdBQUFBb0dBUUFCQUFBRmdDd0FBQUFLQUFJQUxBQUVCZ1FBRWdBQUFBVUdCQUFVQUFBQUFBWUNBSUFBQUFBRmdDMEFBQUFLQUFJQUxRQUVCZ1FBRkFBQUFBVUdCQUFWQUFBQUFBWUNBSUFBQUFBRmdDNEFBQUFLQUFJQUxnQUVCZ1FBRHdBQUFBVUdCQUFWQUFBQUFBWUNBSUFBQUFBRmdDOEFBQUFLQUFJQUx3QUVCZ1FBRlFBQUFBVUdCQUFXQUFBQUNnWUJBQUVBQUFXQU1BQUFBQW9BQWdBd0FBUUdCQUFOQUFBQUJRWUVBQmNBQUFBQUJnSUFnQUFBQUFXQU1RQUFBQW9BQWdBeEFBUUdCQUFLQUFBQUJRWUVBQmNBQUFBQUJnSUFnQUFBQUFlQU5BQUFBQVFDRUFCdGJQdi8zZmpaQUcxcysvOWJJTW9BQ2dBQ0FESUFBQW9DQUFRQUJBb0NBQUVBRFFJTUFGc2d5Z0J0YlB2L0FBQUFBQTRDREFEZCtOa0FiV3o3L3dBQUFBQVBBZ3dBV3lES0FPNUVDd0FBQUFBQUFBQUhnRFVBQUFBRUFoQUFnTUx1LzJib1dRQ0F3dTcvNUE5S0FBb0FBZ0F6QUJBQVJ3QUFBRlJvWlhKbElHbHpJR0VnZG1Gc1pXNWpaU0J2Y2lCamFHRnlaMlVnWlhKeWIzSWdjMjl0Wlhkb1pYSmxJR2x1SUhSb2FYTWdZWEp2YldGMGFXTWdjM2x6ZEdWdExnQUtBZ0FFQUFRS0FnQUJBQTBDREFEa0Qwb0FnTUx1L3dBQUFBQU9BZ3dBWnVoWkFJREM3djhBQUFBQUR3SU1BT1FQU2dBQ20vNy9BQUFBQUFBQUI0QTJBQUFBQkFJUUFBQUE4ZjgwTS92L0FBRHgvKzBFNXY4S0FBSUFOQUFBQ2dJQUJBQUVDZ0lBQVFBTkFnd0E3UVRtL3dBQThmOEFBQUFBRGdJTUFEUXorLzhBQVBIL0FBQUFBQThDREFEdEJPYi9SaTRHQUFBQUFBQUFBQUFBQUFBQUFBQUE=</t>
        </r>
      </text>
    </comment>
    <comment ref="K158" authorId="0">
      <text>
        <r>
          <rPr>
            <sz val="9"/>
            <color indexed="81"/>
            <rFont val="Tahoma"/>
            <family val="2"/>
          </rPr>
          <t>QzE1SDEyQ2wyTjRPMnxNQVNURVIgU0hFRVRQaWN0dXJlIDM5MXxWbXBEUkRBeE1EQUVBd0lCQUFBQUFBQUFBQUFBQUFDQUFBQUFBQU1BRmdBQUFFTm9aVzFFY21GM0lERXlMakF1TWk0eE1EYzJCQUlRQUROczB2OWd3S24vdDFzZ0FGSzQ4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9JTW5CSVdDQVFBQUFBa0FCZ0lCQUFBQUNRQUdRZ0FBQkFJQWdBQkFBOElBZ0FCQUFPQU13QUFBQVFDRUFBemJOTC9ZTUNwLzdkYklBQlN1UE1BQklBQkFBQUFBQUlJQUJORzF2K3NZdk1BQ2dBQ0FBSUFOd1FCQUFFQUFBU0FBZ0FBQUFBQ0NBRC9XT3IvVWhmZEFBb0FBZ0FEQUFBQUJJQURBQUFBQUFJSUFPd3VDQUFhT3VBQUNnQUNBQVFBQWdRQ0FBZ0FLd1FDQUFBQVNBUUFBQWFBQUFBQUFBQUNDQURzemdzQUdsTGNBQVFDRUFEc2pnUUFHbExjQUlYb0N3QWFFdVFBSXdnQkFBQUNCd0lBQUFBQUJ3MEFBUUFBQUFNQVlBRElBQU1BVHdBQUFBQUVnQVFBQUFBQUFnZ0FxV0lVQUJMU3hBQUtBQUlBQlFBQ0JBSUFCd0FyQkFJQUFBQklCQUFBQm9BQUFBQUFBQUlJQU56MUZ3QVNPc0VBQkFJUUFIWFBFQUFTT3NFQTNQVVhBRVZ0eUFBakNBRUFBQUlIQWdBQUFBQUhEUUFCQUFBQUF3QmdBTWdBQXdCT0FBQUFBQVNBQlFBQUFBQUNDQUJQRi83L0pyK3dBQW9BQWdBR0FBQUFCSUFHQUFBQUFBSUlBRHdjNVA4bXY3OEFDZ0FDQUFjQUFBQUVnQWNBQUFBQUFnZ0FGam9CQURqcGtnQUtBQUlBQ0FBQUFBU0FDQUFBQUFBQ0NBQWRvaHdBZTdXR0FBb0FBZ0FKQUFJRUFnQUlBQ3NFQWdBQUFFZ0VBQUEzQkFFQUFRYUFBQUFBQUFBQ0NBQWRRaUFBZTgyQ0FBUUNFQUFkQWhrQWU4MkNBTGRiSUFCN2pZb0FJd2dCQUFBQ0J3SUFBQUFBQncwQUFRQUFBQU1BWUFESUFBTUFUd0FBQUFBRWdBa0FBQUFBQWdnQTEvVG8vd2RIZ1FBS0FBSUFDZ0FDQkFJQUJ3QXJCQUlBQVFCSUJBQUFOd1FCQUFFR2dBQUFBQUFBQWdnQUNvanMvd2V2ZlFBRUFoQUFvMkhsL3dldmZRQUtpT3ovYmhXTUFDTUlBUUFBQWdjQ0FBQUFCUWNCQUFFQUJ3NEFBUUFBQUFNQVlBRElBQU1BVGtnQUFBQUFCSUFLQUFBQUFBSUlBSjRYN1A4YWNXTUFDZ0FDQUFzQUFBQUVnQXNBQUFBQUFnZ0FzQklHQUJweFZBQUtBQUlBREFBQUFBU0FEQUFBQUFBQ0NBRHUxZi8vN1JnM0FBb0FBZ0FOQUFJRUFnQUhBQ3NFQWdBQUFFZ0VBQUFHZ0FBQUFBQUFBZ2dBSUdrREFPMkFNd0FFQWhBQXUwTDgvKzJBTXdBZ2FRTUFJTFE2QUNNSUFRQUFBZ2NDQUFBQUFBY05BQUVBQUFBREFHQUF5QUFEQUU0QUFBQUFCSUFOQUFBQUFBSUlBQUFBNHY4bTlqTUFDZ0FDQUE0QUFnUUNBQWNBS3dRQ0FBQUFTQVFBQUFhQUFBQUFBQUFDQ0FBMGsrWC9KbDR3QUFRQ0VBRE5iTjcvSmw0d0FEU1Q1Zjlaa1RjQUl3Z0JBQUFDQndJQUFBQUFCdzBBQVFBQUFBTUFZQURJQUFNQVRnQUFBQUFFZ0E0QUFBQUFBZ2dBQUFEVC94UDdHUUFLQUFJQUR3QTNCQUVBQVFBQUJJQVBBQUFBQUFJSUFBQUE0djhBQUFBQUNnQUNBQkFBQUFBRWdCQUFBQUFBQWdnQUFBRFQvKzBFNXY4S0FBSUFFUUFBQUFTQUVRQUFBQUFDQ0FBQkFPTC8yZ25NL3dvQUFnQVNBQUFBQklBU0FBQUFBQUlJQUFBQUFBRGFDY3ovQ2dBQ0FCTUFBQUFFZ0JNQUFBQUFBZ2dBQUFBUEFNY09zdjhLQUFJQUZBQUNCQUlBRVFBckJBSUFBQUJJQkFBQU53UUJBQUVHZ0FBQUFBQUFBZ2dBQUtBU0FNY21zLzhFQWhBQUFHQUxBR0RBcWYrWnVSSUF4eWF6L3lNSUFRRC9BUWNCQVA4Q0J3SUFBQUFGQndFQUF3QUhEZ0FCQUFBQUF3QmdBTWdBQXdCRGJBQUFBQUFFZ0JRQUFBQUFBZ2dBLy84T0FPMEU1djhLQUFJQUZRQUFBQVNBRlFBQUFBQUNDQUFBQUFBQUFBQUFBQW9BQWdBV0FBQUFCSUFXQUFBQUFBSUlBUC8vRGdBVCt4a0FDZ0FDQUJjQUFnUUNBQkVBS3dRQ0FBQUFTQVFBQURjRUFRQUJCb0FBQUFBQUFBSUlBQUNnRWdBVFl4WUFCQUlRQUFCZ0N3QVRZeFlBbWJrU0FIbkpId0FqQ0FFQUFBSUhBZ0FBQUFVSEFRQUJBQWNPQUFFQUFBQURBR0FBeUFBREFFTnNBQUFBQUFTQUZ3QUFBQUFDQ0FCRXpOWC9MVjVQQUFvQUFnQVlBQUFBQllBWkFBQUFDZ0FDQUJrQUJBWUVBQUVBQUFBRkJnUUFBZ0FBQUFvR0FRQUJBQUFGZ0JvQUFBQUtBQUlBR2dBRUJnUUFBZ0FBQUFVR0JBQURBQUFBQUFZQ0FJQUFBQUFGZ0JzQUFBQUtBQUlBR3dBRUJnUUFBd0FBQUFVR0JBQUVBQUFBQUFZQ0FJQUFBQUFGZ0J3QUFBQUtBQUlBSEFBRUJnUUFCQUFBQUFVR0JBQUZBQUFBQUFZQ0FJQUFBQUFGZ0IwQUFBQUtBQUlBSFFBRUJnUUFCUUFBQUFVR0JBQUdBQUFBQUFZQ0FJQUFBQUFGZ0I0QUFBQUtBQUlBSGdBRUJnUUFBZ0FBQUFVR0JBQUdBQUFBQUFZQ0FJQUFBQUFGZ0I4QUFBQUtBQUlBSHdBRUJnUUFCUUFBQUFVR0JBQUhBQUFBQ2dZQkFBRUFBQVdBSUFBQUFBb0FBZ0FnQUFRR0JBQUhBQUFBQlFZRUFBZ0FBQUFBQmdJQUFnQUFBQVdBSVFBQUFBb0FBZ0FoQUFRR0JBQUhBQUFBQlFZRUFBa0FBQUFLQmdFQUFRQUFCWUFpQUFBQUNnQUNBQ0lBQkFZRUFBa0FBQUFGQmdRQUNnQUFBQW9HQVFBQkFBQUZnQ01BQUFBS0FBSUFJd0FFQmdRQUNnQUFBQVVHQkFBTEFBQUFBQVlDQUlBQUFBQUZnQ1FBQUFBS0FBSUFKQUFFQmdRQUN3QUFBQVVHQkFBTUFBQUFBQVlDQUlBQUFBQUZnQ1VBQUFBS0FBSUFKUUFFQmdRQURBQUFBQVVHQkFBTkFBQUFBQVlDQUlBQUFBQUZnQ1lBQUFBS0FBSUFKZ0FFQmdRQURRQUFBQVVHQkFBT0FBQUFDZ1lCQUFFQUFBV0FKd0FBQUFvQUFnQW5BQVFHQkFBT0FBQUFCUVlFQUE4QUFBQUtCZ0VBQVFBQUJZQW9BQUFBQ2dBQ0FDZ0FCQVlFQUE4QUFBQUZCZ1FBRUFBQUFBQUdBZ0NBQUFBQUJZQXBBQUFBQ2dBQ0FDa0FCQVlFQUJBQUFBQUZCZ1FBRVFBQUFBQUdBZ0NBQUFBQUJZQXFBQUFBQ2dBQ0FDb0FCQVlFQUJFQUFBQUZCZ1FBRWdBQUFBQUdBZ0NBQUFBQUJZQXJBQUFBQ2dBQ0FDc0FCQVlFQUJJQUFBQUZCZ1FBRXdBQUFBb0dBUUFCQUFBRmdDd0FBQUFLQUFJQUxBQUVCZ1FBRWdBQUFBVUdCQUFVQUFBQUFBWUNBSUFBQUFBRmdDMEFBQUFLQUFJQUxRQUVCZ1FBRkFBQUFBVUdCQUFWQUFBQUFBWUNBSUFBQUFBRmdDNEFBQUFLQUFJQUxnQUVCZ1FBRHdBQUFBVUdCQUFWQUFBQUFBWUNBSUFBQUFBRmdDOEFBQUFLQUFJQUx3QUVCZ1FBRlFBQUFBVUdCQUFXQUFBQUNnWUJBQUVBQUFXQU1BQUFBQW9BQWdBd0FBUUdCQUFOQUFBQUJRWUVBQmNBQUFBQUJnSUFnQUFBQUFXQU1RQUFBQW9BQWdBeEFBUUdCQUFLQUFBQUJRWUVBQmNBQUFBQUJnSUFnQUFBQUFlQU5BQUFBQVFDRUFCdGJQdi8zZmpaQUcxcysvOWJJTW9BQ2dBQ0FESUFBQW9DQUFRQUJBb0NBQUVBRFFJTUFGc2d5Z0J0YlB2L0FBQUFBQTRDREFEZCtOa0FiV3o3L3dBQUFBQVBBZ3dBV3lES0FPNUVDd0FBQUFBQUFBQUhnRFVBQUFBRUFoQUFnTUx1LzJib1dRQ0F3dTcvNUE5S0FBb0FBZ0F6QUJBQVJ3QUFBRlJvWlhKbElHbHpJR0VnZG1Gc1pXNWpaU0J2Y2lCamFHRnlaMlVnWlhKeWIzSWdjMjl0Wlhkb1pYSmxJR2x1SUhSb2FYTWdZWEp2YldGMGFXTWdjM2x6ZEdWdExnQUtBZ0FFQUFRS0FnQUJBQTBDREFEa0Qwb0FnTUx1L3dBQUFBQU9BZ3dBWnVoWkFJREM3djhBQUFBQUR3SU1BT1FQU2dBQ20vNy9BQUFBQUFBQUI0QTJBQUFBQkFJUUFBQUE4ZjgwTS92L0FBRHgvKzBFNXY4S0FBSUFOQUFBQ2dJQUJBQUVDZ0lBQVFBTkFnd0E3UVRtL3dBQThmOEFBQUFBRGdJTUFEUXorLzhBQVBIL0FBQUFBQThDREFEdEJPYi9SaTRHQUFBQUFBQUFBQUFBQUFBQUFBQUE=</t>
        </r>
      </text>
    </comment>
    <comment ref="J159" authorId="0">
      <text>
        <r>
          <rPr>
            <sz val="9"/>
            <color indexed="81"/>
            <rFont val="Tahoma"/>
            <family val="2"/>
          </rPr>
          <t>QzE4SDE4TjRPfE1BU1RFUiBTSEVFVFBpY3R1cmUgMzQxfFZtcERSREF4TURBRUF3SUJBQUFBQUFBQUFBQUFBQUNBQUFBQUFBTUFGZ0FBQUVOb1pXMUVjbUYzSURFeUxqQXVNaTR4TURjMkJBSVFBQUVBeFAvYWljdi96Wk40QUhO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HhXZ0JJV0NBUUFBQUFrQUJnSUJBQUFBQ1FBR1FnQUFCQUlBZ0FCQUE4SUFnQUJBQU9BTXdBQUFBUUNFQUFCQU1ULzJvbkwvODJUZUFCellwd0FCSUFCQUFBQUFBSUlBQUVBeFA4NThVMEFDZ0FDQUFJQU53UUJBQUVBQUFTQUFnQUFBQUFDQ0FBQkFPTC9PZkZOQUFvQUFnQURBQUlFQWdBSEFDc0VBZ0FBQUVnRUFBQUdnQUFBQUFBQUFnZ0FOSlBsL3psWlNnQUVBaEFBeld6ZS96bFpTZ0EwaytYL2JJeFJBQ01JQVFBQUFnY0NBQUFBQUFjTkFBRUFBQUFEQUdBQXlBQURBRTRBQUFBQUJJQURBQUFBQUFJSUFBRUE4ZjlNN0djQUNnQUNBQVFBTndRQkFBRUFBQVNBQkFBQUFBQUNDQUFCQVBIL0p2WXpBQW9BQWdBRkFBQUFCSUFGQUFBQUFBSUlBQUFBRHdBbTlqTUFDZ0FDQUFZQUFBQUVnQVlBQUFBQUFnZ0FBQUFlQUJQN0dRQUtBQUlBQndBQUFBU0FCd0FBQUFBQ0NBQUFBRHdBRS9zWkFBb0FBZ0FJQUFJRUFnQUhBQ3NFQWdBQkFFZ0VBQUEzQkFFQUFRYUFBQUFBQUFBQ0NBQXprejhBRTVNZEFBUUNFQURNYkRnQXJDd1BBRE9UUHdBVGt4MEFJd2dCQVA4QkJ3RUEvd0lIQWdBQUFBVUhBUUFEQUFjT0FBRUFBQUFEQUdBQXlBQURBRTVJQUFBQUFBU0FDQUFBQUFBQ0NBQUFBRXNBSnZZekFBb0FBZ0FKQUFBQUJJQUpBQUFBQUFJSUFBQUFhUUFtOWpNQUNnQUNBQW9BQWdRQ0FBZ0FLd1FDQUFBQVNBUUFBRGNFQVFBQkJvQUFBQUFBQUFJSUFBQ2diQUFtRGpBQUJBSVFBQUJnWlFBbURqQUFtYmxzQUNiT053QWpDQUVBQUFJSEFnQUFBQUFIRFFBQkFBQUFBd0JnQU1nQUF3QlBBQUFBQUFTQUNnQUFBQUFDQ0FBQUFEd0FPZkZOQUFvQUFnQUxBQUlFQWdBSEFDc0VBZ0FCQUVnRUFBQTNCQUVBQVFhQUFBQUFBQUFDQ0FDN096Y0FPVmxLQUFRQ0VBQlZGVEFBT1ZsS0FET1RQd0JzakZFQUl3Z0JBQUFDQndJQUFBQUZCd0VBQkFRSEJnQUNBQUlBQXdBQUJ3NEFBUUFBQUFNQVlBRElBQU1BVGtnQUFBQUFCSUFMQUFBQUFBSUlBQUFBU3dCTTdHY0FDZ0FDQUF3QUFBQUVnQXdBQUFBQUFnZ0FBQUE4QUdEbmdRQUtBQUlBRFFBQUFBU0FEUUFBQUFBQ0NBQUFBRXNBYytLYkFBb0FBZ0FPQUFBQUJJQU9BQUFBQUFJSUFBQUFhUUJ6NHBzQUNnQUNBQThBQUFBRWdBOEFBQUFBQWdnQUFBQjRBR0RuZ1FBS0FBSUFFQUFBQUFTQUVBQUFBQUFDQ0FBQUFHa0FUT3huQUFvQUFnQVJBQUFBQklBUkFBQUFBQUlJQUFBQUR3QUFBQUFBQ2dBQ0FCSUFBQUFFZ0JJQUFBQUFBZ2dBLy84ZEFPMEU1djhLQUFJQUV3QUFBQVNBRXdBQUFBQUNDQUQvL3c0QTJnbk0vd29BQWdBVUFBQUFCSUFVQUFBQUFBSUlBQUFBOGYvYUNjei9DZ0FDQUJVQUFBQUVnQlVBQUFBQUFnZ0FBQURpLyswRTV2OEtBQUlBRmdBQUFBU0FGZ0FBQUFBQ0NBQUFBUEgvQUFBQUFBb0FBZ0FYQUFBQUJJQVhBQUFBQUFJSUFBRUE0djhUK3hrQUNnQUNBQmdBQWdRQ0FBY0FLd1FDQUFBQVNBUUFBQWFBQUFBQUFBQUNDQUEwaytYL0UyTVdBQVFDRUFETmJONy9FMk1XQURTVDVmOUdsaDBBSXdnQkFBQUNCd0lBQUFBQUJ3MEFBUUFBQUFNQVlBRElBQU1BVGdBQUFBQUZnQmtBQUFBS0FBSUFHUUFFQmdRQUFRQUFBQVVHQkFBQ0FBQUFDZ1lCQUFFQUFBV0FHZ0FBQUFvQUFnQWFBQVFHQkFBQ0FBQUFCUVlFQUFNQUFBQUtCZ0VBQVFBQUJZQWJBQUFBQ2dBQ0FCc0FCQVlFQUFJQUFBQUZCZ1FBQkFBQUFBb0dBUUFCQUFBRmdCd0FBQUFLQUFJQUhBQUVCZ1FBQkFBQUFBVUdCQUFGQUFBQUFBWUNBSUFBQUFBRmdCMEFBQUFLQUFJQUhRQUVCZ1FBQlFBQUFBVUdCQUFHQUFBQUFBWUNBSUFBQUFBRmdCNEFBQUFLQUFJQUhnQUVCZ1FBQmdBQUFBVUdCQUFIQUFBQUNnWUJBQUVBQUFXQUh3QUFBQW9BQWdBZkFBUUdCQUFIQUFBQUJRWUVBQWdBQUFBS0JnRUFBUUFBQllBZ0FBQUFDZ0FDQUNBQUJBWUVBQWdBQUFBRkJnUUFDUUFBQUFBR0FnQUNBQUFBQllBaEFBQUFDZ0FDQUNFQUJBWUVBQWdBQUFBRkJnUUFDZ0FBQUFvR0FRQUJBQUFGZ0NJQUFBQUtBQUlBSWdBRUJnUUFDZ0FBQUFVR0JBQUxBQUFBQ2dZQkFBRUFBQVdBSXdBQUFBb0FBZ0FqQUFRR0JBQUxBQUFBQlFZRUFBd0FBQUFBQmdJQWdBQUFBQVdBSkFBQUFBb0FBZ0FrQUFRR0JBQU1BQUFBQlFZRUFBMEFBQUFBQmdJQWdBQUFBQVdBSlFBQUFBb0FBZ0FsQUFRR0JBQU5BQUFBQlFZRUFBNEFBQUFBQmdJQWdBQUFBQVdBSmdBQUFBb0FBZ0FtQUFRR0JBQU9BQUFBQlFZRUFBOEFBQUFBQmdJQWdBQUFBQVdBSndBQUFBb0FBZ0FuQUFRR0JBQVBBQUFBQlFZRUFCQUFBQUFBQmdJQWdBQUFBQVdBS0FBQUFBb0FBZ0FvQUFRR0JBQUxBQUFBQlFZRUFCQUFBQUFBQmdJQWdBQUFBQVdBS1FBQUFBb0FBZ0FwQUFRR0JBQUdBQUFBQlFZRUFCRUFBQUFBQmdJQWdBQUFBQVdBS2dBQUFBb0FBZ0FxQUFRR0JBQVJBQUFBQlFZRUFCSUFBQUFBQmdJQWdBQUFBQVdBS3dBQUFBb0FBZ0FyQUFRR0JBQVNBQUFBQlFZRUFCTUFBQUFBQmdJQWdBQUFBQVdBTEFBQUFBb0FBZ0FzQUFRR0JBQVRBQUFBQlFZRUFCUUFBQUFBQmdJQWdBQUFBQVdBTFFBQUFBb0FBZ0F0QUFRR0JBQVVBQUFBQlFZRUFCVUFBQUFBQmdJQWdBQUFBQVdBTGdBQUFBb0FBZ0F1QUFRR0JBQVZBQUFBQlFZRUFCWUFBQUFBQmdJQWdBQUFBQVdBTHdBQUFBb0FBZ0F2QUFRR0JBQVJBQUFBQlFZRUFCWUFBQUFBQmdJQWdBQUFBQVdBTUFBQUFBb0FBZ0F3QUFRR0JBQVdBQUFBQlFZRUFCY0FBQUFBQmdJQWdBQUFBQVdBTVFBQUFBb0FBZ0F4QUFRR0JBQUVBQUFBQlFZRUFCY0FBQUFBQmdJQWdBQUFBQWVBTkFBQUFBUUNFQUFBQUFBQVdTa3ZBQUFBQUFBVCt4a0FDZ0FDQURJQUFBb0NBQVFBQkFvQ0FBRUFEUUlNQUJQN0dRQUFBQUFBQUFBQUFBNENEQUJaS1M4QUFBQUFBQUFBQUFBUEFnd0FFL3NaQUVZdUZRQUFBQUFBQUFBSGdEVUFBQUFFQWhBQUFBQmFBS1lWbHdBQUFGb0FZT2VCQUFvQUFnQXpBQUFLQWdBRUFBUUtBZ0FCQUEwQ0RBQmc1NEVBQUFCYUFBQUFBQUFPQWd3QXBoV1hBQUFBV2dBQUFBQUFEd0lNQUdEbmdRQkdMbThBQUFBQUFBQUFCNEEyQUFBQUJBSVFBQUFBQUFBME0vdi9BQUFBQU8wRTV2OEtBQUlBTkFBQUNnSUFCQUFFQ2dJQUFRQU5BZ3dBN1FUbS93QUFBQUFBQUFBQURnSU1BRFF6Ky84QUFBQUFBQUFBQUE4Q0RBRHRCT2IvUmk0VkFBQUFBQUFBQUFBQUFBQUFBQUFB</t>
        </r>
      </text>
    </comment>
    <comment ref="K159" authorId="0">
      <text>
        <r>
          <rPr>
            <sz val="9"/>
            <color indexed="81"/>
            <rFont val="Tahoma"/>
            <family val="2"/>
          </rPr>
          <t>QzE4SDE4TjRPfE1BU1RFUiBTSEVFVFBpY3R1cmUgMzQxfFZtcERSREF4TURBRUF3SUJBQUFBQUFBQUFBQUFBQUNBQUFBQUFBTUFGZ0FBQUVOb1pXMUVjbUYzSURFeUxqQXVNaTR4TURjMkJBSVFBQUVBeFAvYWljdi96Wk40QUhO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HhXZ0JJV0NBUUFBQUFrQUJnSUJBQUFBQ1FBR1FnQUFCQUlBZ0FCQUE4SUFnQUJBQU9BTXdBQUFBUUNFQUFCQU1ULzJvbkwvODJUZUFCellwd0FCSUFCQUFBQUFBSUlBQUVBeFA4NThVMEFDZ0FDQUFJQU53UUJBQUVBQUFTQUFnQUFBQUFDQ0FBQkFPTC9PZkZOQUFvQUFnQURBQUlFQWdBSEFDc0VBZ0FBQUVnRUFBQUdnQUFBQUFBQUFnZ0FOSlBsL3psWlNnQUVBaEFBeld6ZS96bFpTZ0EwaytYL2JJeFJBQ01JQVFBQUFnY0NBQUFBQUFjTkFBRUFBQUFEQUdBQXlBQURBRTRBQUFBQUJJQURBQUFBQUFJSUFBRUE4ZjlNN0djQUNnQUNBQVFBTndRQkFBRUFBQVNBQkFBQUFBQUNDQUFCQVBIL0p2WXpBQW9BQWdBRkFBQUFCSUFGQUFBQUFBSUlBQUFBRHdBbTlqTUFDZ0FDQUFZQUFBQUVnQVlBQUFBQUFnZ0FBQUFlQUJQN0dRQUtBQUlBQndBQUFBU0FCd0FBQUFBQ0NBQUFBRHdBRS9zWkFBb0FBZ0FJQUFJRUFnQUhBQ3NFQWdBQkFFZ0VBQUEzQkFFQUFRYUFBQUFBQUFBQ0NBQXprejhBRTVNZEFBUUNFQURNYkRnQXJDd1BBRE9UUHdBVGt4MEFJd2dCQVA4QkJ3RUEvd0lIQWdBQUFBVUhBUUFEQUFjT0FBRUFBQUFEQUdBQXlBQURBRTVJQUFBQUFBU0FDQUFBQUFBQ0NBQUFBRXNBSnZZekFBb0FBZ0FKQUFBQUJJQUpBQUFBQUFJSUFBQUFhUUFtOWpNQUNnQUNBQW9BQWdRQ0FBZ0FLd1FDQUFBQVNBUUFBRGNFQVFBQkJvQUFBQUFBQUFJSUFBQ2diQUFtRGpBQUJBSVFBQUJnWlFBbURqQUFtYmxzQUNiT053QWpDQUVBQUFJSEFnQUFBQUFIRFFBQkFBQUFBd0JnQU1nQUF3QlBBQUFBQUFTQUNnQUFBQUFDQ0FBQUFEd0FPZkZOQUFvQUFnQUxBQUlFQWdBSEFDc0VBZ0FCQUVnRUFBQTNCQUVBQVFhQUFBQUFBQUFDQ0FDN096Y0FPVmxLQUFRQ0VBQlZGVEFBT1ZsS0FET1RQd0JzakZFQUl3Z0JBQUFDQndJQUFBQUZCd0VBQkFRSEJnQUNBQUlBQXdBQUJ3NEFBUUFBQUFNQVlBRElBQU1BVGtnQUFBQUFCSUFMQUFBQUFBSUlBQUFBU3dCTTdHY0FDZ0FDQUF3QUFBQUVnQXdBQUFBQUFnZ0FBQUE4QUdEbmdRQUtBQUlBRFFBQUFBU0FEUUFBQUFBQ0NBQUFBRXNBYytLYkFBb0FBZ0FPQUFBQUJJQU9BQUFBQUFJSUFBQUFhUUJ6NHBzQUNnQUNBQThBQUFBRWdBOEFBQUFBQWdnQUFBQjRBR0RuZ1FBS0FBSUFFQUFBQUFTQUVBQUFBQUFDQ0FBQUFHa0FUT3huQUFvQUFnQVJBQUFBQklBUkFBQUFBQUlJQUFBQUR3QUFBQUFBQ2dBQ0FCSUFBQUFFZ0JJQUFBQUFBZ2dBLy84ZEFPMEU1djhLQUFJQUV3QUFBQVNBRXdBQUFBQUNDQUQvL3c0QTJnbk0vd29BQWdBVUFBQUFCSUFVQUFBQUFBSUlBQUFBOGYvYUNjei9DZ0FDQUJVQUFBQUVnQlVBQUFBQUFnZ0FBQURpLyswRTV2OEtBQUlBRmdBQUFBU0FGZ0FBQUFBQ0NBQUFBUEgvQUFBQUFBb0FBZ0FYQUFBQUJJQVhBQUFBQUFJSUFBRUE0djhUK3hrQUNnQUNBQmdBQWdRQ0FBY0FLd1FDQUFBQVNBUUFBQWFBQUFBQUFBQUNDQUEwaytYL0UyTVdBQVFDRUFETmJONy9FMk1XQURTVDVmOUdsaDBBSXdnQkFBQUNCd0lBQUFBQUJ3MEFBUUFBQUFNQVlBRElBQU1BVGdBQUFBQUZnQmtBQUFBS0FBSUFHUUFFQmdRQUFRQUFBQVVHQkFBQ0FBQUFDZ1lCQUFFQUFBV0FHZ0FBQUFvQUFnQWFBQVFHQkFBQ0FBQUFCUVlFQUFNQUFBQUtCZ0VBQVFBQUJZQWJBQUFBQ2dBQ0FCc0FCQVlFQUFJQUFBQUZCZ1FBQkFBQUFBb0dBUUFCQUFBRmdCd0FBQUFLQUFJQUhBQUVCZ1FBQkFBQUFBVUdCQUFGQUFBQUFBWUNBSUFBQUFBRmdCMEFBQUFLQUFJQUhRQUVCZ1FBQlFBQUFBVUdCQUFHQUFBQUFBWUNBSUFBQUFBRmdCNEFBQUFLQUFJQUhnQUVCZ1FBQmdBQUFBVUdCQUFIQUFBQUNnWUJBQUVBQUFXQUh3QUFBQW9BQWdBZkFBUUdCQUFIQUFBQUJRWUVBQWdBQUFBS0JnRUFBUUFBQllBZ0FBQUFDZ0FDQUNBQUJBWUVBQWdBQUFBRkJnUUFDUUFBQUFBR0FnQUNBQUFBQllBaEFBQUFDZ0FDQUNFQUJBWUVBQWdBQUFBRkJnUUFDZ0FBQUFvR0FRQUJBQUFGZ0NJQUFBQUtBQUlBSWdBRUJnUUFDZ0FBQUFVR0JBQUxBQUFBQ2dZQkFBRUFBQVdBSXdBQUFBb0FBZ0FqQUFRR0JBQUxBQUFBQlFZRUFBd0FBQUFBQmdJQWdBQUFBQVdBSkFBQUFBb0FBZ0FrQUFRR0JBQU1BQUFBQlFZRUFBMEFBQUFBQmdJQWdBQUFBQVdBSlFBQUFBb0FBZ0FsQUFRR0JBQU5BQUFBQlFZRUFBNEFBQUFBQmdJQWdBQUFBQVdBSmdBQUFBb0FBZ0FtQUFRR0JBQU9BQUFBQlFZRUFBOEFBQUFBQmdJQWdBQUFBQVdBSndBQUFBb0FBZ0FuQUFRR0JBQVBBQUFBQlFZRUFCQUFBQUFBQmdJQWdBQUFBQVdBS0FBQUFBb0FBZ0FvQUFRR0JBQUxBQUFBQlFZRUFCQUFBQUFBQmdJQWdBQUFBQVdBS1FBQUFBb0FBZ0FwQUFRR0JBQUdBQUFBQlFZRUFCRUFBQUFBQmdJQWdBQUFBQVdBS2dBQUFBb0FBZ0FxQUFRR0JBQVJBQUFBQlFZRUFCSUFBQUFBQmdJQWdBQUFBQVdBS3dBQUFBb0FBZ0FyQUFRR0JBQVNBQUFBQlFZRUFCTUFBQUFBQmdJQWdBQUFBQVdBTEFBQUFBb0FBZ0FzQUFRR0JBQVRBQUFBQlFZRUFCUUFBQUFBQmdJQWdBQUFBQVdBTFFBQUFBb0FBZ0F0QUFRR0JBQVVBQUFBQlFZRUFCVUFBQUFBQmdJQWdBQUFBQVdBTGdBQUFBb0FBZ0F1QUFRR0JBQVZBQUFBQlFZRUFCWUFBQUFBQmdJQWdBQUFBQVdBTHdBQUFBb0FBZ0F2QUFRR0JBQVJBQUFBQlFZRUFCWUFBQUFBQmdJQWdBQUFBQVdBTUFBQUFBb0FBZ0F3QUFRR0JBQVdBQUFBQlFZRUFCY0FBQUFBQmdJQWdBQUFBQVdBTVFBQUFBb0FBZ0F4QUFRR0JBQUVBQUFBQlFZRUFCY0FBQUFBQmdJQWdBQUFBQWVBTkFBQUFBUUNFQUFBQUFBQVdTa3ZBQUFBQUFBVCt4a0FDZ0FDQURJQUFBb0NBQVFBQkFvQ0FBRUFEUUlNQUJQN0dRQUFBQUFBQUFBQUFBNENEQUJaS1M4QUFBQUFBQUFBQUFBUEFnd0FFL3NaQUVZdUZRQUFBQUFBQUFBSGdEVUFBQUFFQWhBQUFBQmFBS1lWbHdBQUFGb0FZT2VCQUFvQUFnQXpBQUFLQWdBRUFBUUtBZ0FCQUEwQ0RBQmc1NEVBQUFCYUFBQUFBQUFPQWd3QXBoV1hBQUFBV2dBQUFBQUFEd0lNQUdEbmdRQkdMbThBQUFBQUFBQUFCNEEyQUFBQUJBSVFBQUFBQUFBME0vdi9BQUFBQU8wRTV2OEtBQUlBTkFBQUNnSUFCQUFFQ2dJQUFRQU5BZ3dBN1FUbS93QUFBQUFBQUFBQURnSU1BRFF6Ky84QUFBQUFBQUFBQUE4Q0RBRHRCT2IvUmk0VkFBQUFBQUFBQUFBQUFBQUFBQUFB</t>
        </r>
      </text>
    </comment>
    <comment ref="J160" authorId="0">
      <text>
        <r>
          <rPr>
            <sz val="9"/>
            <color indexed="81"/>
            <rFont val="Tahoma"/>
            <family val="2"/>
          </rPr>
          <t>QzE5SDIzQ2xOMk8zU3xNQVNURVIgU0hFRVRQaWN0dXJlIDM3MXxWbXBEUkRBeE1EQUVBd0lCQUFBQUFBQUFBQUFBQUFDQUFBQUFBQU1BRmdBQUFFTm9aVzFFY21GM0lERXlMakF1TWk0eE1EYzJCQUlRQUFCZ2svOW41eS8vQUFCNE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9JTW5CSVdDQVFBQUFBa0FCZ0lCQUFBQUNRQUdRZ0FBQkFJQWdBQkFBOElBZ0FCQUFPQU9BQUFBQVFDRUFBQVlKUC9aK2N2L3dBQWVBQW1OalFBQklBQkFBQUFBQUlJQVAvL093QjZJa3IvQ2dBQ0FBSUFOd1FCQUFFQUFBU0FBZ0FBQUFBQ0NBRC8veDBBZWlKSy93b0FBZ0FEQUFBQUJJQURBQUFBQUFJSUFQLy9EZ0JuSnpEL0NnQUNBQVFBTndRQkFBRUFBQVNBQkFBQUFBQUNDQUQvL3c0QWpSMWsvd29BQWdBRkFBQUFCSUFGQUFBQUFBSUlBUC8vSFFDZ0dINy9DZ0FDQUFZQUFBQUVnQVlBQUFBQUFnZ0EvLzg3QUtBWWZ2OEtBQUlBQndBQ0JBSUFDQUFyQkFJQUFBQklCQUFBTndRQkFBRUdnQUFBQUFBQUFnZ0EvNTgvQUtBd2V2OEVBaEFBLzE4NEFLQXdlditadVQ4QW9QQ0IveU1JQVFBQUFnY0NBQUFBQUFjTkFBRUFBQUFEQUdBQXlBQURBRThBQUFBQUJJQUhBQUFBQUFJSUFQLy9EZ0MwRTVqL0NnQUNBQWdBQWdRQ0FBY0FLd1FDQUFFQVNBUUFBRGNFQVFBQkJvQUFBQUFBQUFJSUFMczdDZ0MwZTVUL0JBSVFBRlVWQXdDMGU1VC9NNU1TQU9ldW0vOGpDQUVBQUFJSEFnQUFBQVVIQVFBRUJBY0dBQUlBQWdBREFBQUhEZ0FCQUFBQUF3QmdBTWdBQXdCT1NBQUFBQUFFZ0FnQUFBQUFBZ2dBLy84ZEFNY09zdjhLQUFJQUNRQUFBQVNBQ1FBQUFBQUNDQUQvL3c0QTJnbk0vd29BQWdBS0FBQUFCSUFLQUFBQUFBSUlBQUFBSGdEdEJPYi9DZ0FDQUFzQUFBQUVnQXNBQUFBQUFnZ0FBQUE4QU8wRTV2OEtBQUlBREFBQUFBU0FEQUFBQUFBQ0NBRC8vMG9BMmduTS93b0FBZ0FOQUFBQUJJQU5BQUFBQUFJSUFQLy9Pd0RIRHJML0NnQUNBQTRBQUFBRWdBNEFBQUFBQWdnQUFBQkxBQUFBQUFBS0FBSUFEd0FDQkFJQUVBQXJCQUlBQUFCSUJBQUFCb0FBQUFBQUFBSUlBQUNnVGdBQXBQei9CQUlRQUFCZ1J3QUFwUHovbWJsT0FHWktBd0FqQ0FFQUFBSUhBZ0FBQUFBSERRQUJBQUFBQXdCZ0FNZ0FBd0JUQUFBQUFBU0FEd0FBQUFBQ0NBQVQrMlFBQVFEeC93b0FBZ0FRQUFJRUFnQUlBQ3NFQWdBQUFFZ0VBQUEzQkFFQUFRYUFBQUFBQUFBQ0NBQVRtMmdBQVJqdC93UUNFQUFUVzJFQUFSanQvNnkwYUFBQjJQVC9Jd2dCQUFBQ0J3SUFBQUFBQncwQUFRQUFBQU1BWUFESUFBTUFUd0FBQUFBRWdCQUFBQUFBQWdnQTdBUXhBQUFBRHdBS0FBSUFFUUFDQkFJQUNBQXJCQUlBQUFCSUJBQUFOd1FCQUFFR2dBQUFBQUFBQWdnQTdLUTBBQUFZQ3dBRUFoQUE3R1F0QUFBWUN3Q0d2alFBQU5nU0FDTUlBUUFBQWdjQ0FBQUFBQWNOQUFFQUFBQURBR0FBeUFBREFFOEFBQUFBQklBUkFBQUFBQUlJQUFBQVdnQVQreGtBQ2dBQ0FCSUFBZ1FDQUFjQUt3UUNBQUFBU0FRQUFBYUFBQUFBQUFBQ0NBQXprMTBBRTJNV0FBUUNFQURNYkZZQUUyTVdBRE9UWFFCR2xoMEFJd2dCQUFBQ0J3SUFBQUFBQncwQUFRQUFBQU1BWUFESUFBTUFUZ0FBQUFBRWdCSUFBQUFBQWdnQUFBQkxBQ2IyTXdBS0FBSUFFd0EzQkFFQUFRQUFCSUFUQUFBQUFBSUlBQUFBZUFBVCt4a0FDZ0FDQUJRQU53UUJBQUVBQUFTQUZBQUFBQUFDQ0FBQUFQSC9qUjFrL3dvQUFnQVZBQUFBQklBVkFBQUFBQUlJQUFBQTR2OTZJa3IvQ2dBQ0FCWUFBQUFFZ0JZQUFBQUFBZ2dBQUFERS8zb2lTdjhLQUFJQUZ3QUFBQVNBRndBQUFBQUNDQUFBQUxYL2pSMWsvd29BQWdBWUFBQUFCSUFZQUFBQUFBSUlBQUFBbC8rTkhXVC9DZ0FDQUJrQUFnUUNBQkVBS3dRQ0FBQUFTQVFBQURjRUFRQUJCb0FBQUFBQUFBSUlBQUNnbXYrTmhXRC9CQUlRQUFCZ2svK05oV0QvbXJtYS8vVHJhZjhqQ0FFQUFBSUhBZ0FBQUFVSEFRQUJBQWNPQUFFQUFBQURBR0FBeUFBREFFTnNBQUFBQUFTQUdRQUFBQUFDQ0FBQUFNVC9vQmgrL3dvQUFnQWFBQUFBQklBYUFBQUFBQUlJQUFBQTR2K2dHSDcvQ2dBQ0FCc0FBQUFGZ0J3QUFBQUtBQUlBSEFBRUJnUUFBUUFBQUFVR0JBQUNBQUFBQ2dZQkFBRUFBQVdBSFFBQUFBb0FBZ0FkQUFRR0JBQUNBQUFBQlFZRUFBTUFBQUFLQmdFQUFRQUFCWUFlQUFBQUNnQUNBQjRBQkFZRUFBSUFBQUFGQmdRQUJBQUFBQW9HQVFBQkFBQUZnQjhBQUFBS0FBSUFId0FFQmdRQUJBQUFBQVVHQkFBRkFBQUFDZ1lCQUFFQUFBV0FJQUFBQUFvQUFnQWdBQVFHQkFBRkFBQUFCUVlFQUFZQUFBQUFCZ0lBQWdBQUFBV0FJUUFBQUFvQUFnQWhBQVFHQkFBRkFBQUFCUVlFQUFjQUFBQUtCZ0VBQVFBQUJZQWlBQUFBQ2dBQ0FDSUFCQVlFQUFjQUFBQUZCZ1FBQ0FBQUFBb0dBUUFCQUFBRmdDTUFBQUFLQUFJQUl3QUVCZ1FBQ0FBQUFBVUdCQUFKQUFBQUFBWUNBSUFBQUFBRmdDUUFBQUFLQUFJQUpBQUVCZ1FBQ1FBQUFBVUdCQUFLQUFBQUFBWUNBSUFBQUFBRmdDVUFBQUFLQUFJQUpRQUVCZ1FBQ2dBQUFBVUdCQUFMQUFBQUFBWUNBSUFBQUFBRmdDWUFBQUFLQUFJQUpnQUVCZ1FBQ3dBQUFBVUdCQUFNQUFBQUFBWUNBSUFBQUFBRmdDY0FBQUFLQUFJQUp3QUVCZ1FBREFBQUFBVUdCQUFOQUFBQUFBWUNBSUFBQUFBRmdDZ0FBQUFLQUFJQUtBQUVCZ1FBQ0FBQUFBVUdCQUFOQUFBQUFBWUNBSUFBQUFBRmdDa0FBQUFLQUFJQUtRQUVCZ1FBQ3dBQUFBVUdCQUFPQUFBQUNnWUJBQUVBQUFXQUtnQUFBQW9BQWdBcUFBUUdCQUFPQUFBQUJRWUVBQThBQUFBQUJnSUFBZ0FBQUFXQUt3QUFBQW9BQWdBckFBUUdCQUFPQUFBQUJRWUVBQkFBQUFBQUJnSUFBZ0FBQUFXQUxBQUFBQW9BQWdBc0FBUUdCQUFPQUFBQUJRWUVBQkVBQUFBS0JnRUFBUUFBQllBdEFBQUFDZ0FDQUMwQUJBWUVBQkVBQUFBRkJnUUFFZ0FBQUFvR0FRQUJBQUFGZ0M0QUFBQUtBQUlBTGdBRUJnUUFFUUFBQUFVR0JBQVRBQUFBQ2dZQkFBRUFBQVdBTHdBQUFBb0FBZ0F2QUFRR0JBQUVBQUFBQlFZRUFCUUFBQUFLQmdFQUFRQUFCWUF3QUFBQUNnQUNBREFBQkFZRUFCUUFBQUFGQmdRQUZRQUFBQUFHQWdDQUFBQUFCWUF4QUFBQUNnQUNBREVBQkFZRUFCVUFBQUFGQmdRQUZnQUFBQUFHQWdDQUFBQUFCWUF5QUFBQUNnQUNBRElBQkFZRUFCWUFBQUFGQmdRQUZ3QUFBQUFHQWdDQUFBQUFCWUF6QUFBQUNnQUNBRE1BQkFZRUFCY0FBQUFGQmdRQUdBQUFBQW9HQVFBQkFBQUZnRFFBQUFBS0FBSUFOQUFFQmdRQUZ3QUFBQVVHQkFBWkFBQUFBQVlDQUlBQUFBQUZnRFVBQUFBS0FBSUFOUUFFQmdRQUdRQUFBQVVHQkFBYUFBQUFBQVlDQUlBQUFBQUZnRFlBQUFBS0FBSUFOZ0FFQmdRQUZBQUFBQVVHQkFBYUFBQUFBQVlDQUlBQUFBQUhnRGtBQUFBRUFoQUEvLzhzQUNBNDRmLy8veXdBMmduTS93b0FBZ0EzQUFBS0FnQUVBQVFLQWdBQkFBMENEQURhQ2N6Ly8vOHNBQUFBQUFBT0Fnd0FJRGpoLy8vL0xBQUFBQUFBRHdJTUFOb0p6UDlHTGtJQUFBQUFBQUFBQjRBNkFBQUFCQUlRQUFBQTAvL1VTM24vQUFEVC80MGRaUDhLQUFJQU9BQUFDZ0lBQkFBRUNnSUFBUUFOQWd3QWpSMWsvd0FBMC84QUFBQUFEZ0lNQU5STGVmOEFBTlAvQUFBQUFBOENEQUNOSFdUL1J5N28vd0FBQUFBQUFBQUFBQUFBQUFBQQ==</t>
        </r>
      </text>
    </comment>
    <comment ref="K160" authorId="0">
      <text>
        <r>
          <rPr>
            <b/>
            <sz val="9"/>
            <color indexed="81"/>
            <rFont val="Tahoma"/>
            <family val="2"/>
          </rPr>
          <t>QzE5SDIzQ2xOMk8zU3xNQVNURVIgU0hFRVRQaWN0dXJlIDUxNXxWbXBEUkRBeE1EQUVBd0lCQUFBQUFBQUFBQUFBQUFDQUFBQUFBQU1BRmdBQUFFTm9aVzFFY21GM0lERXlMakF1TWk0eE1EYzJDQUFUQUFBQVZXNTBhWFJzWldRZ1JHOWpkVzFsYm5RRUFoQUFBR0NULzJmbkwvOEFBSGdBSmpZMEFBRUpDQUFBZ0JZQUFBQUdBQUlKQ0FBQVFERUJBTURWQUEwSUFRQUJDQWNCQUFFNkJBRUFBVHNFQVFBQVJRUUJBQUU4QkFFQUFBd0dBUUFCRHdZQkFBRU5CZ0VBQUVJRUFRQUFRd1FCQUFCRUJBRUFBQTRJQWdBTkJRb0lDQUFEQUdBQXlBQURBQXNJQ0FBRUFBQUE4QUFEQUFrSUJBQXpzd0lBQ0FnRUFBQUFBZ0FIQ0FRQUFBQUJBQVlJQkFBQUFBUUFCUWdFQUFBQUhnQUVDQUlBZUFBRENBUUFBQUI0QUNNSUFRQUZEQWdCQUFBb0NBRUFBU2tJQVFBQktnZ0JBQUVDQ0JBQUFBQWtBQUFBSkFBQUFDUUFBQUFrQUFFREFnQUFBQUlEQWdBQkFBQUREZ0FDQVAvLy8vLy8vd0FBQUFBQUFBQUJKQUFBQUFJQUF3RGtCQVVBUVhKcFlXd0VBT1FFRHdCVWFXMWxjeUJPWlhjZ1VtOXRZVzRCZ0Q0QUFBQUVBaEFBQUFBQUFBQUFBQUFBZ01ZRTRneWNFaFlJQkFBQUFDUUFHQWdFQUFBQUpBQVpDQUFBRUFnQ0FBRUFEd2dDQUFFQUE0QTRBQUFBQkFJUUFBQmdrLzluNXkvL0FBQjRBQ1kyTkFBRWdBRUFBQUFBQWdnQS8vODdBSG9pU3Y4S0FBSUFBZ0EzQkFFQUFRQUFCSUFDQUFBQUFBSUlBUC8vSFFCNklrci9DZ0FDQUFNQUFBQUVnQU1BQUFBQUFnZ0EvLzhPQUdjbk1QOEtBQUlBQkFBM0JBRUFBUUFBQklBRUFBQUFBQUlJQVAvL0RnQ05IV1QvQ2dBQ0FBVUFBQUFFZ0FVQUFBQUFBZ2dBLy84ZEFLQVlmdjhLQUFJQUJnQUFBQVNBQmdBQUFBQUNDQUQvL3pzQW9CaCsvd29BQWdBSEFBSUVBZ0FJQUNzRUFnQUFBRWdFQUFBM0JBRUFBUWFBQUFBQUFBQUNDQUQvbno4QW9EQjYvd1FDRUFEL1h6Z0FvREI2LzVpNVB3Q2c4SUgvSXdnQkFBQUNCd0lBQUFBQUJ3MEFBUUFBQUFNQVlBRElBQU1BVHdBQUFBQUVnQWNBQUFBQUFnZ0EvLzhPQUxRVG1QOEtBQUlBQ0FBQ0JBSUFCd0FyQkFJQUFRQklCQUFBTndRQkFBRUdnQUFBQUFBQUFnZ0F1anNLQUxSN2xQOEVBaEFBVkJVREFMUjdsUDh5a3hJQTZLNmIveU1JQVFBQUFnY0NBQUFBQlFjQkFBUUVCd1lBQWdBQ0FBTUFBQWNPQUFFQUFBQURBR0FBeUFBREFFNUlBQUFBQUFTQUNBQUFBQUFDQ0FELy94MEF4dzZ5L3dvQUFnQUpBQUFBQklBSkFBQUFBQUlJQVAvL0RnRGFDY3ovQ2dBQ0FBb0FOd1FCQUFFQUFBU0FDZ0FBQUFBQ0NBQUFBQjRBN1FUbS93b0FBZ0FMQURjRUFRQUJBQUFFZ0FzQUFBQUFBZ2dBQUFBOEFPMEU1djhLQUFJQURBQUFBQVNBREFBQUFBQUNDQUQvLzBvQTJnbk0vd29BQWdBTkFEY0VBUUFCQUFBRWdBMEFBQUFBQWdnQS8vODdBTWNPc3Y4S0FBSUFEZ0EzQkFFQUFRQUFCSUFPQUFBQUFBSUlBQUFBU3dBQUFBQUFDZ0FDQUE4QUFnUUNBQkFBS3dRQ0FBQUFTQVFBQUFhQUFBQUFBQUFDQ0FBQW9FNEFBS1Q4L3dRQ0VBQUFZRWNBQUtUOC81bTVUZ0JtU2dNQUl3Z0JBQUFDQndJQUFBQUFCdzBBQVFBQUFBTUFZQURJQUFNQVV3QUFBQUFFZ0E4QUFBQUFBZ2dBRS90a0FBRUE4ZjhLQUFJQUVBQUNCQUlBQ0FBckJBSUFBQUJJQkFBQU53UUJBQUVHZ0FBQUFBQUFBZ2dBRTV0b0FBRVk3ZjhFQWhBQUUxdGhBQUVZN2Yrc3RHZ0FBZGowL3lNSUFRQUFBZ2NDQUFBQUFBY05BQUVBQUFBREFHQUF5QUFEQUU4QUFBQUFCSUFRQUFBQUFBSUlBT3dFTVFBQUFBOEFDZ0FDQUJFQUFnUUNBQWdBS3dRQ0FBQUFTQVFBQURjRUFRQUJCb0FBQUFBQUFBSUlBT3lrTkFBQUdBc0FCQUlRQU94a0xRQUFHQXNBaGI0MEFBRFlFZ0FqQ0FFQUFBSUhBZ0FBQUFBSERRQUJBQUFBQXdCZ0FNZ0FBd0JQQUFBQUFBU0FFUUFBQUFBQ0NBQUFBRm9BRS9zWkFBb0FBZ0FTQUFJRUFnQUhBQ3NFQWdBQUFFZ0VBQUFHZ0FBQUFBQUFBZ2dBTTVOZEFCTmpGZ0FFQWhBQXpHeFdBQk5qRmdBemsxMEFScFlkQUNNSUFRQUFBZ2NDQUFBQUFBY05BQUVBQUFBREFHQUF5QUFEQUU0QUFBQUFCSUFTQUFBQUFBSUlBQUFBU3dBbTlqTUFDZ0FDQUJNQU53UUJBQUVBQUFTQUV3QUFBQUFDQ0FBQUFIZ0FFL3NaQUFvQUFnQVVBRGNFQVFBQkFBQUVnQlFBQUFBQUFnZ0FBQUR4LzQwZFpQOEtBQUlBRlFBQUFBU0FGUUFBQUFBQ0NBQUFBT0wvZWlKSy93b0FBZ0FXQURjRUFRQUJBQUFFZ0JZQUFBQUFBZ2dBQUFERS8zb2lTdjhLQUFJQUZ3QTNCQUVBQVFBQUJJQVhBQUFBQUFJSUFBQUF0ZitOSFdUL0NnQUNBQmdBQUFBRWdCZ0FBQUFBQWdnQUFBQ1gvNDBkWlA4S0FBSUFHUUFDQkFJQUVRQXJCQUlBQUFCSUJBQUFOd1FCQUFFR2dBQUFBQUFBQWdnQUFLQ2EvNDJGWVA4RUFoQUFBR0NULzQyRllQK2F1WnIvOU90cC95TUlBUUFBQWdjQ0FBQUFCUWNCQUFFQUJ3NEFBUUFBQUFNQVlBRElBQU1BUTJ3QUFBQUFCSUFaQUFBQUFBSUlBQUFBeFArZ0dINy9DZ0FDQUJvQU53UUJBQUVBQUFTQUdnQUFBQUFDQ0FBQUFPTC9vQmgrL3dvQUFnQWJBRGNFQVFBQkFBQUZnQndBQUFBS0FBSUFIQUFFQmdRQUFRQUFBQVVHQkFBQ0FBQUFDZ1lCQUFFQUFBV0FIUUFBQUFvQUFnQWRBQVFHQkFBQ0FBQUFCUVlFQUFNQUFBQUtCZ0VBQVFBQUJZQWVBQUFBQ2dBQ0FCNEFCQVlFQUFJQUFBQUZCZ1FBQkFBQUFBb0dBUUFCQUFBRmdCOEFBQUFLQUFJQUh3QUVCZ1FBQkFBQUFBVUdCQUFGQUFBQUNnWUJBQUVBQUFXQUlBQUFBQW9BQWdBZ0FBUUdCQUFGQUFBQUJRWUVBQVlBQUFBQUJnSUFBZ0FBQUFXQUlRQUFBQW9BQWdBaEFBUUdCQUFGQUFBQUJRWUVBQWNBQUFBS0JnRUFBUUFBQllBaUFBQUFDZ0FDQUNJQUJBWUVBQWNBQUFBRkJnUUFDQUFBQUFvR0FRQUJBQUFGZ0NNQUFBQUtBQUlBSXdBRUJnUUFDQUFBQUFVR0JBQUpBQUFBQUFZQ0FJQUFDZ1lCQUFFQUFBV0FKQUFBQUFvQUFnQWtBQVFHQkFBSkFBQUFCUVlFQUFvQUFBQUFCZ0lBZ0FBS0JnRUFBUUFBQllBbEFBQUFDZ0FDQUNVQUJBWUVBQW9BQUFBRkJnUUFDd0FBQUFBR0FnQ0FBQW9HQVFBQkFBQUZnQ1lBQUFBS0FBSUFKZ0FFQmdRQUN3QUFBQVVHQkFBTUFBQUFBQVlDQUlBQUNnWUJBQUVBQUFXQUp3QUFBQW9BQWdBbkFBUUdCQUFNQUFBQUJRWUVBQTBBQUFBQUJnSUFnQUFLQmdFQUFRQUFCWUFvQUFBQUNnQUNBQ2dBQkFZRUFBZ0FBQUFGQmdRQURRQUFBQUFHQWdDQUFBb0dBUUFCQUFBRmdDa0FBQUFLQUFJQUtRQUVCZ1FBQ3dBQUFBVUdCQUFPQUFBQUNnWUJBQUVBQUFXQUtnQUFBQW9BQWdBcUFBUUdCQUFPQUFBQUJRWUVBQThBQUFBQUJnSUFBZ0FBQUFXQUt3QUFBQW9BQWdBckFBUUdCQUFPQUFBQUJRWUVBQkFBQUFBQUJnSUFBZ0FBQUFXQUxBQUFBQW9BQWdBc0FBUUdCQUFPQUFBQUJRWUVBQkVBQUFBS0JnRUFBUUFBQllBdEFBQUFDZ0FDQUMwQUJBWUVBQkVBQUFBRkJnUUFFZ0FBQUFvR0FRQUJBQUFGZ0M0QUFBQUtBQUlBTGdBRUJnUUFFUUFBQUFVR0JBQVRBQUFBQ2dZQkFBRUFBQVdBTHdBQUFBb0FBZ0F2QUFRR0JBQUVBQUFBQlFZRUFCUUFBQUFLQmdFQUFRQUFCWUF3QUFBQUNnQUNBREFBQkFZRUFCUUFBQUFGQmdRQUZRQUFBQUFHQWdDQUFBb0dBUUFCQUFBRmdERUFBQUFLQUFJQU1RQUVCZ1FBRlFBQUFBVUdCQUFXQUFBQUFBWUNBSUFBQ2dZQkFBRUFBQVdBTWdBQUFBb0FBZ0F5QUFRR0JBQVdBQUFBQlFZRUFCY0FBQUFBQmdJQWdBQUtCZ0VBQVFBQUJZQXpBQUFBQ2dBQ0FETUFCQVlFQUJjQUFBQUZCZ1FBR0FBQUFBb0dBUUFCQUFBRmdEUUFBQUFLQUFJQU5BQUVCZ1FBRndBQUFBVUdCQUFaQUFBQUFBWUNBSUFBQ2dZQkFBRUFBQVdBTlFBQUFBb0FBZ0ExQUFRR0JBQVpBQUFBQlFZRUFCb0FBQUFBQmdJQWdBQUtCZ0VBQVFBQUJZQTJBQUFBQ2dBQ0FEWUFCQVlFQUJRQUFBQUZCZ1FBR2dBQUFBQUdBZ0NBQUFvR0FRQUJBQUFIZ0RrQUFBQUVBaEFBLy84c0FDQTQ0Zi8vL3l3QTJnbk0vd29BQWdBM0FBQUtBZ0FFQUFRS0FnQUJBQTBDREFEYUNjei8vLzhzQUFBQUFBQU9BZ3dBSURqaC8vLy9MQUFBQUFBQUR3SU1BTm9KelA5R0xrSUFBQUFBQUFBQUI0QTZBQUFBQkFJUUFBQUEwLy9VUzNuL0FBRFQvNDBkWlA4S0FBSUFPQUFBQ2dJQUJBQUVDZ0lBQVFBTkFnd0FqUjFrL3dBQTAvOEFBQUFBRGdJTUFOUkxlZjhBQU5QL0FBQUFBQThDREFDTkhXVC9SeTdvL3dBQUFBQUFBQUFBQUFBQUFBQUE=</t>
        </r>
      </text>
    </comment>
    <comment ref="J161" authorId="0">
      <text>
        <r>
          <rPr>
            <sz val="9"/>
            <color indexed="81"/>
            <rFont val="Tahoma"/>
            <family val="2"/>
          </rPr>
          <t>QzE4SDE1Q2xONE8zfE1BU1RFUiBTSEVFVFBpY3R1cmUgMzE3fFZtcERSREF4TURBRUF3SUJBQUFBQUFBQUFBQUFBQUNBQUFBQUFBTUFGZ0FBQUVOb1pXMUVjbUYzSURFeUxqQXVNaTR4TURjMkJBSVFBQUJnei85Z3dLbi8yaFZaQUZ2TEh3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UxJR0JFV0NBUUFBQUFrQUJnSUJBQUFBQ1FBR1FnQUFCQUlBZ0FCQUE4SUFnQUJBQU9BT1FBQUFBUUNFQUFBWU0vL1lNQ3AvOW9WV1FCYnl4OEJCSUFCQUFBQUFBSUlBSEhSTmdENnZSOEJDZ0FDQUFJQU53UUJBQUVBQUFTQUFnQUFBQUFDQ0FBNTlEa0FET2dCQVFvQUFnQURBQUFBQklBREFBQUFBQUlJQUVCY1ZRQlB0UFVBQ2dBQ0FBUUFBZ1FDQUFnQUt3UUNBQUFBU0FRQUFEY0VBUUFCQm9BQUFBQUFBQUlJQUVEOFdBQlB6UEVBQkFJUUFFQzhVUUJQelBFQTJoVlpBRStNK1FBakNBRUFBQUlIQWdBQUFBQUhEUUFCQUFBQUF3QmdBTWdBQXdCUEFBQUFBQVNBQkFBQUFBQUNDQUQ0cmlFQTIwWHdBQW9BQWdBRkFBSUVBZ0FIQUNzRUFnQUJBRWdFQUFBM0JBRUFBUWFBQUFBQUFBQUNDQUFzUWlVQTI2M3NBQVFDRUFERkd4NEEyNjNzQUN4Q0pRQkNGUHNBSXdnQkFBQUNCd0lBQUFBRkJ3RUFBUUFIRGdBQkFBQUFBd0JnQU1nQUF3Qk9TQUFBQUFBRWdBVUFBQUFBQWdnQXdORWtBTzV2MGdBS0FBSUFCZ0FBQUFTQUJnQUFBQUFDQ0FESE9VQUFNVHpHQUFvQUFnQUhBQUFBQklBSEFBQUFBQUlJQUk5Y1F3QkRacWdBQ2dBQ0FBZ0FBQUFFZ0FnQUFBQUFBZ2dBVGhjckFCUEVsZ0FLQUFJQUNRQUFBQVNBQ1FBQUFBQUNDQUFXT2k0QUplNTRBQW9BQWdBS0FBSUVBZ0FIQUNzRUFnQUJBRWdFQUFBM0JBRUFBUWFBQUFBQUFBQUNDQUJKelRFQUpZWjhBQVFDRUFEanBpb0F2eDl1QUVuTk1RQWxobndBSXdnQkFQOEJCd0VBL3dJSEFnQUFBQVVIQVFBREFBY09BQUVBQUFBREFHQUF5QUFEQUU1SUFBQUFBQVNBQ2dBQUFBQUNDQURXOUJVQTlFdG5BQW9BQWdBTEFBQUFCSUFMQUFBQUFBSUlBTStNK3YreGYzTUFDZ0FDQUF3QUFnUUNBQWdBS3dRQ0FBQUFTQVFBQURjRUFRQUJCb0FBQUFBQUFBSUlBTThzL3YreGwyOEFCQUlRQU0vczl2K3hsMjhBYVViKy83Rlhkd0FqQ0FFQUFBSUhBZ0FBQUFBSERRQUJBQUFBQXdCZ0FNZ0FBd0JQQUFBQUFBU0FEQUFBQUFBQ0NBQ2RGeGtBQm5aSkFBb0FBZ0FOQUFBQUJJQU5BQUFBQUFJSUFFUE1BZ0FhWXpVQUNnQUNBQTRBQUFBRWdBNEFBQUFBQWdnQUFBQVBBQlA3R1FBS0FBSUFEd0FBQUFTQUR3QUFBQUFDQ0FEdDFTd0EyaDBkQUFvQUFnQVFBQUlFQWdBSEFDc0VBZ0FCQUVnRUFBQUdnQUFBQUFBQUFnZ0FJR2t3QU5xMUlBQUVBaEFBdWtJcEFIUlBFZ0FnYVRBQTJyVWdBQ01JQVFEL0FRY0JBUDhDQndJQUFBQUZCd0VBQXdBSERnQUJBQUFBQXdCZ0FNZ0FBd0JPU0FBQUFBQUVnQkFBQUFBQUFnZ0FzQkl6QUFaMk9nQUtBQUlBRVFBQ0JBSUFCd0FyQkFJQUFBQklCQUFBQm9BQUFBQUFBQUlJQU9PbE5nQUczallBQkFJUUFIMS9Md0FHM2pZQTQ2VTJBRG9SUGdBakNBRUFBQUlIQWdBQUFBQUhEUUFCQUFBQUF3QmdBTWdBQXdCT0FBQUFBQVNBRVFBQUFBQUNDQUFBQUFBQUFBQUFBQW9BQWdBU0FBQUFCSUFTQUFBQUFBSUlBUC8vRGdEdEJPYi9DZ0FDQUJNQUFBQUVnQk1BQUFBQUFnZ0FBQUFBQU5vSnpQOEtBQUlBRkFBQUFBU0FGQUFBQUFBQ0NBRC8vdzRBeHc2eS93b0FBZ0FWQUFJRUFnQVJBQ3NFQWdBQUFFZ0VBQUEzQkFFQUFRYUFBQUFBQUFBQ0NBRC9ueElBeHlhei93UUNFQUQvWHdzQVlNQ3AvNW01RWdESEpyUC9Jd2dCQVA4QkJ3RUEvd0lIQWdBQUFBVUhBUUFEQUFjT0FBRUFBQUFEQUdBQXlBQURBRU5zQUFBQUFBU0FGUUFBQUFBQ0NBQUFBT0wvMmduTS93b0FBZ0FXQUFBQUJJQVdBQUFBQUFJSUFBQUEwLy90Qk9iL0NnQUNBQmNBQUFBRWdCY0FBQUFBQWdnQUFBRGkvd0FBQUFBS0FBSUFHQUFBQUFTQUdBQUFBQUFDQ0FBQUFOUC9FL3NaQUFvQUFnQVpBQUlFQWdBSUFDc0VBZ0FCQUVnRUFBQTNCQUVBQVFhQUFBQUFBQUFDQ0FBQW9OYi9FeE1XQUFRQ0VBQUFZTS8vRXhNV0FKcTUxdjlHQmlVQUl3Z0JBQUFDQndJQUFBQUZCd0VBQVFBSERnQUJBQUFBQXdCZ0FNZ0FBd0JQU0FBQUFBQUVnQmtBQUFBQUFnZ0FSNjhQQU0vM29nQUtBQUlBR2dBQUFBU0FHZ0FBQUFBQ0NBQ0FqQXdBdmMzQUFBb0FBZ0FiQUFBQUJZQWNBQUFBQ2dBQ0FCd0FCQVlFQUFFQUFBQUZCZ1FBQWdBQUFBb0dBUUFCQUFBRmdCMEFBQUFLQUFJQUhRQUVCZ1FBQWdBQUFBVUdCQUFEQUFBQUFBWUNBQUlBQUFBRmdCNEFBQUFLQUFJQUhnQUVCZ1FBQWdBQUFBVUdCQUFFQUFBQUNnWUJBQUVBQUFXQUh3QUFBQW9BQWdBZkFBUUdCQUFFQUFBQUJRWUVBQVVBQUFBS0JnRUFBUUFBQllBZ0FBQUFDZ0FDQUNBQUJBWUVBQVVBQUFBRkJnUUFCZ0FBQUFBR0FnQ0FBQUFBQllBaEFBQUFDZ0FDQUNFQUJBWUVBQVlBQUFBRkJnUUFCd0FBQUFBR0FnQ0FBQUFBQllBaUFBQUFDZ0FDQUNJQUJBWUVBQWNBQUFBRkJnUUFDQUFBQUFBR0FnQ0FBQUFBQllBakFBQUFDZ0FDQUNNQUJBWUVBQWdBQUFBRkJnUUFDUUFBQUFvR0FRQUJBQUFGZ0NRQUFBQUtBQUlBSkFBRUJnUUFDUUFBQUFVR0JBQUtBQUFBQ2dZQkFBRUFBQVdBSlFBQUFBb0FBZ0FsQUFRR0JBQUtBQUFBQlFZRUFBc0FBQUFBQmdJQUFnQUFBQVdBSmdBQUFBb0FBZ0FtQUFRR0JBQUtBQUFBQlFZRUFBd0FBQUFLQmdFQUFRQUFCWUFuQUFBQUNnQUNBQ2NBQkFZRUFBd0FBQUFGQmdRQURRQUFBQUFHQWdDQUFBQUFCWUFvQUFBQUNnQUNBQ2dBQkFZRUFBMEFBQUFGQmdRQURnQUFBQUFHQWdDQUFBQUFCWUFwQUFBQUNnQUNBQ2tBQkFZRUFBNEFBQUFGQmdRQUR3QUFBQUFHQWdDQUFBQUFCWUFxQUFBQUNnQUNBQ29BQkFZRUFBOEFBQUFGQmdRQUVBQUFBQUFHQWdDQUFBQUFCWUFyQUFBQUNnQUNBQ3NBQkFZRUFBd0FBQUFGQmdRQUVBQUFBQUFHQWdDQUFBQUFCWUFzQUFBQUNnQUNBQ3dBQkFZRUFBNEFBQUFGQmdRQUVRQUFBQUFBQllBdEFBQUFDZ0FDQUMwQUJBWUVBQkVBQUFBRkJnUUFFZ0FBQUFBR0FnQ0FBQUFBQllBdUFBQUFDZ0FDQUM0QUJBWUVBQklBQUFBRkJnUUFFd0FBQUFBR0FnQ0FBQUFBQllBdkFBQUFDZ0FDQUM4QUJBWUVBQk1BQUFBRkJnUUFGQUFBQUFvR0FRQUJBQUFGZ0RBQUFBQUtBQUlBTUFBRUJnUUFFd0FBQUFVR0JBQVZBQUFBQUFZQ0FJQUFBQUFGZ0RFQUFBQUtBQUlBTVFBRUJnUUFGUUFBQUFVR0JBQVdBQUFBQUFZQ0FJQUFBQUFGZ0RJQUFBQUtBQUlBTWdBRUJnUUFGZ0FBQUFVR0JBQVhBQUFBQUFZQ0FJQUFBQUFGZ0RNQUFBQUtBQUlBTXdBRUJnUUFFUUFBQUFVR0JBQVhBQUFBQUFZQ0FJQUFBQUFGZ0RRQUFBQUtBQUlBTkFBRUJnUUFGd0FBQUFVR0JBQVlBQUFBQ2dZQkFBRUFBQVdBTlFBQUFBb0FBZ0ExQUFRR0JBQUlBQUFBQlFZRUFCa0FBQUFBQmdJQWdBQUFBQVdBTmdBQUFBb0FBZ0EyQUFRR0JBQVpBQUFBQlFZRUFCb0FBQUFBQmdJQWdBQUFBQVdBTndBQUFBb0FBZ0EzQUFRR0JBQUZBQUFBQlFZRUFCb0FBQUFBQmdJQWdBQUFBQWVBT2dBQUFBUUNFQUNIOUNjQVI4akpBSWYwSndBQW1yUUFDZ0FDQURnQUFBb0NBQVFBQkFvQ0FBRUFEUUlNQUFDYXRBQ0g5Q2NBQUFBQUFBNENEQUJIeU1rQWgvUW5BQUFBQUFBUEFnd0FBSnEwQU0waVBRQUFBQUFBQUFBSGdEc0FBQUFFQWhBQWY4SWJBRkx0UHdCL3doc0EwUlF3QUFvQUFnQTVBQUFLQWdBRUFBUUtBZ0FCQUEwQ0RBRFJGREFBZjhJYkFBQUFBQUFPQWd3QVV1MC9BSC9DR3dBQUFBQUFEd0lNQU5FVU1BQUJteXNBQUFBQUFBQUFCNEE4QUFBQUJBSVFBQUFBOGY4ME0vdi9BQUR4LyswRTV2OEtBQUlBT2dBQUNnSUFCQUFFQ2dJQUFRQU5BZ3dBN1FUbS93QUE4ZjhBQUFBQURnSU1BRFF6Ky84QUFQSC9BQUFBQUE4Q0RBRHRCT2IvUmk0R0FBQUFBQUFBQUFBQUFBQUFBQUFB</t>
        </r>
      </text>
    </comment>
    <comment ref="K161" authorId="0">
      <text>
        <r>
          <rPr>
            <sz val="9"/>
            <color indexed="81"/>
            <rFont val="Tahoma"/>
            <family val="2"/>
          </rPr>
          <t>QzE4SDE1Q2xONE8zfE1BU1RFUiBTSEVFVFBpY3R1cmUgMzE3fFZtcERSREF4TURBRUF3SUJBQUFBQUFBQUFBQUFBQUNBQUFBQUFBTUFGZ0FBQUVOb1pXMUVjbUYzSURFeUxqQXVNaTR4TURjMkJBSVFBQUJnei85Z3dLbi8yaFZaQUZ2TEh3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UxJR0JFV0NBUUFBQUFrQUJnSUJBQUFBQ1FBR1FnQUFCQUlBZ0FCQUE4SUFnQUJBQU9BT1FBQUFBUUNFQUFBWU0vL1lNQ3AvOW9WV1FCYnl4OEJCSUFCQUFBQUFBSUlBSEhSTmdENnZSOEJDZ0FDQUFJQU53UUJBQUVBQUFTQUFnQUFBQUFDQ0FBNTlEa0FET2dCQVFvQUFnQURBQUFBQklBREFBQUFBQUlJQUVCY1ZRQlB0UFVBQ2dBQ0FBUUFBZ1FDQUFnQUt3UUNBQUFBU0FRQUFEY0VBUUFCQm9BQUFBQUFBQUlJQUVEOFdBQlB6UEVBQkFJUUFFQzhVUUJQelBFQTJoVlpBRStNK1FBakNBRUFBQUlIQWdBQUFBQUhEUUFCQUFBQUF3QmdBTWdBQXdCUEFBQUFBQVNBQkFBQUFBQUNDQUQ0cmlFQTIwWHdBQW9BQWdBRkFBSUVBZ0FIQUNzRUFnQUJBRWdFQUFBM0JBRUFBUWFBQUFBQUFBQUNDQUFzUWlVQTI2M3NBQVFDRUFERkd4NEEyNjNzQUN4Q0pRQkNGUHNBSXdnQkFBQUNCd0lBQUFBRkJ3RUFBUUFIRGdBQkFBQUFBd0JnQU1nQUF3Qk9TQUFBQUFBRWdBVUFBQUFBQWdnQXdORWtBTzV2MGdBS0FBSUFCZ0FBQUFTQUJnQUFBQUFDQ0FESE9VQUFNVHpHQUFvQUFnQUhBQUFBQklBSEFBQUFBQUlJQUk5Y1F3QkRacWdBQ2dBQ0FBZ0FBQUFFZ0FnQUFBQUFBZ2dBVGhjckFCUEVsZ0FLQUFJQUNRQUFBQVNBQ1FBQUFBQUNDQUFXT2k0QUplNTRBQW9BQWdBS0FBSUVBZ0FIQUNzRUFnQUJBRWdFQUFBM0JBRUFBUWFBQUFBQUFBQUNDQUJKelRFQUpZWjhBQVFDRUFEanBpb0F2eDl1QUVuTk1RQWxobndBSXdnQkFQOEJCd0VBL3dJSEFnQUFBQVVIQVFBREFBY09BQUVBQUFBREFHQUF5QUFEQUU1SUFBQUFBQVNBQ2dBQUFBQUNDQURXOUJVQTlFdG5BQW9BQWdBTEFBQUFCSUFMQUFBQUFBSUlBTStNK3YreGYzTUFDZ0FDQUF3QUFnUUNBQWdBS3dRQ0FBQUFTQVFBQURjRUFRQUJCb0FBQUFBQUFBSUlBTThzL3YreGwyOEFCQUlRQU0vczl2K3hsMjhBYVViKy83Rlhkd0FqQ0FFQUFBSUhBZ0FBQUFBSERRQUJBQUFBQXdCZ0FNZ0FBd0JQQUFBQUFBU0FEQUFBQUFBQ0NBQ2RGeGtBQm5aSkFBb0FBZ0FOQUFBQUJJQU5BQUFBQUFJSUFFUE1BZ0FhWXpVQUNnQUNBQTRBQUFBRWdBNEFBQUFBQWdnQUFBQVBBQlA3R1FBS0FBSUFEd0FBQUFTQUR3QUFBQUFDQ0FEdDFTd0EyaDBkQUFvQUFnQVFBQUlFQWdBSEFDc0VBZ0FCQUVnRUFBQUdnQUFBQUFBQUFnZ0FJR2t3QU5xMUlBQUVBaEFBdWtJcEFIUlBFZ0FnYVRBQTJyVWdBQ01JQVFEL0FRY0JBUDhDQndJQUFBQUZCd0VBQXdBSERnQUJBQUFBQXdCZ0FNZ0FBd0JPU0FBQUFBQUVnQkFBQUFBQUFnZ0FzQkl6QUFaMk9nQUtBQUlBRVFBQ0JBSUFCd0FyQkFJQUFBQklCQUFBQm9BQUFBQUFBQUlJQU9PbE5nQUczallBQkFJUUFIMS9Md0FHM2pZQTQ2VTJBRG9SUGdBakNBRUFBQUlIQWdBQUFBQUhEUUFCQUFBQUF3QmdBTWdBQXdCT0FBQUFBQVNBRVFBQUFBQUNDQUFBQUFBQUFBQUFBQW9BQWdBU0FBQUFCSUFTQUFBQUFBSUlBUC8vRGdEdEJPYi9DZ0FDQUJNQUFBQUVnQk1BQUFBQUFnZ0FBQUFBQU5vSnpQOEtBQUlBRkFBQUFBU0FGQUFBQUFBQ0NBRC8vdzRBeHc2eS93b0FBZ0FWQUFJRUFnQVJBQ3NFQWdBQUFFZ0VBQUEzQkFFQUFRYUFBQUFBQUFBQ0NBRC9ueElBeHlhei93UUNFQUQvWHdzQVlNQ3AvNW01RWdESEpyUC9Jd2dCQVA4QkJ3RUEvd0lIQWdBQUFBVUhBUUFEQUFjT0FBRUFBQUFEQUdBQXlBQURBRU5zQUFBQUFBU0FGUUFBQUFBQ0NBQUFBT0wvMmduTS93b0FBZ0FXQUFBQUJJQVdBQUFBQUFJSUFBQUEwLy90Qk9iL0NnQUNBQmNBQUFBRWdCY0FBQUFBQWdnQUFBRGkvd0FBQUFBS0FBSUFHQUFBQUFTQUdBQUFBQUFDQ0FBQUFOUC9FL3NaQUFvQUFnQVpBQUlFQWdBSUFDc0VBZ0FCQUVnRUFBQTNCQUVBQVFhQUFBQUFBQUFDQ0FBQW9OYi9FeE1XQUFRQ0VBQUFZTS8vRXhNV0FKcTUxdjlHQmlVQUl3Z0JBQUFDQndJQUFBQUZCd0VBQVFBSERnQUJBQUFBQXdCZ0FNZ0FBd0JQU0FBQUFBQUVnQmtBQUFBQUFnZ0FSNjhQQU0vM29nQUtBQUlBR2dBQUFBU0FHZ0FBQUFBQ0NBQ0FqQXdBdmMzQUFBb0FBZ0FiQUFBQUJZQWNBQUFBQ2dBQ0FCd0FCQVlFQUFFQUFBQUZCZ1FBQWdBQUFBb0dBUUFCQUFBRmdCMEFBQUFLQUFJQUhRQUVCZ1FBQWdBQUFBVUdCQUFEQUFBQUFBWUNBQUlBQUFBRmdCNEFBQUFLQUFJQUhnQUVCZ1FBQWdBQUFBVUdCQUFFQUFBQUNnWUJBQUVBQUFXQUh3QUFBQW9BQWdBZkFBUUdCQUFFQUFBQUJRWUVBQVVBQUFBS0JnRUFBUUFBQllBZ0FBQUFDZ0FDQUNBQUJBWUVBQVVBQUFBRkJnUUFCZ0FBQUFBR0FnQ0FBQUFBQllBaEFBQUFDZ0FDQUNFQUJBWUVBQVlBQUFBRkJnUUFCd0FBQUFBR0FnQ0FBQUFBQllBaUFBQUFDZ0FDQUNJQUJBWUVBQWNBQUFBRkJnUUFDQUFBQUFBR0FnQ0FBQUFBQllBakFBQUFDZ0FDQUNNQUJBWUVBQWdBQUFBRkJnUUFDUUFBQUFvR0FRQUJBQUFGZ0NRQUFBQUtBQUlBSkFBRUJnUUFDUUFBQUFVR0JBQUtBQUFBQ2dZQkFBRUFBQVdBSlFBQUFBb0FBZ0FsQUFRR0JBQUtBQUFBQlFZRUFBc0FBQUFBQmdJQUFnQUFBQVdBSmdBQUFBb0FBZ0FtQUFRR0JBQUtBQUFBQlFZRUFBd0FBQUFLQmdFQUFRQUFCWUFuQUFBQUNnQUNBQ2NBQkFZRUFBd0FBQUFGQmdRQURRQUFBQUFHQWdDQUFBQUFCWUFvQUFBQUNnQUNBQ2dBQkFZRUFBMEFBQUFGQmdRQURnQUFBQUFHQWdDQUFBQUFCWUFwQUFBQUNnQUNBQ2tBQkFZRUFBNEFBQUFGQmdRQUR3QUFBQUFHQWdDQUFBQUFCWUFxQUFBQUNnQUNBQ29BQkFZRUFBOEFBQUFGQmdRQUVBQUFBQUFHQWdDQUFBQUFCWUFyQUFBQUNnQUNBQ3NBQkFZRUFBd0FBQUFGQmdRQUVBQUFBQUFHQWdDQUFBQUFCWUFzQUFBQUNnQUNBQ3dBQkFZRUFBNEFBQUFGQmdRQUVRQUFBQUFBQllBdEFBQUFDZ0FDQUMwQUJBWUVBQkVBQUFBRkJnUUFFZ0FBQUFBR0FnQ0FBQUFBQllBdUFBQUFDZ0FDQUM0QUJBWUVBQklBQUFBRkJnUUFFd0FBQUFBR0FnQ0FBQUFBQllBdkFBQUFDZ0FDQUM4QUJBWUVBQk1BQUFBRkJnUUFGQUFBQUFvR0FRQUJBQUFGZ0RBQUFBQUtBQUlBTUFBRUJnUUFFd0FBQUFVR0JBQVZBQUFBQUFZQ0FJQUFBQUFGZ0RFQUFBQUtBQUlBTVFBRUJnUUFGUUFBQUFVR0JBQVdBQUFBQUFZQ0FJQUFBQUFGZ0RJQUFBQUtBQUlBTWdBRUJnUUFGZ0FBQUFVR0JBQVhBQUFBQUFZQ0FJQUFBQUFGZ0RNQUFBQUtBQUlBTXdBRUJnUUFFUUFBQUFVR0JBQVhBQUFBQUFZQ0FJQUFBQUFGZ0RRQUFBQUtBQUlBTkFBRUJnUUFGd0FBQUFVR0JBQVlBQUFBQ2dZQkFBRUFBQVdBTlFBQUFBb0FBZ0ExQUFRR0JBQUlBQUFBQlFZRUFCa0FBQUFBQmdJQWdBQUFBQVdBTmdBQUFBb0FBZ0EyQUFRR0JBQVpBQUFBQlFZRUFCb0FBQUFBQmdJQWdBQUFBQVdBTndBQUFBb0FBZ0EzQUFRR0JBQUZBQUFBQlFZRUFCb0FBQUFBQmdJQWdBQUFBQWVBT2dBQUFBUUNFQUNIOUNjQVI4akpBSWYwSndBQW1yUUFDZ0FDQURnQUFBb0NBQVFBQkFvQ0FBRUFEUUlNQUFDYXRBQ0g5Q2NBQUFBQUFBNENEQUJIeU1rQWgvUW5BQUFBQUFBUEFnd0FBSnEwQU0waVBRQUFBQUFBQUFBSGdEc0FBQUFFQWhBQWY4SWJBRkx0UHdCL3doc0EwUlF3QUFvQUFnQTVBQUFLQWdBRUFBUUtBZ0FCQUEwQ0RBRFJGREFBZjhJYkFBQUFBQUFPQWd3QVV1MC9BSC9DR3dBQUFBQUFEd0lNQU5FVU1BQUJteXNBQUFBQUFBQUFCNEE4QUFBQUJBSVFBQUFBOGY4ME0vdi9BQUR4LyswRTV2OEtBQUlBT2dBQUNnSUFCQUFFQ2dJQUFRQU5BZ3dBN1FUbS93QUE4ZjhBQUFBQURnSU1BRFF6Ky84QUFQSC9BQUFBQUE4Q0RBRHRCT2IvUmk0R0FBQUFBQUFBQUFBQUFBQUFBQUFB</t>
        </r>
      </text>
    </comment>
    <comment ref="K162" authorId="0">
      <text>
        <r>
          <rPr>
            <b/>
            <sz val="9"/>
            <color indexed="81"/>
            <rFont val="Tahoma"/>
            <family val="2"/>
          </rPr>
          <t>QzIxSDM5TjdPMTJ8TUFTVEVSIFNIRUVUUGljdHVyZSA1NzV8Vm1wRFJEQXhNREFFQXdJQkFBQUFBQUFBQUFBQUFBQ0FBQUFBQUFNQUZnQUFBRU5vWlcxRWNtRjNJREV5TGpBdU1pNHhNRGMyQ0FBVEFBQUFWVzUwYVhSc1pXUWdSRzlqZFcxbGJuUUVBaEFBeld5aS82QWdiLzhNUEtVQWF6VytBQUVKQ0FBQWdCWUFBQUFHQUFJSkNBQUFRREVCQU1EVkFBMElBUUFCQ0FjQkFBRTZCQUVBQVRzRUFRQUFSUVFCQUFFOEJBRUFBQXdHQVFBQkR3WUJBQUVOQmdFQUFFSUVBUUFBUXdRQkFBQkVCQUVBQUE0SUFnQ0JCZ29JQ0FBREFHQUF5QUFEQUFzSUNBQUVBQUFBOEFBREFBa0lCQUF6c3dJQUNBZ0VBQUFBQWdBSENBUUFBQUFCQUFZSUJBQUFBQVFBQlFnRUFBQUFIZ0FFQ0FJQWVBQURDQVFBQUFCNEFDTUlBUUFGREFnQkFBQW9DQUVBQVNrSUFRQUJLZ2dCQUFFQ0NCQUFBQUFrQUFBQUpBQUFBQ1FBQUFBa0FBRURBZ0FBQUFJREFnQUJBQUFERGdBQ0FQLy8vLy8vL3dBQUFBQUFBQUFCSkFBQUFBSUFBd0RrQkFVQVFYSnBZV3dFQU9RRUR3QlVhVzFsY3lCT1pYY2dVbTl0WVc0QmdGa0FBQUFFQWhBQUFBQUFBQUFBQUFBQVFIa0VXREwwQkJZSUJBQUFBQ1FBR0FnRUFBQUFKQUFaQ0FBQUVBZ0NBQUVBRHdnQ0FBRUFBNEJWQUFBQUJBSVFBTTFzb3YrZ0lHLy9ERHlsQUdzMXZnQUVnQUVBQUFBQUFnZ0F2eEVlQUY2M3BRQUtBQUlBQWdBM0JBRUFBUUFBQklBQ0FBQUFBQUlJQUhyVkpRQVB2WWdBQ2dBQ0FBTUFBZ1FDQUFjQUt3UUNBQUVBU0FRQUFEY0VBUUFCQm9BQUFBQUFBQUlJQUsxb0tRQVBWWXdBQkFJUUFFWkNJZ0NvN24wQXJXZ3BBQTlWakFBakNBRUEvd0VIQVFEL0FnY0NBQUFBQlFjQkFBTUFCdzRBQVFBQUFBTUFZQURJQUFNQVRrZ0FBQUFBQklBREFBQUFBQUlJQU1yUFFnQlUrWUFBQ2dBQ0FBUUFBQUFFZ0FRQUFBQUFBZ2dBWGdaWUFPa3ZsZ0FLQUFJQUJRQUFBQVNBQlFBQUFBQUNDQUNqUWxBQU9DcXpBQW9BQWdBR0FBSUVBZ0FJQUNzRUFnQUJBRWdFQUFBM0JBRUFBUWFBQUFBQUFBQUNDQUNqNGxNQU9FS3ZBQVFDRUFDam9rd0FPRUt2QUR6OFV3QnJOYjRBSXdnQkFBQUNCd0lBQUFBRkJ3RUFBUUFIRGdBQkFBQUFBd0JnQU1nQUF3QlBTQUFBQUFBRWdBWUFBQUFBQWdnQXJnQjFBQzVzamdBS0FBSUFCd0FBQUFTQUJ3QUFBQUFDQ0FCQ040b0F3cUtqQUFvQUFnQUlBQUlFQWdBSUFDc0VBZ0FCQUVnRUFBQTNCQUVBQVFhQUFBQUFBQUFDQ0FCQzE0MEF3cnFmQUFRQ0VBQkNsNFlBd3JxZkFOdndqUUQxcmE0QUl3Z0JBQUFDQndJQUFBQUZCd0VBQVFBSERnQUJBQUFBQXdCZ0FNZ0FBd0JQU0FBQUFBQUVnQWdBQUFBQUFnZ0FhY1I4QU41eGNRQUtBQUlBQ1FBQUFBU0FDUUFBQUFBQ0NBQzR2cGtBSTY1cEFBb0FBZ0FLQURjRUFRQUJBQUFFZ0FvQUFBQUFBZ2dBYzRLaEFOU3pUQUFLQUFJQUN3QUNCQUlBQ0FBckJBSUFBUUJJQkFBQU53UUJBQUVHZ0FBQUFBQUFBZ2dBY3lLbEFOU2JVQUFFQWhBQWMrS2RBS0NvUVFBTVBLVUExSnRRQUNNSUFRRC9BUWNCQVA4Q0J3SUFBQUFGQndFQUF3QUhEZ0FCQUFBQUF3QmdBTWdBQXdCUFNBQUFBQUFFZ0FzQUFBQUFBZ2dBMUkxbkFFbzdYQUFLQUFJQURBQUNCQUlBQ0FBckJBSUFBQUJJQkFBQU53UUJBQUVHZ0FBQUFBQUFBZ2dBMUMxckFFcFRXQUFFQWhBQTFPMWpBRXBUV0FCdFIyc0FTaE5nQUNNSUFRQUFBZ2NDQUFBQUFBY05BQUVBQUFBREFHQUF5QUFEQUU4QUFBQUFCSUFNQUFBQUFBSUlBSVdUU2dBRi8yTUFDZ0FDQUEwQUFBQUVnQTBBQUFBQUFnZ0E4RncxQUhESVRnQUtBQUlBRGdBQ0JBSUFDQUFyQkFJQUFBQklCQUFBTndRQkFBRUdnQUFBQUFBQUFnZ0E4UHc0QUhEZ1NnQUVBaEFBOEx3eEFIRGdTZ0NKRmprQWNLQlNBQ01JQVFBQUFnY0NBQUFBQUFjTkFBRUFBQUFEQUdBQXlBQURBRThBQUFBQUJJQU9BQUFBQUFJSUFEQ2lQZ0JUUURJQUNnQUNBQThBQUFBRWdBOEFBQUFBQWdnQUFBQXRBQlA3R1FBS0FBSUFFQUFBQUFTQUVBQUFBQUFDQ0FBQUFBOEFFL3NaQUFvQUFnQVJBQUlFQWdBSUFDc0VBZ0FBQUVnRUFBQTNCQUVBQVFhQUFBQUFBQUFDQ0FBQW9CSUFFeE1XQUFRQ0VBQUFZQXNBRXhNV0FKbTVFZ0FUMHgwQUl3Z0JBQUFDQndJQUFBQUFCdzBBQVFBQUFBTUFZQURJQUFNQVR3QUFBQUFFZ0JFQUFBQUFBZ2dBQUFBQUFBQUFBQUFLQUFJQUVnQUFBQVNBRWdBQUFBQUNDQUQvL3c0QTdRVG0vd29BQWdBVEFBQUFCSUFUQUFBQUFBSUlBUC8vTEFEdEJPYi9DZ0FDQUJRQUFnUUNBQWdBS3dRQ0FBRUFTQVFBQURjRUFRQUJCb0FBQUFBQUFBSUlBUCtmTUFEdEhPTC9CQUlRQVA5ZktRRHRIT0wvbUxrd0FDRVE4ZjhqQ0FFQUFBSUhBZ0FBQUFVSEFRQUJBQWNPQUFFQUFBQURBR0FBeUFBREFFOUlBQUFBQUFTQUZBQUFBQUFDQ0FBQUFBQUEyZ25NL3dvQUFnQVZBQUFBQklBVkFBQUFBQUlJQVAvL0RnREhEckwvQ2dBQ0FCWUFBZ1FDQUFnQUt3UUNBQUVBU0FRQUFEY0VBUUFCQm9BQUFBQUFBQUlJQVArZkVnREg5clgvQkFJUUFQOWZDd0NVQTZmL21Ma1NBTWYydGY4akNBRUEvd0VIQVFEL0FnY0NBQUFBQlFjQkFBTUFCdzRBQVFBQUFBTUFZQURJQUFNQVQwZ0FBQUFBQklBV0FBQUFBQUlJQUFBQTR2L2FDY3ovQ2dBQ0FCY0FBQUFFZ0JjQUFBQUFBZ2dBQUFEVC84Y09zdjhLQUFJQUdBQUNCQUlBQndBckJBSUFBUUJJQkFBQU53UUJBQUVHZ0FBQUFBQUFBZ2dBdkR2Ty84ZDJydjhFQWhBQVZoWEgvOGQycnY4MGs5Yi8rNm0xL3lNSUFRQUFBZ2NDQUFBQUJRY0JBQVFFQndZQUFnQUNBQU1BQUFjT0FBRUFBQUFEQUdBQXlBQURBRTVJQUFBQUFBU0FHQUFBQUFBQ0NBQUFBT0wvdEJPWS93b0FBZ0FaQUFBQUJJQVpBQUFBQUFJSUFBQUFBQUMwRTVqL0NnQUNBQm9BQWdRQ0FBY0FLd1FDQUFFQVNBUUFBRGNFQVFBQkJvQUFBQUFBQUFJSUFET1RBd0MwZTVUL0JBSVFBTTFzL1ArMGU1VC9NNU1EQUJ2aW92OGpDQUVBQUFJSEFnQUFBQVVIQVFBQkFBY09BQUVBQUFBREFHQUF5QUFEQUU1SUFBQUFBQVNBR2dBQUFBQUNDQUFBQU5QL29CaCsvd29BQWdBYkFBSUVBZ0FIQUNzRUFnQUNBRWdFQUFBM0JBRUFBUWFBQUFBQUFBQUNDQUEwazliL29MQ0Ivd1FDRUFETmJNLy9vQ0J2LzJmRzJQK2dzSUgvSXdnQkFQOEJCd0VBL3dJSEFnQUFBQVVIQVFBREFBY1BBQUVBQUFBREFHQUF5QUFEQUU1SU1nQUFBQUFFZ0JzQUFBQUFBZ2dBQUFEVC8rMEU1djhLQUFJQUhBQUFBQVNBSEFBQUFBQUNDQUFBQUxYLzdRVG0vd29BQWdBZEFBSUVBZ0FJQUNzRUFnQUJBRWdFQUFBM0JBRUFBUWFBQUFBQUFBQUNDQUFBb0xqLzdSemkvd1FDRUFBQVlMSC83UnppLzVxNXVQOGhFUEgvSXdnQkFBQUNCd0lBQUFBRkJ3RUFBUUFIRGdBQkFBQUFBd0JnQU1nQUF3QlBTQUFBQUFBRWdCMEFBQUFBQWdnQUFBRGkvd0FBQUFBS0FBSUFIZ0FBQUFTQUhnQUFBQUFDQ0FBQUFOUC9FL3NaQUFvQUFnQWZBQUlFQWdBSEFDc0VBZ0FCQUVnRUFBQTNCQUVBQVFhQUFBQUFBQUFDQ0FBMGs5Yi9FMk1XQUFRQ0VBRE5iTS8vRTJNV0FEU1Qxdjk1eVNRQUl3Z0JBQUFDQndJQUFBQUZCd0VBQVFBSERnQUJBQUFBQXdCZ0FNZ0FBd0JPU0FBQUFBQUVnQjhBQUFBQUFnZ0FBUUMxL3hQN0dRQUtBQUlBSUFBQUFBU0FJQUFBQUFBQ0NBQUFBS2IvQUFBQUFBb0FBZ0FoQUFJRUFnQUhBQ3NFQWdBQkFFZ0VBQUEzQkFFQUFRYUFBQUFBQUFBQ0NBQTBrNm4vQUpnREFBUUNFQUROYktML21qSDEvelNUcWY4QW1BTUFJd2dCQVA4QkJ3RUEvd0lIQWdBQUFBVUhBUUFEQUFjT0FBRUFBQUFEQUdBQXlBQURBRTVJQUFBQUFBU0FJUUFBQUFBQ0NBQUJBS2IvSnZZekFBb0FBZ0FpQUFJRUFnQUhBQ3NFQWdBQ0FFZ0VBQUEzQkFFQUFRYUFBQUFBQUFBQ0NBQTFrNm4vSmw0d0FBUUNFQURPYktML0psNHdBR2pHcS84bTdrSUFJd2dCQUFBQ0J3SUFBQUFGQndFQUFRQUhEd0FCQUFBQUF3QmdBTWdBQXdCT1NESUFBQUFBQklBaUFBQUFBQUlJQURDaVBnRFR0UUVBQ2dBQ0FDTUFBZ1FDQUFnQUt3UUNBQUFBU0FRQUFEY0VBUUFCQm9BQUFBQUFBQUlJQURCQ1FnRFR6ZjMvQkFJUUFEQUNPd0RUemYzL3lWdENBTk9OQlFBakNBRUFBQUlIQWdBQUFBQUhEUUFCQUFBQUF3QmdBTWdBQXdCUEFBQUFBQVNBSXdBQUFBQUNDQUJPS2xzQUUvc0tBQW9BQWdBa0FBQUFCSUFrQUFBQUFBSUlBSTV2Y3dEaldQbi9DZ0FDQUNVQU53UUJBQUVBQUFTQUpRQUFBQUFDQ0FCT0tsc0FFL3NvQUFvQUFnQW1BQUFBQklBbUFBQUFBQUlJQURzQWVRRGFIU3dBQ2dBQ0FDY0FBZ1FDQUFnQUt3UUNBQUVBU0FRQUFEY0VBUUFCQm9BQUFBQUFBQUlJQUR1Z2ZBRGFOU2dBQkFJUUFEdGdkUURhTlNnQTFMbDhBQTBwTndBakNBRUFBQUlIQWdBQUFBVUhBUUFCQUFjT0FBRUFBQUFEQUdBQXlBQURBRTlJQUFBQUFBU0FKd0FBQUFBQ0NBQUtYbWNBR21ORUFBb0FBZ0FvQURjRUFRQUJBQUFFZ0NnQUFBQUFBZ2dBK0RPRkFPS0ZSd0FLQUFJQUtRQUNCQUlBQ0FBckJBSUFBQUJJQkFBQU53UUJBQUVHZ0FBQUFBQUFBZ2dBSWdTSkFKdlRRUUFFQWhBQUlzU0JBSnZUUVFDOEhZa0FtNU5KQUNNSUFRQUFBZ2NDQUFBQUFBY05BQUVBQUFBREFHQUF5QUFEQUU4QUFBQUFCWUFxQUFBQUNnQUNBQ29BQkFZRUFBRUFBQUFGQmdRQUFnQUFBQW9HQVFBQkFBQUZnQ3NBQUFBS0FBSUFLd0FFQmdRQUFnQUFBQVVHQkFBREFBQUFDZ1lCQUFFQUFBV0FMQUFBQUFvQUFnQXNBQVFHQkFBREFBQUFCUVlFQUFRQUFBQUtCZ0VBQVFBQUJZQXRBQUFBQ2dBQ0FDMEFCQVlFQUFRQUFBQUZCZ1FBQlFBQUFBb0dBUUFCQUFBRmdDNEFBQUFLQUFJQUxnQUVCZ1FBQkFBQUFBVUdCQUFHQUFBQUNnWUJBQUVBQUFXQUx3QUFBQW9BQWdBdkFBUUdCQUFHQUFBQUJRWUVBQWNBQUFBS0JnRUFBUUFBQllBd0FBQUFDZ0FDQURBQUJBWUVBQVlBQUFBRkJnUUFDQUFBQUFvR0FRQUJBQUFGZ0RFQUFBQUtBQUlBTVFBRUJnUUFDQUFBQUFVR0JBQUpBQUFBQ2dZQkFBRUFBQVdBTWdBQUFBb0FBZ0F5QUFRR0JBQUpBQUFBQlFZRUFBb0FBQUFLQmdFQUFRQUFCWUF6QUFBQUNnQUNBRE1BQkFZRUFBZ0FBQUFGQmdRQUN3QUFBQW9HQVFBQkFBQUZnRFFBQUFBS0FBSUFOQUFFQmdRQUN3QUFBQVVHQkFBTUFBQUFDZ1lCQUFFQUFBV0FOUUFBQUFvQUFnQTFBQVFHQkFBREFBQUFCUVlFQUF3QUFBQUtCZ0VBQVFBQUJZQTJBQUFBQ2dBQ0FEWUFCQVlFQUF3QUFBQUZCZ1FBRFFBQUFBb0dBUUFCQUFBRmdEY0FBQUFLQUFJQU53QUVCZ1FBRFFBQUFBVUdCQUFPQUFBQUNnWUJBQUVBQUFXQU9BQUFBQW9BQWdBNEFBUUdCQUFPQUFBQUJRWUVBQThBQUFBS0JnRUFBUUFBQllBNUFBQUFDZ0FDQURrQUJBWUVBQThBQUFBRkJnUUFFQUFBQUFvR0FRQUJBQUFGZ0RvQUFBQUtBQUlBT2dBRUJnUUFFQUFBQUFVR0JBQVJBQUFBQ2dZQkFBRUFBQVdBT3dBQUFBb0FBZ0E3QUFRR0JBQVJBQUFBQlFZRUFCSUFBQUFLQmdFQUFRQUFCWUE4QUFBQUNnQUNBRHdBQkFZRUFCSUFBQUFGQmdRQUV3QUFBQW9HQVFBQkFBQUZnRDBBQUFBS0FBSUFQUUFFQmdRQUVnQUFBQVVHQkFBVUFBQUFDZ1lCQUFFQUFBV0FQZ0FBQUFvQUFnQStBQVFHQkFBVUFBQUFCUVlFQUJVQUFBQUtCZ0VBQVFBQUJZQS9BQUFBQ2dBQ0FEOEFCQVlFQUJRQUFBQUZCZ1FBRmdBQUFBb0dBUUFCQUFBRmdFQUFBQUFLQUFJQVFBQUVCZ1FBRmdBQUFBVUdCQUFYQUFBQUNnWUJBQUVBQUFXQVFRQUFBQW9BQWdCQkFBUUdCQUFYQUFBQUJRWUVBQmdBQUFBS0JnRUFBUUFBQllCQ0FBQUFDZ0FDQUVJQUJBWUVBQmdBQUFBRkJnUUFHUUFBQUFBR0FnQUNBQUFBQllCREFBQUFDZ0FDQUVNQUJBWUVBQmdBQUFBRkJnUUFHZ0FBQUFvR0FRQUJBQUFGZ0VRQUFBQUtBQUlBUkFBRUJnUUFGZ0FBQUFVR0JBQWJBQUFBQ2dZQkFBRUFBQVdBUlFBQUFBb0FBZ0JGQUFRR0JBQWJBQUFBQlFZRUFCd0FBQUFLQmdFQUFRQUFCWUJHQUFBQUNnQUNBRVlBQkFZRUFCc0FBQUFGQmdRQUhRQUFBQW9HQVFBQkFBQUZnRWNBQUFBS0FBSUFSd0FFQmdRQUVRQUFBQVVHQkFBZEFBQUFDZ1lCQUFFQUFBV0FTQUFBQUFvQUFnQklBQVFHQkFBZEFBQUFCUVlFQUI0QUFBQUtCZ0VBQVFBQUJZQkpBQUFBQ2dBQ0FFa0FCQVlFQUI0QUFBQUZCZ1FBSHdBQUFBb0dBUUFCQUFBRmdFb0FBQUFLQUFJQVNnQUVCZ1FBSHdBQUFBVUdCQUFnQUFBQUFBWUNBQUlBQUFBRmdFc0FBQUFLQUFJQVN3QUVCZ1FBSHdBQUFBVUdCQUFoQUFBQUNnWUJBQUVBQUFXQVRBQUFBQW9BQWdCTUFBUUdCQUFQQUFBQUJRWUVBQ0lBQUFBS0JnRUFBUUFBQllCTkFBQUFDZ0FDQUUwQUJBWUVBQ0lBQUFBRkJnUUFJd0FBQUFvR0FRQUJBQUFGZ0U0QUFBQUtBQUlBVGdBRUJnUUFJd0FBQUFVR0JBQWtBQUFBQ2dZQkFBRUFBQVdBVHdBQUFBb0FBZ0JQQUFRR0JBQWpBQUFBQlFZRUFDVUFBQUFLQmdFQUFRQUFCWUJRQUFBQUNnQUNBRkFBQkFZRUFBNEFBQUFGQmdRQUpRQUFBQW9HQVFBQkFBQUZnRkVBQUFBS0FBSUFVUUFFQmdRQUpRQUFBQVVHQkFBbUFBQUFDZ1lCQUFFQUFBV0FVZ0FBQUFvQUFnQlNBQVFHQkFBbEFBQUFCUVlFQUNjQUFBQUtCZ0VBQVFBQUJZQlRBQUFBQ2dBQ0FGTUFCQVlFQUNjQUFBQUZCZ1FBS0FBQUFBQUdBZ0FDQUFNR0FnQUNBQUFBQUFBQUFBQUFBQUE9</t>
        </r>
      </text>
    </comment>
    <comment ref="J163" authorId="0">
      <text>
        <r>
          <rPr>
            <sz val="9"/>
            <color indexed="81"/>
            <rFont val="Tahoma"/>
            <family val="2"/>
          </rPr>
          <t>QzI0SDI5Rk40TzJ8TUFTVEVSIFNIRUVUUGljdHVyZSA1OTN8Vm1wRFJEQXhNREFFQXdJQkFBQUFBQUFBQUFBQUFBQ0FBQUFBQUFNQUZnQUFBRU5vWlcxRWNtRjNJREV5TGpBdU1pNHhNRGMyQkFJUUFNMXNrLy9UbFJvQk01TS9BQnIyMXdJ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EFBQUFCQUlRQUFBQUFBQUFBQUFBQUlER0JCYTZ0d2tXQ0FRQUFBQWtBQmdJQkFBQUFDUUFHUWdBQUJBSUFnQUJBQThJQWdBQkFBT0FRd0FBQUFRQ0VBRE5iSlAvMDVVYUFUT1RQd0FhOXRjQ0JJQUJBQUFBQUFJSUFBRUFsLy9UeVIwQkNnQUNBQUlBQWdRQ0FBa0FLd1FDQUFBQVNBUUFBRGNFQVFBQkJvQUFBQUFBQUFJSUFEU1Rtdi9UbFJvQkJBSVFBTTFzay8vVGxSb0JOSk9hLzIydklBRWpDQUVBQUFJSEFnQUFBQUFIRFFBQkFBQUFBd0JnQU1nQUF3QkdBQUFBQUFTQUFnQUFBQUFDQ0FBQkFLYi81c1EzQVFvQUFnQURBQUFBQklBREFBQUFBQUlJQUFFQXhQL214RGNCQ2dBQ0FBUUFBQUFFZ0FRQUFBQUFBZ2dBQVFEVC8vbS9VUUVLQUFJQUJRQUFBQVNBQlFBQUFBQUNDQUFCQU1UL0RidHJBUW9BQWdBR0FBQUFCSUFHQUFBQUFBSUlBQUVBcHY4TnUyc0JDZ0FDQUFjQUFBQUVnQWNBQUFBQUFnZ0FBUUNYLy9tL1VRRUtBQUlBQ0FBQUFBU0FDQUFBQUFBQ0NBQUJBTlAvSUxhRkFRb0FBZ0FKQUFJRUFnQUhBQ3NFQWdBQUFFZ0VBQUFHZ0FBQUFBQUFBZ2dBTkpQVy95QWVnZ0VFQWhBQXpXelAveUFlZ2dFMGs5Yi9VMUdKQVNNSUFRQUFBZ2NDQUFBQUFBY05BQUVBQUFBREFHQUF5QUFEQUU0QUFBQUFCSUFKQUFBQUFBSUlBQUVBOGY4Z3RvVUJDZ0FDQUFvQU53UUJBQUVBQUFTQUNnQUFBQUFDQ0FBQUFBQUFNN0dmQVFvQUFnQUxBRGNFQVFBQkFBQUVnQXNBQUFBQUFnZ0FBUUR4LzBhc3VRRUtBQUlBREFBQ0JBSUFCd0FyQkFJQUFBQklCQUFBQm9BQUFBQUFBQUlJQURTVDlQOUdGTFlCQkFJUUFNMXM3ZjlHRkxZQk5KUDAvM3BIdlFFakNBRUFBQUlIQWdBQUFBQUhEUUFCQUFBQUF3QmdBTWdBQXdCT0FBQUFBQVNBREFBQUFBQUNDQUFBQUFBQVdxZlRBUW9BQWdBTkFEY0VBUUFCQUFBRWdBMEFBQUFBQWdnQUFRRHgvMjJpN1FFS0FBSUFEZ0EzQkFFQUFRQUFCSUFPQUFBQUFBSUlBQUFBQUFDQW5RY0NDZ0FDQUE4QU53UUJBQUVBQUFTQUR3QUFBQUFDQ0FBQUFQSC9rNWdoQWdvQUFnQVFBRGNFQVFBQkFBQUVnQkFBQUFBQUFnZ0FBQUFBQUthVE93SUtBQUlBRVFBQ0JBSUFCd0FyQkFJQUFBQklCQUFBQm9BQUFBQUFBQUlJQURPVEF3Q20remNDQkFJUUFNMXMvUCttK3pjQ001TURBTm91UHdJakNBRUFBQUlIQWdBQUFBQUhEUUFCQUFBQUF3QmdBTWdBQXdCT0FBQUFBQVNBRVFBQUFBQUNDQUFBQUI0QXBwTTdBZ29BQWdBU0FEY0VBUUFCQUFBRWdCSUFBQUFBQWdnQS8vOHNBTHFPVlFJS0FBSUFFd0EzQkFFQUFRQUFCSUFUQUFBQUFBSUlBUC8vT3dETmlXOENDZ0FDQUJRQUFnUUNBQWNBS3dRQ0FBQUFTQVFBQURjRUFRQUJCb0FBQUFBQUFBSUlBRE9UUHdETjhXc0NCQUlRQU14c09BRE44V3NDTTVNL0FBQWxjd0lqQ0FFQUFBSUhBZ0FBQUFBSERRQUJBQUFBQXdCZ0FNZ0FBd0JPQUFBQUFBU0FGQUFBQUFBQ0NBQUFBUEgvdW81VkFnb0FBZ0FWQUFBQUJJQVZBQUFBQUFJSUFBQUEwLys2amxVQ0NnQUNBQllBQWdRQ0FBZ0FLd1FDQUFBQVNBUUFBRGNFQVFBQkJvQUFBQUFBQUFJSUFBR2cxdis2cGxFQ0JBSVFBQUZnei8rNnBsRUNtcm5XLzdwbVdRSWpDQUVBQUFJSEFnQUFBQUFIRFFBQkFBQUFBd0JnQU1nQUF3QlBBQUFBQUFTQUZnQUFBQUFDQ0FBQUFBQUF6WWx2QWdvQUFnQVhBQUlFQWdBSUFDc0VBZ0FBQUVnRUFBQTNCQUVBQVFhQUFBQUFBQUFDQ0FBQW9BTUF6YUZyQWdRQ0VBQUFZUHovemFGckFwbTVBd0ROWVhNQ0l3Z0JBQUFDQndJQUFBQUFCdzBBQVFBQUFBTUFZQURJQUFNQVR3QUFBQUFFZ0JjQUFBQUFBZ2dBQVFEeC8rQ0VpUUlLQUFJQUdBQTNCQUVBQVFBQUJJQVlBQUFBQUFJSUFBQUFBQUR6ZjZNQ0NnQUNBQmtBQUFBRWdCa0FBQUFBQWdnQS8vOGRBUE4vb3dJS0FBSUFHZ0FBQUFTQUdnQUFBQUFDQ0FBQUFDMEFCM3U5QWdvQUFnQWJBQUFBQklBYkFBQUFBQUlJQUFBQUhnQWFkdGNDQ2dBQ0FCd0FBQUFFZ0J3QUFBQUFBZ2dBQUFBQUFCcDIxd0lLQUFJQUhRQUFBQVNBSFFBQUFBQUNDQUFCQVBIL0IzdTlBZ29BQWdBZUFBQUFCSUFlQUFBQUFBSUlBQUVBMC85R3JMa0JDZ0FDQUI4QU53UUJBQUVBQUFTQUh3QUFBQUFDQ0FBQkFNVC9NN0dmQVFvQUFnQWdBRGNFQVFBQkFBQUZnQ0VBQUFBS0FBSUFJUUFFQmdRQUFRQUFBQVVHQkFBQ0FBQUFDZ1lCQUFFQUFBV0FJZ0FBQUFvQUFnQWlBQVFHQkFBQ0FBQUFCUVlFQUFNQUFBQUFCZ0lBZ0FBQUFBV0FJd0FBQUFvQUFnQWpBQVFHQkFBREFBQUFCUVlFQUFRQUFBQUFCZ0lBZ0FBQUFBV0FKQUFBQUFvQUFnQWtBQVFHQkFBRUFBQUFCUVlFQUFVQUFBQUFCZ0lBZ0FBQUFBV0FKUUFBQUFvQUFnQWxBQVFHQkFBRkFBQUFCUVlFQUFZQUFBQUFCZ0lBZ0FBQUFBV0FKZ0FBQUFvQUFnQW1BQVFHQkFBR0FBQUFCUVlFQUFjQUFBQUFCZ0lBZ0FBQUFBV0FKd0FBQUFvQUFnQW5BQVFHQkFBQ0FBQUFCUVlFQUFjQUFBQUFCZ0lBZ0FBQUFBV0FLQUFBQUFvQUFnQW9BQVFHQkFBRkFBQUFCUVlFQUFnQUFBQUtCZ0VBQVFBQUJZQXBBQUFBQ2dBQ0FDa0FCQVlFQUFnQUFBQUZCZ1FBQ1FBQUFBb0dBUUFCQUFBRmdDb0FBQUFLQUFJQUtnQUVCZ1FBQ1FBQUFBVUdCQUFLQUFBQUNnWUJBQUVBQUFXQUt3QUFBQW9BQWdBckFBUUdCQUFLQUFBQUJRWUVBQXNBQUFBS0JnRUFBUUFBQllBc0FBQUFDZ0FDQUN3QUJBWUVBQXNBQUFBRkJnUUFEQUFBQUFvR0FRQUJBQUFGZ0MwQUFBQUtBQUlBTFFBRUJnUUFEQUFBQUFVR0JBQU5BQUFBQ2dZQkFBRUFBQVdBTGdBQUFBb0FBZ0F1QUFRR0JBQU5BQUFBQlFZRUFBNEFBQUFLQmdFQUFRQUFCWUF2QUFBQUNnQUNBQzhBQkFZRUFBNEFBQUFGQmdRQUR3QUFBQW9HQVFBQkFBQUZnREFBQUFBS0FBSUFNQUFFQmdRQUR3QUFBQVVHQkFBUUFBQUFDZ1lCQUFFQUFBV0FNUUFBQUFvQUFnQXhBQVFHQkFBUUFBQUFCUVlFQUJFQUFBQUtCZ0VBQVFBQUJZQXlBQUFBQ2dBQ0FESUFCQVlFQUJFQUFBQUZCZ1FBRWdBQUFBb0dBUUFCQUFBRmdETUFBQUFLQUFJQU13QUVCZ1FBRWdBQUFBVUdCQUFUQUFBQUFBWUNBQVFBQ2dZQkFBRUFBQVdBTkFBQUFBb0FBZ0EwQUFRR0JBQVFBQUFBQlFZRUFCUUFBQUFLQmdFQUFRQUFCWUExQUFBQUNnQUNBRFVBQkFZRUFCUUFBQUFGQmdRQUZRQUFBQUFHQWdBQ0FBQUFCWUEyQUFBQUNnQUNBRFlBQkFZRUFCUUFBQUFGQmdRQUZnQUFBQW9HQVFBQkFBQUZnRGNBQUFBS0FBSUFOd0FFQmdRQUZnQUFBQVVHQkFBWEFBQUFDZ1lCQUFFQUFBV0FPQUFBQUFvQUFnQTRBQVFHQkFBWEFBQUFCUVlFQUJnQUFBQUtCZ0VBQVFBQUJZQTVBQUFBQ2dBQ0FEa0FCQVlFQUJnQUFBQUZCZ1FBR1FBQUFBQUdBZ0NBQUFBQUJZQTZBQUFBQ2dBQ0FEb0FCQVlFQUJrQUFBQUZCZ1FBR2dBQUFBQUdBZ0NBQUFBQUJZQTdBQUFBQ2dBQ0FEc0FCQVlFQUJvQUFBQUZCZ1FBR3dBQUFBQUdBZ0NBQUFBQUJZQThBQUFBQ2dBQ0FEd0FCQVlFQUJzQUFBQUZCZ1FBSEFBQUFBQUdBZ0NBQUFBQUJZQTlBQUFBQ2dBQ0FEMEFCQVlFQUJ3QUFBQUZCZ1FBSFFBQUFBQUdBZ0NBQUFBQUJZQStBQUFBQ2dBQ0FENEFCQVlFQUJnQUFBQUZCZ1FBSFFBQUFBQUdBZ0NBQUFBQUJZQS9BQUFBQ2dBQ0FEOEFCQVlFQUFzQUFBQUZCZ1FBSGdBQUFBb0dBUUFCQUFBRmdFQUFBQUFLQUFJQVFBQUVCZ1FBSGdBQUFBVUdCQUFmQUFBQUNnWUJBQUVBQUFXQVFRQUFBQW9BQWdCQkFBUUdCQUFJQUFBQUJRWUVBQjhBQUFBS0JnRUFBUUFBQjRCRUFBQUFCQUlRQUFFQXRmOUE3bVlCQVFDMS8vbS9VUUVLQUFJQVFnQUFDZ0lBQkFBRUNnSUFBUUFOQWd3QStiOVJBUUVBdGY4QUFBQUFEZ0lNQUVEdVpnRUJBTFgvQUFBQUFBOENEQUQ1djFFQlJ5N0svd0FBQUFBQUFBZUFSUUFBQUFRQ0VBQUFBQThBVGFuU0FnQUFEd0FIZTcwQ0NnQUNBRU1BQUFvQ0FBUUFCQW9DQUFFQURRSU1BQWQ3dlFJQUFBOEFBQUFBQUE0Q0RBQk5xZElDQUFBUEFBQUFBQUFQQWd3QUIzdTlBa1l1SkFBQUFBQUFBQUFBQUFBQUFBQUFBQT09</t>
        </r>
      </text>
    </comment>
    <comment ref="K163" authorId="0">
      <text>
        <r>
          <rPr>
            <sz val="9"/>
            <color indexed="81"/>
            <rFont val="Tahoma"/>
            <family val="2"/>
          </rPr>
          <t>QzI0SDI5Rk40TzJ8TUFTVEVSIFNIRUVUUGljdHVyZSA1OTN8Vm1wRFJEQXhNREFFQXdJQkFBQUFBQUFBQUFBQUFBQ0FBQUFBQUFNQUZnQUFBRU5vWlcxRWNtRjNJREV5TGpBdU1pNHhNRGMyQkFJUUFNMXNrLy9UbFJvQk01TS9BQnIyMXdJ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EFBQUFCQUlRQUFBQUFBQUFBQUFBQUlER0JCYTZ0d2tXQ0FRQUFBQWtBQmdJQkFBQUFDUUFHUWdBQUJBSUFnQUJBQThJQWdBQkFBT0FRd0FBQUFRQ0VBRE5iSlAvMDVVYUFUT1RQd0FhOXRjQ0JJQUJBQUFBQUFJSUFBRUFsLy9UeVIwQkNnQUNBQUlBQWdRQ0FBa0FLd1FDQUFBQVNBUUFBRGNFQVFBQkJvQUFBQUFBQUFJSUFEU1Rtdi9UbFJvQkJBSVFBTTFzay8vVGxSb0JOSk9hLzIydklBRWpDQUVBQUFJSEFnQUFBQUFIRFFBQkFBQUFBd0JnQU1nQUF3QkdBQUFBQUFTQUFnQUFBQUFDQ0FBQkFLYi81c1EzQVFvQUFnQURBQUFBQklBREFBQUFBQUlJQUFFQXhQL214RGNCQ2dBQ0FBUUFBQUFFZ0FRQUFBQUFBZ2dBQVFEVC8vbS9VUUVLQUFJQUJRQUFBQVNBQlFBQUFBQUNDQUFCQU1UL0RidHJBUW9BQWdBR0FBQUFCSUFHQUFBQUFBSUlBQUVBcHY4TnUyc0JDZ0FDQUFjQUFBQUVnQWNBQUFBQUFnZ0FBUUNYLy9tL1VRRUtBQUlBQ0FBQUFBU0FDQUFBQUFBQ0NBQUJBTlAvSUxhRkFRb0FBZ0FKQUFJRUFnQUhBQ3NFQWdBQUFFZ0VBQUFHZ0FBQUFBQUFBZ2dBTkpQVy95QWVnZ0VFQWhBQXpXelAveUFlZ2dFMGs5Yi9VMUdKQVNNSUFRQUFBZ2NDQUFBQUFBY05BQUVBQUFBREFHQUF5QUFEQUU0QUFBQUFCSUFKQUFBQUFBSUlBQUVBOGY4Z3RvVUJDZ0FDQUFvQU53UUJBQUVBQUFTQUNnQUFBQUFDQ0FBQUFBQUFNN0dmQVFvQUFnQUxBRGNFQVFBQkFBQUVnQXNBQUFBQUFnZ0FBUUR4LzBhc3VRRUtBQUlBREFBQ0JBSUFCd0FyQkFJQUFBQklCQUFBQm9BQUFBQUFBQUlJQURTVDlQOUdGTFlCQkFJUUFNMXM3ZjlHRkxZQk5KUDAvM3BIdlFFakNBRUFBQUlIQWdBQUFBQUhEUUFCQUFBQUF3QmdBTWdBQXdCT0FBQUFBQVNBREFBQUFBQUNDQUFBQUFBQVdxZlRBUW9BQWdBTkFEY0VBUUFCQUFBRWdBMEFBQUFBQWdnQUFRRHgvMjJpN1FFS0FBSUFEZ0EzQkFFQUFRQUFCSUFPQUFBQUFBSUlBQUFBQUFDQW5RY0NDZ0FDQUE4QU53UUJBQUVBQUFTQUR3QUFBQUFDQ0FBQUFQSC9rNWdoQWdvQUFnQVFBRGNFQVFBQkFBQUVnQkFBQUFBQUFnZ0FBQUFBQUthVE93SUtBQUlBRVFBQ0JBSUFCd0FyQkFJQUFBQklCQUFBQm9BQUFBQUFBQUlJQURPVEF3Q20remNDQkFJUUFNMXMvUCttK3pjQ001TURBTm91UHdJakNBRUFBQUlIQWdBQUFBQUhEUUFCQUFBQUF3QmdBTWdBQXdCT0FBQUFBQVNBRVFBQUFBQUNDQUFBQUI0QXBwTTdBZ29BQWdBU0FEY0VBUUFCQUFBRWdCSUFBQUFBQWdnQS8vOHNBTHFPVlFJS0FBSUFFd0EzQkFFQUFRQUFCSUFUQUFBQUFBSUlBUC8vT3dETmlXOENDZ0FDQUJRQUFnUUNBQWNBS3dRQ0FBQUFTQVFBQURjRUFRQUJCb0FBQUFBQUFBSUlBRE9UUHdETjhXc0NCQUlRQU14c09BRE44V3NDTTVNL0FBQWxjd0lqQ0FFQUFBSUhBZ0FBQUFBSERRQUJBQUFBQXdCZ0FNZ0FBd0JPQUFBQUFBU0FGQUFBQUFBQ0NBQUFBUEgvdW81VkFnb0FBZ0FWQUFBQUJJQVZBQUFBQUFJSUFBQUEwLys2amxVQ0NnQUNBQllBQWdRQ0FBZ0FLd1FDQUFBQVNBUUFBRGNFQVFBQkJvQUFBQUFBQUFJSUFBR2cxdis2cGxFQ0JBSVFBQUZnei8rNnBsRUNtcm5XLzdwbVdRSWpDQUVBQUFJSEFnQUFBQUFIRFFBQkFBQUFBd0JnQU1nQUF3QlBBQUFBQUFTQUZnQUFBQUFDQ0FBQUFBQUF6WWx2QWdvQUFnQVhBQUlFQWdBSUFDc0VBZ0FBQUVnRUFBQTNCQUVBQVFhQUFBQUFBQUFDQ0FBQW9BTUF6YUZyQWdRQ0VBQUFZUHovemFGckFwbTVBd0ROWVhNQ0l3Z0JBQUFDQndJQUFBQUFCdzBBQVFBQUFBTUFZQURJQUFNQVR3QUFBQUFFZ0JjQUFBQUFBZ2dBQVFEeC8rQ0VpUUlLQUFJQUdBQTNCQUVBQVFBQUJJQVlBQUFBQUFJSUFBQUFBQUR6ZjZNQ0NnQUNBQmtBQUFBRWdCa0FBQUFBQWdnQS8vOGRBUE4vb3dJS0FBSUFHZ0FBQUFTQUdnQUFBQUFDQ0FBQUFDMEFCM3U5QWdvQUFnQWJBQUFBQklBYkFBQUFBQUlJQUFBQUhnQWFkdGNDQ2dBQ0FCd0FBQUFFZ0J3QUFBQUFBZ2dBQUFBQUFCcDIxd0lLQUFJQUhRQUFBQVNBSFFBQUFBQUNDQUFCQVBIL0IzdTlBZ29BQWdBZUFBQUFCSUFlQUFBQUFBSUlBQUVBMC85R3JMa0JDZ0FDQUI4QU53UUJBQUVBQUFTQUh3QUFBQUFDQ0FBQkFNVC9NN0dmQVFvQUFnQWdBRGNFQVFBQkFBQUZnQ0VBQUFBS0FBSUFJUUFFQmdRQUFRQUFBQVVHQkFBQ0FBQUFDZ1lCQUFFQUFBV0FJZ0FBQUFvQUFnQWlBQVFHQkFBQ0FBQUFCUVlFQUFNQUFBQUFCZ0lBZ0FBQUFBV0FJd0FBQUFvQUFnQWpBQVFHQkFBREFBQUFCUVlFQUFRQUFBQUFCZ0lBZ0FBQUFBV0FKQUFBQUFvQUFnQWtBQVFHQkFBRUFBQUFCUVlFQUFVQUFBQUFCZ0lBZ0FBQUFBV0FKUUFBQUFvQUFnQWxBQVFHQkFBRkFBQUFCUVlFQUFZQUFBQUFCZ0lBZ0FBQUFBV0FKZ0FBQUFvQUFnQW1BQVFHQkFBR0FBQUFCUVlFQUFjQUFBQUFCZ0lBZ0FBQUFBV0FKd0FBQUFvQUFnQW5BQVFHQkFBQ0FBQUFCUVlFQUFjQUFBQUFCZ0lBZ0FBQUFBV0FLQUFBQUFvQUFnQW9BQVFHQkFBRkFBQUFCUVlFQUFnQUFBQUtCZ0VBQVFBQUJZQXBBQUFBQ2dBQ0FDa0FCQVlFQUFnQUFBQUZCZ1FBQ1FBQUFBb0dBUUFCQUFBRmdDb0FBQUFLQUFJQUtnQUVCZ1FBQ1FBQUFBVUdCQUFLQUFBQUNnWUJBQUVBQUFXQUt3QUFBQW9BQWdBckFBUUdCQUFLQUFBQUJRWUVBQXNBQUFBS0JnRUFBUUFBQllBc0FBQUFDZ0FDQUN3QUJBWUVBQXNBQUFBRkJnUUFEQUFBQUFvR0FRQUJBQUFGZ0MwQUFBQUtBQUlBTFFBRUJnUUFEQUFBQUFVR0JBQU5BQUFBQ2dZQkFBRUFBQVdBTGdBQUFBb0FBZ0F1QUFRR0JBQU5BQUFBQlFZRUFBNEFBQUFLQmdFQUFRQUFCWUF2QUFBQUNnQUNBQzhBQkFZRUFBNEFBQUFGQmdRQUR3QUFBQW9HQVFBQkFBQUZnREFBQUFBS0FBSUFNQUFFQmdRQUR3QUFBQVVHQkFBUUFBQUFDZ1lCQUFFQUFBV0FNUUFBQUFvQUFnQXhBQVFHQkFBUUFBQUFCUVlFQUJFQUFBQUtCZ0VBQVFBQUJZQXlBQUFBQ2dBQ0FESUFCQVlFQUJFQUFBQUZCZ1FBRWdBQUFBb0dBUUFCQUFBRmdETUFBQUFLQUFJQU13QUVCZ1FBRWdBQUFBVUdCQUFUQUFBQUFBWUNBQVFBQ2dZQkFBRUFBQVdBTkFBQUFBb0FBZ0EwQUFRR0JBQVFBQUFBQlFZRUFCUUFBQUFLQmdFQUFRQUFCWUExQUFBQUNnQUNBRFVBQkFZRUFCUUFBQUFGQmdRQUZRQUFBQUFHQWdBQ0FBQUFCWUEyQUFBQUNnQUNBRFlBQkFZRUFCUUFBQUFGQmdRQUZnQUFBQW9HQVFBQkFBQUZnRGNBQUFBS0FBSUFOd0FFQmdRQUZnQUFBQVVHQkFBWEFBQUFDZ1lCQUFFQUFBV0FPQUFBQUFvQUFnQTRBQVFHQkFBWEFBQUFCUVlFQUJnQUFBQUtCZ0VBQVFBQUJZQTVBQUFBQ2dBQ0FEa0FCQVlFQUJnQUFBQUZCZ1FBR1FBQUFBQUdBZ0NBQUFBQUJZQTZBQUFBQ2dBQ0FEb0FCQVlFQUJrQUFBQUZCZ1FBR2dBQUFBQUdBZ0NBQUFBQUJZQTdBQUFBQ2dBQ0FEc0FCQVlFQUJvQUFBQUZCZ1FBR3dBQUFBQUdBZ0NBQUFBQUJZQThBQUFBQ2dBQ0FEd0FCQVlFQUJzQUFBQUZCZ1FBSEFBQUFBQUdBZ0NBQUFBQUJZQTlBQUFBQ2dBQ0FEMEFCQVlFQUJ3QUFBQUZCZ1FBSFFBQUFBQUdBZ0NBQUFBQUJZQStBQUFBQ2dBQ0FENEFCQVlFQUJnQUFBQUZCZ1FBSFFBQUFBQUdBZ0NBQUFBQUJZQS9BQUFBQ2dBQ0FEOEFCQVlFQUFzQUFBQUZCZ1FBSGdBQUFBb0dBUUFCQUFBRmdFQUFBQUFLQUFJQVFBQUVCZ1FBSGdBQUFBVUdCQUFmQUFBQUNnWUJBQUVBQUFXQVFRQUFBQW9BQWdCQkFBUUdCQUFJQUFBQUJRWUVBQjhBQUFBS0JnRUFBUUFBQjRCRUFBQUFCQUlRQUFFQXRmOUE3bVlCQVFDMS8vbS9VUUVLQUFJQVFnQUFDZ0lBQkFBRUNnSUFBUUFOQWd3QStiOVJBUUVBdGY4QUFBQUFEZ0lNQUVEdVpnRUJBTFgvQUFBQUFBOENEQUQ1djFFQlJ5N0svd0FBQUFBQUFBZUFSUUFBQUFRQ0VBQUFBQThBVGFuU0FnQUFEd0FIZTcwQ0NnQUNBRU1BQUFvQ0FBUUFCQW9DQUFFQURRSU1BQWQ3dlFJQUFBOEFBQUFBQUE0Q0RBQk5xZElDQUFBUEFBQUFBQUFQQWd3QUIzdTlBa1l1SkFBQUFBQUFBQUFBQUFBQUFBQUFBQT09</t>
        </r>
      </text>
    </comment>
    <comment ref="J164" authorId="0">
      <text>
        <r>
          <rPr>
            <sz val="9"/>
            <color indexed="81"/>
            <rFont val="Tahoma"/>
            <family val="2"/>
          </rPr>
          <t>QzIxSDE5Rk4yT3xNQVNURVIgU0hFRVRQaWN0dXJlIDY2N3xWbXBEUkRBeE1EQUVBd0lCQUFBQUFBQUFBQUFBQUFDQUFBQUFBQU1BRmdBQUFFTm9aVzFFY21GM0lERXlMakF1TWk0eE1EYzJCQUlRQUFCZ3ovK2c1SHIvelpOYU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BeGpRY1dDQVFBQUFBa0FCZ0lCQUFBQUNRQUdRZ0FBQkFJQWdBQkFBOElBZ0FCQUFPQU53QUFBQVFDRUFBQVlNLy9vT1I2LzgyVFdnQnpZcHdBQklBQkFBQUFBQUlJQVAvL0xBQ2dHSDcvQ2dBQ0FBSUFBZ1FDQUFrQUt3UUNBQUFBU0FRQUFEY0VBUUFCQm9BQUFBQUFBQUlJQURPVE1BQ2c1SHIvQkFJUUFNeHNLUUNnNUhyL001TXdBRHIrZ1A4akNBRUFBQUlIQWdBQUFBQUhEUUFCQUFBQUF3QmdBTWdBQXdCR0FBQUFBQVNBQWdBQUFBQUNDQUQvL3gwQXRCT1kvd29BQWdBREFBQUFCSUFEQUFBQUFBSUlBQUFBQUFDMEU1ai9DZ0FDQUFRQUFBQUVnQVFBQUFBQUFnZ0FBQUR4LzhjT3N2OEtBQUlBQlFBQUFBU0FCUUFBQUFBQ0NBQUFBQUFBMmduTS93b0FBZ0FHQUFBQUJJQUdBQUFBQUFJSUFQLy9IUURhQ2N6L0NnQUNBQWNBQUFBRWdBY0FBQUFBQWdnQS8vOHNBTWNPc3Y4S0FBSUFDQUFBQUFTQUNBQUFBQUFDQ0FBQkFQSC83UVRtL3dvQUFnQUpBQUFBQklBSkFBQUFBQUlJQUFBQTAvL3RCT2IvQ2dBQ0FBb0FBZ1FDQUFnQUt3UUNBQUFBU0FRQUFEY0VBUUFCQm9BQUFBQUFBQUlJQUFDZzF2L3RIT0wvQkFJUUFBQmd6Ly90SE9ML21yblcvKzNjNmY4akNBRUFBQUlIQWdBQUFBQUhEUUFCQUFBQUF3QmdBTWdBQXdCUEFBQUFBQVNBQ2dBQUFBQUNDQUFBQUFBQUFBQUFBQW9BQWdBTEFBSUVBZ0FIQUNzRUFnQUFBRWdFQUFBR2dBQUFBQUFBQWdnQU01TURBQUJvL1A4RUFoQUF6V3o4L3dCby9QOHprd01BTTVzREFDTUlBUUFBQWdjQ0FBQUFBQWNOQUFFQUFBQURBR0FBeUFBREFFNEFBQUFBQklBTEFBQUFBQUlJQUFBQThmOFQreGtBQ2dBQ0FBd0FOd1FCQUFFQUFBU0FEQUFBQUFBQ0NBQUFBQUFBSnZZekFBb0FBZ0FOQURjRUFRQUJBQUFFZ0EwQUFBQUFBZ2dBQVFEeC96bnhUUUFLQUFJQURnQUNCQUlBQndBckJBSUFBUUJJQkFBQU53UUJBQUVHZ0FBQUFBQUFBZ2dBdkR2cy96bFpTZ0FFQWhBQVZoWGwvemxaU2dBMGsvVC9iSXhSQUNNSUFRQUFBZ2NDQUFBQUJRY0JBQVFFQndZQUFnQUNBQU1BQUFjT0FBRUFBQUFEQUdBQXlBQURBRTVJQUFBQUFBU0FEZ0FBQUFBQ0NBQUFBQUFBVE94bkFBb0FBZ0FQQUFBQUJJQVBBQUFBQUFJSUFBRUE4ZjlnNTRFQUNnQUNBQkFBQUFBRWdCQUFBQUFBQWdnQUFBQUFBSFBpbXdBS0FBSUFFUUFBQUFTQUVRQUFBQUFDQ0FBQUFCNEFjK0tiQUFvQUFnQVNBQUFBQklBU0FBQUFBQUlJQUFBQUxRQmc1NEVBQ2dBQ0FCTUFBQUFFZ0JNQUFBQUFBZ2dBQUFBZUFFenNad0FLQUFJQUZBQUFBQVNBRkFBQUFBQUNDQUFBQUI0QUFBQUFBQW9BQWdBVkFBQUFCSUFWQUFBQUFBSUlBQUFBTFFBVCt4a0FDZ0FDQUJZQUFBQUVnQllBQUFBQUFnZ0FBQUJMQUJQN0dRQUtBQUlBRndBQUFBU0FGd0FBQUFBQ0NBQUFBRm9BQUFBQUFBb0FBZ0FZQUFBQUJJQVlBQUFBQUFJSUFBQUFTd0R0Qk9iL0NnQUNBQmtBQUFBRWdCa0FBQUFBQWdnQUFBQXRBTzBFNXY4S0FBSUFHZ0FBQUFXQUd3QUFBQW9BQWdBYkFBUUdCQUFCQUFBQUJRWUVBQUlBQUFBS0JnRUFBUUFBQllBY0FBQUFDZ0FDQUJ3QUJBWUVBQUlBQUFBRkJnUUFBd0FBQUFBR0FnQ0FBQUFBQllBZEFBQUFDZ0FDQUIwQUJBWUVBQU1BQUFBRkJnUUFCQUFBQUFBR0FnQ0FBQUFBQllBZUFBQUFDZ0FDQUI0QUJBWUVBQVFBQUFBRkJnUUFCUUFBQUFBR0FnQ0FBQUFBQllBZkFBQUFDZ0FDQUI4QUJBWUVBQVVBQUFBRkJnUUFCZ0FBQUFBR0FnQ0FBQUFBQllBZ0FBQUFDZ0FDQUNBQUJBWUVBQVlBQUFBRkJnUUFCd0FBQUFBR0FnQ0FBQUFBQllBaEFBQUFDZ0FDQUNFQUJBWUVBQUlBQUFBRkJnUUFCd0FBQUFBR0FnQ0FBQUFBQllBaUFBQUFDZ0FDQUNJQUJBWUVBQVVBQUFBRkJnUUFDQUFBQUFvR0FRQUJBQUFGZ0NNQUFBQUtBQUlBSXdBRUJnUUFDQUFBQUFVR0JBQUpBQUFBQUFZQ0FBSUFBQUFGZ0NRQUFBQUtBQUlBSkFBRUJnUUFDQUFBQUFVR0JBQUtBQUFBQ2dZQkFBRUFBQVdBSlFBQUFBb0FBZ0FsQUFRR0JBQUtBQUFBQlFZRUFBc0FBQUFLQmdFQUFRQUFCWUFtQUFBQUNnQUNBQ1lBQkFZRUFBc0FBQUFGQmdRQURBQUFBQW9HQVFBQkFBQUZnQ2NBQUFBS0FBSUFKd0FFQmdRQURBQUFBQVVHQkFBTkFBQUFDZ1lCQUFFQUFBV0FLQUFBQUFvQUFnQW9BQVFHQkFBTkFBQUFCUVlFQUE0QUFBQUtCZ0VBQVFBQUJZQXBBQUFBQ2dBQ0FDa0FCQVlFQUE0QUFBQUZCZ1FBRHdBQUFBQUdBZ0NBQUFBQUJZQXFBQUFBQ2dBQ0FDb0FCQVlFQUE4QUFBQUZCZ1FBRUFBQUFBQUdBZ0NBQUFBQUJZQXJBQUFBQ2dBQ0FDc0FCQVlFQUJBQUFBQUZCZ1FBRVFBQUFBQUdBZ0NBQUFBQUJZQXNBQUFBQ2dBQ0FDd0FCQVlFQUJFQUFBQUZCZ1FBRWdBQUFBQUdBZ0NBQUFBQUJZQXRBQUFBQ2dBQ0FDMEFCQVlFQUJJQUFBQUZCZ1FBRXdBQUFBQUdBZ0NBQUFBQUJZQXVBQUFBQ2dBQ0FDNEFCQVlFQUE0QUFBQUZCZ1FBRXdBQUFBQUdBZ0NBQUFBQUJZQXZBQUFBQ2dBQ0FDOEFCQVlFQUFvQUFBQUZCZ1FBRkFBQUFBb0dBUUFCQUFBRmdEQUFBQUFLQUFJQU1BQUVCZ1FBRkFBQUFBVUdCQUFWQUFBQUFBWUNBSUFBQUFBRmdERUFBQUFLQUFJQU1RQUVCZ1FBRlFBQUFBVUdCQUFXQUFBQUFBWUNBSUFBQUFBRmdESUFBQUFLQUFJQU1nQUVCZ1FBRmdBQUFBVUdCQUFYQUFBQUFBWUNBSUFBQUFBRmdETUFBQUFLQUFJQU13QUVCZ1FBRndBQUFBVUdCQUFZQUFBQUFBWUNBSUFBQUFBRmdEUUFBQUFLQUFJQU5BQUVCZ1FBR0FBQUFBVUdCQUFaQUFBQUFBWUNBSUFBQUFBRmdEVUFBQUFLQUFJQU5RQUVCZ1FBRkFBQUFBVUdCQUFaQUFBQUFBWUNBSUFBQUFBSGdEZ0FBQUFFQWhBQS8vOE9BQTA5eC8vLy93NEF4dzZ5L3dvQUFnQTJBQUFLQWdBRUFBUUtBZ0FCQUEwQ0RBREhEckwvLy84T0FBQUFBQUFPQWd3QURUM0gvLy8vRGdBQUFBQUFEd0lNQU1jT3N2OUdMaVFBQUFBQUFBQUFCNEE1QUFBQUJBSVFBQUFBRHdDbUZaY0FBQUFQQUdEbmdRQUtBQUlBTndBQUNnSUFCQUFFQ2dJQUFRQU5BZ3dBWU9lQkFBQUFEd0FBQUFBQURnSU1BS1lWbHdBQUFBOEFBQUFBQUE4Q0RBQmc1NEVBUmk0a0FBQUFBQUFBQUFlQU9nQUFBQVFDRUFBQUFEd0FSaTRWQUFBQVBBQUFBQUFBQ2dBQ0FEZ0FBQW9DQUFRQUJBb0NBQUVBRFFJTUFBQUFBQUFBQUR3QUFBQUFBQTRDREFCR0xoVUFBQUE4QUFBQUFBQVBBZ3dBQUFBQUFFWXVVUUFBQUFBQUFBQUFBQUFBQUFBQUFBPT0=</t>
        </r>
      </text>
    </comment>
    <comment ref="K164" authorId="0">
      <text>
        <r>
          <rPr>
            <sz val="9"/>
            <color indexed="81"/>
            <rFont val="Tahoma"/>
            <family val="2"/>
          </rPr>
          <t>QzIxSDE5Rk4yT3xNQVNURVIgU0hFRVRQaWN0dXJlIDY2N3xWbXBEUkRBeE1EQUVBd0lCQUFBQUFBQUFBQUFBQUFDQUFBQUFBQU1BRmdBQUFFTm9aVzFFY21GM0lERXlMakF1TWk0eE1EYzJCQUlRQUFCZ3ovK2c1SHIvelpOYU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BeGpRY1dDQVFBQUFBa0FCZ0lCQUFBQUNRQUdRZ0FBQkFJQWdBQkFBOElBZ0FCQUFPQU53QUFBQVFDRUFBQVlNLy9vT1I2LzgyVFdnQnpZcHdBQklBQkFBQUFBQUlJQVAvL0xBQ2dHSDcvQ2dBQ0FBSUFBZ1FDQUFrQUt3UUNBQUFBU0FRQUFEY0VBUUFCQm9BQUFBQUFBQUlJQURPVE1BQ2c1SHIvQkFJUUFNeHNLUUNnNUhyL001TXdBRHIrZ1A4akNBRUFBQUlIQWdBQUFBQUhEUUFCQUFBQUF3QmdBTWdBQXdCR0FBQUFBQVNBQWdBQUFBQUNDQUQvL3gwQXRCT1kvd29BQWdBREFBQUFCSUFEQUFBQUFBSUlBQUFBQUFDMEU1ai9DZ0FDQUFRQUFBQUVnQVFBQUFBQUFnZ0FBQUR4LzhjT3N2OEtBQUlBQlFBQUFBU0FCUUFBQUFBQ0NBQUFBQUFBMmduTS93b0FBZ0FHQUFBQUJJQUdBQUFBQUFJSUFQLy9IUURhQ2N6L0NnQUNBQWNBQUFBRWdBY0FBQUFBQWdnQS8vOHNBTWNPc3Y4S0FBSUFDQUFBQUFTQUNBQUFBQUFDQ0FBQkFQSC83UVRtL3dvQUFnQUpBQUFBQklBSkFBQUFBQUlJQUFBQTAvL3RCT2IvQ2dBQ0FBb0FBZ1FDQUFnQUt3UUNBQUFBU0FRQUFEY0VBUUFCQm9BQUFBQUFBQUlJQUFDZzF2L3RIT0wvQkFJUUFBQmd6Ly90SE9ML21yblcvKzNjNmY4akNBRUFBQUlIQWdBQUFBQUhEUUFCQUFBQUF3QmdBTWdBQXdCUEFBQUFBQVNBQ2dBQUFBQUNDQUFBQUFBQUFBQUFBQW9BQWdBTEFBSUVBZ0FIQUNzRUFnQUFBRWdFQUFBR2dBQUFBQUFBQWdnQU01TURBQUJvL1A4RUFoQUF6V3o4L3dCby9QOHprd01BTTVzREFDTUlBUUFBQWdjQ0FBQUFBQWNOQUFFQUFBQURBR0FBeUFBREFFNEFBQUFBQklBTEFBQUFBQUlJQUFBQThmOFQreGtBQ2dBQ0FBd0FOd1FCQUFFQUFBU0FEQUFBQUFBQ0NBQUFBQUFBSnZZekFBb0FBZ0FOQURjRUFRQUJBQUFFZ0EwQUFBQUFBZ2dBQVFEeC96bnhUUUFLQUFJQURnQUNCQUlBQndBckJBSUFBUUJJQkFBQU53UUJBQUVHZ0FBQUFBQUFBZ2dBdkR2cy96bFpTZ0FFQWhBQVZoWGwvemxaU2dBMGsvVC9iSXhSQUNNSUFRQUFBZ2NDQUFBQUJRY0JBQVFFQndZQUFnQUNBQU1BQUFjT0FBRUFBQUFEQUdBQXlBQURBRTVJQUFBQUFBU0FEZ0FBQUFBQ0NBQUFBQUFBVE94bkFBb0FBZ0FQQUFBQUJJQVBBQUFBQUFJSUFBRUE4ZjlnNTRFQUNnQUNBQkFBQUFBRWdCQUFBQUFBQWdnQUFBQUFBSFBpbXdBS0FBSUFFUUFBQUFTQUVRQUFBQUFDQ0FBQUFCNEFjK0tiQUFvQUFnQVNBQUFBQklBU0FBQUFBQUlJQUFBQUxRQmc1NEVBQ2dBQ0FCTUFBQUFFZ0JNQUFBQUFBZ2dBQUFBZUFFenNad0FLQUFJQUZBQUFBQVNBRkFBQUFBQUNDQUFBQUI0QUFBQUFBQW9BQWdBVkFBQUFCSUFWQUFBQUFBSUlBQUFBTFFBVCt4a0FDZ0FDQUJZQUFBQUVnQllBQUFBQUFnZ0FBQUJMQUJQN0dRQUtBQUlBRndBQUFBU0FGd0FBQUFBQ0NBQUFBRm9BQUFBQUFBb0FBZ0FZQUFBQUJJQVlBQUFBQUFJSUFBQUFTd0R0Qk9iL0NnQUNBQmtBQUFBRWdCa0FBQUFBQWdnQUFBQXRBTzBFNXY4S0FBSUFHZ0FBQUFXQUd3QUFBQW9BQWdBYkFBUUdCQUFCQUFBQUJRWUVBQUlBQUFBS0JnRUFBUUFBQllBY0FBQUFDZ0FDQUJ3QUJBWUVBQUlBQUFBRkJnUUFBd0FBQUFBR0FnQ0FBQUFBQllBZEFBQUFDZ0FDQUIwQUJBWUVBQU1BQUFBRkJnUUFCQUFBQUFBR0FnQ0FBQUFBQllBZUFBQUFDZ0FDQUI0QUJBWUVBQVFBQUFBRkJnUUFCUUFBQUFBR0FnQ0FBQUFBQllBZkFBQUFDZ0FDQUI4QUJBWUVBQVVBQUFBRkJnUUFCZ0FBQUFBR0FnQ0FBQUFBQllBZ0FBQUFDZ0FDQUNBQUJBWUVBQVlBQUFBRkJnUUFCd0FBQUFBR0FnQ0FBQUFBQllBaEFBQUFDZ0FDQUNFQUJBWUVBQUlBQUFBRkJnUUFCd0FBQUFBR0FnQ0FBQUFBQllBaUFBQUFDZ0FDQUNJQUJBWUVBQVVBQUFBRkJnUUFDQUFBQUFvR0FRQUJBQUFGZ0NNQUFBQUtBQUlBSXdBRUJnUUFDQUFBQUFVR0JBQUpBQUFBQUFZQ0FBSUFBQUFGZ0NRQUFBQUtBQUlBSkFBRUJnUUFDQUFBQUFVR0JBQUtBQUFBQ2dZQkFBRUFBQVdBSlFBQUFBb0FBZ0FsQUFRR0JBQUtBQUFBQlFZRUFBc0FBQUFLQmdFQUFRQUFCWUFtQUFBQUNnQUNBQ1lBQkFZRUFBc0FBQUFGQmdRQURBQUFBQW9HQVFBQkFBQUZnQ2NBQUFBS0FBSUFKd0FFQmdRQURBQUFBQVVHQkFBTkFBQUFDZ1lCQUFFQUFBV0FLQUFBQUFvQUFnQW9BQVFHQkFBTkFBQUFCUVlFQUE0QUFBQUtCZ0VBQVFBQUJZQXBBQUFBQ2dBQ0FDa0FCQVlFQUE0QUFBQUZCZ1FBRHdBQUFBQUdBZ0NBQUFBQUJZQXFBQUFBQ2dBQ0FDb0FCQVlFQUE4QUFBQUZCZ1FBRUFBQUFBQUdBZ0NBQUFBQUJZQXJBQUFBQ2dBQ0FDc0FCQVlFQUJBQUFBQUZCZ1FBRVFBQUFBQUdBZ0NBQUFBQUJZQXNBQUFBQ2dBQ0FDd0FCQVlFQUJFQUFBQUZCZ1FBRWdBQUFBQUdBZ0NBQUFBQUJZQXRBQUFBQ2dBQ0FDMEFCQVlFQUJJQUFBQUZCZ1FBRXdBQUFBQUdBZ0NBQUFBQUJZQXVBQUFBQ2dBQ0FDNEFCQVlFQUE0QUFBQUZCZ1FBRXdBQUFBQUdBZ0NBQUFBQUJZQXZBQUFBQ2dBQ0FDOEFCQVlFQUFvQUFBQUZCZ1FBRkFBQUFBb0dBUUFCQUFBRmdEQUFBQUFLQUFJQU1BQUVCZ1FBRkFBQUFBVUdCQUFWQUFBQUFBWUNBSUFBQUFBRmdERUFBQUFLQUFJQU1RQUVCZ1FBRlFBQUFBVUdCQUFXQUFBQUFBWUNBSUFBQUFBRmdESUFBQUFLQUFJQU1nQUVCZ1FBRmdBQUFBVUdCQUFYQUFBQUFBWUNBSUFBQUFBRmdETUFBQUFLQUFJQU13QUVCZ1FBRndBQUFBVUdCQUFZQUFBQUFBWUNBSUFBQUFBRmdEUUFBQUFLQUFJQU5BQUVCZ1FBR0FBQUFBVUdCQUFaQUFBQUFBWUNBSUFBQUFBRmdEVUFBQUFLQUFJQU5RQUVCZ1FBRkFBQUFBVUdCQUFaQUFBQUFBWUNBSUFBQUFBSGdEZ0FBQUFFQWhBQS8vOE9BQTA5eC8vLy93NEF4dzZ5L3dvQUFnQTJBQUFLQWdBRUFBUUtBZ0FCQUEwQ0RBREhEckwvLy84T0FBQUFBQUFPQWd3QURUM0gvLy8vRGdBQUFBQUFEd0lNQU1jT3N2OUdMaVFBQUFBQUFBQUFCNEE1QUFBQUJBSVFBQUFBRHdDbUZaY0FBQUFQQUdEbmdRQUtBQUlBTndBQUNnSUFCQUFFQ2dJQUFRQU5BZ3dBWU9lQkFBQUFEd0FBQUFBQURnSU1BS1lWbHdBQUFBOEFBQUFBQUE4Q0RBQmc1NEVBUmk0a0FBQUFBQUFBQUFlQU9nQUFBQVFDRUFBQUFEd0FSaTRWQUFBQVBBQUFBQUFBQ2dBQ0FEZ0FBQW9DQUFRQUJBb0NBQUVBRFFJTUFBQUFBQUFBQUR3QUFBQUFBQTRDREFCR0xoVUFBQUE4QUFBQUFBQVBBZ3dBQUFBQUFFWXVVUUFBQUFBQUFBQUFBQUFBQUFBQUFBPT0=</t>
        </r>
      </text>
    </comment>
    <comment ref="J165" authorId="0">
      <text>
        <r>
          <rPr>
            <sz val="9"/>
            <color indexed="81"/>
            <rFont val="Tahoma"/>
            <family val="2"/>
          </rPr>
          <t>QzE5SDE3RjJOM098TUFTVEVSIFNIRUVUUGljdHVyZSAzNXxWbXBEUkRBeE1EQUVBd0lCQUFBQUFBQUFBQUFBQUFDQUFBQUFBQU1BRmdBQUFFTm9aVzFFY21GM0lERXlMakF1TWk0eE1EYzJCQUlRQUxweDAvL0RaRm4vSGVJNkFKMjNt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42aEVoY1dDQVFBQUFBa0FCZ0lCQUFBQUNRQUdRZ0FBQkFJQWdBQkFBOElBZ0FCQUFPQU53QUFBQVFDRUFDNmNkUC93MlJaL3gzaU9nQ2R0NXNBQklBQkFBQUFBQUlJQUIyaU9nQ1I3KzMvQ2dBQ0FBSUFOd1FCQUFFQUFBU0FBZ0FBQUFBQ0NBQUtweUFBa2UvOC93b0FBZ0FEQUFBQUJJQURBQUFBQUFJSUFCMmlPZ0NRN3dzQUNnQUNBQVFBTndRQkFBRUFBQVNBQkFBQUFBQUNDQUFLcHhFQW8rb1dBQW9BQWdBRkFBQUFCSUFGQUFBQUFBSUlBQXVuOC8rajZoWUFDZ0FDQUFZQUFnUUNBQWdBS3dRQ0FBQUFTQVFBQURjRUFRQUJCb0FBQUFBQUFBSUlBQXRIOS8rakFoTUFCQUlRQUFzSDhQK2pBaE1BcFdEMy82UENHZ0FqQ0FFQUFBSUhBZ0FBQUFBSERRQUJBQUFBQXdCZ0FNZ0FBd0JQQUFBQUFBU0FCZ0FBQUFBQ0NBQUtweUFBdHVVd0FBb0FBZ0FIQUFJRUFnQUhBQ3NFQWdBQkFFZ0VBQUEzQkFFQUFRYUFBQUFBQUFBQ0NBQTlPaVFBdGswdEFBUUNFQURYRXgwQXRrMHRBTFdSTEFEcGdEUUFJd2dCQUFBQ0J3SUFBQUFGQndFQUJRUUhCZ0FDQUFJQUF3QUFCdzRBQVFBQUFBTUFZQURJQUFNQVRrZ0FBQUFBQklBSEFBQUFBQUlJQUFxbkVRREs0RW9BQ2dBQ0FBZ0FBQUFFZ0FnQUFBQUFBZ2dBQ3FjZ0FOM2JaQUFLQUFJQUNRQUFBQVNBQ1FBQUFBQUNDQUFLcHhFQThOWitBQW9BQWdBS0FBQUFCSUFLQUFBQUFBSUlBQXVuOC8vdzFuNEFDZ0FDQUFzQUFBQUVnQXNBQUFBQUFnZ0FDNmZrL3dQU21BQUtBQUlBREFBQ0JBSUFDUUFyQkFJQUFBQklCQUFBTndRQkFBRUdnQUFBQUFBQUFnZ0FQanJvL3dPZWxRQUVBaEFBMkJQaC93T2VsUUErT3VqL25iZWJBQ01JQVFBQUFnY0NBQUFBQUFjTkFBRUFBQUFEQUdBQXlBQURBRVlBQUFBQUJJQU1BQUFBQUFJSUFBdW41UC9kMjJRQUNnQUNBQTBBQUFBRWdBMEFBQUFBQWdnQUM2ZnovOHJnU2dBS0FBSUFEZ0FBQUFTQURnQUFBQUFDQ0FBS3B4RUFmdlRpL3dvQUFnQVBBQUlFQWdBSEFDc0VBZ0FBQUVnRUFBQUdnQUFBQUFBQUFnZ0FQVG9WQUg1YzMvOEVBaEFBMXhNT0FINWMzLzg5T2hVQXNZL20veU1JQVFBQUFnY0NBQUFBQUFjTkFBRUFBQUFEQUdBQXlBQURBRTRBQUFBQUJJQVBBQUFBQUFJSUFNZmFIUUIyak1mL0NnQUNBQkFBQUFBRWdCQUFBQUFBQWdnQWJZOEhBSXA1cy84S0FBSUFFUUFBQUFTQUVRQUFBQUFDQ0FCYWxPMy9pbm5DL3dvQUFnQVNBQUFBQklBU0FBQUFBQUlJQUIzUjgvKzIwZC8vQ2dBQ0FCTUFBZ1FDQUFjQUt3UUNBQUFBU0FRQUFBYUFBQUFBQUFBQ0NBQlJaUGYvdGpuYy93UUNFQURxUGZEL3RqbmMvMUZrOS8vcGJPUC9Jd2dCQUFBQ0J3SUFBQUFBQncwQUFRQUFBQU1BWUFESUFBTUFUZ0FBQUFBRWdCTUFBQUFBQWdnQU5MSUtBSnlqbGY4S0FBSUFGQUFBQUFTQUZBQUFBQUFDQ0FBN0dpWUEzMitKL3dvQUFnQVZBQUFBQklBVkFBQUFBQUlJQUFNOUtRRHltV3YvQ2dBQ0FCWUFBQUFFZ0JZQUFBQUFBZ2dBdy9jUUFNSDNXZjhLQUFJQUZ3QUFBQVNBRndBQUFBQUNDQUM4ai9YL2ZpdG0vd29BQWdBWUFBQUFCSUFZQUFBQUFBSUlBUFZzOHY5ckFZVC9DZ0FDQUJrQUFBQUVnQmtBQUFBQUFnZ0E3UVRYL3lnMWtQOEtBQUlBR2dBQ0JBSUFDUUFyQkFJQUFBQklCQUFBTndRQkFBRUdnQUFBQUFBQUFnZ0FJSmphL3lnQmpmOEVBaEFBdW5IVC95Z0JqZjhnbU5yL3docVQveU1JQVFBQUFnY0NBQUFBQUFjTkFBRUFBQUFEQUdBQXlBQURBRVlBQUFBQUJZQWJBQUFBQ2dBQ0FCc0FCQVlFQUFFQUFBQUZCZ1FBQWdBQUFBb0dBUUFCQUFBRmdCd0FBQUFLQUFJQUhBQUVCZ1FBQWdBQUFBVUdCQUFEQUFBQUNnWUJBQUVBQUFXQUhRQUFBQW9BQWdBZEFBUUdCQUFDQUFBQUJRWUVBQVFBQUFBS0JnRUFBUUFBQllBZUFBQUFDZ0FDQUI0QUJBWUVBQVFBQUFBRkJnUUFCUUFBQUFBR0FnQUNBQUFBQllBZkFBQUFDZ0FDQUI4QUJBWUVBQVFBQUFBRkJnUUFCZ0FBQUFvR0FRQUJBQUFGZ0NBQUFBQUtBQUlBSUFBRUJnUUFCZ0FBQUFVR0JBQUhBQUFBQ2dZQkFBRUFBQVdBSVFBQUFBb0FBZ0FoQUFRR0JBQUhBQUFBQlFZRUFBZ0FBQUFBQmdJQWdBQUFBQVdBSWdBQUFBb0FBZ0FpQUFRR0JBQUlBQUFBQlFZRUFBa0FBQUFBQmdJQWdBQUFBQVdBSXdBQUFBb0FBZ0FqQUFRR0JBQUpBQUFBQlFZRUFBb0FBQUFBQmdJQWdBQUFBQVdBSkFBQUFBb0FBZ0FrQUFRR0JBQUtBQUFBQlFZRUFBc0FBQUFLQmdFQUFRQUFCWUFsQUFBQUNnQUNBQ1VBQkFZRUFBb0FBQUFGQmdRQURBQUFBQUFHQWdDQUFBQUFCWUFtQUFBQUNnQUNBQ1lBQkFZRUFBd0FBQUFGQmdRQURRQUFBQUFHQWdDQUFBQUFCWUFuQUFBQUNnQUNBQ2NBQkFZRUFBY0FBQUFGQmdRQURRQUFBQUFHQWdDQUFBQUFCWUFvQUFBQUNnQUNBQ2dBQkFZRUFBSUFBQUFGQmdRQURnQUFBQW9HQVFBQkFBQUZnQ2tBQUFBS0FBSUFLUUFFQmdRQURnQUFBQVVHQkFBUEFBQUFBQVlDQUlBQUFBQUZnQ29BQUFBS0FBSUFLZ0FFQmdRQUR3QUFBQVVHQkFBUUFBQUFBQVlDQUlBQUFBQUZnQ3NBQUFBS0FBSUFLd0FFQmdRQUVBQUFBQVVHQkFBUkFBQUFBQVlDQUlBQUFBQUZnQ3dBQUFBS0FBSUFMQUFFQmdRQUVRQUFBQVVHQkFBU0FBQUFBQVlDQUlBQUFBQUZnQzBBQUFBS0FBSUFMUUFFQmdRQURnQUFBQVVHQkFBU0FBQUFBQVlDQUlBQUFBQUZnQzRBQUFBS0FBSUFMZ0FFQmdRQUVBQUFBQVVHQkFBVEFBQUFBQUFGZ0M4QUFBQUtBQUlBTHdBRUJnUUFFd0FBQUFVR0JBQVVBQUFBQUFZQ0FJQUFBQUFGZ0RBQUFBQUtBQUlBTUFBRUJnUUFGQUFBQUFVR0JBQVZBQUFBQUFZQ0FJQUFBQUFGZ0RFQUFBQUtBQUlBTVFBRUJnUUFGUUFBQUFVR0JBQVdBQUFBQUFZQ0FJQUFBQUFGZ0RJQUFBQUtBQUlBTWdBRUJnUUFGZ0FBQUFVR0JBQVhBQUFBQUFZQ0FJQUFBQUFGZ0RNQUFBQUtBQUlBTXdBRUJnUUFGd0FBQUFVR0JBQVlBQUFBQUFZQ0FJQUFBQUFGZ0RRQUFBQUtBQUlBTkFBRUJnUUFFd0FBQUFVR0JBQVlBQUFBQUFZQ0FJQUFBQUFGZ0RVQUFBQUtBQUlBTlFBRUJnUUFHQUFBQUFVR0JBQVpBQUFBQ2dZQkFBRUFBQWVBT0FBQUFBUUNFQUFLcHdJQUl3cDZBQXFuQWdEZDIyUUFDZ0FDQURZQUFBb0NBQVFBQkFvQ0FBRUFEUUlNQU4zYlpBQUtwd0lBQUFBQUFBNENEQUFqQ25vQUNxY0NBQUFBQUFBUEFnd0EzZHRrQUZEVkZ3QUFBQUFBQUFBSGdEa0FBQUFFQWhBQWl1UUVBRUd6M1ArSzVBUUF3TnJNL3dvQUFnQTNBQkFBUndBQUFGUm9aWEpsSUdseklHRWdkbUZzWlc1alpTQnZjaUJqYUdGeVoyVWdaWEp5YjNJZ2MyOXRaWGRvWlhKbElHbHVJSFJvYVhNZ1lYSnZiV0YwYVdNZ2MzbHpkR1Z0TGdBS0FnQUVBQVFLQWdBQkFBMENEQURBMnN6L2l1UUVBQUFBQUFBT0Fnd0FRYlBjLzRya0JBQUFBQUFBRHdJTUFNRGF6UDhNdlJRQUFBQUFBQUFBQjRBNkFBQUFCQUlRQVB2VURRRDErNHovKzlRTkFLL05kLzhLQUFJQU9BQUFDZ0lBQkFBRUNnSUFBUUFOQWd3QXI4MTMvL3ZVRFFBQUFBQUFEZ0lNQVBYN2pQLzcxQTBBQUFBQUFBOENEQUN2elhmL1FnTWpBQUFBQUFBQUFBQUFBQUFBQUFBQQ==</t>
        </r>
      </text>
    </comment>
    <comment ref="K165" authorId="0">
      <text>
        <r>
          <rPr>
            <sz val="9"/>
            <color indexed="81"/>
            <rFont val="Tahoma"/>
            <family val="2"/>
          </rPr>
          <t>QzE5SDE3RjJOM098TUFTVEVSIFNIRUVUUGljdHVyZSAzNXxWbXBEUkRBeE1EQUVBd0lCQUFBQUFBQUFBQUFBQUFDQUFBQUFBQU1BRmdBQUFFTm9aVzFFY21GM0lERXlMakF1TWk0eE1EYzJCQUlRQUxweDAvL0RaRm4vSGVJNkFKMjNt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42aEVoY1dDQVFBQUFBa0FCZ0lCQUFBQUNRQUdRZ0FBQkFJQWdBQkFBOElBZ0FCQUFPQU53QUFBQVFDRUFDNmNkUC93MlJaL3gzaU9nQ2R0NXNBQklBQkFBQUFBQUlJQUIyaU9nQ1I3KzMvQ2dBQ0FBSUFOd1FCQUFFQUFBU0FBZ0FBQUFBQ0NBQUtweUFBa2UvOC93b0FBZ0FEQUFBQUJJQURBQUFBQUFJSUFCMmlPZ0NRN3dzQUNnQUNBQVFBTndRQkFBRUFBQVNBQkFBQUFBQUNDQUFLcHhFQW8rb1dBQW9BQWdBRkFBQUFCSUFGQUFBQUFBSUlBQXVuOC8rajZoWUFDZ0FDQUFZQUFnUUNBQWdBS3dRQ0FBQUFTQVFBQURjRUFRQUJCb0FBQUFBQUFBSUlBQXRIOS8rakFoTUFCQUlRQUFzSDhQK2pBaE1BcFdEMy82UENHZ0FqQ0FFQUFBSUhBZ0FBQUFBSERRQUJBQUFBQXdCZ0FNZ0FBd0JQQUFBQUFBU0FCZ0FBQUFBQ0NBQUtweUFBdHVVd0FBb0FBZ0FIQUFJRUFnQUhBQ3NFQWdBQkFFZ0VBQUEzQkFFQUFRYUFBQUFBQUFBQ0NBQTlPaVFBdGswdEFBUUNFQURYRXgwQXRrMHRBTFdSTEFEcGdEUUFJd2dCQUFBQ0J3SUFBQUFGQndFQUJRUUhCZ0FDQUFJQUF3QUFCdzRBQVFBQUFBTUFZQURJQUFNQVRrZ0FBQUFBQklBSEFBQUFBQUlJQUFxbkVRREs0RW9BQ2dBQ0FBZ0FBQUFFZ0FnQUFBQUFBZ2dBQ3FjZ0FOM2JaQUFLQUFJQUNRQUFBQVNBQ1FBQUFBQUNDQUFLcHhFQThOWitBQW9BQWdBS0FBQUFCSUFLQUFBQUFBSUlBQXVuOC8vdzFuNEFDZ0FDQUFzQUFBQUVnQXNBQUFBQUFnZ0FDNmZrL3dQU21BQUtBQUlBREFBQ0JBSUFDUUFyQkFJQUFBQklCQUFBTndRQkFBRUdnQUFBQUFBQUFnZ0FQanJvL3dPZWxRQUVBaEFBMkJQaC93T2VsUUErT3VqL25iZWJBQ01JQVFBQUFnY0NBQUFBQUFjTkFBRUFBQUFEQUdBQXlBQURBRVlBQUFBQUJJQU1BQUFBQUFJSUFBdW41UC9kMjJRQUNnQUNBQTBBQUFBRWdBMEFBQUFBQWdnQUM2ZnovOHJnU2dBS0FBSUFEZ0FBQUFTQURnQUFBQUFDQ0FBS3B4RUFmdlRpL3dvQUFnQVBBQUlFQWdBSEFDc0VBZ0FBQUVnRUFBQUdnQUFBQUFBQUFnZ0FQVG9WQUg1YzMvOEVBaEFBMXhNT0FINWMzLzg5T2hVQXNZL20veU1JQVFBQUFnY0NBQUFBQUFjTkFBRUFBQUFEQUdBQXlBQURBRTRBQUFBQUJJQVBBQUFBQUFJSUFNZmFIUUIyak1mL0NnQUNBQkFBQUFBRWdCQUFBQUFBQWdnQWJZOEhBSXA1cy84S0FBSUFFUUFBQUFTQUVRQUFBQUFDQ0FCYWxPMy9pbm5DL3dvQUFnQVNBQUFBQklBU0FBQUFBQUlJQUIzUjgvKzIwZC8vQ2dBQ0FCTUFBZ1FDQUFjQUt3UUNBQUFBU0FRQUFBYUFBQUFBQUFBQ0NBQlJaUGYvdGpuYy93UUNFQURxUGZEL3RqbmMvMUZrOS8vcGJPUC9Jd2dCQUFBQ0J3SUFBQUFBQncwQUFRQUFBQU1BWUFESUFBTUFUZ0FBQUFBRWdCTUFBQUFBQWdnQU5MSUtBSnlqbGY4S0FBSUFGQUFBQUFTQUZBQUFBQUFDQ0FBN0dpWUEzMitKL3dvQUFnQVZBQUFBQklBVkFBQUFBQUlJQUFNOUtRRHltV3YvQ2dBQ0FCWUFBQUFFZ0JZQUFBQUFBZ2dBdy9jUUFNSDNXZjhLQUFJQUZ3QUFBQVNBRndBQUFBQUNDQUM4ai9YL2ZpdG0vd29BQWdBWUFBQUFCSUFZQUFBQUFBSUlBUFZzOHY5ckFZVC9DZ0FDQUJrQUFBQUVnQmtBQUFBQUFnZ0E3UVRYL3lnMWtQOEtBQUlBR2dBQ0JBSUFDUUFyQkFJQUFBQklCQUFBTndRQkFBRUdnQUFBQUFBQUFnZ0FJSmphL3lnQmpmOEVBaEFBdW5IVC95Z0JqZjhnbU5yL3docVQveU1JQVFBQUFnY0NBQUFBQUFjTkFBRUFBQUFEQUdBQXlBQURBRVlBQUFBQUJZQWJBQUFBQ2dBQ0FCc0FCQVlFQUFFQUFBQUZCZ1FBQWdBQUFBb0dBUUFCQUFBRmdCd0FBQUFLQUFJQUhBQUVCZ1FBQWdBQUFBVUdCQUFEQUFBQUNnWUJBQUVBQUFXQUhRQUFBQW9BQWdBZEFBUUdCQUFDQUFBQUJRWUVBQVFBQUFBS0JnRUFBUUFBQllBZUFBQUFDZ0FDQUI0QUJBWUVBQVFBQUFBRkJnUUFCUUFBQUFBR0FnQUNBQUFBQllBZkFBQUFDZ0FDQUI4QUJBWUVBQVFBQUFBRkJnUUFCZ0FBQUFvR0FRQUJBQUFGZ0NBQUFBQUtBQUlBSUFBRUJnUUFCZ0FBQUFVR0JBQUhBQUFBQ2dZQkFBRUFBQVdBSVFBQUFBb0FBZ0FoQUFRR0JBQUhBQUFBQlFZRUFBZ0FBQUFBQmdJQWdBQUFBQVdBSWdBQUFBb0FBZ0FpQUFRR0JBQUlBQUFBQlFZRUFBa0FBQUFBQmdJQWdBQUFBQVdBSXdBQUFBb0FBZ0FqQUFRR0JBQUpBQUFBQlFZRUFBb0FBQUFBQmdJQWdBQUFBQVdBSkFBQUFBb0FBZ0FrQUFRR0JBQUtBQUFBQlFZRUFBc0FBQUFLQmdFQUFRQUFCWUFsQUFBQUNnQUNBQ1VBQkFZRUFBb0FBQUFGQmdRQURBQUFBQUFHQWdDQUFBQUFCWUFtQUFBQUNnQUNBQ1lBQkFZRUFBd0FBQUFGQmdRQURRQUFBQUFHQWdDQUFBQUFCWUFuQUFBQUNnQUNBQ2NBQkFZRUFBY0FBQUFGQmdRQURRQUFBQUFHQWdDQUFBQUFCWUFvQUFBQUNnQUNBQ2dBQkFZRUFBSUFBQUFGQmdRQURnQUFBQW9HQVFBQkFBQUZnQ2tBQUFBS0FBSUFLUUFFQmdRQURnQUFBQVVHQkFBUEFBQUFBQVlDQUlBQUFBQUZnQ29BQUFBS0FBSUFLZ0FFQmdRQUR3QUFBQVVHQkFBUUFBQUFBQVlDQUlBQUFBQUZnQ3NBQUFBS0FBSUFLd0FFQmdRQUVBQUFBQVVHQkFBUkFBQUFBQVlDQUlBQUFBQUZnQ3dBQUFBS0FBSUFMQUFFQmdRQUVRQUFBQVVHQkFBU0FBQUFBQVlDQUlBQUFBQUZnQzBBQUFBS0FBSUFMUUFFQmdRQURnQUFBQVVHQkFBU0FBQUFBQVlDQUlBQUFBQUZnQzRBQUFBS0FBSUFMZ0FFQmdRQUVBQUFBQVVHQkFBVEFBQUFBQUFGZ0M4QUFBQUtBQUlBTHdBRUJnUUFFd0FBQUFVR0JBQVVBQUFBQUFZQ0FJQUFBQUFGZ0RBQUFBQUtBQUlBTUFBRUJnUUFGQUFBQUFVR0JBQVZBQUFBQUFZQ0FJQUFBQUFGZ0RFQUFBQUtBQUlBTVFBRUJnUUFGUUFBQUFVR0JBQVdBQUFBQUFZQ0FJQUFBQUFGZ0RJQUFBQUtBQUlBTWdBRUJnUUFGZ0FBQUFVR0JBQVhBQUFBQUFZQ0FJQUFBQUFGZ0RNQUFBQUtBQUlBTXdBRUJnUUFGd0FBQUFVR0JBQVlBQUFBQUFZQ0FJQUFBQUFGZ0RRQUFBQUtBQUlBTkFBRUJnUUFFd0FBQUFVR0JBQVlBQUFBQUFZQ0FJQUFBQUFGZ0RVQUFBQUtBQUlBTlFBRUJnUUFHQUFBQUFVR0JBQVpBQUFBQ2dZQkFBRUFBQWVBT0FBQUFBUUNFQUFLcHdJQUl3cDZBQXFuQWdEZDIyUUFDZ0FDQURZQUFBb0NBQVFBQkFvQ0FBRUFEUUlNQU4zYlpBQUtwd0lBQUFBQUFBNENEQUFqQ25vQUNxY0NBQUFBQUFBUEFnd0EzZHRrQUZEVkZ3QUFBQUFBQUFBSGdEa0FBQUFFQWhBQWl1UUVBRUd6M1ArSzVBUUF3TnJNL3dvQUFnQTNBQkFBUndBQUFGUm9aWEpsSUdseklHRWdkbUZzWlc1alpTQnZjaUJqYUdGeVoyVWdaWEp5YjNJZ2MyOXRaWGRvWlhKbElHbHVJSFJvYVhNZ1lYSnZiV0YwYVdNZ2MzbHpkR1Z0TGdBS0FnQUVBQVFLQWdBQkFBMENEQURBMnN6L2l1UUVBQUFBQUFBT0Fnd0FRYlBjLzRya0JBQUFBQUFBRHdJTUFNRGF6UDhNdlJRQUFBQUFBQUFBQjRBNkFBQUFCQUlRQVB2VURRRDErNHovKzlRTkFLL05kLzhLQUFJQU9BQUFDZ0lBQkFBRUNnSUFBUUFOQWd3QXI4MTMvL3ZVRFFBQUFBQUFEZ0lNQVBYN2pQLzcxQTBBQUFBQUFBOENEQUN2elhmL1FnTWpBQUFBQUFBQUFBQUFBQUFBQUFBQQ==</t>
        </r>
      </text>
    </comment>
    <comment ref="J166" authorId="0">
      <text>
        <r>
          <rPr>
            <sz val="9"/>
            <color indexed="81"/>
            <rFont val="Tahoma"/>
            <family val="2"/>
          </rPr>
          <t>QzE2SDEyTjZTfE1BU1RFUiBTSEVFVFBpY3R1cmUgNDd8Vm1wRFJEQXhNREFFQXdJQkFBQUFBQUFBQUFBQUFBQ0FBQUFBQUFNQUZnQUFBRU5vWlcxRWNtRjNJREV5TGpBdU1pNHhNRGMyQkFJUUFETnNoLytOM1dQL3paTkxBRm1ST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MWSt6eGdXQ0FRQUFBQWtBQmdJQkFBQUFDUUFHUWdBQUJBSUFnQUJBQThJQWdBQkFBT0FOQUFBQUFRQ0VBQXpiSWYvamQxai84MlRTd0Jaa1RjQUJJQUJBQUFBQUFJSUFBQUFEd0NOSFdUL0NnQUNBQUlBTndRQkFBRUFBQVNBQWdBQUFBQUNDQUQvL3gwQW9CaCsvd29BQWdBREFBQUFCSUFEQUFBQUFBSUlBQUFBUEFDZ0dINy9DZ0FDQUFRQUFBQUVnQVFBQUFBQUFnZ0FBQUJMQUxRVG1QOEtBQUlBQlFBQUFBU0FCUUFBQUFBQ0NBQUFBRHdBeHc2eS93b0FBZ0FHQUFBQUJJQUdBQUFBQUFJSUFBQUFIZ0RIRHJML0NnQUNBQWNBQUFBRWdBY0FBQUFBQWdnQUFBQVBBTFFUbVA4S0FBSUFDQUFDQkFJQUJ3QXJCQUlBQUFCSUJBQUFCb0FBQUFBQUFBSUlBRE9URWdDMGU1VC9CQUlRQU14c0N3QzBlNVQvTTVNU0FPZXVtLzhqQ0FFQUFBSUhBZ0FBQUFBSERRQUJBQUFBQXdCZ0FNZ0FBd0JPQUFBQUFBU0FDQUFBQUFBQ0NBQUFBQThBMmduTS93b0FBZ0FKQUFBQUJJQUpBQUFBQUFJSUFBRUE4Zi9hQ2N6L0NnQUNBQW9BQWdRQ0FBY0FLd1FDQUFBQVNBUUFBQWFBQUFBQUFBQUNDQUEway9ULzJuSEkvd1FDRUFETmJPMy8ybkhJL3pTVDlQOE5wYy8vSXdnQkFBQUNCd0lBQUFBQUJ3MEFBUUFBQUFNQVlBRElBQU1BVGdBQUFBQUVnQW9BQUFBQUFnZ0FBQURpLyswRTV2OEtBQUlBQ3dBQUFBU0FDd0FBQUFBQ0NBQUFBTVQvN1FUbS93b0FBZ0FNQUFJRUFnQUhBQ3NFQWdBQkFFZ0VBQUEzQkFFQUFRYUFBQUFBQUFBQ0NBQTBrOGYvN1p6cC93UUNFQUROYk1EL2h6YmIvelNUeC8vdG5Pbi9Jd2dCQVA4QkJ3RUEvd0lIQWdBQUFBVUhBUUFEQUFjT0FBRUFBQUFEQUdBQXlBQURBRTVJQUFBQUFBU0FEQUFBQUFBQ0NBQUFBTFgvQUFBQUFBb0FBZ0FOQUFBQUJJQU5BQUFBQUFJSUFBQUFsLzhBQUFBQUNnQUNBQTRBQUFBRWdBNEFBQUFBQWdnQUFBQ0kveFA3R1FBS0FBSUFEd0FBQUFTQUR3QUFBQUFDQ0FBQUFKZi9Kdll6QUFvQUFnQVFBQUlFQWdBSEFDc0VBZ0FBQUVnRUFBQUdnQUFBQUFBQUFnZ0FOSk9hL3laZU1BQUVBaEFBeld5VC95WmVNQUEwazVyL1daRTNBQ01JQVFBQUFnY0NBQUFBQUFjTkFBRUFBQUFEQUdBQXlBQURBRTRBQUFBQUJJQVFBQUFBQUFJSUFBQUF0ZjhtOWpNQUNnQUNBQkVBQUFBRWdCRUFBQUFBQWdnQUFBREUveFA3R1FBS0FBSUFFZ0FDQkFJQUJ3QXJCQUlBQUFCSUJBQUFCb0FBQUFBQUFBSUlBRFNUeC84VFl4WUFCQUlRQU0xc3dQOFRZeFlBTkpQSC8wYVdIUUFqQ0FFQUFBSUhBZ0FBQUFBSERRQUJBQUFBQXdCZ0FNZ0FBd0JPQUFBQUFBU0FFZ0FBQUFBQ0NBQUFBUEgvQUFBQUFBb0FBZ0FUQUFBQUJJQVRBQUFBQUFJSUFNQzY1LzhkaUJ3QUNnQUNBQlFBQWdRQ0FCQUFLd1FDQUFBQVNBUUFBQWFBQUFBQUFBQUNDQURBV3V2L0hTd1pBQVFDRUFEQUd1VC9IU3daQUZwMDYvK0QwaDhBSXdnQkFBQUNCd0lBQUFBQUJ3MEFBUUFBQUFNQVlBRElBQU1BVXdBQUFBQUVnQlFBQUFBQUFnZ0FBQUFBQUU0cUxnQUtBQUlBRlFBQUFBU0FGUUFBQUFBQ0NBQkFSUmdBSFlnY0FBb0FBZ0FXQUFBQUJJQVdBQUFBQUFJSUFQLy9EZ0FBQUFBQUNnQUNBQmNBQUFBRWdCY0FBQUFBQWdnQUFBQWVBTzBFNXY4S0FBSUFHQUFDQkFJQUJ3QXJCQUlBQUFCSUJBQUFCb0FBQUFBQUFBSUlBRE9USVFEdGJPTC9CQUlRQU14c0dnRHRiT0wvTTVNaEFDQ2c2ZjhqQ0FFQUFBSUhBZ0FBQUFBSERRQUJBQUFBQXdCZ0FNZ0FBd0JPQUFBQUFBV0FHUUFBQUFvQUFnQVpBQVFHQkFBQkFBQUFCUVlFQUFJQUFBQUtCZ0VBQVFBQUJZQWFBQUFBQ2dBQ0FCb0FCQVlFQUFJQUFBQUZCZ1FBQXdBQUFBQUdBZ0NBQUFBQUJZQWJBQUFBQ2dBQ0FCc0FCQVlFQUFNQUFBQUZCZ1FBQkFBQUFBQUdBZ0NBQUFBQUJZQWNBQUFBQ2dBQ0FCd0FCQVlFQUFRQUFBQUZCZ1FBQlFBQUFBQUdBZ0NBQUFBQUJZQWRBQUFBQ2dBQ0FCMEFCQVlFQUFVQUFBQUZCZ1FBQmdBQUFBQUdBZ0NBQUFBQUJZQWVBQUFBQ2dBQ0FCNEFCQVlFQUFZQUFBQUZCZ1FBQndBQUFBQUdBZ0NBQUFBQUJZQWZBQUFBQ2dBQ0FCOEFCQVlFQUFJQUFBQUZCZ1FBQndBQUFBQUdBZ0NBQUFBQUJZQWdBQUFBQ2dBQ0FDQUFCQVlFQUFZQUFBQUZCZ1FBQ0FBQUFBQUFCWUFoQUFBQUNnQUNBQ0VBQkFZRUFBZ0FBQUFGQmdRQUNRQUFBQUFHQWdDQUFBQUFCWUFpQUFBQUNnQUNBQ0lBQkFZRUFBa0FBQUFGQmdRQUNnQUFBQUFHQWdDQUFBQUFCWUFqQUFBQUNnQUNBQ01BQkFZRUFBb0FBQUFGQmdRQUN3QUFBQW9HQVFBQkFBQUZnQ1FBQUFBS0FBSUFKQUFFQmdRQUN3QUFBQVVHQkFBTUFBQUFDZ1lCQUFFQUFBV0FKUUFBQUFvQUFnQWxBQVFHQkFBTUFBQUFCUVlFQUEwQUFBQUFCZ0lBZ0FBQUFBV0FKZ0FBQUFvQUFnQW1BQVFHQkFBTkFBQUFCUVlFQUE0QUFBQUFCZ0lBZ0FBQUFBV0FKd0FBQUFvQUFnQW5BQVFHQkFBT0FBQUFCUVlFQUE4QUFBQUFCZ0lBZ0FBQUFBV0FLQUFBQUFvQUFnQW9BQVFHQkFBUEFBQUFCUVlFQUJBQUFBQUFCZ0lBZ0FBQUFBV0FLUUFBQUFvQUFnQXBBQVFHQkFBUUFBQUFCUVlFQUJFQUFBQUFCZ0lBZ0FBQUFBV0FLZ0FBQUFvQUFnQXFBQVFHQkFBTUFBQUFCUVlFQUJFQUFBQUFCZ0lBZ0FBQUFBV0FLd0FBQUFvQUFnQXJBQVFHQkFBS0FBQUFCUVlFQUJJQUFBQUFCZ0lBZ0FBQUFBV0FMQUFBQUFvQUFnQXNBQVFHQkFBU0FBQUFCUVlFQUJNQUFBQUFCZ0lBZ0FBQUFBV0FMUUFBQUFvQUFnQXRBQVFHQkFBVEFBQUFCUVlFQUJRQUFBQUFCZ0lBZ0FBQUFBV0FMZ0FBQUFvQUFnQXVBQVFHQkFBVUFBQUFCUVlFQUJVQUFBQUFCZ0lBZ0FBQUFBV0FMd0FBQUFvQUFnQXZBQVFHQkFBVkFBQUFCUVlFQUJZQUFBQUFCZ0lBZ0FBQUFBV0FNQUFBQUFvQUFnQXdBQVFHQkFBU0FBQUFCUVlFQUJZQUFBQUFCZ0lBZ0FBQUFBV0FNUUFBQUFvQUFnQXhBQVFHQkFBV0FBQUFCUVlFQUJjQUFBQUFCZ0lBZ0FBQUFBV0FNZ0FBQUFvQUFnQXlBQVFHQkFBSUFBQUFCUVlFQUJjQUFBQUFCZ0lBZ0FBQUFBZUFOUUFBQUFRQ0VBQUFBQzBBK2tHdC93QUFMUUMwRTVqL0NnQUNBRE1BQUFvQ0FBUUFCQW9DQUFFQURRSU1BTFFUbVA4QUFDMEFBQUFBQUE0Q0RBRDZRYTMvQUFBdEFBQUFBQUFQQWd3QXRCT1kvMFl1UWdBQUFBQUFBQUFIZ0RZQUFBQUVBaEFBQUFBQUFEUXorLzhBQUFBQTdRVG0vd29BQWdBMEFBQUtBZ0FFQUFRS0FnQUJBQTBDREFEdEJPYi9BQUFBQUFBQUFBQU9BZ3dBTkRQNy93QUFBQUFBQUFBQUR3SU1BTzBFNXY5R0xoVUFBQUFBQUFBQUI0QTNBQUFBQkFJUUFBQUFwdjlaS1M4QUFBQ20veFA3R1FBS0FBSUFOUUFBQ2dJQUJBQUVDZ0lBQVFBTkFnd0FFL3NaQUFBQXB2OEFBQUFBRGdJTUFGa3BMd0FBQUtiL0FBQUFBQThDREFBVCt4a0FSeTY3L3dBQUFBQUFBQWVBT0FBQUFBUUNFQUFBQUFBQTBIMGtBQUFBQUFCT3BSUUFDZ0FDQURZQUFBb0NBQVFBQkFvQ0FBRUFEUUlNQUU2bEZBQUFBQUFBQUFBQUFBNENEQURRZlNRQUFBQUFBQUFBQUFBUEFnd0FUcVVVQUlIWUR3QUFBQUFBQUFBQUFBQUFBQUFBQUE9PQ==</t>
        </r>
      </text>
    </comment>
    <comment ref="K166" authorId="0">
      <text>
        <r>
          <rPr>
            <sz val="9"/>
            <color indexed="81"/>
            <rFont val="Tahoma"/>
            <family val="2"/>
          </rPr>
          <t>QzE2SDEyTjZTfE1BU1RFUiBTSEVFVFBpY3R1cmUgNDd8Vm1wRFJEQXhNREFFQXdJQkFBQUFBQUFBQUFBQUFBQ0FBQUFBQUFNQUZnQUFBRU5vWlcxRWNtRjNJREV5TGpBdU1pNHhNRGMyQkFJUUFETnNoLytOM1dQL3paTkxBRm1ST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MWSt6eGdXQ0FRQUFBQWtBQmdJQkFBQUFDUUFHUWdBQUJBSUFnQUJBQThJQWdBQkFBT0FOQUFBQUFRQ0VBQXpiSWYvamQxai84MlRTd0Jaa1RjQUJJQUJBQUFBQUFJSUFBQUFEd0NOSFdUL0NnQUNBQUlBTndRQkFBRUFBQVNBQWdBQUFBQUNDQUQvL3gwQW9CaCsvd29BQWdBREFBQUFCSUFEQUFBQUFBSUlBQUFBUEFDZ0dINy9DZ0FDQUFRQUFBQUVnQVFBQUFBQUFnZ0FBQUJMQUxRVG1QOEtBQUlBQlFBQUFBU0FCUUFBQUFBQ0NBQUFBRHdBeHc2eS93b0FBZ0FHQUFBQUJJQUdBQUFBQUFJSUFBQUFIZ0RIRHJML0NnQUNBQWNBQUFBRWdBY0FBQUFBQWdnQUFBQVBBTFFUbVA4S0FBSUFDQUFDQkFJQUJ3QXJCQUlBQUFCSUJBQUFCb0FBQUFBQUFBSUlBRE9URWdDMGU1VC9CQUlRQU14c0N3QzBlNVQvTTVNU0FPZXVtLzhqQ0FFQUFBSUhBZ0FBQUFBSERRQUJBQUFBQXdCZ0FNZ0FBd0JPQUFBQUFBU0FDQUFBQUFBQ0NBQUFBQThBMmduTS93b0FBZ0FKQUFBQUJJQUpBQUFBQUFJSUFBRUE4Zi9hQ2N6L0NnQUNBQW9BQWdRQ0FBY0FLd1FDQUFBQVNBUUFBQWFBQUFBQUFBQUNDQUEway9ULzJuSEkvd1FDRUFETmJPMy8ybkhJL3pTVDlQOE5wYy8vSXdnQkFBQUNCd0lBQUFBQUJ3MEFBUUFBQUFNQVlBRElBQU1BVGdBQUFBQUVnQW9BQUFBQUFnZ0FBQURpLyswRTV2OEtBQUlBQ3dBQUFBU0FDd0FBQUFBQ0NBQUFBTVQvN1FUbS93b0FBZ0FNQUFJRUFnQUhBQ3NFQWdBQkFFZ0VBQUEzQkFFQUFRYUFBQUFBQUFBQ0NBQTBrOGYvN1p6cC93UUNFQUROYk1EL2h6YmIvelNUeC8vdG5Pbi9Jd2dCQVA4QkJ3RUEvd0lIQWdBQUFBVUhBUUFEQUFjT0FBRUFBQUFEQUdBQXlBQURBRTVJQUFBQUFBU0FEQUFBQUFBQ0NBQUFBTFgvQUFBQUFBb0FBZ0FOQUFBQUJJQU5BQUFBQUFJSUFBQUFsLzhBQUFBQUNnQUNBQTRBQUFBRWdBNEFBQUFBQWdnQUFBQ0kveFA3R1FBS0FBSUFEd0FBQUFTQUR3QUFBQUFDQ0FBQUFKZi9Kdll6QUFvQUFnQVFBQUlFQWdBSEFDc0VBZ0FBQUVnRUFBQUdnQUFBQUFBQUFnZ0FOSk9hL3laZU1BQUVBaEFBeld5VC95WmVNQUEwazVyL1daRTNBQ01JQVFBQUFnY0NBQUFBQUFjTkFBRUFBQUFEQUdBQXlBQURBRTRBQUFBQUJJQVFBQUFBQUFJSUFBQUF0ZjhtOWpNQUNnQUNBQkVBQUFBRWdCRUFBQUFBQWdnQUFBREUveFA3R1FBS0FBSUFFZ0FDQkFJQUJ3QXJCQUlBQUFCSUJBQUFCb0FBQUFBQUFBSUlBRFNUeC84VFl4WUFCQUlRQU0xc3dQOFRZeFlBTkpQSC8wYVdIUUFqQ0FFQUFBSUhBZ0FBQUFBSERRQUJBQUFBQXdCZ0FNZ0FBd0JPQUFBQUFBU0FFZ0FBQUFBQ0NBQUFBUEgvQUFBQUFBb0FBZ0FUQUFBQUJJQVRBQUFBQUFJSUFNQzY1LzhkaUJ3QUNnQUNBQlFBQWdRQ0FCQUFLd1FDQUFBQVNBUUFBQWFBQUFBQUFBQUNDQURBV3V2L0hTd1pBQVFDRUFEQUd1VC9IU3daQUZwMDYvK0QwaDhBSXdnQkFBQUNCd0lBQUFBQUJ3MEFBUUFBQUFNQVlBRElBQU1BVXdBQUFBQUVnQlFBQUFBQUFnZ0FBQUFBQUU0cUxnQUtBQUlBRlFBQUFBU0FGUUFBQUFBQ0NBQkFSUmdBSFlnY0FBb0FBZ0FXQUFBQUJJQVdBQUFBQUFJSUFQLy9EZ0FBQUFBQUNnQUNBQmNBQUFBRWdCY0FBQUFBQWdnQUFBQWVBTzBFNXY4S0FBSUFHQUFDQkFJQUJ3QXJCQUlBQUFCSUJBQUFCb0FBQUFBQUFBSUlBRE9USVFEdGJPTC9CQUlRQU14c0dnRHRiT0wvTTVNaEFDQ2c2ZjhqQ0FFQUFBSUhBZ0FBQUFBSERRQUJBQUFBQXdCZ0FNZ0FBd0JPQUFBQUFBV0FHUUFBQUFvQUFnQVpBQVFHQkFBQkFBQUFCUVlFQUFJQUFBQUtCZ0VBQVFBQUJZQWFBQUFBQ2dBQ0FCb0FCQVlFQUFJQUFBQUZCZ1FBQXdBQUFBQUdBZ0NBQUFBQUJZQWJBQUFBQ2dBQ0FCc0FCQVlFQUFNQUFBQUZCZ1FBQkFBQUFBQUdBZ0NBQUFBQUJZQWNBQUFBQ2dBQ0FCd0FCQVlFQUFRQUFBQUZCZ1FBQlFBQUFBQUdBZ0NBQUFBQUJZQWRBQUFBQ2dBQ0FCMEFCQVlFQUFVQUFBQUZCZ1FBQmdBQUFBQUdBZ0NBQUFBQUJZQWVBQUFBQ2dBQ0FCNEFCQVlFQUFZQUFBQUZCZ1FBQndBQUFBQUdBZ0NBQUFBQUJZQWZBQUFBQ2dBQ0FCOEFCQVlFQUFJQUFBQUZCZ1FBQndBQUFBQUdBZ0NBQUFBQUJZQWdBQUFBQ2dBQ0FDQUFCQVlFQUFZQUFBQUZCZ1FBQ0FBQUFBQUFCWUFoQUFBQUNnQUNBQ0VBQkFZRUFBZ0FBQUFGQmdRQUNRQUFBQUFHQWdDQUFBQUFCWUFpQUFBQUNnQUNBQ0lBQkFZRUFBa0FBQUFGQmdRQUNnQUFBQUFHQWdDQUFBQUFCWUFqQUFBQUNnQUNBQ01BQkFZRUFBb0FBQUFGQmdRQUN3QUFBQW9HQVFBQkFBQUZnQ1FBQUFBS0FBSUFKQUFFQmdRQUN3QUFBQVVHQkFBTUFBQUFDZ1lCQUFFQUFBV0FKUUFBQUFvQUFnQWxBQVFHQkFBTUFBQUFCUVlFQUEwQUFBQUFCZ0lBZ0FBQUFBV0FKZ0FBQUFvQUFnQW1BQVFHQkFBTkFBQUFCUVlFQUE0QUFBQUFCZ0lBZ0FBQUFBV0FKd0FBQUFvQUFnQW5BQVFHQkFBT0FBQUFCUVlFQUE4QUFBQUFCZ0lBZ0FBQUFBV0FLQUFBQUFvQUFnQW9BQVFHQkFBUEFBQUFCUVlFQUJBQUFBQUFCZ0lBZ0FBQUFBV0FLUUFBQUFvQUFnQXBBQVFHQkFBUUFBQUFCUVlFQUJFQUFBQUFCZ0lBZ0FBQUFBV0FLZ0FBQUFvQUFnQXFBQVFHQkFBTUFBQUFCUVlFQUJFQUFBQUFCZ0lBZ0FBQUFBV0FLd0FBQUFvQUFnQXJBQVFHQkFBS0FBQUFCUVlFQUJJQUFBQUFCZ0lBZ0FBQUFBV0FMQUFBQUFvQUFnQXNBQVFHQkFBU0FBQUFCUVlFQUJNQUFBQUFCZ0lBZ0FBQUFBV0FMUUFBQUFvQUFnQXRBQVFHQkFBVEFBQUFCUVlFQUJRQUFBQUFCZ0lBZ0FBQUFBV0FMZ0FBQUFvQUFnQXVBQVFHQkFBVUFBQUFCUVlFQUJVQUFBQUFCZ0lBZ0FBQUFBV0FMd0FBQUFvQUFnQXZBQVFHQkFBVkFBQUFCUVlFQUJZQUFBQUFCZ0lBZ0FBQUFBV0FNQUFBQUFvQUFnQXdBQVFHQkFBU0FBQUFCUVlFQUJZQUFBQUFCZ0lBZ0FBQUFBV0FNUUFBQUFvQUFnQXhBQVFHQkFBV0FBQUFCUVlFQUJjQUFBQUFCZ0lBZ0FBQUFBV0FNZ0FBQUFvQUFnQXlBQVFHQkFBSUFBQUFCUVlFQUJjQUFBQUFCZ0lBZ0FBQUFBZUFOUUFBQUFRQ0VBQUFBQzBBK2tHdC93QUFMUUMwRTVqL0NnQUNBRE1BQUFvQ0FBUUFCQW9DQUFFQURRSU1BTFFUbVA4QUFDMEFBQUFBQUE0Q0RBRDZRYTMvQUFBdEFBQUFBQUFQQWd3QXRCT1kvMFl1UWdBQUFBQUFBQUFIZ0RZQUFBQUVBaEFBQUFBQUFEUXorLzhBQUFBQTdRVG0vd29BQWdBMEFBQUtBZ0FFQUFRS0FnQUJBQTBDREFEdEJPYi9BQUFBQUFBQUFBQU9BZ3dBTkRQNy93QUFBQUFBQUFBQUR3SU1BTzBFNXY5R0xoVUFBQUFBQUFBQUI0QTNBQUFBQkFJUUFBQUFwdjlaS1M4QUFBQ20veFA3R1FBS0FBSUFOUUFBQ2dJQUJBQUVDZ0lBQVFBTkFnd0FFL3NaQUFBQXB2OEFBQUFBRGdJTUFGa3BMd0FBQUtiL0FBQUFBQThDREFBVCt4a0FSeTY3L3dBQUFBQUFBQWVBT0FBQUFBUUNFQUFBQUFBQTBIMGtBQUFBQUFCT3BSUUFDZ0FDQURZQUFBb0NBQVFBQkFvQ0FBRUFEUUlNQUU2bEZBQUFBQUFBQUFBQUFBNENEQURRZlNRQUFBQUFBQUFBQUFBUEFnd0FUcVVVQUlIWUR3QUFBQUFBQUFBQUFBQUFBQUFBQUE9PQ==</t>
        </r>
      </text>
    </comment>
    <comment ref="J167" authorId="0">
      <text>
        <r>
          <rPr>
            <sz val="9"/>
            <color indexed="81"/>
            <rFont val="Tahoma"/>
            <family val="2"/>
          </rPr>
          <t>QzE2SDE3Q2xGTjV8TUFTVEVSIFNIRUVUUGljdHVyZSA3MzV8Vm1wRFJEQXhNREFFQXdJQkFBQUFBQUFBQUFBQUFBQ0FBQUFBQUFNQUZnQUFBRU5vWlcxRWNtRjNJREV5TGpBdU1pNHhNRGMyQkFJUUFQaUNydi9hY2NqL2tWdGVBS2dUb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DcnpSZ1lXQ0FRQUFBQWtBQmdJQkFBQUFDUUFHUWdBQUJBSUFnQUJBQThJQWdBQkFBT0FNd0FBQUFRQ0VBRDRncTcvMm5ISS81RmJYZ0NvRTU0QUJJQUJBQUFBQUFJSUFBLzh0Zi9JbGhBQUNnQUNBQUlBTndRQkFBRUFBQVNBQWdBQUFBQUNDQUNqTXN2L1hjMGxBQW9BQWdBREFBQUFCSUFEQUFBQUFBSUlBSWFxcnYrZEVpOEFDZ0FDQUFRQU53UUJBQUVBQUFTQUJBQUFBQUFDQ0FEZzljVC9pU1ZEQUFvQUFnQUZBRGNFQVFBQkFBQUVnQVVBQUFBQUFnZ0F3THJuL3gySUhBQUtBQUlBQmdBQ0JBSUFCd0FyQkFJQUFBQklCQUFBQm9BQUFBQUFBQUlJQVBSTjYvOGQ4QmdBQkFJUUFJMG41UDhkOEJnQTlFM3IvMUFqSUFBakNBRUFBQUlIQWdBQUFBQUhEUUFCQUFBQUF3QmdBTWdBQXdCT0FBQUFBQVNBQmdBQUFBQUNDQUFBQUFBQVRpb3VBQW9BQWdBSEFBSUVBZ0FIQUNzRUFnQUFBRWdFQUFBR2dBQUFBQUFBQWdnQU01TURBRTZTS2dBRUFoQUF6V3o4LzA2U0tnQXprd01BZ2NVeEFDTUlBUUFBQWdjQ0FBQUFBQWNOQUFFQUFBQURBR0FBeUFBREFFNEFBQUFBQklBSEFBQUFBQUlJQUVCRkdBQWRpQndBQ2dBQ0FBZ0FBQUFFZ0FnQUFBQUFBZ2dBWGMwMEFGM05KUUFLQUFJQUNRQTNCQUVBQVFBQUJJQUpBQUFBQUFJSUFDQUtPd0NKSlVNQUNnQUNBQW9BQUFBRWdBb0FBQUFBQWdnQVBaSlhBTWxxVEFBS0FBSUFDd0FBQUFTQUN3QUFBQUFDQ0FBQXoxMEE5c0pwQUFvQUFnQU1BQUFBQklBTUFBQUFBQUlJQUthRFJ3RGkxWDBBQ2dBQ0FBMEFBQUFFZ0EwQUFBQUFBZ2dBYWNCTkFBOHVtd0FLQUFJQURnQUNCQUlBQ1FBckJBSUFBQUJJQkFBQU53UUJBQUVHZ0FBQUFBQUFBZ2dBbkZOUkFBLzZsd0FFQWhBQU5pMUtBQS82bHdDY1UxRUFxQk9lQUNNSUFRQUFBZ2NDQUFBQUFBY05BQUVBQUFBREFHQUF5QUFEQUVZQUFBQUFCSUFPQUFBQUFBSUlBSW43S2dDaWtIUUFDZ0FDQUE4QUFBQUVnQThBQUFBQUFnZ0FMN0FVQUk2amlBQUtBQUlBRUFBQ0JBSUFFUUFyQkFJQUFBQklCQUFBTndRQkFBRUdnQUFBQUFBQUFnZ0FMMUFZQUk0TGhRQUVBaEFBTHhBUkFJNExoUURJYVJnQTlYR09BQ01JQVFBQUFnY0NBQUFBQlFjQkFBRUFCdzRBQVFBQUFBTUFZQURJQUFNQVEyd0FBQUFBQklBUUFBQUFBQUlJQU1hK0pBQjJPRmNBQ2dBQ0FCRUFBQUFFZ0JFQUFBQUFBZ2dBQUFBUEFBQUFBQUFLQUFJQUVnQUFBQVNBRWdBQUFBQUNDQUQvL3gwQTdRVG0vd29BQWdBVEFBQUFCSUFUQUFBQUFBSUlBUC8vT3dEdEJPYi9DZ0FDQUJRQUFnUUNBQWNBS3dRQ0FBSUFTQVFBQURjRUFRQUJCb0FBQUFBQUFBSUlBRE9UUHdEdGJPTC9CQUlRQU14c09BRHRiT0wvWnNaQkFPMzg5UDhqQ0FFQUFBSUhBZ0FBQUFVSEFRQUJBQWNQQUFFQUFBQURBR0FBeUFBREFFNUlNZ0FBQUFBRWdCUUFBQUFBQWdnQS8vOE9BTm9KelA4S0FBSUFGUUFDQkFJQUJ3QXJCQUlBQUFCSUJBQUFCb0FBQUFBQUFBSUlBRE9URWdEYWNjai9CQUlRQU14c0N3RGFjY2ovTTVNU0FBMmx6LzhqQ0FFQUFBSUhBZ0FBQUFBSERRQUJBQUFBQXdCZ0FNZ0FBd0JPQUFBQUFBU0FGUUFBQUFBQ0NBQUFBUEgvMmduTS93b0FBZ0FXQUFBQUJJQVdBQUFBQUFJSUFBQUE0di90Qk9iL0NnQUNBQmNBQWdRQ0FBY0FLd1FDQUFBQVNBUUFBQWFBQUFBQUFBQUNDQUEwaytYLzdXemkvd1FDRUFETmJONy83V3ppL3pTVDVmOGdvT24vSXdnQkFBQUNCd0lBQUFBQUJ3MEFBUUFBQUFNQVlBRElBQU1BVGdBQUFBQUVnQmNBQUFBQUFnZ0FBQUR4L3dBQUFBQUtBQUlBR0FBQUFBV0FHUUFBQUFvQUFnQVpBQVFHQkFBQkFBQUFCUVlFQUFJQUFBQUtCZ0VBQVFBQUJZQWFBQUFBQ2dBQ0FCb0FCQVlFQUFJQUFBQUZCZ1FBQXdBQUFBb0dBUUFCQUFBRmdCc0FBQUFLQUFJQUd3QUVCZ1FBQWdBQUFBVUdCQUFFQUFBQUNnWUJBQUVBQUFXQUhBQUFBQW9BQWdBY0FBUUdCQUFDQUFBQUJRWUVBQVVBQUFBS0JnRUFBUUFBQllBZEFBQUFDZ0FDQUIwQUJBWUVBQVVBQUFBRkJnUUFCZ0FBQUFBR0FnQ0FBQUFBQllBZUFBQUFDZ0FDQUI0QUJBWUVBQVlBQUFBRkJnUUFCd0FBQUFBR0FnQ0FBQUFBQllBZkFBQUFDZ0FDQUI4QUJBWUVBQWNBQUFBRkJnUUFDQUFBQUFvR0FRQUJBQUFGZ0NBQUFBQUtBQUlBSUFBRUJnUUFDQUFBQUFVR0JBQUpBQUFBQ2dZQkFBRUFBQVdBSVFBQUFBb0FBZ0FoQUFRR0JBQUpBQUFBQlFZRUFBb0FBQUFBQmdJQWdBQUFBQVdBSWdBQUFBb0FBZ0FpQUFRR0JBQUtBQUFBQlFZRUFBc0FBQUFBQmdJQWdBQUFBQVdBSXdBQUFBb0FBZ0FqQUFRR0JBQUxBQUFBQlFZRUFBd0FBQUFBQmdJQWdBQUFBQVdBSkFBQUFBb0FBZ0FrQUFRR0JBQU1BQUFBQlFZRUFBMEFBQUFLQmdFQUFRQUFCWUFsQUFBQUNnQUNBQ1VBQkFZRUFBd0FBQUFGQmdRQURnQUFBQUFHQWdDQUFBQUFCWUFtQUFBQUNnQUNBQ1lBQkFZRUFBNEFBQUFGQmdRQUR3QUFBQW9HQVFBQkFBQUZnQ2NBQUFBS0FBSUFKd0FFQmdRQURnQUFBQVVHQkFBUUFBQUFBQVlDQUlBQUFBQUZnQ2dBQUFBS0FBSUFLQUFFQmdRQUNRQUFBQVVHQkFBUUFBQUFBQVlDQUlBQUFBQUZnQ2tBQUFBS0FBSUFLUUFFQmdRQUJ3QUFBQVVHQkFBUkFBQUFBQVlDQUlBQUFBQUZnQ29BQUFBS0FBSUFLZ0FFQmdRQUVRQUFBQVVHQkFBU0FBQUFBQVlDQUlBQUFBQUZnQ3NBQUFBS0FBSUFLd0FFQmdRQUVnQUFBQVVHQkFBVEFBQUFDZ1lCQUFFQUFBV0FMQUFBQUFvQUFnQXNBQVFHQkFBU0FBQUFCUVlFQUJRQUFBQUFCZ0lBZ0FBQUFBV0FMUUFBQUFvQUFnQXRBQVFHQkFBVUFBQUFCUVlFQUJVQUFBQUFCZ0lBZ0FBQUFBV0FMZ0FBQUFvQUFnQXVBQVFHQkFBVkFBQUFCUVlFQUJZQUFBQUFCZ0lBZ0FBQUFBV0FMd0FBQUFvQUFnQXZBQVFHQkFBV0FBQUFCUVlFQUJjQUFBQUFCZ0lBZ0FBQUFBV0FNQUFBQUFvQUFnQXdBQVFHQkFBRkFBQUFCUVlFQUJjQUFBQUFCZ0lBZ0FBQUFBV0FNUUFBQUFvQUFnQXhBQVFHQkFBUkFBQUFCUVlFQUJjQUFBQUFCZ0lBZ0FBQUFBZUFOQUFBQUFRQ0VBQUFBQUFBMEgwa0FBQUFBQUJPcFJRQUNnQUNBRElBRUFCSEFBQUFWR2hsY21VZ2FYTWdZU0IyWVd4bGJtTmxJRzl5SUdOb1lYSm5aU0JsY25KdmNpQnpiMjFsZDJobGNtVWdhVzRnZEdocGN5QmhjbTl0WVhScFl5QnplWE4wWlcwdUFBb0NBQVFBQkFvQ0FBRUFEUUlNQUU2bEZBQUFBQUFBQUFBQUFBNENEQURRZlNRQUFBQUFBQUFBQUFBUEFnd0FUcVVVQUlIWUR3QUFBQUFBQUFBSGdEVUFBQUFFQWhBQTQwWkJBUHlyZFFEalJrRUF0bjFnQUFvQUFnQXpBQUFLQWdBRUFBUUtBZ0FCQUEwQ0RBQzJmV0FBNDBaQkFBQUFBQUFPQWd3QS9LdDFBT05HUVFBQUFBQUFEd0lNQUxaOVlBQXBkVllBQUFBQUFBQUFCNEEyQUFBQUJBSVFBQUFBQUFBME0vdi9BQUFBQU8wRTV2OEtBQUlBTkFBQUNnSUFCQUFFQ2dJQUFRQU5BZ3dBN1FUbS93QUFBQUFBQUFBQURnSU1BRFF6Ky84QUFBQUFBQUFBQUE4Q0RBRHRCT2IvUmk0VkFBQUFBQUFBQUFBQUFBQUFBQUFB</t>
        </r>
      </text>
    </comment>
    <comment ref="K167" authorId="0">
      <text>
        <r>
          <rPr>
            <sz val="9"/>
            <color indexed="81"/>
            <rFont val="Tahoma"/>
            <family val="2"/>
          </rPr>
          <t>QzE2SDE3Q2xGTjV8TUFTVEVSIFNIRUVUUGljdHVyZSA3MzV8Vm1wRFJEQXhNREFFQXdJQkFBQUFBQUFBQUFBQUFBQ0FBQUFBQUFNQUZnQUFBRU5vWlcxRWNtRjNJREV5TGpBdU1pNHhNRGMyQkFJUUFQaUNydi9hY2NqL2tWdGVBS2dUb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DcnpSZ1lXQ0FRQUFBQWtBQmdJQkFBQUFDUUFHUWdBQUJBSUFnQUJBQThJQWdBQkFBT0FNd0FBQUFRQ0VBRDRncTcvMm5ISS81RmJYZ0NvRTU0QUJJQUJBQUFBQUFJSUFBLzh0Zi9JbGhBQUNnQUNBQUlBTndRQkFBRUFBQVNBQWdBQUFBQUNDQUNqTXN2L1hjMGxBQW9BQWdBREFBQUFCSUFEQUFBQUFBSUlBSWFxcnYrZEVpOEFDZ0FDQUFRQU53UUJBQUVBQUFTQUJBQUFBQUFDQ0FEZzljVC9pU1ZEQUFvQUFnQUZBRGNFQVFBQkFBQUVnQVVBQUFBQUFnZ0F3THJuL3gySUhBQUtBQUlBQmdBQ0JBSUFCd0FyQkFJQUFBQklCQUFBQm9BQUFBQUFBQUlJQVBSTjYvOGQ4QmdBQkFJUUFJMG41UDhkOEJnQTlFM3IvMUFqSUFBakNBRUFBQUlIQWdBQUFBQUhEUUFCQUFBQUF3QmdBTWdBQXdCT0FBQUFBQVNBQmdBQUFBQUNDQUFBQUFBQVRpb3VBQW9BQWdBSEFBSUVBZ0FIQUNzRUFnQUFBRWdFQUFBR2dBQUFBQUFBQWdnQU01TURBRTZTS2dBRUFoQUF6V3o4LzA2U0tnQXprd01BZ2NVeEFDTUlBUUFBQWdjQ0FBQUFBQWNOQUFFQUFBQURBR0FBeUFBREFFNEFBQUFBQklBSEFBQUFBQUlJQUVCRkdBQWRpQndBQ2dBQ0FBZ0FBQUFFZ0FnQUFBQUFBZ2dBWGMwMEFGM05KUUFLQUFJQUNRQTNCQUVBQVFBQUJJQUpBQUFBQUFJSUFDQUtPd0NKSlVNQUNnQUNBQW9BQUFBRWdBb0FBQUFBQWdnQVBaSlhBTWxxVEFBS0FBSUFDd0FBQUFTQUN3QUFBQUFDQ0FBQXoxMEE5c0pwQUFvQUFnQU1BQUFBQklBTUFBQUFBQUlJQUthRFJ3RGkxWDBBQ2dBQ0FBMEFBQUFFZ0EwQUFBQUFBZ2dBYWNCTkFBOHVtd0FLQUFJQURnQUNCQUlBQ1FBckJBSUFBQUJJQkFBQU53UUJBQUVHZ0FBQUFBQUFBZ2dBbkZOUkFBLzZsd0FFQWhBQU5pMUtBQS82bHdDY1UxRUFxQk9lQUNNSUFRQUFBZ2NDQUFBQUFBY05BQUVBQUFBREFHQUF5QUFEQUVZQUFBQUFCSUFPQUFBQUFBSUlBSW43S2dDaWtIUUFDZ0FDQUE4QUFBQUVnQThBQUFBQUFnZ0FMN0FVQUk2amlBQUtBQUlBRUFBQ0JBSUFFUUFyQkFJQUFBQklCQUFBTndRQkFBRUdnQUFBQUFBQUFnZ0FMMUFZQUk0TGhRQUVBaEFBTHhBUkFJNExoUURJYVJnQTlYR09BQ01JQVFBQUFnY0NBQUFBQlFjQkFBRUFCdzRBQVFBQUFBTUFZQURJQUFNQVEyd0FBQUFBQklBUUFBQUFBQUlJQU1hK0pBQjJPRmNBQ2dBQ0FCRUFBQUFFZ0JFQUFBQUFBZ2dBQUFBUEFBQUFBQUFLQUFJQUVnQUFBQVNBRWdBQUFBQUNDQUQvL3gwQTdRVG0vd29BQWdBVEFBQUFCSUFUQUFBQUFBSUlBUC8vT3dEdEJPYi9DZ0FDQUJRQUFnUUNBQWNBS3dRQ0FBSUFTQVFBQURjRUFRQUJCb0FBQUFBQUFBSUlBRE9UUHdEdGJPTC9CQUlRQU14c09BRHRiT0wvWnNaQkFPMzg5UDhqQ0FFQUFBSUhBZ0FBQUFVSEFRQUJBQWNQQUFFQUFBQURBR0FBeUFBREFFNUlNZ0FBQUFBRWdCUUFBQUFBQWdnQS8vOE9BTm9KelA4S0FBSUFGUUFDQkFJQUJ3QXJCQUlBQUFCSUJBQUFCb0FBQUFBQUFBSUlBRE9URWdEYWNjai9CQUlRQU14c0N3RGFjY2ovTTVNU0FBMmx6LzhqQ0FFQUFBSUhBZ0FBQUFBSERRQUJBQUFBQXdCZ0FNZ0FBd0JPQUFBQUFBU0FGUUFBQUFBQ0NBQUFBUEgvMmduTS93b0FBZ0FXQUFBQUJJQVdBQUFBQUFJSUFBQUE0di90Qk9iL0NnQUNBQmNBQWdRQ0FBY0FLd1FDQUFBQVNBUUFBQWFBQUFBQUFBQUNDQUEwaytYLzdXemkvd1FDRUFETmJONy83V3ppL3pTVDVmOGdvT24vSXdnQkFBQUNCd0lBQUFBQUJ3MEFBUUFBQUFNQVlBRElBQU1BVGdBQUFBQUVnQmNBQUFBQUFnZ0FBQUR4L3dBQUFBQUtBQUlBR0FBQUFBV0FHUUFBQUFvQUFnQVpBQVFHQkFBQkFBQUFCUVlFQUFJQUFBQUtCZ0VBQVFBQUJZQWFBQUFBQ2dBQ0FCb0FCQVlFQUFJQUFBQUZCZ1FBQXdBQUFBb0dBUUFCQUFBRmdCc0FBQUFLQUFJQUd3QUVCZ1FBQWdBQUFBVUdCQUFFQUFBQUNnWUJBQUVBQUFXQUhBQUFBQW9BQWdBY0FBUUdCQUFDQUFBQUJRWUVBQVVBQUFBS0JnRUFBUUFBQllBZEFBQUFDZ0FDQUIwQUJBWUVBQVVBQUFBRkJnUUFCZ0FBQUFBR0FnQ0FBQUFBQllBZUFBQUFDZ0FDQUI0QUJBWUVBQVlBQUFBRkJnUUFCd0FBQUFBR0FnQ0FBQUFBQllBZkFBQUFDZ0FDQUI4QUJBWUVBQWNBQUFBRkJnUUFDQUFBQUFvR0FRQUJBQUFGZ0NBQUFBQUtBQUlBSUFBRUJnUUFDQUFBQUFVR0JBQUpBQUFBQ2dZQkFBRUFBQVdBSVFBQUFBb0FBZ0FoQUFRR0JBQUpBQUFBQlFZRUFBb0FBQUFBQmdJQWdBQUFBQVdBSWdBQUFBb0FBZ0FpQUFRR0JBQUtBQUFBQlFZRUFBc0FBQUFBQmdJQWdBQUFBQVdBSXdBQUFBb0FBZ0FqQUFRR0JBQUxBQUFBQlFZRUFBd0FBQUFBQmdJQWdBQUFBQVdBSkFBQUFBb0FBZ0FrQUFRR0JBQU1BQUFBQlFZRUFBMEFBQUFLQmdFQUFRQUFCWUFsQUFBQUNnQUNBQ1VBQkFZRUFBd0FBQUFGQmdRQURnQUFBQUFHQWdDQUFBQUFCWUFtQUFBQUNnQUNBQ1lBQkFZRUFBNEFBQUFGQmdRQUR3QUFBQW9HQVFBQkFBQUZnQ2NBQUFBS0FBSUFKd0FFQmdRQURnQUFBQVVHQkFBUUFBQUFBQVlDQUlBQUFBQUZnQ2dBQUFBS0FBSUFLQUFFQmdRQUNRQUFBQVVHQkFBUUFBQUFBQVlDQUlBQUFBQUZnQ2tBQUFBS0FBSUFLUUFFQmdRQUJ3QUFBQVVHQkFBUkFBQUFBQVlDQUlBQUFBQUZnQ29BQUFBS0FBSUFLZ0FFQmdRQUVRQUFBQVVHQkFBU0FBQUFBQVlDQUlBQUFBQUZnQ3NBQUFBS0FBSUFLd0FFQmdRQUVnQUFBQVVHQkFBVEFBQUFDZ1lCQUFFQUFBV0FMQUFBQUFvQUFnQXNBQVFHQkFBU0FBQUFCUVlFQUJRQUFBQUFCZ0lBZ0FBQUFBV0FMUUFBQUFvQUFnQXRBQVFHQkFBVUFBQUFCUVlFQUJVQUFBQUFCZ0lBZ0FBQUFBV0FMZ0FBQUFvQUFnQXVBQVFHQkFBVkFBQUFCUVlFQUJZQUFBQUFCZ0lBZ0FBQUFBV0FMd0FBQUFvQUFnQXZBQVFHQkFBV0FBQUFCUVlFQUJjQUFBQUFCZ0lBZ0FBQUFBV0FNQUFBQUFvQUFnQXdBQVFHQkFBRkFBQUFCUVlFQUJjQUFBQUFCZ0lBZ0FBQUFBV0FNUUFBQUFvQUFnQXhBQVFHQkFBUkFBQUFCUVlFQUJjQUFBQUFCZ0lBZ0FBQUFBZUFOQUFBQUFRQ0VBQUFBQUFBMEgwa0FBQUFBQUJPcFJRQUNnQUNBRElBRUFCSEFBQUFWR2hsY21VZ2FYTWdZU0IyWVd4bGJtTmxJRzl5SUdOb1lYSm5aU0JsY25KdmNpQnpiMjFsZDJobGNtVWdhVzRnZEdocGN5QmhjbTl0WVhScFl5QnplWE4wWlcwdUFBb0NBQVFBQkFvQ0FBRUFEUUlNQUU2bEZBQUFBQUFBQUFBQUFBNENEQURRZlNRQUFBQUFBQUFBQUFBUEFnd0FUcVVVQUlIWUR3QUFBQUFBQUFBSGdEVUFBQUFFQWhBQTQwWkJBUHlyZFFEalJrRUF0bjFnQUFvQUFnQXpBQUFLQWdBRUFBUUtBZ0FCQUEwQ0RBQzJmV0FBNDBaQkFBQUFBQUFPQWd3QS9LdDFBT05HUVFBQUFBQUFEd0lNQUxaOVlBQXBkVllBQUFBQUFBQUFCNEEyQUFBQUJBSVFBQUFBQUFBME0vdi9BQUFBQU8wRTV2OEtBQUlBTkFBQUNnSUFCQUFFQ2dJQUFRQU5BZ3dBN1FUbS93QUFBQUFBQUFBQURnSU1BRFF6Ky84QUFBQUFBQUFBQUE4Q0RBRHRCT2IvUmk0VkFBQUFBQUFBQUFBQUFBQUFBQUFB</t>
        </r>
      </text>
    </comment>
    <comment ref="J168" authorId="0">
      <text>
        <r>
          <rPr>
            <sz val="9"/>
            <color indexed="81"/>
            <rFont val="Tahoma"/>
            <family val="2"/>
          </rPr>
          <t>QzEySDE3TjNPMlN8TUFTVEVSIFNIRUVUUGljdHVyZSAyN3xWbXBEUkRBeE1EQUVBd0lCQUFBQUFBQUFBQUFBQUFDQUFBQUFBQU1BRmdBQUFFTm9aVzFFY21GM0lERXlMakF1TWk0eE1EYzJCQUlRQUROc3cvK2cySDMvNi9RV0FMcTJ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zQUFBQUJBSVFBQUFBQUFBQUFBQUFBSURHQkZoRTdSWVdDQVFBQUFBa0FCZ0lCQUFBQUNRQUdRZ0FBQkFJQWdBQkFBOElBZ0FCQUFPQUtBQUFBQVFDRUFBemJNUC9vTmg5Lyt2MEZnQzZ0bjhBQklBQkFBQUFBQUlJQUFFQThmK2dHSDcvQ2dBQ0FBSUFOd1FCQUFFQUFBU0FBZ0FBQUFBQ0NBQUJBT0wvdEJPWS93b0FBZ0FEQURjRUFRQUJBQUFFZ0FNQUFBQUFBZ2dBQVFEeC84Y09zdjhLQUFJQUJBQTNCQUVBQVFBQUJJQUVBQUFBQUFJSUFBRUE0di9hQ2N6L0NnQUNBQVVBTndRQkFBRUFBQVNBQlFBQUFBQUNDQUFCQVBILzdRVG0vd29BQWdBR0FBSUVBZ0FRQUNzRUFnQUFBRWdFQUFBR2dBQUFBQUFBQWdnQUFLRDAvKzJvNHY4RUFoQUFBR0R0LysybzR2K2F1ZlQvVkUvcC95TUlBUUFBQWdjQ0FBQUFBQWNOQUFFQUFBQURBR0FBeUFBREFGTUFBQUFBQklBR0FBQUFBQUlJQU8wRTEvL3RCUFgvQ2dBQ0FBY0FBZ1FDQUFnQUt3UUNBQUFBU0FRQUFEY0VBUUFCQm9BQUFBQUFBQUlJQU8yazJ2L3RIUEgvQkFJUUFPMWswLy90SFBIL2g3N2EvKzNjK1A4akNBRUFBQUlIQWdBQUFBQUhEUUFCQUFBQUF3QmdBTWdBQXdCUEFBQUFBQVNBQndBQUFBQUNDQUFUK3dvQTdRVFgvd29BQWdBSUFBSUVBZ0FJQUNzRUFnQUFBRWdFQUFBM0JBRUFBUWFBQUFBQUFBQUNDQUFUbXc0QTdSelQvd1FDRUFBVFd3Y0E3UnpULzZ5MERnRHQzTnIvSXdnQkFBQUNCd0lBQUFBQUJ3MEFBUUFBQUFNQVlBRElBQU1BVHdBQUFBQUVnQWdBQUFBQUFnZ0FBQUFBQUFBQUFBQUtBQUlBQ1FBQ0JBSUFCd0FyQkFJQUFRQklCQUFBTndRQkFBRUdnQUFBQUFBQUFnZ0FNNU1EQUFCby9QOEVBaEFBeld6OC93Qm8vUCtxNmdzQU01c0RBQ01JQVFBQUFnY0NBQUFBQlFjQkFBVUVCd1lBQWdBQ0FBTUFBQWNPQUFFQUFBQURBR0FBeUFBREFFNUlBQUFBQUFTQUNRQUFBQUFDQ0FBQUFQSC9FL3NaQUFvQUFnQUtBQUFBQklBS0FBQUFBQUlJQUFFQTAvOFQreGtBQ2dBQ0FBc0FBQUFFZ0FzQUFBQUFBZ2dBQUFERS95YjJNd0FLQUFJQURBQUFBQVNBREFBQUFBQUNDQUFBQU5QL09mRk5BQW9BQWdBTkFBQUFCSUFOQUFBQUFBSUlBTUM2eWY5V2VXb0FDZ0FDQUE0QUFBQUVnQTRBQUFBQUFnZ0FBQURpLzRjYmZBQUtBQUlBRHdBQ0JBSUFCd0FyQkFJQUFBQklCQUFBQm9BQUFBQUFBQUlJQURTVDVmK0hnM2dBQkFJUUFNMXMzditIZzNnQU5KUGwvN3EyZndBakNBRUFBQUlIQWdBQUFBQUhEUUFCQUFBQUF3QmdBTWdBQXdCT0FBQUFBQVNBRHdBQUFBQUNDQUJCUmZyL1ZubHFBQW9BQWdBUUFBSUVBZ0FIQUNzRUFnQUFBRWdFQUFBR2dBQUFBQUFBQWdnQWROajkvMWJoWmdBRUFoQUFEYkwyLzFiaFpnQjAyUDMvaWhSdUFDTUlBUUFBQWdjQ0FBQUFBQWNOQUFFQUFBQURBR0FBeUFBREFFNEFBQUFBQklBUUFBQUFBQUlJQUYzTkZnQ1h2bk1BQ2dBQ0FCRUFOd1FCQUFFQUFBU0FFUUFBQUFBQ0NBQUFBUEgvT2ZGTkFBb0FBZ0FTQUFBQUJJQVNBQUFBQUFJSUFBQUFBQUFtOWpNQUNnQUNBQk1BQUFBRmdCUUFBQUFLQUFJQUZBQUVCZ1FBQVFBQUFBVUdCQUFDQUFBQUNnWUJBQUVBQUFXQUZRQUFBQW9BQWdBVkFBUUdCQUFDQUFBQUJRWUVBQU1BQUFBS0JnRUFBUUFBQllBV0FBQUFDZ0FDQUJZQUJBWUVBQU1BQUFBRkJnUUFCQUFBQUFvR0FRQUJBQUFGZ0JjQUFBQUtBQUlBRndBRUJnUUFCQUFBQUFVR0JBQUZBQUFBQ2dZQkFBRUFBQVdBR0FBQUFBb0FBZ0FZQUFRR0JBQUZBQUFBQlFZRUFBWUFBQUFBQmdJQUFnQUFBQVdBR1FBQUFBb0FBZ0FaQUFRR0JBQUZBQUFBQlFZRUFBY0FBQUFBQmdJQUFnQUFBQVdBR2dBQUFBb0FBZ0FhQUFRR0JBQUZBQUFBQlFZRUFBZ0FBQUFLQmdFQUFRQUFCWUFiQUFBQUNnQUNBQnNBQkFZRUFBZ0FBQUFGQmdRQUNRQUFBQW9HQVFBQkFBQUZnQndBQUFBS0FBSUFIQUFFQmdRQUNRQUFBQVVHQkFBS0FBQUFBQVlDQUlBQUFBQUZnQjBBQUFBS0FBSUFIUUFFQmdRQUNnQUFBQVVHQkFBTEFBQUFBQVlDQUlBQUFBQUZnQjRBQUFBS0FBSUFIZ0FFQmdRQUN3QUFBQVVHQkFBTUFBQUFBQVlDQUlBQUFBQUZnQjhBQUFBS0FBSUFId0FFQmdRQURBQUFBQVVHQkFBTkFBQUFBQVlDQUlBQUFBQUZnQ0FBQUFBS0FBSUFJQUFFQmdRQURRQUFBQVVHQkFBT0FBQUFBQVlDQUlBQUFBQUZnQ0VBQUFBS0FBSUFJUUFFQmdRQURnQUFBQVVHQkFBUEFBQUFBQVlDQUlBQUFBQUZnQ0lBQUFBS0FBSUFJZ0FFQmdRQUR3QUFBQVVHQkFBUUFBQUFDZ1lCQUFFQUFBV0FJd0FBQUFvQUFnQWpBQVFHQkFBUEFBQUFCUVlFQUJFQUFBQUFCZ0lBZ0FBQUFBV0FKQUFBQUFvQUFnQWtBQVFHQkFBTUFBQUFCUVlFQUJFQUFBQUFCZ0lBZ0FBQUFBV0FKUUFBQUFvQUFnQWxBQVFHQkFBUkFBQUFCUVlFQUJJQUFBQUFCZ0lBZ0FBQUFBV0FKZ0FBQUFvQUFnQW1BQVFHQkFBSkFBQUFCUVlFQUJJQUFBQUFCZ0lBZ0FBQUFBZUFLUUFBQUFRQ0VBQUFBT0wvYkNSSkFBQUE0djhtOWpNQUNnQUNBQ2NBQUFvQ0FBUUFCQW9DQUFFQURRSU1BQ2IyTXdBQUFPTC9BQUFBQUE0Q0RBQnNKRWtBQUFEaS93QUFBQUFQQWd3QUp2WXpBRWN1OS84QUFBQUFBQUFIZ0NvQUFBQUVBaEFBQUFEaS93bHZjZ0FBQU9ML2lKWmlBQW9BQWdBb0FCQUFSd0FBQUZSb1pYSmxJR2x6SUdFZ2RtRnNaVzVqWlNCdmNpQmphR0Z5WjJVZ1pYSnliM0lnYzI5dFpYZG9aWEpsSUdsdUlIUm9hWE1nWVhKdmJXRjBhV01nYzNsemRHVnRMZ0FLQWdBRUFBUUtBZ0FCQUEwQ0RBQ0lsbUlBQUFEaS93QUFBQUFPQWd3QUNXOXlBQUFBNHY4QUFBQUFEd0lNQUlpV1lnQ0MyUEgvQUFBQUFBQUFBQUFBQUFBQUFBQT0=</t>
        </r>
      </text>
    </comment>
    <comment ref="K168" authorId="0">
      <text>
        <r>
          <rPr>
            <sz val="9"/>
            <color indexed="81"/>
            <rFont val="Tahoma"/>
            <family val="2"/>
          </rPr>
          <t>QzEySDE3TjNPMlN8TUFTVEVSIFNIRUVUUGljdHVyZSAyN3xWbXBEUkRBeE1EQUVBd0lCQUFBQUFBQUFBQUFBQUFDQUFBQUFBQU1BRmdBQUFFTm9aVzFFY21GM0lERXlMakF1TWk0eE1EYzJCQUlRQUROc3cvK2cySDMvNi9RV0FMcTJ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zQUFBQUJBSVFBQUFBQUFBQUFBQUFBSURHQkZoRTdSWVdDQVFBQUFBa0FCZ0lCQUFBQUNRQUdRZ0FBQkFJQWdBQkFBOElBZ0FCQUFPQUtBQUFBQVFDRUFBemJNUC9vTmg5Lyt2MEZnQzZ0bjhBQklBQkFBQUFBQUlJQUFFQThmK2dHSDcvQ2dBQ0FBSUFOd1FCQUFFQUFBU0FBZ0FBQUFBQ0NBQUJBT0wvdEJPWS93b0FBZ0FEQURjRUFRQUJBQUFFZ0FNQUFBQUFBZ2dBQVFEeC84Y09zdjhLQUFJQUJBQTNCQUVBQVFBQUJJQUVBQUFBQUFJSUFBRUE0di9hQ2N6L0NnQUNBQVVBTndRQkFBRUFBQVNBQlFBQUFBQUNDQUFCQVBILzdRVG0vd29BQWdBR0FBSUVBZ0FRQUNzRUFnQUFBRWdFQUFBR2dBQUFBQUFBQWdnQUFLRDAvKzJvNHY4RUFoQUFBR0R0LysybzR2K2F1ZlQvVkUvcC95TUlBUUFBQWdjQ0FBQUFBQWNOQUFFQUFBQURBR0FBeUFBREFGTUFBQUFBQklBR0FBQUFBQUlJQU8wRTEvL3RCUFgvQ2dBQ0FBY0FBZ1FDQUFnQUt3UUNBQUFBU0FRQUFEY0VBUUFCQm9BQUFBQUFBQUlJQU8yazJ2L3RIUEgvQkFJUUFPMWswLy90SFBIL2g3N2EvKzNjK1A4akNBRUFBQUlIQWdBQUFBQUhEUUFCQUFBQUF3QmdBTWdBQXdCUEFBQUFBQVNBQndBQUFBQUNDQUFUK3dvQTdRVFgvd29BQWdBSUFBSUVBZ0FJQUNzRUFnQUFBRWdFQUFBM0JBRUFBUWFBQUFBQUFBQUNDQUFUbXc0QTdSelQvd1FDRUFBVFd3Y0E3UnpULzZ5MERnRHQzTnIvSXdnQkFBQUNCd0lBQUFBQUJ3MEFBUUFBQUFNQVlBRElBQU1BVHdBQUFBQUVnQWdBQUFBQUFnZ0FBQUFBQUFBQUFBQUtBQUlBQ1FBQ0JBSUFCd0FyQkFJQUFRQklCQUFBTndRQkFBRUdnQUFBQUFBQUFnZ0FNNU1EQUFCby9QOEVBaEFBeld6OC93Qm8vUCtxNmdzQU01c0RBQ01JQVFBQUFnY0NBQUFBQlFjQkFBVUVCd1lBQWdBQ0FBTUFBQWNPQUFFQUFBQURBR0FBeUFBREFFNUlBQUFBQUFTQUNRQUFBQUFDQ0FBQUFQSC9FL3NaQUFvQUFnQUtBQUFBQklBS0FBQUFBQUlJQUFFQTAvOFQreGtBQ2dBQ0FBc0FBQUFFZ0FzQUFBQUFBZ2dBQUFERS95YjJNd0FLQUFJQURBQUFBQVNBREFBQUFBQUNDQUFBQU5QL09mRk5BQW9BQWdBTkFBQUFCSUFOQUFBQUFBSUlBTUM2eWY5V2VXb0FDZ0FDQUE0QUFBQUVnQTRBQUFBQUFnZ0FBQURpLzRjYmZBQUtBQUlBRHdBQ0JBSUFCd0FyQkFJQUFBQklCQUFBQm9BQUFBQUFBQUlJQURTVDVmK0hnM2dBQkFJUUFNMXMzditIZzNnQU5KUGwvN3EyZndBakNBRUFBQUlIQWdBQUFBQUhEUUFCQUFBQUF3QmdBTWdBQXdCT0FBQUFBQVNBRHdBQUFBQUNDQUJCUmZyL1ZubHFBQW9BQWdBUUFBSUVBZ0FIQUNzRUFnQUFBRWdFQUFBR2dBQUFBQUFBQWdnQWROajkvMWJoWmdBRUFoQUFEYkwyLzFiaFpnQjAyUDMvaWhSdUFDTUlBUUFBQWdjQ0FBQUFBQWNOQUFFQUFBQURBR0FBeUFBREFFNEFBQUFBQklBUUFBQUFBQUlJQUYzTkZnQ1h2bk1BQ2dBQ0FCRUFOd1FCQUFFQUFBU0FFUUFBQUFBQ0NBQUFBUEgvT2ZGTkFBb0FBZ0FTQUFBQUJJQVNBQUFBQUFJSUFBQUFBQUFtOWpNQUNnQUNBQk1BQUFBRmdCUUFBQUFLQUFJQUZBQUVCZ1FBQVFBQUFBVUdCQUFDQUFBQUNnWUJBQUVBQUFXQUZRQUFBQW9BQWdBVkFBUUdCQUFDQUFBQUJRWUVBQU1BQUFBS0JnRUFBUUFBQllBV0FBQUFDZ0FDQUJZQUJBWUVBQU1BQUFBRkJnUUFCQUFBQUFvR0FRQUJBQUFGZ0JjQUFBQUtBQUlBRndBRUJnUUFCQUFBQUFVR0JBQUZBQUFBQ2dZQkFBRUFBQVdBR0FBQUFBb0FBZ0FZQUFRR0JBQUZBQUFBQlFZRUFBWUFBQUFBQmdJQUFnQUFBQVdBR1FBQUFBb0FBZ0FaQUFRR0JBQUZBQUFBQlFZRUFBY0FBQUFBQmdJQUFnQUFBQVdBR2dBQUFBb0FBZ0FhQUFRR0JBQUZBQUFBQlFZRUFBZ0FBQUFLQmdFQUFRQUFCWUFiQUFBQUNnQUNBQnNBQkFZRUFBZ0FBQUFGQmdRQUNRQUFBQW9HQVFBQkFBQUZnQndBQUFBS0FBSUFIQUFFQmdRQUNRQUFBQVVHQkFBS0FBQUFBQVlDQUlBQUFBQUZnQjBBQUFBS0FBSUFIUUFFQmdRQUNnQUFBQVVHQkFBTEFBQUFBQVlDQUlBQUFBQUZnQjRBQUFBS0FBSUFIZ0FFQmdRQUN3QUFBQVVHQkFBTUFBQUFBQVlDQUlBQUFBQUZnQjhBQUFBS0FBSUFId0FFQmdRQURBQUFBQVVHQkFBTkFBQUFBQVlDQUlBQUFBQUZnQ0FBQUFBS0FBSUFJQUFFQmdRQURRQUFBQVVHQkFBT0FBQUFBQVlDQUlBQUFBQUZnQ0VBQUFBS0FBSUFJUUFFQmdRQURnQUFBQVVHQkFBUEFBQUFBQVlDQUlBQUFBQUZnQ0lBQUFBS0FBSUFJZ0FFQmdRQUR3QUFBQVVHQkFBUUFBQUFDZ1lCQUFFQUFBV0FJd0FBQUFvQUFnQWpBQVFHQkFBUEFBQUFCUVlFQUJFQUFBQUFCZ0lBZ0FBQUFBV0FKQUFBQUFvQUFnQWtBQVFHQkFBTUFBQUFCUVlFQUJFQUFBQUFCZ0lBZ0FBQUFBV0FKUUFBQUFvQUFnQWxBQVFHQkFBUkFBQUFCUVlFQUJJQUFBQUFCZ0lBZ0FBQUFBV0FKZ0FBQUFvQUFnQW1BQVFHQkFBSkFBQUFCUVlFQUJJQUFBQUFCZ0lBZ0FBQUFBZUFLUUFBQUFRQ0VBQUFBT0wvYkNSSkFBQUE0djhtOWpNQUNnQUNBQ2NBQUFvQ0FBUUFCQW9DQUFFQURRSU1BQ2IyTXdBQUFPTC9BQUFBQUE0Q0RBQnNKRWtBQUFEaS93QUFBQUFQQWd3QUp2WXpBRWN1OS84QUFBQUFBQUFIZ0NvQUFBQUVBaEFBQUFEaS93bHZjZ0FBQU9ML2lKWmlBQW9BQWdBb0FCQUFSd0FBQUZSb1pYSmxJR2x6SUdFZ2RtRnNaVzVqWlNCdmNpQmphR0Z5WjJVZ1pYSnliM0lnYzI5dFpYZG9aWEpsSUdsdUlIUm9hWE1nWVhKdmJXRjBhV01nYzNsemRHVnRMZ0FLQWdBRUFBUUtBZ0FCQUEwQ0RBQ0lsbUlBQUFEaS93QUFBQUFPQWd3QUNXOXlBQUFBNHY4QUFBQUFEd0lNQUlpV1lnQ0MyUEgvQUFBQUFBQUFBQUFBQUFBQUFBQT0=</t>
        </r>
      </text>
    </comment>
    <comment ref="J169" authorId="0">
      <text>
        <r>
          <rPr>
            <sz val="9"/>
            <color indexed="81"/>
            <rFont val="Tahoma"/>
            <family val="2"/>
          </rPr>
          <t>QzIySDIzRk42TzN8TUFTVEVSIFNIRUVUUGljdHVyZSA0M3xWbXBEUkRBeE1EQUVBd0lCQUFBQUFBQUFBQUFBQUFDQUFBQUFBQU1BRmdBQUFFTm9aVzFFY21GM0lERXlMakF1TWk0eE1EYzJCQUlRQUNWZmxmODVzVTBBTTVFbkFMd3NJZ0l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VNY294Y1dDQVFBQUFBa0FCZ0lCQUFBQUNRQUdRZ0FBQkFJQWdBQkFBOElBZ0FCQUFPQVJnQUFBQVFDRUFBbFg1WC9PYkZOQURPUkp3QzhMQ0lDQklBQkFBQUFBQUlJQUFFQThmODU4VTBBQ2dBQ0FBSUFOd1FCQUFFQUFBU0FBZ0FBQUFBQ0NBQUFBQUFBVE94bkFBb0FBZ0FEQUFBQUJJQURBQUFBQUFJSUFBQUFIZ0JNN0djQUNnQUNBQVFBQWdRQ0FBZ0FLd1FDQUFBQVNBUUFBRGNFQVFBQkJvQUFBQUFBQUFJSUFBQ2dJUUJNQkdRQUJBSVFBQUJnR2dCTUJHUUFtYmtoQUV6RWF3QWpDQUVBQUFJSEFnQUFBQUFIRFFBQkFBQUFBd0JnQU1nQUF3QlBBQUFBQUFTQUJBQUFBQUFDQ0FBQUFQSC9ZT2VCQUFvQUFnQUZBQUlFQWdBSEFDc0VBZ0FCQUVnRUFBQTNCQUVBQVFhQUFBQUFBQUFDQ0FDOE8rei9ZRTkrQUFRQ0VBQldGZVgvWUU5K0FEU1Q5UCtUZ29VQUl3Z0JBQUFDQndJQUFBQUZCd0VBQkFRSEJnQUNBQUlBQXdBQUJ3NEFBUUFBQUFNQVlBRElBQU1BVGtnQUFBQUFCSUFGQUFBQUFBSUlBQUFBQUFCejRwc0FDZ0FDQUFZQU53UUJBQUVBQUFTQUJnQUFBQUFDQ0FBQkFQSC9odDIxQUFvQUFnQUhBQUFBQklBSEFBQUFBQUlJQUwwei9mK09SZEVBQ2dBQ0FBZ0FOd1FCQUFFQUFBU0FDQUFBQUFBQ0NBQmo2T2IvZWxqbEFBb0FBZ0FKQUFJRUFnQUhBQ3NFQWdBQUFFZ0VBQUFHZ0FBQUFBQUFBZ2dBbG52cS8zckE0UUFFQWhBQU1GWGovM3JBNFFDV2Urci9yZlBvQUNNSUFRQUFBZ2NDQUFBQUFBY05BQUVBQUFBREFHQUF5QUFEQUU0QUFBQUFCSUFKQUFBQUFBSUlBRkR0elA5NldOWUFDZ0FDQUFvQUFBQUVnQW9BQUFBQUFnZ0FTSVd4L3plTTRnQUtBQUlBQ3dBQ0JBSUFDQUFyQkFJQUFBQklCQUFBTndRQkFBRUdnQUFBQUFBQUFnZ0FTQ1cxL3plazNnQUVBaEFBU09XdC96ZWszZ0RpUHJYL04yVG1BQ01JQVFBQUFnY0NBQUFBQUFjTkFBRUFBQUFEQUdBQXlBQURBRThBQUFBQUJJQUxBQUFBQUFJSUFCTXEwLzlOQUxrQUNnQUNBQXdBQWdRQ0FBZ0FLd1FDQUFBQVNBUUFBRGNFQVFBQkJvQUFBQUFBQUFJSUFCUEsxdjlOR0xVQUJBSVFBQk9Lei85TkdMVUFyT1BXLzAzWXZBQWpDQUVBQUFJSEFnQUFBQUFIRFFBQkFBQUFBd0JnQU1nQUF3QlBBQUFBQUFTQURBQUFBQUFDQ0FBcUMrci9aeTREQVFvQUFnQU5BQUFBQklBTkFBQUFBQUlJQU9yRjBmK1kwQlFCQ2dBQ0FBNEFBQUFFZ0E0QUFBQUFBZ2dBc3VqVS80YW1NZ0VLQUFJQUR3QUFBQVNBRHdBQUFBQUNDQUM1VVBEL1E5bytBUW9BQWdBUUFBQUFCSUFRQUFBQUFBSUlBUGlWQ0FBU09DMEJDZ0FDQUJFQUFBQUVnQkVBQUFBQUFnZ0FBUDRqQU05ck9RRUtBQUlBRWdBQ0JBSUFDUUFyQkFJQUFBQklCQUFBTndRQkFBRUdnQUFBQUFBQUFnZ0FNNUVuQU04M05nRUVBaEFBekdvZ0FNODNOZ0V6a1NjQWFGRThBU01JQVFBQUFnY0NBQUFBQUFjTkFBRUFBQUFEQUdBQXlBQURBRVlBQUFBQUJJQVNBQUFBQUFJSUFERnpCUUFrWWc4QkNnQUNBQk1BQUFBRWdCTUFBQUFBQWdnQWdIUHovekN3WEFFS0FBSUFGQUFBQUFTQUZBQUFBQUFDQ0FDSDJ3NEE3ZU5vQVFvQUFnQVZBQUFBQklBVkFBQUFBQUlJQUU3K0VRRGJ1WVlCQ2dBQ0FCWUFBQUFFZ0JZQUFBQUFBZ2dBRDduNS93dGNtQUVLQUFJQUZ3QUFBQVNBRndBQUFBQUNDQURXMi96LytURzJBUW9BQWdBWUFEY0VBUUFCQUFBRWdCZ0FBQUFBQWdnQWxwYmsveXJVeHdFS0FBSUFHUUFDQkFJQUJ3QXJCQUlBQVFCSUJBQUFOd1FCQUFFR2dBQUFBQUFBQWdnQXlTbm8veXBzeXdFRUFoQUFZd1BoLzhRRnZRSEpLZWovS216TEFTTUlBUUQvQVFjQkFQOENCd0lBQUFBRkJ3RUFBd0FIRGdBQkFBQUFBd0JnQU1nQUF3Qk9TQUFBQUFBRWdCa0FBQUFBQWdnQVhybm4veGlxNVFFS0FBSUFHZ0EzQkFFQUFRQUFCSUFhQUFBQUFBSUlBQjEwei85SVRQY0JDZ0FDQUJzQUFBQUVnQnNBQUFBQUFnZ0FIWFRQLzBoTUZRSUtBQUlBSEFBQUFBU0FIQUFBQUFBQ0NBQUE3TEwvaUpFZUFnb0FBZ0FkQUFJRUFnQUhBQ3NFQWdBQUFFZ0VBQUFHZ0FBQUFBQUFBZ2dBTTMrMi80ajVHZ0lFQWhBQXpWaXYvNGo1R2dJemY3Yi92Q3dpQWlNSUFRQUFBZ2NDQUFBQUFBY05BQUVBQUFBREFHQUF5QUFEQUU0QUFBQUFCSUFkQUFBQUFBSUlBTTlKb2Y5SVRBWUNDZ0FDQUI0QUFnUUNBQWNBS3dRQ0FBRUFTQVFBQUFhQUFBQUFBQUFDQ0FDTGhaei9TTFFDQWdRQ0VBQWxYNVgvU0xRQ0FnUGRwUDk4NXdrQ0l3Z0JBQUFDQndJQUFBQUZCd0VBQkFRSEJnQUNBQUlBQXdBQUJ3NEFBUUFBQUFNQVlBRElBQU1BVGtnQUFBQUFCSUFlQUFBQUFBSUlBQURzc3Y4SUIrNEJDZ0FDQUI4QUFnUUNBQWNBS3dRQ0FBQUFTQVFBQUFhQUFBQUFBQUFDQ0FBemY3Yi9DRy9xQVFRQ0VBRE5XSy8vQ0cvcUFUTi90djg3b3ZFQkl3Z0JBQUFDQndJQUFBQUFCdzBBQVFBQUFBTUFZQURJQUFNQVRnQUFBQUFFZ0I4QUFBQUFBZ2dBQ0ZIZS8wOG9qQUVLQUFJQUlBQUFBQVNBSUFBQUFBQUNDQUJBTHR2L1lWSnVBUW9BQWdBaEFBQUFCWUFpQUFBQUNnQUNBQ0lBQkFZRUFBRUFBQUFGQmdRQUFnQUFBQW9HQVFBQkFBQUZnQ01BQUFBS0FBSUFJd0FFQmdRQUFnQUFBQVVHQkFBREFBQUFBQVlDQUFJQUFBQUZnQ1FBQUFBS0FBSUFKQUFFQmdRQUFnQUFBQVVHQkFBRUFBQUFDZ1lCQUFFQUFBV0FKUUFBQUFvQUFnQWxBQVFHQkFBRUFBQUFCUVlFQUFVQUFBQUtCZ0VBQVFBQUJZQW1BQUFBQ2dBQ0FDWUFCQVlFQUFVQUFBQUZCZ1FBQmdBQUFBb0dBUUFCQUFBRmdDY0FBQUFLQUFJQUp3QUVCZ1FBQmdBQUFBVUdCQUFIQUFBQUNnWUJBQUVBQUFXQUtBQUFBQW9BQWdBb0FBUUdCQUFIQUFBQUJRWUVBQWdBQUFBS0JnRUFBUUFBQllBcEFBQUFDZ0FDQUNrQUJBWUVBQWdBQUFBRkJnUUFDUUFBQUFvR0FRQUJBQUFGZ0NvQUFBQUtBQUlBS2dBRUJnUUFDUUFBQUFVR0JBQUtBQUFBQUFZQ0FBSUFBQUFGZ0NzQUFBQUtBQUlBS3dBRUJnUUFDUUFBQUFVR0JBQUxBQUFBQ2dZQkFBRUFBQVdBTEFBQUFBb0FBZ0FzQUFRR0JBQUdBQUFBQlFZRUFBc0FBQUFLQmdFQUFRQUFCWUF0QUFBQUNnQUNBQzBBQkFZRUFBZ0FBQUFGQmdRQURBQUFBQW9HQVFBQkFBQUZnQzRBQUFBS0FBSUFMZ0FFQmdRQURBQUFBQVVHQkFBTkFBQUFBQVlDQUlBQUFBQUZnQzhBQUFBS0FBSUFMd0FFQmdRQURRQUFBQVVHQkFBT0FBQUFBQVlDQUlBQUFBQUZnREFBQUFBS0FBSUFNQUFFQmdRQURnQUFBQVVHQkFBUEFBQUFBQVlDQUlBQUFBQUZnREVBQUFBS0FBSUFNUUFFQmdRQUR3QUFBQVVHQkFBUUFBQUFBQVlDQUlBQUFBQUZnRElBQUFBS0FBSUFNZ0FFQmdRQUVBQUFBQVVHQkFBUkFBQUFDZ1lCQUFFQUFBV0FNd0FBQUFvQUFnQXpBQVFHQkFBUUFBQUFCUVlFQUJJQUFBQUFCZ0lBZ0FBQUFBV0FOQUFBQUFvQUFnQTBBQVFHQkFBTUFBQUFCUVlFQUJJQUFBQUFCZ0lBZ0FBQUFBV0FOUUFBQUFvQUFnQTFBQVFHQkFBUEFBQUFCUVlFQUJNQUFBQUFBQVdBTmdBQUFBb0FBZ0EyQUFRR0JBQVRBQUFBQlFZRUFCUUFBQUFBQmdJQWdBQUFBQVdBTndBQUFBb0FBZ0EzQUFRR0JBQVVBQUFBQlFZRUFCVUFBQUFBQmdJQWdBQUFBQVdBT0FBQUFBb0FBZ0E0QUFRR0JBQVZBQUFBQlFZRUFCWUFBQUFBQmdJQWdBQUFBQVdBT1FBQUFBb0FBZ0E1QUFRR0JBQVdBQUFBQlFZRUFCY0FBQUFLQmdFQUFRQUFCWUE2QUFBQUNnQUNBRG9BQkFZRUFCY0FBQUFGQmdRQUdBQUFBQW9HQVFBQkFBQUZnRHNBQUFBS0FBSUFPd0FFQmdRQUdBQUFBQVVHQkFBWkFBQUFDZ1lCQUFFQUFBV0FQQUFBQUFvQUFnQThBQVFHQkFBWkFBQUFCUVlFQUJvQUFBQUtCZ0VBQVFBQUJZQTlBQUFBQ2dBQ0FEMEFCQVlFQUJvQUFBQUZCZ1FBR3dBQUFBQUdBZ0NBQUFBQUJZQStBQUFBQ2dBQ0FENEFCQVlFQUJzQUFBQUZCZ1FBSEFBQUFBQUdBZ0NBQUFBQUJZQS9BQUFBQ2dBQ0FEOEFCQVlFQUJ3QUFBQUZCZ1FBSFFBQUFBQUdBZ0NBQUFBQUJZQkFBQUFBQ2dBQ0FFQUFCQVlFQUIwQUFBQUZCZ1FBSGdBQUFBQUdBZ0NBQUFBQUJZQkJBQUFBQ2dBQ0FFRUFCQVlFQUJvQUFBQUZCZ1FBSGdBQUFBQUdBZ0NBQUFBQUJZQkNBQUFBQ2dBQ0FFSUFCQVlFQUJZQUFBQUZCZ1FBSHdBQUFBQUdBZ0NBQUFBQUJZQkRBQUFBQ2dBQ0FFTUFCQVlFQUI4QUFBQUZCZ1FBSUFBQUFBQUdBZ0NBQUFBQUJZQkVBQUFBQ2dBQ0FFUUFCQVlFQUJNQUFBQUZCZ1FBSUFBQUFBQUdBZ0NBQUFBQUI0QkhBQUFBQkFJUUFQSXQ3ZitiTWpZQjhpM3QvMVVFSVFFS0FBSUFSUUFBQ2dJQUJBQUVDZ0lBQVFBTkFnd0FWUVFoQWZJdDdmOEFBQUFBRGdJTUFKc3lOZ0h5TGUzL0FBQUFBQThDREFCVkJDRUJOMXdDQUFBQUFBQUFBQWVBU0FBQUFBUUNFQUJJbHZiL1pMU1BBVWlXOXY4ZWhub0JDZ0FDQUVZQUFBb0NBQVFBQkFvQ0FBRUFEUUlNQUI2R2VnRklsdmIvQUFBQUFBNENEQUJrdEk4QlNKYjIvd0FBQUFBUEFnd0FIb1o2QVkzRUN3QUFBQUFBQUFBSGdFa0FBQUFFQWhBQXo4NjYvOG9rRmdMUHpyci9TRXdHQWdvQUFnQkhBQUFLQWdBRUFBUUtBZ0FCQUEwQ0RBQklUQVlDejg2Ni93QUFBQUFPQWd3QXlpUVdBcy9PdXY4QUFBQUFEd0lNQUVoTUJnSlJwOHIvQUFBQUFBQUFBQUFBQUFBQUFBQT0=</t>
        </r>
      </text>
    </comment>
    <comment ref="K169" authorId="0">
      <text>
        <r>
          <rPr>
            <sz val="9"/>
            <color indexed="81"/>
            <rFont val="Tahoma"/>
            <family val="2"/>
          </rPr>
          <t>QzIySDIzRk42TzN8TUFTVEVSIFNIRUVUUGljdHVyZSA0M3xWbXBEUkRBeE1EQUVBd0lCQUFBQUFBQUFBQUFBQUFDQUFBQUFBQU1BRmdBQUFFTm9aVzFFY21GM0lERXlMakF1TWk0eE1EYzJCQUlRQUNWZmxmODVzVTBBTTVFbkFMd3NJZ0l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VNY294Y1dDQVFBQUFBa0FCZ0lCQUFBQUNRQUdRZ0FBQkFJQWdBQkFBOElBZ0FCQUFPQVJnQUFBQVFDRUFBbFg1WC9PYkZOQURPUkp3QzhMQ0lDQklBQkFBQUFBQUlJQUFFQThmODU4VTBBQ2dBQ0FBSUFOd1FCQUFFQUFBU0FBZ0FBQUFBQ0NBQUFBQUFBVE94bkFBb0FBZ0FEQUFBQUJJQURBQUFBQUFJSUFBQUFIZ0JNN0djQUNnQUNBQVFBQWdRQ0FBZ0FLd1FDQUFBQVNBUUFBRGNFQVFBQkJvQUFBQUFBQUFJSUFBQ2dJUUJNQkdRQUJBSVFBQUJnR2dCTUJHUUFtYmtoQUV6RWF3QWpDQUVBQUFJSEFnQUFBQUFIRFFBQkFBQUFBd0JnQU1nQUF3QlBBQUFBQUFTQUJBQUFBQUFDQ0FBQUFQSC9ZT2VCQUFvQUFnQUZBQUlFQWdBSEFDc0VBZ0FCQUVnRUFBQTNCQUVBQVFhQUFBQUFBQUFDQ0FDOE8rei9ZRTkrQUFRQ0VBQldGZVgvWUU5K0FEU1Q5UCtUZ29VQUl3Z0JBQUFDQndJQUFBQUZCd0VBQkFRSEJnQUNBQUlBQXdBQUJ3NEFBUUFBQUFNQVlBRElBQU1BVGtnQUFBQUFCSUFGQUFBQUFBSUlBQUFBQUFCejRwc0FDZ0FDQUFZQU53UUJBQUVBQUFTQUJnQUFBQUFDQ0FBQkFQSC9odDIxQUFvQUFnQUhBQUFBQklBSEFBQUFBQUlJQUwwei9mK09SZEVBQ2dBQ0FBZ0FOd1FCQUFFQUFBU0FDQUFBQUFBQ0NBQmo2T2IvZWxqbEFBb0FBZ0FKQUFJRUFnQUhBQ3NFQWdBQUFFZ0VBQUFHZ0FBQUFBQUFBZ2dBbG52cS8zckE0UUFFQWhBQU1GWGovM3JBNFFDV2Urci9yZlBvQUNNSUFRQUFBZ2NDQUFBQUFBY05BQUVBQUFBREFHQUF5QUFEQUU0QUFBQUFCSUFKQUFBQUFBSUlBRkR0elA5NldOWUFDZ0FDQUFvQUFBQUVnQW9BQUFBQUFnZ0FTSVd4L3plTTRnQUtBQUlBQ3dBQ0JBSUFDQUFyQkFJQUFBQklCQUFBTndRQkFBRUdnQUFBQUFBQUFnZ0FTQ1cxL3plazNnQUVBaEFBU09XdC96ZWszZ0RpUHJYL04yVG1BQ01JQVFBQUFnY0NBQUFBQUFjTkFBRUFBQUFEQUdBQXlBQURBRThBQUFBQUJJQUxBQUFBQUFJSUFCTXEwLzlOQUxrQUNnQUNBQXdBQWdRQ0FBZ0FLd1FDQUFBQVNBUUFBRGNFQVFBQkJvQUFBQUFBQUFJSUFCUEsxdjlOR0xVQUJBSVFBQk9Lei85TkdMVUFyT1BXLzAzWXZBQWpDQUVBQUFJSEFnQUFBQUFIRFFBQkFBQUFBd0JnQU1nQUF3QlBBQUFBQUFTQURBQUFBQUFDQ0FBcUMrci9aeTREQVFvQUFnQU5BQUFBQklBTkFBQUFBQUlJQU9yRjBmK1kwQlFCQ2dBQ0FBNEFBQUFFZ0E0QUFBQUFBZ2dBc3VqVS80YW1NZ0VLQUFJQUR3QUFBQVNBRHdBQUFBQUNDQUM1VVBEL1E5bytBUW9BQWdBUUFBQUFCSUFRQUFBQUFBSUlBUGlWQ0FBU09DMEJDZ0FDQUJFQUFBQUVnQkVBQUFBQUFnZ0FBUDRqQU05ck9RRUtBQUlBRWdBQ0JBSUFDUUFyQkFJQUFBQklCQUFBTndRQkFBRUdnQUFBQUFBQUFnZ0FNNUVuQU04M05nRUVBaEFBekdvZ0FNODNOZ0V6a1NjQWFGRThBU01JQVFBQUFnY0NBQUFBQUFjTkFBRUFBQUFEQUdBQXlBQURBRVlBQUFBQUJJQVNBQUFBQUFJSUFERnpCUUFrWWc4QkNnQUNBQk1BQUFBRWdCTUFBQUFBQWdnQWdIUHovekN3WEFFS0FBSUFGQUFBQUFTQUZBQUFBQUFDQ0FDSDJ3NEE3ZU5vQVFvQUFnQVZBQUFBQklBVkFBQUFBQUlJQUU3K0VRRGJ1WVlCQ2dBQ0FCWUFBQUFFZ0JZQUFBQUFBZ2dBRDduNS93dGNtQUVLQUFJQUZ3QUFBQVNBRndBQUFBQUNDQURXMi96LytURzJBUW9BQWdBWUFEY0VBUUFCQUFBRWdCZ0FBQUFBQWdnQWxwYmsveXJVeHdFS0FBSUFHUUFDQkFJQUJ3QXJCQUlBQVFCSUJBQUFOd1FCQUFFR2dBQUFBQUFBQWdnQXlTbm8veXBzeXdFRUFoQUFZd1BoLzhRRnZRSEpLZWovS216TEFTTUlBUUQvQVFjQkFQOENCd0lBQUFBRkJ3RUFBd0FIRGdBQkFBQUFBd0JnQU1nQUF3Qk9TQUFBQUFBRWdCa0FBQUFBQWdnQVhybm4veGlxNVFFS0FBSUFHZ0EzQkFFQUFRQUFCSUFhQUFBQUFBSUlBQjEwei85SVRQY0JDZ0FDQUJzQUFBQUVnQnNBQUFBQUFnZ0FIWFRQLzBoTUZRSUtBQUlBSEFBQUFBU0FIQUFBQUFBQ0NBQUE3TEwvaUpFZUFnb0FBZ0FkQUFJRUFnQUhBQ3NFQWdBQUFFZ0VBQUFHZ0FBQUFBQUFBZ2dBTTMrMi80ajVHZ0lFQWhBQXpWaXYvNGo1R2dJemY3Yi92Q3dpQWlNSUFRQUFBZ2NDQUFBQUFBY05BQUVBQUFBREFHQUF5QUFEQUU0QUFBQUFCSUFkQUFBQUFBSUlBTTlKb2Y5SVRBWUNDZ0FDQUI0QUFnUUNBQWNBS3dRQ0FBRUFTQVFBQUFhQUFBQUFBQUFDQ0FDTGhaei9TTFFDQWdRQ0VBQWxYNVgvU0xRQ0FnUGRwUDk4NXdrQ0l3Z0JBQUFDQndJQUFBQUZCd0VBQkFRSEJnQUNBQUlBQXdBQUJ3NEFBUUFBQUFNQVlBRElBQU1BVGtnQUFBQUFCSUFlQUFBQUFBSUlBQURzc3Y4SUIrNEJDZ0FDQUI4QUFnUUNBQWNBS3dRQ0FBQUFTQVFBQUFhQUFBQUFBQUFDQ0FBemY3Yi9DRy9xQVFRQ0VBRE5XSy8vQ0cvcUFUTi90djg3b3ZFQkl3Z0JBQUFDQndJQUFBQUFCdzBBQVFBQUFBTUFZQURJQUFNQVRnQUFBQUFFZ0I4QUFBQUFBZ2dBQ0ZIZS8wOG9qQUVLQUFJQUlBQUFBQVNBSUFBQUFBQUNDQUJBTHR2L1lWSnVBUW9BQWdBaEFBQUFCWUFpQUFBQUNnQUNBQ0lBQkFZRUFBRUFBQUFGQmdRQUFnQUFBQW9HQVFBQkFBQUZnQ01BQUFBS0FBSUFJd0FFQmdRQUFnQUFBQVVHQkFBREFBQUFBQVlDQUFJQUFBQUZnQ1FBQUFBS0FBSUFKQUFFQmdRQUFnQUFBQVVHQkFBRUFBQUFDZ1lCQUFFQUFBV0FKUUFBQUFvQUFnQWxBQVFHQkFBRUFBQUFCUVlFQUFVQUFBQUtCZ0VBQVFBQUJZQW1BQUFBQ2dBQ0FDWUFCQVlFQUFVQUFBQUZCZ1FBQmdBQUFBb0dBUUFCQUFBRmdDY0FBQUFLQUFJQUp3QUVCZ1FBQmdBQUFBVUdCQUFIQUFBQUNnWUJBQUVBQUFXQUtBQUFBQW9BQWdBb0FBUUdCQUFIQUFBQUJRWUVBQWdBQUFBS0JnRUFBUUFBQllBcEFBQUFDZ0FDQUNrQUJBWUVBQWdBQUFBRkJnUUFDUUFBQUFvR0FRQUJBQUFGZ0NvQUFBQUtBQUlBS2dBRUJnUUFDUUFBQUFVR0JBQUtBQUFBQUFZQ0FBSUFBQUFGZ0NzQUFBQUtBQUlBS3dBRUJnUUFDUUFBQUFVR0JBQUxBQUFBQ2dZQkFBRUFBQVdBTEFBQUFBb0FBZ0FzQUFRR0JBQUdBQUFBQlFZRUFBc0FBQUFLQmdFQUFRQUFCWUF0QUFBQUNnQUNBQzBBQkFZRUFBZ0FBQUFGQmdRQURBQUFBQW9HQVFBQkFBQUZnQzRBQUFBS0FBSUFMZ0FFQmdRQURBQUFBQVVHQkFBTkFBQUFBQVlDQUlBQUFBQUZnQzhBQUFBS0FBSUFMd0FFQmdRQURRQUFBQVVHQkFBT0FBQUFBQVlDQUlBQUFBQUZnREFBQUFBS0FBSUFNQUFFQmdRQURnQUFBQVVHQkFBUEFBQUFBQVlDQUlBQUFBQUZnREVBQUFBS0FBSUFNUUFFQmdRQUR3QUFBQVVHQkFBUUFBQUFBQVlDQUlBQUFBQUZnRElBQUFBS0FBSUFNZ0FFQmdRQUVBQUFBQVVHQkFBUkFBQUFDZ1lCQUFFQUFBV0FNd0FBQUFvQUFnQXpBQVFHQkFBUUFBQUFCUVlFQUJJQUFBQUFCZ0lBZ0FBQUFBV0FOQUFBQUFvQUFnQTBBQVFHQkFBTUFBQUFCUVlFQUJJQUFBQUFCZ0lBZ0FBQUFBV0FOUUFBQUFvQUFnQTFBQVFHQkFBUEFBQUFCUVlFQUJNQUFBQUFBQVdBTmdBQUFBb0FBZ0EyQUFRR0JBQVRBQUFBQlFZRUFCUUFBQUFBQmdJQWdBQUFBQVdBTndBQUFBb0FBZ0EzQUFRR0JBQVVBQUFBQlFZRUFCVUFBQUFBQmdJQWdBQUFBQVdBT0FBQUFBb0FBZ0E0QUFRR0JBQVZBQUFBQlFZRUFCWUFBQUFBQmdJQWdBQUFBQVdBT1FBQUFBb0FBZ0E1QUFRR0JBQVdBQUFBQlFZRUFCY0FBQUFLQmdFQUFRQUFCWUE2QUFBQUNnQUNBRG9BQkFZRUFCY0FBQUFGQmdRQUdBQUFBQW9HQVFBQkFBQUZnRHNBQUFBS0FBSUFPd0FFQmdRQUdBQUFBQVVHQkFBWkFBQUFDZ1lCQUFFQUFBV0FQQUFBQUFvQUFnQThBQVFHQkFBWkFBQUFCUVlFQUJvQUFBQUtCZ0VBQVFBQUJZQTlBQUFBQ2dBQ0FEMEFCQVlFQUJvQUFBQUZCZ1FBR3dBQUFBQUdBZ0NBQUFBQUJZQStBQUFBQ2dBQ0FENEFCQVlFQUJzQUFBQUZCZ1FBSEFBQUFBQUdBZ0NBQUFBQUJZQS9BQUFBQ2dBQ0FEOEFCQVlFQUJ3QUFBQUZCZ1FBSFFBQUFBQUdBZ0NBQUFBQUJZQkFBQUFBQ2dBQ0FFQUFCQVlFQUIwQUFBQUZCZ1FBSGdBQUFBQUdBZ0NBQUFBQUJZQkJBQUFBQ2dBQ0FFRUFCQVlFQUJvQUFBQUZCZ1FBSGdBQUFBQUdBZ0NBQUFBQUJZQkNBQUFBQ2dBQ0FFSUFCQVlFQUJZQUFBQUZCZ1FBSHdBQUFBQUdBZ0NBQUFBQUJZQkRBQUFBQ2dBQ0FFTUFCQVlFQUI4QUFBQUZCZ1FBSUFBQUFBQUdBZ0NBQUFBQUJZQkVBQUFBQ2dBQ0FFUUFCQVlFQUJNQUFBQUZCZ1FBSUFBQUFBQUdBZ0NBQUFBQUI0QkhBQUFBQkFJUUFQSXQ3ZitiTWpZQjhpM3QvMVVFSVFFS0FBSUFSUUFBQ2dJQUJBQUVDZ0lBQVFBTkFnd0FWUVFoQWZJdDdmOEFBQUFBRGdJTUFKc3lOZ0h5TGUzL0FBQUFBQThDREFCVkJDRUJOMXdDQUFBQUFBQUFBQWVBU0FBQUFBUUNFQUJJbHZiL1pMU1BBVWlXOXY4ZWhub0JDZ0FDQUVZQUFBb0NBQVFBQkFvQ0FBRUFEUUlNQUI2R2VnRklsdmIvQUFBQUFBNENEQUJrdEk4QlNKYjIvd0FBQUFBUEFnd0FIb1o2QVkzRUN3QUFBQUFBQUFBSGdFa0FBQUFFQWhBQXo4NjYvOG9rRmdMUHpyci9TRXdHQWdvQUFnQkhBQUFLQWdBRUFBUUtBZ0FCQUEwQ0RBQklUQVlDejg2Ni93QUFBQUFPQWd3QXlpUVdBcy9PdXY4QUFBQUFEd0lNQUVoTUJnSlJwOHIvQUFBQUFBQUFBQUFBQUFBQUFBQT0=</t>
        </r>
      </text>
    </comment>
    <comment ref="J170" authorId="0">
      <text>
        <r>
          <rPr>
            <sz val="9"/>
            <color indexed="81"/>
            <rFont val="Tahoma"/>
            <family val="2"/>
          </rPr>
          <t>QzIzSDMyTjJPM3xNQVNURVIgU0hFRVRQaWN0dXJlIDQyM3xWbXBEUkRBeE1EQUVBd0lCQUFBQUFBQUFBQUFBQUFDQUFBQUFBQU1BRmdBQUFFTm9aVzFFY21GM0lERXlMakF1TWk0eE1EYzJCQUlRQUpxcjJ2K04zV1AvVzhOWUFLd3Aw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CQUFBQUJBSVFBQUFBQUFBQUFBQUFBSURHQkdncXR4SVdDQVFBQUFBa0FCZ0lCQUFBQUNRQUdRZ0FBQkFJQWdBQkFBOElBZ0FCQUFPQVBRQUFBQVFDRUFDYXE5ci9qZDFqLzF2RFdBQ3NLZEVBQklBQkFBQUFBQUlJQU1zTk9BQ1p4ZEFBQ2dBQ0FBSUFOd1FCQUFFQUFBU0FBZ0FBQUFBQ0NBQlVtU0FBTWhHK0FBb0FBZ0FEQUFJRUFnQUlBQ3NFQWdBQUFFZ0VBQUEzQkFFQUFRYUFBQUFBQUFBQ0NBQlVPU1FBTWltNkFBUUNFQUJVK1J3QU1pbTZBTzFTSkFBeTZjRUFJd2dCQUFBQ0J3SUFBQUFBQncwQUFRQUFBQU1BWUFESUFBTUFUd0FBQUFBRWdBTUFBQUFBQWdnQStSRWxBUGxtb0FBS0FBSUFCQUFBQUFTQUJBQUFBQUFDQ0FDQm5RMEFrN0tOQUFvQUFnQUZBQUFBQklBRkFBQUFBQUlJQUNZV0VnQmFDSEFBQ2dBQ0FBWUFBQUFFZ0FZQUFBQUFBZ2dBUXdNdUFJZ1NaUUFLQUFJQUJ3QUFBQVNBQndBQUFBQUNDQURvZXpJQVVHaEhBQW9BQWdBSUFEY0VBUUFCQUFBRWdBZ0FBQUFBQWdnQWNBY2JBT216TkFBS0FBSUFDUUFDQkFJQUJ3QXJCQUlBQUFCSUJBQUFCb0FBQUFBQUFBSUlBS1NhSGdEcEd6RUFCQUlRQUQxMEZ3RHBHekVBcEpvZUFCeFBPQUFqQ0FFQUFBSUhBZ0FBQUFBSERRQUJBQUFBQXdCZ0FNZ0FBd0JPQUFBQUFBU0FDUUFBQUFBQ0NBQUFBQUFBSTdoQkFBb0FBZ0FLQURjRUFRQUJBQUFFZ0FvQUFBQUFBZ2dBa1Bqay8rbXpOQUFLQUFJQUN3QTNCQUVBQVFBQUJJQUxBQUFBQUFJSUFKcEwzdjkzZEJjQUNnQUNBQXdBQWdRQ0FBZ0FLd1FDQUFBQVNBUUFBRGNFQVFBQkJvQUFBQUFBQUFJSUFKcnI0ZjkzakJNQUJBSVFBSnFyMnY5M2pCTUFNd1hpLzNkTUd3QWpDQUVBQUFJSEFnQUFBQUFIRFFBQkFBQUFBd0JnQU1nQUF3QlBBQUFBQUFTQURBQUFBQUFDQ0FBQUFQSC9BQUFBQUFvQUFnQU5BQUFBQklBTkFBQUFBQUlJQUFFQTR2L3RCT2IvQ2dBQ0FBNEFBQUFFZ0E0QUFBQUFBZ2dBQVFEeC85b0p6UDhLQUFJQUR3QUFBQVNBRHdBQUFBQUNDQUFBQUE4QTJnbk0vd29BQWdBUUFBQUFCSUFRQUFBQUFBSUlBQUFBSGdEdEJPYi9DZ0FDQUJFQUFBQUVnQkVBQUFBQUFnZ0FBQUFQQUFBQUFBQUtBQUlBRWdBQUFBU0FFZ0FBQUFBQ0NBQm10Q0VBZDNRWEFBb0FBZ0FUQURjRUFRQUJBQUFFZ0JNQUFBQUFBZ2dBQUFBZUFNY09zdjhLQUFJQUZBQUFBQVNBRkFBQUFBQUNDQUFUK3pjQXh3Nmovd29BQWdBVkFEY0VBUUFCQUFBRWdCVUFBQUFBQWdnQUUvczNBTWNPd2Y4S0FBSUFGZ0FDQkFJQUNBQXJCQUlBQVFCSUJBQUFOd1FCQUFFR2dBQUFBQUFBQWdnQUU1czdBTWNtdmY4RUFoQUFFMXMwQU1jbXZmK3N0RHNBK2huTS95TUlBUUFBQWdjQ0FBQUFCUWNCQUFFQUJ3NEFBUUFBQUFNQVlBRElBQU1BVDBnQUFBQUFCSUFXQUFBQUFBSUlBQUFBRHdDMEU1ai9DZ0FDQUJjQU53UUJBQUVBQUFTQUZ3QUFBQUFDQ0FBQUFCNEFvQmgrL3dvQUFnQVlBQUlFQWdBSEFDc0VBZ0FBQUVnRUFBQUdnQUFBQUFBQUFnZ0FNNU1oQUtDQWV2OEVBaEFBekd3YUFLQ0Fldjh6a3lFQTFMT0IveU1JQVFBQUFnY0NBQUFBQUFjTkFBRUFBQUFEQUdBQXlBQURBRTRBQUFBQUJJQVlBQUFBQUFJSUFBQUFQQUNnR0g3L0NnQUNBQmtBTndRQkFBRUFBQVNBR1FBQUFBQUNDQUFBQUE4QWpSMWsvd29BQWdBYUFEY0VBUUFCQUFBRWdCb0FBQUFBQWdnQXVuZEZBTy9HZHdBS0FBSUFHd0FBQUFTQUd3QUFBQUFDQ0FBVi8wQUFLSEdWQUFvQUFnQWNBQUFBQklBY0FBQUFBQUlJQUl4eldBQ1BKYWdBQ2dBQ0FCMEFOd1FCQUFFQUFBV0FIZ0FBQUFvQUFnQWVBQVFHQkFBQkFBQUFCUVlFQUFJQUFBQUtCZ0VBQVFBQUJZQWZBQUFBQ2dBQ0FCOEFCQVlFQUFJQUFBQUZCZ1FBQXdBQUFBb0dBUUFCQUFBRmdDQUFBQUFLQUFJQUlBQUVCZ1FBQXdBQUFBVUdCQUFFQUFBQUFBWUNBSUFBQUFBRmdDRUFBQUFLQUFJQUlRQUVCZ1FBQkFBQUFBVUdCQUFGQUFBQUFBWUNBSUFBQUFBRmdDSUFBQUFLQUFJQUlnQUVCZ1FBQlFBQUFBVUdCQUFHQUFBQUFBWUNBSUFBQUFBRmdDTUFBQUFLQUFJQUl3QUVCZ1FBQmdBQUFBVUdCQUFIQUFBQUNnWUJBQUVBQUFXQUpBQUFBQW9BQWdBa0FBUUdCQUFIQUFBQUJRWUVBQWdBQUFBS0JnRUFBUUFBQllBbEFBQUFDZ0FDQUNVQUJBWUVBQWdBQUFBRkJnUUFDUUFBQUFvR0FRQUJBQUFGZ0NZQUFBQUtBQUlBSmdBRUJnUUFDUUFBQUFVR0JBQUtBQUFBQ2dZQkFBRUFBQVdBSndBQUFBb0FBZ0FuQUFRR0JBQUtBQUFBQlFZRUFBc0FBQUFLQmdFQUFRQUFCWUFvQUFBQUNnQUNBQ2dBQkFZRUFBc0FBQUFGQmdRQURBQUFBQW9HQVFBQkFBQUZnQ2tBQUFBS0FBSUFLUUFFQmdRQURBQUFBQVVHQkFBTkFBQUFBQVlDQUlBQUFBQUZnQ29BQUFBS0FBSUFLZ0FFQmdRQURRQUFBQVVHQkFBT0FBQUFBQVlDQUlBQUFBQUZnQ3NBQUFBS0FBSUFLd0FFQmdRQURnQUFBQVVHQkFBUEFBQUFBQVlDQUlBQUFBQUZnQ3dBQUFBS0FBSUFMQUFFQmdRQUR3QUFBQVVHQkFBUUFBQUFBQVlDQUlBQUFBQUZnQzBBQUFBS0FBSUFMUUFFQmdRQUVBQUFBQVVHQkFBUkFBQUFBQVlDQUlBQUFBQUZnQzRBQUFBS0FBSUFMZ0FFQmdRQURBQUFBQVVHQkFBUkFBQUFBQVlDQUlBQUFBQUZnQzhBQUFBS0FBSUFMd0FFQmdRQUVRQUFBQVVHQkFBU0FBQUFDZ1lCQUFFQUFBV0FNQUFBQUFvQUFnQXdBQVFHQkFBSUFBQUFCUVlFQUJJQUFBQUtCZ0VBQVFBQUJZQXhBQUFBQ2dBQ0FERUFCQVlFQUE4QUFBQUZCZ1FBRXdBQUFBb0dBUUFCQUFBRmdESUFBQUFLQUFJQU1nQUVCZ1FBRXdBQUFBVUdCQUFVQUFBQUNnWUJBQUVBQUFXQU13QUFBQW9BQWdBekFBUUdCQUFUQUFBQUJRWUVBQlVBQUFBS0JnRUFBUUFBQllBMEFBQUFDZ0FDQURRQUJBWUVBQk1BQUFBRkJnUUFGZ0FBQUFvR0FRQUJBQUFGZ0RVQUFBQUtBQUlBTlFBRUJnUUFGZ0FBQUFVR0JBQVhBQUFBQ2dZQkFBRUFBQVdBTmdBQUFBb0FBZ0EyQUFRR0JBQVhBQUFBQlFZRUFCZ0FBQUFLQmdFQUFRQUFCWUEzQUFBQUNnQUNBRGNBQkFZRUFCY0FBQUFGQmdRQUdRQUFBQW9HQVFBQkFBQUZnRGdBQUFBS0FBSUFPQUFFQmdRQUJnQUFBQVVHQkFBYUFBQUFBQVlDQUlBQUFBQUZnRGtBQUFBS0FBSUFPUUFFQmdRQUdnQUFBQVVHQkFBYkFBQUFBQVlDQUlBQUFBQUZnRG9BQUFBS0FBSUFPZ0FFQmdRQUF3QUFBQVVHQkFBYkFBQUFBQVlDQUlBQUFBQUZnRHNBQUFBS0FBSUFPd0FFQmdRQUd3QUFBQVVHQkFBY0FBQUFDZ1lCQUFFQUFBZUFQZ0FBQUFRQ0VBQ2VpaWtBQit1WEFKNktLUURCdklJQUNnQUNBRHdBQUFvQ0FBUUFCQW9DQUFFQURRSU1BTUc4Z2dDZWlpa0FBQUFBQUE0Q0RBQUg2NWNBbm9vcEFBQUFBQUFQQWd3QXdieUNBT1M0UGdBQUFBQUFBQUFIZ0Q4QUFBQUVBaEFBQUFBQUFEUXorLzhBQUFBQTdRVG0vd29BQWdBOUFBQUtBZ0FFQUFRS0FnQUJBQTBDREFEdEJPYi9BQUFBQUFBQUFBQU9BZ3dBTkRQNy93QUFBQUFBQUFBQUR3SU1BTzBFNXY5R0xoVUFBQUFBQUFBQUFBQUFBQUFBQUFBPQ==</t>
        </r>
      </text>
    </comment>
    <comment ref="K170" authorId="0">
      <text>
        <r>
          <rPr>
            <sz val="9"/>
            <color indexed="81"/>
            <rFont val="Tahoma"/>
            <family val="2"/>
          </rPr>
          <t>QzIzSDMyTjJPM3xNQVNURVIgU0hFRVRQaWN0dXJlIDQyM3xWbXBEUkRBeE1EQUVBd0lCQUFBQUFBQUFBQUFBQUFDQUFBQUFBQU1BRmdBQUFFTm9aVzFFY21GM0lERXlMakF1TWk0eE1EYzJCQUlRQUpxcjJ2K04zV1AvVzhOWUFLd3Aw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CQUFBQUJBSVFBQUFBQUFBQUFBQUFBSURHQkdncXR4SVdDQVFBQUFBa0FCZ0lCQUFBQUNRQUdRZ0FBQkFJQWdBQkFBOElBZ0FCQUFPQVBRQUFBQVFDRUFDYXE5ci9qZDFqLzF2RFdBQ3NLZEVBQklBQkFBQUFBQUlJQU1zTk9BQ1p4ZEFBQ2dBQ0FBSUFOd1FCQUFFQUFBU0FBZ0FBQUFBQ0NBQlVtU0FBTWhHK0FBb0FBZ0FEQUFJRUFnQUlBQ3NFQWdBQUFFZ0VBQUEzQkFFQUFRYUFBQUFBQUFBQ0NBQlVPU1FBTWltNkFBUUNFQUJVK1J3QU1pbTZBTzFTSkFBeTZjRUFJd2dCQUFBQ0J3SUFBQUFBQncwQUFRQUFBQU1BWUFESUFBTUFUd0FBQUFBRWdBTUFBQUFBQWdnQStSRWxBUGxtb0FBS0FBSUFCQUFBQUFTQUJBQUFBQUFDQ0FDQm5RMEFrN0tOQUFvQUFnQUZBQUFBQklBRkFBQUFBQUlJQUNZV0VnQmFDSEFBQ2dBQ0FBWUFBQUFFZ0FZQUFBQUFBZ2dBUXdNdUFJZ1NaUUFLQUFJQUJ3QUFBQVNBQndBQUFBQUNDQURvZXpJQVVHaEhBQW9BQWdBSUFEY0VBUUFCQUFBRWdBZ0FBQUFBQWdnQWNBY2JBT216TkFBS0FBSUFDUUFDQkFJQUJ3QXJCQUlBQUFCSUJBQUFCb0FBQUFBQUFBSUlBS1NhSGdEcEd6RUFCQUlRQUQxMEZ3RHBHekVBcEpvZUFCeFBPQUFqQ0FFQUFBSUhBZ0FBQUFBSERRQUJBQUFBQXdCZ0FNZ0FBd0JPQUFBQUFBU0FDUUFBQUFBQ0NBQUFBQUFBSTdoQkFBb0FBZ0FLQURjRUFRQUJBQUFFZ0FvQUFBQUFBZ2dBa1Bqay8rbXpOQUFLQUFJQUN3QTNCQUVBQVFBQUJJQUxBQUFBQUFJSUFKcEwzdjkzZEJjQUNnQUNBQXdBQWdRQ0FBZ0FLd1FDQUFBQVNBUUFBRGNFQVFBQkJvQUFBQUFBQUFJSUFKcnI0ZjkzakJNQUJBSVFBSnFyMnY5M2pCTUFNd1hpLzNkTUd3QWpDQUVBQUFJSEFnQUFBQUFIRFFBQkFBQUFBd0JnQU1nQUF3QlBBQUFBQUFTQURBQUFBQUFDQ0FBQUFQSC9BQUFBQUFvQUFnQU5BQUFBQklBTkFBQUFBQUlJQUFFQTR2L3RCT2IvQ2dBQ0FBNEFBQUFFZ0E0QUFBQUFBZ2dBQVFEeC85b0p6UDhLQUFJQUR3QUFBQVNBRHdBQUFBQUNDQUFBQUE4QTJnbk0vd29BQWdBUUFBQUFCSUFRQUFBQUFBSUlBQUFBSGdEdEJPYi9DZ0FDQUJFQUFBQUVnQkVBQUFBQUFnZ0FBQUFQQUFBQUFBQUtBQUlBRWdBQUFBU0FFZ0FBQUFBQ0NBQm10Q0VBZDNRWEFBb0FBZ0FUQURjRUFRQUJBQUFFZ0JNQUFBQUFBZ2dBQUFBZUFNY09zdjhLQUFJQUZBQUFBQVNBRkFBQUFBQUNDQUFUK3pjQXh3Nmovd29BQWdBVkFEY0VBUUFCQUFBRWdCVUFBQUFBQWdnQUUvczNBTWNPd2Y4S0FBSUFGZ0FDQkFJQUNBQXJCQUlBQVFCSUJBQUFOd1FCQUFFR2dBQUFBQUFBQWdnQUU1czdBTWNtdmY4RUFoQUFFMXMwQU1jbXZmK3N0RHNBK2huTS95TUlBUUFBQWdjQ0FBQUFCUWNCQUFFQUJ3NEFBUUFBQUFNQVlBRElBQU1BVDBnQUFBQUFCSUFXQUFBQUFBSUlBQUFBRHdDMEU1ai9DZ0FDQUJjQU53UUJBQUVBQUFTQUZ3QUFBQUFDQ0FBQUFCNEFvQmgrL3dvQUFnQVlBQUlFQWdBSEFDc0VBZ0FBQUVnRUFBQUdnQUFBQUFBQUFnZ0FNNU1oQUtDQWV2OEVBaEFBekd3YUFLQ0Fldjh6a3lFQTFMT0IveU1JQVFBQUFnY0NBQUFBQUFjTkFBRUFBQUFEQUdBQXlBQURBRTRBQUFBQUJJQVlBQUFBQUFJSUFBQUFQQUNnR0g3L0NnQUNBQmtBTndRQkFBRUFBQVNBR1FBQUFBQUNDQUFBQUE4QWpSMWsvd29BQWdBYUFEY0VBUUFCQUFBRWdCb0FBQUFBQWdnQXVuZEZBTy9HZHdBS0FBSUFHd0FBQUFTQUd3QUFBQUFDQ0FBVi8wQUFLSEdWQUFvQUFnQWNBQUFBQklBY0FBQUFBQUlJQUl4eldBQ1BKYWdBQ2dBQ0FCMEFOd1FCQUFFQUFBV0FIZ0FBQUFvQUFnQWVBQVFHQkFBQkFBQUFCUVlFQUFJQUFBQUtCZ0VBQVFBQUJZQWZBQUFBQ2dBQ0FCOEFCQVlFQUFJQUFBQUZCZ1FBQXdBQUFBb0dBUUFCQUFBRmdDQUFBQUFLQUFJQUlBQUVCZ1FBQXdBQUFBVUdCQUFFQUFBQUFBWUNBSUFBQUFBRmdDRUFBQUFLQUFJQUlRQUVCZ1FBQkFBQUFBVUdCQUFGQUFBQUFBWUNBSUFBQUFBRmdDSUFBQUFLQUFJQUlnQUVCZ1FBQlFBQUFBVUdCQUFHQUFBQUFBWUNBSUFBQUFBRmdDTUFBQUFLQUFJQUl3QUVCZ1FBQmdBQUFBVUdCQUFIQUFBQUNnWUJBQUVBQUFXQUpBQUFBQW9BQWdBa0FBUUdCQUFIQUFBQUJRWUVBQWdBQUFBS0JnRUFBUUFBQllBbEFBQUFDZ0FDQUNVQUJBWUVBQWdBQUFBRkJnUUFDUUFBQUFvR0FRQUJBQUFGZ0NZQUFBQUtBQUlBSmdBRUJnUUFDUUFBQUFVR0JBQUtBQUFBQ2dZQkFBRUFBQVdBSndBQUFBb0FBZ0FuQUFRR0JBQUtBQUFBQlFZRUFBc0FBQUFLQmdFQUFRQUFCWUFvQUFBQUNnQUNBQ2dBQkFZRUFBc0FBQUFGQmdRQURBQUFBQW9HQVFBQkFBQUZnQ2tBQUFBS0FBSUFLUUFFQmdRQURBQUFBQVVHQkFBTkFBQUFBQVlDQUlBQUFBQUZnQ29BQUFBS0FBSUFLZ0FFQmdRQURRQUFBQVVHQkFBT0FBQUFBQVlDQUlBQUFBQUZnQ3NBQUFBS0FBSUFLd0FFQmdRQURnQUFBQVVHQkFBUEFBQUFBQVlDQUlBQUFBQUZnQ3dBQUFBS0FBSUFMQUFFQmdRQUR3QUFBQVVHQkFBUUFBQUFBQVlDQUlBQUFBQUZnQzBBQUFBS0FBSUFMUUFFQmdRQUVBQUFBQVVHQkFBUkFBQUFBQVlDQUlBQUFBQUZnQzRBQUFBS0FBSUFMZ0FFQmdRQURBQUFBQVVHQkFBUkFBQUFBQVlDQUlBQUFBQUZnQzhBQUFBS0FBSUFMd0FFQmdRQUVRQUFBQVVHQkFBU0FBQUFDZ1lCQUFFQUFBV0FNQUFBQUFvQUFnQXdBQVFHQkFBSUFBQUFCUVlFQUJJQUFBQUtCZ0VBQVFBQUJZQXhBQUFBQ2dBQ0FERUFCQVlFQUE4QUFBQUZCZ1FBRXdBQUFBb0dBUUFCQUFBRmdESUFBQUFLQUFJQU1nQUVCZ1FBRXdBQUFBVUdCQUFVQUFBQUNnWUJBQUVBQUFXQU13QUFBQW9BQWdBekFBUUdCQUFUQUFBQUJRWUVBQlVBQUFBS0JnRUFBUUFBQllBMEFBQUFDZ0FDQURRQUJBWUVBQk1BQUFBRkJnUUFGZ0FBQUFvR0FRQUJBQUFGZ0RVQUFBQUtBQUlBTlFBRUJnUUFGZ0FBQUFVR0JBQVhBQUFBQ2dZQkFBRUFBQVdBTmdBQUFBb0FBZ0EyQUFRR0JBQVhBQUFBQlFZRUFCZ0FBQUFLQmdFQUFRQUFCWUEzQUFBQUNnQUNBRGNBQkFZRUFCY0FBQUFGQmdRQUdRQUFBQW9HQVFBQkFBQUZnRGdBQUFBS0FBSUFPQUFFQmdRQUJnQUFBQVVHQkFBYUFBQUFBQVlDQUlBQUFBQUZnRGtBQUFBS0FBSUFPUUFFQmdRQUdnQUFBQVVHQkFBYkFBQUFBQVlDQUlBQUFBQUZnRG9BQUFBS0FBSUFPZ0FFQmdRQUF3QUFBQVVHQkFBYkFBQUFBQVlDQUlBQUFBQUZnRHNBQUFBS0FBSUFPd0FFQmdRQUd3QUFBQVVHQkFBY0FBQUFDZ1lCQUFFQUFBZUFQZ0FBQUFRQ0VBQ2VpaWtBQit1WEFKNktLUURCdklJQUNnQUNBRHdBQUFvQ0FBUUFCQW9DQUFFQURRSU1BTUc4Z2dDZWlpa0FBQUFBQUE0Q0RBQUg2NWNBbm9vcEFBQUFBQUFQQWd3QXdieUNBT1M0UGdBQUFBQUFBQUFIZ0Q4QUFBQUVBaEFBQUFBQUFEUXorLzhBQUFBQTdRVG0vd29BQWdBOUFBQUtBZ0FFQUFRS0FnQUJBQTBDREFEdEJPYi9BQUFBQUFBQUFBQU9BZ3dBTkRQNy93QUFBQUFBQUFBQUR3SU1BTzBFNXY5R0xoVUFBQUFBQUFBQUFBQUFBQUFBQUFBPQ==</t>
        </r>
      </text>
    </comment>
    <comment ref="J171" authorId="0">
      <text>
        <r>
          <rPr>
            <sz val="9"/>
            <color indexed="81"/>
            <rFont val="Tahoma"/>
            <family val="2"/>
          </rPr>
          <t>QzIxSDI2TjZPNFN8TUFTVEVSIFNIRUVUUGljdHVyZSA1OTd8Vm1wRFJEQXhNREFFQXdJQkFBQUFBQUFBQUFBQUFBQ0FBQUFBQUFNQUZnQUFBRU5vWlcxRWNtRjNJREV5TGpBdU1pNHhNRGMyQkFJUUFEaFJkZit5U09YK0M2ODJ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EFBQUFCQUlRQUFBQUFBQUFBQUFBQUlER0JNVFlCZzRXQ0FRQUFBQWtBQmdJQkFBQUFDUUFHUWdBQUJBSUFnQUJBQThJQWdBQkFBT0FSUUFBQUFRQ0VBQTRVWFgvc2tqbC9ndXZOZ0FtTmpRQUJJQUJBQUFBQUFJSUFPNEpKQUNoMTA3L0NnQUNBQUlBTndRQkFBRUFBQVNBQWdBQUFBQUNDQUFCOXc4QVI0dzQvd29BQWdBREFBQUFCSUFEQUFBQUFBSUlBRUk4R1FBcEJCei9DZ0FDQUFRQUFBQUVnQVFBQUFBQUFnZ0FicFEyQUdiSEZmOEtBQUlBQlFBM0JBRUFBUUFBQklBRkFBQUFBQUlJQUZVcEJRRFB1QVgvQ2dBQ0FBWUFBQUFFZ0FZQUFBQUFBZ2dBS3RIbi81TDFDLzhLQUFJQUJ3QUNCQUlBQndBckJBSUFBUUJJQkFBQU53UUJBQUVHZ0FBQUFBQUFBZ2dBWFdUci81S05ELzhFQWhBQTl6M2sveXduQWY5ZFpPdi9rbzBQL3lNSUFRRC9BUWNCQVA4Q0J3SUFBQUFGQndFQUF3QUhEZ0FCQUFBQUF3QmdBTWdBQXdCT1NBQUFBQUFFZ0FjQUFBQUFBZ2dBNm92ZS82OTlLUDhLQUFJQUNBQUFBQVNBQ0FBQUFBQUNDQUM5TThIL2Nyb3Uvd29BQWdBSkFBSUVBZ0FIQUNzRUFnQUFBRWdFQUFBR2dBQUFBQUFBQWdnQThNYkUvM0lpSy84RUFoQUFpcUM5LzNJaUsvL3d4c1QvcGxVeS95TUlBUUFBQWdjQ0FBQUFBQWNOQUFFQUFBQURBR0FBeUFBREFFNEFBQUFBQklBSkFBQUFBQUlJQUdQb3F2K0dweHIvQ2dBQ0FBb0FBZ1FDQUFjQUt3UUNBQUFBU0FRQUFEY0VBUUFCQm9BQUFBQUFBQUlJQUpaN3J2K0dEeGYvQkFJUUFEQlZwLytHRHhmL2xudXUvN2xDSHY4akNBRUFBQUlIQWdBQUFBQUhEUUFCQUFBQUF3QmdBTWdBQXdCT0FBQUFBQVNBQ2dBQUFBQUNDQUJRN1pEL2hxY3Avd29BQWdBTEFBQUFCSUFMQUFBQUFBSUlBRWlGZGYvSmN4My9DZ0FDQUF3QU53UUJBQUVBQUFTQURBQUFBQUFDQ0FBVEtwZi9zLzlHL3dvQUFnQU5BRGNFQVFBQkFBQUVnQTBBQUFBQUFnZ0FBQUMxLzNvaVN2OEtBQUlBRGdBQUFBU0FEZ0FBQUFBQ0NBQUFBTVQvalIxay93b0FBZ0FQQUFJRUFnQUhBQ3NFQWdBQkFFZ0VBQUEzQkFFQUFRYUFBQUFBQUFBQ0NBQTBrOGYvallWZy93UUNFQUROYk1EL2pZVmcvNnZxei8vQXVHZi9Jd2dCQUFBQ0J3SUFBQUFGQndFQUJRUUhCZ0FDQUFJQUF3QUFCdzRBQVFBQUFBTUFZQURJQUFNQVRrZ0FBQUFBQklBUEFBQUFBQUlJQUFBQXRmK2dHSDcvQ2dBQ0FCQUFBQUFFZ0JBQUFBQUFBZ2dBQUFERS83UVRtUDhLQUFJQUVRQUFBQVNBRVFBQUFBQUNDQUFBQUxYL3h3Nnkvd29BQWdBU0FEY0VBUUFCQUFBRWdCSUFBQUFBQWdnQUFBREUvOW9KelA4S0FBSUFFd0EzQkFFQUFRQUFCSUFUQUFBQUFBSUlBQUVBNHYvYUNjei9DZ0FDQUJRQUFBQUVnQlFBQUFBQUFnZ0FBUUR4LyswRTV2OEtBQUlBRlFBQ0JBSUFFQUFyQkFJQUFBQklCQUFBQm9BQUFBQUFBQUlJQUFDZzlQL3RxT0wvQkFJUUFBQmc3Zi90cU9ML21ybjAvMVJQNmY4akNBRUFBQUlIQWdBQUFBQUhEUUFCQUFBQUF3QmdBTWdBQXdCVEFBQUFBQVNBRlFBQUFBQUNDQUR0Qk5mLzdRVDEvd29BQWdBV0FBSUVBZ0FJQUNzRUFnQUFBRWdFQUFBM0JBRUFBUWFBQUFBQUFBQUNDQUR0cE5yLzdSengvd1FDRUFEdFpOUC83Unp4LzRlKzJ2L3QzUGovSXdnQkFBQUNCd0lBQUFBQUJ3MEFBUUFBQUFNQVlBRElBQU1BVHdBQUFBQUVnQllBQUFBQUFnZ0FBQUFBQUFBQUFBQUtBQUlBRndBQ0JBSUFCd0FyQkFJQUFBQklCQUFBQm9BQUFBQUFBQUlJQURPVEF3QUFhUHovQkFJUUFNMXMvUDhBYVB6L001TURBRE9iQXdBakNBRUFBQUlIQWdBQUFBQUhEUUFCQUFBQUF3QmdBTWdBQXdCT0FBQUFBQVNBRndBQUFBQUNDQUFBQVBIL0Uvc1pBQW9BQWdBWUFEY0VBUUFCQUFBRWdCZ0FBQUFBQWdnQUFBQUFBQ2IyTXdBS0FBSUFHUUEzQkFFQUFRQUFCSUFaQUFBQUFBSUlBQUFBSGdBQUFBQUFDZ0FDQUJvQU53UUJBQUVBQUFTQUdnQUFBQUFDQ0FBQUFDMEFFL3NaQUFvQUFnQWJBRGNFQVFBQkFBQUVnQnNBQUFBQUFnZ0FFL3NLQU8wRTEvOEtBQUlBSEFBQ0JBSUFDQUFyQkFJQUFBQklCQUFBTndRQkFBRUdnQUFBQUFBQUFnZ0FFNXNPQU8wYzAvOEVBaEFBRTFzSEFPMGMwLytzdEE0QTdkemEveU1JQVFBQUFnY0NBQUFBQUFjTkFBRUFBQUFEQUdBQXlBQURBRThBQUFBQUJJQWNBQUFBQUFJSUFBQUE4Zi9IRHJML0NnQUNBQjBBTndRQkFBRUFBQVNBSFFBQUFBQUNDQUFBQU9ML3RCT1kvd29BQWdBZUFEY0VBUUFCQUFBRWdCNEFBQUFBQWdnQUFBQ1gvNkFZZnY4S0FBSUFId0FDQkFJQUNBQXJCQUlBQUFCSUJBQUFOd1FCQUFFR2dBQUFBQUFBQWdnQUFLQ2EvNkF3ZXY4RUFoQUFBR0NULzZBd2V2K2F1WnIvb1BDQi95TUlBUUFBQWdjQ0FBQUFBQWNOQUFFQUFBQURBR0FBeUFBREFFOEFBQUFBQklBZkFBQUFBQUlJQU5hZTh2OEt5VDcvQ2dBQ0FDQUFBZ1FDQUFjQUt3UUNBQUFBU0FRQUFEY0VBUUFCQm9BQUFBQUFBQUlJQUFreTl2OEtNVHYvQkFJUUFLTUw3LzhLTVR2L0NUTDIvejFrUXY4akNBRUFBQUlIQWdBQUFBQUhEUUFCQUFBQUF3QmdBTWdBQXdCT0FBQUFBQVNBSUFBQUFBQUNDQUNWYmc0QXNqRHAvZ29BQWdBaEFBSUVBZ0FJQUNzRUFnQUFBRWdFQUFBM0JBRUFBUWFBQUFBQUFBQUNDQUNWRGhJQXNramwvZ1FDRUFDVnpnb0Fza2psL2k4b0VnQ3lDTzMrSXdnQkFBQUNCd0lBQUFBQUJ3MEFBUUFBQUFNQVlBRElBQU1BVHdBQUFBQUZnQ0lBQUFBS0FBSUFJZ0FFQmdRQUFRQUFBQVVHQkFBQ0FBQUFDZ1lCQUFFQUFBV0FJd0FBQUFvQUFnQWpBQVFHQkFBQ0FBQUFCUVlFQUFNQUFBQUFCZ0lBQWdBREJnSUFBZ0FMQmhBQUlnQUFBRUlBQUFBbEFBQUFKQUFBQUFBQUJZQWtBQUFBQ2dBQ0FDUUFCQVlFQUFNQUFBQUZCZ1FBQkFBQUFBb0dBUUFCQUFBRmdDVUFBQUFLQUFJQUpRQUVCZ1FBQXdBQUFBVUdCQUFGQUFBQUNnWUJBQUVBQUFXQUpnQUFBQW9BQWdBbUFBUUdCQUFGQUFBQUJRWUVBQVlBQUFBS0JnRUFBUUFBQllBbkFBQUFDZ0FDQUNjQUJBWUVBQVlBQUFBRkJnUUFCd0FBQUFvR0FRQUJBQUFGZ0NnQUFBQUtBQUlBS0FBRUJnUUFCd0FBQUFVR0JBQUlBQUFBQ2dZQkFBRUFBQVdBS1FBQUFBb0FBZ0FwQUFRR0JBQUlBQUFBQlFZRUFBa0FBQUFLQmdFQUFRQUFCWUFxQUFBQUNnQUNBQ29BQkFZRUFBa0FBQUFGQmdRQUNnQUFBQUFHQWdBQ0FBTUdBZ0FDQUFzR0VBQUFBQUFBS1FBQUFDd0FBQUFyQUFBQUFBQUZnQ3NBQUFBS0FBSUFLd0FFQmdRQUNnQUFBQVVHQkFBTEFBQUFDZ1lCQUFFQUFBV0FMQUFBQUFvQUFnQXNBQVFHQkFBS0FBQUFCUVlFQUF3QUFBQUtCZ0VBQVFBQUJZQXRBQUFBQ2dBQ0FDMEFCQVlFQUF3QUFBQUZCZ1FBRFFBQUFBQUdBZ0FDQUFNR0FnQUNBQXNHRUFBQUFBQUFMQUFBQUM0QUFBQXZBQUFBQUFBRmdDNEFBQUFLQUFJQUxnQUVCZ1FBQ0FBQUFBVUdCQUFOQUFBQUNnWUJBQUVBQUFXQUx3QUFBQW9BQWdBdkFBUUdCQUFOQUFBQUJRWUVBQTRBQUFBS0JnRUFBUUFBQllBd0FBQUFDZ0FDQURBQUJBWUVBQTRBQUFBRkJnUUFEd0FBQUFvR0FRQUJBQUFGZ0RFQUFBQUtBQUlBTVFBRUJnUUFEd0FBQUFVR0JBQVFBQUFBQ2dZQkFBRUFBQVdBTWdBQUFBb0FBZ0F5QUFRR0JBQVFBQUFBQlFZRUFCRUFBQUFBQmdJQUFnQURCZ0lBQWdBTEJoQUFNUUFBQUQ4QUFBQXpBQUFBQUFBQUFBQUFCWUF6QUFBQUNnQUNBRE1BQkFZRUFCRUFBQUFGQmdRQUVnQUFBQW9HQVFBQkFBQUZnRFFBQUFBS0FBSUFOQUFFQmdRQUVnQUFBQVVHQkFBVEFBQUFBQVlDQUFJQUF3WUNBQUlBQ3dZUUFBQUFBQUF6QUFBQVBRQUFBRFVBQUFBQUFBV0FOUUFBQUFvQUFnQTFBQVFHQkFBVEFBQUFCUVlFQUJRQUFBQUtCZ0VBQVFBQUJZQTJBQUFBQ2dBQ0FEWUFCQVlFQUJRQUFBQUZCZ1FBRlFBQUFBQUdBZ0FDQUFBQUJZQTNBQUFBQ2dBQ0FEY0FCQVlFQUJRQUFBQUZCZ1FBRmdBQUFBb0dBUUFCQUFBRmdEZ0FBQUFLQUFJQU9BQUVCZ1FBRmdBQUFBVUdCQUFYQUFBQUNnWUJBQUVBQUFXQU9RQUFBQW9BQWdBNUFBUUdCQUFYQUFBQUJRWUVBQmdBQUFBS0JnRUFBUUFBQllBNkFBQUFDZ0FDQURvQUJBWUVBQllBQUFBRkJnUUFHUUFBQUFvR0FRQUJBQUFGZ0RzQUFBQUtBQUlBT3dBRUJnUUFHUUFBQUFVR0JBQWFBQUFBQ2dZQkFBRUFBQVdBUEFBQUFBb0FBZ0E4QUFRR0JBQVVBQUFBQlFZRUFCc0FBQUFBQmdJQUFnQUFBQVdBUFFBQUFBb0FBZ0E5QUFRR0JBQVRBQUFBQlFZRUFCd0FBQUFLQmdFQUFRQUFCWUErQUFBQUNnQUNBRDRBQkFZRUFCd0FBQUFGQmdRQUhRQUFBQUFHQWdBQ0FBTUdBZ0FDQUFzR0VBQUFBQUFBUFFBQUFEOEFBQUFBQUFBQUFBQUZnRDhBQUFBS0FBSUFQd0FFQmdRQUVBQUFBQVVHQkFBZEFBQUFDZ1lCQUFFQUFBV0FRQUFBQUFvQUFnQkFBQVFHQkFBUEFBQUFCUVlFQUI0QUFBQUFCZ0lBQWdBQUFBV0FRUUFBQUFvQUFnQkJBQVFHQkFBSEFBQUFCUVlFQUI4QUFBQUFCZ0lBQWdBREJnSUFBZ0FMQmhBQUtBQUFBQ2NBQUFCQ0FBQUFBQUFBQUFBQUJZQkNBQUFBQ2dBQ0FFSUFCQVlFQUFJQUFBQUZCZ1FBSHdBQUFBb0dBUUFCQUFBRmdFTUFBQUFLQUFJQVF3QUVCZ1FBQlFBQUFBVUdCQUFnQUFBQUFBWUNBQUlBQUFBQUFBQUFBQUFBQUE9PQ==</t>
        </r>
      </text>
    </comment>
    <comment ref="K171" authorId="0">
      <text>
        <r>
          <rPr>
            <sz val="9"/>
            <color indexed="81"/>
            <rFont val="Tahoma"/>
            <family val="2"/>
          </rPr>
          <t>QzIxSDI2TjZPNFN8TUFTVEVSIFNIRUVUUGljdHVyZSA1OTd8Vm1wRFJEQXhNREFFQXdJQkFBQUFBQUFBQUFBQUFBQ0FBQUFBQUFNQUZnQUFBRU5vWlcxRWNtRjNJREV5TGpBdU1pNHhNRGMyQkFJUUFEaFJkZit5U09YK0M2ODJ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EFBQUFCQUlRQUFBQUFBQUFBQUFBQUlER0JNVFlCZzRXQ0FRQUFBQWtBQmdJQkFBQUFDUUFHUWdBQUJBSUFnQUJBQThJQWdBQkFBT0FSUUFBQUFRQ0VBQTRVWFgvc2tqbC9ndXZOZ0FtTmpRQUJJQUJBQUFBQUFJSUFPNEpKQUNoMTA3L0NnQUNBQUlBTndRQkFBRUFBQVNBQWdBQUFBQUNDQUFCOXc4QVI0dzQvd29BQWdBREFBQUFCSUFEQUFBQUFBSUlBRUk4R1FBcEJCei9DZ0FDQUFRQUFBQUVnQVFBQUFBQUFnZ0FicFEyQUdiSEZmOEtBQUlBQlFBM0JBRUFBUUFBQklBRkFBQUFBQUlJQUZVcEJRRFB1QVgvQ2dBQ0FBWUFBQUFFZ0FZQUFBQUFBZ2dBS3RIbi81TDFDLzhLQUFJQUJ3QUNCQUlBQndBckJBSUFBUUJJQkFBQU53UUJBQUVHZ0FBQUFBQUFBZ2dBWFdUci81S05ELzhFQWhBQTl6M2sveXduQWY5ZFpPdi9rbzBQL3lNSUFRRC9BUWNCQVA4Q0J3SUFBQUFGQndFQUF3QUhEZ0FCQUFBQUF3QmdBTWdBQXdCT1NBQUFBQUFFZ0FjQUFBQUFBZ2dBNm92ZS82OTlLUDhLQUFJQUNBQUFBQVNBQ0FBQUFBQUNDQUM5TThIL2Nyb3Uvd29BQWdBSkFBSUVBZ0FIQUNzRUFnQUFBRWdFQUFBR2dBQUFBQUFBQWdnQThNYkUvM0lpSy84RUFoQUFpcUM5LzNJaUsvL3d4c1QvcGxVeS95TUlBUUFBQWdjQ0FBQUFBQWNOQUFFQUFBQURBR0FBeUFBREFFNEFBQUFBQklBSkFBQUFBQUlJQUdQb3F2K0dweHIvQ2dBQ0FBb0FBZ1FDQUFjQUt3UUNBQUFBU0FRQUFEY0VBUUFCQm9BQUFBQUFBQUlJQUpaN3J2K0dEeGYvQkFJUUFEQlZwLytHRHhmL2xudXUvN2xDSHY4akNBRUFBQUlIQWdBQUFBQUhEUUFCQUFBQUF3QmdBTWdBQXdCT0FBQUFBQVNBQ2dBQUFBQUNDQUJRN1pEL2hxY3Avd29BQWdBTEFBQUFCSUFMQUFBQUFBSUlBRWlGZGYvSmN4My9DZ0FDQUF3QU53UUJBQUVBQUFTQURBQUFBQUFDQ0FBVEtwZi9zLzlHL3dvQUFnQU5BRGNFQVFBQkFBQUVnQTBBQUFBQUFnZ0FBQUMxLzNvaVN2OEtBQUlBRGdBQUFBU0FEZ0FBQUFBQ0NBQUFBTVQvalIxay93b0FBZ0FQQUFJRUFnQUhBQ3NFQWdBQkFFZ0VBQUEzQkFFQUFRYUFBQUFBQUFBQ0NBQTBrOGYvallWZy93UUNFQUROYk1EL2pZVmcvNnZxei8vQXVHZi9Jd2dCQUFBQ0J3SUFBQUFGQndFQUJRUUhCZ0FDQUFJQUF3QUFCdzRBQVFBQUFBTUFZQURJQUFNQVRrZ0FBQUFBQklBUEFBQUFBQUlJQUFBQXRmK2dHSDcvQ2dBQ0FCQUFBQUFFZ0JBQUFBQUFBZ2dBQUFERS83UVRtUDhLQUFJQUVRQUFBQVNBRVFBQUFBQUNDQUFBQUxYL3h3Nnkvd29BQWdBU0FEY0VBUUFCQUFBRWdCSUFBQUFBQWdnQUFBREUvOW9KelA4S0FBSUFFd0EzQkFFQUFRQUFCSUFUQUFBQUFBSUlBQUVBNHYvYUNjei9DZ0FDQUJRQUFBQUVnQlFBQUFBQUFnZ0FBUUR4LyswRTV2OEtBQUlBRlFBQ0JBSUFFQUFyQkFJQUFBQklCQUFBQm9BQUFBQUFBQUlJQUFDZzlQL3RxT0wvQkFJUUFBQmc3Zi90cU9ML21ybjAvMVJQNmY4akNBRUFBQUlIQWdBQUFBQUhEUUFCQUFBQUF3QmdBTWdBQXdCVEFBQUFBQVNBRlFBQUFBQUNDQUR0Qk5mLzdRVDEvd29BQWdBV0FBSUVBZ0FJQUNzRUFnQUFBRWdFQUFBM0JBRUFBUWFBQUFBQUFBQUNDQUR0cE5yLzdSengvd1FDRUFEdFpOUC83Unp4LzRlKzJ2L3QzUGovSXdnQkFBQUNCd0lBQUFBQUJ3MEFBUUFBQUFNQVlBRElBQU1BVHdBQUFBQUVnQllBQUFBQUFnZ0FBQUFBQUFBQUFBQUtBQUlBRndBQ0JBSUFCd0FyQkFJQUFBQklCQUFBQm9BQUFBQUFBQUlJQURPVEF3QUFhUHovQkFJUUFNMXMvUDhBYVB6L001TURBRE9iQXdBakNBRUFBQUlIQWdBQUFBQUhEUUFCQUFBQUF3QmdBTWdBQXdCT0FBQUFBQVNBRndBQUFBQUNDQUFBQVBIL0Uvc1pBQW9BQWdBWUFEY0VBUUFCQUFBRWdCZ0FBQUFBQWdnQUFBQUFBQ2IyTXdBS0FBSUFHUUEzQkFFQUFRQUFCSUFaQUFBQUFBSUlBQUFBSGdBQUFBQUFDZ0FDQUJvQU53UUJBQUVBQUFTQUdnQUFBQUFDQ0FBQUFDMEFFL3NaQUFvQUFnQWJBRGNFQVFBQkFBQUVnQnNBQUFBQUFnZ0FFL3NLQU8wRTEvOEtBQUlBSEFBQ0JBSUFDQUFyQkFJQUFBQklCQUFBTndRQkFBRUdnQUFBQUFBQUFnZ0FFNXNPQU8wYzAvOEVBaEFBRTFzSEFPMGMwLytzdEE0QTdkemEveU1JQVFBQUFnY0NBQUFBQUFjTkFBRUFBQUFEQUdBQXlBQURBRThBQUFBQUJJQWNBQUFBQUFJSUFBQUE4Zi9IRHJML0NnQUNBQjBBTndRQkFBRUFBQVNBSFFBQUFBQUNDQUFBQU9ML3RCT1kvd29BQWdBZUFEY0VBUUFCQUFBRWdCNEFBQUFBQWdnQUFBQ1gvNkFZZnY4S0FBSUFId0FDQkFJQUNBQXJCQUlBQUFCSUJBQUFOd1FCQUFFR2dBQUFBQUFBQWdnQUFLQ2EvNkF3ZXY4RUFoQUFBR0NULzZBd2V2K2F1WnIvb1BDQi95TUlBUUFBQWdjQ0FBQUFBQWNOQUFFQUFBQURBR0FBeUFBREFFOEFBQUFBQklBZkFBQUFBQUlJQU5hZTh2OEt5VDcvQ2dBQ0FDQUFBZ1FDQUFjQUt3UUNBQUFBU0FRQUFEY0VBUUFCQm9BQUFBQUFBQUlJQUFreTl2OEtNVHYvQkFJUUFLTUw3LzhLTVR2L0NUTDIvejFrUXY4akNBRUFBQUlIQWdBQUFBQUhEUUFCQUFBQUF3QmdBTWdBQXdCT0FBQUFBQVNBSUFBQUFBQUNDQUNWYmc0QXNqRHAvZ29BQWdBaEFBSUVBZ0FJQUNzRUFnQUFBRWdFQUFBM0JBRUFBUWFBQUFBQUFBQUNDQUNWRGhJQXNramwvZ1FDRUFDVnpnb0Fza2psL2k4b0VnQ3lDTzMrSXdnQkFBQUNCd0lBQUFBQUJ3MEFBUUFBQUFNQVlBRElBQU1BVHdBQUFBQUZnQ0lBQUFBS0FBSUFJZ0FFQmdRQUFRQUFBQVVHQkFBQ0FBQUFDZ1lCQUFFQUFBV0FJd0FBQUFvQUFnQWpBQVFHQkFBQ0FBQUFCUVlFQUFNQUFBQUFCZ0lBQWdBREJnSUFBZ0FMQmhBQUlnQUFBRUlBQUFBbEFBQUFKQUFBQUFBQUJZQWtBQUFBQ2dBQ0FDUUFCQVlFQUFNQUFBQUZCZ1FBQkFBQUFBb0dBUUFCQUFBRmdDVUFBQUFLQUFJQUpRQUVCZ1FBQXdBQUFBVUdCQUFGQUFBQUNnWUJBQUVBQUFXQUpnQUFBQW9BQWdBbUFBUUdCQUFGQUFBQUJRWUVBQVlBQUFBS0JnRUFBUUFBQllBbkFBQUFDZ0FDQUNjQUJBWUVBQVlBQUFBRkJnUUFCd0FBQUFvR0FRQUJBQUFGZ0NnQUFBQUtBQUlBS0FBRUJnUUFCd0FBQUFVR0JBQUlBQUFBQ2dZQkFBRUFBQVdBS1FBQUFBb0FBZ0FwQUFRR0JBQUlBQUFBQlFZRUFBa0FBQUFLQmdFQUFRQUFCWUFxQUFBQUNnQUNBQ29BQkFZRUFBa0FBQUFGQmdRQUNnQUFBQUFHQWdBQ0FBTUdBZ0FDQUFzR0VBQUFBQUFBS1FBQUFDd0FBQUFyQUFBQUFBQUZnQ3NBQUFBS0FBSUFLd0FFQmdRQUNnQUFBQVVHQkFBTEFBQUFDZ1lCQUFFQUFBV0FMQUFBQUFvQUFnQXNBQVFHQkFBS0FBQUFCUVlFQUF3QUFBQUtCZ0VBQVFBQUJZQXRBQUFBQ2dBQ0FDMEFCQVlFQUF3QUFBQUZCZ1FBRFFBQUFBQUdBZ0FDQUFNR0FnQUNBQXNHRUFBQUFBQUFMQUFBQUM0QUFBQXZBQUFBQUFBRmdDNEFBQUFLQUFJQUxnQUVCZ1FBQ0FBQUFBVUdCQUFOQUFBQUNnWUJBQUVBQUFXQUx3QUFBQW9BQWdBdkFBUUdCQUFOQUFBQUJRWUVBQTRBQUFBS0JnRUFBUUFBQllBd0FBQUFDZ0FDQURBQUJBWUVBQTRBQUFBRkJnUUFEd0FBQUFvR0FRQUJBQUFGZ0RFQUFBQUtBQUlBTVFBRUJnUUFEd0FBQUFVR0JBQVFBQUFBQ2dZQkFBRUFBQVdBTWdBQUFBb0FBZ0F5QUFRR0JBQVFBQUFBQlFZRUFCRUFBQUFBQmdJQUFnQURCZ0lBQWdBTEJoQUFNUUFBQUQ4QUFBQXpBQUFBQUFBQUFBQUFCWUF6QUFBQUNnQUNBRE1BQkFZRUFCRUFBQUFGQmdRQUVnQUFBQW9HQVFBQkFBQUZnRFFBQUFBS0FBSUFOQUFFQmdRQUVnQUFBQVVHQkFBVEFBQUFBQVlDQUFJQUF3WUNBQUlBQ3dZUUFBQUFBQUF6QUFBQVBRQUFBRFVBQUFBQUFBV0FOUUFBQUFvQUFnQTFBQVFHQkFBVEFBQUFCUVlFQUJRQUFBQUtCZ0VBQVFBQUJZQTJBQUFBQ2dBQ0FEWUFCQVlFQUJRQUFBQUZCZ1FBRlFBQUFBQUdBZ0FDQUFBQUJZQTNBQUFBQ2dBQ0FEY0FCQVlFQUJRQUFBQUZCZ1FBRmdBQUFBb0dBUUFCQUFBRmdEZ0FBQUFLQUFJQU9BQUVCZ1FBRmdBQUFBVUdCQUFYQUFBQUNnWUJBQUVBQUFXQU9RQUFBQW9BQWdBNUFBUUdCQUFYQUFBQUJRWUVBQmdBQUFBS0JnRUFBUUFBQllBNkFBQUFDZ0FDQURvQUJBWUVBQllBQUFBRkJnUUFHUUFBQUFvR0FRQUJBQUFGZ0RzQUFBQUtBQUlBT3dBRUJnUUFHUUFBQUFVR0JBQWFBQUFBQ2dZQkFBRUFBQVdBUEFBQUFBb0FBZ0E4QUFRR0JBQVVBQUFBQlFZRUFCc0FBQUFBQmdJQUFnQUFBQVdBUFFBQUFBb0FBZ0E5QUFRR0JBQVRBQUFBQlFZRUFCd0FBQUFLQmdFQUFRQUFCWUErQUFBQUNnQUNBRDRBQkFZRUFCd0FBQUFGQmdRQUhRQUFBQUFHQWdBQ0FBTUdBZ0FDQUFzR0VBQUFBQUFBUFFBQUFEOEFBQUFBQUFBQUFBQUZnRDhBQUFBS0FBSUFQd0FFQmdRQUVBQUFBQVVHQkFBZEFBQUFDZ1lCQUFFQUFBV0FRQUFBQUFvQUFnQkFBQVFHQkFBUEFBQUFCUVlFQUI0QUFBQUFCZ0lBQWdBQUFBV0FRUUFBQUFvQUFnQkJBQVFHQkFBSEFBQUFCUVlFQUI4QUFBQUFCZ0lBQWdBREJnSUFBZ0FMQmhBQUtBQUFBQ2NBQUFCQ0FBQUFBQUFBQUFBQUJZQkNBQUFBQ2dBQ0FFSUFCQVlFQUFJQUFBQUZCZ1FBSHdBQUFBb0dBUUFCQUFBRmdFTUFBQUFLQUFJQVF3QUVCZ1FBQlFBQUFBVUdCQUFnQUFBQUFBWUNBQUlBQUFBQUFBQUFBQUFBQUE9PQ==</t>
        </r>
      </text>
    </comment>
    <comment ref="J172" authorId="0">
      <text>
        <r>
          <rPr>
            <sz val="9"/>
            <color indexed="81"/>
            <rFont val="Tahoma"/>
            <family val="2"/>
          </rPr>
          <t>QzE5SDE3QnJOMk8yfE1BU1RFUiBTSEVFVFBpY3R1cmUgMTU5fFZtcERSREF4TURBRUF3SUJBQUFBQUFBQUFBQUFBQUNBQUFBQUFBTUFGZ0FBQUVOb1pXMUVjbUYzSURFeUxqQXVNaTR4TURjMkJBSVFBQUJnay8rZzJIMy9NNU1oQUhO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RWo2alI0V0NBUUFBQUFrQUJnSUJBQUFBQ1FBR1FnQUFCQUlBZ0FCQUE4SUFnQUJBQU9BTlFBQUFBUUNFQUFBWUpQL29OaDkvek9USVFCellwd0FCSUFCQUFBQUFBSUlBQUFBdGYrZ0dINy9DZ0FDQUFJQU53UUJBQUVBQUFTQUFnQUFBQUFDQ0FBQUFNVC90Qk9ZL3dvQUFnQURBQUFBQklBREFBQUFBQUlJQUFBQXRmL0hEckwvQ2dBQ0FBUUFBQUFFZ0FRQUFBQUFBZ2dBQUFERS85b0p6UDhLQUFJQUJRQUFBQVNBQlFBQUFBQUNDQUFBQUxYLzdRVG0vd29BQWdBR0FBSUVBZ0FJQUNzRUFnQUFBRWdFQUFBM0JBRUFBUWFBQUFBQUFBQUNDQUFBb0xqLzdSemkvd1FDRUFBQVlMSC83UnppLzVxNXVQL3QzT24vSXdnQkFBQUNCd0lBQUFBQUJ3MEFBUUFBQUFNQVlBRElBQU1BVHdBQUFBQUVnQVlBQUFBQUFnZ0FBQURFL3dBQUFBQUtBQUlBQndBM0JBRUFBUUFBQklBSEFBQUFBQUlJQUFBQXRmOFQreGtBQ2dBQ0FBZ0FBQUFFZ0FnQUFBQUFBZ2dBQUFDWC94UDdHUUFLQUFJQUNRQUNCQUlBQ0FBckJBSUFBQUJJQkFBQU53UUJBQUVHZ0FBQUFBQUFBZ2dBQUtDYS94TVRGZ0FFQWhBQUFHQ1QveE1URmdDYXVaci9FOU1kQUNNSUFRQUFBZ2NDQUFBQUFBY05BQUVBQUFBREFHQUF5QUFEQUU4QUFBQUFCSUFKQUFBQUFBSUlBQUFBeFA4bTlqTUFDZ0FDQUFvQUFnUUNBQWNBS3dRQ0FBRUFTQVFBQURjRUFRQUJCb0FBQUFBQUFBSUlBRFNUeC84bVhqQUFCQUlRQU0xc3dQOG1YakFBcStyUC8xbVJOd0FqQ0FFQUFBSUhBZ0FBQUFVSEFRQUZCQWNHQUFJQUFnQURBQUFIRGdBQkFBQUFBd0JnQU1nQUF3Qk9TQUFBQUFBRWdBb0FBQUFBQWdnQUFBQzEvem54VFFBS0FBSUFDd0EzQkFFQUFRQUFCSUFMQUFBQUFBSUlBQUFBeFA5TTdHY0FDZ0FDQUF3QUFBQUVnQXdBQUFBQUFnZ0FBUUMxLzJEbmdRQUtBQUlBRFFBQUFBU0FEUUFBQUFBQ0NBQUJBTVQvYytLYkFBb0FBZ0FPQUFBQUJJQU9BQUFBQUFJSUFBRUE0djl6NHBzQUNnQUNBQThBQUFBRWdBOEFBQUFBQWdnQUFRRHgvMkRuZ1FBS0FBSUFFQUFBQUFTQUVBQUFBQUFDQ0FBQUFPTC9UT3huQUFvQUFnQVJBQUFBQklBUkFBQUFBQUlJQUFBQTR2L2FDY3ovQ2dBQ0FCSUFBQUFFZ0JJQUFBQUFBZ2dBQUFEeC8rMEU1djhLQUFJQUV3QUFBQVNBRXdBQUFBQUNDQUQvL3c0QTdRVG0vd29BQWdBVUFBQUFCSUFVQUFBQUFBSUlBUC8vSFFBQUFBQUFDZ0FDQUJVQUFnUUNBQ01BS3dRQ0FBQUFTQVFBQURjRUFRQUJCb0FBQUFBQUFBSUlBRE9USVFBQWZQei9CQUlRQU14c0dnQUFmUHovTTVNaEFKbVZCZ0FqQ0FFQUFBSUhBZ0FBQUFVSEFRQUJBQWNPQUFFQUFBQURBR0FBeUFBREFFSnlBQUFBQUFTQUZRQUFBQUFDQ0FELy94MEEyZ25NL3dvQUFnQVdBQUFBQklBV0FBQUFBQUlJQVAvL0RnREhEckwvQ2dBQ0FCY0FBQUFFZ0JjQUFBQUFBZ2dBQUFEeC84Y09zdjhLQUFJQUdBQUFBQVNBR0FBQUFBQUNDQUFBQU9ML3RCT1kvd29BQWdBWkFBSUVBZ0FIQUNzRUFnQUFBRWdFQUFBR2dBQUFBQUFBQWdnQU5KUGwvN1I3bFA4RUFoQUF6V3plLzdSN2xQODBrK1gvNTY2Yi95TUlBUUFBQWdjQ0FBQUFBQWNOQUFFQUFBQURBR0FBeUFBREFFNEFBQUFBQllBYUFBQUFDZ0FDQUJvQUJBWUVBQUVBQUFBRkJnUUFBZ0FBQUFvR0FRQUJBQUFGZ0JzQUFBQUtBQUlBR3dBRUJnUUFBZ0FBQUFVR0JBQURBQUFBQUFZQ0FJQUFBQUFGZ0J3QUFBQUtBQUlBSEFBRUJnUUFBd0FBQUFVR0JBQUVBQUFBQUFZQ0FJQUFBQUFGZ0IwQUFBQUtBQUlBSFFBRUJnUUFCQUFBQUFVR0JBQUZBQUFBQ2dZQkFBRUFBQVdBSGdBQUFBb0FBZ0FlQUFRR0JBQUZBQUFBQlFZRUFBWUFBQUFLQmdFQUFRQUFCWUFmQUFBQUNnQUNBQjhBQkFZRUFBWUFBQUFGQmdRQUJ3QUFBQW9HQVFBQkFBQUZnQ0FBQUFBS0FBSUFJQUFFQmdRQUJ3QUFBQVVHQkFBSUFBQUFBQVlDQUFJQUFBQUZnQ0VBQUFBS0FBSUFJUUFFQmdRQUJ3QUFBQVVHQkFBSkFBQUFDZ1lCQUFFQUFBV0FJZ0FBQUFvQUFnQWlBQVFHQkFBSkFBQUFCUVlFQUFvQUFBQUtCZ0VBQVFBQUJZQWpBQUFBQ2dBQ0FDTUFCQVlFQUFvQUFBQUZCZ1FBQ3dBQUFBb0dBUUFCQUFBRmdDUUFBQUFLQUFJQUpBQUVCZ1FBQ3dBQUFBVUdCQUFNQUFBQUFBWUNBSUFBQUFBRmdDVUFBQUFLQUFJQUpRQUVCZ1FBREFBQUFBVUdCQUFOQUFBQUFBWUNBSUFBQUFBRmdDWUFBQUFLQUFJQUpnQUVCZ1FBRFFBQUFBVUdCQUFPQUFBQUFBWUNBSUFBQUFBRmdDY0FBQUFLQUFJQUp3QUVCZ1FBRGdBQUFBVUdCQUFQQUFBQUFBWUNBSUFBQUFBRmdDZ0FBQUFLQUFJQUtBQUVCZ1FBRHdBQUFBVUdCQUFRQUFBQUFBWUNBSUFBQUFBRmdDa0FBQUFLQUFJQUtRQUVCZ1FBQ3dBQUFBVUdCQUFRQUFBQUFBWUNBSUFBQUFBRmdDb0FBQUFLQUFJQUtnQUVCZ1FBQkFBQUFBVUdCQUFSQUFBQUFBWUNBSUFBQUFBRmdDc0FBQUFLQUFJQUt3QUVCZ1FBRVFBQUFBVUdCQUFTQUFBQUFBWUNBSUFBQUFBRmdDd0FBQUFLQUFJQUxBQUVCZ1FBRWdBQUFBVUdCQUFUQUFBQUFBWUNBSUFBQUFBRmdDMEFBQUFLQUFJQUxRQUVCZ1FBRXdBQUFBVUdCQUFVQUFBQUNnWUJBQUVBQUFXQUxnQUFBQW9BQWdBdUFBUUdCQUFUQUFBQUJRWUVBQlVBQUFBQUJnSUFnQUFBQUFXQUx3QUFBQW9BQWdBdkFBUUdCQUFWQUFBQUJRWUVBQllBQUFBQUJnSUFnQUFBQUFXQU1BQUFBQW9BQWdBd0FBUUdCQUFXQUFBQUJRWUVBQmNBQUFBQUJnSUFnQUFBQUFXQU1RQUFBQW9BQWdBeEFBUUdCQUFSQUFBQUJRWUVBQmNBQUFBQUJnSUFnQUFBQUFXQU1nQUFBQW9BQWdBeUFBUUdCQUFYQUFBQUJRWUVBQmdBQUFBQUJnSUFnQUFBQUFXQU13QUFBQW9BQWdBekFBUUdCQUFDQUFBQUJRWUVBQmdBQUFBQUJnSUFnQUFBQUFlQU5nQUFBQVFDRUFBQUFOUC9EVDNIL3dBQTAvL0hEckwvQ2dBQ0FEUUFBQW9DQUFRQUJBb0NBQUVBRFFJTUFNY09zdjhBQU5QL0FBQUFBQTRDREFBTlBjZi9BQURUL3dBQUFBQVBBZ3dBeHc2eS8wY3U2UDhBQUFBQUFBQUhnRGNBQUFBRUFoQUFBUURULzZZVmx3QUJBTlAvWU9lQkFBb0FBZ0ExQUFBS0FnQUVBQVFLQWdBQkFBMENEQUJnNTRFQUFRRFQvd0FBQUFBT0Fnd0FwaFdYQUFFQTAvOEFBQUFBRHdJTUFHRG5nUUJITHVqL0FBQUFBQUFBQjRBNEFBQUFCQUlRQUFBQUFBQWdPT0gvQUFBQUFOb0p6UDhLQUFJQU5nQUFDZ0lBQkFBRUNnSUFBUUFOQWd3QTJnbk0vd0FBQUFBQUFBQUFEZ0lNQUNBNDRmOEFBQUFBQUFBQUFBOENEQURhQ2N6L1JpNFZBQUFBQUFBQUFBQUFBQUFBQUFBQQ==</t>
        </r>
      </text>
    </comment>
    <comment ref="K172" authorId="0">
      <text>
        <r>
          <rPr>
            <sz val="9"/>
            <color indexed="81"/>
            <rFont val="Tahoma"/>
            <family val="2"/>
          </rPr>
          <t>QzE5SDE3QnJOMk8yfE1BU1RFUiBTSEVFVFBpY3R1cmUgMTU5fFZtcERSREF4TURBRUF3SUJBQUFBQUFBQUFBQUFBQUNBQUFBQUFBTUFGZ0FBQUVOb1pXMUVjbUYzSURFeUxqQXVNaTR4TURjMkJBSVFBQUJnay8rZzJIMy9NNU1oQUhO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RWo2alI0V0NBUUFBQUFrQUJnSUJBQUFBQ1FBR1FnQUFCQUlBZ0FCQUE4SUFnQUJBQU9BTlFBQUFBUUNFQUFBWUpQL29OaDkvek9USVFCellwd0FCSUFCQUFBQUFBSUlBQUFBdGYrZ0dINy9DZ0FDQUFJQU53UUJBQUVBQUFTQUFnQUFBQUFDQ0FBQUFNVC90Qk9ZL3dvQUFnQURBQUFBQklBREFBQUFBQUlJQUFBQXRmL0hEckwvQ2dBQ0FBUUFBQUFFZ0FRQUFBQUFBZ2dBQUFERS85b0p6UDhLQUFJQUJRQUFBQVNBQlFBQUFBQUNDQUFBQUxYLzdRVG0vd29BQWdBR0FBSUVBZ0FJQUNzRUFnQUFBRWdFQUFBM0JBRUFBUWFBQUFBQUFBQUNDQUFBb0xqLzdSemkvd1FDRUFBQVlMSC83UnppLzVxNXVQL3QzT24vSXdnQkFBQUNCd0lBQUFBQUJ3MEFBUUFBQUFNQVlBRElBQU1BVHdBQUFBQUVnQVlBQUFBQUFnZ0FBQURFL3dBQUFBQUtBQUlBQndBM0JBRUFBUUFBQklBSEFBQUFBQUlJQUFBQXRmOFQreGtBQ2dBQ0FBZ0FBQUFFZ0FnQUFBQUFBZ2dBQUFDWC94UDdHUUFLQUFJQUNRQUNCQUlBQ0FBckJBSUFBQUJJQkFBQU53UUJBQUVHZ0FBQUFBQUFBZ2dBQUtDYS94TVRGZ0FFQWhBQUFHQ1QveE1URmdDYXVaci9FOU1kQUNNSUFRQUFBZ2NDQUFBQUFBY05BQUVBQUFBREFHQUF5QUFEQUU4QUFBQUFCSUFKQUFBQUFBSUlBQUFBeFA4bTlqTUFDZ0FDQUFvQUFnUUNBQWNBS3dRQ0FBRUFTQVFBQURjRUFRQUJCb0FBQUFBQUFBSUlBRFNUeC84bVhqQUFCQUlRQU0xc3dQOG1YakFBcStyUC8xbVJOd0FqQ0FFQUFBSUhBZ0FBQUFVSEFRQUZCQWNHQUFJQUFnQURBQUFIRGdBQkFBQUFBd0JnQU1nQUF3Qk9TQUFBQUFBRWdBb0FBQUFBQWdnQUFBQzEvem54VFFBS0FBSUFDd0EzQkFFQUFRQUFCSUFMQUFBQUFBSUlBQUFBeFA5TTdHY0FDZ0FDQUF3QUFBQUVnQXdBQUFBQUFnZ0FBUUMxLzJEbmdRQUtBQUlBRFFBQUFBU0FEUUFBQUFBQ0NBQUJBTVQvYytLYkFBb0FBZ0FPQUFBQUJJQU9BQUFBQUFJSUFBRUE0djl6NHBzQUNnQUNBQThBQUFBRWdBOEFBQUFBQWdnQUFRRHgvMkRuZ1FBS0FBSUFFQUFBQUFTQUVBQUFBQUFDQ0FBQUFPTC9UT3huQUFvQUFnQVJBQUFBQklBUkFBQUFBQUlJQUFBQTR2L2FDY3ovQ2dBQ0FCSUFBQUFFZ0JJQUFBQUFBZ2dBQUFEeC8rMEU1djhLQUFJQUV3QUFBQVNBRXdBQUFBQUNDQUQvL3c0QTdRVG0vd29BQWdBVUFBQUFCSUFVQUFBQUFBSUlBUC8vSFFBQUFBQUFDZ0FDQUJVQUFnUUNBQ01BS3dRQ0FBQUFTQVFBQURjRUFRQUJCb0FBQUFBQUFBSUlBRE9USVFBQWZQei9CQUlRQU14c0dnQUFmUHovTTVNaEFKbVZCZ0FqQ0FFQUFBSUhBZ0FBQUFVSEFRQUJBQWNPQUFFQUFBQURBR0FBeUFBREFFSnlBQUFBQUFTQUZRQUFBQUFDQ0FELy94MEEyZ25NL3dvQUFnQVdBQUFBQklBV0FBQUFBQUlJQVAvL0RnREhEckwvQ2dBQ0FCY0FBQUFFZ0JjQUFBQUFBZ2dBQUFEeC84Y09zdjhLQUFJQUdBQUFBQVNBR0FBQUFBQUNDQUFBQU9ML3RCT1kvd29BQWdBWkFBSUVBZ0FIQUNzRUFnQUFBRWdFQUFBR2dBQUFBQUFBQWdnQU5KUGwvN1I3bFA4RUFoQUF6V3plLzdSN2xQODBrK1gvNTY2Yi95TUlBUUFBQWdjQ0FBQUFBQWNOQUFFQUFBQURBR0FBeUFBREFFNEFBQUFBQllBYUFBQUFDZ0FDQUJvQUJBWUVBQUVBQUFBRkJnUUFBZ0FBQUFvR0FRQUJBQUFGZ0JzQUFBQUtBQUlBR3dBRUJnUUFBZ0FBQUFVR0JBQURBQUFBQUFZQ0FJQUFBQUFGZ0J3QUFBQUtBQUlBSEFBRUJnUUFBd0FBQUFVR0JBQUVBQUFBQUFZQ0FJQUFBQUFGZ0IwQUFBQUtBQUlBSFFBRUJnUUFCQUFBQUFVR0JBQUZBQUFBQ2dZQkFBRUFBQVdBSGdBQUFBb0FBZ0FlQUFRR0JBQUZBQUFBQlFZRUFBWUFBQUFLQmdFQUFRQUFCWUFmQUFBQUNnQUNBQjhBQkFZRUFBWUFBQUFGQmdRQUJ3QUFBQW9HQVFBQkFBQUZnQ0FBQUFBS0FBSUFJQUFFQmdRQUJ3QUFBQVVHQkFBSUFBQUFBQVlDQUFJQUFBQUZnQ0VBQUFBS0FBSUFJUUFFQmdRQUJ3QUFBQVVHQkFBSkFBQUFDZ1lCQUFFQUFBV0FJZ0FBQUFvQUFnQWlBQVFHQkFBSkFBQUFCUVlFQUFvQUFBQUtCZ0VBQVFBQUJZQWpBQUFBQ2dBQ0FDTUFCQVlFQUFvQUFBQUZCZ1FBQ3dBQUFBb0dBUUFCQUFBRmdDUUFBQUFLQUFJQUpBQUVCZ1FBQ3dBQUFBVUdCQUFNQUFBQUFBWUNBSUFBQUFBRmdDVUFBQUFLQUFJQUpRQUVCZ1FBREFBQUFBVUdCQUFOQUFBQUFBWUNBSUFBQUFBRmdDWUFBQUFLQUFJQUpnQUVCZ1FBRFFBQUFBVUdCQUFPQUFBQUFBWUNBSUFBQUFBRmdDY0FBQUFLQUFJQUp3QUVCZ1FBRGdBQUFBVUdCQUFQQUFBQUFBWUNBSUFBQUFBRmdDZ0FBQUFLQUFJQUtBQUVCZ1FBRHdBQUFBVUdCQUFRQUFBQUFBWUNBSUFBQUFBRmdDa0FBQUFLQUFJQUtRQUVCZ1FBQ3dBQUFBVUdCQUFRQUFBQUFBWUNBSUFBQUFBRmdDb0FBQUFLQUFJQUtnQUVCZ1FBQkFBQUFBVUdCQUFSQUFBQUFBWUNBSUFBQUFBRmdDc0FBQUFLQUFJQUt3QUVCZ1FBRVFBQUFBVUdCQUFTQUFBQUFBWUNBSUFBQUFBRmdDd0FBQUFLQUFJQUxBQUVCZ1FBRWdBQUFBVUdCQUFUQUFBQUFBWUNBSUFBQUFBRmdDMEFBQUFLQUFJQUxRQUVCZ1FBRXdBQUFBVUdCQUFVQUFBQUNnWUJBQUVBQUFXQUxnQUFBQW9BQWdBdUFBUUdCQUFUQUFBQUJRWUVBQlVBQUFBQUJnSUFnQUFBQUFXQUx3QUFBQW9BQWdBdkFBUUdCQUFWQUFBQUJRWUVBQllBQUFBQUJnSUFnQUFBQUFXQU1BQUFBQW9BQWdBd0FBUUdCQUFXQUFBQUJRWUVBQmNBQUFBQUJnSUFnQUFBQUFXQU1RQUFBQW9BQWdBeEFBUUdCQUFSQUFBQUJRWUVBQmNBQUFBQUJnSUFnQUFBQUFXQU1nQUFBQW9BQWdBeUFBUUdCQUFYQUFBQUJRWUVBQmdBQUFBQUJnSUFnQUFBQUFXQU13QUFBQW9BQWdBekFBUUdCQUFDQUFBQUJRWUVBQmdBQUFBQUJnSUFnQUFBQUFlQU5nQUFBQVFDRUFBQUFOUC9EVDNIL3dBQTAvL0hEckwvQ2dBQ0FEUUFBQW9DQUFRQUJBb0NBQUVBRFFJTUFNY09zdjhBQU5QL0FBQUFBQTRDREFBTlBjZi9BQURUL3dBQUFBQVBBZ3dBeHc2eS8wY3U2UDhBQUFBQUFBQUhnRGNBQUFBRUFoQUFBUURULzZZVmx3QUJBTlAvWU9lQkFBb0FBZ0ExQUFBS0FnQUVBQVFLQWdBQkFBMENEQUJnNTRFQUFRRFQvd0FBQUFBT0Fnd0FwaFdYQUFFQTAvOEFBQUFBRHdJTUFHRG5nUUJITHVqL0FBQUFBQUFBQjRBNEFBQUFCQUlRQUFBQUFBQWdPT0gvQUFBQUFOb0p6UDhLQUFJQU5nQUFDZ0lBQkFBRUNnSUFBUUFOQWd3QTJnbk0vd0FBQUFBQUFBQUFEZ0lNQUNBNDRmOEFBQUFBQUFBQUFBOENEQURhQ2N6L1JpNFZBQUFBQUFBQUFBQUFBQUFBQUFBQQ==</t>
        </r>
      </text>
    </comment>
    <comment ref="J173" authorId="0">
      <text>
        <r>
          <rPr>
            <sz val="9"/>
            <color indexed="81"/>
            <rFont val="Tahoma"/>
            <family val="2"/>
          </rPr>
          <t>QzE5SDI4Q2xOM08yfE1BU1RFUiBTSEVFVFBpY3R1cmUgNDY3fFZtcERSREF4TURBRUF3SUJBQUFBQUFBQUFBQUFBQUNBQUFBQUFBTUFGZ0FBQUVOb1pXMUVjbUYzSURFeUxqQXVNaTR4TURjMkJBSVFBQUJnb3YrMGs1Zi9tYmxk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SDJTTnhVV0NBUUFBQUFrQUJnSUJBQUFBQ1FBR1FnQUFCQUlBZ0FCQUE4SUFnQUJBQU9BTndBQUFBUUNFQUFBWUtML3RKT1gvNW01WFFCZ0o0SUFCSUFCQUFBQUFBSUlBUC8vTEFBQUFBQUFDZ0FDQUFJQU53UUJBQUVBQUFTQUFnQUFBQUFDQ0FELy93NEFBQUFBQUFvQUFnQURBQUFBQklBREFBQUFBQUlJQUFBQUFBRHRCT2IvQ2dBQ0FBUUFBZ1FDQUFjQUt3UUNBQUVBU0FRQUFEY0VBUUFCQm9BQUFBQUFBQUlJQUx3NysvL3RiT0wvQkFJUUFGWVY5UC90Yk9ML001TURBQ0NnNmY4akNBRUFBQUlIQWdBQUFBVUhBUUFFQkFjR0FBSUFBZ0FEQUFBSERnQUJBQUFBQXdCZ0FNZ0FBd0JPU0FBQUFBQUVnQVFBQUFBQUFnZ0EvLzhPQU5vSnpQOEtBQUlBQlFBQUFBU0FCUUFBQUFBQ0NBRC8veXdBMmduTS93b0FBZ0FHQUFBQUJJQUdBQUFBQUFJSUFQLy9Pd0RIRHJML0NnQUNBQWNBQUFBRWdBY0FBQUFBQWdnQUFBQmFBTWNPc3Y4S0FBSUFDQUFDQkFJQUVRQXJCQUlBQUFCSUJBQUFOd1FCQUFFR2dBQUFBQUFBQWdnQUFLQmRBTWQycnY4RUFoQUFBR0JXQU1kMnJ2K1p1VjBBTGQyMy95TUlBUUFBQWdjQ0FBQUFCUWNCQUFFQUJ3NEFBUUFBQUFNQVlBRElBQU1BUTJ3QUFBQUFCSUFJQUFBQUFBSUlBQUFBTFFDMEU1ai9DZ0FDQUFrQUFBQUVnQWtBQUFBQUFnZ0EvLzhPQUxRVG1QOEtBQUlBQ2dBQUFBU0FDZ0FBQUFBQ0NBQUFBQUFBeHc2eS93b0FBZ0FMQUFBQUJJQUxBQUFBQUFJSUFBQUE0di9IRHJML0NnQUNBQXdBQWdRQ0FBY0FLd1FDQUFBQVNBUUFBQWFBQUFBQUFBQUNDQUEwaytYL3gzYXUvd1FDRUFETmJONy94M2F1L3pTVDVmLzZxYlgvSXdnQkFBQUNCd0lBQUFBQUJ3MEFBUUFBQUFNQVlBRElBQU1BVGdBQUFBQUVnQXdBQUFBQUFnZ0FBQURULzlvSnpQOEtBQUlBRFFBM0JBRUFBUUFBQklBTkFBQUFBQUlJQUFBQXRmL2FDY3ovQ2dBQ0FBNEFOd1FCQUFFQUFBU0FEZ0FBQUFBQ0NBQUFBS2IveHc2eS93b0FBZ0FQQUFJRUFnQUlBQ3NFQWdBQUFFZ0VBQUEzQkFFQUFRYUFBQUFBQUFBQ0NBQUFvS24veHlhdS93UUNFQUFBWUtML3h5YXUvNXE1cWYvSDVyWC9Jd2dCQUFBQ0J3SUFBQUFBQncwQUFRQUFBQU1BWUFESUFBTUFUd0FBQUFBRWdBOEFBQUFBQWdnQUFRQzEvN1FUbVA4S0FBSUFFQUEzQkFFQUFRQUFCSUFRQUFBQUFBSUlBQUFBMC8rMEU1ai9DZ0FDQUJFQU53UUJBQUVBQUFTQUVRQUFBQUFDQ0FBQUFBQUFFL3NaQUFvQUFnQVNBQUFBQklBU0FBQUFBQUlJQUFBQTR2OFQreGtBQ2dBQ0FCTUFBZ1FDQUFnQUt3UUNBQUFBU0FRQUFEY0VBUUFCQm9BQUFBQUFBQUlJQUFDZzVmOFRFeFlBQkFJUUFBQmczdjhURXhZQW1ybmwveFBUSFFBakNBRUFBQUlIQWdBQUFBQUhEUUFCQUFBQUF3QmdBTWdBQXdCUEFBQUFBQVNBRXdBQUFBQUNDQUQvL3c0QUp2WXpBQW9BQWdBVUFBSUVBZ0FIQUNzRUFnQUFBRWdFQUFBR2dBQUFBQUFBQWdnQU01TVNBQ1plTUFBRUFoQUF6R3dMQUNaZU1BQXpreElBV1pFM0FDTUlBUUFBQWdjQ0FBQUFBQWNOQUFFQUFBQURBR0FBeUFBREFFNEFBQUFBQklBVUFBQUFBQUlJQVAvL0xBQW05ak1BQ2dBQ0FCVUFOd1FCQUFFQUFBU0FGUUFBQUFBQ0NBRC8venNBT2ZGTkFBb0FBZ0FXQURjRUFRQUJBQUFFZ0JZQUFBQUFBZ2dBLy84c0FFenNad0FLQUFJQUZ3QTNCQUVBQVFBQUJJQVhBQUFBQUFJSUFQLy9EZ0JNN0djQUNnQUNBQmdBQUFBRWdCZ0FBQUFBQWdnQUFBQUFBR0RuZ1FBS0FBSUFHUUEzQkFFQUFRQUFCSUFaQUFBQUFBSUlBQUFBQUFBNThVMEFDZ0FDQUJvQU53UUJBQUVBQUFXQUd3QUFBQW9BQWdBYkFBUUdCQUFCQUFBQUJRWUVBQUlBQUFBS0JnRUFBUUFBQllBY0FBQUFDZ0FDQUJ3QUJBWUVBQUlBQUFBRkJnUUFBd0FBQUFvR0FRQUJBQUFGZ0IwQUFBQUtBQUlBSFFBRUJnUUFBd0FBQUFVR0JBQUVBQUFBQ2dZQkFBRUFBQVdBSGdBQUFBb0FBZ0FlQUFRR0JBQUVBQUFBQlFZRUFBVUFBQUFBQmdJQWdBQUFBQVdBSHdBQUFBb0FBZ0FmQUFRR0JBQUZBQUFBQlFZRUFBWUFBQUFBQmdJQWdBQUFBQVdBSUFBQUFBb0FBZ0FnQUFRR0JBQUdBQUFBQlFZRUFBY0FBQUFLQmdFQUFRQUFCWUFoQUFBQUNnQUNBQ0VBQkFZRUFBWUFBQUFGQmdRQUNBQUFBQUFHQWdDQUFBQUFCWUFpQUFBQUNnQUNBQ0lBQkFZRUFBZ0FBQUFGQmdRQUNRQUFBQUFHQWdDQUFBQUFCWUFqQUFBQUNnQUNBQ01BQkFZRUFBa0FBQUFGQmdRQUNnQUFBQUFHQWdDQUFBQUFCWUFrQUFBQUNnQUNBQ1FBQkFZRUFBUUFBQUFGQmdRQUNnQUFBQUFHQWdDQUFBQUFCWUFsQUFBQUNnQUNBQ1VBQkFZRUFBb0FBQUFGQmdRQUN3QUFBQW9HQVFBQkFBQUZnQ1lBQUFBS0FBSUFKZ0FFQmdRQUN3QUFBQVVHQkFBTUFBQUFDZ1lCQUFFQUFBV0FKd0FBQUFvQUFnQW5BQVFHQkFBTUFBQUFCUVlFQUEwQUFBQUtCZ0VBQVFBQUJZQW9BQUFBQ2dBQ0FDZ0FCQVlFQUEwQUFBQUZCZ1FBRGdBQUFBb0dBUUFCQUFBRmdDa0FBQUFLQUFJQUtRQUVCZ1FBRGdBQUFBVUdCQUFQQUFBQUNnWUJBQUVBQUFXQUtnQUFBQW9BQWdBcUFBUUdCQUFQQUFBQUJRWUVBQkFBQUFBS0JnRUFBUUFBQllBckFBQUFDZ0FDQUNzQUJBWUVBQXNBQUFBRkJnUUFFQUFBQUFvR0FRQUJBQUFGZ0N3QUFBQUtBQUlBTEFBRUJnUUFBZ0FBQUFVR0JBQVJBQUFBQ2dZQkFBRUFBQVdBTFFBQUFBb0FBZ0F0QUFRR0JBQVJBQUFBQlFZRUFCSUFBQUFBQmdJQUFnQUFBQVdBTGdBQUFBb0FBZ0F1QUFRR0JBQVJBQUFBQlFZRUFCTUFBQUFLQmdFQUFRQUFCWUF2QUFBQUNnQUNBQzhBQkFZRUFCTUFBQUFGQmdRQUZBQUFBQW9HQVFBQkFBQUZnREFBQUFBS0FBSUFNQUFFQmdRQUZBQUFBQVVHQkFBVkFBQUFDZ1lCQUFFQUFBV0FNUUFBQUFvQUFnQXhBQVFHQkFBVkFBQUFCUVlFQUJZQUFBQUtCZ0VBQVFBQUJZQXlBQUFBQ2dBQ0FESUFCQVlFQUJZQUFBQUZCZ1FBRndBQUFBb0dBUUFCQUFBRmdETUFBQUFLQUFJQU13QUVCZ1FBRndBQUFBVUdCQUFZQUFBQUNnWUJBQUVBQUFXQU5BQUFBQW9BQWdBMEFBUUdCQUFYQUFBQUJRWUVBQmtBQUFBS0JnRUFBUUFBQllBMUFBQUFDZ0FDQURVQUJBWUVBQk1BQUFBRkJnUUFHUUFBQUFvR0FRQUJBQUFIZ0RnQUFBQUVBaEFBLy84ZEFBMDl4Ly8vL3gwQXh3Nnkvd29BQWdBMkFBQUtBZ0FFQUFRS0FnQUJBQTBDREFESERyTC8vLzhkQUFBQUFBQU9BZ3dBRFQzSC8vLy9IUUFBQUFBQUR3SU1BTWNPc3Y5R0xqTUFBQUFBQUFBQUFBQUFBQUFBQUFBPQ==</t>
        </r>
      </text>
    </comment>
    <comment ref="K173" authorId="0">
      <text>
        <r>
          <rPr>
            <sz val="9"/>
            <color indexed="81"/>
            <rFont val="Tahoma"/>
            <family val="2"/>
          </rPr>
          <t>QzE5SDI4Q2xOM08yfE1BU1RFUiBTSEVFVFBpY3R1cmUgNDY3fFZtcERSREF4TURBRUF3SUJBQUFBQUFBQUFBQUFBQUNBQUFBQUFBTUFGZ0FBQUVOb1pXMUVjbUYzSURFeUxqQXVNaTR4TURjMkJBSVFBQUJnb3YrMGs1Zi9tYmxk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SDJTTnhVV0NBUUFBQUFrQUJnSUJBQUFBQ1FBR1FnQUFCQUlBZ0FCQUE4SUFnQUJBQU9BTndBQUFBUUNFQUFBWUtML3RKT1gvNW01WFFCZ0o0SUFCSUFCQUFBQUFBSUlBUC8vTEFBQUFBQUFDZ0FDQUFJQU53UUJBQUVBQUFTQUFnQUFBQUFDQ0FELy93NEFBQUFBQUFvQUFnQURBQUFBQklBREFBQUFBQUlJQUFBQUFBRHRCT2IvQ2dBQ0FBUUFBZ1FDQUFjQUt3UUNBQUVBU0FRQUFEY0VBUUFCQm9BQUFBQUFBQUlJQUx3NysvL3RiT0wvQkFJUUFGWVY5UC90Yk9ML001TURBQ0NnNmY4akNBRUFBQUlIQWdBQUFBVUhBUUFFQkFjR0FBSUFBZ0FEQUFBSERnQUJBQUFBQXdCZ0FNZ0FBd0JPU0FBQUFBQUVnQVFBQUFBQUFnZ0EvLzhPQU5vSnpQOEtBQUlBQlFBQUFBU0FCUUFBQUFBQ0NBRC8veXdBMmduTS93b0FBZ0FHQUFBQUJJQUdBQUFBQUFJSUFQLy9Pd0RIRHJML0NnQUNBQWNBQUFBRWdBY0FBQUFBQWdnQUFBQmFBTWNPc3Y4S0FBSUFDQUFDQkFJQUVRQXJCQUlBQUFCSUJBQUFOd1FCQUFFR2dBQUFBQUFBQWdnQUFLQmRBTWQycnY4RUFoQUFBR0JXQU1kMnJ2K1p1VjBBTGQyMy95TUlBUUFBQWdjQ0FBQUFCUWNCQUFFQUJ3NEFBUUFBQUFNQVlBRElBQU1BUTJ3QUFBQUFCSUFJQUFBQUFBSUlBQUFBTFFDMEU1ai9DZ0FDQUFrQUFBQUVnQWtBQUFBQUFnZ0EvLzhPQUxRVG1QOEtBQUlBQ2dBQUFBU0FDZ0FBQUFBQ0NBQUFBQUFBeHc2eS93b0FBZ0FMQUFBQUJJQUxBQUFBQUFJSUFBQUE0di9IRHJML0NnQUNBQXdBQWdRQ0FBY0FLd1FDQUFBQVNBUUFBQWFBQUFBQUFBQUNDQUEwaytYL3gzYXUvd1FDRUFETmJONy94M2F1L3pTVDVmLzZxYlgvSXdnQkFBQUNCd0lBQUFBQUJ3MEFBUUFBQUFNQVlBRElBQU1BVGdBQUFBQUVnQXdBQUFBQUFnZ0FBQURULzlvSnpQOEtBQUlBRFFBM0JBRUFBUUFBQklBTkFBQUFBQUlJQUFBQXRmL2FDY3ovQ2dBQ0FBNEFOd1FCQUFFQUFBU0FEZ0FBQUFBQ0NBQUFBS2IveHc2eS93b0FBZ0FQQUFJRUFnQUlBQ3NFQWdBQUFFZ0VBQUEzQkFFQUFRYUFBQUFBQUFBQ0NBQUFvS24veHlhdS93UUNFQUFBWUtML3h5YXUvNXE1cWYvSDVyWC9Jd2dCQUFBQ0J3SUFBQUFBQncwQUFRQUFBQU1BWUFESUFBTUFUd0FBQUFBRWdBOEFBQUFBQWdnQUFRQzEvN1FUbVA4S0FBSUFFQUEzQkFFQUFRQUFCSUFRQUFBQUFBSUlBQUFBMC8rMEU1ai9DZ0FDQUJFQU53UUJBQUVBQUFTQUVRQUFBQUFDQ0FBQUFBQUFFL3NaQUFvQUFnQVNBQUFBQklBU0FBQUFBQUlJQUFBQTR2OFQreGtBQ2dBQ0FCTUFBZ1FDQUFnQUt3UUNBQUFBU0FRQUFEY0VBUUFCQm9BQUFBQUFBQUlJQUFDZzVmOFRFeFlBQkFJUUFBQmczdjhURXhZQW1ybmwveFBUSFFBakNBRUFBQUlIQWdBQUFBQUhEUUFCQUFBQUF3QmdBTWdBQXdCUEFBQUFBQVNBRXdBQUFBQUNDQUQvL3c0QUp2WXpBQW9BQWdBVUFBSUVBZ0FIQUNzRUFnQUFBRWdFQUFBR2dBQUFBQUFBQWdnQU01TVNBQ1plTUFBRUFoQUF6R3dMQUNaZU1BQXpreElBV1pFM0FDTUlBUUFBQWdjQ0FBQUFBQWNOQUFFQUFBQURBR0FBeUFBREFFNEFBQUFBQklBVUFBQUFBQUlJQVAvL0xBQW05ak1BQ2dBQ0FCVUFOd1FCQUFFQUFBU0FGUUFBQUFBQ0NBRC8venNBT2ZGTkFBb0FBZ0FXQURjRUFRQUJBQUFFZ0JZQUFBQUFBZ2dBLy84c0FFenNad0FLQUFJQUZ3QTNCQUVBQVFBQUJJQVhBQUFBQUFJSUFQLy9EZ0JNN0djQUNnQUNBQmdBQUFBRWdCZ0FBQUFBQWdnQUFBQUFBR0RuZ1FBS0FBSUFHUUEzQkFFQUFRQUFCSUFaQUFBQUFBSUlBQUFBQUFBNThVMEFDZ0FDQUJvQU53UUJBQUVBQUFXQUd3QUFBQW9BQWdBYkFBUUdCQUFCQUFBQUJRWUVBQUlBQUFBS0JnRUFBUUFBQllBY0FBQUFDZ0FDQUJ3QUJBWUVBQUlBQUFBRkJnUUFBd0FBQUFvR0FRQUJBQUFGZ0IwQUFBQUtBQUlBSFFBRUJnUUFBd0FBQUFVR0JBQUVBQUFBQ2dZQkFBRUFBQVdBSGdBQUFBb0FBZ0FlQUFRR0JBQUVBQUFBQlFZRUFBVUFBQUFBQmdJQWdBQUFBQVdBSHdBQUFBb0FBZ0FmQUFRR0JBQUZBQUFBQlFZRUFBWUFBQUFBQmdJQWdBQUFBQVdBSUFBQUFBb0FBZ0FnQUFRR0JBQUdBQUFBQlFZRUFBY0FBQUFLQmdFQUFRQUFCWUFoQUFBQUNnQUNBQ0VBQkFZRUFBWUFBQUFGQmdRQUNBQUFBQUFHQWdDQUFBQUFCWUFpQUFBQUNnQUNBQ0lBQkFZRUFBZ0FBQUFGQmdRQUNRQUFBQUFHQWdDQUFBQUFCWUFqQUFBQUNnQUNBQ01BQkFZRUFBa0FBQUFGQmdRQUNnQUFBQUFHQWdDQUFBQUFCWUFrQUFBQUNnQUNBQ1FBQkFZRUFBUUFBQUFGQmdRQUNnQUFBQUFHQWdDQUFBQUFCWUFsQUFBQUNnQUNBQ1VBQkFZRUFBb0FBQUFGQmdRQUN3QUFBQW9HQVFBQkFBQUZnQ1lBQUFBS0FBSUFKZ0FFQmdRQUN3QUFBQVVHQkFBTUFBQUFDZ1lCQUFFQUFBV0FKd0FBQUFvQUFnQW5BQVFHQkFBTUFBQUFCUVlFQUEwQUFBQUtCZ0VBQVFBQUJZQW9BQUFBQ2dBQ0FDZ0FCQVlFQUEwQUFBQUZCZ1FBRGdBQUFBb0dBUUFCQUFBRmdDa0FBQUFLQUFJQUtRQUVCZ1FBRGdBQUFBVUdCQUFQQUFBQUNnWUJBQUVBQUFXQUtnQUFBQW9BQWdBcUFBUUdCQUFQQUFBQUJRWUVBQkFBQUFBS0JnRUFBUUFBQllBckFBQUFDZ0FDQUNzQUJBWUVBQXNBQUFBRkJnUUFFQUFBQUFvR0FRQUJBQUFGZ0N3QUFBQUtBQUlBTEFBRUJnUUFBZ0FBQUFVR0JBQVJBQUFBQ2dZQkFBRUFBQVdBTFFBQUFBb0FBZ0F0QUFRR0JBQVJBQUFBQlFZRUFCSUFBQUFBQmdJQUFnQUFBQVdBTGdBQUFBb0FBZ0F1QUFRR0JBQVJBQUFBQlFZRUFCTUFBQUFLQmdFQUFRQUFCWUF2QUFBQUNnQUNBQzhBQkFZRUFCTUFBQUFGQmdRQUZBQUFBQW9HQVFBQkFBQUZnREFBQUFBS0FBSUFNQUFFQmdRQUZBQUFBQVVHQkFBVkFBQUFDZ1lCQUFFQUFBV0FNUUFBQUFvQUFnQXhBQVFHQkFBVkFBQUFCUVlFQUJZQUFBQUtCZ0VBQVFBQUJZQXlBQUFBQ2dBQ0FESUFCQVlFQUJZQUFBQUZCZ1FBRndBQUFBb0dBUUFCQUFBRmdETUFBQUFLQUFJQU13QUVCZ1FBRndBQUFBVUdCQUFZQUFBQUNnWUJBQUVBQUFXQU5BQUFBQW9BQWdBMEFBUUdCQUFYQUFBQUJRWUVBQmtBQUFBS0JnRUFBUUFBQllBMUFBQUFDZ0FDQURVQUJBWUVBQk1BQUFBRkJnUUFHUUFBQUFvR0FRQUJBQUFIZ0RnQUFBQUVBaEFBLy84ZEFBMDl4Ly8vL3gwQXh3Nnkvd29BQWdBMkFBQUtBZ0FFQUFRS0FnQUJBQTBDREFESERyTC8vLzhkQUFBQUFBQU9BZ3dBRFQzSC8vLy9IUUFBQUFBQUR3SU1BTWNPc3Y5R0xqTUFBQUFBQUFBQUFBQUFBQUFBQUFBPQ==</t>
        </r>
      </text>
    </comment>
    <comment ref="J174" authorId="0">
      <text>
        <r>
          <rPr>
            <sz val="9"/>
            <color indexed="81"/>
            <rFont val="Tahoma"/>
            <family val="2"/>
          </rPr>
          <t>QzIxSDIxTjdPfE1BU1RFUiBTSEVFVFBpY3R1cmUgNTY1fFZtcERSREF4TURBRUF3SUJBQUFBQUFBQUFBQUFBQUNBQUFBQUFBTUFGZ0FBQUVOb1pXMUVjbUYzSURFeUxqQXVNaTR4TURjMkJBSVFBTkVncS85NTlvSC80NlUyQU82dnh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i83VkFrV0NBUUFBQUFrQUJnSUJBQUFBQ1FBR1FnQUFCQUlBZ0FCQUE4SUFnQUJBQU9BUVFBQUFBUUNFQURSSUt2L2VmYUIvK09sTmdEdXI4VUFCSUFCQUFBQUFBSUlBQUFBNHY4bTlqTUFDZ0FDQUFJQU53UUJBQUVBQUFTQUFnQUFBQUFDQ0FBQUFOUC9FL3NaQUFvQUFnQURBQUlFQWdBSUFDc0VBZ0FBQUVnRUFBQTNCQUVBQVFhQUFBQUFBQUFDQ0FBQW9OYi9FeE1XQUFRQ0VBQUFZTS8vRXhNV0FKcTUxdjhUMHgwQUl3Z0JBQUFDQndJQUFBQUFCdzBBQVFBQUFBTUFZQURJQUFNQVR3QUFBQUFFZ0FNQUFBQUFBZ2dBQUFEaS93QUFBQUFLQUFJQUJBQUFBQVNBQkFBQUFBQUNDQUFBQU5QLzdRVG0vd29BQWdBRkFBQUFCSUFGQUFBQUFBSUlBQUVBNHYvYUNjei9DZ0FDQUFZQUFBQUVnQVlBQUFBQUFnZ0FBQUFBQU5vSnpQOEtBQUlBQndBQUFBU0FCd0FBQUFBQ0NBRC8vdzRBN1FUbS93b0FBZ0FJQUFBQUJJQUlBQUFBQUFJSUFBQUFBQUFBQUFBQUNnQUNBQWtBQUFBRWdBa0FBQUFBQWdnQS8vOE9BQlA3R1FBS0FBSUFDZ0FBQUFTQUNnQUFBQUFDQ0FCRHpBSUFHbU0xQUFvQUFnQUxBQUFBQklBTEFBQUFBQUlJQUowWEdRQUdka2tBQ2dBQ0FBd0FBZ1FDQUFjQUt3UUNBQUFBU0FRQUFBYUFBQUFBQUFBQ0NBRFFxaHdBQnQ1RkFBUUNFQUJxaEJVQUJ0NUZBTkNxSEFBNkVVMEFJd2dCQUFBQ0J3SUFBQUFBQncwQUFRQUFBQU1BWUFESUFBTUFUZ0FBQUFBRWdBd0FBQUFBQWdnQXNCSXpBQVoyT2dBS0FBSUFEUUFDQkFJQUJ3QXJCQUlBQUFCSUJBQUFCb0FBQUFBQUFBSUlBT09sTmdBRzNqWUFCQUlRQUgxL0x3QUczallBNDZVMkFEb1JQZ0FqQ0FFQUFBSUhBZ0FBQUFBSERRQUJBQUFBQXdCZ0FNZ0FBd0JPQUFBQUFBU0FEUUFBQUFBQ0NBRHQxU3dBMmgwZEFBb0FBZ0FPQUFJRUFnQUhBQ3NFQWdBQUFFZ0VBQUFHZ0FBQUFBQUFBZ2dBSUdrd0FOcUZHUUFFQWhBQXVrSXBBTnFGR1FBZ2FUQUFEYmtnQUNNSUFRQUFBZ2NDQUFBQUFBY05BQUVBQUFBREFHQUF5QUFEQUU0QUFBQUFCSUFPQUFBQUFBSUlBTmIwRlFEMFMyY0FDZ0FDQUE4QUFBQUVnQThBQUFBQUFnZ0FGam91QUNYdWVBQUtBQUlBRUFBQUFBU0FFQUFBQUFBQ0NBQk9GeXNBRThTV0FBb0FBZ0FSQUFBQUJJQVJBQUFBQUFJSUFFZXZEd0RQOTZJQUNnQUNBQklBQUFBRWdCSUFBQUFBQWdnQUNHcjMvNTVWa1FBS0FBSUFFd0FBQUFTQUV3QUFBQUFDQ0FEUGpQci9zWDl6QUFvQUFnQVVBQUFBQklBVUFBQUFBQUlJQUFBQzNQOWJpWjBBQ2dBQ0FCVUFBQUFFZ0JVQUFBQUFBZ2dBN1FiQy8xdUpqZ0FLQUFJQUZnQUNCQUlBQndBckJBSUFBQUJJQkFBQU53UUJBQUVHZ0FBQUFBQUFBZ2dBSUpyRi8xdnhpZ0FFQWhBQXVuTysvMXZ4aWdBZ21zWC9qaVNTQUNNSUFRQUFBZ2NDQUFBQUFBY05BQUVBQUFBREFHQUF5QUFEQUU0QUFBQUFCSUFXQUFBQUFBSUlBSk83cS85SW5LSUFDZ0FDQUJjQU53UUJBQUVBQUFTQUZ3QUFBQUFDQ0FCUTc3Zi9Ud1MrQUFvQUFnQVlBRGNFQVFBQkFBQUVnQmdBQUFBQUFnZ0FQY1hWLzRqaHVnQUtBQUlBR1FBQ0JBSUFCd0FyQkFJQUFRQklCQUFBTndRQkFBRUdnQUFBQUFBQUFnZ0FjVmpaLzRoSnR3QUVBaEFBQ2pMUy80aEp0d0J4V05uLzdxL0ZBQ01JQVFBQUFnY0NBQUFBQlFjQkFBRUFCdzRBQVFBQUFBTUFZQURJQUFNQVRrZ0FBQUFBQklBWkFBQUFBQUlJQUFBQUR3REhEckwvQ2dBQ0FCb0FBQUFFZ0JvQUFBQUFBZ2dBN2RVc0FBRHNydjhLQUFJQUd3QUNCQUlBQndBckJBSUFBQUJJQkFBQU53UUJBQUVHZ0FBQUFBQUFBZ2dBSUdrd0FBQlVxLzhFQWhBQXVrSXBBQUJVcS84Z2FUQUFNNGV5L3lNSUFRQUFBZ2NDQUFBQUFBY05BQUVBQUFBREFHQUF5QUFEQUU0QUFBQUFCSUFiQUFBQUFBSUlBTEFTTXdEVGs1SC9DZ0FDQUJ3QU53UUJBQUVBQUFTQUhBQUFBQUFDQ0FDZEZ4a0EwNU9DL3dvQUFnQWRBRGNFQVFBQkFBQUVnQjBBQUFBQUFnZ0FROHdDQUwrbWx2OEtBQUlBSGdBQ0JBSUFCd0FyQkFJQUFRQklCQUFBTndRQkFBRUdnQUFBQUFBQUFnZ0Evd2YrLzc4T2svOEVBaEFBbWVIMi83OE9rLzkyWHdZQTgwR2EveU1JQVFBQUFnY0NBQUFBQlFjQkFBUUVCd1lBQWdBQ0FBTUFBQWNPQUFFQUFBQURBR0FBeUFBREFFNUlBQUFBQUFXQUh3QUFBQW9BQWdBZkFBUUdCQUFCQUFBQUJRWUVBQUlBQUFBS0JnRUFBUUFBQllBZ0FBQUFDZ0FDQUNBQUJBWUVBQUlBQUFBRkJnUUFBd0FBQUFvR0FRQUJBQUFGZ0NFQUFBQUtBQUlBSVFBRUJnUUFBd0FBQUFVR0JBQUVBQUFBQUFZQ0FJQUFBQUFGZ0NJQUFBQUtBQUlBSWdBRUJnUUFCQUFBQUFVR0JBQUZBQUFBQUFZQ0FJQUFBQUFGZ0NNQUFBQUtBQUlBSXdBRUJnUUFCUUFBQUFVR0JBQUdBQUFBQUFZQ0FJQUFBQUFGZ0NRQUFBQUtBQUlBSkFBRUJnUUFCZ0FBQUFVR0JBQUhBQUFBQUFZQ0FJQUFBQUFGZ0NVQUFBQUtBQUlBSlFBRUJnUUFCd0FBQUFVR0JBQUlBQUFBQUFZQ0FJQUFBQUFGZ0NZQUFBQUtBQUlBSmdBRUJnUUFBd0FBQUFVR0JBQUlBQUFBQUFZQ0FJQUFBQUFGZ0NjQUFBQUtBQUlBSndBRUJnUUFDQUFBQUFVR0JBQUpBQUFBQUFBRmdDZ0FBQUFLQUFJQUtBQUVCZ1FBQ1FBQUFBVUdCQUFLQUFBQUFBWUNBSUFBQUFBRmdDa0FBQUFLQUFJQUtRQUVCZ1FBQ2dBQUFBVUdCQUFMQUFBQUFBWUNBSUFBQUFBRmdDb0FBQUFLQUFJQUtnQUVCZ1FBQ3dBQUFBVUdCQUFNQUFBQUFBWUNBSUFBQUFBRmdDc0FBQUFLQUFJQUt3QUVCZ1FBREFBQUFBVUdCQUFOQUFBQUFBWUNBSUFBQUFBRmdDd0FBQUFLQUFJQUxBQUVCZ1FBQ1FBQUFBVUdCQUFOQUFBQUFBWUNBSUFBQUFBRmdDMEFBQUFLQUFJQUxRQUVCZ1FBQ3dBQUFBVUdCQUFPQUFBQUFBQUZnQzRBQUFBS0FBSUFMZ0FFQmdRQURnQUFBQVVHQkFBUEFBQUFBQVlDQUlBQUFBQUZnQzhBQUFBS0FBSUFMd0FFQmdRQUR3QUFBQVVHQkFBUUFBQUFBQVlDQUlBQUFBQUZnREFBQUFBS0FBSUFNQUFFQmdRQUVBQUFBQVVHQkFBUkFBQUFBQVlDQUlBQUFBQUZnREVBQUFBS0FBSUFNUUFFQmdRQUVRQUFBQVVHQkFBU0FBQUFBQVlDQUlBQUFBQUZnRElBQUFBS0FBSUFNZ0FFQmdRQUVnQUFBQVVHQkFBVEFBQUFBQVlDQUlBQUFBQUZnRE1BQUFBS0FBSUFNd0FFQmdRQURnQUFBQVVHQkFBVEFBQUFBQVlDQUlBQUFBQUZnRFFBQUFBS0FBSUFOQUFFQmdRQUVnQUFBQVVHQkFBVUFBQUFDZ1lCQUFFQUFBV0FOUUFBQUFvQUFnQTFBQVFHQkFBVUFBQUFCUVlFQUJVQUFBQUFCZ0lBQWdBREJnSUFBZ0FMQmhBQU5BQUFBRGtBQUFBMkFBQUFBQUFBQUFBQUJZQTJBQUFBQ2dBQ0FEWUFCQVlFQUJVQUFBQUZCZ1FBRmdBQUFBb0dBUUFCQUFBRmdEY0FBQUFLQUFJQU53QUVCZ1FBRmdBQUFBVUdCQUFYQUFBQUNnWUJBQUVBQUFXQU9BQUFBQW9BQWdBNEFBUUdCQUFYQUFBQUJRWUVBQmdBQUFBS0JnRUFBUUFBQllBNUFBQUFDZ0FDQURrQUJBWUVBQlFBQUFBRkJnUUFHQUFBQUFvR0FRQUJBQUFGZ0RvQUFBQUtBQUlBT2dBRUJnUUFCZ0FBQUFVR0JBQVpBQUFBQ2dZQkFBRUFBQVdBT3dBQUFBb0FBZ0E3QUFRR0JBQVpBQUFBQlFZRUFCb0FBQUFBQmdJQUFnQURCZ0lBQWdBTEJoQUFPZ0FBQUQ4QUFBQThBQUFBQUFBQUFBQUFCWUE4QUFBQUNnQUNBRHdBQkFZRUFCb0FBQUFGQmdRQUd3QUFBQW9HQVFBQkFBQUZnRDBBQUFBS0FBSUFQUUFFQmdRQUd3QUFBQVVHQkFBY0FBQUFDZ1lCQUFFQUFBV0FQZ0FBQUFvQUFnQStBQVFHQkFBY0FBQUFCUVlFQUIwQUFBQUtCZ0VBQVFBQUJZQS9BQUFBQ2dBQ0FEOEFCQVlFQUJrQUFBQUZCZ1FBSFFBQUFBb0dBUUFCQUFBSGdFSUFBQUFFQWhBQUFBRHgvelF6Ky84QUFQSC83UVRtL3dvQUFnQkFBQUFLQWdBRUFBUUtBZ0FCQUEwQ0RBRHRCT2IvQUFEeC93QUFBQUFPQWd3QU5EUDcvd0FBOGY4QUFBQUFEd0lNQU8wRTV2OUdMZ1lBQUFBQUFBQUFCNEJEQUFBQUJBSVFBSC9DR3dCUzdUOEFmOEliQU5FVU1BQUtBQUlBUVFBUUFFY0FBQUJVYUdWeVpTQnBjeUJoSUhaaGJHVnVZMlVnYjNJZ1kyaGhjbWRsSUdWeWNtOXlJSE52YldWM2FHVnlaU0JwYmlCMGFHbHpJR0Z5YjIxaGRHbGpJSE41YzNSbGJTNEFDZ0lBQkFBRUNnSUFBUUFOQWd3QTBSUXdBSC9DR3dBQUFBQUFEZ0lNQUZMdFB3Qi93aHNBQUFBQUFBOENEQURSRkRBQUFac3JBQUFBQUFBQUFBZUFSQUFBQUFRQ0VBQU8waElBS0ZDYUFBN1NFZ0RpSVlVQUNnQUNBRUlBQUFvQ0FBUUFCQW9DQUFFQURRSU1BT0loaFFBTzBoSUFBQUFBQUE0Q0RBQW9VSm9BRHRJU0FBQUFBQUFQQWd3QTRpR0ZBRlVBS0FBQUFBQUFBQUFBQUFBQUFBQUFBQT09</t>
        </r>
      </text>
    </comment>
    <comment ref="K174" authorId="0">
      <text>
        <r>
          <rPr>
            <sz val="9"/>
            <color indexed="81"/>
            <rFont val="Tahoma"/>
            <family val="2"/>
          </rPr>
          <t>QzIxSDIxTjdPfE1BU1RFUiBTSEVFVFBpY3R1cmUgNTY1fFZtcERSREF4TURBRUF3SUJBQUFBQUFBQUFBQUFBQUNBQUFBQUFBTUFGZ0FBQUVOb1pXMUVjbUYzSURFeUxqQXVNaTR4TURjMkJBSVFBTkVncS85NTlvSC80NlUyQU82dnh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i83VkFrV0NBUUFBQUFrQUJnSUJBQUFBQ1FBR1FnQUFCQUlBZ0FCQUE4SUFnQUJBQU9BUVFBQUFBUUNFQURSSUt2L2VmYUIvK09sTmdEdXI4VUFCSUFCQUFBQUFBSUlBQUFBNHY4bTlqTUFDZ0FDQUFJQU53UUJBQUVBQUFTQUFnQUFBQUFDQ0FBQUFOUC9FL3NaQUFvQUFnQURBQUlFQWdBSUFDc0VBZ0FBQUVnRUFBQTNCQUVBQVFhQUFBQUFBQUFDQ0FBQW9OYi9FeE1XQUFRQ0VBQUFZTS8vRXhNV0FKcTUxdjhUMHgwQUl3Z0JBQUFDQndJQUFBQUFCdzBBQVFBQUFBTUFZQURJQUFNQVR3QUFBQUFFZ0FNQUFBQUFBZ2dBQUFEaS93QUFBQUFLQUFJQUJBQUFBQVNBQkFBQUFBQUNDQUFBQU5QLzdRVG0vd29BQWdBRkFBQUFCSUFGQUFBQUFBSUlBQUVBNHYvYUNjei9DZ0FDQUFZQUFBQUVnQVlBQUFBQUFnZ0FBQUFBQU5vSnpQOEtBQUlBQndBQUFBU0FCd0FBQUFBQ0NBRC8vdzRBN1FUbS93b0FBZ0FJQUFBQUJJQUlBQUFBQUFJSUFBQUFBQUFBQUFBQUNnQUNBQWtBQUFBRWdBa0FBQUFBQWdnQS8vOE9BQlA3R1FBS0FBSUFDZ0FBQUFTQUNnQUFBQUFDQ0FCRHpBSUFHbU0xQUFvQUFnQUxBQUFBQklBTEFBQUFBQUlJQUowWEdRQUdka2tBQ2dBQ0FBd0FBZ1FDQUFjQUt3UUNBQUFBU0FRQUFBYUFBQUFBQUFBQ0NBRFFxaHdBQnQ1RkFBUUNFQUJxaEJVQUJ0NUZBTkNxSEFBNkVVMEFJd2dCQUFBQ0J3SUFBQUFBQncwQUFRQUFBQU1BWUFESUFBTUFUZ0FBQUFBRWdBd0FBQUFBQWdnQXNCSXpBQVoyT2dBS0FBSUFEUUFDQkFJQUJ3QXJCQUlBQUFCSUJBQUFCb0FBQUFBQUFBSUlBT09sTmdBRzNqWUFCQUlRQUgxL0x3QUczallBNDZVMkFEb1JQZ0FqQ0FFQUFBSUhBZ0FBQUFBSERRQUJBQUFBQXdCZ0FNZ0FBd0JPQUFBQUFBU0FEUUFBQUFBQ0NBRHQxU3dBMmgwZEFBb0FBZ0FPQUFJRUFnQUhBQ3NFQWdBQUFFZ0VBQUFHZ0FBQUFBQUFBZ2dBSUdrd0FOcUZHUUFFQWhBQXVrSXBBTnFGR1FBZ2FUQUFEYmtnQUNNSUFRQUFBZ2NDQUFBQUFBY05BQUVBQUFBREFHQUF5QUFEQUU0QUFBQUFCSUFPQUFBQUFBSUlBTmIwRlFEMFMyY0FDZ0FDQUE4QUFBQUVnQThBQUFBQUFnZ0FGam91QUNYdWVBQUtBQUlBRUFBQUFBU0FFQUFBQUFBQ0NBQk9GeXNBRThTV0FBb0FBZ0FSQUFBQUJJQVJBQUFBQUFJSUFFZXZEd0RQOTZJQUNnQUNBQklBQUFBRWdCSUFBQUFBQWdnQUNHcjMvNTVWa1FBS0FBSUFFd0FBQUFTQUV3QUFBQUFDQ0FEUGpQci9zWDl6QUFvQUFnQVVBQUFBQklBVUFBQUFBQUlJQUFBQzNQOWJpWjBBQ2dBQ0FCVUFBQUFFZ0JVQUFBQUFBZ2dBN1FiQy8xdUpqZ0FLQUFJQUZnQUNCQUlBQndBckJBSUFBQUJJQkFBQU53UUJBQUVHZ0FBQUFBQUFBZ2dBSUpyRi8xdnhpZ0FFQWhBQXVuTysvMXZ4aWdBZ21zWC9qaVNTQUNNSUFRQUFBZ2NDQUFBQUFBY05BQUVBQUFBREFHQUF5QUFEQUU0QUFBQUFCSUFXQUFBQUFBSUlBSk83cS85SW5LSUFDZ0FDQUJjQU53UUJBQUVBQUFTQUZ3QUFBQUFDQ0FCUTc3Zi9Ud1MrQUFvQUFnQVlBRGNFQVFBQkFBQUVnQmdBQUFBQUFnZ0FQY1hWLzRqaHVnQUtBQUlBR1FBQ0JBSUFCd0FyQkFJQUFRQklCQUFBTndRQkFBRUdnQUFBQUFBQUFnZ0FjVmpaLzRoSnR3QUVBaEFBQ2pMUy80aEp0d0J4V05uLzdxL0ZBQ01JQVFBQUFnY0NBQUFBQlFjQkFBRUFCdzRBQVFBQUFBTUFZQURJQUFNQVRrZ0FBQUFBQklBWkFBQUFBQUlJQUFBQUR3REhEckwvQ2dBQ0FCb0FBQUFFZ0JvQUFBQUFBZ2dBN2RVc0FBRHNydjhLQUFJQUd3QUNCQUlBQndBckJBSUFBQUJJQkFBQU53UUJBQUVHZ0FBQUFBQUFBZ2dBSUdrd0FBQlVxLzhFQWhBQXVrSXBBQUJVcS84Z2FUQUFNNGV5L3lNSUFRQUFBZ2NDQUFBQUFBY05BQUVBQUFBREFHQUF5QUFEQUU0QUFBQUFCSUFiQUFBQUFBSUlBTEFTTXdEVGs1SC9DZ0FDQUJ3QU53UUJBQUVBQUFTQUhBQUFBQUFDQ0FDZEZ4a0EwNU9DL3dvQUFnQWRBRGNFQVFBQkFBQUVnQjBBQUFBQUFnZ0FROHdDQUwrbWx2OEtBQUlBSGdBQ0JBSUFCd0FyQkFJQUFRQklCQUFBTndRQkFBRUdnQUFBQUFBQUFnZ0Evd2YrLzc4T2svOEVBaEFBbWVIMi83OE9rLzkyWHdZQTgwR2EveU1JQVFBQUFnY0NBQUFBQlFjQkFBUUVCd1lBQWdBQ0FBTUFBQWNPQUFFQUFBQURBR0FBeUFBREFFNUlBQUFBQUFXQUh3QUFBQW9BQWdBZkFBUUdCQUFCQUFBQUJRWUVBQUlBQUFBS0JnRUFBUUFBQllBZ0FBQUFDZ0FDQUNBQUJBWUVBQUlBQUFBRkJnUUFBd0FBQUFvR0FRQUJBQUFGZ0NFQUFBQUtBQUlBSVFBRUJnUUFBd0FBQUFVR0JBQUVBQUFBQUFZQ0FJQUFBQUFGZ0NJQUFBQUtBQUlBSWdBRUJnUUFCQUFBQUFVR0JBQUZBQUFBQUFZQ0FJQUFBQUFGZ0NNQUFBQUtBQUlBSXdBRUJnUUFCUUFBQUFVR0JBQUdBQUFBQUFZQ0FJQUFBQUFGZ0NRQUFBQUtBQUlBSkFBRUJnUUFCZ0FBQUFVR0JBQUhBQUFBQUFZQ0FJQUFBQUFGZ0NVQUFBQUtBQUlBSlFBRUJnUUFCd0FBQUFVR0JBQUlBQUFBQUFZQ0FJQUFBQUFGZ0NZQUFBQUtBQUlBSmdBRUJnUUFBd0FBQUFVR0JBQUlBQUFBQUFZQ0FJQUFBQUFGZ0NjQUFBQUtBQUlBSndBRUJnUUFDQUFBQUFVR0JBQUpBQUFBQUFBRmdDZ0FBQUFLQUFJQUtBQUVCZ1FBQ1FBQUFBVUdCQUFLQUFBQUFBWUNBSUFBQUFBRmdDa0FBQUFLQUFJQUtRQUVCZ1FBQ2dBQUFBVUdCQUFMQUFBQUFBWUNBSUFBQUFBRmdDb0FBQUFLQUFJQUtnQUVCZ1FBQ3dBQUFBVUdCQUFNQUFBQUFBWUNBSUFBQUFBRmdDc0FBQUFLQUFJQUt3QUVCZ1FBREFBQUFBVUdCQUFOQUFBQUFBWUNBSUFBQUFBRmdDd0FBQUFLQUFJQUxBQUVCZ1FBQ1FBQUFBVUdCQUFOQUFBQUFBWUNBSUFBQUFBRmdDMEFBQUFLQUFJQUxRQUVCZ1FBQ3dBQUFBVUdCQUFPQUFBQUFBQUZnQzRBQUFBS0FBSUFMZ0FFQmdRQURnQUFBQVVHQkFBUEFBQUFBQVlDQUlBQUFBQUZnQzhBQUFBS0FBSUFMd0FFQmdRQUR3QUFBQVVHQkFBUUFBQUFBQVlDQUlBQUFBQUZnREFBQUFBS0FBSUFNQUFFQmdRQUVBQUFBQVVHQkFBUkFBQUFBQVlDQUlBQUFBQUZnREVBQUFBS0FBSUFNUUFFQmdRQUVRQUFBQVVHQkFBU0FBQUFBQVlDQUlBQUFBQUZnRElBQUFBS0FBSUFNZ0FFQmdRQUVnQUFBQVVHQkFBVEFBQUFBQVlDQUlBQUFBQUZnRE1BQUFBS0FBSUFNd0FFQmdRQURnQUFBQVVHQkFBVEFBQUFBQVlDQUlBQUFBQUZnRFFBQUFBS0FBSUFOQUFFQmdRQUVnQUFBQVVHQkFBVUFBQUFDZ1lCQUFFQUFBV0FOUUFBQUFvQUFnQTFBQVFHQkFBVUFBQUFCUVlFQUJVQUFBQUFCZ0lBQWdBREJnSUFBZ0FMQmhBQU5BQUFBRGtBQUFBMkFBQUFBQUFBQUFBQUJZQTJBQUFBQ2dBQ0FEWUFCQVlFQUJVQUFBQUZCZ1FBRmdBQUFBb0dBUUFCQUFBRmdEY0FBQUFLQUFJQU53QUVCZ1FBRmdBQUFBVUdCQUFYQUFBQUNnWUJBQUVBQUFXQU9BQUFBQW9BQWdBNEFBUUdCQUFYQUFBQUJRWUVBQmdBQUFBS0JnRUFBUUFBQllBNUFBQUFDZ0FDQURrQUJBWUVBQlFBQUFBRkJnUUFHQUFBQUFvR0FRQUJBQUFGZ0RvQUFBQUtBQUlBT2dBRUJnUUFCZ0FBQUFVR0JBQVpBQUFBQ2dZQkFBRUFBQVdBT3dBQUFBb0FBZ0E3QUFRR0JBQVpBQUFBQlFZRUFCb0FBQUFBQmdJQUFnQURCZ0lBQWdBTEJoQUFPZ0FBQUQ4QUFBQThBQUFBQUFBQUFBQUFCWUE4QUFBQUNnQUNBRHdBQkFZRUFCb0FBQUFGQmdRQUd3QUFBQW9HQVFBQkFBQUZnRDBBQUFBS0FBSUFQUUFFQmdRQUd3QUFBQVVHQkFBY0FBQUFDZ1lCQUFFQUFBV0FQZ0FBQUFvQUFnQStBQVFHQkFBY0FBQUFCUVlFQUIwQUFBQUtCZ0VBQVFBQUJZQS9BQUFBQ2dBQ0FEOEFCQVlFQUJrQUFBQUZCZ1FBSFFBQUFBb0dBUUFCQUFBSGdFSUFBQUFFQWhBQUFBRHgvelF6Ky84QUFQSC83UVRtL3dvQUFnQkFBQUFLQWdBRUFBUUtBZ0FCQUEwQ0RBRHRCT2IvQUFEeC93QUFBQUFPQWd3QU5EUDcvd0FBOGY4QUFBQUFEd0lNQU8wRTV2OUdMZ1lBQUFBQUFBQUFCNEJEQUFBQUJBSVFBSC9DR3dCUzdUOEFmOEliQU5FVU1BQUtBQUlBUVFBUUFFY0FBQUJVYUdWeVpTQnBjeUJoSUhaaGJHVnVZMlVnYjNJZ1kyaGhjbWRsSUdWeWNtOXlJSE52YldWM2FHVnlaU0JwYmlCMGFHbHpJR0Z5YjIxaGRHbGpJSE41YzNSbGJTNEFDZ0lBQkFBRUNnSUFBUUFOQWd3QTBSUXdBSC9DR3dBQUFBQUFEZ0lNQUZMdFB3Qi93aHNBQUFBQUFBOENEQURSRkRBQUFac3JBQUFBQUFBQUFBZUFSQUFBQUFRQ0VBQU8waElBS0ZDYUFBN1NFZ0RpSVlVQUNnQUNBRUlBQUFvQ0FBUUFCQW9DQUFFQURRSU1BT0loaFFBTzBoSUFBQUFBQUE0Q0RBQW9VSm9BRHRJU0FBQUFBQUFQQWd3QTRpR0ZBRlVBS0FBQUFBQUFBQUFBQUFBQUFBQUFBQT09</t>
        </r>
      </text>
    </comment>
    <comment ref="J175" authorId="0">
      <text>
        <r>
          <rPr>
            <sz val="9"/>
            <color indexed="81"/>
            <rFont val="Tahoma"/>
            <family val="2"/>
          </rPr>
          <t>QzI0SDI0Rk41TzJTfE1BU1RFUiBTSEVFVFBpY3R1cmUgMTgxfFZtcERSREF4TURBRUF3SUJBQUFBQUFBQUFBQUFBQUNBQUFBQUFBTUFGZ0FBQUVOb1pXMUVjbUYzSURFeUxqQXVNaTR4TURjMkJBSVFBRE5zaC85bSsyZi8rVWN5QUlDcU9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9BQUFBQkFJUUFBQUFBQUFBQUFBQUFJREdCRHR1MHg4V0NBUUFBQUFrQUJnSUJBQUFBQ1FBR1FnQUFCQUlBZ0FCQUE4SUFnQUJBQU9BU0FBQUFBUUNFQUF6YklmL1p2dG4vL2xITWdDQXFqb0JCSUFCQUFBQUFBSUlBTm5vTVFCR1BLdi9DZ0FDQUFJQU53UUJBQUVBQUFTQUFnQUFBQUFDQ0FEdDFSMEE3UENVL3dvQUFnQURBQUlFQWdBSEFDc0VBZ0FBQUVnRUFBQUdnQUFBQUFBQUFnZ0FJR2toQU94WWtmOEVBaEFBdWtJYUFPeFlrZjhnYVNFQUg0eVkveU1JQVFBQUFnY0NBQUFBQUFjTkFBRUFBQUFEQUdBQXlBQURBRTRBQUFBQUJJQURBQUFBQUFJSUFMQVNKQURBbUhmL0NnQUNBQVFBQUFBRWdBUUFBQUFBQWdnQW5SY0tBTUNZYVA4S0FBSUFCUUFBQUFTQUJRQUFBQUFDQ0FCRXpQUC9yS3Q4L3dvQUFnQUdBQUlFQWdBSEFDc0VBZ0FBQUVnRUFBQUdnQUFBQUFBQUFnZ0FkMS8zLzZ3VGVmOEVBaEFBRVRudy82d1RlZjkzWC9mLzMwYUEveU1JQVFBQUFnY0NBQUFBQUFjTkFBRUFBQUFEQUdBQXlBQURBRTRBQUFBQUJJQUdBQUFBQUFJSUFBQUFBQUMwRTVqL0NnQUNBQWNBQUFBRWdBY0FBQUFBQWdnQUFRRHgvOGNPc3Y4S0FBSUFDQUEzQkFFQUFRQUFCSUFJQUFBQUFBSUlBQUFBQUFEYUNjei9DZ0FDQUFrQUFnUUNBQWNBS3dRQ0FBRUFTQVFBQURjRUFRQUJCb0FBQUFBQUFBSUlBRE9UQXdEYWNjai9CQUlRQU0xcy9QL2FjY2ovcXVvTEFBMmx6LzhqQ0FFQUFBSUhBZ0FBQUFVSEFRQUZCQWNHQUFJQUFnQURBQUFIRGdBQkFBQUFBd0JnQU1nQUF3Qk9TQUFBQUFBRWdBa0FBQUFBQWdnQUFRRHgvKzBFNXY4S0FBSUFDZ0EzQkFFQUFRQUFCSUFLQUFBQUFBSUlBQUFBQUFBQUFBQUFDZ0FDQUFzQU53UUJBQUVBQUFTQUN3QUFBQUFDQ0FBQUFQSC9FL3NaQUFvQUFnQU1BQUlFQWdBUUFDc0VBZ0FBQUVnRUFBQUdnQUFBQUFBQUFnZ0FBS0QwL3hPZkZnQUVBaEFBQUdEdC94T2ZGZ0NhdWZUL2VVVWRBQ01JQVFBQUFnY0NBQUFBQUFjTkFBRUFBQUFEQUdBQXlBQURBRk1BQUFBQUJJQU1BQUFBQUFJSUFCUDdDZ0FUK3lnQUNnQUNBQTBBQWdRQ0FBZ0FLd1FDQUFBQVNBUUFBRGNFQVFBQkJvQUFBQUFBQUFJSUFCT2JEZ0FURXlVQUJBSVFBQk5iQndBVEV5VUFyTFFPQUJQVExBQWpDQUVBQUFJSEFnQUFBQUFIRFFBQkFBQUFBd0JnQU1nQUF3QlBBQUFBQUFTQURRQUFBQUFDQ0FEdEJOZi9FL3NLQUFvQUFnQU9BQUlFQWdBSUFDc0VBZ0FBQUVnRUFBQTNCQUVBQVFhQUFBQUFBQUFDQ0FEdHBOci9FeE1IQUFRQ0VBRHRaTlAvRXhNSEFJZSsydjhUMHc0QUl3Z0JBQUFDQndJQUFBQUFCdzBBQVFBQUFBTUFZQURJQUFNQVR3QUFBQUFFZ0E0QUFBQUFBZ2dBQUFEaS95YjJNd0FLQUFJQUR3QUFBQVNBRHdBQUFBQUNDQUFBQU1UL0p2WXpBQW9BQWdBUUFBQUFCSUFRQUFBQUFBSUlBQUFBdGY4NThVMEFDZ0FDQUJFQUFBQUVnQkVBQUFBQUFnZ0FBQURFLzB6c1p3QUtBQUlBRWdBQUFBU0FFZ0FBQUFBQ0NBQUFBT0wvVE94bkFBb0FBZ0FUQUFBQUJJQVRBQUFBQUFJSUFBQUE4ZjlnNTRFQUNnQUNBQlFBQWdRQ0FBY0FLd1FDQUFFQVNBUUFBRGNFQVFBQkJvQUFBQUFBQUFJSUFEU1Q5UDlnVDM0QUJBSVFBTTFzN2Y5Z1QzNEFxK3I4LzVPQ2hRQWpDQUVBQUFJSEFnQUFBQVVIQVFBRkJBY0dBQUlBQWdBREFBQUhEZ0FCQUFBQUF3QmdBTWdBQXdCT1NBQUFBQUFFZ0JRQUFBQUFBZ2dBQUFEaS8zUGltd0FLQUFJQUZRQUFBQVNBRlFBQUFBQUNDQUFBQU1UL2MrS2JBQW9BQWdBV0FBQUFCSUFXQUFBQUFBSUlBQUFBdGYrRzNiVUFDZ0FDQUJjQUFBQUVnQmNBQUFBQUFnZ0FBQURFLzVuWXp3QUtBQUlBR0FBQUFBU0FHQUFBQUFBQ0NBQUFBT0wvbWRqUEFBb0FBZ0FaQUFBQUJJQVpBQUFBQUFJSUFBQUE4ZitHM2JVQUNnQUNBQm9BQWdRQ0FBY0FLd1FDQUFBQVNBUUFBQWFBQUFBQUFBQUNDQUEway9UL2hrV3lBQVFDRUFETmJPMy9oa1d5QURTVDlQKzVlTGtBSXdnQkFBQUNCd0lBQUFBQUJ3MEFBUUFBQUFNQVlBRElBQU1BVGdBQUFBQUVnQm9BQUFBQUFnZ0FBQUMxLzYzVDZRQUtBQUlBR3dBQUFBU0FHd0FBQUFBQ0NBQUFBSmYvcmRQcEFBb0FBZ0FjQUFBQUJJQWNBQUFBQUFJSUFBRUFpUC9BemdNQkNnQUNBQjBBQUFBRWdCMEFBQUFBQWdnQUFRQ1gvOVBKSFFFS0FBSUFIZ0FBQUFTQUhnQUFBQUFDQ0FBQkFMWC8wOGtkQVFvQUFnQWZBQUFBQklBZkFBQUFBQUlJQUFFQXhQL214RGNCQ2dBQ0FDQUFBZ1FDQUFrQUt3UUNBQUFBU0FRQUFEY0VBUUFCQm9BQUFBQUFBQUlJQURTVHgvL21rRFFCQkFJUUFNMXN3UC9ta0RRQk5KUEgvNENxT2dFakNBRUFBQUlIQWdBQUFBQUhEUUFCQUFBQUF3QmdBTWdBQXdCR0FBQUFBQVNBSUFBQUFBQUNDQUFBQU1UL3dNNERBUW9BQWdBaEFBQUFCSUFoQUFBQUFBSUlBQUFBOGY4NThVMEFDZ0FDQUNJQUFBQUZnQ01BQUFBS0FBSUFJd0FFQmdRQUFRQUFBQVVHQkFBQ0FBQUFDZ1lCQUFFQUFBV0FKQUFBQUFvQUFnQWtBQVFHQkFBQ0FBQUFCUVlFQUFNQUFBQUFCZ0lBZ0FBQUFBV0FKUUFBQUFvQUFnQWxBQVFHQkFBREFBQUFCUVlFQUFRQUFBQUFCZ0lBZ0FBQUFBV0FKZ0FBQUFvQUFnQW1BQVFHQkFBRUFBQUFCUVlFQUFVQUFBQUFCZ0lBZ0FBQUFBV0FKd0FBQUFvQUFnQW5BQVFHQkFBRkFBQUFCUVlFQUFZQUFBQUFCZ0lBZ0FBQUFBV0FLQUFBQUFvQUFnQW9BQVFHQkFBQ0FBQUFCUVlFQUFZQUFBQUFCZ0lBZ0FBQUFBV0FLUUFBQUFvQUFnQXBBQVFHQkFBR0FBQUFCUVlFQUFjQUFBQUtCZ0VBQVFBQUJZQXFBQUFBQ2dBQ0FDb0FCQVlFQUFjQUFBQUZCZ1FBQ0FBQUFBb0dBUUFCQUFBRmdDc0FBQUFLQUFJQUt3QUVCZ1FBQ0FBQUFBVUdCQUFKQUFBQUNnWUJBQUVBQUFXQUxBQUFBQW9BQWdBc0FBUUdCQUFKQUFBQUJRWUVBQW9BQUFBS0JnRUFBUUFBQllBdEFBQUFDZ0FDQUMwQUJBWUVBQW9BQUFBRkJnUUFDd0FBQUFvR0FRQUJBQUFGZ0M0QUFBQUtBQUlBTGdBRUJnUUFDd0FBQUFVR0JBQU1BQUFBQUFZQ0FBSUFBQUFGZ0M4QUFBQUtBQUlBTHdBRUJnUUFDd0FBQUFVR0JBQU5BQUFBQUFZQ0FBSUFBQUFGZ0RBQUFBQUtBQUlBTUFBRUJnUUFDd0FBQUFVR0JBQU9BQUFBQ2dZQkFBRUFBQVdBTVFBQUFBb0FBZ0F4QUFRR0JBQU9BQUFBQlFZRUFBOEFBQUFBQmdJQWdBQUFBQVdBTWdBQUFBb0FBZ0F5QUFRR0JBQVBBQUFBQlFZRUFCQUFBQUFBQmdJQWdBQUFBQVdBTXdBQUFBb0FBZ0F6QUFRR0JBQVFBQUFBQlFZRUFCRUFBQUFBQmdJQWdBQUFBQVdBTkFBQUFBb0FBZ0EwQUFRR0JBQVJBQUFBQlFZRUFCSUFBQUFBQmdJQWdBQUFBQVdBTlFBQUFBb0FBZ0ExQUFRR0JBQVNBQUFBQlFZRUFCTUFBQUFLQmdFQUFRQUFCWUEyQUFBQUNnQUNBRFlBQkFZRUFCTUFBQUFGQmdRQUZBQUFBQW9HQVFBQkFBQUZnRGNBQUFBS0FBSUFOd0FFQmdRQUZBQUFBQVVHQkFBVkFBQUFBQVlDQUlBQUFBQUZnRGdBQUFBS0FBSUFPQUFFQmdRQUZRQUFBQVVHQkFBV0FBQUFBQVlDQUlBQUFBQUZnRGtBQUFBS0FBSUFPUUFFQmdRQUZnQUFBQVVHQkFBWEFBQUFBQVlDQUlBQUFBQUZnRG9BQUFBS0FBSUFPZ0FFQmdRQUZ3QUFBQVVHQkFBWUFBQUFBQVlDQUlBQUFBQUZnRHNBQUFBS0FBSUFPd0FFQmdRQUdBQUFBQVVHQkFBWkFBQUFBQVlDQUlBQUFBQUZnRHdBQUFBS0FBSUFQQUFFQmdRQUZBQUFBQVVHQkFBWkFBQUFBQVlDQUlBQUFBQUZnRDBBQUFBS0FBSUFQUUFFQmdRQUZ3QUFBQVVHQkFBYUFBQUFBQUFGZ0Q0QUFBQUtBQUlBUGdBRUJnUUFHZ0FBQUFVR0JBQWJBQUFBQUFZQ0FJQUFBQUFGZ0Q4QUFBQUtBQUlBUHdBRUJnUUFHd0FBQUFVR0JBQWNBQUFBQUFZQ0FJQUFBQUFGZ0VBQUFBQUtBQUlBUUFBRUJnUUFIQUFBQUFVR0JBQWRBQUFBQUFZQ0FJQUFBQUFGZ0VFQUFBQUtBQUlBUVFBRUJnUUFIUUFBQUFVR0JBQWVBQUFBQUFZQ0FJQUFBQUFGZ0VJQUFBQUtBQUlBUWdBRUJnUUFIZ0FBQUFVR0JBQWZBQUFBQ2dZQkFBRUFBQVdBUXdBQUFBb0FBZ0JEQUFRR0JBQWVBQUFBQlFZRUFDQUFBQUFBQmdJQWdBQUFBQVdBUkFBQUFBb0FBZ0JFQUFRR0JBQWFBQUFBQlFZRUFDQUFBQUFBQmdJQWdBQUFBQVdBUlFBQUFBb0FBZ0JGQUFRR0JBQVNBQUFBQlFZRUFDRUFBQUFBQmdJQWdBQUFBQVdBUmdBQUFBb0FBZ0JHQUFRR0JBQU9BQUFBQlFZRUFDRUFBQUFBQmdJQWdBQUFBQWVBU1FBQUFBUUNFQUIvd2d3QWQ5S1IvMy9DREFEMitZSC9DZ0FDQUVjQUVBQkhBQUFBVkdobGNtVWdhWE1nWVNCMllXeGxibU5sSUc5eUlHTm9ZWEpuWlNCbGNuSnZjaUJ6YjIxbGQyaGxjbVVnYVc0Z2RHaHBjeUJoY205dFlYUnBZeUJ6ZVhOMFpXMHVBQW9DQUFRQUJBb0NBQUVBRFFJTUFQYjVnZjkvd2d3QUFBQUFBQTRDREFCMzBwSC9mOElNQUFBQUFBQVBBZ3dBOXZtQi93R2JIQUFBQUFBQUFBQUhnRW9BQUFBRUFoQUFBQURULzRBZll3QUFBTlAvT2ZGTkFBb0FBZ0JJQUFBS0FnQUVBQVFLQWdBQkFBMENEQUE1OFUwQUFBRFQvd0FBQUFBT0Fnd0FnQjlqQUFBQTAvOEFBQUFBRHdJTUFEbnhUUUJITHVqL0FBQUFBQUFBQjRCTEFBQUFCQUlRQUFBQTAvL05DOHNBQUFEVC80YmR0UUFLQUFJQVNRQUFDZ0lBQkFBRUNnSUFBUUFOQWd3QWh0MjFBQUFBMC84QUFBQUFEZ0lNQU0wTHl3QUFBTlAvQUFBQUFBOENEQUNHM2JVQVJ5N28vd0FBQUFBQUFBZUFUQUFBQUFRQ0VBQUJBS2IvQnYwWUFRRUFwdi9BemdNQkNnQUNBRW9BQUFvQ0FBUUFCQW9DQUFFQURRSU1BTURPQXdFQkFLYi9BQUFBQUE0Q0RBQUcvUmdCQVFDbS93QUFBQUFQQWd3QXdNNERBVWN1dS84QUFBQUFBQUFBQUFBQUFBQUFBQT09</t>
        </r>
      </text>
    </comment>
    <comment ref="K175" authorId="0">
      <text>
        <r>
          <rPr>
            <sz val="9"/>
            <color indexed="81"/>
            <rFont val="Tahoma"/>
            <family val="2"/>
          </rPr>
          <t>QzI0SDI0Rk41TzJTfE1BU1RFUiBTSEVFVFBpY3R1cmUgMTgxfFZtcERSREF4TURBRUF3SUJBQUFBQUFBQUFBQUFBQUNBQUFBQUFBTUFGZ0FBQUVOb1pXMUVjbUYzSURFeUxqQXVNaTR4TURjMkJBSVFBRE5zaC85bSsyZi8rVWN5QUlDcU9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9BQUFBQkFJUUFBQUFBQUFBQUFBQUFJREdCRHR1MHg4V0NBUUFBQUFrQUJnSUJBQUFBQ1FBR1FnQUFCQUlBZ0FCQUE4SUFnQUJBQU9BU0FBQUFBUUNFQUF6YklmL1p2dG4vL2xITWdDQXFqb0JCSUFCQUFBQUFBSUlBTm5vTVFCR1BLdi9DZ0FDQUFJQU53UUJBQUVBQUFTQUFnQUFBQUFDQ0FEdDFSMEE3UENVL3dvQUFnQURBQUlFQWdBSEFDc0VBZ0FBQUVnRUFBQUdnQUFBQUFBQUFnZ0FJR2toQU94WWtmOEVBaEFBdWtJYUFPeFlrZjhnYVNFQUg0eVkveU1JQVFBQUFnY0NBQUFBQUFjTkFBRUFBQUFEQUdBQXlBQURBRTRBQUFBQUJJQURBQUFBQUFJSUFMQVNKQURBbUhmL0NnQUNBQVFBQUFBRWdBUUFBQUFBQWdnQW5SY0tBTUNZYVA4S0FBSUFCUUFBQUFTQUJRQUFBQUFDQ0FCRXpQUC9yS3Q4L3dvQUFnQUdBQUlFQWdBSEFDc0VBZ0FBQUVnRUFBQUdnQUFBQUFBQUFnZ0FkMS8zLzZ3VGVmOEVBaEFBRVRudy82d1RlZjkzWC9mLzMwYUEveU1JQVFBQUFnY0NBQUFBQUFjTkFBRUFBQUFEQUdBQXlBQURBRTRBQUFBQUJJQUdBQUFBQUFJSUFBQUFBQUMwRTVqL0NnQUNBQWNBQUFBRWdBY0FBQUFBQWdnQUFRRHgvOGNPc3Y4S0FBSUFDQUEzQkFFQUFRQUFCSUFJQUFBQUFBSUlBQUFBQUFEYUNjei9DZ0FDQUFrQUFnUUNBQWNBS3dRQ0FBRUFTQVFBQURjRUFRQUJCb0FBQUFBQUFBSUlBRE9UQXdEYWNjai9CQUlRQU0xcy9QL2FjY2ovcXVvTEFBMmx6LzhqQ0FFQUFBSUhBZ0FBQUFVSEFRQUZCQWNHQUFJQUFnQURBQUFIRGdBQkFBQUFBd0JnQU1nQUF3Qk9TQUFBQUFBRWdBa0FBQUFBQWdnQUFRRHgvKzBFNXY4S0FBSUFDZ0EzQkFFQUFRQUFCSUFLQUFBQUFBSUlBQUFBQUFBQUFBQUFDZ0FDQUFzQU53UUJBQUVBQUFTQUN3QUFBQUFDQ0FBQUFQSC9FL3NaQUFvQUFnQU1BQUlFQWdBUUFDc0VBZ0FBQUVnRUFBQUdnQUFBQUFBQUFnZ0FBS0QwL3hPZkZnQUVBaEFBQUdEdC94T2ZGZ0NhdWZUL2VVVWRBQ01JQVFBQUFnY0NBQUFBQUFjTkFBRUFBQUFEQUdBQXlBQURBRk1BQUFBQUJJQU1BQUFBQUFJSUFCUDdDZ0FUK3lnQUNnQUNBQTBBQWdRQ0FBZ0FLd1FDQUFBQVNBUUFBRGNFQVFBQkJvQUFBQUFBQUFJSUFCT2JEZ0FURXlVQUJBSVFBQk5iQndBVEV5VUFyTFFPQUJQVExBQWpDQUVBQUFJSEFnQUFBQUFIRFFBQkFBQUFBd0JnQU1nQUF3QlBBQUFBQUFTQURRQUFBQUFDQ0FEdEJOZi9FL3NLQUFvQUFnQU9BQUlFQWdBSUFDc0VBZ0FBQUVnRUFBQTNCQUVBQVFhQUFBQUFBQUFDQ0FEdHBOci9FeE1IQUFRQ0VBRHRaTlAvRXhNSEFJZSsydjhUMHc0QUl3Z0JBQUFDQndJQUFBQUFCdzBBQVFBQUFBTUFZQURJQUFNQVR3QUFBQUFFZ0E0QUFBQUFBZ2dBQUFEaS95YjJNd0FLQUFJQUR3QUFBQVNBRHdBQUFBQUNDQUFBQU1UL0p2WXpBQW9BQWdBUUFBQUFCSUFRQUFBQUFBSUlBQUFBdGY4NThVMEFDZ0FDQUJFQUFBQUVnQkVBQUFBQUFnZ0FBQURFLzB6c1p3QUtBQUlBRWdBQUFBU0FFZ0FBQUFBQ0NBQUFBT0wvVE94bkFBb0FBZ0FUQUFBQUJJQVRBQUFBQUFJSUFBQUE4ZjlnNTRFQUNnQUNBQlFBQWdRQ0FBY0FLd1FDQUFFQVNBUUFBRGNFQVFBQkJvQUFBQUFBQUFJSUFEU1Q5UDlnVDM0QUJBSVFBTTFzN2Y5Z1QzNEFxK3I4LzVPQ2hRQWpDQUVBQUFJSEFnQUFBQVVIQVFBRkJBY0dBQUlBQWdBREFBQUhEZ0FCQUFBQUF3QmdBTWdBQXdCT1NBQUFBQUFFZ0JRQUFBQUFBZ2dBQUFEaS8zUGltd0FLQUFJQUZRQUFBQVNBRlFBQUFBQUNDQUFBQU1UL2MrS2JBQW9BQWdBV0FBQUFCSUFXQUFBQUFBSUlBQUFBdGYrRzNiVUFDZ0FDQUJjQUFBQUVnQmNBQUFBQUFnZ0FBQURFLzVuWXp3QUtBQUlBR0FBQUFBU0FHQUFBQUFBQ0NBQUFBT0wvbWRqUEFBb0FBZ0FaQUFBQUJJQVpBQUFBQUFJSUFBQUE4ZitHM2JVQUNnQUNBQm9BQWdRQ0FBY0FLd1FDQUFBQVNBUUFBQWFBQUFBQUFBQUNDQUEway9UL2hrV3lBQVFDRUFETmJPMy9oa1d5QURTVDlQKzVlTGtBSXdnQkFBQUNCd0lBQUFBQUJ3MEFBUUFBQUFNQVlBRElBQU1BVGdBQUFBQUVnQm9BQUFBQUFnZ0FBQUMxLzYzVDZRQUtBQUlBR3dBQUFBU0FHd0FBQUFBQ0NBQUFBSmYvcmRQcEFBb0FBZ0FjQUFBQUJJQWNBQUFBQUFJSUFBRUFpUC9BemdNQkNnQUNBQjBBQUFBRWdCMEFBQUFBQWdnQUFRQ1gvOVBKSFFFS0FBSUFIZ0FBQUFTQUhnQUFBQUFDQ0FBQkFMWC8wOGtkQVFvQUFnQWZBQUFBQklBZkFBQUFBQUlJQUFFQXhQL214RGNCQ2dBQ0FDQUFBZ1FDQUFrQUt3UUNBQUFBU0FRQUFEY0VBUUFCQm9BQUFBQUFBQUlJQURTVHgvL21rRFFCQkFJUUFNMXN3UC9ta0RRQk5KUEgvNENxT2dFakNBRUFBQUlIQWdBQUFBQUhEUUFCQUFBQUF3QmdBTWdBQXdCR0FBQUFBQVNBSUFBQUFBQUNDQUFBQU1UL3dNNERBUW9BQWdBaEFBQUFCSUFoQUFBQUFBSUlBQUFBOGY4NThVMEFDZ0FDQUNJQUFBQUZnQ01BQUFBS0FBSUFJd0FFQmdRQUFRQUFBQVVHQkFBQ0FBQUFDZ1lCQUFFQUFBV0FKQUFBQUFvQUFnQWtBQVFHQkFBQ0FBQUFCUVlFQUFNQUFBQUFCZ0lBZ0FBQUFBV0FKUUFBQUFvQUFnQWxBQVFHQkFBREFBQUFCUVlFQUFRQUFBQUFCZ0lBZ0FBQUFBV0FKZ0FBQUFvQUFnQW1BQVFHQkFBRUFBQUFCUVlFQUFVQUFBQUFCZ0lBZ0FBQUFBV0FKd0FBQUFvQUFnQW5BQVFHQkFBRkFBQUFCUVlFQUFZQUFBQUFCZ0lBZ0FBQUFBV0FLQUFBQUFvQUFnQW9BQVFHQkFBQ0FBQUFCUVlFQUFZQUFBQUFCZ0lBZ0FBQUFBV0FLUUFBQUFvQUFnQXBBQVFHQkFBR0FBQUFCUVlFQUFjQUFBQUtCZ0VBQVFBQUJZQXFBQUFBQ2dBQ0FDb0FCQVlFQUFjQUFBQUZCZ1FBQ0FBQUFBb0dBUUFCQUFBRmdDc0FBQUFLQUFJQUt3QUVCZ1FBQ0FBQUFBVUdCQUFKQUFBQUNnWUJBQUVBQUFXQUxBQUFBQW9BQWdBc0FBUUdCQUFKQUFBQUJRWUVBQW9BQUFBS0JnRUFBUUFBQllBdEFBQUFDZ0FDQUMwQUJBWUVBQW9BQUFBRkJnUUFDd0FBQUFvR0FRQUJBQUFGZ0M0QUFBQUtBQUlBTGdBRUJnUUFDd0FBQUFVR0JBQU1BQUFBQUFZQ0FBSUFBQUFGZ0M4QUFBQUtBQUlBTHdBRUJnUUFDd0FBQUFVR0JBQU5BQUFBQUFZQ0FBSUFBQUFGZ0RBQUFBQUtBQUlBTUFBRUJnUUFDd0FBQUFVR0JBQU9BQUFBQ2dZQkFBRUFBQVdBTVFBQUFBb0FBZ0F4QUFRR0JBQU9BQUFBQlFZRUFBOEFBQUFBQmdJQWdBQUFBQVdBTWdBQUFBb0FBZ0F5QUFRR0JBQVBBQUFBQlFZRUFCQUFBQUFBQmdJQWdBQUFBQVdBTXdBQUFBb0FBZ0F6QUFRR0JBQVFBQUFBQlFZRUFCRUFBQUFBQmdJQWdBQUFBQVdBTkFBQUFBb0FBZ0EwQUFRR0JBQVJBQUFBQlFZRUFCSUFBQUFBQmdJQWdBQUFBQVdBTlFBQUFBb0FBZ0ExQUFRR0JBQVNBQUFBQlFZRUFCTUFBQUFLQmdFQUFRQUFCWUEyQUFBQUNnQUNBRFlBQkFZRUFCTUFBQUFGQmdRQUZBQUFBQW9HQVFBQkFBQUZnRGNBQUFBS0FBSUFOd0FFQmdRQUZBQUFBQVVHQkFBVkFBQUFBQVlDQUlBQUFBQUZnRGdBQUFBS0FBSUFPQUFFQmdRQUZRQUFBQVVHQkFBV0FBQUFBQVlDQUlBQUFBQUZnRGtBQUFBS0FBSUFPUUFFQmdRQUZnQUFBQVVHQkFBWEFBQUFBQVlDQUlBQUFBQUZnRG9BQUFBS0FBSUFPZ0FFQmdRQUZ3QUFBQVVHQkFBWUFBQUFBQVlDQUlBQUFBQUZnRHNBQUFBS0FBSUFPd0FFQmdRQUdBQUFBQVVHQkFBWkFBQUFBQVlDQUlBQUFBQUZnRHdBQUFBS0FBSUFQQUFFQmdRQUZBQUFBQVVHQkFBWkFBQUFBQVlDQUlBQUFBQUZnRDBBQUFBS0FBSUFQUUFFQmdRQUZ3QUFBQVVHQkFBYUFBQUFBQUFGZ0Q0QUFBQUtBQUlBUGdBRUJnUUFHZ0FBQUFVR0JBQWJBQUFBQUFZQ0FJQUFBQUFGZ0Q4QUFBQUtBQUlBUHdBRUJnUUFHd0FBQUFVR0JBQWNBQUFBQUFZQ0FJQUFBQUFGZ0VBQUFBQUtBQUlBUUFBRUJnUUFIQUFBQUFVR0JBQWRBQUFBQUFZQ0FJQUFBQUFGZ0VFQUFBQUtBQUlBUVFBRUJnUUFIUUFBQUFVR0JBQWVBQUFBQUFZQ0FJQUFBQUFGZ0VJQUFBQUtBQUlBUWdBRUJnUUFIZ0FBQUFVR0JBQWZBQUFBQ2dZQkFBRUFBQVdBUXdBQUFBb0FBZ0JEQUFRR0JBQWVBQUFBQlFZRUFDQUFBQUFBQmdJQWdBQUFBQVdBUkFBQUFBb0FBZ0JFQUFRR0JBQWFBQUFBQlFZRUFDQUFBQUFBQmdJQWdBQUFBQVdBUlFBQUFBb0FBZ0JGQUFRR0JBQVNBQUFBQlFZRUFDRUFBQUFBQmdJQWdBQUFBQVdBUmdBQUFBb0FBZ0JHQUFRR0JBQU9BQUFBQlFZRUFDRUFBQUFBQmdJQWdBQUFBQWVBU1FBQUFBUUNFQUIvd2d3QWQ5S1IvMy9DREFEMitZSC9DZ0FDQUVjQUVBQkhBQUFBVkdobGNtVWdhWE1nWVNCMllXeGxibU5sSUc5eUlHTm9ZWEpuWlNCbGNuSnZjaUJ6YjIxbGQyaGxjbVVnYVc0Z2RHaHBjeUJoY205dFlYUnBZeUJ6ZVhOMFpXMHVBQW9DQUFRQUJBb0NBQUVBRFFJTUFQYjVnZjkvd2d3QUFBQUFBQTRDREFCMzBwSC9mOElNQUFBQUFBQVBBZ3dBOXZtQi93R2JIQUFBQUFBQUFBQUhnRW9BQUFBRUFoQUFBQURULzRBZll3QUFBTlAvT2ZGTkFBb0FBZ0JJQUFBS0FnQUVBQVFLQWdBQkFBMENEQUE1OFUwQUFBRFQvd0FBQUFBT0Fnd0FnQjlqQUFBQTAvOEFBQUFBRHdJTUFEbnhUUUJITHVqL0FBQUFBQUFBQjRCTEFBQUFCQUlRQUFBQTAvL05DOHNBQUFEVC80YmR0UUFLQUFJQVNRQUFDZ0lBQkFBRUNnSUFBUUFOQWd3QWh0MjFBQUFBMC84QUFBQUFEZ0lNQU0wTHl3QUFBTlAvQUFBQUFBOENEQUNHM2JVQVJ5N28vd0FBQUFBQUFBZUFUQUFBQUFRQ0VBQUJBS2IvQnYwWUFRRUFwdi9BemdNQkNnQUNBRW9BQUFvQ0FBUUFCQW9DQUFFQURRSU1BTURPQXdFQkFLYi9BQUFBQUE0Q0RBQUcvUmdCQVFDbS93QUFBQUFQQWd3QXdNNERBVWN1dS84QUFBQUFBQUFBQUFBQUFBQUFBQT09</t>
        </r>
      </text>
    </comment>
    <comment ref="J176" authorId="0">
      <text>
        <r>
          <rPr>
            <sz val="9"/>
            <color indexed="81"/>
            <rFont val="Tahoma"/>
            <family val="2"/>
          </rPr>
          <t>QzI0SDI0TjZPfE1BU1RFUiBTSEVFVFBpY3R1cmUgMTgzfFZtcERSREF4TURBRUF3SUJBQUFBQUFBQUFBQUFBQUNBQUFBQUFBTUFGZ0FBQUVOb1pXMUVjbUYzSURFeUxqQXVNaTR4TURjMkJBSVFBTVpjZ2YrTm5XUC96Wk1QQU1EdUF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xBQUFBQkFJUUFBQUFBQUFBQUFBQUFJREdCRHR1MHg4V0NBUUFBQUFrQUJnSUJBQUFBQ1FBR1FnQUFCQUlBZ0FCQUE4SUFnQUJBQU9BUlFBQUFBUUNFQURHWElIL2paMWovODJURHdEQTdnSUJCSUFCQUFBQUFBSUlBQUFBMC8vSERyTC9DZ0FDQUFJQU53UUJBQUVBQUFTQUFnQUFBQUFDQ0FBQUFPTC8yZ25NL3dvQUFnQURBREFFQVFBSE1RUVFBQ0VBQUFBaUFBQUFBQUFBQUNjQUFBQUFBQVNBQXdBQUFBQUNDQUFBQU5QLzdRVG0vd29BQWdBRUFEY0VBUUFCQUFBRWdBUUFBQUFBQWdnQUFRRGkvd0FBQUFBS0FBSUFCUUFDQkFJQUJ3QXJCQUlBQUFCSUJBQUFCb0FBQUFBQUFBSUlBRFNUNWY4QWFQei9CQUlRQU0xczN2OEFhUHovTkpQbC96T2JBd0FqQ0FFQUFBSUhBZ0FBQUFBSERRQUJBQUFBQXdCZ0FNZ0FBd0JPQUFBQUFBU0FCUUFBQUFBQ0NBQUFBQUFBQUFBQUFBb0FBZ0FHQURjRUFRQUJBQUFFZ0FZQUFBQUFBZ2dBQUFBUEFPMEU1djhLQUFJQUJ3QTNCQUVBQVFBQUJJQUhBQUFBQUFJSUFBQUFBQURhQ2N6L0NnQUNBQWdBQWdRQ0FBY0FLd1FDQUFFQVNBUUFBRGNFQVFBQkJvQUFBQUFBQUFJSUFET1RBd0Rhb2MvL0JBSVFBTTFzL1A5ME84SC9NNU1EQU5xaHovOGpDQUVBL3dFSEFRRC9BZ2NDQUFBQUJRY0JBQU1BQnc0QUFRQUFBQU1BWUFESUFBTUFUa2dBQUFBQUJJQUlBQUFBQUFJSUFBRUEwLzhUK3hrQUNnQUNBQWtBQUFBRWdBa0FBQUFBQWdnQUFRQzEveFA3R1FBS0FBSUFDZ0FDQkFJQUJ3QXJCQUlBQUFCSUJBQUFCb0FBQUFBQUFBSUlBRFNUdVA4VFl4WUFCQUlRQU0xc3NmOFRZeFlBTkpPNC8wYVdIUUFqQ0FFQUFBSUhBZ0FBQUFBSERRQUJBQUFBQXdCZ0FNZ0FBd0JPQUFBQUFBU0FDZ0FBQUFBQ0NBQUFBS2IvSnZZekFBb0FBZ0FMQUFBQUJJQUxBQUFBQUFJSUFBQUF0Zjg1OFUwQUNnQUNBQXdBQUFBRWdBd0FBQUFBQWdnQUFBRFQvem54VFFBS0FBSUFEUUFBQUFTQURRQUFBQUFDQ0FBQkFPTC9UT3huQUFvQUFnQU9BQUlFQWdBSUFDc0VBZ0FBQUVnRUFBQTNCQUVBQVFhQUFBQUFBQUFDQ0FBQW9PWC9UQVJrQUFRQ0VBQUFZTjcvVEFSa0FKcTU1ZjlNeEdzQUl3Z0JBQUFDQndJQUFBQUFCdzBBQVFBQUFBTUFZQURJQUFNQVR3QUFBQUFFZ0E0QUFBQUFBZ2dBQVFEVC8yRG5nUUFLQUFJQUR3QUFBQVNBRHdBQUFBQUNDQUFCQUxYL1lPZUJBQW9BQWdBUUFBQUFCSUFRQUFBQUFBSUlBQUFBcHY5ejRwc0FDZ0FDQUJFQUFBQUVnQkVBQUFBQUFnZ0FBQUMxLzRiZHRRQUtBQUlBRWdBQUFBU0FFZ0FBQUFBQ0NBQUFBTlAvaHQyMUFBb0FBZ0FUQUFBQUJJQVRBQUFBQUFJSUFBRUE0djl6NHBzQUNnQUNBQlFBQUFBRWdCUUFBQUFBQWdnQUFBQ20vNW5ZendBS0FBSUFGUUFDQkFJQUJ3QXJCQUlBQUFCSUJBQUFCb0FBQUFBQUFBSUlBRFNUcWYrWlFNd0FCQUlRQU0xc292K1pRTXdBTkpPcC84MXowd0FqQ0FFQUFBSUhBZ0FBQUFBSERRQUJBQUFBQXdCZ0FNZ0FBd0JPQUFBQUFBU0FGUUFBQUFBQ0NBQVRLb2ovWWZ2U0FBb0FBZ0FXQUFBQUJJQVdBQUFBQUFJSUFGRHRnZitOVS9BQUNnQUNBQmNBQUFBRWdCY0FBQUFBQWdnQVkraWIvNDFUL3dBS0FBSUFHQUFDQkFJQUJ3QXJCQUlBQUFCSUJBQUFCb0FBQUFBQUFBSUlBSlo3bi8rTnUvc0FCQUlRQURCVm1QK051L3NBbG51Zi84RHVBZ0VqQ0FFQUFBSUhBZ0FBQUFBSERRQUJBQUFBQXdCZ0FNZ0FBd0JPQUFBQUFBU0FHQUFBQUFBQ0NBQzlNN0wvb1VEckFBb0FBZ0FaQUFBQUJJQVpBQUFBQUFJSUFBRUE0djhtOWpNQUNnQUNBQm9BQWdRQ0FBY0FLd1FDQUFBQVNBUUFBQWFBQUFBQUFBQUNDQUEwaytYL0psNHdBQVFDRUFETmJONy9KbDR3QURTVDVmOVprVGNBSXdnQkFBQUNCd0lBQUFBQUJ3MEFBUUFBQUFNQVlBRElBQU1BVGdBQUFBQUVnQm9BQUFBQUFnZ0FBQURpLzdRVG1QOEtBQUlBR3dBQUFBU0FHd0FBQUFBQ0NBQUFBQUFBdEJPWS93b0FBZ0FjQUFBQUJJQWNBQUFBQUFJSUFQLy9EZ0NnR0g3L0NnQUNBQjBBQUFBRWdCMEFBQUFBQWdnQUFBQUFBSTBkWlA4S0FBSUFIZ0FBQUFTQUhnQUFBQUFDQ0FBQUFPTC9qUjFrL3dvQUFnQWZBQUFBQklBZkFBQUFBQUlJQUFBQTAvK2dHSDcvQ2dBQ0FDQUFBQUFGZ0NFQUFBQUtBQUlBSVFBRUJnUUFBUUFBQUFVR0JBQUNBQUFBQVFZQ0FBUUFDZ1lCQUFFQUFBV0FJZ0FBQUFvQUFnQWlBQVFHQkFBQ0FBQUFCUVlFQUFNQUFBQUtCZ0VBQVFBQUJZQWpBQUFBQ2dBQ0FDTUFCQVlFQUFNQUFBQUZCZ1FBQkFBQUFBb0dBUUFCQUFBRmdDUUFBQUFLQUFJQUpBQUVCZ1FBQkFBQUFBVUdCQUFGQUFBQUNnWUJBQUVBQUFXQUpRQUFBQW9BQWdBbEFBUUdCQUFGQUFBQUJRWUVBQVlBQUFBS0JnRUFBUUFBQllBbUFBQUFDZ0FDQUNZQUJBWUVBQVlBQUFBRkJnUUFCd0FBQUFvR0FRQUJBQUFGZ0NjQUFBQUtBQUlBSndBRUJnUUFBZ0FBQUFVR0JBQUhBQUFBQ2dZQkFBRUFBQVdBS0FBQUFBb0FBZ0FvQUFRR0JBQUVBQUFBQlFZRUFBZ0FBQUFLQmdFQUFRQUFCWUFwQUFBQUNnQUNBQ2tBQkFZRUFBZ0FBQUFGQmdRQUNRQUFBQUFHQWdDQUFBQUFCWUFxQUFBQUNnQUNBQ29BQkFZRUFBa0FBQUFGQmdRQUNnQUFBQUFHQWdDQUFBQUFCWUFyQUFBQUNnQUNBQ3NBQkFZRUFBb0FBQUFGQmdRQUN3QUFBQUFHQWdDQUFBQUFCWUFzQUFBQUNnQUNBQ3dBQkFZRUFBc0FBQUFGQmdRQURBQUFBQUFHQWdDQUFBQUFCWUF0QUFBQUNnQUNBQzBBQkFZRUFBd0FBQUFGQmdRQURRQUFBQW9HQVFBQkFBQUZnQzRBQUFBS0FBSUFMZ0FFQmdRQURRQUFBQVVHQkFBT0FBQUFDZ1lCQUFFQUFBV0FMd0FBQUFvQUFnQXZBQVFHQkFBT0FBQUFCUVlFQUE4QUFBQUFCZ0lBZ0FBQUFBV0FNQUFBQUFvQUFnQXdBQVFHQkFBUEFBQUFCUVlFQUJBQUFBQUFCZ0lBZ0FBQUFBV0FNUUFBQUFvQUFnQXhBQVFHQkFBUUFBQUFCUVlFQUJFQUFBQUFCZ0lBZ0FBQUFBV0FNZ0FBQUFvQUFnQXlBQVFHQkFBUkFBQUFCUVlFQUJJQUFBQUFCZ0lBZ0FBQUFBV0FNd0FBQUFvQUFnQXpBQVFHQkFBU0FBQUFCUVlFQUJNQUFBQUFCZ0lBZ0FBQUFBV0FOQUFBQUFvQUFnQTBBQVFHQkFBT0FBQUFCUVlFQUJNQUFBQUFCZ0lBZ0FBQUFBV0FOUUFBQUFvQUFnQTFBQVFHQkFBUkFBQUFCUVlFQUJRQUFBQUFBQVdBTmdBQUFBb0FBZ0EyQUFRR0JBQVVBQUFBQlFZRUFCVUFBQUFBQmdJQWdBQUFBQVdBTndBQUFBb0FBZ0EzQUFRR0JBQVZBQUFBQlFZRUFCWUFBQUFBQmdJQWdBQUFBQVdBT0FBQUFBb0FBZ0E0QUFRR0JBQVdBQUFBQlFZRUFCY0FBQUFBQmdJQWdBQUFBQVdBT1FBQUFBb0FBZ0E1QUFRR0JBQVhBQUFBQlFZRUFCZ0FBQUFBQmdJQWdBQUFBQVdBT2dBQUFBb0FBZ0E2QUFRR0JBQVVBQUFBQlFZRUFCZ0FBQUFBQmdJQWdBQUFBQVdBT3dBQUFBb0FBZ0E3QUFRR0JBQU1BQUFBQlFZRUFCa0FBQUFBQmdJQWdBQUFBQVdBUEFBQUFBb0FBZ0E4QUFRR0JBQUlBQUFBQlFZRUFCa0FBQUFBQmdJQWdBQUFBQVdBUFFBQUFBb0FBZ0E5QUFRR0JBQUJBQUFBQlFZRUFCb0FBQUFLQmdFQUFRQUFCWUErQUFBQUNnQUNBRDRBQkFZRUFCb0FBQUFGQmdRQUd3QUFBQUFHQWdDQUFBQUFCWUEvQUFBQUNnQUNBRDhBQkFZRUFCc0FBQUFGQmdRQUhBQUFBQUFHQWdDQUFBQUFCWUJBQUFBQUNnQUNBRUFBQkFZRUFCd0FBQUFGQmdRQUhRQUFBQUFHQWdDQUFBQUFCWUJCQUFBQUNnQUNBRUVBQkFZRUFCMEFBQUFGQmdRQUhnQUFBQUFHQWdDQUFBQUFCWUJDQUFBQUNnQUNBRUlBQkFZRUFCNEFBQUFGQmdRQUh3QUFBQUFHQWdDQUFBQUFCWUJEQUFBQUNnQUNBRU1BQkFZRUFCb0FBQUFGQmdRQUh3QUFBQUFHQWdDQUFBQUFCNEJHQUFBQUJBSVFBQUFBeFA5c0pFa0FBQURFL3liMk13QUtBQUlBUkFBQUNnSUFCQUFFQ2dJQUFRQU5BZ3dBSnZZekFBQUF4UDhBQUFBQURnSU1BR3drU1FBQUFNVC9BQUFBQUE4Q0RBQW05ak1BUnk3Wi93QUFBQUFBQUFlQVJ3QUFBQVFDRUFBQUFNVC91UkN4QUFBQXhQOXo0cHNBQ2dBQ0FFVUFBQW9DQUFRQUJBb0NBQUVBRFFJTUFIUGltd0FBQU1UL0FBQUFBQTRDREFDNUVMRUFBQURFL3dBQUFBQVBBZ3dBYytLYkFFY3UyZjhBQUFBQUFBQUhnRWdBQUFBRUFoQUFnVDJaLzluSzlRQ0JQWm4vVi9MbEFBb0FBZ0JHQUJBQVJ3QUFBRlJvWlhKbElHbHpJR0VnZG1Gc1pXNWpaU0J2Y2lCamFHRnlaMlVnWlhKeWIzSWdjMjl0Wlhkb1pYSmxJR2x1SUhSb2FYTWdZWEp2YldGMGFXTWdjM2x6ZEdWdExnQUtBZ0FFQUFRS0FnQUJBQTBDREFCWDh1VUFnVDJaL3dBQUFBQU9BZ3dBMmNyMUFJRTltZjhBQUFBQUR3SU1BRmZ5NVFBQ0Zxbi9BQUFBQUFBQUI0QkpBQUFBQkFJUUFBQUE4Zi9uUnBQL0FBRHgvNkFZZnY4S0FBSUFSd0FBQ2dJQUJBQUVDZ0lBQVFBTkFnd0FvQmgrL3dBQThmOEFBQUFBRGdJTUFPZEdrLzhBQVBIL0FBQUFBQThDREFDZ0dINy9SaTRHQUFBQUFBQUFBQUFBQUFBQUFBQUE=</t>
        </r>
      </text>
    </comment>
    <comment ref="K176" authorId="0">
      <text>
        <r>
          <rPr>
            <sz val="9"/>
            <color indexed="81"/>
            <rFont val="Tahoma"/>
            <family val="2"/>
          </rPr>
          <t>QzI0SDI0TjZPfE1BU1RFUiBTSEVFVFBpY3R1cmUgMTgzfFZtcERSREF4TURBRUF3SUJBQUFBQUFBQUFBQUFBQUNBQUFBQUFBTUFGZ0FBQUVOb1pXMUVjbUYzSURFeUxqQXVNaTR4TURjMkJBSVFBTVpjZ2YrTm5XUC96Wk1QQU1EdUF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xBQUFBQkFJUUFBQUFBQUFBQUFBQUFJREdCRHR1MHg4V0NBUUFBQUFrQUJnSUJBQUFBQ1FBR1FnQUFCQUlBZ0FCQUE4SUFnQUJBQU9BUlFBQUFBUUNFQURHWElIL2paMWovODJURHdEQTdnSUJCSUFCQUFBQUFBSUlBQUFBMC8vSERyTC9DZ0FDQUFJQU53UUJBQUVBQUFTQUFnQUFBQUFDQ0FBQUFPTC8yZ25NL3dvQUFnQURBREFFQVFBSE1RUVFBQ0VBQUFBaUFBQUFBQUFBQUNjQUFBQUFBQVNBQXdBQUFBQUNDQUFBQU5QLzdRVG0vd29BQWdBRUFEY0VBUUFCQUFBRWdBUUFBQUFBQWdnQUFRRGkvd0FBQUFBS0FBSUFCUUFDQkFJQUJ3QXJCQUlBQUFCSUJBQUFCb0FBQUFBQUFBSUlBRFNUNWY4QWFQei9CQUlRQU0xczN2OEFhUHovTkpQbC96T2JBd0FqQ0FFQUFBSUhBZ0FBQUFBSERRQUJBQUFBQXdCZ0FNZ0FBd0JPQUFBQUFBU0FCUUFBQUFBQ0NBQUFBQUFBQUFBQUFBb0FBZ0FHQURjRUFRQUJBQUFFZ0FZQUFBQUFBZ2dBQUFBUEFPMEU1djhLQUFJQUJ3QTNCQUVBQVFBQUJJQUhBQUFBQUFJSUFBQUFBQURhQ2N6L0NnQUNBQWdBQWdRQ0FBY0FLd1FDQUFFQVNBUUFBRGNFQVFBQkJvQUFBQUFBQUFJSUFET1RBd0Rhb2MvL0JBSVFBTTFzL1A5ME84SC9NNU1EQU5xaHovOGpDQUVBL3dFSEFRRC9BZ2NDQUFBQUJRY0JBQU1BQnc0QUFRQUFBQU1BWUFESUFBTUFUa2dBQUFBQUJJQUlBQUFBQUFJSUFBRUEwLzhUK3hrQUNnQUNBQWtBQUFBRWdBa0FBQUFBQWdnQUFRQzEveFA3R1FBS0FBSUFDZ0FDQkFJQUJ3QXJCQUlBQUFCSUJBQUFCb0FBQUFBQUFBSUlBRFNUdVA4VFl4WUFCQUlRQU0xc3NmOFRZeFlBTkpPNC8wYVdIUUFqQ0FFQUFBSUhBZ0FBQUFBSERRQUJBQUFBQXdCZ0FNZ0FBd0JPQUFBQUFBU0FDZ0FBQUFBQ0NBQUFBS2IvSnZZekFBb0FBZ0FMQUFBQUJJQUxBQUFBQUFJSUFBQUF0Zjg1OFUwQUNnQUNBQXdBQUFBRWdBd0FBQUFBQWdnQUFBRFQvem54VFFBS0FBSUFEUUFBQUFTQURRQUFBQUFDQ0FBQkFPTC9UT3huQUFvQUFnQU9BQUlFQWdBSUFDc0VBZ0FBQUVnRUFBQTNCQUVBQVFhQUFBQUFBQUFDQ0FBQW9PWC9UQVJrQUFRQ0VBQUFZTjcvVEFSa0FKcTU1ZjlNeEdzQUl3Z0JBQUFDQndJQUFBQUFCdzBBQVFBQUFBTUFZQURJQUFNQVR3QUFBQUFFZ0E0QUFBQUFBZ2dBQVFEVC8yRG5nUUFLQUFJQUR3QUFBQVNBRHdBQUFBQUNDQUFCQUxYL1lPZUJBQW9BQWdBUUFBQUFCSUFRQUFBQUFBSUlBQUFBcHY5ejRwc0FDZ0FDQUJFQUFBQUVnQkVBQUFBQUFnZ0FBQUMxLzRiZHRRQUtBQUlBRWdBQUFBU0FFZ0FBQUFBQ0NBQUFBTlAvaHQyMUFBb0FBZ0FUQUFBQUJJQVRBQUFBQUFJSUFBRUE0djl6NHBzQUNnQUNBQlFBQUFBRWdCUUFBQUFBQWdnQUFBQ20vNW5ZendBS0FBSUFGUUFDQkFJQUJ3QXJCQUlBQUFCSUJBQUFCb0FBQUFBQUFBSUlBRFNUcWYrWlFNd0FCQUlRQU0xc292K1pRTXdBTkpPcC84MXowd0FqQ0FFQUFBSUhBZ0FBQUFBSERRQUJBQUFBQXdCZ0FNZ0FBd0JPQUFBQUFBU0FGUUFBQUFBQ0NBQVRLb2ovWWZ2U0FBb0FBZ0FXQUFBQUJJQVdBQUFBQUFJSUFGRHRnZitOVS9BQUNnQUNBQmNBQUFBRWdCY0FBQUFBQWdnQVkraWIvNDFUL3dBS0FBSUFHQUFDQkFJQUJ3QXJCQUlBQUFCSUJBQUFCb0FBQUFBQUFBSUlBSlo3bi8rTnUvc0FCQUlRQURCVm1QK051L3NBbG51Zi84RHVBZ0VqQ0FFQUFBSUhBZ0FBQUFBSERRQUJBQUFBQXdCZ0FNZ0FBd0JPQUFBQUFBU0FHQUFBQUFBQ0NBQzlNN0wvb1VEckFBb0FBZ0FaQUFBQUJJQVpBQUFBQUFJSUFBRUE0djhtOWpNQUNnQUNBQm9BQWdRQ0FBY0FLd1FDQUFBQVNBUUFBQWFBQUFBQUFBQUNDQUEwaytYL0psNHdBQVFDRUFETmJONy9KbDR3QURTVDVmOVprVGNBSXdnQkFBQUNCd0lBQUFBQUJ3MEFBUUFBQUFNQVlBRElBQU1BVGdBQUFBQUVnQm9BQUFBQUFnZ0FBQURpLzdRVG1QOEtBQUlBR3dBQUFBU0FHd0FBQUFBQ0NBQUFBQUFBdEJPWS93b0FBZ0FjQUFBQUJJQWNBQUFBQUFJSUFQLy9EZ0NnR0g3L0NnQUNBQjBBQUFBRWdCMEFBQUFBQWdnQUFBQUFBSTBkWlA4S0FBSUFIZ0FBQUFTQUhnQUFBQUFDQ0FBQUFPTC9qUjFrL3dvQUFnQWZBQUFBQklBZkFBQUFBQUlJQUFBQTAvK2dHSDcvQ2dBQ0FDQUFBQUFGZ0NFQUFBQUtBQUlBSVFBRUJnUUFBUUFBQUFVR0JBQUNBQUFBQVFZQ0FBUUFDZ1lCQUFFQUFBV0FJZ0FBQUFvQUFnQWlBQVFHQkFBQ0FBQUFCUVlFQUFNQUFBQUtCZ0VBQVFBQUJZQWpBQUFBQ2dBQ0FDTUFCQVlFQUFNQUFBQUZCZ1FBQkFBQUFBb0dBUUFCQUFBRmdDUUFBQUFLQUFJQUpBQUVCZ1FBQkFBQUFBVUdCQUFGQUFBQUNnWUJBQUVBQUFXQUpRQUFBQW9BQWdBbEFBUUdCQUFGQUFBQUJRWUVBQVlBQUFBS0JnRUFBUUFBQllBbUFBQUFDZ0FDQUNZQUJBWUVBQVlBQUFBRkJnUUFCd0FBQUFvR0FRQUJBQUFGZ0NjQUFBQUtBQUlBSndBRUJnUUFBZ0FBQUFVR0JBQUhBQUFBQ2dZQkFBRUFBQVdBS0FBQUFBb0FBZ0FvQUFRR0JBQUVBQUFBQlFZRUFBZ0FBQUFLQmdFQUFRQUFCWUFwQUFBQUNnQUNBQ2tBQkFZRUFBZ0FBQUFGQmdRQUNRQUFBQUFHQWdDQUFBQUFCWUFxQUFBQUNnQUNBQ29BQkFZRUFBa0FBQUFGQmdRQUNnQUFBQUFHQWdDQUFBQUFCWUFyQUFBQUNnQUNBQ3NBQkFZRUFBb0FBQUFGQmdRQUN3QUFBQUFHQWdDQUFBQUFCWUFzQUFBQUNnQUNBQ3dBQkFZRUFBc0FBQUFGQmdRQURBQUFBQUFHQWdDQUFBQUFCWUF0QUFBQUNnQUNBQzBBQkFZRUFBd0FBQUFGQmdRQURRQUFBQW9HQVFBQkFBQUZnQzRBQUFBS0FBSUFMZ0FFQmdRQURRQUFBQVVHQkFBT0FBQUFDZ1lCQUFFQUFBV0FMd0FBQUFvQUFnQXZBQVFHQkFBT0FBQUFCUVlFQUE4QUFBQUFCZ0lBZ0FBQUFBV0FNQUFBQUFvQUFnQXdBQVFHQkFBUEFBQUFCUVlFQUJBQUFBQUFCZ0lBZ0FBQUFBV0FNUUFBQUFvQUFnQXhBQVFHQkFBUUFBQUFCUVlFQUJFQUFBQUFCZ0lBZ0FBQUFBV0FNZ0FBQUFvQUFnQXlBQVFHQkFBUkFBQUFCUVlFQUJJQUFBQUFCZ0lBZ0FBQUFBV0FNd0FBQUFvQUFnQXpBQVFHQkFBU0FBQUFCUVlFQUJNQUFBQUFCZ0lBZ0FBQUFBV0FOQUFBQUFvQUFnQTBBQVFHQkFBT0FBQUFCUVlFQUJNQUFBQUFCZ0lBZ0FBQUFBV0FOUUFBQUFvQUFnQTFBQVFHQkFBUkFBQUFCUVlFQUJRQUFBQUFBQVdBTmdBQUFBb0FBZ0EyQUFRR0JBQVVBQUFBQlFZRUFCVUFBQUFBQmdJQWdBQUFBQVdBTndBQUFBb0FBZ0EzQUFRR0JBQVZBQUFBQlFZRUFCWUFBQUFBQmdJQWdBQUFBQVdBT0FBQUFBb0FBZ0E0QUFRR0JBQVdBQUFBQlFZRUFCY0FBQUFBQmdJQWdBQUFBQVdBT1FBQUFBb0FBZ0E1QUFRR0JBQVhBQUFBQlFZRUFCZ0FBQUFBQmdJQWdBQUFBQVdBT2dBQUFBb0FBZ0E2QUFRR0JBQVVBQUFBQlFZRUFCZ0FBQUFBQmdJQWdBQUFBQVdBT3dBQUFBb0FBZ0E3QUFRR0JBQU1BQUFBQlFZRUFCa0FBQUFBQmdJQWdBQUFBQVdBUEFBQUFBb0FBZ0E4QUFRR0JBQUlBQUFBQlFZRUFCa0FBQUFBQmdJQWdBQUFBQVdBUFFBQUFBb0FBZ0E5QUFRR0JBQUJBQUFBQlFZRUFCb0FBQUFLQmdFQUFRQUFCWUErQUFBQUNnQUNBRDRBQkFZRUFCb0FBQUFGQmdRQUd3QUFBQUFHQWdDQUFBQUFCWUEvQUFBQUNnQUNBRDhBQkFZRUFCc0FBQUFGQmdRQUhBQUFBQUFHQWdDQUFBQUFCWUJBQUFBQUNnQUNBRUFBQkFZRUFCd0FBQUFGQmdRQUhRQUFBQUFHQWdDQUFBQUFCWUJCQUFBQUNnQUNBRUVBQkFZRUFCMEFBQUFGQmdRQUhnQUFBQUFHQWdDQUFBQUFCWUJDQUFBQUNnQUNBRUlBQkFZRUFCNEFBQUFGQmdRQUh3QUFBQUFHQWdDQUFBQUFCWUJEQUFBQUNnQUNBRU1BQkFZRUFCb0FBQUFGQmdRQUh3QUFBQUFHQWdDQUFBQUFCNEJHQUFBQUJBSVFBQUFBeFA5c0pFa0FBQURFL3liMk13QUtBQUlBUkFBQUNnSUFCQUFFQ2dJQUFRQU5BZ3dBSnZZekFBQUF4UDhBQUFBQURnSU1BR3drU1FBQUFNVC9BQUFBQUE4Q0RBQW05ak1BUnk3Wi93QUFBQUFBQUFlQVJ3QUFBQVFDRUFBQUFNVC91UkN4QUFBQXhQOXo0cHNBQ2dBQ0FFVUFBQW9DQUFRQUJBb0NBQUVBRFFJTUFIUGltd0FBQU1UL0FBQUFBQTRDREFDNUVMRUFBQURFL3dBQUFBQVBBZ3dBYytLYkFFY3UyZjhBQUFBQUFBQUhnRWdBQUFBRUFoQUFnVDJaLzluSzlRQ0JQWm4vVi9MbEFBb0FBZ0JHQUJBQVJ3QUFBRlJvWlhKbElHbHpJR0VnZG1Gc1pXNWpaU0J2Y2lCamFHRnlaMlVnWlhKeWIzSWdjMjl0Wlhkb1pYSmxJR2x1SUhSb2FYTWdZWEp2YldGMGFXTWdjM2x6ZEdWdExnQUtBZ0FFQUFRS0FnQUJBQTBDREFCWDh1VUFnVDJaL3dBQUFBQU9BZ3dBMmNyMUFJRTltZjhBQUFBQUR3SU1BRmZ5NVFBQ0Zxbi9BQUFBQUFBQUI0QkpBQUFBQkFJUUFBQUE4Zi9uUnBQL0FBRHgvNkFZZnY4S0FBSUFSd0FBQ2dJQUJBQUVDZ0lBQVFBTkFnd0FvQmgrL3dBQThmOEFBQUFBRGdJTUFPZEdrLzhBQVBIL0FBQUFBQThDREFDZ0dINy9SaTRHQUFBQUFBQUFBQUFBQUFBQUFBQUE=</t>
        </r>
      </text>
    </comment>
    <comment ref="J177" authorId="0">
      <text>
        <r>
          <rPr>
            <sz val="9"/>
            <color indexed="81"/>
            <rFont val="Tahoma"/>
            <family val="2"/>
          </rPr>
          <t>QzIwSDIxQ2xGM05PfE1BU1RFUiBTSEVFVFBpY3R1cmUgMjE1fFZtcERSREF4TURBRUF3SUJBQUFBQUFBQUFBQUFBQUNBQUFBQUFBTUFGZ0FBQUVOb1pXMUVjbUYzSURFeUxqQXVNaTR4TURjMkJBSVFBQUZnb3YrTm5XUC96Wk1QQVBuTW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0hpaXlZV0NBUUFBQUFrQUJnSUJBQUFBQ1FBR1FnQUFCQUlBZ0FCQUE4SUFnQUJBQU9BT1FBQUFBUUNFQUFCWUtML2paMWovODJURHdENXpJUUFCSUFCQUFBQUFBSUlBQUFBMC8vSERyTC9DZ0FDQUFJQU53UUJBQUVBQUFTQUFnQUFBQUFDQ0FBQUFPTC90Qk9ZL3dvQUFnQURBQUFBQklBREFBQUFBQUlJQUFBQTAvK2dHSDcvQ2dBQ0FBUUFBQUFFZ0FRQUFBQUFBZ2dBQUFEaS80MGRaUDhLQUFJQUJRQUFBQVNBQlFBQUFBQUNDQUFBQUFBQWpSMWsvd29BQWdBR0FBQUFCSUFHQUFBQUFBSUlBUC8vRGdDZ0dINy9DZ0FDQUFjQUFBQUVnQWNBQUFBQUFnZ0FBQUFBQUxRVG1QOEtBQUlBQ0FBQUFBU0FDQUFBQUFBQ0NBRC8vdzRBeHc2eS93b0FBZ0FKQURjRUFRQUJBQUFFZ0FrQUFBQUFBZ2dBQUFBQUFOb0p6UDhLQUFJQUNnQUNCQUlBQndBckJBSUFBQUJJQkFBQUJvQUFBQUFBQUFJSUFET1RBd0RhY2NqL0JBSVFBTTFzL1AvYWNjai9NNU1EQUEybHovOGpDQUVBQUFJSEFnQUFBQUFIRFFBQkFBQUFBd0JnQU1nQUF3Qk9BQUFBQUFTQUNnQUFBQUFDQ0FBQUFPTC8yZ25NL3dvQUFnQUxBRGNFQVFBQkFBQUVnQXNBQUFBQUFnZ0FBQURULyswRTV2OEtBQUlBREFBM0JBRUFBUUFBQklBTUFBQUFBQUlJQUFFQTR2OEFBQUFBQ2dBQ0FBMEFBQUFFZ0EwQUFBQUFBZ2dBQVFERS93QUFBQUFLQUFJQURnQUNCQUlBQ0FBckJBSUFBUUJJQkFBQU53UUJBQUVHZ0FBQUFBQUFBZ2dBQWFESC93RVkvUDhFQWhBQUFXREEvd0VZL1ArYXVjZi9Nd3NMQUNNSUFRQUFBZ2NDQUFBQUJRY0JBQUVBQnc0QUFRQUFBQU1BWUFESUFBTUFUMGdBQUFBQUJJQU9BQUFBQUFJSUFBQUFBQUFBQUFBQUNnQUNBQThBTndRQkFBRUFBQVNBRHdBQUFBQUNDQUQvL3c0QTdRVG0vd29BQWdBUUFEY0VBUUFCQUFBRWdCQUFBQUFBQWdnQUFRRFQveFA3R1FBS0FBSUFFUUFBQUFTQUVRQUFBQUFDQ0FBQkFMWC9FL3NaQUFvQUFnQVNBQUFBQklBU0FBQUFBQUlJQUFFQXB2OG05ak1BQ2dBQ0FCTUFBQUFFZ0JNQUFBQUFBZ2dBQVFDMS96bnhUUUFLQUFJQUZBQUFBQVNBRkFBQUFBQUNDQUFCQUtiL1RPeG5BQW9BQWdBVkFBSUVBZ0FSQUNzRUFnQUFBRWdFQUFBM0JBRUFBUWFBQUFBQUFBQUNDQUFCb0tuL1RGUmtBQVFDRUFBQllLTC9URlJrQUpxNXFmK3p1bTBBSXdnQkFBQUNCd0lBQUFBRkJ3RUFBUUFIRGdBQkFBQUFBd0JnQU1nQUF3QkRiQUFBQUFBRWdCVUFBQUFBQWdnQUFBRFQvem54VFFBS0FBSUFGZ0FBQUFTQUZnQUFBQUFDQ0FBQkFPTC9Kdll6QUFvQUFnQVhBQUFBQklBWEFBQUFBQUlJQUFFQTR2OU03R2NBQ2dBQ0FCZ0FBQUFFZ0JnQUFBQUFBZ2dBQUFBQUFFenNad0FLQUFJQUdRQUNCQUlBQ1FBckJBSUFBQUJJQkFBQU53UUJBQUVHZ0FBQUFBQUFBZ2dBTTVNREFFeTRaQUFFQWhBQXpXejgvMHk0WkFBemt3TUE1dEZxQUNNSUFRQUFBZ2NDQUFBQUFBY05BQUVBQUFBREFHQUF5QUFEQUVZQUFBQUFCSUFaQUFBQUFBSUlBQUVBOGY5ZzU0RUFDZ0FDQUJvQUFnUUNBQWtBS3dRQ0FBQUFTQVFBQURjRUFRQUJCb0FBQUFBQUFBSUlBRFNUOVA5Z3MzNEFCQUlRQU0xczdmOWdzMzRBTkpQMC8vbk1oQUFqQ0FFQUFBSUhBZ0FBQUFBSERRQUJBQUFBQXdCZ0FNZ0FBd0JHQUFBQUFBU0FHZ0FBQUFBQ0NBQUJBTlAvWU9lQkFBb0FBZ0FiQUFJRUFnQUpBQ3NFQWdBQUFFZ0VBQUEzQkFFQUFRYUFBQUFBQUFBQ0NBQTBrOWIvWUxOK0FBUUNFQUROYk0vL1lMTitBRFNUMXYvNXpJUUFJd2dCQUFBQ0J3SUFBQUFBQncwQUFRQUFBQU1BWUFESUFBTUFSZ0FBQUFBRmdCd0FBQUFLQUFJQUhBQUVCZ1FBQVFBQUFBVUdCQUFDQUFBQUNnWUJBQUVBQUFXQUhRQUFBQW9BQWdBZEFBUUdCQUFDQUFBQUJRWUVBQU1BQUFBQUJnSUFnQUFBQUFXQUhnQUFBQW9BQWdBZUFBUUdCQUFEQUFBQUJRWUVBQVFBQUFBQUJnSUFnQUFBQUFXQUh3QUFBQW9BQWdBZkFBUUdCQUFFQUFBQUJRWUVBQVVBQUFBQUJnSUFnQUFBQUFXQUlBQUFBQW9BQWdBZ0FBUUdCQUFGQUFBQUJRWUVBQVlBQUFBQUJnSUFnQUFBQUFXQUlRQUFBQW9BQWdBaEFBUUdCQUFHQUFBQUJRWUVBQWNBQUFBQUJnSUFnQUFBQUFXQUlnQUFBQW9BQWdBaUFBUUdCQUFDQUFBQUJRWUVBQWNBQUFBQUJnSUFnQUFBQUFXQUl3QUFBQW9BQWdBakFBUUdCQUFIQUFBQUJRWUVBQWdBQUFBS0JnRUFBUUFBQllBa0FBQUFDZ0FDQUNRQUJBWUVBQWdBQUFBRkJnUUFDUUFBQUFvR0FRQUJBQUFGZ0NVQUFBQUtBQUlBSlFBRUJnUUFDUUFBQUFVR0JBQUtBQUFBQ2dZQkFBRUFBQVdBSmdBQUFBb0FBZ0FtQUFRR0JBQUtBQUFBQlFZRUFBc0FBQUFLQmdFQUFRQUFCWUFuQUFBQUNnQUNBQ2NBQkFZRUFBc0FBQUFGQmdRQURBQUFBQW9HQVFBQkFBQUZnQ2dBQUFBS0FBSUFLQUFFQmdRQURBQUFBQVVHQkFBTkFBQUFDZ1lCQUFFQUFBV0FLUUFBQUFvQUFnQXBBQVFHQkFBTUFBQUFCUVlFQUE0QUFBQUtCZ0VBQVFBQUJZQXFBQUFBQ2dBQ0FDb0FCQVlFQUE0QUFBQUZCZ1FBRHdBQUFBb0dBUUFCQUFBRmdDc0FBQUFLQUFJQUt3QUVCZ1FBQ1FBQUFBVUdCQUFQQUFBQUNnWUJBQUVBQUFXQUxBQUFBQW9BQWdBc0FBUUdCQUFNQUFBQUJRWUVBQkFBQUFBS0JnRUFBUUFBQllBdEFBQUFDZ0FDQUMwQUJBWUVBQkFBQUFBRkJnUUFFUUFBQUFBR0FnQ0FBQUFBQllBdUFBQUFDZ0FDQUM0QUJBWUVBQkVBQUFBRkJnUUFFZ0FBQUFBR0FnQ0FBQUFBQllBdkFBQUFDZ0FDQUM4QUJBWUVBQklBQUFBRkJnUUFFd0FBQUFBR0FnQ0FBQUFBQllBd0FBQUFDZ0FDQURBQUJBWUVBQk1BQUFBRkJnUUFGQUFBQUFvR0FRQUJBQUFGZ0RFQUFBQUtBQUlBTVFBRUJnUUFFd0FBQUFVR0JBQVZBQUFBQUFZQ0FJQUFBQUFGZ0RJQUFBQUtBQUlBTWdBRUJnUUFGUUFBQUFVR0JBQVdBQUFBQUFZQ0FJQUFBQUFGZ0RNQUFBQUtBQUlBTXdBRUJnUUFFQUFBQUFVR0JBQVdBQUFBQUFZQ0FJQUFBQUFGZ0RRQUFBQUtBQUlBTkFBRUJnUUFGUUFBQUFVR0JBQVhBQUFBQ2dZQkFBRUFBQVdBTlFBQUFBb0FBZ0ExQUFRR0JBQVhBQUFBQlFZRUFCZ0FBQUFLQmdFQUFRQUFCWUEyQUFBQUNnQUNBRFlBQkFZRUFCY0FBQUFGQmdRQUdRQUFBQW9HQVFBQkFBQUZnRGNBQUFBS0FBSUFOd0FFQmdRQUZ3QUFBQVVHQkFBYUFBQUFDZ1lCQUFFQUFBZUFPZ0FBQUFRQ0VBQUFBUEgvNTBhVC93QUE4ZitnR0g3L0NnQUNBRGdBQUFvQ0FBUUFCQW9DQUFFQURRSU1BS0FZZnY4QUFQSC9BQUFBQUE0Q0RBRG5ScFAvQUFEeC93QUFBQUFQQWd3QW9CaCsvMFl1QmdBQUFBQUFBQUFIZ0RzQUFBQUVBaEFBQVFERS8yd2tTUUFCQU1UL0p2WXpBQW9BQWdBNUFBQUtBZ0FFQUFRS0FnQUJBQTBDREFBbTlqTUFBUURFL3dBQUFBQU9BZ3dBYkNSSkFBRUF4UDhBQUFBQUR3SU1BQ2IyTXdCSEx0bi9BQUFBQUFBQUFBQUFBQUFBQUFBPQ==</t>
        </r>
      </text>
    </comment>
    <comment ref="K177" authorId="0">
      <text>
        <r>
          <rPr>
            <sz val="9"/>
            <color indexed="81"/>
            <rFont val="Tahoma"/>
            <family val="2"/>
          </rPr>
          <t>QzIwSDIxQ2xGM05PfE1BU1RFUiBTSEVFVFBpY3R1cmUgMjE1fFZtcERSREF4TURBRUF3SUJBQUFBQUFBQUFBQUFBQUNBQUFBQUFBTUFGZ0FBQUVOb1pXMUVjbUYzSURFeUxqQXVNaTR4TURjMkJBSVFBQUZnb3YrTm5XUC96Wk1QQVBuTW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0hpaXlZV0NBUUFBQUFrQUJnSUJBQUFBQ1FBR1FnQUFCQUlBZ0FCQUE4SUFnQUJBQU9BT1FBQUFBUUNFQUFCWUtML2paMWovODJURHdENXpJUUFCSUFCQUFBQUFBSUlBQUFBMC8vSERyTC9DZ0FDQUFJQU53UUJBQUVBQUFTQUFnQUFBQUFDQ0FBQUFPTC90Qk9ZL3dvQUFnQURBQUFBQklBREFBQUFBQUlJQUFBQTAvK2dHSDcvQ2dBQ0FBUUFBQUFFZ0FRQUFBQUFBZ2dBQUFEaS80MGRaUDhLQUFJQUJRQUFBQVNBQlFBQUFBQUNDQUFBQUFBQWpSMWsvd29BQWdBR0FBQUFCSUFHQUFBQUFBSUlBUC8vRGdDZ0dINy9DZ0FDQUFjQUFBQUVnQWNBQUFBQUFnZ0FBQUFBQUxRVG1QOEtBQUlBQ0FBQUFBU0FDQUFBQUFBQ0NBRC8vdzRBeHc2eS93b0FBZ0FKQURjRUFRQUJBQUFFZ0FrQUFBQUFBZ2dBQUFBQUFOb0p6UDhLQUFJQUNnQUNCQUlBQndBckJBSUFBQUJJQkFBQUJvQUFBQUFBQUFJSUFET1RBd0RhY2NqL0JBSVFBTTFzL1AvYWNjai9NNU1EQUEybHovOGpDQUVBQUFJSEFnQUFBQUFIRFFBQkFBQUFBd0JnQU1nQUF3Qk9BQUFBQUFTQUNnQUFBQUFDQ0FBQUFPTC8yZ25NL3dvQUFnQUxBRGNFQVFBQkFBQUVnQXNBQUFBQUFnZ0FBQURULyswRTV2OEtBQUlBREFBM0JBRUFBUUFBQklBTUFBQUFBQUlJQUFFQTR2OEFBQUFBQ2dBQ0FBMEFBQUFFZ0EwQUFBQUFBZ2dBQVFERS93QUFBQUFLQUFJQURnQUNCQUlBQ0FBckJBSUFBUUJJQkFBQU53UUJBQUVHZ0FBQUFBQUFBZ2dBQWFESC93RVkvUDhFQWhBQUFXREEvd0VZL1ArYXVjZi9Nd3NMQUNNSUFRQUFBZ2NDQUFBQUJRY0JBQUVBQnc0QUFRQUFBQU1BWUFESUFBTUFUMGdBQUFBQUJJQU9BQUFBQUFJSUFBQUFBQUFBQUFBQUNnQUNBQThBTndRQkFBRUFBQVNBRHdBQUFBQUNDQUQvL3c0QTdRVG0vd29BQWdBUUFEY0VBUUFCQUFBRWdCQUFBQUFBQWdnQUFRRFQveFA3R1FBS0FBSUFFUUFBQUFTQUVRQUFBQUFDQ0FBQkFMWC9FL3NaQUFvQUFnQVNBQUFBQklBU0FBQUFBQUlJQUFFQXB2OG05ak1BQ2dBQ0FCTUFBQUFFZ0JNQUFBQUFBZ2dBQVFDMS96bnhUUUFLQUFJQUZBQUFBQVNBRkFBQUFBQUNDQUFCQUtiL1RPeG5BQW9BQWdBVkFBSUVBZ0FSQUNzRUFnQUFBRWdFQUFBM0JBRUFBUWFBQUFBQUFBQUNDQUFCb0tuL1RGUmtBQVFDRUFBQllLTC9URlJrQUpxNXFmK3p1bTBBSXdnQkFBQUNCd0lBQUFBRkJ3RUFBUUFIRGdBQkFBQUFBd0JnQU1nQUF3QkRiQUFBQUFBRWdCVUFBQUFBQWdnQUFBRFQvem54VFFBS0FBSUFGZ0FBQUFTQUZnQUFBQUFDQ0FBQkFPTC9Kdll6QUFvQUFnQVhBQUFBQklBWEFBQUFBQUlJQUFFQTR2OU03R2NBQ2dBQ0FCZ0FBQUFFZ0JnQUFBQUFBZ2dBQUFBQUFFenNad0FLQUFJQUdRQUNCQUlBQ1FBckJBSUFBQUJJQkFBQU53UUJBQUVHZ0FBQUFBQUFBZ2dBTTVNREFFeTRaQUFFQWhBQXpXejgvMHk0WkFBemt3TUE1dEZxQUNNSUFRQUFBZ2NDQUFBQUFBY05BQUVBQUFBREFHQUF5QUFEQUVZQUFBQUFCSUFaQUFBQUFBSUlBQUVBOGY5ZzU0RUFDZ0FDQUJvQUFnUUNBQWtBS3dRQ0FBQUFTQVFBQURjRUFRQUJCb0FBQUFBQUFBSUlBRFNUOVA5Z3MzNEFCQUlRQU0xczdmOWdzMzRBTkpQMC8vbk1oQUFqQ0FFQUFBSUhBZ0FBQUFBSERRQUJBQUFBQXdCZ0FNZ0FBd0JHQUFBQUFBU0FHZ0FBQUFBQ0NBQUJBTlAvWU9lQkFBb0FBZ0FiQUFJRUFnQUpBQ3NFQWdBQUFFZ0VBQUEzQkFFQUFRYUFBQUFBQUFBQ0NBQTBrOWIvWUxOK0FBUUNFQUROYk0vL1lMTitBRFNUMXYvNXpJUUFJd2dCQUFBQ0J3SUFBQUFBQncwQUFRQUFBQU1BWUFESUFBTUFSZ0FBQUFBRmdCd0FBQUFLQUFJQUhBQUVCZ1FBQVFBQUFBVUdCQUFDQUFBQUNnWUJBQUVBQUFXQUhRQUFBQW9BQWdBZEFBUUdCQUFDQUFBQUJRWUVBQU1BQUFBQUJnSUFnQUFBQUFXQUhnQUFBQW9BQWdBZUFBUUdCQUFEQUFBQUJRWUVBQVFBQUFBQUJnSUFnQUFBQUFXQUh3QUFBQW9BQWdBZkFBUUdCQUFFQUFBQUJRWUVBQVVBQUFBQUJnSUFnQUFBQUFXQUlBQUFBQW9BQWdBZ0FBUUdCQUFGQUFBQUJRWUVBQVlBQUFBQUJnSUFnQUFBQUFXQUlRQUFBQW9BQWdBaEFBUUdCQUFHQUFBQUJRWUVBQWNBQUFBQUJnSUFnQUFBQUFXQUlnQUFBQW9BQWdBaUFBUUdCQUFDQUFBQUJRWUVBQWNBQUFBQUJnSUFnQUFBQUFXQUl3QUFBQW9BQWdBakFBUUdCQUFIQUFBQUJRWUVBQWdBQUFBS0JnRUFBUUFBQllBa0FBQUFDZ0FDQUNRQUJBWUVBQWdBQUFBRkJnUUFDUUFBQUFvR0FRQUJBQUFGZ0NVQUFBQUtBQUlBSlFBRUJnUUFDUUFBQUFVR0JBQUtBQUFBQ2dZQkFBRUFBQVdBSmdBQUFBb0FBZ0FtQUFRR0JBQUtBQUFBQlFZRUFBc0FBQUFLQmdFQUFRQUFCWUFuQUFBQUNnQUNBQ2NBQkFZRUFBc0FBQUFGQmdRQURBQUFBQW9HQVFBQkFBQUZnQ2dBQUFBS0FBSUFLQUFFQmdRQURBQUFBQVVHQkFBTkFBQUFDZ1lCQUFFQUFBV0FLUUFBQUFvQUFnQXBBQVFHQkFBTUFBQUFCUVlFQUE0QUFBQUtCZ0VBQVFBQUJZQXFBQUFBQ2dBQ0FDb0FCQVlFQUE0QUFBQUZCZ1FBRHdBQUFBb0dBUUFCQUFBRmdDc0FBQUFLQUFJQUt3QUVCZ1FBQ1FBQUFBVUdCQUFQQUFBQUNnWUJBQUVBQUFXQUxBQUFBQW9BQWdBc0FBUUdCQUFNQUFBQUJRWUVBQkFBQUFBS0JnRUFBUUFBQllBdEFBQUFDZ0FDQUMwQUJBWUVBQkFBQUFBRkJnUUFFUUFBQUFBR0FnQ0FBQUFBQllBdUFBQUFDZ0FDQUM0QUJBWUVBQkVBQUFBRkJnUUFFZ0FBQUFBR0FnQ0FBQUFBQllBdkFBQUFDZ0FDQUM4QUJBWUVBQklBQUFBRkJnUUFFd0FBQUFBR0FnQ0FBQUFBQllBd0FBQUFDZ0FDQURBQUJBWUVBQk1BQUFBRkJnUUFGQUFBQUFvR0FRQUJBQUFGZ0RFQUFBQUtBQUlBTVFBRUJnUUFFd0FBQUFVR0JBQVZBQUFBQUFZQ0FJQUFBQUFGZ0RJQUFBQUtBQUlBTWdBRUJnUUFGUUFBQUFVR0JBQVdBQUFBQUFZQ0FJQUFBQUFGZ0RNQUFBQUtBQUlBTXdBRUJnUUFFQUFBQUFVR0JBQVdBQUFBQUFZQ0FJQUFBQUFGZ0RRQUFBQUtBQUlBTkFBRUJnUUFGUUFBQUFVR0JBQVhBQUFBQ2dZQkFBRUFBQVdBTlFBQUFBb0FBZ0ExQUFRR0JBQVhBQUFBQlFZRUFCZ0FBQUFLQmdFQUFRQUFCWUEyQUFBQUNnQUNBRFlBQkFZRUFCY0FBQUFGQmdRQUdRQUFBQW9HQVFBQkFBQUZnRGNBQUFBS0FBSUFOd0FFQmdRQUZ3QUFBQVVHQkFBYUFBQUFDZ1lCQUFFQUFBZUFPZ0FBQUFRQ0VBQUFBUEgvNTBhVC93QUE4ZitnR0g3L0NnQUNBRGdBQUFvQ0FBUUFCQW9DQUFFQURRSU1BS0FZZnY4QUFQSC9BQUFBQUE0Q0RBRG5ScFAvQUFEeC93QUFBQUFQQWd3QW9CaCsvMFl1QmdBQUFBQUFBQUFIZ0RzQUFBQUVBaEFBQVFERS8yd2tTUUFCQU1UL0p2WXpBQW9BQWdBNUFBQUtBZ0FFQUFRS0FnQUJBQTBDREFBbTlqTUFBUURFL3dBQUFBQU9BZ3dBYkNSSkFBRUF4UDhBQUFBQUR3SU1BQ2IyTXdCSEx0bi9BQUFBQUFBQUFBQUFBQUFBQUFBPQ==</t>
        </r>
      </text>
    </comment>
    <comment ref="J178" authorId="0">
      <text>
        <r>
          <rPr>
            <sz val="9"/>
            <color indexed="81"/>
            <rFont val="Tahoma"/>
            <family val="2"/>
          </rPr>
          <t>QzE1SDE2TjJPfE1BU1RFUiBTSEVFVFBpY3R1cmUgMTk5fFZtcERSREF4TURBRUF3SUJBQUFBQUFBQUFBQUFBQUNBQUFBQUFBTUFGZ0FBQUVOb1pXMUVjbUYzSURFeUxqQXVNaTR4TURjMkJBSVFBRWxIc2YrMDA1Zi9NNU1oQURrN1h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RBQUFBQkFJUUFBQUFBQUFBQUFBQUFJREdCT2lKZ1NVV0NBUUFBQUFrQUJnSUJBQUFBQ1FBR1FnQUFCQUlBZ0FCQUE4SUFnQUJBQU9BS1FBQUFBUUNFQUJKUjdIL3ROT1gvek9USVFBNU8xMEFCSUFCQUFBQUFBSUlBT0QxeFArY0lGMEFDZ0FDQUFJQU53UUJBQUVBQUFTQUFnQUFBQUFDQ0FDak1zdi9jTWcvQUFvQUFnQURBQUFBQklBREFBQUFBQUlJQUVubnRQK0V0U3NBQ2dBQ0FBUUFBZ1FDQUFnQUt3UUNBQUFBU0FRQUFEY0VBUUFCQm9BQUFBQUFBQUlJQUVtSHVQK0V6U2NBQkFJUUFFbEhzZitFelNjQTQ2QzQvNFNOTHdBakNBRUFBQUlIQWdBQUFBQUhEUUFCQUFBQUF3QmdBTWdBQXdCUEFBQUFBQVNBQkFBQUFBQUNDQURBdXVmL01JTTJBQW9BQWdBRkFBSUVBZ0FIQUNzRUFnQUFBRWdFQUFBR2dBQUFBQUFBQWdnQTlFM3IvekRyTWdBRUFoQUFqU2ZrL3pEck1nRDBUZXYvWXg0NkFDTUlBUUFBQWdjQ0FBQUFBQWNOQUFFQUFBQURBR0FBeUFBREFFNEFBQUFBQklBRkFBQUFBQUlJQUFBQUFBQmhKVWdBQ2dBQ0FBWUFOd1FCQUFFQUFBU0FCZ0FBQUFBQ0NBQkFSUmdBTUlNMkFBb0FBZ0FIQURjRUFRQUJBQUFFZ0FjQUFBQUFBZ2dBQUFBUEFCUDdHUUFLQUFJQUNBQUFBQVNBQ0FBQUFBQUNDQUFBQUI0QUFBQUFBQW9BQWdBSkFBQUFCSUFKQUFBQUFBSUlBUC8vRGdEdEJPYi9DZ0FDQUFvQUFBQUVnQW9BQUFBQUFnZ0EvLzhkQU5vSnpQOEtBQUlBQ3dBQ0JBSUFCd0FyQkFJQUFBQklCQUFBQm9BQUFBQUFBQUlJQURPVElRRGFjY2ovQkFJUUFNeHNHZ0RhY2NqL001TWhBQTJsei84akNBRUFBQUlIQWdBQUFBQUhEUUFCQUFBQUF3QmdBTWdBQXdCT0FBQUFBQVNBQ3dBQUFBQUNDQUQvL3c0QXh3Nnkvd29BQWdBTUFBQUFCSUFNQUFBQUFBSUlBUC8vSFFDMEU1ai9DZ0FDQUEwQU53UUJBQUVBQUFTQURRQUFBQUFDQ0FBQUFQSC94dzZ5L3dvQUFnQU9BQUFBQklBT0FBQUFBQUlJQUFBQTR2L2FDY3ovQ2dBQ0FBOEFBQUFFZ0E4QUFBQUFBZ2dBQUFERS85b0p6UDhLQUFJQUVBQTNCQUVBQVFBQUJJQVFBQUFBQUFJSUFBQUE4Zi90Qk9iL0NnQUNBQkVBQUFBRWdCRUFBQUFBQWdnQUFBRGkvd0FBQUFBS0FBSUFFZ0FBQUFTQUVnQUFBQUFDQ0FBQkFQSC9FL3NaQUFvQUFnQVRBQUFBQllBVUFBQUFDZ0FDQUJRQUJBWUVBQUVBQUFBRkJnUUFBZ0FBQUFvR0FRQUJBQUFGZ0JVQUFBQUtBQUlBRlFBRUJnUUFBZ0FBQUFVR0JBQURBQUFBQUFZQ0FBSUFBQUFGZ0JZQUFBQUtBQUlBRmdBRUJnUUFBZ0FBQUFVR0JBQUVBQUFBQ2dZQkFBRUFBQVdBRndBQUFBb0FBZ0FYQUFRR0JBQUVBQUFBQlFZRUFBVUFBQUFLQmdFQUFRQUFCWUFZQUFBQUNnQUNBQmdBQkFZRUFBVUFBQUFGQmdRQUJnQUFBQW9HQVFBQkFBQUZnQmtBQUFBS0FBSUFHUUFFQmdRQUJnQUFBQVVHQkFBSEFBQUFDZ1lCQUFFQUFBV0FHZ0FBQUFvQUFnQWFBQVFHQkFBSEFBQUFCUVlFQUFnQUFBQUFCZ0lBZ0FBQUFBV0FHd0FBQUFvQUFnQWJBQVFHQkFBSUFBQUFCUVlFQUFrQUFBQUFCZ0lBZ0FBQUFBV0FIQUFBQUFvQUFnQWNBQVFHQkFBSkFBQUFCUVlFQUFvQUFBQUFCZ0lBZ0FBQUFBV0FIUUFBQUFvQUFnQWRBQVFHQkFBS0FBQUFCUVlFQUFzQUFBQUFCZ0lBZ0FBQUFBV0FIZ0FBQUFvQUFnQWVBQVFHQkFBTEFBQUFCUVlFQUF3QUFBQUtCZ0VBQVFBQUJZQWZBQUFBQ2dBQ0FCOEFCQVlFQUFzQUFBQUZCZ1FBRFFBQUFBQUdBZ0NBQUFBQUJZQWdBQUFBQ2dBQ0FDQUFCQVlFQUEwQUFBQUZCZ1FBRGdBQUFBQUdBZ0NBQUFBQUJZQWhBQUFBQ2dBQ0FDRUFCQVlFQUE0QUFBQUZCZ1FBRHdBQUFBb0dBUUFCQUFBRmdDSUFBQUFLQUFJQUlnQUVCZ1FBRGdBQUFBVUdCQUFRQUFBQUFBWUNBSUFBQUFBRmdDTUFBQUFLQUFJQUl3QUVCZ1FBQ1FBQUFBVUdCQUFRQUFBQUFBWUNBSUFBQUFBRmdDUUFBQUFLQUFJQUpBQUVCZ1FBRUFBQUFBVUdCQUFSQUFBQUFBWUNBSUFBQUFBRmdDVUFBQUFLQUFJQUpRQUVCZ1FBRVFBQUFBVUdCQUFTQUFBQUFBWUNBSUFBQUFBRmdDWUFBQUFLQUFJQUpnQUVCZ1FBQkFBQUFBVUdCQUFTQUFBQUNnWUJBQUVBQUFXQUp3QUFBQW9BQWdBbkFBUUdCQUFIQUFBQUJRWUVBQklBQUFBQUJnSUFnQUFBQUFlQUtnQUFBQVFDRUFBQUFBQUFSaTRWQUFBQUFBQUFBQUFBQ2dBQ0FDZ0FBQW9DQUFRQUJBb0NBQUVBRFFJTUFBQUFBQUFBQUFBQUFBQUFBQTRDREFCR0xoVUFBQUFBQUFBQUFBQVBBZ3dBQUFBQUFFWXVGUUFBQUFBQUFBQUhnQ3NBQUFBRUFoQUFBQUFBQUNBNDRmOEFBQUFBMmduTS93b0FBZ0FwQUFBS0FnQUVBQVFLQWdBQkFBMENEQURhQ2N6L0FBQUFBQUFBQUFBT0Fnd0FJRGpoL3dBQUFBQUFBQUFBRHdJTUFOb0p6UDlHTGhVQUFBQUFBQUFBQUFBQUFBQUFBQUE9</t>
        </r>
      </text>
    </comment>
    <comment ref="K178" authorId="0">
      <text>
        <r>
          <rPr>
            <sz val="9"/>
            <color indexed="81"/>
            <rFont val="Tahoma"/>
            <family val="2"/>
          </rPr>
          <t>QzE1SDE2TjJPfE1BU1RFUiBTSEVFVFBpY3R1cmUgMTk5fFZtcERSREF4TURBRUF3SUJBQUFBQUFBQUFBQUFBQUNBQUFBQUFBTUFGZ0FBQUVOb1pXMUVjbUYzSURFeUxqQXVNaTR4TURjMkJBSVFBRWxIc2YrMDA1Zi9NNU1oQURrN1h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RBQUFBQkFJUUFBQUFBQUFBQUFBQUFJREdCT2lKZ1NVV0NBUUFBQUFrQUJnSUJBQUFBQ1FBR1FnQUFCQUlBZ0FCQUE4SUFnQUJBQU9BS1FBQUFBUUNFQUJKUjdIL3ROT1gvek9USVFBNU8xMEFCSUFCQUFBQUFBSUlBT0QxeFArY0lGMEFDZ0FDQUFJQU53UUJBQUVBQUFTQUFnQUFBQUFDQ0FDak1zdi9jTWcvQUFvQUFnQURBQUFBQklBREFBQUFBQUlJQUVubnRQK0V0U3NBQ2dBQ0FBUUFBZ1FDQUFnQUt3UUNBQUFBU0FRQUFEY0VBUUFCQm9BQUFBQUFBQUlJQUVtSHVQK0V6U2NBQkFJUUFFbEhzZitFelNjQTQ2QzQvNFNOTHdBakNBRUFBQUlIQWdBQUFBQUhEUUFCQUFBQUF3QmdBTWdBQXdCUEFBQUFBQVNBQkFBQUFBQUNDQURBdXVmL01JTTJBQW9BQWdBRkFBSUVBZ0FIQUNzRUFnQUFBRWdFQUFBR2dBQUFBQUFBQWdnQTlFM3IvekRyTWdBRUFoQUFqU2ZrL3pEck1nRDBUZXYvWXg0NkFDTUlBUUFBQWdjQ0FBQUFBQWNOQUFFQUFBQURBR0FBeUFBREFFNEFBQUFBQklBRkFBQUFBQUlJQUFBQUFBQmhKVWdBQ2dBQ0FBWUFOd1FCQUFFQUFBU0FCZ0FBQUFBQ0NBQkFSUmdBTUlNMkFBb0FBZ0FIQURjRUFRQUJBQUFFZ0FjQUFBQUFBZ2dBQUFBUEFCUDdHUUFLQUFJQUNBQUFBQVNBQ0FBQUFBQUNDQUFBQUI0QUFBQUFBQW9BQWdBSkFBQUFCSUFKQUFBQUFBSUlBUC8vRGdEdEJPYi9DZ0FDQUFvQUFBQUVnQW9BQUFBQUFnZ0EvLzhkQU5vSnpQOEtBQUlBQ3dBQ0JBSUFCd0FyQkFJQUFBQklCQUFBQm9BQUFBQUFBQUlJQURPVElRRGFjY2ovQkFJUUFNeHNHZ0RhY2NqL001TWhBQTJsei84akNBRUFBQUlIQWdBQUFBQUhEUUFCQUFBQUF3QmdBTWdBQXdCT0FBQUFBQVNBQ3dBQUFBQUNDQUQvL3c0QXh3Nnkvd29BQWdBTUFBQUFCSUFNQUFBQUFBSUlBUC8vSFFDMEU1ai9DZ0FDQUEwQU53UUJBQUVBQUFTQURRQUFBQUFDQ0FBQUFQSC94dzZ5L3dvQUFnQU9BQUFBQklBT0FBQUFBQUlJQUFBQTR2L2FDY3ovQ2dBQ0FBOEFBQUFFZ0E4QUFBQUFBZ2dBQUFERS85b0p6UDhLQUFJQUVBQTNCQUVBQVFBQUJJQVFBQUFBQUFJSUFBQUE4Zi90Qk9iL0NnQUNBQkVBQUFBRWdCRUFBQUFBQWdnQUFBRGkvd0FBQUFBS0FBSUFFZ0FBQUFTQUVnQUFBQUFDQ0FBQkFQSC9FL3NaQUFvQUFnQVRBQUFBQllBVUFBQUFDZ0FDQUJRQUJBWUVBQUVBQUFBRkJnUUFBZ0FBQUFvR0FRQUJBQUFGZ0JVQUFBQUtBQUlBRlFBRUJnUUFBZ0FBQUFVR0JBQURBQUFBQUFZQ0FBSUFBQUFGZ0JZQUFBQUtBQUlBRmdBRUJnUUFBZ0FBQUFVR0JBQUVBQUFBQ2dZQkFBRUFBQVdBRndBQUFBb0FBZ0FYQUFRR0JBQUVBQUFBQlFZRUFBVUFBQUFLQmdFQUFRQUFCWUFZQUFBQUNnQUNBQmdBQkFZRUFBVUFBQUFGQmdRQUJnQUFBQW9HQVFBQkFBQUZnQmtBQUFBS0FBSUFHUUFFQmdRQUJnQUFBQVVHQkFBSEFBQUFDZ1lCQUFFQUFBV0FHZ0FBQUFvQUFnQWFBQVFHQkFBSEFBQUFCUVlFQUFnQUFBQUFCZ0lBZ0FBQUFBV0FHd0FBQUFvQUFnQWJBQVFHQkFBSUFBQUFCUVlFQUFrQUFBQUFCZ0lBZ0FBQUFBV0FIQUFBQUFvQUFnQWNBQVFHQkFBSkFBQUFCUVlFQUFvQUFBQUFCZ0lBZ0FBQUFBV0FIUUFBQUFvQUFnQWRBQVFHQkFBS0FBQUFCUVlFQUFzQUFBQUFCZ0lBZ0FBQUFBV0FIZ0FBQUFvQUFnQWVBQVFHQkFBTEFBQUFCUVlFQUF3QUFBQUtCZ0VBQVFBQUJZQWZBQUFBQ2dBQ0FCOEFCQVlFQUFzQUFBQUZCZ1FBRFFBQUFBQUdBZ0NBQUFBQUJZQWdBQUFBQ2dBQ0FDQUFCQVlFQUEwQUFBQUZCZ1FBRGdBQUFBQUdBZ0NBQUFBQUJZQWhBQUFBQ2dBQ0FDRUFCQVlFQUE0QUFBQUZCZ1FBRHdBQUFBb0dBUUFCQUFBRmdDSUFBQUFLQUFJQUlnQUVCZ1FBRGdBQUFBVUdCQUFRQUFBQUFBWUNBSUFBQUFBRmdDTUFBQUFLQUFJQUl3QUVCZ1FBQ1FBQUFBVUdCQUFRQUFBQUFBWUNBSUFBQUFBRmdDUUFBQUFLQUFJQUpBQUVCZ1FBRUFBQUFBVUdCQUFSQUFBQUFBWUNBSUFBQUFBRmdDVUFBQUFLQUFJQUpRQUVCZ1FBRVFBQUFBVUdCQUFTQUFBQUFBWUNBSUFBQUFBRmdDWUFBQUFLQUFJQUpnQUVCZ1FBQkFBQUFBVUdCQUFTQUFBQUNnWUJBQUVBQUFXQUp3QUFBQW9BQWdBbkFBUUdCQUFIQUFBQUJRWUVBQklBQUFBQUJnSUFnQUFBQUFlQUtnQUFBQVFDRUFBQUFBQUFSaTRWQUFBQUFBQUFBQUFBQ2dBQ0FDZ0FBQW9DQUFRQUJBb0NBQUVBRFFJTUFBQUFBQUFBQUFBQUFBQUFBQTRDREFCR0xoVUFBQUFBQUFBQUFBQVBBZ3dBQUFBQUFFWXVGUUFBQUFBQUFBQUhnQ3NBQUFBRUFoQUFBQUFBQUNBNDRmOEFBQUFBMmduTS93b0FBZ0FwQUFBS0FnQUVBQVFLQWdBQkFBMENEQURhQ2N6L0FBQUFBQUFBQUFBT0Fnd0FJRGpoL3dBQUFBQUFBQUFBRHdJTUFOb0p6UDlHTGhVQUFBQUFBQUFBQUFBQUFBQUFBQUE9</t>
        </r>
      </text>
    </comment>
    <comment ref="J179" authorId="0">
      <text>
        <r>
          <rPr>
            <sz val="9"/>
            <color indexed="81"/>
            <rFont val="Tahoma"/>
            <family val="2"/>
          </rPr>
          <t>QzE0SDE4Q2wyTjR8TUFTVEVSIFNIRUVUUGljdHVyZSA2MDd8Vm1wRFJEQXhNREFFQXdJQkFBQUFBQUFBQUFBQUFBQ0FBQUFBQUFNQUZnQUFBRU5vWlcxRWNtRjNJREV5TGpBdU1pNHhNRGMyQkFJUUFNWmNydjh0Q2hyL21ia1NBSG5KS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0FBQUFCQUlRQUFBQUFBQUFBQUFBQUlER0JKZE9KUTRXQ0FRQUFBQWtBQmdJQkFBQUFDUUFHUWdBQUJBSUFnQUJBQThJQWdBQkFBT0FMUUFBQUFRQ0VBREdYSzcvTFFvYS81bTVFZ0I1eVI4QUJJQUJBQUFBQUFJSUFBQUEwLzhUK3hrQUNnQUNBQUlBQWdRQ0FCRUFLd1FDQUFBQVNBUUFBRGNFQVFBQkJvQUFBQUFBQUFJSUFBQ2cxdjhUWXhZQUJBSVFBQUJnei84VFl4WUFtcm5XLzNuSkh3QWpDQUVBQUFJSEFnQUFBQVVIQVFBQkFBY09BQUVBQUFBREFHQUF5QUFEQUVOc0FBQUFBQVNBQWdBQUFBQUNDQUFBQU9ML0FBQUFBQW9BQWdBREFBQUFCSUFEQUFBQUFBSUlBQUFBMC8vdEJPYi9DZ0FDQUFRQUFBQUVnQVFBQUFBQUFnZ0FBUURpLzlvSnpQOEtBQUlBQlFBQUFBU0FCUUFBQUFBQ0NBQUFBQUFBMmduTS93b0FBZ0FHQUFBQUJJQUdBQUFBQUFJSUFBQUFEd0RIRHJML0NnQUNBQWNBTndRQkFBRUFBQVNBQndBQUFBQUNDQUFBQUFBQXRCT1kvd29BQWdBSUFBSUVBZ0FIQUNzRUFnQUFBRWdFQUFBR2dBQUFBQUFBQWdnQU01TURBTFI3bFA4RUFoQUF6V3o4LzdSN2xQOHprd01BNTY2Yi95TUlBUUFBQWdjQ0FBQUFBQWNOQUFFQUFBQURBR0FBeUFBREFFNEFBQUFBQklBSUFBQUFBQUlJQUFBQUR3Q2dHSDcvQ2dBQ0FBa0FOd1FCQUFFQUFBU0FDUUFBQUFBQ0NBQUFBQUFBalIxay93b0FBZ0FLQURjRUFRQUJBQUFFZ0FvQUFBQUFBZ2dBQUFEaS80MGRaUDhLQUFJQUN3QUNCQUlBQndBckJBSUFBQUJJQkFBQUJvQUFBQUFBQUFJSUFEU1Q1ZitOaFdEL0JBSVFBTTFzM3YrTmhXRC9OSlBsLzhDNFovOGpDQUVBQUFJSEFnQUFBQUFIRFFBQkFBQUFBd0JnQU1nQUF3Qk9BQUFBQUFTQUN3QUFBQUFDQ0FBQkFOUC9vQmgrL3dvQUFnQU1BRGNFQVFBQkFBQUVnQXdBQUFBQUFnZ0FBUURpLzdRVG1QOEtBQUlBRFFBM0JBRUFBUUFBQklBTkFBQUFBQUlJQUFBQTAvOTZJa3IvQ2dBQ0FBNEFBQUFFZ0E0QUFBQUFBZ2dBdlRQZi8zSzZMdjhLQUFJQUR3QUNCQUlBQndBckJBSUFBQUJJQkFBQU53UUJBQUVHZ0FBQUFBQUFBZ2dBOE1iaS8zSWlLLzhFQWhBQWlxRGIvM0lpSy8vd3h1TC9wbFV5L3lNSUFRQUFBZ2NDQUFBQUFBY05BQUVBQUFBREFHQUF5QUFEQUU0QUFBQUFCSUFQQUFBQUFBSUlBR1BveVArR3B4ci9DZ0FDQUJBQU53UUJBQUVBQUFTQUVBQUFBQUFDQ0FCUTdhNy9ocWNwL3dvQUFnQVJBRGNFQVFBQkFBQUVnQkVBQUFBQUFnZ0FFeXExLzdQL1J2OEtBQUlBRWdBQ0JBSUFCd0FyQkFJQUFRQklCQUFBTndRQkFBRUdnQUFBQUFBQUFnZ0FScjI0LzdOblEvOEVBaEFBNEpheC83Tm5RLzlHdmJqL0djNVIveU1JQVFBQUFnY0NBQUFBQlFjQkFBRUFCdzRBQVFBQUFBTUFZQURJQUFNQVRrZ0FBQUFBQklBU0FBQUFBQUlJQVAvL0RnRHRCT2IvQ2dBQ0FCTUFBQUFFZ0JNQUFBQUFBZ2dBQUFBQUFBQUFBQUFLQUFJQUZBQUFBQVNBRkFBQUFBQUNDQUQvL3c0QUUvc1pBQW9BQWdBVkFBSUVBZ0FSQUNzRUFnQUFBRWdFQUFBM0JBRUFBUWFBQUFBQUFBQUNDQUFBb0JJQUUyTVdBQVFDRUFBQVlBc0FFMk1XQUptNUVnQjV5UjhBSXdnQkFBQUNCd0lBQUFBRkJ3RUFBUUFIRGdBQkFBQUFBd0JnQU1nQUF3QkRiQUFBQUFBRmdCWUFBQUFLQUFJQUZnQUVCZ1FBQVFBQUFBVUdCQUFDQUFBQUNnWUJBQUVBQUFXQUZ3QUFBQW9BQWdBWEFBUUdCQUFDQUFBQUJRWUVBQU1BQUFBQUJnSUFnQUFBQUFXQUdBQUFBQW9BQWdBWUFBUUdCQUFEQUFBQUJRWUVBQVFBQUFBQUJnSUFnQUFBQUFXQUdRQUFBQW9BQWdBWkFBUUdCQUFFQUFBQUJRWUVBQVVBQUFBQUJnSUFnQUFBQUFXQUdnQUFBQW9BQWdBYUFBUUdCQUFGQUFBQUJRWUVBQVlBQUFBS0JnRUFBUUFBQllBYkFBQUFDZ0FDQUJzQUJBWUVBQVlBQUFBRkJnUUFCd0FBQUFvR0FRQUJBQUFGZ0J3QUFBQUtBQUlBSEFBRUJnUUFCd0FBQUFVR0JBQUlBQUFBQ2dZQkFBRUFBQVdBSFFBQUFBb0FBZ0FkQUFRR0JBQUlBQUFBQlFZRUFBa0FBQUFLQmdFQUFRQUFCWUFlQUFBQUNnQUNBQjRBQkFZRUFBa0FBQUFGQmdRQUNnQUFBQW9HQVFBQkFBQUZnQjhBQUFBS0FBSUFId0FFQmdRQUNnQUFBQVVHQkFBTEFBQUFDZ1lCQUFFQUFBV0FJQUFBQUFvQUFnQWdBQVFHQkFBTEFBQUFCUVlFQUF3QUFBQUtCZ0VBQVFBQUJZQWhBQUFBQ2dBQ0FDRUFCQVlFQUFjQUFBQUZCZ1FBREFBQUFBb0dBUUFCQUFBRmdDSUFBQUFLQUFJQUlnQUVCZ1FBQ2dBQUFBVUdCQUFOQUFBQUNnWUJBQUVBQUFXQUl3QUFBQW9BQWdBakFBUUdCQUFOQUFBQUJRWUVBQTRBQUFBQUJnSUFBZ0FEQmdJQUFnQUxCaEFBSWdBQUFDY0FBQUFrQUFBQUFBQUFBQUFBQllBa0FBQUFDZ0FDQUNRQUJBWUVBQTRBQUFBRkJnUUFEd0FBQUFvR0FRQUJBQUFGZ0NVQUFBQUtBQUlBSlFBRUJnUUFEd0FBQUFVR0JBQVFBQUFBQ2dZQkFBRUFBQVdBSmdBQUFBb0FBZ0FtQUFRR0JBQVFBQUFBQlFZRUFCRUFBQUFLQmdFQUFRQUFCWUFuQUFBQUNnQUNBQ2NBQkFZRUFBMEFBQUFGQmdRQUVRQUFBQW9HQVFBQkFBQUZnQ2dBQUFBS0FBSUFLQUFFQmdRQUJRQUFBQVVHQkFBU0FBQUFBQVlDQUlBQUFBQUZnQ2tBQUFBS0FBSUFLUUFFQmdRQUVnQUFBQVVHQkFBVEFBQUFBQVlDQUlBQUFBQUZnQ29BQUFBS0FBSUFLZ0FFQmdRQUFnQUFBQVVHQkFBVEFBQUFBQVlDQUlBQUFBQUZnQ3NBQUFBS0FBSUFLd0FFQmdRQUV3QUFBQVVHQkFBVUFBQUFDZ1lCQUFFQUFBZUFMZ0FBQUFRQ0VBQUFBUEgvTkRQNy93QUE4Zi90Qk9iL0NnQUNBQ3dBQUFvQ0FBUUFCQW9DQUFFQURRSU1BTzBFNXY4QUFQSC9BQUFBQUE0Q0RBQTBNL3YvQUFEeC93QUFBQUFQQWd3QTdRVG0vMFl1QmdBQUFBQUFBQUFBQUFBQUFBQUFBQT09</t>
        </r>
      </text>
    </comment>
    <comment ref="K179" authorId="0">
      <text>
        <r>
          <rPr>
            <sz val="9"/>
            <color indexed="81"/>
            <rFont val="Tahoma"/>
            <family val="2"/>
          </rPr>
          <t>QzE0SDE4Q2wyTjR8TUFTVEVSIFNIRUVUUGljdHVyZSA2MDd8Vm1wRFJEQXhNREFFQXdJQkFBQUFBQUFBQUFBQUFBQ0FBQUFBQUFNQUZnQUFBRU5vWlcxRWNtRjNJREV5TGpBdU1pNHhNRGMyQkFJUUFNWmNydjh0Q2hyL21ia1NBSG5KS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0FBQUFCQUlRQUFBQUFBQUFBQUFBQUlER0JKZE9KUTRXQ0FRQUFBQWtBQmdJQkFBQUFDUUFHUWdBQUJBSUFnQUJBQThJQWdBQkFBT0FMUUFBQUFRQ0VBREdYSzcvTFFvYS81bTVFZ0I1eVI4QUJJQUJBQUFBQUFJSUFBQUEwLzhUK3hrQUNnQUNBQUlBQWdRQ0FCRUFLd1FDQUFBQVNBUUFBRGNFQVFBQkJvQUFBQUFBQUFJSUFBQ2cxdjhUWXhZQUJBSVFBQUJnei84VFl4WUFtcm5XLzNuSkh3QWpDQUVBQUFJSEFnQUFBQVVIQVFBQkFBY09BQUVBQUFBREFHQUF5QUFEQUVOc0FBQUFBQVNBQWdBQUFBQUNDQUFBQU9ML0FBQUFBQW9BQWdBREFBQUFCSUFEQUFBQUFBSUlBQUFBMC8vdEJPYi9DZ0FDQUFRQUFBQUVnQVFBQUFBQUFnZ0FBUURpLzlvSnpQOEtBQUlBQlFBQUFBU0FCUUFBQUFBQ0NBQUFBQUFBMmduTS93b0FBZ0FHQUFBQUJJQUdBQUFBQUFJSUFBQUFEd0RIRHJML0NnQUNBQWNBTndRQkFBRUFBQVNBQndBQUFBQUNDQUFBQUFBQXRCT1kvd29BQWdBSUFBSUVBZ0FIQUNzRUFnQUFBRWdFQUFBR2dBQUFBQUFBQWdnQU01TURBTFI3bFA4RUFoQUF6V3o4LzdSN2xQOHprd01BNTY2Yi95TUlBUUFBQWdjQ0FBQUFBQWNOQUFFQUFBQURBR0FBeUFBREFFNEFBQUFBQklBSUFBQUFBQUlJQUFBQUR3Q2dHSDcvQ2dBQ0FBa0FOd1FCQUFFQUFBU0FDUUFBQUFBQ0NBQUFBQUFBalIxay93b0FBZ0FLQURjRUFRQUJBQUFFZ0FvQUFBQUFBZ2dBQUFEaS80MGRaUDhLQUFJQUN3QUNCQUlBQndBckJBSUFBQUJJQkFBQUJvQUFBQUFBQUFJSUFEU1Q1ZitOaFdEL0JBSVFBTTFzM3YrTmhXRC9OSlBsLzhDNFovOGpDQUVBQUFJSEFnQUFBQUFIRFFBQkFBQUFBd0JnQU1nQUF3Qk9BQUFBQUFTQUN3QUFBQUFDQ0FBQkFOUC9vQmgrL3dvQUFnQU1BRGNFQVFBQkFBQUVnQXdBQUFBQUFnZ0FBUURpLzdRVG1QOEtBQUlBRFFBM0JBRUFBUUFBQklBTkFBQUFBQUlJQUFBQTAvOTZJa3IvQ2dBQ0FBNEFBQUFFZ0E0QUFBQUFBZ2dBdlRQZi8zSzZMdjhLQUFJQUR3QUNCQUlBQndBckJBSUFBQUJJQkFBQU53UUJBQUVHZ0FBQUFBQUFBZ2dBOE1iaS8zSWlLLzhFQWhBQWlxRGIvM0lpSy8vd3h1TC9wbFV5L3lNSUFRQUFBZ2NDQUFBQUFBY05BQUVBQUFBREFHQUF5QUFEQUU0QUFBQUFCSUFQQUFBQUFBSUlBR1BveVArR3B4ci9DZ0FDQUJBQU53UUJBQUVBQUFTQUVBQUFBQUFDQ0FCUTdhNy9ocWNwL3dvQUFnQVJBRGNFQVFBQkFBQUVnQkVBQUFBQUFnZ0FFeXExLzdQL1J2OEtBQUlBRWdBQ0JBSUFCd0FyQkFJQUFRQklCQUFBTndRQkFBRUdnQUFBQUFBQUFnZ0FScjI0LzdOblEvOEVBaEFBNEpheC83Tm5RLzlHdmJqL0djNVIveU1JQVFBQUFnY0NBQUFBQlFjQkFBRUFCdzRBQVFBQUFBTUFZQURJQUFNQVRrZ0FBQUFBQklBU0FBQUFBQUlJQVAvL0RnRHRCT2IvQ2dBQ0FCTUFBQUFFZ0JNQUFBQUFBZ2dBQUFBQUFBQUFBQUFLQUFJQUZBQUFBQVNBRkFBQUFBQUNDQUQvL3c0QUUvc1pBQW9BQWdBVkFBSUVBZ0FSQUNzRUFnQUFBRWdFQUFBM0JBRUFBUWFBQUFBQUFBQUNDQUFBb0JJQUUyTVdBQVFDRUFBQVlBc0FFMk1XQUptNUVnQjV5UjhBSXdnQkFBQUNCd0lBQUFBRkJ3RUFBUUFIRGdBQkFBQUFBd0JnQU1nQUF3QkRiQUFBQUFBRmdCWUFBQUFLQUFJQUZnQUVCZ1FBQVFBQUFBVUdCQUFDQUFBQUNnWUJBQUVBQUFXQUZ3QUFBQW9BQWdBWEFBUUdCQUFDQUFBQUJRWUVBQU1BQUFBQUJnSUFnQUFBQUFXQUdBQUFBQW9BQWdBWUFBUUdCQUFEQUFBQUJRWUVBQVFBQUFBQUJnSUFnQUFBQUFXQUdRQUFBQW9BQWdBWkFBUUdCQUFFQUFBQUJRWUVBQVVBQUFBQUJnSUFnQUFBQUFXQUdnQUFBQW9BQWdBYUFBUUdCQUFGQUFBQUJRWUVBQVlBQUFBS0JnRUFBUUFBQllBYkFBQUFDZ0FDQUJzQUJBWUVBQVlBQUFBRkJnUUFCd0FBQUFvR0FRQUJBQUFGZ0J3QUFBQUtBQUlBSEFBRUJnUUFCd0FBQUFVR0JBQUlBQUFBQ2dZQkFBRUFBQVdBSFFBQUFBb0FBZ0FkQUFRR0JBQUlBQUFBQlFZRUFBa0FBQUFLQmdFQUFRQUFCWUFlQUFBQUNnQUNBQjRBQkFZRUFBa0FBQUFGQmdRQUNnQUFBQW9HQVFBQkFBQUZnQjhBQUFBS0FBSUFId0FFQmdRQUNnQUFBQVVHQkFBTEFBQUFDZ1lCQUFFQUFBV0FJQUFBQUFvQUFnQWdBQVFHQkFBTEFBQUFCUVlFQUF3QUFBQUtCZ0VBQVFBQUJZQWhBQUFBQ2dBQ0FDRUFCQVlFQUFjQUFBQUZCZ1FBREFBQUFBb0dBUUFCQUFBRmdDSUFBQUFLQUFJQUlnQUVCZ1FBQ2dBQUFBVUdCQUFOQUFBQUNnWUJBQUVBQUFXQUl3QUFBQW9BQWdBakFBUUdCQUFOQUFBQUJRWUVBQTRBQUFBQUJnSUFBZ0FEQmdJQUFnQUxCaEFBSWdBQUFDY0FBQUFrQUFBQUFBQUFBQUFBQllBa0FBQUFDZ0FDQUNRQUJBWUVBQTRBQUFBRkJnUUFEd0FBQUFvR0FRQUJBQUFGZ0NVQUFBQUtBQUlBSlFBRUJnUUFEd0FBQUFVR0JBQVFBQUFBQ2dZQkFBRUFBQVdBSmdBQUFBb0FBZ0FtQUFRR0JBQVFBQUFBQlFZRUFCRUFBQUFLQmdFQUFRQUFCWUFuQUFBQUNnQUNBQ2NBQkFZRUFBMEFBQUFGQmdRQUVRQUFBQW9HQVFBQkFBQUZnQ2dBQUFBS0FBSUFLQUFFQmdRQUJRQUFBQVVHQkFBU0FBQUFBQVlDQUlBQUFBQUZnQ2tBQUFBS0FBSUFLUUFFQmdRQUVnQUFBQVVHQkFBVEFBQUFBQVlDQUlBQUFBQUZnQ29BQUFBS0FBSUFLZ0FFQmdRQUFnQUFBQVVHQkFBVEFBQUFBQVlDQUlBQUFBQUZnQ3NBQUFBS0FBSUFLd0FFQmdRQUV3QUFBQVVHQkFBVUFBQUFDZ1lCQUFFQUFBZUFMZ0FBQUFRQ0VBQUFBUEgvTkRQNy93QUE4Zi90Qk9iL0NnQUNBQ3dBQUFvQ0FBUUFCQW9DQUFFQURRSU1BTzBFNXY4QUFQSC9BQUFBQUE0Q0RBQTBNL3YvQUFEeC93QUFBQUFQQWd3QTdRVG0vMFl1QmdBQUFBQUFBQUFBQUFBQUFBQUFBQT09</t>
        </r>
      </text>
    </comment>
    <comment ref="J180" authorId="0">
      <text>
        <r>
          <rPr>
            <sz val="9"/>
            <color indexed="81"/>
            <rFont val="Tahoma"/>
            <family val="2"/>
          </rPr>
          <t>QzI0SDI3Rk40TzJ8TUFTVEVSIFNIRUVUUGljdHVyZSA2MDN8Vm1wRFJEQXhNREFFQXdJQkFBQUFBQUFBQUFBQUFBQ0FBQUFBQUFNQUZnQUFBRU5vWlcxRWNtRjNJREV5TGpBdU1pNHhNRGMyQkFJUUFNMXNzZi9haWN2Ly9od1lBSjA2Y2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NVFlCZzRXQ0FRQUFBQWtBQmdJQkFBQUFDUUFHUWdBQUJBSUFnQUJBQThJQWdBQkFBT0FSQUFBQUFRQ0VBRE5iTEgvMm9uTC8vNGNHQUNkT25JQkJJQUJBQUFBQUFJSUFBQUEwLzhUK3hrQUNnQUNBQUlBTndRQkFBRUFBQVNBQWdBQUFBQUNDQUFBQU9ML0FBQUFBQW9BQWdBREFBQUFCSUFEQUFBQUFBSUlBQUFBMC8vdEJPYi9DZ0FDQUFRQUFBQUVnQVFBQUFBQUFnZ0FBQUMxLyswRTV2OEtBQUlBQlFBQ0JBSUFDUUFyQkFJQUFBQklCQUFBTndRQkFBRUdnQUFBQUFBQUFnZ0FOSk80LyszUTR2OEVBaEFBeld5eC8rM1E0djgwazdqL2grcm8veU1JQVFBQUFnY0NBQUFBQUFjTkFBRUFBQUFEQUdBQXlBQURBRVlBQUFBQUJJQUZBQUFBQUFJSUFBRUE0di9hQ2N6L0NnQUNBQVlBTndRQkFBRUFBQVNBQmdBQUFBQUNDQUFBQUFBQTJnbk0vd29BQWdBSEFEY0VBUUFCQUFBRWdBY0FBQUFBQWdnQS8vOE9BTzBFNXY4S0FBSUFDQUEzQkFFQUFRQUFCSUFJQUFBQUFBSUlBQUFBQUFBQUFBQUFDZ0FDQUFrQUFBQUVnQWtBQUFBQUFnZ0EvLzhPQUJQN0dRQUtBQUlBQ2dBM0JBRUFBUUFBQklBS0FBQUFBQUlJQUFBQUFBQW05ak1BQ2dBQ0FBc0FBZ1FDQUFjQUt3UUNBQUFBU0FRQUFBYUFBQUFBQUFBQ0NBQXprd01BSmw0d0FBUUNFQUROYlB6L0psNHdBRE9UQXdCWmtUY0FJd2dCQUFBQ0J3SUFBQUFBQncwQUFRQUFBQU1BWUFESUFBTUFUZ0FBQUFBRWdBc0FBQUFBQWdnQUFBRGkveWIyTXdBS0FBSUFEQUEzQkFFQUFRQUFCSUFNQUFBQUFBSUlBQUFBMC84NThVMEFDZ0FDQUEwQU53UUJBQUVBQUFTQURRQUFBQUFDQ0FBQUFPTC9UT3huQUFvQUFnQU9BRGNFQVFBQkFBQUVnQTRBQUFBQUFnZ0FBQUFBQUV6c1p3QUtBQUlBRHdBQUFBU0FEd0FBQUFBQ0NBRC8vdzRBWU9lQkFBb0FBZ0FRQURjRUFRQUJBQUFFZ0JBQUFBQUFBZ2dBQUFBQUFIUGltd0FLQUFJQUVRQUFBQVNBRVFBQUFBQUNDQUM4TXd3QWVrcTNBQW9BQWdBU0FBSUVBZ0FIQUNzRUFnQUFBRWdFQUFBM0JBRUFBUWFBQUFBQUFBQUNDQUR2eGc4QWVyS3pBQVFDRUFDSm9BZ0Flckt6QU8vR0R3Q3U1Ym9BSXdnQkFBQUNCd0lBQUFBQUJ3MEFBUUFBQUFNQVlBRElBQU1BVGdBQUFBQUVnQklBQUFBQUFnZ0FZK2oxLzJkZHl3QUtBQUlBRXdBQUFBU0FFd0FBQUFBQ0NBQXFDL24vVkRQcEFBb0FBZ0FVQUFBQUJJQVVBQUFBQUFJSUFPckY0UCtGMWZvQUNnQUNBQlVBTndRQkFBRUFBQVNBRlFBQUFBQUNDQUN5Nk9QL2M2c1lBUW9BQWdBV0FEY0VBUUFCQUFBRWdCWUFBQUFBQWdnQXVWRC8veS9mSkFFS0FBSUFGd0FBQUFTQUZ3QUFBQUFDQ0FCL2N3SUFIYlZDQVFvQUFnQVlBQUlFQWdBSEFDc0VBZ0FCQUVnRUFBQTNCQUVBQVFhQUFBQUFBQUFDQ0FDekJnWUFIUjAvQVFRQ0VBQk40UDcvSFIwL0FiTUdCZ0NEZzAwQkl3Z0JBQUFDQndJQUFBQUZCd0VBQVFBSERnQUJBQUFBQXdCZ0FNZ0FBd0JPU0FBQUFBQUVnQmdBQUFBQUFnZ0FRQzdxLzA1WFZBRUtBQUlBR1FBQUFBU0FHUUFBQUFBQ0NBQUlVZTMvT3kxeUFRb0FBZ0FhQURjRUFRQUJBQUFFZ0JvQUFBQUFBZ2dBT2NiTy81RWpTQUVLQUFJQUd3QUNCQUlBQ0FBckJBSUFBQUJJQkFBQU53UUJBQUVHZ0FBQUFBQUFBZ2dBT1diUy81RTdSQUVFQWhBQU9TYkwvNUU3UkFIU2Y5TC9rZnRMQVNNSUFRQUFBZ2NDQUFBQUFBY05BQUVBQUFBREFHQUF5QUFEQUU4QUFBQUFCSUFiQUFBQUFBSUlBUGlWRndEL1BCTUJDZ0FDQUJ3QU53UUJBQUVBQUFTQUhBQUFBQUFDQ0FBeGN4UUFFV2YxQUFvQUFnQWRBRGNFQVFBQkFBQUVnQjBBQUFBQUFnZ0FVTzNiLzJkZHZBQUtBQUlBSGdBQ0JBSUFCd0FyQkFJQUFBQklCQUFBTndRQkFBRUdnQUFBQUFBQUFnZ0FnNERmLzJmRnVBQUVBaEFBSFZyWS8yZkZ1QUNEZ04vL212aS9BQ01JQVFBQUFnY0NBQUFBQUFjTkFBRUFBQUFEQUdBQXlBQURBRTRBQUFBQUJJQWVBQUFBQUFJSUFCTXE0djg2Qlo4QUNnQUNBQjhBQWdRQ0FBZ0FLd1FDQUFBQVNBUUFBRGNFQVFBQkJvQUFBQUFBQUFJSUFCUEs1Zjg2SFpzQUJBSVFBQk9LM3Y4Nkhac0FyT1BsL3pyZG9nQWpDQUVBQUFJSEFnQUFBQUFIRFFBQkFBQUFBd0JnQU1nQUF3QlBBQUFBQUFTQUh3QUFBQUFDQ0FELy93NEFPZkZOQUFvQUFnQWdBRGNFQVFBQkFBQUZnQ0VBQUFBS0FBSUFJUUFFQmdRQUFRQUFBQVVHQkFBQ0FBQUFDZ1lCQUFFQUFBV0FJZ0FBQUFvQUFnQWlBQVFHQkFBQ0FBQUFCUVlFQUFNQUFBQUFCZ0lBQWdBREJnSUFBUUFMQmhBQUtBQUFBQ0VBQUFBakFBQUFKQUFBQUFBQUJZQWpBQUFBQ2dBQ0FDTUFCQVlFQUFNQUFBQUZCZ1FBQkFBQUFBb0dBUUFCQUFBRmdDUUFBQUFLQUFJQUpBQUVCZ1FBQXdBQUFBVUdCQUFGQUFBQUNnWUJBQUVBQUFXQUpRQUFBQW9BQWdBbEFBUUdCQUFGQUFBQUJRWUVBQVlBQUFBQUJnSUFBZ0FEQmdJQUFRQUxCaEFBSkFBQUFBQUFBQUFBQUFBQUpnQUFBQUFBQllBbUFBQUFDZ0FDQUNZQUJBWUVBQVlBQUFBRkJnUUFCd0FBQUFvR0FRQUJBQUFGZ0NjQUFBQUtBQUlBSndBRUJnUUFCd0FBQUFVR0JBQUlBQUFBQUFZQ0FBSUFBd1lDQUFFQUN3WVFBQ1lBQUFBQUFBQUFLUUFBQUNnQUFBQUFBQVdBS0FBQUFBb0FBZ0FvQUFRR0JBQUNBQUFBQlFZRUFBZ0FBQUFLQmdFQUFRQUFCWUFwQUFBQUNnQUNBQ2tBQkFZRUFBZ0FBQUFGQmdRQUNRQUFBQW9HQVFBQkFBQUZnQ29BQUFBS0FBSUFLZ0FFQmdRQUNRQUFBQVVHQkFBS0FBQUFDZ1lCQUFFQUFBV0FLd0FBQUFvQUFnQXJBQVFHQkFBS0FBQUFCUVlFQUFzQUFBQUtCZ0VBQVFBQUJZQXNBQUFBQ2dBQ0FDd0FCQVlFQUFzQUFBQUZCZ1FBREFBQUFBb0dBUUFCQUFBRmdDMEFBQUFLQUFJQUxRQUVCZ1FBREFBQUFBVUdCQUFOQUFBQUNnWUJBQUVBQUFXQUxnQUFBQW9BQWdBdUFBUUdCQUFOQUFBQUJRWUVBQTRBQUFBS0JnRUFBUUFBQllBdkFBQUFDZ0FDQUM4QUJBWUVBQTRBQUFBRkJnUUFEd0FBQUFvR0FRQUJBQUFGZ0RBQUFBQUtBQUlBTUFBRUJnUUFEd0FBQUFVR0JBQVFBQUFBQ2dZQkFBRUFBQVdBTVFBQUFBb0FBZ0F4QUFRR0JBQVFBQUFBQlFZRUFCRUFBQUFBQmdJQUFnQURCZ0lBQVFBTEJoQUFRQUFBQURBQUFBQUFBQUFBTWdBQUFBQUFCWUF5QUFBQUNnQUNBRElBQkFZRUFCRUFBQUFGQmdRQUVnQUFBQW9HQVFBQkFBQUZnRE1BQUFBS0FBSUFNd0FFQmdRQUVnQUFBQVVHQkFBVEFBQUFDZ1lCQUFFQUFBV0FOQUFBQUFvQUFnQTBBQVFHQkFBVEFBQUFCUVlFQUJRQUFBQUFCZ0lBQWdBREJnSUFBZ0FMQmhBQU13QUFBRDBBQUFBMUFBQUFBQUFBQUFBQUJZQTFBQUFBQ2dBQ0FEVUFCQVlFQUJRQUFBQUZCZ1FBRlFBQUFBb0dBUUFCQUFBRmdEWUFBQUFLQUFJQU5nQUVCZ1FBRlFBQUFBVUdCQUFXQUFBQUFBWUNBQUlBQXdZQ0FBSUFDd1lRQUFBQUFBQTFBQUFBT3dBQUFEY0FBQUFBQUFXQU53QUFBQW9BQWdBM0FBUUdCQUFXQUFBQUJRWUVBQmNBQUFBS0JnRUFBUUFBQllBNEFBQUFDZ0FDQURnQUJBWUVBQmNBQUFBRkJnUUFHQUFBQUFvR0FRQUJBQUFGZ0RrQUFBQUtBQUlBT1FBRUJnUUFHQUFBQUFVR0JBQVpBQUFBQ2dZQkFBRUFBQVdBT2dBQUFBb0FBZ0E2QUFRR0JBQVlBQUFBQlFZRUFCb0FBQUFBQmdJQUFnQUFBQVdBT3dBQUFBb0FBZ0E3QUFRR0JBQVdBQUFBQlFZRUFCc0FBQUFLQmdFQUFRQUFCWUE4QUFBQUNnQUNBRHdBQkFZRUFCc0FBQUFGQmdRQUhBQUFBQUFHQWdBQ0FBTUdBZ0FDQUFzR0VBQUFBQUFBT3dBQUFEMEFBQUFBQUFBQUFBQUZnRDBBQUFBS0FBSUFQUUFFQmdRQUV3QUFBQVVHQkFBY0FBQUFDZ1lCQUFFQUFBV0FQZ0FBQUFvQUFnQStBQVFHQkFBU0FBQUFCUVlFQUIwQUFBQUFCZ0lBQWdBREJnSUFBUUFMQmhBQU1nQUFBRE1BQUFBQUFBQUFQd0FBQUFBQUJZQS9BQUFBQ2dBQ0FEOEFCQVlFQUIwQUFBQUZCZ1FBSGdBQUFBb0dBUUFCQUFBRmdFQUFBQUFLQUFJQVFBQUVCZ1FBRUFBQUFBVUdCQUFlQUFBQUNnWUJBQUVBQUFXQVFRQUFBQW9BQWdCQkFBUUdCQUFPQUFBQUJRWUVBQjhBQUFBS0JnRUFBUUFBQllCQ0FBQUFDZ0FDQUVJQUJBWUVBQW9BQUFBRkJnUUFId0FBQUFvR0FRQUJBQUFBQUFBQUFBQUFBQT09</t>
        </r>
      </text>
    </comment>
    <comment ref="K180" authorId="0">
      <text>
        <r>
          <rPr>
            <sz val="9"/>
            <color indexed="81"/>
            <rFont val="Tahoma"/>
            <family val="2"/>
          </rPr>
          <t>QzI0SDI3Rk40TzJ8TUFTVEVSIFNIRUVUUGljdHVyZSA2MDN8Vm1wRFJEQXhNREFFQXdJQkFBQUFBQUFBQUFBQUFBQ0FBQUFBQUFNQUZnQUFBRU5vWlcxRWNtRjNJREV5TGpBdU1pNHhNRGMyQkFJUUFNMXNzZi9haWN2Ly9od1lBSjA2Y2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NVFlCZzRXQ0FRQUFBQWtBQmdJQkFBQUFDUUFHUWdBQUJBSUFnQUJBQThJQWdBQkFBT0FSQUFBQUFRQ0VBRE5iTEgvMm9uTC8vNGNHQUNkT25JQkJJQUJBQUFBQUFJSUFBQUEwLzhUK3hrQUNnQUNBQUlBTndRQkFBRUFBQVNBQWdBQUFBQUNDQUFBQU9ML0FBQUFBQW9BQWdBREFBQUFCSUFEQUFBQUFBSUlBQUFBMC8vdEJPYi9DZ0FDQUFRQUFBQUVnQVFBQUFBQUFnZ0FBQUMxLyswRTV2OEtBQUlBQlFBQ0JBSUFDUUFyQkFJQUFBQklCQUFBTndRQkFBRUdnQUFBQUFBQUFnZ0FOSk80LyszUTR2OEVBaEFBeld5eC8rM1E0djgwazdqL2grcm8veU1JQVFBQUFnY0NBQUFBQUFjTkFBRUFBQUFEQUdBQXlBQURBRVlBQUFBQUJJQUZBQUFBQUFJSUFBRUE0di9hQ2N6L0NnQUNBQVlBTndRQkFBRUFBQVNBQmdBQUFBQUNDQUFBQUFBQTJnbk0vd29BQWdBSEFEY0VBUUFCQUFBRWdBY0FBQUFBQWdnQS8vOE9BTzBFNXY4S0FBSUFDQUEzQkFFQUFRQUFCSUFJQUFBQUFBSUlBQUFBQUFBQUFBQUFDZ0FDQUFrQUFBQUVnQWtBQUFBQUFnZ0EvLzhPQUJQN0dRQUtBQUlBQ2dBM0JBRUFBUUFBQklBS0FBQUFBQUlJQUFBQUFBQW05ak1BQ2dBQ0FBc0FBZ1FDQUFjQUt3UUNBQUFBU0FRQUFBYUFBQUFBQUFBQ0NBQXprd01BSmw0d0FBUUNFQUROYlB6L0psNHdBRE9UQXdCWmtUY0FJd2dCQUFBQ0J3SUFBQUFBQncwQUFRQUFBQU1BWUFESUFBTUFUZ0FBQUFBRWdBc0FBQUFBQWdnQUFBRGkveWIyTXdBS0FBSUFEQUEzQkFFQUFRQUFCSUFNQUFBQUFBSUlBQUFBMC84NThVMEFDZ0FDQUEwQU53UUJBQUVBQUFTQURRQUFBQUFDQ0FBQUFPTC9UT3huQUFvQUFnQU9BRGNFQVFBQkFBQUVnQTRBQUFBQUFnZ0FBQUFBQUV6c1p3QUtBQUlBRHdBQUFBU0FEd0FBQUFBQ0NBRC8vdzRBWU9lQkFBb0FBZ0FRQURjRUFRQUJBQUFFZ0JBQUFBQUFBZ2dBQUFBQUFIUGltd0FLQUFJQUVRQUFBQVNBRVFBQUFBQUNDQUM4TXd3QWVrcTNBQW9BQWdBU0FBSUVBZ0FIQUNzRUFnQUFBRWdFQUFBM0JBRUFBUWFBQUFBQUFBQUNDQUR2eGc4QWVyS3pBQVFDRUFDSm9BZ0Flckt6QU8vR0R3Q3U1Ym9BSXdnQkFBQUNCd0lBQUFBQUJ3MEFBUUFBQUFNQVlBRElBQU1BVGdBQUFBQUVnQklBQUFBQUFnZ0FZK2oxLzJkZHl3QUtBQUlBRXdBQUFBU0FFd0FBQUFBQ0NBQXFDL24vVkRQcEFBb0FBZ0FVQUFBQUJJQVVBQUFBQUFJSUFPckY0UCtGMWZvQUNnQUNBQlVBTndRQkFBRUFBQVNBRlFBQUFBQUNDQUN5Nk9QL2M2c1lBUW9BQWdBV0FEY0VBUUFCQUFBRWdCWUFBQUFBQWdnQXVWRC8veS9mSkFFS0FBSUFGd0FBQUFTQUZ3QUFBQUFDQ0FCL2N3SUFIYlZDQVFvQUFnQVlBQUlFQWdBSEFDc0VBZ0FCQUVnRUFBQTNCQUVBQVFhQUFBQUFBQUFDQ0FDekJnWUFIUjAvQVFRQ0VBQk40UDcvSFIwL0FiTUdCZ0NEZzAwQkl3Z0JBQUFDQndJQUFBQUZCd0VBQVFBSERnQUJBQUFBQXdCZ0FNZ0FBd0JPU0FBQUFBQUVnQmdBQUFBQUFnZ0FRQzdxLzA1WFZBRUtBQUlBR1FBQUFBU0FHUUFBQUFBQ0NBQUlVZTMvT3kxeUFRb0FBZ0FhQURjRUFRQUJBQUFFZ0JvQUFBQUFBZ2dBT2NiTy81RWpTQUVLQUFJQUd3QUNCQUlBQ0FBckJBSUFBQUJJQkFBQU53UUJBQUVHZ0FBQUFBQUFBZ2dBT1diUy81RTdSQUVFQWhBQU9TYkwvNUU3UkFIU2Y5TC9rZnRMQVNNSUFRQUFBZ2NDQUFBQUFBY05BQUVBQUFBREFHQUF5QUFEQUU4QUFBQUFCSUFiQUFBQUFBSUlBUGlWRndEL1BCTUJDZ0FDQUJ3QU53UUJBQUVBQUFTQUhBQUFBQUFDQ0FBeGN4UUFFV2YxQUFvQUFnQWRBRGNFQVFBQkFBQUVnQjBBQUFBQUFnZ0FVTzNiLzJkZHZBQUtBQUlBSGdBQ0JBSUFCd0FyQkFJQUFBQklCQUFBTndRQkFBRUdnQUFBQUFBQUFnZ0FnNERmLzJmRnVBQUVBaEFBSFZyWS8yZkZ1QUNEZ04vL212aS9BQ01JQVFBQUFnY0NBQUFBQUFjTkFBRUFBQUFEQUdBQXlBQURBRTRBQUFBQUJJQWVBQUFBQUFJSUFCTXE0djg2Qlo4QUNnQUNBQjhBQWdRQ0FBZ0FLd1FDQUFBQVNBUUFBRGNFQVFBQkJvQUFBQUFBQUFJSUFCUEs1Zjg2SFpzQUJBSVFBQk9LM3Y4Nkhac0FyT1BsL3pyZG9nQWpDQUVBQUFJSEFnQUFBQUFIRFFBQkFBQUFBd0JnQU1nQUF3QlBBQUFBQUFTQUh3QUFBQUFDQ0FELy93NEFPZkZOQUFvQUFnQWdBRGNFQVFBQkFBQUZnQ0VBQUFBS0FBSUFJUUFFQmdRQUFRQUFBQVVHQkFBQ0FBQUFDZ1lCQUFFQUFBV0FJZ0FBQUFvQUFnQWlBQVFHQkFBQ0FBQUFCUVlFQUFNQUFBQUFCZ0lBQWdBREJnSUFBUUFMQmhBQUtBQUFBQ0VBQUFBakFBQUFKQUFBQUFBQUJZQWpBQUFBQ2dBQ0FDTUFCQVlFQUFNQUFBQUZCZ1FBQkFBQUFBb0dBUUFCQUFBRmdDUUFBQUFLQUFJQUpBQUVCZ1FBQXdBQUFBVUdCQUFGQUFBQUNnWUJBQUVBQUFXQUpRQUFBQW9BQWdBbEFBUUdCQUFGQUFBQUJRWUVBQVlBQUFBQUJnSUFBZ0FEQmdJQUFRQUxCaEFBSkFBQUFBQUFBQUFBQUFBQUpnQUFBQUFBQllBbUFBQUFDZ0FDQUNZQUJBWUVBQVlBQUFBRkJnUUFCd0FBQUFvR0FRQUJBQUFGZ0NjQUFBQUtBQUlBSndBRUJnUUFCd0FBQUFVR0JBQUlBQUFBQUFZQ0FBSUFBd1lDQUFFQUN3WVFBQ1lBQUFBQUFBQUFLUUFBQUNnQUFBQUFBQVdBS0FBQUFBb0FBZ0FvQUFRR0JBQUNBQUFBQlFZRUFBZ0FBQUFLQmdFQUFRQUFCWUFwQUFBQUNnQUNBQ2tBQkFZRUFBZ0FBQUFGQmdRQUNRQUFBQW9HQVFBQkFBQUZnQ29BQUFBS0FBSUFLZ0FFQmdRQUNRQUFBQVVHQkFBS0FBQUFDZ1lCQUFFQUFBV0FLd0FBQUFvQUFnQXJBQVFHQkFBS0FBQUFCUVlFQUFzQUFBQUtCZ0VBQVFBQUJZQXNBQUFBQ2dBQ0FDd0FCQVlFQUFzQUFBQUZCZ1FBREFBQUFBb0dBUUFCQUFBRmdDMEFBQUFLQUFJQUxRQUVCZ1FBREFBQUFBVUdCQUFOQUFBQUNnWUJBQUVBQUFXQUxnQUFBQW9BQWdBdUFBUUdCQUFOQUFBQUJRWUVBQTRBQUFBS0JnRUFBUUFBQllBdkFBQUFDZ0FDQUM4QUJBWUVBQTRBQUFBRkJnUUFEd0FBQUFvR0FRQUJBQUFGZ0RBQUFBQUtBQUlBTUFBRUJnUUFEd0FBQUFVR0JBQVFBQUFBQ2dZQkFBRUFBQVdBTVFBQUFBb0FBZ0F4QUFRR0JBQVFBQUFBQlFZRUFCRUFBQUFBQmdJQUFnQURCZ0lBQVFBTEJoQUFRQUFBQURBQUFBQUFBQUFBTWdBQUFBQUFCWUF5QUFBQUNnQUNBRElBQkFZRUFCRUFBQUFGQmdRQUVnQUFBQW9HQVFBQkFBQUZnRE1BQUFBS0FBSUFNd0FFQmdRQUVnQUFBQVVHQkFBVEFBQUFDZ1lCQUFFQUFBV0FOQUFBQUFvQUFnQTBBQVFHQkFBVEFBQUFCUVlFQUJRQUFBQUFCZ0lBQWdBREJnSUFBZ0FMQmhBQU13QUFBRDBBQUFBMUFBQUFBQUFBQUFBQUJZQTFBQUFBQ2dBQ0FEVUFCQVlFQUJRQUFBQUZCZ1FBRlFBQUFBb0dBUUFCQUFBRmdEWUFBQUFLQUFJQU5nQUVCZ1FBRlFBQUFBVUdCQUFXQUFBQUFBWUNBQUlBQXdZQ0FBSUFDd1lRQUFBQUFBQTFBQUFBT3dBQUFEY0FBQUFBQUFXQU53QUFBQW9BQWdBM0FBUUdCQUFXQUFBQUJRWUVBQmNBQUFBS0JnRUFBUUFBQllBNEFBQUFDZ0FDQURnQUJBWUVBQmNBQUFBRkJnUUFHQUFBQUFvR0FRQUJBQUFGZ0RrQUFBQUtBQUlBT1FBRUJnUUFHQUFBQUFVR0JBQVpBQUFBQ2dZQkFBRUFBQVdBT2dBQUFBb0FBZ0E2QUFRR0JBQVlBQUFBQlFZRUFCb0FBQUFBQmdJQUFnQUFBQVdBT3dBQUFBb0FBZ0E3QUFRR0JBQVdBQUFBQlFZRUFCc0FBQUFLQmdFQUFRQUFCWUE4QUFBQUNnQUNBRHdBQkFZRUFCc0FBQUFGQmdRQUhBQUFBQUFHQWdBQ0FBTUdBZ0FDQUFzR0VBQUFBQUFBT3dBQUFEMEFBQUFBQUFBQUFBQUZnRDBBQUFBS0FBSUFQUUFFQmdRQUV3QUFBQVVHQkFBY0FBQUFDZ1lCQUFFQUFBV0FQZ0FBQUFvQUFnQStBQVFHQkFBU0FBQUFCUVlFQUIwQUFBQUFCZ0lBQWdBREJnSUFBUUFMQmhBQU1nQUFBRE1BQUFBQUFBQUFQd0FBQUFBQUJZQS9BQUFBQ2dBQ0FEOEFCQVlFQUIwQUFBQUZCZ1FBSGdBQUFBb0dBUUFCQUFBRmdFQUFBQUFLQUFJQVFBQUVCZ1FBRUFBQUFBVUdCQUFlQUFBQUNnWUJBQUVBQUFXQVFRQUFBQW9BQWdCQkFBUUdCQUFPQUFBQUJRWUVBQjhBQUFBS0JnRUFBUUFBQllCQ0FBQUFDZ0FDQUVJQUJBWUVBQW9BQUFBRkJnUUFId0FBQUFvR0FRQUJBQUFBQUFBQUFBQUFBQT09</t>
        </r>
      </text>
    </comment>
    <comment ref="J181" authorId="0">
      <text>
        <r>
          <rPr>
            <sz val="9"/>
            <color indexed="81"/>
            <rFont val="Tahoma"/>
            <family val="2"/>
          </rPr>
          <t>QzI2SDI2TjRPM1N8TUFTVEVSIFNIRUVUUGljdHVyZSA1OTl8Vm1wRFJEQXhNREFFQXdJQkFBQUFBQUFBQUFBQUFBQ0FBQUFBQUFNQUZnQUFBRU5vWlcxRWNtRjNJREV5TGpBdU1pNHhNRGMyQkFJUUFBQmdzZiswZTVUL3paTWVBQTM3YX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UFBQUFCQUlRQUFBQUFBQUFBQUFBQUlER0JNVFlCZzRXQ0FRQUFBQWtBQmdJQkFBQUFDUUFHUWdBQUJBSUFnQUJBQThJQWdBQkFBT0FTZ0FBQUFRQ0VBQUFZTEgvdEh1VS84MlRIZ0FOKzJzQkJJQUJBQUFBQUFJSUFBQUF0ZjhUK3hrQUNnQUNBQUlBQWdRQ0FBZ0FLd1FDQUFBQVNBUUFBRGNFQVFBQkJvQUFBQUFBQUFJSUFBQ2d1UDhURXhZQUJBSVFBQUJnc2Y4VEV4WUFtcm00L3hQVEhRQWpDQUVBQUFJSEFnQUFBQUFIRFFBQkFBQUFBd0JnQU1nQUF3QlBBQUFBQUFTQUFnQUFBQUFDQ0FBQUFOUC9FL3NaQUFvQUFnQURBQUFBQklBREFBQUFBQUlJQUFBQTR2OG05ak1BQ2dBQ0FBUUFBZ1FDQUFjQUt3UUNBQUFBU0FRQUFBYUFBQUFBQUFBQ0NBQTBrK1gvSmw0d0FBUUNFQUROYk43L0psNHdBRFNUNWY5WmtUY0FJd2dCQUFBQ0J3SUFBQUFBQncwQUFRQUFBQU1BWUFESUFBTUFUZ0FBQUFBRWdBUUFBQUFBQWdnQUFBRFQvem54VFFBS0FBSUFCUUEzQkFFQUFRQUFCSUFGQUFBQUFBSUlBQUFBNHY5TTdHY0FDZ0FDQUFZQU53UUJBQUVBQUFTQUJnQUFBQUFDQ0FBQUFBQUFUT3huQUFvQUFnQUhBQUlFQWdBSEFDc0VBZ0FBQUVnRUFBQUdnQUFBQUFBQUFnZ0FNNU1EQUV4VVpBQUVBaEFBeld6OC8weFVaQUF6a3dNQWdJZHJBQ01JQVFBQUFnY0NBQUFBQUFjTkFBRUFBQUFEQUdBQXlBQURBRTRBQUFBQUJJQUhBQUFBQUFJSUFBQUFEd0JnNTRFQUNnQUNBQWdBTndRQkFBRUFBQVNBQ0FBQUFBQUNDQUFBQUFBQWMrS2JBQW9BQWdBSkFBQUFCSUFKQUFBQUFBSUlBQUVBNHY5ejRwc0FDZ0FDQUFvQU53UUJBQUVBQUFTQUNnQUFBQUFDQ0FBQUFOUC9odDIxQUFvQUFnQUxBRGNFQVFBQkFBQUVnQXNBQUFBQUFnZ0FBQURpLzVuWXp3QUtBQUlBREFBQUFBU0FEQUFBQUFBQ0NBQUJBTlAvcmRQcEFBb0FBZ0FOQUFJRUFnQUhBQ3NFQWdBQkFFZ0VBQUEzQkFFQUFRYUFBQUFBQUFBQ0NBQzhPODcvclR2bUFBUUNFQUJXRmNmL3JUdm1BRFNUMXYvZ2J1MEFJd2dCQUFBQ0J3SUFBQUFGQndFQUJBUUhCZ0FDQUFJQUF3QUFCdzRBQVFBQUFBTUFZQURJQUFNQVRrZ0FBQUFBQklBTkFBQUFBQUlJQUFFQTR2L0F6Z01CQ2dBQ0FBNEFBZ1FDQUJBQUt3UUNBQUFBU0FRQUFBYUFBQUFBQUFBQ0NBQUJvT1gvd0hJQUFRUUNFQUFCWU43L3dISUFBWnE1NWY4bUdRY0JJd2dCQUFBQ0J3SUFBQUFBQncwQUFRQUFBQU1BWUFESUFBTUFVd0FBQUFBRWdBNEFBQUFBQWdnQUZQdjcvOERPOUFBS0FBSUFEd0FDQkFJQUNBQXJCQUlBQUFCSUJBQUFOd1FCQUFFR2dBQUFBQUFBQWdnQUZKdi8vOERtOEFBRUFoQUFGRnY0LzhEbThBQ3R0UC8vd0tiNEFDTUlBUUFBQWdjQ0FBQUFBQWNOQUFFQUFBQURBR0FBeUFBREFFOEFBQUFBQklBUEFBQUFBQUlJQUFFQThmL1R5UjBCQ2dBQ0FCQUFBQUFFZ0JBQUFBQUFBZ2dBQVFEaS8rYkVOd0VLQUFJQUVRQTNCQUVBQVFBQUJJQVJBQUFBQUFJSUFBRUE4Zi81djFFQkNnQUNBQklBTndRQkFBRUFBQVNBRWdBQUFBQUNDQUFBQUE4QStiOVJBUW9BQWdBVEFBQUFCSUFUQUFBQUFBSUlBQUFBSGdBTnUyc0JDZ0FDQUJRQU53UUJBQUVBQUFTQUZBQUFBQUFDQ0FBQUFCNEE1c1EzQVFvQUFnQVZBRGNFQVFBQkFBQUVnQlVBQUFBQUFnZ0FBQUFQQU5QSkhRRUtBQUlBRmdBM0JBRUFBUUFBQklBV0FBQUFBQUlJQU8wRXlQL0F6aElCQ2dBQ0FCY0FBZ1FDQUFnQUt3UUNBQUFBU0FRQUFEY0VBUUFCQm9BQUFBQUFBQUlJQU8ya3kvL0E1ZzRCQkFJUUFPMWt4UC9BNWc0Qmg3N0wvOENtRmdFakNBRUFBQUlIQWdBQUFBQUhEUUFCQUFBQUF3QmdBTWdBQXdCUEFBQUFBQVNBRndBQUFBQUNDQUFBQUFBQW1kalBBQW9BQWdBWUFEY0VBUUFCQUFBRWdCZ0FBQUFBQWdnQUFBQVBBSWJkdFFBS0FBSUFHUUEzQkFFQUFRQUFCSUFaQUFBQUFBSUlBUC8vRGdBNThVMEFDZ0FDQUJvQU53UUJBQUVBQUFTQUdnQUFBQUFDQ0FBQUFBQUFKdll6QUFvQUFnQWJBRGNFQVFBQkFBQUVnQnNBQUFBQUFnZ0FBQURpL3dBQUFBQUtBQUlBSEFBQUFBU0FIQUFBQUFBQ0NBQUFBTlAvN1FUbS93b0FBZ0FkQURjRUFRQUJBQUFFZ0IwQUFBQUFBZ2dBQVFEaS85b0p6UDhLQUFJQUhnQUFBQVNBSGdBQUFBQUNDQUFCQU5QL3h3Nnkvd29BQWdBZkFEY0VBUUFCQUFBRWdCOEFBQUFBQWdnQUFRREUvN1FUbVA4S0FBSUFJQUFDQkFJQUJ3QXJCQUlBQUFCSUJBQUFOd1FCQUFFR2dBQUFBQUFBQWdnQU5KUEgvN1I3bFA4RUFoQUF6V3pBLzdSN2xQODBrOGYvNTY2Yi95TUlBUUFBQWdjQ0FBQUFBQWNOQUFFQUFBQURBR0FBeUFBREFFNEFBQUFBQklBZ0FBQUFBQUlJQUFBQUFBRGFDY3ovQ2dBQ0FDRUFOd1FCQUFFQUFBU0FJUUFBQUFBQ0NBRC8vdzRBN1FUbS93b0FBZ0FpQURjRUFRQUJBQUFFZ0NJQUFBQUFBZ2dBQUFBQUFBQUFBQUFLQUFJQUl3QTNCQUVBQVFBQUJZQWtBQUFBQ2dBQ0FDUUFCQVlFQUFFQUFBQUZCZ1FBQWdBQUFBQUdBZ0FDQUFBQUJZQWxBQUFBQ2dBQ0FDVUFCQVlFQUFJQUFBQUZCZ1FBQXdBQUFBb0dBUUFCQUFBRmdDWUFBQUFLQUFJQUpnQUVCZ1FBQXdBQUFBVUdCQUFFQUFBQUNnWUJBQUVBQUFXQUp3QUFBQW9BQWdBbkFBUUdCQUFFQUFBQUJRWUVBQVVBQUFBS0JnRUFBUUFBQllBb0FBQUFDZ0FDQUNnQUJBWUVBQVVBQUFBRkJnUUFCZ0FBQUFvR0FRQUJBQUFGZ0NrQUFBQUtBQUlBS1FBRUJnUUFCZ0FBQUFVR0JBQUhBQUFBQ2dZQkFBRUFBQVdBS2dBQUFBb0FBZ0FxQUFRR0JBQUhBQUFBQlFZRUFBZ0FBQUFLQmdFQUFRQUFCWUFyQUFBQUNnQUNBQ3NBQkFZRUFBZ0FBQUFGQmdRQUNRQUFBQUFHQWdBQ0FBTUdBZ0FDQUFzR0VBQXFBQUFBUEFBQUFDd0FBQUFBQUFBQUFBQUZnQ3dBQUFBS0FBSUFMQUFFQmdRQUNRQUFBQVVHQkFBS0FBQUFDZ1lCQUFFQUFBV0FMUUFBQUFvQUFnQXRBQVFHQkFBS0FBQUFCUVlFQUFzQUFBQUFCZ0lBQWdBREJnSUFBZ0FMQmhBQUFBQUFBQ3dBQUFBNkFBQUFMZ0FBQUFBQUJZQXVBQUFBQ2dBQ0FDNEFCQVlFQUFzQUFBQUZCZ1FBREFBQUFBb0dBUUFCQUFBRmdDOEFBQUFLQUFJQUx3QUVCZ1FBREFBQUFBVUdCQUFOQUFBQUNnWUJBQUVBQUFXQU1BQUFBQW9BQWdBd0FBUUdCQUFOQUFBQUJRWUVBQTRBQUFBQUJnSUFBZ0FBQUFXQU1RQUFBQW9BQWdBeEFBUUdCQUFOQUFBQUJRWUVBQThBQUFBS0JnRUFBUUFBQllBeUFBQUFDZ0FDQURJQUJBWUVBQThBQUFBRkJnUUFFQUFBQUFBR0FnQUNBQU1HQWdBQ0FBc0dFQUF4QUFBQU9BQUFBRE1BQUFBQUFBQUFBQUFGZ0RNQUFBQUtBQUlBTXdBRUJnUUFFQUFBQUFVR0JBQVJBQUFBQ2dZQkFBRUFBQVdBTkFBQUFBb0FBZ0EwQUFRR0JBQVJBQUFBQlFZRUFCSUFBQUFBQmdJQUFnQURCZ0lBQWdBTEJoQUFBQUFBQURNQUFBQTJBQUFBTlFBQUFBQUFCWUExQUFBQUNnQUNBRFVBQkFZRUFCSUFBQUFGQmdRQUV3QUFBQW9HQVFBQkFBQUZnRFlBQUFBS0FBSUFOZ0FFQmdRQUVnQUFBQVVHQkFBVUFBQUFDZ1lCQUFFQUFBV0FOd0FBQUFvQUFnQTNBQVFHQkFBVUFBQUFCUVlFQUJVQUFBQUFCZ0lBQWdBREJnSUFBZ0FMQmhBQUFBQUFBRFlBQUFBNEFBQUFBQUFBQUFBQUJZQTRBQUFBQ2dBQ0FEZ0FCQVlFQUE4QUFBQUZCZ1FBRlFBQUFBb0dBUUFCQUFBRmdEa0FBQUFLQUFJQU9RQUVCZ1FBRFFBQUFBVUdCQUFXQUFBQUFBWUNBQUlBQUFBRmdEb0FBQUFLQUFJQU9nQUVCZ1FBQ3dBQUFBVUdCQUFYQUFBQUNnWUJBQUVBQUFXQU93QUFBQW9BQWdBN0FBUUdCQUFYQUFBQUJRWUVBQmdBQUFBQUJnSUFBZ0FEQmdJQUFnQUxCaEFBQUFBQUFEb0FBQUE4QUFBQUFBQUFBQUFBQllBOEFBQUFDZ0FDQUR3QUJBWUVBQWdBQUFBRkJnUUFHQUFBQUFvR0FRQUJBQUFGZ0QwQUFBQUtBQUlBUFFBRUJnUUFCZ0FBQUFVR0JBQVpBQUFBQ2dZQkFBRUFBQVdBUGdBQUFBb0FBZ0ErQUFRR0JBQVpBQUFBQlFZRUFCb0FBQUFLQmdFQUFRQUFCWUEvQUFBQUNnQUNBRDhBQkFZRUFBTUFBQUFGQmdRQUdnQUFBQW9HQVFBQkFBQUZnRUFBQUFBS0FBSUFRQUFFQmdRQUFnQUFBQVVHQkFBYkFBQUFDZ1lCQUFFQUFBV0FRUUFBQUFvQUFnQkJBQVFHQkFBYkFBQUFCUVlFQUJ3QUFBQUFCZ0lBQWdBREJnSUFBUUFMQmhBQVNBQUFBRUFBQUFBQUFBQUFRZ0FBQUFBQUJZQkNBQUFBQ2dBQ0FFSUFCQVlFQUJ3QUFBQUZCZ1FBSFFBQUFBb0dBUUFCQUFBRmdFTUFBQUFLQUFJQVF3QUVCZ1FBSFFBQUFBVUdCQUFlQUFBQUNnWUJBQUVBQUFXQVJBQUFBQW9BQWdCRUFBUUdCQUFlQUFBQUJRWUVBQjhBQUFBQUJnSUFCQUFLQmdFQUFRQUFCWUJGQUFBQUNnQUNBRVVBQkFZRUFCMEFBQUFGQmdRQUlBQUFBQUFHQWdBQ0FBTUdBZ0FCQUFzR0VBQkNBQUFBUXdBQUFBQUFBQUJHQUFBQUFBQUZnRVlBQUFBS0FBSUFSZ0FFQmdRQUlBQUFBQVVHQkFBaEFBQUFDZ1lCQUFFQUFBV0FSd0FBQUFvQUFnQkhBQVFHQkFBaEFBQUFCUVlFQUNJQUFBQUFCZ0lBQWdBREJnSUFBUUFMQmhBQVJnQUFBQUFBQUFBQUFBQUFTQUFBQUFBQUJZQklBQUFBQ2dBQ0FFZ0FCQVlFQUJzQUFBQUZCZ1FBSWdBQUFBb0dBUUFCQUFBQUFBQUFBQUFBQUE9PQ==</t>
        </r>
      </text>
    </comment>
    <comment ref="K181" authorId="0">
      <text>
        <r>
          <rPr>
            <sz val="9"/>
            <color indexed="81"/>
            <rFont val="Tahoma"/>
            <family val="2"/>
          </rPr>
          <t>QzI2SDI2TjRPM1N8TUFTVEVSIFNIRUVUUGljdHVyZSA1OTl8Vm1wRFJEQXhNREFFQXdJQkFBQUFBQUFBQUFBQUFBQ0FBQUFBQUFNQUZnQUFBRU5vWlcxRWNtRjNJREV5TGpBdU1pNHhNRGMyQkFJUUFBQmdzZiswZTVUL3paTWVBQTM3YX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UFBQUFCQUlRQUFBQUFBQUFBQUFBQUlER0JNVFlCZzRXQ0FRQUFBQWtBQmdJQkFBQUFDUUFHUWdBQUJBSUFnQUJBQThJQWdBQkFBT0FTZ0FBQUFRQ0VBQUFZTEgvdEh1VS84MlRIZ0FOKzJzQkJJQUJBQUFBQUFJSUFBQUF0ZjhUK3hrQUNnQUNBQUlBQWdRQ0FBZ0FLd1FDQUFBQVNBUUFBRGNFQVFBQkJvQUFBQUFBQUFJSUFBQ2d1UDhURXhZQUJBSVFBQUJnc2Y4VEV4WUFtcm00L3hQVEhRQWpDQUVBQUFJSEFnQUFBQUFIRFFBQkFBQUFBd0JnQU1nQUF3QlBBQUFBQUFTQUFnQUFBQUFDQ0FBQUFOUC9FL3NaQUFvQUFnQURBQUFBQklBREFBQUFBQUlJQUFBQTR2OG05ak1BQ2dBQ0FBUUFBZ1FDQUFjQUt3UUNBQUFBU0FRQUFBYUFBQUFBQUFBQ0NBQTBrK1gvSmw0d0FBUUNFQUROYk43L0psNHdBRFNUNWY5WmtUY0FJd2dCQUFBQ0J3SUFBQUFBQncwQUFRQUFBQU1BWUFESUFBTUFUZ0FBQUFBRWdBUUFBQUFBQWdnQUFBRFQvem54VFFBS0FBSUFCUUEzQkFFQUFRQUFCSUFGQUFBQUFBSUlBQUFBNHY5TTdHY0FDZ0FDQUFZQU53UUJBQUVBQUFTQUJnQUFBQUFDQ0FBQUFBQUFUT3huQUFvQUFnQUhBQUlFQWdBSEFDc0VBZ0FBQUVnRUFBQUdnQUFBQUFBQUFnZ0FNNU1EQUV4VVpBQUVBaEFBeld6OC8weFVaQUF6a3dNQWdJZHJBQ01JQVFBQUFnY0NBQUFBQUFjTkFBRUFBQUFEQUdBQXlBQURBRTRBQUFBQUJJQUhBQUFBQUFJSUFBQUFEd0JnNTRFQUNnQUNBQWdBTndRQkFBRUFBQVNBQ0FBQUFBQUNDQUFBQUFBQWMrS2JBQW9BQWdBSkFBQUFCSUFKQUFBQUFBSUlBQUVBNHY5ejRwc0FDZ0FDQUFvQU53UUJBQUVBQUFTQUNnQUFBQUFDQ0FBQUFOUC9odDIxQUFvQUFnQUxBRGNFQVFBQkFBQUVnQXNBQUFBQUFnZ0FBQURpLzVuWXp3QUtBQUlBREFBQUFBU0FEQUFBQUFBQ0NBQUJBTlAvcmRQcEFBb0FBZ0FOQUFJRUFnQUhBQ3NFQWdBQkFFZ0VBQUEzQkFFQUFRYUFBQUFBQUFBQ0NBQzhPODcvclR2bUFBUUNFQUJXRmNmL3JUdm1BRFNUMXYvZ2J1MEFJd2dCQUFBQ0J3SUFBQUFGQndFQUJBUUhCZ0FDQUFJQUF3QUFCdzRBQVFBQUFBTUFZQURJQUFNQVRrZ0FBQUFBQklBTkFBQUFBQUlJQUFFQTR2L0F6Z01CQ2dBQ0FBNEFBZ1FDQUJBQUt3UUNBQUFBU0FRQUFBYUFBQUFBQUFBQ0NBQUJvT1gvd0hJQUFRUUNFQUFCWU43L3dISUFBWnE1NWY4bUdRY0JJd2dCQUFBQ0J3SUFBQUFBQncwQUFRQUFBQU1BWUFESUFBTUFVd0FBQUFBRWdBNEFBQUFBQWdnQUZQdjcvOERPOUFBS0FBSUFEd0FDQkFJQUNBQXJCQUlBQUFCSUJBQUFOd1FCQUFFR2dBQUFBQUFBQWdnQUZKdi8vOERtOEFBRUFoQUFGRnY0LzhEbThBQ3R0UC8vd0tiNEFDTUlBUUFBQWdjQ0FBQUFBQWNOQUFFQUFBQURBR0FBeUFBREFFOEFBQUFBQklBUEFBQUFBQUlJQUFFQThmL1R5UjBCQ2dBQ0FCQUFBQUFFZ0JBQUFBQUFBZ2dBQVFEaS8rYkVOd0VLQUFJQUVRQTNCQUVBQVFBQUJJQVJBQUFBQUFJSUFBRUE4Zi81djFFQkNnQUNBQklBTndRQkFBRUFBQVNBRWdBQUFBQUNDQUFBQUE4QStiOVJBUW9BQWdBVEFBQUFCSUFUQUFBQUFBSUlBQUFBSGdBTnUyc0JDZ0FDQUJRQU53UUJBQUVBQUFTQUZBQUFBQUFDQ0FBQUFCNEE1c1EzQVFvQUFnQVZBRGNFQVFBQkFBQUVnQlVBQUFBQUFnZ0FBQUFQQU5QSkhRRUtBQUlBRmdBM0JBRUFBUUFBQklBV0FBQUFBQUlJQU8wRXlQL0F6aElCQ2dBQ0FCY0FBZ1FDQUFnQUt3UUNBQUFBU0FRQUFEY0VBUUFCQm9BQUFBQUFBQUlJQU8ya3kvL0E1ZzRCQkFJUUFPMWt4UC9BNWc0Qmg3N0wvOENtRmdFakNBRUFBQUlIQWdBQUFBQUhEUUFCQUFBQUF3QmdBTWdBQXdCUEFBQUFBQVNBRndBQUFBQUNDQUFBQUFBQW1kalBBQW9BQWdBWUFEY0VBUUFCQUFBRWdCZ0FBQUFBQWdnQUFBQVBBSWJkdFFBS0FBSUFHUUEzQkFFQUFRQUFCSUFaQUFBQUFBSUlBUC8vRGdBNThVMEFDZ0FDQUJvQU53UUJBQUVBQUFTQUdnQUFBQUFDQ0FBQUFBQUFKdll6QUFvQUFnQWJBRGNFQVFBQkFBQUVnQnNBQUFBQUFnZ0FBQURpL3dBQUFBQUtBQUlBSEFBQUFBU0FIQUFBQUFBQ0NBQUFBTlAvN1FUbS93b0FBZ0FkQURjRUFRQUJBQUFFZ0IwQUFBQUFBZ2dBQVFEaS85b0p6UDhLQUFJQUhnQUFBQVNBSGdBQUFBQUNDQUFCQU5QL3h3Nnkvd29BQWdBZkFEY0VBUUFCQUFBRWdCOEFBQUFBQWdnQUFRREUvN1FUbVA4S0FBSUFJQUFDQkFJQUJ3QXJCQUlBQUFCSUJBQUFOd1FCQUFFR2dBQUFBQUFBQWdnQU5KUEgvN1I3bFA4RUFoQUF6V3pBLzdSN2xQODBrOGYvNTY2Yi95TUlBUUFBQWdjQ0FBQUFBQWNOQUFFQUFBQURBR0FBeUFBREFFNEFBQUFBQklBZ0FBQUFBQUlJQUFBQUFBRGFDY3ovQ2dBQ0FDRUFOd1FCQUFFQUFBU0FJUUFBQUFBQ0NBRC8vdzRBN1FUbS93b0FBZ0FpQURjRUFRQUJBQUFFZ0NJQUFBQUFBZ2dBQUFBQUFBQUFBQUFLQUFJQUl3QTNCQUVBQVFBQUJZQWtBQUFBQ2dBQ0FDUUFCQVlFQUFFQUFBQUZCZ1FBQWdBQUFBQUdBZ0FDQUFBQUJZQWxBQUFBQ2dBQ0FDVUFCQVlFQUFJQUFBQUZCZ1FBQXdBQUFBb0dBUUFCQUFBRmdDWUFBQUFLQUFJQUpnQUVCZ1FBQXdBQUFBVUdCQUFFQUFBQUNnWUJBQUVBQUFXQUp3QUFBQW9BQWdBbkFBUUdCQUFFQUFBQUJRWUVBQVVBQUFBS0JnRUFBUUFBQllBb0FBQUFDZ0FDQUNnQUJBWUVBQVVBQUFBRkJnUUFCZ0FBQUFvR0FRQUJBQUFGZ0NrQUFBQUtBQUlBS1FBRUJnUUFCZ0FBQUFVR0JBQUhBQUFBQ2dZQkFBRUFBQVdBS2dBQUFBb0FBZ0FxQUFRR0JBQUhBQUFBQlFZRUFBZ0FBQUFLQmdFQUFRQUFCWUFyQUFBQUNnQUNBQ3NBQkFZRUFBZ0FBQUFGQmdRQUNRQUFBQUFHQWdBQ0FBTUdBZ0FDQUFzR0VBQXFBQUFBUEFBQUFDd0FBQUFBQUFBQUFBQUZnQ3dBQUFBS0FBSUFMQUFFQmdRQUNRQUFBQVVHQkFBS0FBQUFDZ1lCQUFFQUFBV0FMUUFBQUFvQUFnQXRBQVFHQkFBS0FBQUFCUVlFQUFzQUFBQUFCZ0lBQWdBREJnSUFBZ0FMQmhBQUFBQUFBQ3dBQUFBNkFBQUFMZ0FBQUFBQUJZQXVBQUFBQ2dBQ0FDNEFCQVlFQUFzQUFBQUZCZ1FBREFBQUFBb0dBUUFCQUFBRmdDOEFBQUFLQUFJQUx3QUVCZ1FBREFBQUFBVUdCQUFOQUFBQUNnWUJBQUVBQUFXQU1BQUFBQW9BQWdBd0FBUUdCQUFOQUFBQUJRWUVBQTRBQUFBQUJnSUFBZ0FBQUFXQU1RQUFBQW9BQWdBeEFBUUdCQUFOQUFBQUJRWUVBQThBQUFBS0JnRUFBUUFBQllBeUFBQUFDZ0FDQURJQUJBWUVBQThBQUFBRkJnUUFFQUFBQUFBR0FnQUNBQU1HQWdBQ0FBc0dFQUF4QUFBQU9BQUFBRE1BQUFBQUFBQUFBQUFGZ0RNQUFBQUtBQUlBTXdBRUJnUUFFQUFBQUFVR0JBQVJBQUFBQ2dZQkFBRUFBQVdBTkFBQUFBb0FBZ0EwQUFRR0JBQVJBQUFBQlFZRUFCSUFBQUFBQmdJQUFnQURCZ0lBQWdBTEJoQUFBQUFBQURNQUFBQTJBQUFBTlFBQUFBQUFCWUExQUFBQUNnQUNBRFVBQkFZRUFCSUFBQUFGQmdRQUV3QUFBQW9HQVFBQkFBQUZnRFlBQUFBS0FBSUFOZ0FFQmdRQUVnQUFBQVVHQkFBVUFBQUFDZ1lCQUFFQUFBV0FOd0FBQUFvQUFnQTNBQVFHQkFBVUFBQUFCUVlFQUJVQUFBQUFCZ0lBQWdBREJnSUFBZ0FMQmhBQUFBQUFBRFlBQUFBNEFBQUFBQUFBQUFBQUJZQTRBQUFBQ2dBQ0FEZ0FCQVlFQUE4QUFBQUZCZ1FBRlFBQUFBb0dBUUFCQUFBRmdEa0FBQUFLQUFJQU9RQUVCZ1FBRFFBQUFBVUdCQUFXQUFBQUFBWUNBQUlBQUFBRmdEb0FBQUFLQUFJQU9nQUVCZ1FBQ3dBQUFBVUdCQUFYQUFBQUNnWUJBQUVBQUFXQU93QUFBQW9BQWdBN0FBUUdCQUFYQUFBQUJRWUVBQmdBQUFBQUJnSUFBZ0FEQmdJQUFnQUxCaEFBQUFBQUFEb0FBQUE4QUFBQUFBQUFBQUFBQllBOEFBQUFDZ0FDQUR3QUJBWUVBQWdBQUFBRkJnUUFHQUFBQUFvR0FRQUJBQUFGZ0QwQUFBQUtBQUlBUFFBRUJnUUFCZ0FBQUFVR0JBQVpBQUFBQ2dZQkFBRUFBQVdBUGdBQUFBb0FBZ0ErQUFRR0JBQVpBQUFBQlFZRUFCb0FBQUFLQmdFQUFRQUFCWUEvQUFBQUNnQUNBRDhBQkFZRUFBTUFBQUFGQmdRQUdnQUFBQW9HQVFBQkFBQUZnRUFBQUFBS0FBSUFRQUFFQmdRQUFnQUFBQVVHQkFBYkFBQUFDZ1lCQUFFQUFBV0FRUUFBQUFvQUFnQkJBQVFHQkFBYkFBQUFCUVlFQUJ3QUFBQUFCZ0lBQWdBREJnSUFBUUFMQmhBQVNBQUFBRUFBQUFBQUFBQUFRZ0FBQUFBQUJZQkNBQUFBQ2dBQ0FFSUFCQVlFQUJ3QUFBQUZCZ1FBSFFBQUFBb0dBUUFCQUFBRmdFTUFBQUFLQUFJQVF3QUVCZ1FBSFFBQUFBVUdCQUFlQUFBQUNnWUJBQUVBQUFXQVJBQUFBQW9BQWdCRUFBUUdCQUFlQUFBQUJRWUVBQjhBQUFBQUJnSUFCQUFLQmdFQUFRQUFCWUJGQUFBQUNnQUNBRVVBQkFZRUFCMEFBQUFGQmdRQUlBQUFBQUFHQWdBQ0FBTUdBZ0FCQUFzR0VBQkNBQUFBUXdBQUFBQUFBQUJHQUFBQUFBQUZnRVlBQUFBS0FBSUFSZ0FFQmdRQUlBQUFBQVVHQkFBaEFBQUFDZ1lCQUFFQUFBV0FSd0FBQUFvQUFnQkhBQVFHQkFBaEFBQUFCUVlFQUNJQUFBQUFCZ0lBQWdBREJnSUFBUUFMQmhBQVJnQUFBQUFBQUFBQUFBQUFTQUFBQUFBQUJZQklBQUFBQ2dBQ0FFZ0FCQVlFQUJzQUFBQUZCZ1FBSWdBQUFBb0dBUUFCQUFBQUFBQUFBQUFBQUE9PQ==</t>
        </r>
      </text>
    </comment>
    <comment ref="J182" authorId="0">
      <text>
        <r>
          <rPr>
            <sz val="9"/>
            <color indexed="81"/>
            <rFont val="Tahoma"/>
            <family val="2"/>
          </rPr>
          <t>QzIySDE5Q2wzTjJPMnxNQVNURVIgU0hFRVRQaWN0dXJlIDU1MXxWbXBEUkRBeE1EQUVBd0lCQUFBQUFBQUFBQUFBQUFDQUFBQUFBQU1BRmdBQUFFTm9aVzFFY21GM0lERXlMakF1TWk0eE1EYzJCQUlRQUFCZ3ovK2c4YVgrbWJrQ0FhQVFqZ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IvN1ZBa1dDQVFBQUFBa0FCZ0lCQUFBQUNRQUdRZ0FBQkFJQWdBQkFBOElBZ0FCQUFPQVB3QUFBQVFDRUFBQVlNLy9vUEdsL3BtNUFnR2dFSTMvQklBQkFBQUFBQUlJQUFBQTRRQ2dHSDcvQ2dBQ0FBSUFBZ1FDQUFjQUt3UUNBQUlBU0FRQUFEY0VBUUFCQm9BQUFBQUFBQUlJQURPVDVBQ2dnSHIvQkFJUUFNeHMzUUNnZ0hyL1pzYm1BS0FRamY4akNBRUFBQUlIQWdBQUFBVUhBUUFCQUFjUEFBRUFBQUFEQUdBQXlBQURBRTVJTWdBQUFBQUVnQUlBQUFBQUFnZ0FBQURTQUkwZFpQOEtBQUlBQXdBM0JBRUFBUUFBQklBREFBQUFBQUlJQUFBQTRRQjZJa3IvQ2dBQ0FBUUFOd1FCQUFFQUFBU0FCQUFBQUFBQ0NBQUFBTklBWnljdy93b0FBZ0FGQUFJRUFnQUhBQ3NFQWdBQUFFZ0VBQUFHZ0FBQUFBQUFBZ2dBTTVQVkFHZVBMUDhFQWhBQXpHek9BR2VQTFA4ems5VUFtc0l6L3lNSUFRQUFBZ2NDQUFBQUFBY05BQUVBQUFBREFHQUF5QUFEQUU0QUFBQUFCSUFGQUFBQUFBSUlBQUFBNFFCVExCYi9DZ0FDQUFZQUFBQUVnQVlBQUFBQUFnZ0FBQUQvQUZNc0Z2OEtBQUlBQndBQ0JBSUFDQUFyQkFJQUFBQklCQUFBTndRQkFBRUdnQUFBQUFBQUFnZ0FBS0FDQVZORUV2OEVBaEFBQUdEN0FGTkVFditadVFJQlV3UWEveU1JQVFBQUFnY0NBQUFBQUFjTkFBRUFBQUFEQUdBQXlBQURBRThBQUFBQUJJQUhBQUFBQUFJSUFBQUEwZ0JBTWZ6K0NnQUNBQWdBQUFBRWdBZ0FBQUFBQWdnQUFBQzBBRUF4L1A0S0FBSUFDUUFBQUFTQUNRQUFBQUFDQ0FBQUFLVUFMVGJpL2dvQUFnQUtBQUFBQklBS0FBQUFBQUlJQUFBQXRBQWFPOGorQ2dBQ0FBc0FBQUFFZ0FzQUFBQUFBZ2dBQUFDbEFBZEFydjRLQUFJQURBQUNCQUlBRVFBckJBSUFBQUJJQkFBQU53UUJBQUVHZ0FBQUFBQUFBZ2dBQUtDb0FBZFlyLzRFQWhBQUFHQ2hBS0R4cGY2WnVhZ0FCMWl2L2lNSUFRRC9BUWNCQVA4Q0J3SUFBQUFGQndFQUF3QUhEZ0FCQUFBQUF3QmdBTWdBQXdCRGJBQUFBQUFFZ0F3QUFBQUFBZ2dBQUFEU0FCbzd5UDRLQUFJQURRQUFBQVNBRFFBQUFBQUNDQUFBQU9FQUxUYmkvZ29BQWdBT0FBQUFCSUFPQUFBQUFBSUlBQUFBL3dBdE51TCtDZ0FDQUE4QUFnUUNBQkVBS3dRQ0FBQUFTQVFBQURjRUFRQUJCb0FBQUFBQUFBSUlBQUNnQWdFdG50NytCQUlRQUFCZyt3QXRudDcrbWJrQ0FaTUU2UDRqQ0FFQUFBSUhBZ0FBQUFVSEFRQUJBQWNPQUFFQUFBQURBR0FBeUFBREFFTnNBQUFBQUFTQUR3QUFBQUFDQ0FBQUFMUUFaeWN3L3dvQUFnQVFBQUFBQklBUUFBQUFBQUlJQUFBQXBRQjZJa3IvQ2dBQ0FCRUFBQUFFZ0JFQUFBQUFBZ2dBQUFDSEFIb2lTdjhLQUFJQUVnQUFBQVNBRWdBQUFBQUNDQUFBQUhnQVp5Y3cvd29BQWdBVEFBQUFCSUFUQUFBQUFBSUlBQUFBV2dCbkp6RC9DZ0FDQUJRQUFnUUNBQWdBS3dRQ0FBQUFTQVFBQURjRUFRQUJCb0FBQUFBQUFBSUlBQUNnWFFCblB5ei9CQUlRQUFCZ1ZnQm5QeXovbWJsZEFHZi9NLzhqQ0FFQUFBSUhBZ0FBQUFBSERRQUJBQUFBQXdCZ0FNZ0FBd0JQQUFBQUFBU0FGQUFBQUFBQ0NBQUFBRXNBZWlKSy93b0FBZ0FWQURjRUFRQUJBQUFFZ0JVQUFBQUFBZ2dBQUFBdEFIb2lTdjhLQUFJQUZnQUFBQVNBRmdBQUFBQUNDQUFBQUI0QWpSMWsvd29BQWdBWEFBQUFCSUFYQUFBQUFBSUlBQUFBQUFDTkhXVC9DZ0FDQUJnQUFBQUVnQmdBQUFBQUFnZ0FBUUR4LzNvaVN2OEtBQUlBR1FBQUFBU0FHUUFBQUFBQ0NBQUJBTlAvZWlKSy93b0FBZ0FhQUFJRUFnQVJBQ3NFQWdBQUFFZ0VBQUEzQkFFQUFRYUFBQUFBQUFBQ0NBQUFvTmIvZW9wRy93UUNFQUFBWU0vL2VvcEcvNXE1MXYvZzhFLy9Jd2dCQUFBQ0J3SUFBQUFGQndFQUFRQUhEZ0FCQUFBQUF3QmdBTWdBQXdCRGJBQUFBQUFFZ0JvQUFBQUFBZ2dBQUFBQUFHY25NUDhLQUFJQUd3QUFBQVNBR3dBQUFBQUNDQUFBQUI0QVp5Y3cvd29BQWdBY0FBQUFCSUFjQUFBQUFBSUlBQUFBaHdCVExCYi9DZ0FDQUIwQUFBQUVnQjBBQUFBQUFnZ0FBQUNsQUZNc0Z2OEtBQUlBSGdBQUFBV0FId0FBQUFvQUFnQWZBQVFHQkFBQkFBQUFCUVlFQUFJQUFBQUtCZ0VBQVFBQUJZQWdBQUFBQ2dBQ0FDQUFCQVlFQUFJQUFBQUZCZ1FBQXdBQUFBb0dBUUFCQUFBRmdDRUFBQUFLQUFJQUlRQUVCZ1FBQXdBQUFBVUdCQUFFQUFBQUNnWUJBQUVBQUFXQUlnQUFBQW9BQWdBaUFBUUdCQUFFQUFBQUJRWUVBQVVBQUFBS0JnRUFBUUFBQllBakFBQUFDZ0FDQUNNQUJBWUVBQVVBQUFBRkJnUUFCZ0FBQUFBR0FnQUNBQUFBQllBa0FBQUFDZ0FDQUNRQUJBWUVBQVVBQUFBRkJnUUFCd0FBQUFvR0FRQUJBQUFGZ0NVQUFBQUtBQUlBSlFBRUJnUUFCd0FBQUFVR0JBQUlBQUFBQUFZQ0FJQUFBQUFGZ0NZQUFBQUtBQUlBSmdBRUJnUUFDQUFBQUFVR0JBQUpBQUFBQUFZQ0FJQUFBQUFGZ0NjQUFBQUtBQUlBSndBRUJnUUFDUUFBQUFVR0JBQUtBQUFBQUFZQ0FJQUFBQUFGZ0NnQUFBQUtBQUlBS0FBRUJnUUFDZ0FBQUFVR0JBQUxBQUFBQ2dZQkFBRUFBQVdBS1FBQUFBb0FBZ0FwQUFRR0JBQUtBQUFBQlFZRUFBd0FBQUFBQmdJQWdBQUFBQVdBS2dBQUFBb0FBZ0FxQUFRR0JBQU1BQUFBQlFZRUFBMEFBQUFBQmdJQWdBQUFBQVdBS3dBQUFBb0FBZ0FyQUFRR0JBQUhBQUFBQlFZRUFBMEFBQUFBQmdJQWdBQUFBQVdBTEFBQUFBb0FBZ0FzQUFRR0JBQU5BQUFBQlFZRUFBNEFBQUFLQmdFQUFRQUFCWUF0QUFBQUNnQUNBQzBBQkFZRUFBUUFBQUFGQmdRQUR3QUFBQW9HQVFBQkFBQUZnQzRBQUFBS0FBSUFMZ0FFQmdRQUR3QUFBQVVHQkFBUUFBQUFBQVlDQUlBQUFBQUZnQzhBQUFBS0FBSUFMd0FFQmdRQUVBQUFBQVVHQkFBUkFBQUFBQVlDQUlBQUFBQUZnREFBQUFBS0FBSUFNQUFFQmdRQUVRQUFBQVVHQkFBU0FBQUFBQVlDQUlBQUFBQUZnREVBQUFBS0FBSUFNUUFFQmdRQUVnQUFBQVVHQkFBVEFBQUFDZ1lCQUFFQUFBV0FNZ0FBQUFvQUFnQXlBQVFHQkFBVEFBQUFCUVlFQUJRQUFBQUtCZ0VBQVFBQUJZQXpBQUFBQ2dBQ0FETUFCQVlFQUJRQUFBQUZCZ1FBRlFBQUFBb0dBUUFCQUFBRmdEUUFBQUFLQUFJQU5BQUVCZ1FBRlFBQUFBVUdCQUFXQUFBQUFBWUNBSUFBQUFBRmdEVUFBQUFLQUFJQU5RQUVCZ1FBRmdBQUFBVUdCQUFYQUFBQUFBWUNBSUFBQUFBRmdEWUFBQUFLQUFJQU5nQUVCZ1FBRndBQUFBVUdCQUFZQUFBQUFBWUNBSUFBQUFBRmdEY0FBQUFLQUFJQU53QUVCZ1FBR0FBQUFBVUdCQUFaQUFBQUNnWUJBQUVBQUFXQU9BQUFBQW9BQWdBNEFBUUdCQUFZQUFBQUJRWUVBQm9BQUFBQUJnSUFnQUFBQUFXQU9RQUFBQW9BQWdBNUFBUUdCQUFhQUFBQUJRWUVBQnNBQUFBQUJnSUFnQUFBQUFXQU9nQUFBQW9BQWdBNkFBUUdCQUFWQUFBQUJRWUVBQnNBQUFBQUJnSUFnQUFBQUFXQU93QUFBQW9BQWdBN0FBUUdCQUFTQUFBQUJRWUVBQndBQUFBQUJnSUFnQUFBQUFXQVBBQUFBQW9BQWdBOEFBUUdCQUFjQUFBQUJRWUVBQjBBQUFBQUJnSUFnQUFBQUFXQVBRQUFBQW9BQWdBOUFBUUdCQUFQQUFBQUJRWUVBQjBBQUFBQUJnSUFnQUFBQUFlQVFBQUFBQVFDRUFBQUFNTUFjMlQzL2dBQXd3QXROdUwrQ2dBQ0FENEFBQW9DQUFRQUJBb0NBQUVBRFFJTUFDMDI0djRBQU1NQUFBQUFBQTRDREFCelpQZitBQUREQUFBQUFBQVBBZ3dBTFRiaS9rWXUyQUFBQUFBQUFBQUhnRUVBQUFBRUFoQUFBQUNXQUsxVlJmOEFBSllBWnljdy93b0FBZ0EvQUFBS0FnQUVBQVFLQWdBQkFBMENEQUJuSnpEL0FBQ1dBQUFBQUFBT0Fnd0FyVlZGL3dBQWxnQUFBQUFBRHdJTUFHY25NUDlHTHFzQUFBQUFBQUFBQjRCQ0FBQUFCQUlRQUFBQUR3REFVRi8vQUFBUEFIb2lTdjhLQUFJQVFBQUFDZ0lBQkFBRUNnSUFBUUFOQWd3QWVpSksvd0FBRHdBQUFBQUFEZ0lNQU1CUVgvOEFBQThBQUFBQUFBOENEQUI2SWtyL1JpNGtBQUFBQUFBQUFBQUFBQUFBQUFBQQ==</t>
        </r>
      </text>
    </comment>
    <comment ref="K182" authorId="0">
      <text>
        <r>
          <rPr>
            <sz val="9"/>
            <color indexed="81"/>
            <rFont val="Tahoma"/>
            <family val="2"/>
          </rPr>
          <t>QzIySDE5Q2wzTjJPMnxNQVNURVIgU0hFRVRQaWN0dXJlIDU1MXxWbXBEUkRBeE1EQUVBd0lCQUFBQUFBQUFBQUFBQUFDQUFBQUFBQU1BRmdBQUFFTm9aVzFFY21GM0lERXlMakF1TWk0eE1EYzJCQUlRQUFCZ3ovK2c4YVgrbWJrQ0FhQVFqZ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IvN1ZBa1dDQVFBQUFBa0FCZ0lCQUFBQUNRQUdRZ0FBQkFJQWdBQkFBOElBZ0FCQUFPQVB3QUFBQVFDRUFBQVlNLy9vUEdsL3BtNUFnR2dFSTMvQklBQkFBQUFBQUlJQUFBQTRRQ2dHSDcvQ2dBQ0FBSUFBZ1FDQUFjQUt3UUNBQUlBU0FRQUFEY0VBUUFCQm9BQUFBQUFBQUlJQURPVDVBQ2dnSHIvQkFJUUFNeHMzUUNnZ0hyL1pzYm1BS0FRamY4akNBRUFBQUlIQWdBQUFBVUhBUUFCQUFjUEFBRUFBQUFEQUdBQXlBQURBRTVJTWdBQUFBQUVnQUlBQUFBQUFnZ0FBQURTQUkwZFpQOEtBQUlBQXdBM0JBRUFBUUFBQklBREFBQUFBQUlJQUFBQTRRQjZJa3IvQ2dBQ0FBUUFOd1FCQUFFQUFBU0FCQUFBQUFBQ0NBQUFBTklBWnljdy93b0FBZ0FGQUFJRUFnQUhBQ3NFQWdBQUFFZ0VBQUFHZ0FBQUFBQUFBZ2dBTTVQVkFHZVBMUDhFQWhBQXpHek9BR2VQTFA4ems5VUFtc0l6L3lNSUFRQUFBZ2NDQUFBQUFBY05BQUVBQUFBREFHQUF5QUFEQUU0QUFBQUFCSUFGQUFBQUFBSUlBQUFBNFFCVExCYi9DZ0FDQUFZQUFBQUVnQVlBQUFBQUFnZ0FBQUQvQUZNc0Z2OEtBQUlBQndBQ0JBSUFDQUFyQkFJQUFBQklCQUFBTndRQkFBRUdnQUFBQUFBQUFnZ0FBS0FDQVZORUV2OEVBaEFBQUdEN0FGTkVFditadVFJQlV3UWEveU1JQVFBQUFnY0NBQUFBQUFjTkFBRUFBQUFEQUdBQXlBQURBRThBQUFBQUJJQUhBQUFBQUFJSUFBQUEwZ0JBTWZ6K0NnQUNBQWdBQUFBRWdBZ0FBQUFBQWdnQUFBQzBBRUF4L1A0S0FBSUFDUUFBQUFTQUNRQUFBQUFDQ0FBQUFLVUFMVGJpL2dvQUFnQUtBQUFBQklBS0FBQUFBQUlJQUFBQXRBQWFPOGorQ2dBQ0FBc0FBQUFFZ0FzQUFBQUFBZ2dBQUFDbEFBZEFydjRLQUFJQURBQUNCQUlBRVFBckJBSUFBQUJJQkFBQU53UUJBQUVHZ0FBQUFBQUFBZ2dBQUtDb0FBZFlyLzRFQWhBQUFHQ2hBS0R4cGY2WnVhZ0FCMWl2L2lNSUFRRC9BUWNCQVA4Q0J3SUFBQUFGQndFQUF3QUhEZ0FCQUFBQUF3QmdBTWdBQXdCRGJBQUFBQUFFZ0F3QUFBQUFBZ2dBQUFEU0FCbzd5UDRLQUFJQURRQUFBQVNBRFFBQUFBQUNDQUFBQU9FQUxUYmkvZ29BQWdBT0FBQUFCSUFPQUFBQUFBSUlBQUFBL3dBdE51TCtDZ0FDQUE4QUFnUUNBQkVBS3dRQ0FBQUFTQVFBQURjRUFRQUJCb0FBQUFBQUFBSUlBQUNnQWdFdG50NytCQUlRQUFCZyt3QXRudDcrbWJrQ0FaTUU2UDRqQ0FFQUFBSUhBZ0FBQUFVSEFRQUJBQWNPQUFFQUFBQURBR0FBeUFBREFFTnNBQUFBQUFTQUR3QUFBQUFDQ0FBQUFMUUFaeWN3L3dvQUFnQVFBQUFBQklBUUFBQUFBQUlJQUFBQXBRQjZJa3IvQ2dBQ0FCRUFBQUFFZ0JFQUFBQUFBZ2dBQUFDSEFIb2lTdjhLQUFJQUVnQUFBQVNBRWdBQUFBQUNDQUFBQUhnQVp5Y3cvd29BQWdBVEFBQUFCSUFUQUFBQUFBSUlBQUFBV2dCbkp6RC9DZ0FDQUJRQUFnUUNBQWdBS3dRQ0FBQUFTQVFBQURjRUFRQUJCb0FBQUFBQUFBSUlBQUNnWFFCblB5ei9CQUlRQUFCZ1ZnQm5QeXovbWJsZEFHZi9NLzhqQ0FFQUFBSUhBZ0FBQUFBSERRQUJBQUFBQXdCZ0FNZ0FBd0JQQUFBQUFBU0FGQUFBQUFBQ0NBQUFBRXNBZWlKSy93b0FBZ0FWQURjRUFRQUJBQUFFZ0JVQUFBQUFBZ2dBQUFBdEFIb2lTdjhLQUFJQUZnQUFBQVNBRmdBQUFBQUNDQUFBQUI0QWpSMWsvd29BQWdBWEFBQUFCSUFYQUFBQUFBSUlBQUFBQUFDTkhXVC9DZ0FDQUJnQUFBQUVnQmdBQUFBQUFnZ0FBUUR4LzNvaVN2OEtBQUlBR1FBQUFBU0FHUUFBQUFBQ0NBQUJBTlAvZWlKSy93b0FBZ0FhQUFJRUFnQVJBQ3NFQWdBQUFFZ0VBQUEzQkFFQUFRYUFBQUFBQUFBQ0NBQUFvTmIvZW9wRy93UUNFQUFBWU0vL2VvcEcvNXE1MXYvZzhFLy9Jd2dCQUFBQ0J3SUFBQUFGQndFQUFRQUhEZ0FCQUFBQUF3QmdBTWdBQXdCRGJBQUFBQUFFZ0JvQUFBQUFBZ2dBQUFBQUFHY25NUDhLQUFJQUd3QUFBQVNBR3dBQUFBQUNDQUFBQUI0QVp5Y3cvd29BQWdBY0FBQUFCSUFjQUFBQUFBSUlBQUFBaHdCVExCYi9DZ0FDQUIwQUFBQUVnQjBBQUFBQUFnZ0FBQUNsQUZNc0Z2OEtBQUlBSGdBQUFBV0FId0FBQUFvQUFnQWZBQVFHQkFBQkFBQUFCUVlFQUFJQUFBQUtCZ0VBQVFBQUJZQWdBQUFBQ2dBQ0FDQUFCQVlFQUFJQUFBQUZCZ1FBQXdBQUFBb0dBUUFCQUFBRmdDRUFBQUFLQUFJQUlRQUVCZ1FBQXdBQUFBVUdCQUFFQUFBQUNnWUJBQUVBQUFXQUlnQUFBQW9BQWdBaUFBUUdCQUFFQUFBQUJRWUVBQVVBQUFBS0JnRUFBUUFBQllBakFBQUFDZ0FDQUNNQUJBWUVBQVVBQUFBRkJnUUFCZ0FBQUFBR0FnQUNBQUFBQllBa0FBQUFDZ0FDQUNRQUJBWUVBQVVBQUFBRkJnUUFCd0FBQUFvR0FRQUJBQUFGZ0NVQUFBQUtBQUlBSlFBRUJnUUFCd0FBQUFVR0JBQUlBQUFBQUFZQ0FJQUFBQUFGZ0NZQUFBQUtBQUlBSmdBRUJnUUFDQUFBQUFVR0JBQUpBQUFBQUFZQ0FJQUFBQUFGZ0NjQUFBQUtBQUlBSndBRUJnUUFDUUFBQUFVR0JBQUtBQUFBQUFZQ0FJQUFBQUFGZ0NnQUFBQUtBQUlBS0FBRUJnUUFDZ0FBQUFVR0JBQUxBQUFBQ2dZQkFBRUFBQVdBS1FBQUFBb0FBZ0FwQUFRR0JBQUtBQUFBQlFZRUFBd0FBQUFBQmdJQWdBQUFBQVdBS2dBQUFBb0FBZ0FxQUFRR0JBQU1BQUFBQlFZRUFBMEFBQUFBQmdJQWdBQUFBQVdBS3dBQUFBb0FBZ0FyQUFRR0JBQUhBQUFBQlFZRUFBMEFBQUFBQmdJQWdBQUFBQVdBTEFBQUFBb0FBZ0FzQUFRR0JBQU5BQUFBQlFZRUFBNEFBQUFLQmdFQUFRQUFCWUF0QUFBQUNnQUNBQzBBQkFZRUFBUUFBQUFGQmdRQUR3QUFBQW9HQVFBQkFBQUZnQzRBQUFBS0FBSUFMZ0FFQmdRQUR3QUFBQVVHQkFBUUFBQUFBQVlDQUlBQUFBQUZnQzhBQUFBS0FBSUFMd0FFQmdRQUVBQUFBQVVHQkFBUkFBQUFBQVlDQUlBQUFBQUZnREFBQUFBS0FBSUFNQUFFQmdRQUVRQUFBQVVHQkFBU0FBQUFBQVlDQUlBQUFBQUZnREVBQUFBS0FBSUFNUUFFQmdRQUVnQUFBQVVHQkFBVEFBQUFDZ1lCQUFFQUFBV0FNZ0FBQUFvQUFnQXlBQVFHQkFBVEFBQUFCUVlFQUJRQUFBQUtCZ0VBQVFBQUJZQXpBQUFBQ2dBQ0FETUFCQVlFQUJRQUFBQUZCZ1FBRlFBQUFBb0dBUUFCQUFBRmdEUUFBQUFLQUFJQU5BQUVCZ1FBRlFBQUFBVUdCQUFXQUFBQUFBWUNBSUFBQUFBRmdEVUFBQUFLQUFJQU5RQUVCZ1FBRmdBQUFBVUdCQUFYQUFBQUFBWUNBSUFBQUFBRmdEWUFBQUFLQUFJQU5nQUVCZ1FBRndBQUFBVUdCQUFZQUFBQUFBWUNBSUFBQUFBRmdEY0FBQUFLQUFJQU53QUVCZ1FBR0FBQUFBVUdCQUFaQUFBQUNnWUJBQUVBQUFXQU9BQUFBQW9BQWdBNEFBUUdCQUFZQUFBQUJRWUVBQm9BQUFBQUJnSUFnQUFBQUFXQU9RQUFBQW9BQWdBNUFBUUdCQUFhQUFBQUJRWUVBQnNBQUFBQUJnSUFnQUFBQUFXQU9nQUFBQW9BQWdBNkFBUUdCQUFWQUFBQUJRWUVBQnNBQUFBQUJnSUFnQUFBQUFXQU93QUFBQW9BQWdBN0FBUUdCQUFTQUFBQUJRWUVBQndBQUFBQUJnSUFnQUFBQUFXQVBBQUFBQW9BQWdBOEFBUUdCQUFjQUFBQUJRWUVBQjBBQUFBQUJnSUFnQUFBQUFXQVBRQUFBQW9BQWdBOUFBUUdCQUFQQUFBQUJRWUVBQjBBQUFBQUJnSUFnQUFBQUFlQVFBQUFBQVFDRUFBQUFNTUFjMlQzL2dBQXd3QXROdUwrQ2dBQ0FENEFBQW9DQUFRQUJBb0NBQUVBRFFJTUFDMDI0djRBQU1NQUFBQUFBQTRDREFCelpQZitBQUREQUFBQUFBQVBBZ3dBTFRiaS9rWXUyQUFBQUFBQUFBQUhnRUVBQUFBRUFoQUFBQUNXQUsxVlJmOEFBSllBWnljdy93b0FBZ0EvQUFBS0FnQUVBQVFLQWdBQkFBMENEQUJuSnpEL0FBQ1dBQUFBQUFBT0Fnd0FyVlZGL3dBQWxnQUFBQUFBRHdJTUFHY25NUDlHTHFzQUFBQUFBQUFBQjRCQ0FBQUFCQUlRQUFBQUR3REFVRi8vQUFBUEFIb2lTdjhLQUFJQVFBQUFDZ0lBQkFBRUNnSUFBUUFOQWd3QWVpSksvd0FBRHdBQUFBQUFEZ0lNQU1CUVgvOEFBQThBQUFBQUFBOENEQUI2SWtyL1JpNGtBQUFBQUFBQUFBQUFBQUFBQUFBQQ==</t>
        </r>
      </text>
    </comment>
    <comment ref="J183" authorId="0">
      <text>
        <r>
          <rPr>
            <sz val="9"/>
            <color indexed="81"/>
            <rFont val="Tahoma"/>
            <family val="2"/>
          </rPr>
          <t>QzE5SDE5Rk4yTzR8TUFTVEVSIFNIRUVUUGljdHVyZSA0NXxWbXBEUkRBeE1EQUVBd0lCQUFBQUFBQUFBQUFBQUFDQUFBQUFBQU1BRmdBQUFFTm9aVzFFY21GM0lERXlMakF1TWk0eE1EYzJCQUlRQUVqbHJmODVzVTBBTTVFbkFGM2Yw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5QUFBQUJBSVFBQUFBQUFBQUFBQUFBSURHQkVNY014Z1dDQVFBQUFBa0FCZ0lCQUFBQUNRQUdRZ0FBQkFJQWdBQkFBOElBZ0FCQUFPQU9RQUFBQVFDRUFCSTVhMy9PYkZOQURPUkp3QmQzOUlCQklBQkFBQUFBQUlJQUFFQThmODU4VTBBQ2dBQ0FBSUFOd1FCQUFFQUFBU0FBZ0FBQUFBQ0NBQUFBQUFBVE94bkFBb0FBZ0FEQUFBQUJJQURBQUFBQUFJSUFBQUFIZ0JNN0djQUNnQUNBQVFBQWdRQ0FBZ0FLd1FDQUFBQVNBUUFBRGNFQVFBQkJvQUFBQUFBQUFJSUFBQ2dJUUJNQkdRQUJBSVFBQUJnR2dCTUJHUUFtYmtoQUV6RWF3QWpDQUVBQUFJSEFnQUFBQUFIRFFBQkFBQUFBd0JnQU1nQUF3QlBBQUFBQUFTQUJBQUFBQUFDQ0FBQUFQSC9ZT2VCQUFvQUFnQUZBQUlFQWdBSEFDc0VBZ0FCQUVnRUFBQTNCQUVBQVFhQUFBQUFBQUFDQ0FDOE8rei9ZRTkrQUFRQ0VBQldGZVgvWUU5K0FEU1Q5UCtUZ29VQUl3Z0JBQUFDQndJQUFBQUZCd0VBQkFRSEJnQUNBQUlBQXdBQUJ3NEFBUUFBQUFNQVlBRElBQU1BVGtnQUFBQUFCSUFGQUFBQUFBSUlBQUFBQUFCejRwc0FDZ0FDQUFZQU53UUJBQUVBQUFTQUJnQUFBQUFDQ0FBQkFQSC9odDIxQUFvQUFnQUhBQUFBQklBSEFBQUFBQUlJQUwwei9mK09SZEVBQ2dBQ0FBZ0FOd1FCQUFFQUFBU0FDQUFBQUFBQ0NBQmo2T2IvZWxqbEFBb0FBZ0FKQUFJRUFnQUhBQ3NFQWdBQUFFZ0VBQUFHZ0FBQUFBQUFBZ2dBbG52cS8zckE0UUFFQWhBQU1GWGovM3JBNFFDV2Urci9yZlBvQUNNSUFRQUFBZ2NDQUFBQUFBY05BQUVBQUFBREFHQUF5QUFEQUU0QUFBQUFCSUFKQUFBQUFBSUlBRkR0elA5NldOWUFDZ0FDQUFvQUFBQUVnQW9BQUFBQUFnZ0FTSVd4L3plTTRnQUtBQUlBQ3dBQ0JBSUFDQUFyQkFJQUFBQklCQUFBTndRQkFBRUdnQUFBQUFBQUFnZ0FTQ1cxL3plazNnQUVBaEFBU09XdC96ZWszZ0RpUHJYL04yVG1BQ01JQVFBQUFnY0NBQUFBQUFjTkFBRUFBQUFEQUdBQXlBQURBRThBQUFBQUJJQUxBQUFBQUFJSUFCTXEwLzlOQUxrQUNnQUNBQXdBQWdRQ0FBZ0FLd1FDQUFBQVNBUUFBRGNFQVFBQkJvQUFBQUFBQUFJSUFCUEsxdjlOR0xVQUJBSVFBQk9Lei85TkdMVUFyT1BXLzAzWXZBQWpDQUVBQUFJSEFnQUFBQUFIRFFBQkFBQUFBd0JnQU1nQUF3QlBBQUFBQUFTQURBQUFBQUFDQ0FBcUMrci9aeTREQVFvQUFnQU5BQUFBQklBTkFBQUFBQUlJQU9yRjBmK1kwQlFCQ2dBQ0FBNEFBQUFFZ0E0QUFBQUFBZ2dBc3VqVS80YW1NZ0VLQUFJQUR3QUFBQVNBRHdBQUFBQUNDQUM1VVBEL1E5bytBUW9BQWdBUUFBQUFCSUFRQUFBQUFBSUlBUGlWQ0FBU09DMEJDZ0FDQUJFQUFBQUVnQkVBQUFBQUFnZ0FBUDRqQU05ck9RRUtBQUlBRWdBQ0JBSUFDUUFyQkFJQUFBQklCQUFBTndRQkFBRUdnQUFBQUFBQUFnZ0FNNUVuQU04M05nRUVBaEFBekdvZ0FNODNOZ0V6a1NjQWFGRThBU01JQVFBQUFnY0NBQUFBQUFjTkFBRUFBQUFEQUdBQXlBQURBRVlBQUFBQUJJQVNBQUFBQUFJSUFERnpCUUFrWWc4QkNnQUNBQk1BQUFBRWdCTUFBQUFBQWdnQWdIUHovekN3WEFFS0FBSUFGQUFBQUFTQUZBQUFBQUFDQ0FDSDJ3NEE3ZU5vQVFvQUFnQVZBQUFBQklBVkFBQUFBQUlJQUU3K0VRRGJ1WVlCQ2dBQ0FCWUFBQUFFZ0JZQUFBQUFBZ2dBRDduNS93dGNtQUVLQUFJQUZ3QUFBQVNBRndBQUFBQUNDQURXMi96LytURzJBUW9BQWdBWUFEY0VBUUFCQUFBRWdCZ0FBQUFBQWdnQWxwYmsveXJVeHdFS0FBSUFHUUFDQkFJQUNBQXJCQUlBQVFCSUJBQUFOd1FCQUFFR2dBQUFBQUFBQWdnQWxqYm8veXJzd3dFRUFoQUFsdmJnL3lyc3d3RXdVT2ovWGQvU0FTTUlBUUFBQWdjQ0FBQUFCUWNCQUFFQUJ3NEFBUUFBQUFNQVlBRElBQU1BVDBnQUFBQUFCSUFaQUFBQUFBSUlBQWhSM3Y5UEtJd0JDZ0FDQUJvQUFBQUVnQm9BQUFBQUFnZ0FRQzdiLzJGU2JnRUtBQUlBR3dBQUFBV0FIQUFBQUFvQUFnQWNBQVFHQkFBQkFBQUFCUVlFQUFJQUFBQUtCZ0VBQVFBQUJZQWRBQUFBQ2dBQ0FCMEFCQVlFQUFJQUFBQUZCZ1FBQXdBQUFBQUdBZ0FDQUFBQUJZQWVBQUFBQ2dBQ0FCNEFCQVlFQUFJQUFBQUZCZ1FBQkFBQUFBb0dBUUFCQUFBRmdCOEFBQUFLQUFJQUh3QUVCZ1FBQkFBQUFBVUdCQUFGQUFBQUNnWUJBQUVBQUFXQUlBQUFBQW9BQWdBZ0FBUUdCQUFGQUFBQUJRWUVBQVlBQUFBS0JnRUFBUUFBQllBaEFBQUFDZ0FDQUNFQUJBWUVBQVlBQUFBRkJnUUFCd0FBQUFvR0FRQUJBQUFGZ0NJQUFBQUtBQUlBSWdBRUJnUUFCd0FBQUFVR0JBQUlBQUFBQ2dZQkFBRUFBQVdBSXdBQUFBb0FBZ0FqQUFRR0JBQUlBQUFBQlFZRUFBa0FBQUFLQmdFQUFRQUFCWUFrQUFBQUNnQUNBQ1FBQkFZRUFBa0FBQUFGQmdRQUNnQUFBQUFHQWdBQ0FBQUFCWUFsQUFBQUNnQUNBQ1VBQkFZRUFBa0FBQUFGQmdRQUN3QUFBQW9HQVFBQkFBQUZnQ1lBQUFBS0FBSUFKZ0FFQmdRQUJnQUFBQVVHQkFBTEFBQUFDZ1lCQUFFQUFBV0FKd0FBQUFvQUFnQW5BQVFHQkFBSUFBQUFCUVlFQUF3QUFBQUtCZ0VBQVFBQUJZQW9BQUFBQ2dBQ0FDZ0FCQVlFQUF3QUFBQUZCZ1FBRFFBQUFBQUdBZ0NBQUFBQUJZQXBBQUFBQ2dBQ0FDa0FCQVlFQUEwQUFBQUZCZ1FBRGdBQUFBQUdBZ0NBQUFBQUJZQXFBQUFBQ2dBQ0FDb0FCQVlFQUE0QUFBQUZCZ1FBRHdBQUFBQUdBZ0NBQUFBQUJZQXJBQUFBQ2dBQ0FDc0FCQVlFQUE4QUFBQUZCZ1FBRUFBQUFBQUdBZ0NBQUFBQUJZQXNBQUFBQ2dBQ0FDd0FCQVlFQUJBQUFBQUZCZ1FBRVFBQUFBb0dBUUFCQUFBRmdDMEFBQUFLQUFJQUxRQUVCZ1FBRUFBQUFBVUdCQUFTQUFBQUFBWUNBSUFBQUFBRmdDNEFBQUFLQUFJQUxnQUVCZ1FBREFBQUFBVUdCQUFTQUFBQUFBWUNBSUFBQUFBRmdDOEFBQUFLQUFJQUx3QUVCZ1FBRHdBQUFBVUdCQUFUQUFBQUFBQUZnREFBQUFBS0FBSUFNQUFFQmdRQUV3QUFBQVVHQkFBVUFBQUFBQVlDQUlBQUFBQUZnREVBQUFBS0FBSUFNUUFFQmdRQUZBQUFBQVVHQkFBVkFBQUFBQVlDQUlBQUFBQUZnRElBQUFBS0FBSUFNZ0FFQmdRQUZRQUFBQVVHQkFBV0FBQUFBQVlDQUlBQUFBQUZnRE1BQUFBS0FBSUFNd0FFQmdRQUZnQUFBQVVHQkFBWEFBQUFDZ1lCQUFFQUFBV0FOQUFBQUFvQUFnQTBBQVFHQkFBWEFBQUFCUVlFQUJnQUFBQUtCZ0VBQVFBQUJZQTFBQUFBQ2dBQ0FEVUFCQVlFQUJZQUFBQUZCZ1FBR1FBQUFBQUdBZ0NBQUFBQUJZQTJBQUFBQ2dBQ0FEWUFCQVlFQUJrQUFBQUZCZ1FBR2dBQUFBQUdBZ0NBQUFBQUJZQTNBQUFBQ2dBQ0FEY0FCQVlFQUJNQUFBQUZCZ1FBR2dBQUFBQUdBZ0NBQUFBQUI0QTZBQUFBQkFJUUFQSXQ3ZitiTWpZQjhpM3QvMVVFSVFFS0FBSUFPQUFBQ2dJQUJBQUVDZ0lBQVFBTkFnd0FWUVFoQWZJdDdmOEFBQUFBRGdJTUFKc3lOZ0h5TGUzL0FBQUFBQThDREFCVkJDRUJOMXdDQUFBQUFBQUFBQWVBT3dBQUFBUUNFQUJJbHZiL1pMU1BBVWlXOXY4ZWhub0JDZ0FDQURrQUFBb0NBQVFBQkFvQ0FBRUFEUUlNQUI2R2VnRklsdmIvQUFBQUFBNENEQUJrdEk4QlNKYjIvd0FBQUFBUEFnd0FIb1o2QVkzRUN3QUFBQUFBQUFBQUFBQUFBQUFBQUE9PQ==</t>
        </r>
      </text>
    </comment>
    <comment ref="K183" authorId="0">
      <text>
        <r>
          <rPr>
            <sz val="9"/>
            <color indexed="81"/>
            <rFont val="Tahoma"/>
            <family val="2"/>
          </rPr>
          <t>QzE5SDE5Rk4yTzR8TUFTVEVSIFNIRUVUUGljdHVyZSA0NXxWbXBEUkRBeE1EQUVBd0lCQUFBQUFBQUFBQUFBQUFDQUFBQUFBQU1BRmdBQUFFTm9aVzFFY21GM0lERXlMakF1TWk0eE1EYzJCQUlRQUVqbHJmODVzVTBBTTVFbkFGM2Yw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5QUFBQUJBSVFBQUFBQUFBQUFBQUFBSURHQkVNY014Z1dDQVFBQUFBa0FCZ0lCQUFBQUNRQUdRZ0FBQkFJQWdBQkFBOElBZ0FCQUFPQU9RQUFBQVFDRUFCSTVhMy9PYkZOQURPUkp3QmQzOUlCQklBQkFBQUFBQUlJQUFFQThmODU4VTBBQ2dBQ0FBSUFOd1FCQUFFQUFBU0FBZ0FBQUFBQ0NBQUFBQUFBVE94bkFBb0FBZ0FEQUFBQUJJQURBQUFBQUFJSUFBQUFIZ0JNN0djQUNnQUNBQVFBQWdRQ0FBZ0FLd1FDQUFBQVNBUUFBRGNFQVFBQkJvQUFBQUFBQUFJSUFBQ2dJUUJNQkdRQUJBSVFBQUJnR2dCTUJHUUFtYmtoQUV6RWF3QWpDQUVBQUFJSEFnQUFBQUFIRFFBQkFBQUFBd0JnQU1nQUF3QlBBQUFBQUFTQUJBQUFBQUFDQ0FBQUFQSC9ZT2VCQUFvQUFnQUZBQUlFQWdBSEFDc0VBZ0FCQUVnRUFBQTNCQUVBQVFhQUFBQUFBQUFDQ0FDOE8rei9ZRTkrQUFRQ0VBQldGZVgvWUU5K0FEU1Q5UCtUZ29VQUl3Z0JBQUFDQndJQUFBQUZCd0VBQkFRSEJnQUNBQUlBQXdBQUJ3NEFBUUFBQUFNQVlBRElBQU1BVGtnQUFBQUFCSUFGQUFBQUFBSUlBQUFBQUFCejRwc0FDZ0FDQUFZQU53UUJBQUVBQUFTQUJnQUFBQUFDQ0FBQkFQSC9odDIxQUFvQUFnQUhBQUFBQklBSEFBQUFBQUlJQUwwei9mK09SZEVBQ2dBQ0FBZ0FOd1FCQUFFQUFBU0FDQUFBQUFBQ0NBQmo2T2IvZWxqbEFBb0FBZ0FKQUFJRUFnQUhBQ3NFQWdBQUFFZ0VBQUFHZ0FBQUFBQUFBZ2dBbG52cS8zckE0UUFFQWhBQU1GWGovM3JBNFFDV2Urci9yZlBvQUNNSUFRQUFBZ2NDQUFBQUFBY05BQUVBQUFBREFHQUF5QUFEQUU0QUFBQUFCSUFKQUFBQUFBSUlBRkR0elA5NldOWUFDZ0FDQUFvQUFBQUVnQW9BQUFBQUFnZ0FTSVd4L3plTTRnQUtBQUlBQ3dBQ0JBSUFDQUFyQkFJQUFBQklCQUFBTndRQkFBRUdnQUFBQUFBQUFnZ0FTQ1cxL3plazNnQUVBaEFBU09XdC96ZWszZ0RpUHJYL04yVG1BQ01JQVFBQUFnY0NBQUFBQUFjTkFBRUFBQUFEQUdBQXlBQURBRThBQUFBQUJJQUxBQUFBQUFJSUFCTXEwLzlOQUxrQUNnQUNBQXdBQWdRQ0FBZ0FLd1FDQUFBQVNBUUFBRGNFQVFBQkJvQUFBQUFBQUFJSUFCUEsxdjlOR0xVQUJBSVFBQk9Lei85TkdMVUFyT1BXLzAzWXZBQWpDQUVBQUFJSEFnQUFBQUFIRFFBQkFBQUFBd0JnQU1nQUF3QlBBQUFBQUFTQURBQUFBQUFDQ0FBcUMrci9aeTREQVFvQUFnQU5BQUFBQklBTkFBQUFBQUlJQU9yRjBmK1kwQlFCQ2dBQ0FBNEFBQUFFZ0E0QUFBQUFBZ2dBc3VqVS80YW1NZ0VLQUFJQUR3QUFBQVNBRHdBQUFBQUNDQUM1VVBEL1E5bytBUW9BQWdBUUFBQUFCSUFRQUFBQUFBSUlBUGlWQ0FBU09DMEJDZ0FDQUJFQUFBQUVnQkVBQUFBQUFnZ0FBUDRqQU05ck9RRUtBQUlBRWdBQ0JBSUFDUUFyQkFJQUFBQklCQUFBTndRQkFBRUdnQUFBQUFBQUFnZ0FNNUVuQU04M05nRUVBaEFBekdvZ0FNODNOZ0V6a1NjQWFGRThBU01JQVFBQUFnY0NBQUFBQUFjTkFBRUFBQUFEQUdBQXlBQURBRVlBQUFBQUJJQVNBQUFBQUFJSUFERnpCUUFrWWc4QkNnQUNBQk1BQUFBRWdCTUFBQUFBQWdnQWdIUHovekN3WEFFS0FBSUFGQUFBQUFTQUZBQUFBQUFDQ0FDSDJ3NEE3ZU5vQVFvQUFnQVZBQUFBQklBVkFBQUFBQUlJQUU3K0VRRGJ1WVlCQ2dBQ0FCWUFBQUFFZ0JZQUFBQUFBZ2dBRDduNS93dGNtQUVLQUFJQUZ3QUFBQVNBRndBQUFBQUNDQURXMi96LytURzJBUW9BQWdBWUFEY0VBUUFCQUFBRWdCZ0FBQUFBQWdnQWxwYmsveXJVeHdFS0FBSUFHUUFDQkFJQUNBQXJCQUlBQVFCSUJBQUFOd1FCQUFFR2dBQUFBQUFBQWdnQWxqYm8veXJzd3dFRUFoQUFsdmJnL3lyc3d3RXdVT2ovWGQvU0FTTUlBUUFBQWdjQ0FBQUFCUWNCQUFFQUJ3NEFBUUFBQUFNQVlBRElBQU1BVDBnQUFBQUFCSUFaQUFBQUFBSUlBQWhSM3Y5UEtJd0JDZ0FDQUJvQUFBQUVnQm9BQUFBQUFnZ0FRQzdiLzJGU2JnRUtBQUlBR3dBQUFBV0FIQUFBQUFvQUFnQWNBQVFHQkFBQkFBQUFCUVlFQUFJQUFBQUtCZ0VBQVFBQUJZQWRBQUFBQ2dBQ0FCMEFCQVlFQUFJQUFBQUZCZ1FBQXdBQUFBQUdBZ0FDQUFBQUJZQWVBQUFBQ2dBQ0FCNEFCQVlFQUFJQUFBQUZCZ1FBQkFBQUFBb0dBUUFCQUFBRmdCOEFBQUFLQUFJQUh3QUVCZ1FBQkFBQUFBVUdCQUFGQUFBQUNnWUJBQUVBQUFXQUlBQUFBQW9BQWdBZ0FBUUdCQUFGQUFBQUJRWUVBQVlBQUFBS0JnRUFBUUFBQllBaEFBQUFDZ0FDQUNFQUJBWUVBQVlBQUFBRkJnUUFCd0FBQUFvR0FRQUJBQUFGZ0NJQUFBQUtBQUlBSWdBRUJnUUFCd0FBQUFVR0JBQUlBQUFBQ2dZQkFBRUFBQVdBSXdBQUFBb0FBZ0FqQUFRR0JBQUlBQUFBQlFZRUFBa0FBQUFLQmdFQUFRQUFCWUFrQUFBQUNnQUNBQ1FBQkFZRUFBa0FBQUFGQmdRQUNnQUFBQUFHQWdBQ0FBQUFCWUFsQUFBQUNnQUNBQ1VBQkFZRUFBa0FBQUFGQmdRQUN3QUFBQW9HQVFBQkFBQUZnQ1lBQUFBS0FBSUFKZ0FFQmdRQUJnQUFBQVVHQkFBTEFBQUFDZ1lCQUFFQUFBV0FKd0FBQUFvQUFnQW5BQVFHQkFBSUFBQUFCUVlFQUF3QUFBQUtCZ0VBQVFBQUJZQW9BQUFBQ2dBQ0FDZ0FCQVlFQUF3QUFBQUZCZ1FBRFFBQUFBQUdBZ0NBQUFBQUJZQXBBQUFBQ2dBQ0FDa0FCQVlFQUEwQUFBQUZCZ1FBRGdBQUFBQUdBZ0NBQUFBQUJZQXFBQUFBQ2dBQ0FDb0FCQVlFQUE0QUFBQUZCZ1FBRHdBQUFBQUdBZ0NBQUFBQUJZQXJBQUFBQ2dBQ0FDc0FCQVlFQUE4QUFBQUZCZ1FBRUFBQUFBQUdBZ0NBQUFBQUJZQXNBQUFBQ2dBQ0FDd0FCQVlFQUJBQUFBQUZCZ1FBRVFBQUFBb0dBUUFCQUFBRmdDMEFBQUFLQUFJQUxRQUVCZ1FBRUFBQUFBVUdCQUFTQUFBQUFBWUNBSUFBQUFBRmdDNEFBQUFLQUFJQUxnQUVCZ1FBREFBQUFBVUdCQUFTQUFBQUFBWUNBSUFBQUFBRmdDOEFBQUFLQUFJQUx3QUVCZ1FBRHdBQUFBVUdCQUFUQUFBQUFBQUZnREFBQUFBS0FBSUFNQUFFQmdRQUV3QUFBQVVHQkFBVUFBQUFBQVlDQUlBQUFBQUZnREVBQUFBS0FBSUFNUUFFQmdRQUZBQUFBQVVHQkFBVkFBQUFBQVlDQUlBQUFBQUZnRElBQUFBS0FBSUFNZ0FFQmdRQUZRQUFBQVVHQkFBV0FBQUFBQVlDQUlBQUFBQUZnRE1BQUFBS0FBSUFNd0FFQmdRQUZnQUFBQVVHQkFBWEFBQUFDZ1lCQUFFQUFBV0FOQUFBQUFvQUFnQTBBQVFHQkFBWEFBQUFCUVlFQUJnQUFBQUtCZ0VBQVFBQUJZQTFBQUFBQ2dBQ0FEVUFCQVlFQUJZQUFBQUZCZ1FBR1FBQUFBQUdBZ0NBQUFBQUJZQTJBQUFBQ2dBQ0FEWUFCQVlFQUJrQUFBQUZCZ1FBR2dBQUFBQUdBZ0NBQUFBQUJZQTNBQUFBQ2dBQ0FEY0FCQVlFQUJNQUFBQUZCZ1FBR2dBQUFBQUdBZ0NBQUFBQUI0QTZBQUFBQkFJUUFQSXQ3ZitiTWpZQjhpM3QvMVVFSVFFS0FBSUFPQUFBQ2dJQUJBQUVDZ0lBQVFBTkFnd0FWUVFoQWZJdDdmOEFBQUFBRGdJTUFKc3lOZ0h5TGUzL0FBQUFBQThDREFCVkJDRUJOMXdDQUFBQUFBQUFBQWVBT3dBQUFBUUNFQUJJbHZiL1pMU1BBVWlXOXY4ZWhub0JDZ0FDQURrQUFBb0NBQVFBQkFvQ0FBRUFEUUlNQUI2R2VnRklsdmIvQUFBQUFBNENEQUJrdEk4QlNKYjIvd0FBQUFBUEFnd0FIb1o2QVkzRUN3QUFBQUFBQUFBQUFBQUFBQUFBQUE9PQ==</t>
        </r>
      </text>
    </comment>
    <comment ref="J184" authorId="0">
      <text>
        <r>
          <rPr>
            <sz val="9"/>
            <color indexed="81"/>
            <rFont val="Tahoma"/>
            <family val="2"/>
          </rPr>
          <t>QzI0SDIzQ2xONk8yU3xNQVNURVIgU0hFRVRQaWN0dXJlIDU0M3xWbXBEUkRBeE1EQUVBd0lCQUFBQUFBQUFBQUFBQUFDQUFBQUFBQU1BRmdBQUFFTm9aVzFFY21GM0lERXlMakF1TWk0eE1EYzJCQUlRQUROc2VQOUE4ZnYrbWJsN0FDWj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SQUFBQUJBSVFBQUFBQUFBQUFBQUFBSURHQkw5czRBZ1dDQVFBQUFBa0FCZ0lCQUFBQUNRQUdRZ0FBQkFJQWdBQkFBOElBZ0FCQUFPQVN3QUFBQVFDRUFBemJIai9RUEg3L3BtNWV3QW1kalFBQklBQkFBQUFBQUlJQUFFQWVmOUFNZnorQ2dBQ0FBSUFOd1FCQUFFQUFBU0FBZ0FBQUFBQ0NBQUJBSWovVXl3Vy93b0FBZ0FEQUFJRUFnQUhBQ3NFQWdBQUFFZ0VBQUFHZ0FBQUFBQUFBZ2dBTkpPTC8xT1VFdjhFQWhBQXpXeUUvMU9VRXY4MGs0di9oOGNaL3lNSUFRQUFBZ2NDQUFBQUFBY05BQUVBQUFBREFHQUF5QUFEQUU0QUFBQUFCSUFEQUFBQUFBSUlBQUVBZWY5bkp6RC9DZ0FDQUFRQU53UUJBQUVBQUFTQUJBQUFBQUFDQ0FBQkFJai9laUpLL3dvQUFnQUZBRGNFQVFBQkFBQUVnQVVBQUFBQUFnZ0FBUUNtLzNvaVN2OEtBQUlBQmdBQ0JBSUFCd0FyQkFJQUFBQklCQUFBQm9BQUFBQUFBQUlJQURTVHFmOTZpa2IvQkFJUUFNMXNvdjk2aWtiL05KT3AvNjI5VGY4akNBRUFBQUlIQWdBQUFBQUhEUUFCQUFBQUF3QmdBTWdBQXdCT0FBQUFBQVNBQmdBQUFBQUNDQUFCQUxYL1p5Y3cvd29BQWdBSEFEY0VBUUFCQUFBRWdBY0FBQUFBQWdnQUFRQ20vMU1zRnY4S0FBSUFDQUEzQkFFQUFRQUFCSUFJQUFBQUFBSUlBQUVBdGYrTkhXVC9DZ0FDQUFrQUFnUUNBQkFBS3dRQ0FBQUFTQVFBQUFhQUFBQUFBQUFDQ0FBQm9Mai9qY0ZnL3dRQ0VBQUJZTEgvamNGZy81cTV1UC8wWjJmL0l3Z0JBQUFDQndJQUFBQUFCdzBBQVFBQUFBTUFZQURJQUFNQVV3QUFBQUFFZ0FrQUFBQUFBZ2dBN1FTYi80MGRjLzhLQUFJQUNnQUNCQUlBQ0FBckJBSUFBQUJJQkFBQU53UUJBQUVHZ0FBQUFBQUFBZ2dBN2FTZS80MDFiLzhFQWhBQTdXU1gvNDAxYi8rSHZwNy9qZlYyL3lNSUFRQUFBZ2NDQUFBQUFBY05BQUVBQUFBREFHQUF5QUFEQUU4QUFBQUFCSUFLQUFBQUFBSUlBQlQ3enYrTkhWWC9DZ0FDQUFzQUFnUUNBQWdBS3dRQ0FBQUFTQVFBQURjRUFRQUJCb0FBQUFBQUFBSUlBQlNiMHYrTk5WSC9CQUlRQUJSYnkvK05OVkgvcmJUUy80MzFXUDhqQ0FFQUFBSUhBZ0FBQUFBSERRQUJBQUFBQXdCZ0FNZ0FBd0JQQUFBQUFBU0FDd0FBQUFBQ0NBQUJBTVQvb0JoKy93b0FBZ0FNQUFBQUJJQU1BQUFBQUFJSUFBRUF0ZiswRTVqL0NnQUNBQTBBQUFBRWdBMEFBQUFBQWdnQUFRREUvOGNPc3Y4S0FBSUFEZ0FBQUFTQURnQUFBQUFDQ0FBQkFPTC94dzZ5L3dvQUFnQVBBQUFBQklBUEFBQUFBQUlJQUFFQThmKzBFNWovQ2dBQ0FCQUFBQUFFZ0JBQUFBQUFBZ2dBQVFEaS82QVlmdjhLQUFJQUVRQUFBQVNBRVFBQUFBQUNDQUFCQVBILzJnbk0vd29BQWdBU0FBQUFCSUFTQUFBQUFBSUlBQUFBRHdEYUNjei9DZ0FDQUJNQUFBQUVnQk1BQUFBQUFnZ0FBQUFlQU8wRTV2OEtBQUlBRkFBQUFBU0FGQUFBQUFBQ0NBQUFBQThBQUFBQUFBb0FBZ0FWQUFBQUJJQVZBQUFBQUFJSUFQLy9IUUFUK3hrQUNnQUNBQllBQUFBRWdCWUFBQUFBQWdnQS8vODdBQlA3R1FBS0FBSUFGd0FDQkFJQUJ3QXJCQUlBQVFCSUJBQUFOd1FCQUFFR2dBQUFBQUFBQWdnQU01TS9BQk5qRmdBRUFoQUF6R3c0QUJOakZnQXprejhBZWNra0FDTUlBUUFBQWdjQ0FBQUFCUWNCQUFFQUJ3NEFBUUFBQUFNQVlBRElBQU1BVGtnQUFBQUFCSUFYQUFBQUFBSUlBUC8vU2dBQUFBQUFDZ0FDQUJnQUFBQUVnQmdBQUFBQUFnZ0FBQUJwQUFBQUFBQUtBQUlBR1FBQ0JBSUFCd0FyQkFJQUFBQklCQUFBQm9BQUFBQUFBQUlJQURPVGJBQUJhUHovQkFJUUFNeHNaUUFCYVB6L001TnNBRE9iQXdBakNBRUFBQUlIQWdBQUFBQUhEUUFCQUFBQUF3QmdBTWdBQXdCT0FBQUFBQVNBR1FBQUFBQUNDQUFBQUhnQTdRVG0vd29BQWdBYUFBQUFCSUFhQUFBQUFBSUlBQUFBYVFEYUNjei9DZ0FDQUJzQUFBQUVnQnNBQUFBQUFnZ0FBQUI0QU1jT3N2OEtBQUlBSEFBQ0JBSUFFUUFyQkFJQUFBQklCQUFBTndRQkFBRUdnQUFBQUFBQUFnZ0FBS0I3QU1jbXMvOEVBaEFBQUdCMEFHREFxZitadVhzQXh5YXoveU1JQVFEL0FRY0JBUDhDQndJQUFBQUZCd0VBQXdBSERnQUJBQUFBQXdCZ0FNZ0FBd0JEYkFBQUFBQUVnQndBQUFBQUFnZ0FBQUJMQU5vSnpQOEtBQUlBSFFBQUFBU0FIUUFBQUFBQ0NBQUFBRHdBN1FUbS93b0FBZ0FlQUFJRUFnQUhBQ3NFQWdBQUFFZ0VBQUFHZ0FBQUFBQUFBZ2dBTTVNL0FPMXM0djhFQWhBQXpHdzRBTzFzNHY4emt6OEFJS0RwL3lNSUFRQUFBZ2NDQUFBQUFBY05BQUVBQUFBREFHQUF5QUFEQUU0QUFBQUFCSUFlQUFBQUFBSUlBUC8vRGdBbTlqTUFDZ0FDQUI4QUFBQUVnQjhBQUFBQUFnZ0FBQUR4L3liMk13QUtBQUlBSUFBQUFBU0FJQUFBQUFBQ0NBQUFBT0wvRS9zWkFBb0FBZ0FoQUFJRUFnQUhBQ3NFQWdBQUFFZ0VBQUFHZ0FBQUFBQUFBZ2dBTkpQbC94TmpGZ0FFQWhBQXpXemUveE5qRmdBMGsrWC9ScFlkQUNNSUFRQUFBZ2NDQUFBQUFBY05BQUVBQUFBREFHQUF5QUFEQUU0QUFBQUFCSUFoQUFBQUFBSUlBQUFBOGY4QUFBQUFDZ0FDQUNJQUFBQUVnQ0lBQUFBQUFnZ0FBUURpLyswRTV2OEtBQUlBSXdBQUFBV0FKQUFBQUFvQUFnQWtBQVFHQkFBQkFBQUFCUVlFQUFJQUFBQUtCZ0VBQVFBQUJZQWxBQUFBQ2dBQ0FDVUFCQVlFQUFJQUFBQUZCZ1FBQXdBQUFBb0dBUUFCQUFBRmdDWUFBQUFLQUFJQUpnQUVCZ1FBQXdBQUFBVUdCQUFFQUFBQUNnWUJBQUVBQUFXQUp3QUFBQW9BQWdBbkFBUUdCQUFFQUFBQUJRWUVBQVVBQUFBS0JnRUFBUUFBQllBb0FBQUFDZ0FDQUNnQUJBWUVBQVVBQUFBRkJnUUFCZ0FBQUFvR0FRQUJBQUFGZ0NrQUFBQUtBQUlBS1FBRUJnUUFCZ0FBQUFVR0JBQUhBQUFBQ2dZQkFBRUFBQVdBS2dBQUFBb0FBZ0FxQUFRR0JBQUNBQUFBQlFZRUFBY0FBQUFLQmdFQUFRQUFCWUFyQUFBQUNnQUNBQ3NBQkFZRUFBVUFBQUFGQmdRQUNBQUFBQW9HQVFBQkFBQUZnQ3dBQUFBS0FBSUFMQUFFQmdRQUNBQUFBQVVHQkFBSkFBQUFBQVlDQUFJQUFBQUZnQzBBQUFBS0FBSUFMUUFFQmdRQUNBQUFBQVVHQkFBS0FBQUFBQVlDQUFJQUFBQUZnQzRBQUFBS0FBSUFMZ0FFQmdRQUNBQUFBQVVHQkFBTEFBQUFDZ1lCQUFFQUFBV0FMd0FBQUFvQUFnQXZBQVFHQkFBTEFBQUFCUVlFQUF3QUFBQUFCZ0lBZ0FBQUFBV0FNQUFBQUFvQUFnQXdBQVFHQkFBTUFBQUFCUVlFQUEwQUFBQUFCZ0lBZ0FBQUFBV0FNUUFBQUFvQUFnQXhBQVFHQkFBTkFBQUFCUVlFQUE0QUFBQUFCZ0lBZ0FBQUFBV0FNZ0FBQUFvQUFnQXlBQVFHQkFBT0FBQUFCUVlFQUE4QUFBQUFCZ0lBZ0FBQUFBV0FNd0FBQUFvQUFnQXpBQVFHQkFBUEFBQUFCUVlFQUJBQUFBQUFCZ0lBZ0FBQUFBV0FOQUFBQUFvQUFnQTBBQVFHQkFBTEFBQUFCUVlFQUJBQUFBQUFCZ0lBZ0FBQUFBV0FOUUFBQUFvQUFnQTFBQVFHQkFBT0FBQUFCUVlFQUJFQUFBQUFBQVdBTmdBQUFBb0FBZ0EyQUFRR0JBQVJBQUFBQlFZRUFCSUFBQUFBQmdJQWdBQUFBQVdBTndBQUFBb0FBZ0EzQUFRR0JBQVNBQUFBQlFZRUFCTUFBQUFBQmdJQWdBQUFBQVdBT0FBQUFBb0FBZ0E0QUFRR0JBQVRBQUFBQlFZRUFCUUFBQUFBQmdJQWdBQUFBQVdBT1FBQUFBb0FBZ0E1QUFRR0JBQVVBQUFBQlFZRUFCVUFBQUFBQmdJQWdBQUFBQVdBT2dBQUFBb0FBZ0E2QUFRR0JBQVZBQUFBQlFZRUFCWUFBQUFLQmdFQUFRQUFCWUE3QUFBQUNnQUNBRHNBQkFZRUFCWUFBQUFGQmdRQUZ3QUFBQW9HQVFBQkFBQUZnRHdBQUFBS0FBSUFQQUFFQmdRQUZ3QUFBQVVHQkFBWUFBQUFBQVlDQUlBQUFBQUZnRDBBQUFBS0FBSUFQUUFFQmdRQUdBQUFBQVVHQkFBWkFBQUFBQVlDQUlBQUFBQUZnRDRBQUFBS0FBSUFQZ0FFQmdRQUdRQUFBQVVHQkFBYUFBQUFBQVlDQUlBQUFBQUZnRDhBQUFBS0FBSUFQd0FFQmdRQUdnQUFBQVVHQkFBYkFBQUFDZ1lCQUFFQUFBV0FRQUFBQUFvQUFnQkFBQVFHQkFBYUFBQUFCUVlFQUJ3QUFBQUFCZ0lBZ0FBQUFBV0FRUUFBQUFvQUFnQkJBQVFHQkFBY0FBQUFCUVlFQUIwQUFBQUFCZ0lBZ0FBQUFBV0FRZ0FBQUFvQUFnQkNBQVFHQkFBWEFBQUFCUVlFQUIwQUFBQUFCZ0lBZ0FBQUFBV0FRd0FBQUFvQUFnQkRBQVFHQkFBVkFBQUFCUVlFQUI0QUFBQUFCZ0lBZ0FBQUFBV0FSQUFBQUFvQUFnQkVBQVFHQkFBZUFBQUFCUVlFQUI4QUFBQUFCZ0lBZ0FBQUFBV0FSUUFBQUFvQUFnQkZBQVFHQkFBZkFBQUFCUVlFQUNBQUFBQUFCZ0lBZ0FBQUFBV0FSZ0FBQUFvQUFnQkdBQVFHQkFBZ0FBQUFCUVlFQUNFQUFBQUFCZ0lBZ0FBQUFBV0FSd0FBQUFvQUFnQkhBQVFHQkFBVUFBQUFCUVlFQUNFQUFBQUFCZ0lBZ0FBQUFBV0FTQUFBQUFvQUFnQklBQVFHQkFBaEFBQUFCUVlFQUNJQUFBQUFCZ0lBZ0FBQUFBV0FTUUFBQUFvQUFnQkpBQVFHQkFBUkFBQUFCUVlFQUNJQUFBQUFCZ0lBZ0FBQUFBZUFUQUFBQUFRQ0VBQUJBTlAvK2tHdC93RUEwLyswRTVqL0NnQUNBRW9BQUFvQ0FBUUFCQW9DQUFFQURRSU1BTFFUbVA4QkFOUC9BQUFBQUE0Q0RBRDZRYTMvQVFEVC93QUFBQUFQQWd3QXRCT1kvMGN1NlA4QUFBQUFBQUFIZ0UwQUFBQUVBaEFBQUFBQUFEUXorLzhBQUFBQTdRVG0vd29BQWdCTEFBQUtBZ0FFQUFRS0FnQUJBQTBDREFEdEJPYi9BQUFBQUFBQUFBQU9BZ3dBTkRQNy93QUFBQUFBQUFBQUR3SU1BTzBFNXY5R0xoVUFBQUFBQUFBQUI0Qk9BQUFBQkFJUUFBQUFBQUJaS1M4QUFBQUFBQlA3R1FBS0FBSUFUQUFBQ2dJQUJBQUVDZ0lBQVFBTkFnd0FFL3NaQUFBQUFBQUFBQUFBRGdJTUFGa3BMd0FBQUFBQUFBQUFBQThDREFBVCt4a0FSaTRWQUFBQUFBQUFBQWVBVHdBQUFBUUNFQUFBQUZvQU5EUDcvd0FBV2dEdEJPYi9DZ0FDQUUwQUFBb0NBQVFBQkFvQ0FBRUFEUUlNQU8wRTV2OEFBRm9BQUFBQUFBNENEQUEwTS92L0FBQmFBQUFBQUFBUEFnd0E3UVRtLzBZdWJ3QUFBQUFBQUFBQUFBQUFBQUFBQUE9PQ==</t>
        </r>
      </text>
    </comment>
    <comment ref="K184" authorId="0">
      <text>
        <r>
          <rPr>
            <sz val="9"/>
            <color indexed="81"/>
            <rFont val="Tahoma"/>
            <family val="2"/>
          </rPr>
          <t>QzI0SDIzQ2xONk8yU3xNQVNURVIgU0hFRVRQaWN0dXJlIDU0M3xWbXBEUkRBeE1EQUVBd0lCQUFBQUFBQUFBQUFBQUFDQUFBQUFBQU1BRmdBQUFFTm9aVzFFY21GM0lERXlMakF1TWk0eE1EYzJCQUlRQUROc2VQOUE4ZnYrbWJsN0FDWj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SQUFBQUJBSVFBQUFBQUFBQUFBQUFBSURHQkw5czRBZ1dDQVFBQUFBa0FCZ0lCQUFBQUNRQUdRZ0FBQkFJQWdBQkFBOElBZ0FCQUFPQVN3QUFBQVFDRUFBemJIai9RUEg3L3BtNWV3QW1kalFBQklBQkFBQUFBQUlJQUFFQWVmOUFNZnorQ2dBQ0FBSUFOd1FCQUFFQUFBU0FBZ0FBQUFBQ0NBQUJBSWovVXl3Vy93b0FBZ0FEQUFJRUFnQUhBQ3NFQWdBQUFFZ0VBQUFHZ0FBQUFBQUFBZ2dBTkpPTC8xT1VFdjhFQWhBQXpXeUUvMU9VRXY4MGs0di9oOGNaL3lNSUFRQUFBZ2NDQUFBQUFBY05BQUVBQUFBREFHQUF5QUFEQUU0QUFBQUFCSUFEQUFBQUFBSUlBQUVBZWY5bkp6RC9DZ0FDQUFRQU53UUJBQUVBQUFTQUJBQUFBQUFDQ0FBQkFJai9laUpLL3dvQUFnQUZBRGNFQVFBQkFBQUVnQVVBQUFBQUFnZ0FBUUNtLzNvaVN2OEtBQUlBQmdBQ0JBSUFCd0FyQkFJQUFBQklCQUFBQm9BQUFBQUFBQUlJQURTVHFmOTZpa2IvQkFJUUFNMXNvdjk2aWtiL05KT3AvNjI5VGY4akNBRUFBQUlIQWdBQUFBQUhEUUFCQUFBQUF3QmdBTWdBQXdCT0FBQUFBQVNBQmdBQUFBQUNDQUFCQUxYL1p5Y3cvd29BQWdBSEFEY0VBUUFCQUFBRWdBY0FBQUFBQWdnQUFRQ20vMU1zRnY4S0FBSUFDQUEzQkFFQUFRQUFCSUFJQUFBQUFBSUlBQUVBdGYrTkhXVC9DZ0FDQUFrQUFnUUNBQkFBS3dRQ0FBQUFTQVFBQUFhQUFBQUFBQUFDQ0FBQm9Mai9qY0ZnL3dRQ0VBQUJZTEgvamNGZy81cTV1UC8wWjJmL0l3Z0JBQUFDQndJQUFBQUFCdzBBQVFBQUFBTUFZQURJQUFNQVV3QUFBQUFFZ0FrQUFBQUFBZ2dBN1FTYi80MGRjLzhLQUFJQUNnQUNCQUlBQ0FBckJBSUFBQUJJQkFBQU53UUJBQUVHZ0FBQUFBQUFBZ2dBN2FTZS80MDFiLzhFQWhBQTdXU1gvNDAxYi8rSHZwNy9qZlYyL3lNSUFRQUFBZ2NDQUFBQUFBY05BQUVBQUFBREFHQUF5QUFEQUU4QUFBQUFCSUFLQUFBQUFBSUlBQlQ3enYrTkhWWC9DZ0FDQUFzQUFnUUNBQWdBS3dRQ0FBQUFTQVFBQURjRUFRQUJCb0FBQUFBQUFBSUlBQlNiMHYrTk5WSC9CQUlRQUJSYnkvK05OVkgvcmJUUy80MzFXUDhqQ0FFQUFBSUhBZ0FBQUFBSERRQUJBQUFBQXdCZ0FNZ0FBd0JQQUFBQUFBU0FDd0FBQUFBQ0NBQUJBTVQvb0JoKy93b0FBZ0FNQUFBQUJJQU1BQUFBQUFJSUFBRUF0ZiswRTVqL0NnQUNBQTBBQUFBRWdBMEFBQUFBQWdnQUFRREUvOGNPc3Y4S0FBSUFEZ0FBQUFTQURnQUFBQUFDQ0FBQkFPTC94dzZ5L3dvQUFnQVBBQUFBQklBUEFBQUFBQUlJQUFFQThmKzBFNWovQ2dBQ0FCQUFBQUFFZ0JBQUFBQUFBZ2dBQVFEaS82QVlmdjhLQUFJQUVRQUFBQVNBRVFBQUFBQUNDQUFCQVBILzJnbk0vd29BQWdBU0FBQUFCSUFTQUFBQUFBSUlBQUFBRHdEYUNjei9DZ0FDQUJNQUFBQUVnQk1BQUFBQUFnZ0FBQUFlQU8wRTV2OEtBQUlBRkFBQUFBU0FGQUFBQUFBQ0NBQUFBQThBQUFBQUFBb0FBZ0FWQUFBQUJJQVZBQUFBQUFJSUFQLy9IUUFUK3hrQUNnQUNBQllBQUFBRWdCWUFBQUFBQWdnQS8vODdBQlA3R1FBS0FBSUFGd0FDQkFJQUJ3QXJCQUlBQVFCSUJBQUFOd1FCQUFFR2dBQUFBQUFBQWdnQU01TS9BQk5qRmdBRUFoQUF6R3c0QUJOakZnQXprejhBZWNra0FDTUlBUUFBQWdjQ0FBQUFCUWNCQUFFQUJ3NEFBUUFBQUFNQVlBRElBQU1BVGtnQUFBQUFCSUFYQUFBQUFBSUlBUC8vU2dBQUFBQUFDZ0FDQUJnQUFBQUVnQmdBQUFBQUFnZ0FBQUJwQUFBQUFBQUtBQUlBR1FBQ0JBSUFCd0FyQkFJQUFBQklCQUFBQm9BQUFBQUFBQUlJQURPVGJBQUJhUHovQkFJUUFNeHNaUUFCYVB6L001TnNBRE9iQXdBakNBRUFBQUlIQWdBQUFBQUhEUUFCQUFBQUF3QmdBTWdBQXdCT0FBQUFBQVNBR1FBQUFBQUNDQUFBQUhnQTdRVG0vd29BQWdBYUFBQUFCSUFhQUFBQUFBSUlBQUFBYVFEYUNjei9DZ0FDQUJzQUFBQUVnQnNBQUFBQUFnZ0FBQUI0QU1jT3N2OEtBQUlBSEFBQ0JBSUFFUUFyQkFJQUFBQklCQUFBTndRQkFBRUdnQUFBQUFBQUFnZ0FBS0I3QU1jbXMvOEVBaEFBQUdCMEFHREFxZitadVhzQXh5YXoveU1JQVFEL0FRY0JBUDhDQndJQUFBQUZCd0VBQXdBSERnQUJBQUFBQXdCZ0FNZ0FBd0JEYkFBQUFBQUVnQndBQUFBQUFnZ0FBQUJMQU5vSnpQOEtBQUlBSFFBQUFBU0FIUUFBQUFBQ0NBQUFBRHdBN1FUbS93b0FBZ0FlQUFJRUFnQUhBQ3NFQWdBQUFFZ0VBQUFHZ0FBQUFBQUFBZ2dBTTVNL0FPMXM0djhFQWhBQXpHdzRBTzFzNHY4emt6OEFJS0RwL3lNSUFRQUFBZ2NDQUFBQUFBY05BQUVBQUFBREFHQUF5QUFEQUU0QUFBQUFCSUFlQUFBQUFBSUlBUC8vRGdBbTlqTUFDZ0FDQUI4QUFBQUVnQjhBQUFBQUFnZ0FBQUR4L3liMk13QUtBQUlBSUFBQUFBU0FJQUFBQUFBQ0NBQUFBT0wvRS9zWkFBb0FBZ0FoQUFJRUFnQUhBQ3NFQWdBQUFFZ0VBQUFHZ0FBQUFBQUFBZ2dBTkpQbC94TmpGZ0FFQWhBQXpXemUveE5qRmdBMGsrWC9ScFlkQUNNSUFRQUFBZ2NDQUFBQUFBY05BQUVBQUFBREFHQUF5QUFEQUU0QUFBQUFCSUFoQUFBQUFBSUlBQUFBOGY4QUFBQUFDZ0FDQUNJQUFBQUVnQ0lBQUFBQUFnZ0FBUURpLyswRTV2OEtBQUlBSXdBQUFBV0FKQUFBQUFvQUFnQWtBQVFHQkFBQkFBQUFCUVlFQUFJQUFBQUtCZ0VBQVFBQUJZQWxBQUFBQ2dBQ0FDVUFCQVlFQUFJQUFBQUZCZ1FBQXdBQUFBb0dBUUFCQUFBRmdDWUFBQUFLQUFJQUpnQUVCZ1FBQXdBQUFBVUdCQUFFQUFBQUNnWUJBQUVBQUFXQUp3QUFBQW9BQWdBbkFBUUdCQUFFQUFBQUJRWUVBQVVBQUFBS0JnRUFBUUFBQllBb0FBQUFDZ0FDQUNnQUJBWUVBQVVBQUFBRkJnUUFCZ0FBQUFvR0FRQUJBQUFGZ0NrQUFBQUtBQUlBS1FBRUJnUUFCZ0FBQUFVR0JBQUhBQUFBQ2dZQkFBRUFBQVdBS2dBQUFBb0FBZ0FxQUFRR0JBQUNBQUFBQlFZRUFBY0FBQUFLQmdFQUFRQUFCWUFyQUFBQUNnQUNBQ3NBQkFZRUFBVUFBQUFGQmdRQUNBQUFBQW9HQVFBQkFBQUZnQ3dBQUFBS0FBSUFMQUFFQmdRQUNBQUFBQVVHQkFBSkFBQUFBQVlDQUFJQUFBQUZnQzBBQUFBS0FBSUFMUUFFQmdRQUNBQUFBQVVHQkFBS0FBQUFBQVlDQUFJQUFBQUZnQzRBQUFBS0FBSUFMZ0FFQmdRQUNBQUFBQVVHQkFBTEFBQUFDZ1lCQUFFQUFBV0FMd0FBQUFvQUFnQXZBQVFHQkFBTEFBQUFCUVlFQUF3QUFBQUFCZ0lBZ0FBQUFBV0FNQUFBQUFvQUFnQXdBQVFHQkFBTUFBQUFCUVlFQUEwQUFBQUFCZ0lBZ0FBQUFBV0FNUUFBQUFvQUFnQXhBQVFHQkFBTkFBQUFCUVlFQUE0QUFBQUFCZ0lBZ0FBQUFBV0FNZ0FBQUFvQUFnQXlBQVFHQkFBT0FBQUFCUVlFQUE4QUFBQUFCZ0lBZ0FBQUFBV0FNd0FBQUFvQUFnQXpBQVFHQkFBUEFBQUFCUVlFQUJBQUFBQUFCZ0lBZ0FBQUFBV0FOQUFBQUFvQUFnQTBBQVFHQkFBTEFBQUFCUVlFQUJBQUFBQUFCZ0lBZ0FBQUFBV0FOUUFBQUFvQUFnQTFBQVFHQkFBT0FBQUFCUVlFQUJFQUFBQUFBQVdBTmdBQUFBb0FBZ0EyQUFRR0JBQVJBQUFBQlFZRUFCSUFBQUFBQmdJQWdBQUFBQVdBTndBQUFBb0FBZ0EzQUFRR0JBQVNBQUFBQlFZRUFCTUFBQUFBQmdJQWdBQUFBQVdBT0FBQUFBb0FBZ0E0QUFRR0JBQVRBQUFBQlFZRUFCUUFBQUFBQmdJQWdBQUFBQVdBT1FBQUFBb0FBZ0E1QUFRR0JBQVVBQUFBQlFZRUFCVUFBQUFBQmdJQWdBQUFBQVdBT2dBQUFBb0FBZ0E2QUFRR0JBQVZBQUFBQlFZRUFCWUFBQUFLQmdFQUFRQUFCWUE3QUFBQUNnQUNBRHNBQkFZRUFCWUFBQUFGQmdRQUZ3QUFBQW9HQVFBQkFBQUZnRHdBQUFBS0FBSUFQQUFFQmdRQUZ3QUFBQVVHQkFBWUFBQUFBQVlDQUlBQUFBQUZnRDBBQUFBS0FBSUFQUUFFQmdRQUdBQUFBQVVHQkFBWkFBQUFBQVlDQUlBQUFBQUZnRDRBQUFBS0FBSUFQZ0FFQmdRQUdRQUFBQVVHQkFBYUFBQUFBQVlDQUlBQUFBQUZnRDhBQUFBS0FBSUFQd0FFQmdRQUdnQUFBQVVHQkFBYkFBQUFDZ1lCQUFFQUFBV0FRQUFBQUFvQUFnQkFBQVFHQkFBYUFBQUFCUVlFQUJ3QUFBQUFCZ0lBZ0FBQUFBV0FRUUFBQUFvQUFnQkJBQVFHQkFBY0FBQUFCUVlFQUIwQUFBQUFCZ0lBZ0FBQUFBV0FRZ0FBQUFvQUFnQkNBQVFHQkFBWEFBQUFCUVlFQUIwQUFBQUFCZ0lBZ0FBQUFBV0FRd0FBQUFvQUFnQkRBQVFHQkFBVkFBQUFCUVlFQUI0QUFBQUFCZ0lBZ0FBQUFBV0FSQUFBQUFvQUFnQkVBQVFHQkFBZUFBQUFCUVlFQUI4QUFBQUFCZ0lBZ0FBQUFBV0FSUUFBQUFvQUFnQkZBQVFHQkFBZkFBQUFCUVlFQUNBQUFBQUFCZ0lBZ0FBQUFBV0FSZ0FBQUFvQUFnQkdBQVFHQkFBZ0FBQUFCUVlFQUNFQUFBQUFCZ0lBZ0FBQUFBV0FSd0FBQUFvQUFnQkhBQVFHQkFBVUFBQUFCUVlFQUNFQUFBQUFCZ0lBZ0FBQUFBV0FTQUFBQUFvQUFnQklBQVFHQkFBaEFBQUFCUVlFQUNJQUFBQUFCZ0lBZ0FBQUFBV0FTUUFBQUFvQUFnQkpBQVFHQkFBUkFBQUFCUVlFQUNJQUFBQUFCZ0lBZ0FBQUFBZUFUQUFBQUFRQ0VBQUJBTlAvK2tHdC93RUEwLyswRTVqL0NnQUNBRW9BQUFvQ0FBUUFCQW9DQUFFQURRSU1BTFFUbVA4QkFOUC9BQUFBQUE0Q0RBRDZRYTMvQVFEVC93QUFBQUFQQWd3QXRCT1kvMGN1NlA4QUFBQUFBQUFIZ0UwQUFBQUVBaEFBQUFBQUFEUXorLzhBQUFBQTdRVG0vd29BQWdCTEFBQUtBZ0FFQUFRS0FnQUJBQTBDREFEdEJPYi9BQUFBQUFBQUFBQU9BZ3dBTkRQNy93QUFBQUFBQUFBQUR3SU1BTzBFNXY5R0xoVUFBQUFBQUFBQUI0Qk9BQUFBQkFJUUFBQUFBQUJaS1M4QUFBQUFBQlA3R1FBS0FBSUFUQUFBQ2dJQUJBQUVDZ0lBQVFBTkFnd0FFL3NaQUFBQUFBQUFBQUFBRGdJTUFGa3BMd0FBQUFBQUFBQUFBQThDREFBVCt4a0FSaTRWQUFBQUFBQUFBQWVBVHdBQUFBUUNFQUFBQUZvQU5EUDcvd0FBV2dEdEJPYi9DZ0FDQUUwQUFBb0NBQVFBQkFvQ0FBRUFEUUlNQU8wRTV2OEFBRm9BQUFBQUFBNENEQUEwTS92L0FBQmFBQUFBQUFBUEFnd0E3UVRtLzBZdWJ3QUFBQUFBQUFBQUFBQUFBQUFBQUE9PQ==</t>
        </r>
      </text>
    </comment>
    <comment ref="J185" authorId="0">
      <text>
        <r>
          <rPr>
            <sz val="9"/>
            <color indexed="81"/>
            <rFont val="Tahoma"/>
            <family val="2"/>
          </rPr>
          <t>QzE1SDE0QnJOTzN8TUFTVEVSIFNIRUVUUGljdHVyZSAxNDV8Vm1wRFJEQXhNREFFQXdJQkFBQUFBQUFBQUFBQUFBQ0FBQUFBQUFNQUZnQUFBRU5vWlcxRWNtRjNJREV5TGpBdU1pNHhNRGMyQkFJUUFBQmdvdi8wUTF2L3paTXR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0FBQUFCQUlRQUFBQUFBQUFBQUFBQUlER0JNeVpFQjRXQ0FRQUFBQWtBQmdJQkFBQUFDUUFHUWdBQUJBSUFnQUJBQThJQWdBQkFBT0FMQUFBQUFRQ0VBQUFZS0wvOUVOYi84MlRMUUJNYkdnQUJJQUJBQUFBQUFJSUFBRUEwLy90Qk9iL0NnQUNBQUlBQWdRQ0FBY0FLd1FDQUFJQVNBUUFBRGNFQVFBQkJvQUFBQUFBQUFJSUFEU1Qxdi90Yk9ML0JBSVFBTTFzei8vdGJPTC9aOGJZLyszODlQOGpDQUVBQUFJSEFnQUFBQVVIQVFBQkFBY1BBQUVBQUFBREFHQUF5QUFEQUU1SU1nQUFBQUFFZ0FJQUFBQUFBZ2dBQUFERS85b0p6UDhLQUFJQUF3QUFBQVNBQXdBQUFBQUNDQUFBQUtiLzJnbk0vd29BQWdBRUFBSUVBZ0FJQUNzRUFnQUFBRWdFQUFBM0JBRUFBUWFBQUFBQUFBQUNDQUFBb0tuLzJpSEkvd1FDRUFBQVlLTC8yaUhJLzVxNXFmL2E0Yy8vSXdnQkFBQUNCd0lBQUFBQUJ3MEFBUUFBQUFNQVlBRElBQU1BVHdBQUFBQUVnQVFBQUFBQUFnZ0FBQURULzhjT3N2OEtBQUlBQlFBQUFBU0FCUUFBQUFBQ0NBQUJBTVQvdEJPWS93b0FBZ0FHQUFBQUJJQUdBQUFBQUFJSUFBRUEwLytnR0g3L0NnQUNBQWNBQUFBRWdBY0FBQUFBQWdnQUFRREUvNDBkWlA4S0FBSUFDQUFDQkFJQUl3QXJCQUlBQUFCSUJBQUFOd1FCQUFFR2dBQUFBQUFBQWdnQU5KUEgvNDFkWmY4RUFoQUF6V3pBLy9SRFcvODBrOGYvalYxbC95TUlBUUQvQVFjQkFQOENCd0lBQUFBRkJ3RUFBd0FIRGdBQkFBQUFBd0JnQU1nQUF3QkNjZ0FBQUFBRWdBZ0FBQUFBQWdnQUFRRHgvNkFZZnY4S0FBSUFDUUFBQUFTQUNRQUFBQUFDQ0FBQUFBQUF0Qk9ZL3dvQUFnQUtBQUFBQklBS0FBQUFBQUlJQUFBQThmL0hEckwvQ2dBQ0FBc0FBQUFFZ0FzQUFBQUFBZ2dBQUFBQUFOb0p6UDhLQUFJQURBQUNCQUlBQ0FBckJBSUFBQUJJQkFBQU53UUJBQUVHZ0FBQUFBQUFBZ2dBQUtBREFOb2h5UDhFQWhBQUFHRDgvOW9oeVArWnVRTUEydUhQL3lNSUFRQUFBZ2NDQUFBQUFBY05BQUVBQUFBREFHQUF5QUFEQUU4QUFBQUFCSUFNQUFBQUFBSUlBQUVBOGYvdEJPYi9DZ0FDQUEwQU53UUJBQUVBQUFTQURRQUFBQUFDQ0FBQUFBQUFBQUFBQUFvQUFnQU9BRGNFQVFBQkFBQUVnQTRBQUFBQUFnZ0FBUUR4L3hQN0dRQUtBQUlBRHdBQ0JBSUFDQUFyQkFJQUFBQklCQUFBTndRQkFBRUdnQUFBQUFBQUFnZ0FBS0QwL3hNVEZnQUVBaEFBQUdEdC94TVRGZ0NhdWZUL0U5TWRBQ01JQVFBQUFnY0NBQUFBQUFjTkFBRUFBQUFEQUdBQXlBQURBRThBQUFBQUJJQVBBQUFBQUFJSUFBQUFBQUFtOWpNQUNnQUNBQkFBQUFBRWdCQUFBQUFBQWdnQUFBQWVBQ2IyTXdBS0FBSUFFUUFBQUFTQUVRQUFBQUFDQ0FBQUFDMEFPZkZOQUFvQUFnQVNBQUFBQklBU0FBQUFBQUlJQUFBQUhnQk03R2NBQ2dBQ0FCTUFBQUFFZ0JNQUFBQUFBZ2dBQUFBQUFFenNad0FLQUFJQUZBQUFBQVNBRkFBQUFBQUNDQUFCQVBIL09mRk5BQW9BQWdBVkFBQUFCWUFXQUFBQUNnQUNBQllBQkFZRUFBRUFBQUFGQmdRQUFnQUFBQW9HQVFBQkFBQUZnQmNBQUFBS0FBSUFGd0FFQmdRQUFnQUFBQVVHQkFBREFBQUFBQVlDQUFJQUFBQUZnQmdBQUFBS0FBSUFHQUFFQmdRQUFnQUFBQVVHQkFBRUFBQUFDZ1lCQUFFQUFBV0FHUUFBQUFvQUFnQVpBQVFHQkFBRUFBQUFCUVlFQUFVQUFBQUFCZ0lBZ0FBQUFBV0FHZ0FBQUFvQUFnQWFBQVFHQkFBRkFBQUFCUVlFQUFZQUFBQUFCZ0lBZ0FBQUFBV0FHd0FBQUFvQUFnQWJBQVFHQkFBR0FBQUFCUVlFQUFjQUFBQUtCZ0VBQVFBQUJZQWNBQUFBQ2dBQ0FCd0FCQVlFQUFZQUFBQUZCZ1FBQ0FBQUFBQUdBZ0NBQUFBQUJZQWRBQUFBQ2dBQ0FCMEFCQVlFQUFnQUFBQUZCZ1FBQ1FBQUFBQUdBZ0NBQUFBQUJZQWVBQUFBQ2dBQ0FCNEFCQVlFQUFrQUFBQUZCZ1FBQ2dBQUFBQUdBZ0NBQUFBQUJZQWZBQUFBQ2dBQ0FCOEFCQVlFQUFRQUFBQUZCZ1FBQ2dBQUFBQUdBZ0NBQUFBQUJZQWdBQUFBQ2dBQ0FDQUFCQVlFQUFvQUFBQUZCZ1FBQ3dBQUFBb0dBUUFCQUFBRmdDRUFBQUFLQUFJQUlRQUVCZ1FBQ3dBQUFBVUdCQUFNQUFBQUNnWUJBQUVBQUFXQUlnQUFBQW9BQWdBaUFBUUdCQUFNQUFBQUJRWUVBQTBBQUFBS0JnRUFBUUFBQllBakFBQUFDZ0FDQUNNQUJBWUVBQTBBQUFBRkJnUUFEZ0FBQUFvR0FRQUJBQUFGZ0NRQUFBQUtBQUlBSkFBRUJnUUFEZ0FBQUFVR0JBQVBBQUFBQ2dZQkFBRUFBQVdBSlFBQUFBb0FBZ0FsQUFRR0JBQVBBQUFBQlFZRUFCQUFBQUFBQmdJQWdBQUFBQVdBSmdBQUFBb0FBZ0FtQUFRR0JBQVFBQUFBQlFZRUFCRUFBQUFBQmdJQWdBQUFBQVdBSndBQUFBb0FBZ0FuQUFRR0JBQVJBQUFBQlFZRUFCSUFBQUFBQmdJQWdBQUFBQVdBS0FBQUFBb0FBZ0FvQUFRR0JBQVNBQUFBQlFZRUFCTUFBQUFBQmdJQWdBQUFBQVdBS1FBQUFBb0FBZ0FwQUFRR0JBQVRBQUFBQlFZRUFCUUFBQUFBQmdJQWdBQUFBQVdBS2dBQUFBb0FBZ0FxQUFRR0JBQVBBQUFBQlFZRUFCUUFBQUFBQmdJQWdBQUFBQWVBTFFBQUFBUUNFQUFCQU9MLytrR3Qvd0VBNHYrMEU1ai9DZ0FDQUNzQUFBb0NBQVFBQkFvQ0FBRUFEUUlNQUxRVG1QOEJBT0wvQUFBQUFBNENEQUQ2UWEzL0FRRGkvd0FBQUFBUEFnd0F0Qk9ZLzBjdTkvOEFBQUFBQUFBSGdDNEFBQUFFQWhBQUFBQVBBSUFmWXdBQUFBOEFPZkZOQUFvQUFnQXNBQUFLQWdBRUFBUUtBZ0FCQUEwQ0RBQTU4VTBBQUFBUEFBQUFBQUFPQWd3QWdCOWpBQUFBRHdBQUFBQUFEd0lNQURueFRRQkdMaVFBQUFBQUFBQUFBQUFBQUFBQUFBQT0=</t>
        </r>
      </text>
    </comment>
    <comment ref="K185" authorId="0">
      <text>
        <r>
          <rPr>
            <sz val="9"/>
            <color indexed="81"/>
            <rFont val="Tahoma"/>
            <family val="2"/>
          </rPr>
          <t>QzE1SDE0QnJOTzN8TUFTVEVSIFNIRUVUUGljdHVyZSAxNDV8Vm1wRFJEQXhNREFFQXdJQkFBQUFBQUFBQUFBQUFBQ0FBQUFBQUFNQUZnQUFBRU5vWlcxRWNtRjNJREV5TGpBdU1pNHhNRGMyQkFJUUFBQmdvdi8wUTF2L3paTXR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0FBQUFCQUlRQUFBQUFBQUFBQUFBQUlER0JNeVpFQjRXQ0FRQUFBQWtBQmdJQkFBQUFDUUFHUWdBQUJBSUFnQUJBQThJQWdBQkFBT0FMQUFBQUFRQ0VBQUFZS0wvOUVOYi84MlRMUUJNYkdnQUJJQUJBQUFBQUFJSUFBRUEwLy90Qk9iL0NnQUNBQUlBQWdRQ0FBY0FLd1FDQUFJQVNBUUFBRGNFQVFBQkJvQUFBQUFBQUFJSUFEU1Qxdi90Yk9ML0JBSVFBTTFzei8vdGJPTC9aOGJZLyszODlQOGpDQUVBQUFJSEFnQUFBQVVIQVFBQkFBY1BBQUVBQUFBREFHQUF5QUFEQUU1SU1nQUFBQUFFZ0FJQUFBQUFBZ2dBQUFERS85b0p6UDhLQUFJQUF3QUFBQVNBQXdBQUFBQUNDQUFBQUtiLzJnbk0vd29BQWdBRUFBSUVBZ0FJQUNzRUFnQUFBRWdFQUFBM0JBRUFBUWFBQUFBQUFBQUNDQUFBb0tuLzJpSEkvd1FDRUFBQVlLTC8yaUhJLzVxNXFmL2E0Yy8vSXdnQkFBQUNCd0lBQUFBQUJ3MEFBUUFBQUFNQVlBRElBQU1BVHdBQUFBQUVnQVFBQUFBQUFnZ0FBQURULzhjT3N2OEtBQUlBQlFBQUFBU0FCUUFBQUFBQ0NBQUJBTVQvdEJPWS93b0FBZ0FHQUFBQUJJQUdBQUFBQUFJSUFBRUEwLytnR0g3L0NnQUNBQWNBQUFBRWdBY0FBQUFBQWdnQUFRREUvNDBkWlA4S0FBSUFDQUFDQkFJQUl3QXJCQUlBQUFCSUJBQUFOd1FCQUFFR2dBQUFBQUFBQWdnQU5KUEgvNDFkWmY4RUFoQUF6V3pBLy9SRFcvODBrOGYvalYxbC95TUlBUUQvQVFjQkFQOENCd0lBQUFBRkJ3RUFBd0FIRGdBQkFBQUFBd0JnQU1nQUF3QkNjZ0FBQUFBRWdBZ0FBQUFBQWdnQUFRRHgvNkFZZnY4S0FBSUFDUUFBQUFTQUNRQUFBQUFDQ0FBQUFBQUF0Qk9ZL3dvQUFnQUtBQUFBQklBS0FBQUFBQUlJQUFBQThmL0hEckwvQ2dBQ0FBc0FBQUFFZ0FzQUFBQUFBZ2dBQUFBQUFOb0p6UDhLQUFJQURBQUNCQUlBQ0FBckJBSUFBQUJJQkFBQU53UUJBQUVHZ0FBQUFBQUFBZ2dBQUtBREFOb2h5UDhFQWhBQUFHRDgvOW9oeVArWnVRTUEydUhQL3lNSUFRQUFBZ2NDQUFBQUFBY05BQUVBQUFBREFHQUF5QUFEQUU4QUFBQUFCSUFNQUFBQUFBSUlBQUVBOGYvdEJPYi9DZ0FDQUEwQU53UUJBQUVBQUFTQURRQUFBQUFDQ0FBQUFBQUFBQUFBQUFvQUFnQU9BRGNFQVFBQkFBQUVnQTRBQUFBQUFnZ0FBUUR4L3hQN0dRQUtBQUlBRHdBQ0JBSUFDQUFyQkFJQUFBQklCQUFBTndRQkFBRUdnQUFBQUFBQUFnZ0FBS0QwL3hNVEZnQUVBaEFBQUdEdC94TVRGZ0NhdWZUL0U5TWRBQ01JQVFBQUFnY0NBQUFBQUFjTkFBRUFBQUFEQUdBQXlBQURBRThBQUFBQUJJQVBBQUFBQUFJSUFBQUFBQUFtOWpNQUNnQUNBQkFBQUFBRWdCQUFBQUFBQWdnQUFBQWVBQ2IyTXdBS0FBSUFFUUFBQUFTQUVRQUFBQUFDQ0FBQUFDMEFPZkZOQUFvQUFnQVNBQUFBQklBU0FBQUFBQUlJQUFBQUhnQk03R2NBQ2dBQ0FCTUFBQUFFZ0JNQUFBQUFBZ2dBQUFBQUFFenNad0FLQUFJQUZBQUFBQVNBRkFBQUFBQUNDQUFCQVBIL09mRk5BQW9BQWdBVkFBQUFCWUFXQUFBQUNnQUNBQllBQkFZRUFBRUFBQUFGQmdRQUFnQUFBQW9HQVFBQkFBQUZnQmNBQUFBS0FBSUFGd0FFQmdRQUFnQUFBQVVHQkFBREFBQUFBQVlDQUFJQUFBQUZnQmdBQUFBS0FBSUFHQUFFQmdRQUFnQUFBQVVHQkFBRUFBQUFDZ1lCQUFFQUFBV0FHUUFBQUFvQUFnQVpBQVFHQkFBRUFBQUFCUVlFQUFVQUFBQUFCZ0lBZ0FBQUFBV0FHZ0FBQUFvQUFnQWFBQVFHQkFBRkFBQUFCUVlFQUFZQUFBQUFCZ0lBZ0FBQUFBV0FHd0FBQUFvQUFnQWJBQVFHQkFBR0FBQUFCUVlFQUFjQUFBQUtCZ0VBQVFBQUJZQWNBQUFBQ2dBQ0FCd0FCQVlFQUFZQUFBQUZCZ1FBQ0FBQUFBQUdBZ0NBQUFBQUJZQWRBQUFBQ2dBQ0FCMEFCQVlFQUFnQUFBQUZCZ1FBQ1FBQUFBQUdBZ0NBQUFBQUJZQWVBQUFBQ2dBQ0FCNEFCQVlFQUFrQUFBQUZCZ1FBQ2dBQUFBQUdBZ0NBQUFBQUJZQWZBQUFBQ2dBQ0FCOEFCQVlFQUFRQUFBQUZCZ1FBQ2dBQUFBQUdBZ0NBQUFBQUJZQWdBQUFBQ2dBQ0FDQUFCQVlFQUFvQUFBQUZCZ1FBQ3dBQUFBb0dBUUFCQUFBRmdDRUFBQUFLQUFJQUlRQUVCZ1FBQ3dBQUFBVUdCQUFNQUFBQUNnWUJBQUVBQUFXQUlnQUFBQW9BQWdBaUFBUUdCQUFNQUFBQUJRWUVBQTBBQUFBS0JnRUFBUUFBQllBakFBQUFDZ0FDQUNNQUJBWUVBQTBBQUFBRkJnUUFEZ0FBQUFvR0FRQUJBQUFGZ0NRQUFBQUtBQUlBSkFBRUJnUUFEZ0FBQUFVR0JBQVBBQUFBQ2dZQkFBRUFBQVdBSlFBQUFBb0FBZ0FsQUFRR0JBQVBBQUFBQlFZRUFCQUFBQUFBQmdJQWdBQUFBQVdBSmdBQUFBb0FBZ0FtQUFRR0JBQVFBQUFBQlFZRUFCRUFBQUFBQmdJQWdBQUFBQVdBSndBQUFBb0FBZ0FuQUFRR0JBQVJBQUFBQlFZRUFCSUFBQUFBQmdJQWdBQUFBQVdBS0FBQUFBb0FBZ0FvQUFRR0JBQVNBQUFBQlFZRUFCTUFBQUFBQmdJQWdBQUFBQVdBS1FBQUFBb0FBZ0FwQUFRR0JBQVRBQUFBQlFZRUFCUUFBQUFBQmdJQWdBQUFBQVdBS2dBQUFBb0FBZ0FxQUFRR0JBQVBBQUFBQlFZRUFCUUFBQUFBQmdJQWdBQUFBQWVBTFFBQUFBUUNFQUFCQU9MLytrR3Qvd0VBNHYrMEU1ai9DZ0FDQUNzQUFBb0NBQVFBQkFvQ0FBRUFEUUlNQUxRVG1QOEJBT0wvQUFBQUFBNENEQUQ2UWEzL0FRRGkvd0FBQUFBUEFnd0F0Qk9ZLzBjdTkvOEFBQUFBQUFBSGdDNEFBQUFFQWhBQUFBQVBBSUFmWXdBQUFBOEFPZkZOQUFvQUFnQXNBQUFLQWdBRUFBUUtBZ0FCQUEwQ0RBQTU4VTBBQUFBUEFBQUFBQUFPQWd3QWdCOWpBQUFBRHdBQUFBQUFEd0lNQURueFRRQkdMaVFBQUFBQUFBQUFBQUFBQUFBQUFBQT0=</t>
        </r>
      </text>
    </comment>
    <comment ref="J186" authorId="0">
      <text>
        <r>
          <rPr>
            <sz val="9"/>
            <color indexed="81"/>
            <rFont val="Tahoma"/>
            <family val="2"/>
          </rPr>
          <t>QzIySDMyTjRPMnxNQVNURVIgU0hFRVRQaWN0dXJlIDg1fFZtcERSREF4TURBRUF3SUJBQUFBQUFBQUFBQUFBQUNBQUFBQUFBTUFGZ0FBQUVOb1pXMUVjbUYzSURFeUxqQXVNaTR4TURjMkJBSVFBTk1UVmY5MW5qUCtUcXBNQUkxZFpQ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RUV6UEJ3V0NBUUFBQUFrQUJnSUJBQUFBQ1FBR1FnQUFCQUlBZ0FCQUE4SUFnQUJBQU9BUGdBQUFBUUNFQURURTFYL2RaNHovazZxVEFDTlhXVC9CSUFCQUFBQUFBSUlBQUFBQUFDTkhXVC9DZ0FDQUFJQU53UUJBQUVBQUFTQUFnQUFBQUFDQ0FBQkFQSC9laUpLL3dvQUFnQURBRGNFQVFBQkFBQUVnQU1BQUFBQUFnZ0FBQUFBQUdjbk1QOEtBQUlBQkFBM0JBRUFBUUFBQklBRUFBQUFBQUlJQUFFQThmOVRMQmIvQ2dBQ0FBVUFOd1FCQUFFQUFBU0FCUUFBQUFBQ0NBQUFBQUFBUURIOC9nb0FBZ0FHQUFJRUFnQUlBQ3NFQWdBQUFFZ0VBQUEzQkFFQUFRYUFBQUFBQUFBQ0NBQUFvQU1BUUVuNC9nUUNFQUFCWVB6L1FFbjQvcG01QXdCQUNRRC9Jd2dCQUFBQ0J3SUFBQUFBQncwQUFRQUFBQU1BWUFESUFBTUFUd0FBQUFBRWdBWUFBQUFBQWdnQUFRRHgveTAyNHY0S0FBSUFCd0FBQUFTQUJ3QUFBQUFDQ0FBQUFOUC9MVGJpL2dvQUFnQUlBQUlFQWdBSUFDc0VBZ0FBQUVnRUFBQTNCQUVBQVFhQUFBQUFBQUFDQ0FBQW9OYi9MVTdlL2dRQ0VBQUJZTS8vTFU3ZS9wcTUxdjh0RHViK0l3Z0JBQUFDQndJQUFBQUFCdzBBQVFBQUFBTUFZQURJQUFNQVR3QUFBQUFFZ0FnQUFBQUFBZ2dBQUFBQUFCbzd5UDRLQUFJQUNRQUNCQUlBQndBckJBSUFBUUJJQkFBQU53UUJBQUVHZ0FBQUFBQUFBZ2dBTTVNREFCcWp4UDRFQWhBQXpXejgveHFqeFA2cTZnc0FUZGJML2lNSUFRQUFBZ2NDQUFBQUJRY0JBQVVFQndZQUFnQUNBQU1BQUFjT0FBRUFBQUFEQUdBQXlBQURBRTVJQUFBQUFBU0FDUUFBQUFBQ0NBQUFBUEgvQjBDdS9nb0FBZ0FLQUFBQUJJQUtBQUFBQUFJSUFBQUEwLzhIUUs3K0NnQUNBQXNBQUFBRWdBc0FBQUFBQWdnQUFBREUvL05FbFA0S0FBSUFEQUFBQUFTQURBQUFBQUFDQ0FEVXA2Yi9NQWlPL2dvQUFnQU5BQUlFQWdBSEFDc0VBZ0FBQUVnRUFBQUdnQUFBQUFBQUFnZ0FCenVxL3pCd2l2NEVBaEFBb1JTai96QndpdjRITzZyL1pLT1IvaU1JQVFBQUFnY0NBQUFBQUFjTkFBRUFBQUFEQUdBQXlBQURBRTRBQUFBQUJJQU5BQUFBQUFJSUFBMkZvLzlETW5EK0NnQUNBQTRBQUFBRWdBNEFBQUFBQWdnQUZPMisvNGIrWS80S0FBSUFEd0FDQkFJQUJ3QXJCQUlBQVFCSUJBQUFCb0FBQUFBQUFBSUlBRWVBd3YrR2xtZitCQUlRQU9GWnUvOGdNRm4rUjREQy80YVdaLzRqQ0FFQS93RUhBUUQvQWdjQ0FBQUFCUWNCQUFNQUJ3NEFBUUFBQUFNQVlBRElBQU1BVGtnQUFBQUFCSUFQQUFBQUFBSUlBQUFBMC8vZ1NYcitDZ0FDQUJBQUFBQUVnQkFBQUFBQUFnZ0FBQUR4LytCSmV2NEtBQUlBRVFBQUFBU0FFUUFBQUFBQ0NBQUFBQUFBODBTVS9nb0FBZ0FTQUFBQUJJQVNBQUFBQUFJSUFQLy9IUUR6UkpUK0NnQUNBQk1BQWdRQ0FBY0FLd1FDQUFBQVNBUUFBQWFBQUFBQUFBQUNDQUF6a3lFQTg2eVEvZ1FDRUFETWJCb0E4NnlRL2pPVElRQW40SmYrSXdnQkFBQUNCd0lBQUFBQUJ3MEFBUUFBQUFNQVlBRElBQU1BVGdBQUFBQUVnQk1BQUFBQUFnZ0FNS0l2QURPS3JQNEtBQUlBRkFBM0JBRUFBUUFBQklBVUFBQUFBQUlJQUU0cVRBRHpSS1ArQ2dBQ0FCVUFOd1FCQUFFQUFBU0FGUUFBQUFBQ0NBQk9La3dBODBTRi9nb0FBZ0FXQURjRUFRQUJBQUFFZ0JZQUFBQUFBZ2dBTUtJdkFMUC9lLzRLQUFJQUZ3QTNCQUVBQVFBQUJJQVhBQUFBQUFJSUFQcUppZjlETW1IK0NnQUNBQmdBQUFBRWdCZ0FBQUFBQWdnQStvbUovME15US80S0FBSUFHUUEzQkFFQUFRQUFCSUFaQUFBQUFBSUlBT2FPYi85RE1qVCtDZ0FDQUJvQU53UUJBQUVBQUFTQUdnQUFBQUFDQ0FEVGsxWC9RekpEL2dvQUFnQWJBRGNFQVFBQkFBQUVnQnNBQUFBQUFnZ0EwNU5WLzBNeVlmNEtBQUlBSEFBM0JBRUFBUUFBQklBY0FBQUFBQUlJQU9hT2IvOURNbkQrQ2dBQ0FCMEFOd1FCQUFFQUFBV0FIZ0FBQUFvQUFnQWVBQVFHQkFBQkFBQUFCUVlFQUFJQUFBQUtCZ0VBQVFBQUJZQWZBQUFBQ2dBQ0FCOEFCQVlFQUFJQUFBQUZCZ1FBQXdBQUFBb0dBUUFCQUFBRmdDQUFBQUFLQUFJQUlBQUVCZ1FBQXdBQUFBVUdCQUFFQUFBQUNnWUJBQUVBQUFXQUlRQUFBQW9BQWdBaEFBUUdCQUFFQUFBQUJRWUVBQVVBQUFBS0JnRUFBUUFBQllBaUFBQUFDZ0FDQUNJQUJBWUVBQVVBQUFBRkJnUUFCZ0FBQUFvR0FRQUJBQUFGZ0NNQUFBQUtBQUlBSXdBRUJnUUFCZ0FBQUFVR0JBQUhBQUFBQUFZQ0FBSUFBQUFGZ0NRQUFBQUtBQUlBSkFBRUJnUUFCZ0FBQUFVR0JBQUlBQUFBQ2dZQkFBRUFBQVdBSlFBQUFBb0FBZ0FsQUFRR0JBQUlBQUFBQlFZRUFBa0FBQUFLQmdFQUFRQUFCWUFtQUFBQUNnQUNBQ1lBQkFZRUFBa0FBQUFGQmdRQUNnQUFBQUFHQWdDQUFBQUFCWUFuQUFBQUNnQUNBQ2NBQkFZRUFBb0FBQUFGQmdRQUN3QUFBQUFHQWdDQUFBQUFCWUFvQUFBQUNnQUNBQ2dBQkFZRUFBc0FBQUFGQmdRQURBQUFBQUFHQWdDQUFBQUFCWUFwQUFBQUNnQUNBQ2tBQkFZRUFBd0FBQUFGQmdRQURRQUFBQUFHQWdDQUFBQUFCWUFxQUFBQUNnQUNBQ29BQkFZRUFBMEFBQUFGQmdRQURnQUFBQUFHQWdDQUFBQUFCWUFyQUFBQUNnQUNBQ3NBQkFZRUFBNEFBQUFGQmdRQUR3QUFBQUFHQWdDQUFBQUFCWUFzQUFBQUNnQUNBQ3dBQkFZRUFBc0FBQUFGQmdRQUR3QUFBQUFHQWdDQUFBQUFCWUF0QUFBQUNnQUNBQzBBQkFZRUFBOEFBQUFGQmdRQUVBQUFBQUFHQWdDQUFBQUFCWUF1QUFBQUNnQUNBQzRBQkFZRUFCQUFBQUFGQmdRQUVRQUFBQUFHQWdDQUFBQUFCWUF2QUFBQUNnQUNBQzhBQkFZRUFBa0FBQUFGQmdRQUVRQUFBQUFHQWdDQUFBQUFCWUF3QUFBQUNnQUNBREFBQkFZRUFCRUFBQUFGQmdRQUVnQUFBQW9HQVFBQkFBQUZnREVBQUFBS0FBSUFNUUFFQmdRQUVnQUFBQVVHQkFBVEFBQUFDZ1lCQUFFQUFBV0FNZ0FBQUFvQUFnQXlBQVFHQkFBVEFBQUFCUVlFQUJRQUFBQUtCZ0VBQVFBQUJZQXpBQUFBQ2dBQ0FETUFCQVlFQUJRQUFBQUZCZ1FBRlFBQUFBb0dBUUFCQUFBRmdEUUFBQUFLQUFJQU5BQUVCZ1FBRlFBQUFBVUdCQUFXQUFBQUNnWUJBQUVBQUFXQU5RQUFBQW9BQWdBMUFBUUdCQUFTQUFBQUJRWUVBQllBQUFBS0JnRUFBUUFBQllBMkFBQUFDZ0FDQURZQUJBWUVBQTBBQUFBRkJnUUFGd0FBQUFvR0FRQUJBQUFGZ0RjQUFBQUtBQUlBTndBRUJnUUFGd0FBQUFVR0JBQVlBQUFBQ2dZQkFBRUFBQVdBT0FBQUFBb0FBZ0E0QUFRR0JBQVlBQUFBQlFZRUFCa0FBQUFLQmdFQUFRQUFCWUE1QUFBQUNnQUNBRGtBQkFZRUFCa0FBQUFGQmdRQUdnQUFBQW9HQVFBQkFBQUZnRG9BQUFBS0FBSUFPZ0FFQmdRQUdnQUFBQVVHQkFBYkFBQUFDZ1lCQUFFQUFBV0FPd0FBQUFvQUFnQTdBQVFHQkFBYkFBQUFCUVlFQUJ3QUFBQUtCZ0VBQVFBQUJZQThBQUFBQ2dBQ0FEd0FCQVlFQUJjQUFBQUZCZ1FBSEFBQUFBb0dBUUFCQUFBSGdEOEFBQUFFQWhBQUFBRGkvenB6cWY0QUFPTC84MFNVL2dvQUFnQTlBQUFLQWdBRUFBUUtBZ0FCQUEwQ0RBRHpSSlQrQUFEaS93QUFBQUFPQWd3QU9uT3AvZ0FBNHY4QUFBQUFEd0lNQVBORWxQNUhMdmYvQUFBQUFBQUFCNEJBQUFBQUJBSVFBTXVldWY5RXpZeit5NTY1LzhMMGZQNEtBQUlBUGdBQUNnSUFCQUFFQ2dJQUFRQU5BZ3dBd3ZSOC9zdWV1ZjhBQUFBQURnSU1BRVROalA3TG5ybi9BQUFBQUE4Q0RBREM5SHorVEhmSi93QUFBQUFBQUFBQUFBQUFBQUFB</t>
        </r>
      </text>
    </comment>
    <comment ref="K186" authorId="0">
      <text>
        <r>
          <rPr>
            <sz val="9"/>
            <color indexed="81"/>
            <rFont val="Tahoma"/>
            <family val="2"/>
          </rPr>
          <t>QzIySDMyTjRPMnxNQVNURVIgU0hFRVRQaWN0dXJlIDg1fFZtcERSREF4TURBRUF3SUJBQUFBQUFBQUFBQUFBQUNBQUFBQUFBTUFGZ0FBQUVOb1pXMUVjbUYzSURFeUxqQXVNaTR4TURjMkJBSVFBTk1UVmY5MW5qUCtUcXBNQUkxZFpQ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RUV6UEJ3V0NBUUFBQUFrQUJnSUJBQUFBQ1FBR1FnQUFCQUlBZ0FCQUE4SUFnQUJBQU9BUGdBQUFBUUNFQURURTFYL2RaNHovazZxVEFDTlhXVC9CSUFCQUFBQUFBSUlBQUFBQUFDTkhXVC9DZ0FDQUFJQU53UUJBQUVBQUFTQUFnQUFBQUFDQ0FBQkFQSC9laUpLL3dvQUFnQURBRGNFQVFBQkFBQUVnQU1BQUFBQUFnZ0FBQUFBQUdjbk1QOEtBQUlBQkFBM0JBRUFBUUFBQklBRUFBQUFBQUlJQUFFQThmOVRMQmIvQ2dBQ0FBVUFOd1FCQUFFQUFBU0FCUUFBQUFBQ0NBQUFBQUFBUURIOC9nb0FBZ0FHQUFJRUFnQUlBQ3NFQWdBQUFFZ0VBQUEzQkFFQUFRYUFBQUFBQUFBQ0NBQUFvQU1BUUVuNC9nUUNFQUFCWVB6L1FFbjQvcG01QXdCQUNRRC9Jd2dCQUFBQ0J3SUFBQUFBQncwQUFRQUFBQU1BWUFESUFBTUFUd0FBQUFBRWdBWUFBQUFBQWdnQUFRRHgveTAyNHY0S0FBSUFCd0FBQUFTQUJ3QUFBQUFDQ0FBQUFOUC9MVGJpL2dvQUFnQUlBQUlFQWdBSUFDc0VBZ0FBQUVnRUFBQTNCQUVBQVFhQUFBQUFBQUFDQ0FBQW9OYi9MVTdlL2dRQ0VBQUJZTS8vTFU3ZS9wcTUxdjh0RHViK0l3Z0JBQUFDQndJQUFBQUFCdzBBQVFBQUFBTUFZQURJQUFNQVR3QUFBQUFFZ0FnQUFBQUFBZ2dBQUFBQUFCbzd5UDRLQUFJQUNRQUNCQUlBQndBckJBSUFBUUJJQkFBQU53UUJBQUVHZ0FBQUFBQUFBZ2dBTTVNREFCcWp4UDRFQWhBQXpXejgveHFqeFA2cTZnc0FUZGJML2lNSUFRQUFBZ2NDQUFBQUJRY0JBQVVFQndZQUFnQUNBQU1BQUFjT0FBRUFBQUFEQUdBQXlBQURBRTVJQUFBQUFBU0FDUUFBQUFBQ0NBQUFBUEgvQjBDdS9nb0FBZ0FLQUFBQUJJQUtBQUFBQUFJSUFBQUEwLzhIUUs3K0NnQUNBQXNBQUFBRWdBc0FBQUFBQWdnQUFBREUvL05FbFA0S0FBSUFEQUFBQUFTQURBQUFBQUFDQ0FEVXA2Yi9NQWlPL2dvQUFnQU5BQUlFQWdBSEFDc0VBZ0FBQUVnRUFBQUdnQUFBQUFBQUFnZ0FCenVxL3pCd2l2NEVBaEFBb1JTai96QndpdjRITzZyL1pLT1IvaU1JQVFBQUFnY0NBQUFBQUFjTkFBRUFBQUFEQUdBQXlBQURBRTRBQUFBQUJJQU5BQUFBQUFJSUFBMkZvLzlETW5EK0NnQUNBQTRBQUFBRWdBNEFBQUFBQWdnQUZPMisvNGIrWS80S0FBSUFEd0FDQkFJQUJ3QXJCQUlBQVFCSUJBQUFCb0FBQUFBQUFBSUlBRWVBd3YrR2xtZitCQUlRQU9GWnUvOGdNRm4rUjREQy80YVdaLzRqQ0FFQS93RUhBUUQvQWdjQ0FBQUFCUWNCQUFNQUJ3NEFBUUFBQUFNQVlBRElBQU1BVGtnQUFBQUFCSUFQQUFBQUFBSUlBQUFBMC8vZ1NYcitDZ0FDQUJBQUFBQUVnQkFBQUFBQUFnZ0FBQUR4LytCSmV2NEtBQUlBRVFBQUFBU0FFUUFBQUFBQ0NBQUFBQUFBODBTVS9nb0FBZ0FTQUFBQUJJQVNBQUFBQUFJSUFQLy9IUUR6UkpUK0NnQUNBQk1BQWdRQ0FBY0FLd1FDQUFBQVNBUUFBQWFBQUFBQUFBQUNDQUF6a3lFQTg2eVEvZ1FDRUFETWJCb0E4NnlRL2pPVElRQW40SmYrSXdnQkFBQUNCd0lBQUFBQUJ3MEFBUUFBQUFNQVlBRElBQU1BVGdBQUFBQUVnQk1BQUFBQUFnZ0FNS0l2QURPS3JQNEtBQUlBRkFBM0JBRUFBUUFBQklBVUFBQUFBQUlJQUU0cVRBRHpSS1ArQ2dBQ0FCVUFOd1FCQUFFQUFBU0FGUUFBQUFBQ0NBQk9La3dBODBTRi9nb0FBZ0FXQURjRUFRQUJBQUFFZ0JZQUFBQUFBZ2dBTUtJdkFMUC9lLzRLQUFJQUZ3QTNCQUVBQVFBQUJJQVhBQUFBQUFJSUFQcUppZjlETW1IK0NnQUNBQmdBQUFBRWdCZ0FBQUFBQWdnQStvbUovME15US80S0FBSUFHUUEzQkFFQUFRQUFCSUFaQUFBQUFBSUlBT2FPYi85RE1qVCtDZ0FDQUJvQU53UUJBQUVBQUFTQUdnQUFBQUFDQ0FEVGsxWC9RekpEL2dvQUFnQWJBRGNFQVFBQkFBQUVnQnNBQUFBQUFnZ0EwNU5WLzBNeVlmNEtBQUlBSEFBM0JBRUFBUUFBQklBY0FBQUFBQUlJQU9hT2IvOURNbkQrQ2dBQ0FCMEFOd1FCQUFFQUFBV0FIZ0FBQUFvQUFnQWVBQVFHQkFBQkFBQUFCUVlFQUFJQUFBQUtCZ0VBQVFBQUJZQWZBQUFBQ2dBQ0FCOEFCQVlFQUFJQUFBQUZCZ1FBQXdBQUFBb0dBUUFCQUFBRmdDQUFBQUFLQUFJQUlBQUVCZ1FBQXdBQUFBVUdCQUFFQUFBQUNnWUJBQUVBQUFXQUlRQUFBQW9BQWdBaEFBUUdCQUFFQUFBQUJRWUVBQVVBQUFBS0JnRUFBUUFBQllBaUFBQUFDZ0FDQUNJQUJBWUVBQVVBQUFBRkJnUUFCZ0FBQUFvR0FRQUJBQUFGZ0NNQUFBQUtBQUlBSXdBRUJnUUFCZ0FBQUFVR0JBQUhBQUFBQUFZQ0FBSUFBQUFGZ0NRQUFBQUtBQUlBSkFBRUJnUUFCZ0FBQUFVR0JBQUlBQUFBQ2dZQkFBRUFBQVdBSlFBQUFBb0FBZ0FsQUFRR0JBQUlBQUFBQlFZRUFBa0FBQUFLQmdFQUFRQUFCWUFtQUFBQUNnQUNBQ1lBQkFZRUFBa0FBQUFGQmdRQUNnQUFBQUFHQWdDQUFBQUFCWUFuQUFBQUNnQUNBQ2NBQkFZRUFBb0FBQUFGQmdRQUN3QUFBQUFHQWdDQUFBQUFCWUFvQUFBQUNnQUNBQ2dBQkFZRUFBc0FBQUFGQmdRQURBQUFBQUFHQWdDQUFBQUFCWUFwQUFBQUNnQUNBQ2tBQkFZRUFBd0FBQUFGQmdRQURRQUFBQUFHQWdDQUFBQUFCWUFxQUFBQUNnQUNBQ29BQkFZRUFBMEFBQUFGQmdRQURnQUFBQUFHQWdDQUFBQUFCWUFyQUFBQUNnQUNBQ3NBQkFZRUFBNEFBQUFGQmdRQUR3QUFBQUFHQWdDQUFBQUFCWUFzQUFBQUNnQUNBQ3dBQkFZRUFBc0FBQUFGQmdRQUR3QUFBQUFHQWdDQUFBQUFCWUF0QUFBQUNnQUNBQzBBQkFZRUFBOEFBQUFGQmdRQUVBQUFBQUFHQWdDQUFBQUFCWUF1QUFBQUNnQUNBQzRBQkFZRUFCQUFBQUFGQmdRQUVRQUFBQUFHQWdDQUFBQUFCWUF2QUFBQUNnQUNBQzhBQkFZRUFBa0FBQUFGQmdRQUVRQUFBQUFHQWdDQUFBQUFCWUF3QUFBQUNnQUNBREFBQkFZRUFCRUFBQUFGQmdRQUVnQUFBQW9HQVFBQkFBQUZnREVBQUFBS0FBSUFNUUFFQmdRQUVnQUFBQVVHQkFBVEFBQUFDZ1lCQUFFQUFBV0FNZ0FBQUFvQUFnQXlBQVFHQkFBVEFBQUFCUVlFQUJRQUFBQUtCZ0VBQVFBQUJZQXpBQUFBQ2dBQ0FETUFCQVlFQUJRQUFBQUZCZ1FBRlFBQUFBb0dBUUFCQUFBRmdEUUFBQUFLQUFJQU5BQUVCZ1FBRlFBQUFBVUdCQUFXQUFBQUNnWUJBQUVBQUFXQU5RQUFBQW9BQWdBMUFBUUdCQUFTQUFBQUJRWUVBQllBQUFBS0JnRUFBUUFBQllBMkFBQUFDZ0FDQURZQUJBWUVBQTBBQUFBRkJnUUFGd0FBQUFvR0FRQUJBQUFGZ0RjQUFBQUtBQUlBTndBRUJnUUFGd0FBQUFVR0JBQVlBQUFBQ2dZQkFBRUFBQVdBT0FBQUFBb0FBZ0E0QUFRR0JBQVlBQUFBQlFZRUFCa0FBQUFLQmdFQUFRQUFCWUE1QUFBQUNnQUNBRGtBQkFZRUFCa0FBQUFGQmdRQUdnQUFBQW9HQVFBQkFBQUZnRG9BQUFBS0FBSUFPZ0FFQmdRQUdnQUFBQVVHQkFBYkFBQUFDZ1lCQUFFQUFBV0FPd0FBQUFvQUFnQTdBQVFHQkFBYkFBQUFCUVlFQUJ3QUFBQUtCZ0VBQVFBQUJZQThBQUFBQ2dBQ0FEd0FCQVlFQUJjQUFBQUZCZ1FBSEFBQUFBb0dBUUFCQUFBSGdEOEFBQUFFQWhBQUFBRGkvenB6cWY0QUFPTC84MFNVL2dvQUFnQTlBQUFLQWdBRUFBUUtBZ0FCQUEwQ0RBRHpSSlQrQUFEaS93QUFBQUFPQWd3QU9uT3AvZ0FBNHY4QUFBQUFEd0lNQVBORWxQNUhMdmYvQUFBQUFBQUFCNEJBQUFBQUJBSVFBTXVldWY5RXpZeit5NTY1LzhMMGZQNEtBQUlBUGdBQUNnSUFCQUFFQ2dJQUFRQU5BZ3dBd3ZSOC9zdWV1ZjhBQUFBQURnSU1BRVROalA3TG5ybi9BQUFBQUE4Q0RBREM5SHorVEhmSi93QUFBQUFBQUFBQUFBQUFBQUFB</t>
        </r>
      </text>
    </comment>
    <comment ref="J187" authorId="0">
      <text>
        <r>
          <rPr>
            <sz val="9"/>
            <color indexed="81"/>
            <rFont val="Tahoma"/>
            <family val="2"/>
          </rPr>
          <t>QzhIOU4zTzRTMnxNQVNURVIgU0hFRVRQaWN0dXJlIDE3MXxWbXBEUkRBeE1EQUVBd0lCQUFBQUFBQUFBQUFBQUFDQUFBQUFBQU1BRmdBQUFFTm9aVzFFY21GM0lERXlMakF1TWk0eE1EYzJCQUlRQUFBQXhQL0hKcTcvQ0gxUkFIb3RS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wQUFBQUJBSVFBQUFBQUFBQUFBQUFBSURHQkR0dTB4OFdDQVFBQUFBa0FCZ0lCQUFBQUNRQUdRZ0FBQkFJQWdBQkFBOElBZ0FCQUFPQUpnQUFBQVFDRUFBQUFNVC94eWF1L3doOVVRQjZMVVlBQklBQkFBQUFBQUlJQUFBQUhnREhEckwvQ2dBQ0FBSUFOd1FCQUFFQUFBU0FBZ0FBQUFBQ0NBQUFBQThBMmduTS93b0FBZ0FEQUFJRUFnQUhBQ3NFQWdBQUFFZ0VBQUFHZ0FBQUFBQUFBZ2dBTTVNU0FOcHh5UDhFQWhBQXpHd0xBTnB4eVA4emt4SUFEYVhQL3lNSUFRQUFBZ2NDQUFBQUFBY05BQUVBQUFBREFHQUF5QUFEQUU0QUFBQUFCSUFEQUFBQUFBSUlBQUVBOGYvYUNjei9DZ0FDQUFRQUFBQUVnQVFBQUFBQUFnZ0FBUURpLzhjT3N2OEtBQUlBQlFBQ0JBSUFDQUFyQkFJQUFBQklCQUFBTndRQkFBRUdnQUFBQUFBQUFnZ0FBYURsLzhjbXJ2OEVBaEFBQVdEZS84Y21ydithdWVYL3grYTEveU1JQVFBQUFnY0NBQUFBQUFjTkFBRUFBQUFEQUdBQXlBQURBRThBQUFBQUJJQUZBQUFBQUFJSUFBQUE0di90Qk9iL0NnQUNBQVlBQWdRQ0FBY0FLd1FDQUFBQVNBUUFBQWFBQUFBQUFBQUNDQUEwaytYLzdXemkvd1FDRUFETmJONy83V3ppL3pTVDVmOGdvT24vSXdnQkFBQUNCd0lBQUFBQUJ3MEFBUUFBQUFNQVlBRElBQU1BVGdBQUFBQUVnQVlBQUFBQUFnZ0FBQURFLyswRTV2OEtBQUlBQndBM0JBRUFBUUFBQklBSEFBQUFBQUlJQUFBQThmOEFBQUFBQ2dBQ0FBZ0FBQUFFZ0FnQUFBQUFBZ2dBd0xybi94MklIQUFLQUFJQUNRQUNCQUlBQndBckJBSUFBQUJJQkFBQUJvQUFBQUFBQUFJSUFQUk42LzhkOEJnQUJBSVFBSTBuNVA4ZDhCZ0E5RTNyLzFBaklBQWpDQUVBQUFJSEFnQUFBQUFIRFFBQkFBQUFBd0JnQU1nQUF3Qk9BQUFBQUFTQUNRQUFBQUFDQ0FBQUFBQUFUaW91QUFvQUFnQUtBQUlFQWdBUUFDc0VBZ0FBQUVnRUFBQUdnQUFBQUFBQUFnZ0FBS0FEQUU3T0tnQUVBaEFBQVdEOC8wN09LZ0NadVFNQXRIUXhBQ01JQVFBQUFnY0NBQUFBQUFjTkFBRUFBQUFEQUdBQXlBQURBRk1BQUFBQUJJQUtBQUFBQUFJSUFFQkZHQUFkaUJ3QUNnQUNBQXNBQUFBRWdBc0FBQUFBQWdnQS8vOE9BQUFBQUFBS0FBSUFEQUFBQUFTQURBQUFBQUFDQ0FBQUFCNEE3UVRtL3dvQUFnQU5BQUFBQklBTkFBQUFBQUlJQUFBQVBBRHRCT2IvQ2dBQ0FBNEFBZ1FDQUFnQUt3UUNBQUFBU0FRQUFEY0VBUUFCQm9BQUFBQUFBQUlJQUFDZ1B3RHRIT0wvQkFJUUFBQmdPQUR0SE9ML21iay9BTzNjNmY4akNBRUFBQUlIQWdBQUFBQUhEUUFCQUFBQUF3QmdBTWdBQXdCUEFBQUFBQVNBRGdBQUFBQUNDQUJkelRRQVhjMGxBQW9BQWdBUEFBSUVBZ0FRQUNzRUFnQUFBRWdFQUFBR2dBQUFBQUFBQWdnQVhXMDRBRjF4SWdBRUFoQUFYUzB4QUYxeElnRDJoamdBd3hjcEFDTUlBUUFBQWdjQ0FBQUFBQWNOQUFFQUFBQURBR0FBeUFBREFGTUFBQUFBQklBUEFBQUFBQUlJQUowU1BnQkFSUWtBQ2dBQ0FCQUFBZ1FDQUFnQUt3UUNBQUFBU0FRQUFEY0VBUUFCQm9BQUFBQUFBQUlJQUoyeVFRQkFYUVVBQkFJUUFKMXlPZ0JBWFFVQU44eEJBRUFkRFFBakNBRUFBQUlIQWdBQUFBQUhEUUFCQUFBQUF3QmdBTWdBQXdCUEFBQUFBQVNBRUFBQUFBQUNDQUFkaUNzQWVsVkNBQW9BQWdBUkFBSUVBZ0FJQUNzRUFnQUFBRWdFQUFBM0JBRUFBUWFBQUFBQUFBQUNDQUFkS0M4QWVtMCtBQVFDRUFBZDZDY0FlbTArQUxaQkx3QjZMVVlBSXdnQkFBQUNCd0lBQUFBQUJ3MEFBUUFBQUFNQVlBRElBQU1BVHdBQUFBQUVnQkVBQUFBQUFnZ0FlbFZSQUowU0x3QUtBQUlBRWdBM0JBRUFBUUFBQllBVEFBQUFDZ0FDQUJNQUJBWUVBQUVBQUFBRkJnUUFBZ0FBQUFvR0FRQUJBQUFGZ0JRQUFBQUtBQUlBRkFBRUJnUUFBZ0FBQUFVR0JBQURBQUFBQ2dZQkFBRUFBQVdBRlFBQUFBb0FBZ0FWQUFRR0JBQURBQUFBQlFZRUFBUUFBQUFBQmdJQUFnQUFBQVdBRmdBQUFBb0FBZ0FXQUFRR0JBQURBQUFBQlFZRUFBVUFBQUFLQmdFQUFRQUFCWUFYQUFBQUNnQUNBQmNBQkFZRUFBVUFBQUFGQmdRQUJnQUFBQW9HQVFBQkFBQUZnQmdBQUFBS0FBSUFHQUFFQmdRQUJRQUFBQVVHQkFBSEFBQUFDZ1lCQUFFQUFBV0FHUUFBQUFvQUFnQVpBQVFHQkFBSEFBQUFCUVlFQUFnQUFBQUFCZ0lBZ0FBQUFBV0FHZ0FBQUFvQUFnQWFBQVFHQkFBSUFBQUFCUVlFQUFrQUFBQUFCZ0lBZ0FBQUFBV0FHd0FBQUFvQUFnQWJBQVFHQkFBSkFBQUFCUVlFQUFvQUFBQUFCZ0lBZ0FBQUFBV0FIQUFBQUFvQUFnQWNBQVFHQkFBS0FBQUFCUVlFQUFzQUFBQUFCZ0lBZ0FBQUFBV0FIUUFBQUFvQUFnQWRBQVFHQkFBSEFBQUFCUVlFQUFzQUFBQUFCZ0lBZ0FBQUFBV0FIZ0FBQUFvQUFnQWVBQVFHQkFBTEFBQUFCUVlFQUF3QUFBQUtCZ0VBQVFBQUJZQWZBQUFBQ2dBQ0FCOEFCQVlFQUFJQUFBQUZCZ1FBREFBQUFBb0dBUUFCQUFBRmdDQUFBQUFLQUFJQUlBQUVCZ1FBREFBQUFBVUdCQUFOQUFBQUFBWUNBQUlBQUFBRmdDRUFBQUFLQUFJQUlRQUVCZ1FBQ2dBQUFBVUdCQUFPQUFBQUNnWUJBQUVBQUFXQUlnQUFBQW9BQWdBaUFBUUdCQUFPQUFBQUJRWUVBQThBQUFBQUJnSUFBZ0FBQUFXQUl3QUFBQW9BQWdBakFBUUdCQUFPQUFBQUJRWUVBQkFBQUFBQUJnSUFBZ0FBQUFXQUpBQUFBQW9BQWdBa0FBUUdCQUFPQUFBQUJRWUVBQkVBQUFBS0JnRUFBUUFBQjRBbkFBQUFCQUlRQUFBQUFBRFFmU1FBQUFBQUFFNmxGQUFLQUFJQUpRQUFDZ0lBQkFBRUNnSUFBUUFOQWd3QVRxVVVBQUFBQUFBQUFBQUFEZ0lNQU5COUpBQUFBQUFBQUFBQUFBOENEQUJPcFJRQWdkZ1BBQUFBQUFBQUFBQUFBQUFBQUFBQQ==</t>
        </r>
      </text>
    </comment>
    <comment ref="K187" authorId="0">
      <text>
        <r>
          <rPr>
            <sz val="9"/>
            <color indexed="81"/>
            <rFont val="Tahoma"/>
            <family val="2"/>
          </rPr>
          <t>QzhIOU4zTzRTMnxNQVNURVIgU0hFRVRQaWN0dXJlIDE3MXxWbXBEUkRBeE1EQUVBd0lCQUFBQUFBQUFBQUFBQUFDQUFBQUFBQU1BRmdBQUFFTm9aVzFFY21GM0lERXlMakF1TWk0eE1EYzJCQUlRQUFBQXhQL0hKcTcvQ0gxUkFIb3RS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wQUFBQUJBSVFBQUFBQUFBQUFBQUFBSURHQkR0dTB4OFdDQVFBQUFBa0FCZ0lCQUFBQUNRQUdRZ0FBQkFJQWdBQkFBOElBZ0FCQUFPQUpnQUFBQVFDRUFBQUFNVC94eWF1L3doOVVRQjZMVVlBQklBQkFBQUFBQUlJQUFBQUhnREhEckwvQ2dBQ0FBSUFOd1FCQUFFQUFBU0FBZ0FBQUFBQ0NBQUFBQThBMmduTS93b0FBZ0FEQUFJRUFnQUhBQ3NFQWdBQUFFZ0VBQUFHZ0FBQUFBQUFBZ2dBTTVNU0FOcHh5UDhFQWhBQXpHd0xBTnB4eVA4emt4SUFEYVhQL3lNSUFRQUFBZ2NDQUFBQUFBY05BQUVBQUFBREFHQUF5QUFEQUU0QUFBQUFCSUFEQUFBQUFBSUlBQUVBOGYvYUNjei9DZ0FDQUFRQUFBQUVnQVFBQUFBQUFnZ0FBUURpLzhjT3N2OEtBQUlBQlFBQ0JBSUFDQUFyQkFJQUFBQklCQUFBTndRQkFBRUdnQUFBQUFBQUFnZ0FBYURsLzhjbXJ2OEVBaEFBQVdEZS84Y21ydithdWVYL3grYTEveU1JQVFBQUFnY0NBQUFBQUFjTkFBRUFBQUFEQUdBQXlBQURBRThBQUFBQUJJQUZBQUFBQUFJSUFBQUE0di90Qk9iL0NnQUNBQVlBQWdRQ0FBY0FLd1FDQUFBQVNBUUFBQWFBQUFBQUFBQUNDQUEwaytYLzdXemkvd1FDRUFETmJONy83V3ppL3pTVDVmOGdvT24vSXdnQkFBQUNCd0lBQUFBQUJ3MEFBUUFBQUFNQVlBRElBQU1BVGdBQUFBQUVnQVlBQUFBQUFnZ0FBQURFLyswRTV2OEtBQUlBQndBM0JBRUFBUUFBQklBSEFBQUFBQUlJQUFBQThmOEFBQUFBQ2dBQ0FBZ0FBQUFFZ0FnQUFBQUFBZ2dBd0xybi94MklIQUFLQUFJQUNRQUNCQUlBQndBckJBSUFBQUJJQkFBQUJvQUFBQUFBQUFJSUFQUk42LzhkOEJnQUJBSVFBSTBuNVA4ZDhCZ0E5RTNyLzFBaklBQWpDQUVBQUFJSEFnQUFBQUFIRFFBQkFBQUFBd0JnQU1nQUF3Qk9BQUFBQUFTQUNRQUFBQUFDQ0FBQUFBQUFUaW91QUFvQUFnQUtBQUlFQWdBUUFDc0VBZ0FBQUVnRUFBQUdnQUFBQUFBQUFnZ0FBS0FEQUU3T0tnQUVBaEFBQVdEOC8wN09LZ0NadVFNQXRIUXhBQ01JQVFBQUFnY0NBQUFBQUFjTkFBRUFBQUFEQUdBQXlBQURBRk1BQUFBQUJJQUtBQUFBQUFJSUFFQkZHQUFkaUJ3QUNnQUNBQXNBQUFBRWdBc0FBQUFBQWdnQS8vOE9BQUFBQUFBS0FBSUFEQUFBQUFTQURBQUFBQUFDQ0FBQUFCNEE3UVRtL3dvQUFnQU5BQUFBQklBTkFBQUFBQUlJQUFBQVBBRHRCT2IvQ2dBQ0FBNEFBZ1FDQUFnQUt3UUNBQUFBU0FRQUFEY0VBUUFCQm9BQUFBQUFBQUlJQUFDZ1B3RHRIT0wvQkFJUUFBQmdPQUR0SE9ML21iay9BTzNjNmY4akNBRUFBQUlIQWdBQUFBQUhEUUFCQUFBQUF3QmdBTWdBQXdCUEFBQUFBQVNBRGdBQUFBQUNDQUJkelRRQVhjMGxBQW9BQWdBUEFBSUVBZ0FRQUNzRUFnQUFBRWdFQUFBR2dBQUFBQUFBQWdnQVhXMDRBRjF4SWdBRUFoQUFYUzB4QUYxeElnRDJoamdBd3hjcEFDTUlBUUFBQWdjQ0FBQUFBQWNOQUFFQUFBQURBR0FBeUFBREFGTUFBQUFBQklBUEFBQUFBQUlJQUowU1BnQkFSUWtBQ2dBQ0FCQUFBZ1FDQUFnQUt3UUNBQUFBU0FRQUFEY0VBUUFCQm9BQUFBQUFBQUlJQUoyeVFRQkFYUVVBQkFJUUFKMXlPZ0JBWFFVQU44eEJBRUFkRFFBakNBRUFBQUlIQWdBQUFBQUhEUUFCQUFBQUF3QmdBTWdBQXdCUEFBQUFBQVNBRUFBQUFBQUNDQUFkaUNzQWVsVkNBQW9BQWdBUkFBSUVBZ0FJQUNzRUFnQUFBRWdFQUFBM0JBRUFBUWFBQUFBQUFBQUNDQUFkS0M4QWVtMCtBQVFDRUFBZDZDY0FlbTArQUxaQkx3QjZMVVlBSXdnQkFBQUNCd0lBQUFBQUJ3MEFBUUFBQUFNQVlBRElBQU1BVHdBQUFBQUVnQkVBQUFBQUFnZ0FlbFZSQUowU0x3QUtBQUlBRWdBM0JBRUFBUUFBQllBVEFBQUFDZ0FDQUJNQUJBWUVBQUVBQUFBRkJnUUFBZ0FBQUFvR0FRQUJBQUFGZ0JRQUFBQUtBQUlBRkFBRUJnUUFBZ0FBQUFVR0JBQURBQUFBQ2dZQkFBRUFBQVdBRlFBQUFBb0FBZ0FWQUFRR0JBQURBQUFBQlFZRUFBUUFBQUFBQmdJQUFnQUFBQVdBRmdBQUFBb0FBZ0FXQUFRR0JBQURBQUFBQlFZRUFBVUFBQUFLQmdFQUFRQUFCWUFYQUFBQUNnQUNBQmNBQkFZRUFBVUFBQUFGQmdRQUJnQUFBQW9HQVFBQkFBQUZnQmdBQUFBS0FBSUFHQUFFQmdRQUJRQUFBQVVHQkFBSEFBQUFDZ1lCQUFFQUFBV0FHUUFBQUFvQUFnQVpBQVFHQkFBSEFBQUFCUVlFQUFnQUFBQUFCZ0lBZ0FBQUFBV0FHZ0FBQUFvQUFnQWFBQVFHQkFBSUFBQUFCUVlFQUFrQUFBQUFCZ0lBZ0FBQUFBV0FHd0FBQUFvQUFnQWJBQVFHQkFBSkFBQUFCUVlFQUFvQUFBQUFCZ0lBZ0FBQUFBV0FIQUFBQUFvQUFnQWNBQVFHQkFBS0FBQUFCUVlFQUFzQUFBQUFCZ0lBZ0FBQUFBV0FIUUFBQUFvQUFnQWRBQVFHQkFBSEFBQUFCUVlFQUFzQUFBQUFCZ0lBZ0FBQUFBV0FIZ0FBQUFvQUFnQWVBQVFHQkFBTEFBQUFCUVlFQUF3QUFBQUtCZ0VBQVFBQUJZQWZBQUFBQ2dBQ0FCOEFCQVlFQUFJQUFBQUZCZ1FBREFBQUFBb0dBUUFCQUFBRmdDQUFBQUFLQUFJQUlBQUVCZ1FBREFBQUFBVUdCQUFOQUFBQUFBWUNBQUlBQUFBRmdDRUFBQUFLQUFJQUlRQUVCZ1FBQ2dBQUFBVUdCQUFPQUFBQUNnWUJBQUVBQUFXQUlnQUFBQW9BQWdBaUFBUUdCQUFPQUFBQUJRWUVBQThBQUFBQUJnSUFBZ0FBQUFXQUl3QUFBQW9BQWdBakFBUUdCQUFPQUFBQUJRWUVBQkFBQUFBQUJnSUFBZ0FBQUFXQUpBQUFBQW9BQWdBa0FBUUdCQUFPQUFBQUJRWUVBQkVBQUFBS0JnRUFBUUFBQjRBbkFBQUFCQUlRQUFBQUFBRFFmU1FBQUFBQUFFNmxGQUFLQUFJQUpRQUFDZ0lBQkFBRUNnSUFBUUFOQWd3QVRxVVVBQUFBQUFBQUFBQUFEZ0lNQU5COUpBQUFBQUFBQUFBQUFBOENEQUJPcFJRQWdkZ1BBQUFBQUFBQUFBQUFBQUFBQUFBQQ==</t>
        </r>
      </text>
    </comment>
    <comment ref="J188" authorId="0">
      <text>
        <r>
          <rPr>
            <sz val="9"/>
            <color indexed="81"/>
            <rFont val="Tahoma"/>
            <family val="2"/>
          </rPr>
          <t>QzE5SDE5TjNPfE1BU1RFUiBTSEVFVFBpY3R1cmUgMTQ5fFZtcERSREF4TURBRUF3SUJBQUFBQUFBQUFBQUFBQUNBQUFBQUFBTUFGZ0FBQUVOb1pXMUVjbUYzSURFeUxqQXVNaTR4TURjMkJBSVFBQUZnay8vYWljdi96Wk1lQUswVDZ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XlaRUI0V0NBUUFBQUFrQUJnSUJBQUFBQ1FBR1FnQUFCQUlBZ0FCQUE4SUFnQUJBQU9BTXdBQUFBUUNFQUFCWUpQLzJvbkwvODJUSGdDdEUrb0FCSUFCQUFBQUFBSUlBQUVBNHYrdDAra0FDZ0FDQUFJQU53UUJBQUVBQUFTQUFnQUFBQUFDQ0FBQkFQSC9tZGpQQUFvQUFnQURBRGNFQVFBQkFBQUVnQU1BQUFBQUFnZ0FBUURpLzRiZHRRQUtBQUlBQkFBM0JBRUFBUUFBQklBRUFBQUFBQUlJQUFFQThmOXo0cHNBQ2dBQ0FBVUFOd1FCQUFFQUFBU0FCUUFBQUFBQ0NBQUJBT0wvWU9lQkFBb0FBZ0FHQUFBQUJJQUdBQUFBQUFJSUFBRUE4ZjlNN0djQUNnQUNBQWNBQUFBRWdBY0FBQUFBQWdnQUFRRGkvem54VFFBS0FBSUFDQUFBQUFTQUNBQUFBQUFDQ0FBQkFNVC9PZkZOQUFvQUFnQUpBQUFBQklBSkFBQUFBQUlJQUFFQXRmOU03R2NBQ2dBQ0FBb0FBZ1FDQUFjQUt3UUNBQUFBU0FRQUFBYUFBQUFBQUFBQ0NBQTBrN2ovVEZSa0FBUUNFQUROYkxIL1RGUmtBRFNUdVArQWgyc0FJd2dCQUFBQ0J3SUFBQUFBQncwQUFRQUFBQU1BWUFESUFBTUFUZ0FBQUFBRWdBb0FBQUFBQWdnQUFRREUvMkRuZ1FBS0FBSUFDd0FBQUFTQUN3QUFBQUFDQ0FBQkFMWC9Kdll6QUFvQUFnQU1BQUFBQklBTUFBQUFBQUlJQUFFQWwvOG05ak1BQ2dBQ0FBMEFBZ1FDQUFnQUt3UUNBQUFBU0FRQUFEY0VBUUFCQm9BQUFBQUFBQUlJQUFHZ212OG1EakFBQkFJUUFBRmdrLzhtRGpBQW1ybWEveWJPTndBakNBRUFBQUlIQWdBQUFBQUhEUUFCQUFBQUF3QmdBTWdBQXdCUEFBQUFBQVNBRFFBQUFBQUNDQUFCQU1UL0Uvc1pBQW9BQWdBT0FBSUVBZ0FIQUNzRUFnQUJBRWdFQUFBM0JBRUFBUWFBQUFBQUFBQUNDQUEwazhmL0U1TWRBQVFDRUFETmJNRC9yQ3dQQURTVHgvOFRreDBBSXdnQkFQOEJCd0VBL3dJSEFnQUFBQVVIQVFBREFBY09BQUVBQUFBREFHQUF5QUFEQUU1SUFBQUFBQVNBRGdBQUFBQUNDQUFCQU9ML0Uvc1pBQW9BQWdBUEFBQUFCSUFQQUFBQUFBSUlBQUVBOGY4bTlqTUFDZ0FDQUJBQUFnUUNBQWNBS3dRQ0FBQUFTQVFBQUFhQUFBQUFBQUFDQ0FBMGsvVC9KbDR3QUFRQ0VBRE5iTzMvSmw0d0FEU1Q5UDlaa1RjQUl3Z0JBQUFDQndJQUFBQUFCdzBBQVFBQUFBTUFZQURJQUFNQVRnQUFBQUFFZ0JBQUFBQUFBZ2dBQUFBUEFDYjJNd0FLQUFJQUVRQUFBQVNBRVFBQUFBQUNDQUFBQUI0QUUvc1pBQW9BQWdBU0FBQUFCSUFTQUFBQUFBSUlBQUFBRHdBQUFBQUFDZ0FDQUJNQUFBQUVnQk1BQUFBQUFnZ0EvLzhkQU8wRTV2OEtBQUlBRkFBQUFBU0FGQUFBQUFBQ0NBRC8vdzRBMmduTS93b0FBZ0FWQUFBQUJJQVZBQUFBQUFJSUFBQUE4Zi9hQ2N6L0NnQUNBQllBQUFBRWdCWUFBQUFBQWdnQUFBRGkvKzBFNXY4S0FBSUFGd0FBQUFTQUZ3QUFBQUFDQ0FBQUFQSC9BQUFBQUFvQUFnQVlBQUFBQllBWkFBQUFDZ0FDQUJrQUJBWUVBQUVBQUFBRkJnUUFBZ0FBQUFvR0FRQUJBQUFGZ0JvQUFBQUtBQUlBR2dBRUJnUUFBZ0FBQUFVR0JBQURBQUFBQ2dZQkFBRUFBQVdBR3dBQUFBb0FBZ0FiQUFRR0JBQURBQUFBQlFZRUFBUUFBQUFLQmdFQUFRQUFCWUFjQUFBQUNnQUNBQndBQkFZRUFBUUFBQUFGQmdRQUJRQUFBQW9HQVFBQkFBQUZnQjBBQUFBS0FBSUFIUUFFQmdRQUJRQUFBQVVHQkFBR0FBQUFBQVlDQUlBQUFBQUZnQjRBQUFBS0FBSUFIZ0FFQmdRQUJnQUFBQVVHQkFBSEFBQUFBQVlDQUlBQUFBQUZnQjhBQUFBS0FBSUFId0FFQmdRQUJ3QUFBQVVHQkFBSUFBQUFBQVlDQUlBQUFBQUZnQ0FBQUFBS0FBSUFJQUFFQmdRQUNBQUFBQVVHQkFBSkFBQUFBQVlDQUlBQUFBQUZnQ0VBQUFBS0FBSUFJUUFFQmdRQUNRQUFBQVVHQkFBS0FBQUFBQVlDQUlBQUFBQUZnQ0lBQUFBS0FBSUFJZ0FFQmdRQUJRQUFBQVVHQkFBS0FBQUFBQVlDQUlBQUFBQUZnQ01BQUFBS0FBSUFJd0FFQmdRQUNBQUFBQVVHQkFBTEFBQUFDZ1lCQUFFQUFBV0FKQUFBQUFvQUFnQWtBQVFHQkFBTEFBQUFCUVlFQUF3QUFBQUFCZ0lBQWdBQUFBV0FKUUFBQUFvQUFnQWxBQVFHQkFBTEFBQUFCUVlFQUEwQUFBQUtCZ0VBQVFBQUJZQW1BQUFBQ2dBQ0FDWUFCQVlFQUEwQUFBQUZCZ1FBRGdBQUFBb0dBUUFCQUFBRmdDY0FBQUFLQUFJQUp3QUVCZ1FBRGdBQUFBVUdCQUFQQUFBQUFBWUNBSUFBQUFBRmdDZ0FBQUFLQUFJQUtBQUVCZ1FBRHdBQUFBVUdCQUFRQUFBQUFBWUNBSUFBQUFBRmdDa0FBQUFLQUFJQUtRQUVCZ1FBRUFBQUFBVUdCQUFSQUFBQUFBWUNBSUFBQUFBRmdDb0FBQUFLQUFJQUtnQUVCZ1FBRVFBQUFBVUdCQUFTQUFBQUFBWUNBSUFBQUFBRmdDc0FBQUFLQUFJQUt3QUVCZ1FBRWdBQUFBVUdCQUFUQUFBQUFBWUNBSUFBQUFBRmdDd0FBQUFLQUFJQUxBQUVCZ1FBRXdBQUFBVUdCQUFVQUFBQUFBWUNBSUFBQUFBRmdDMEFBQUFLQUFJQUxRQUVCZ1FBRkFBQUFBVUdCQUFWQUFBQUFBWUNBSUFBQUFBRmdDNEFBQUFLQUFJQUxnQUVCZ1FBRlFBQUFBVUdCQUFXQUFBQUFBWUNBSUFBQUFBRmdDOEFBQUFLQUFJQUx3QUVCZ1FBRmdBQUFBVUdCQUFYQUFBQUFBWUNBSUFBQUFBRmdEQUFBQUFLQUFJQU1BQUVCZ1FBRGdBQUFBVUdCQUFYQUFBQUFBWUNBSUFBQUFBRmdERUFBQUFLQUFJQU1RQUVCZ1FBRWdBQUFBVUdCQUFYQUFBQUFBWUNBSUFBQUFBSGdEUUFBQUFFQWhBQUFRRFQvNU1hZlFBQkFOUC9UT3huQUFvQUFnQXlBQUFLQWdBRUFBUUtBZ0FCQUEwQ0RBQk03R2NBQVFEVC93QUFBQUFPQWd3QWt4cDlBQUVBMC84QUFBQUFEd0lNQUV6c1p3QkhMdWovQUFBQUFBQUFCNEExQUFBQUJBSVFBQUFBQUFCWktTOEFBQUFBQUJQN0dRQUtBQUlBTXdBQUNnSUFCQUFFQ2dJQUFRQU5BZ3dBRS9zWkFBQUFBQUFBQUFBQURnSU1BRmtwTHdBQUFBQUFBQUFBQUE4Q0RBQVQreGtBUmk0VkFBQUFBQUFBQUFlQU5nQUFBQVFDRUFBQUFBQUFORFA3L3dBQUFBRHRCT2IvQ2dBQ0FEUUFBQW9DQUFRQUJBb0NBQUVBRFFJTUFPMEU1djhBQUFBQUFBQUFBQTRDREFBME0vdi9BQUFBQUFBQUFBQVBBZ3dBN1FUbS8wWXVGUUFBQUFBQUFBQUFBQUFBQUFBQUFBPT0=</t>
        </r>
      </text>
    </comment>
    <comment ref="K188" authorId="0">
      <text>
        <r>
          <rPr>
            <sz val="9"/>
            <color indexed="81"/>
            <rFont val="Tahoma"/>
            <family val="2"/>
          </rPr>
          <t>QzE5SDE5TjNPfE1BU1RFUiBTSEVFVFBpY3R1cmUgMTQ5fFZtcERSREF4TURBRUF3SUJBQUFBQUFBQUFBQUFBQUNBQUFBQUFBTUFGZ0FBQUVOb1pXMUVjbUYzSURFeUxqQXVNaTR4TURjMkJBSVFBQUZnay8vYWljdi96Wk1lQUswVDZ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XlaRUI0V0NBUUFBQUFrQUJnSUJBQUFBQ1FBR1FnQUFCQUlBZ0FCQUE4SUFnQUJBQU9BTXdBQUFBUUNFQUFCWUpQLzJvbkwvODJUSGdDdEUrb0FCSUFCQUFBQUFBSUlBQUVBNHYrdDAra0FDZ0FDQUFJQU53UUJBQUVBQUFTQUFnQUFBQUFDQ0FBQkFQSC9tZGpQQUFvQUFnQURBRGNFQVFBQkFBQUVnQU1BQUFBQUFnZ0FBUURpLzRiZHRRQUtBQUlBQkFBM0JBRUFBUUFBQklBRUFBQUFBQUlJQUFFQThmOXo0cHNBQ2dBQ0FBVUFOd1FCQUFFQUFBU0FCUUFBQUFBQ0NBQUJBT0wvWU9lQkFBb0FBZ0FHQUFBQUJJQUdBQUFBQUFJSUFBRUE4ZjlNN0djQUNnQUNBQWNBQUFBRWdBY0FBQUFBQWdnQUFRRGkvem54VFFBS0FBSUFDQUFBQUFTQUNBQUFBQUFDQ0FBQkFNVC9PZkZOQUFvQUFnQUpBQUFBQklBSkFBQUFBQUlJQUFFQXRmOU03R2NBQ2dBQ0FBb0FBZ1FDQUFjQUt3UUNBQUFBU0FRQUFBYUFBQUFBQUFBQ0NBQTBrN2ovVEZSa0FBUUNFQUROYkxIL1RGUmtBRFNUdVArQWgyc0FJd2dCQUFBQ0J3SUFBQUFBQncwQUFRQUFBQU1BWUFESUFBTUFUZ0FBQUFBRWdBb0FBQUFBQWdnQUFRREUvMkRuZ1FBS0FBSUFDd0FBQUFTQUN3QUFBQUFDQ0FBQkFMWC9Kdll6QUFvQUFnQU1BQUFBQklBTUFBQUFBQUlJQUFFQWwvOG05ak1BQ2dBQ0FBMEFBZ1FDQUFnQUt3UUNBQUFBU0FRQUFEY0VBUUFCQm9BQUFBQUFBQUlJQUFHZ212OG1EakFBQkFJUUFBRmdrLzhtRGpBQW1ybWEveWJPTndBakNBRUFBQUlIQWdBQUFBQUhEUUFCQUFBQUF3QmdBTWdBQXdCUEFBQUFBQVNBRFFBQUFBQUNDQUFCQU1UL0Uvc1pBQW9BQWdBT0FBSUVBZ0FIQUNzRUFnQUJBRWdFQUFBM0JBRUFBUWFBQUFBQUFBQUNDQUEwazhmL0U1TWRBQVFDRUFETmJNRC9yQ3dQQURTVHgvOFRreDBBSXdnQkFQOEJCd0VBL3dJSEFnQUFBQVVIQVFBREFBY09BQUVBQUFBREFHQUF5QUFEQUU1SUFBQUFBQVNBRGdBQUFBQUNDQUFCQU9ML0Uvc1pBQW9BQWdBUEFBQUFCSUFQQUFBQUFBSUlBQUVBOGY4bTlqTUFDZ0FDQUJBQUFnUUNBQWNBS3dRQ0FBQUFTQVFBQUFhQUFBQUFBQUFDQ0FBMGsvVC9KbDR3QUFRQ0VBRE5iTzMvSmw0d0FEU1Q5UDlaa1RjQUl3Z0JBQUFDQndJQUFBQUFCdzBBQVFBQUFBTUFZQURJQUFNQVRnQUFBQUFFZ0JBQUFBQUFBZ2dBQUFBUEFDYjJNd0FLQUFJQUVRQUFBQVNBRVFBQUFBQUNDQUFBQUI0QUUvc1pBQW9BQWdBU0FBQUFCSUFTQUFBQUFBSUlBQUFBRHdBQUFBQUFDZ0FDQUJNQUFBQUVnQk1BQUFBQUFnZ0EvLzhkQU8wRTV2OEtBQUlBRkFBQUFBU0FGQUFBQUFBQ0NBRC8vdzRBMmduTS93b0FBZ0FWQUFBQUJJQVZBQUFBQUFJSUFBQUE4Zi9hQ2N6L0NnQUNBQllBQUFBRWdCWUFBQUFBQWdnQUFBRGkvKzBFNXY4S0FBSUFGd0FBQUFTQUZ3QUFBQUFDQ0FBQUFQSC9BQUFBQUFvQUFnQVlBQUFBQllBWkFBQUFDZ0FDQUJrQUJBWUVBQUVBQUFBRkJnUUFBZ0FBQUFvR0FRQUJBQUFGZ0JvQUFBQUtBQUlBR2dBRUJnUUFBZ0FBQUFVR0JBQURBQUFBQ2dZQkFBRUFBQVdBR3dBQUFBb0FBZ0FiQUFRR0JBQURBQUFBQlFZRUFBUUFBQUFLQmdFQUFRQUFCWUFjQUFBQUNnQUNBQndBQkFZRUFBUUFBQUFGQmdRQUJRQUFBQW9HQVFBQkFBQUZnQjBBQUFBS0FBSUFIUUFFQmdRQUJRQUFBQVVHQkFBR0FBQUFBQVlDQUlBQUFBQUZnQjRBQUFBS0FBSUFIZ0FFQmdRQUJnQUFBQVVHQkFBSEFBQUFBQVlDQUlBQUFBQUZnQjhBQUFBS0FBSUFId0FFQmdRQUJ3QUFBQVVHQkFBSUFBQUFBQVlDQUlBQUFBQUZnQ0FBQUFBS0FBSUFJQUFFQmdRQUNBQUFBQVVHQkFBSkFBQUFBQVlDQUlBQUFBQUZnQ0VBQUFBS0FBSUFJUUFFQmdRQUNRQUFBQVVHQkFBS0FBQUFBQVlDQUlBQUFBQUZnQ0lBQUFBS0FBSUFJZ0FFQmdRQUJRQUFBQVVHQkFBS0FBQUFBQVlDQUlBQUFBQUZnQ01BQUFBS0FBSUFJd0FFQmdRQUNBQUFBQVVHQkFBTEFBQUFDZ1lCQUFFQUFBV0FKQUFBQUFvQUFnQWtBQVFHQkFBTEFBQUFCUVlFQUF3QUFBQUFCZ0lBQWdBQUFBV0FKUUFBQUFvQUFnQWxBQVFHQkFBTEFBQUFCUVlFQUEwQUFBQUtCZ0VBQVFBQUJZQW1BQUFBQ2dBQ0FDWUFCQVlFQUEwQUFBQUZCZ1FBRGdBQUFBb0dBUUFCQUFBRmdDY0FBQUFLQUFJQUp3QUVCZ1FBRGdBQUFBVUdCQUFQQUFBQUFBWUNBSUFBQUFBRmdDZ0FBQUFLQUFJQUtBQUVCZ1FBRHdBQUFBVUdCQUFRQUFBQUFBWUNBSUFBQUFBRmdDa0FBQUFLQUFJQUtRQUVCZ1FBRUFBQUFBVUdCQUFSQUFBQUFBWUNBSUFBQUFBRmdDb0FBQUFLQUFJQUtnQUVCZ1FBRVFBQUFBVUdCQUFTQUFBQUFBWUNBSUFBQUFBRmdDc0FBQUFLQUFJQUt3QUVCZ1FBRWdBQUFBVUdCQUFUQUFBQUFBWUNBSUFBQUFBRmdDd0FBQUFLQUFJQUxBQUVCZ1FBRXdBQUFBVUdCQUFVQUFBQUFBWUNBSUFBQUFBRmdDMEFBQUFLQUFJQUxRQUVCZ1FBRkFBQUFBVUdCQUFWQUFBQUFBWUNBSUFBQUFBRmdDNEFBQUFLQUFJQUxnQUVCZ1FBRlFBQUFBVUdCQUFXQUFBQUFBWUNBSUFBQUFBRmdDOEFBQUFLQUFJQUx3QUVCZ1FBRmdBQUFBVUdCQUFYQUFBQUFBWUNBSUFBQUFBRmdEQUFBQUFLQUFJQU1BQUVCZ1FBRGdBQUFBVUdCQUFYQUFBQUFBWUNBSUFBQUFBRmdERUFBQUFLQUFJQU1RQUVCZ1FBRWdBQUFBVUdCQUFYQUFBQUFBWUNBSUFBQUFBSGdEUUFBQUFFQWhBQUFRRFQvNU1hZlFBQkFOUC9UT3huQUFvQUFnQXlBQUFLQWdBRUFBUUtBZ0FCQUEwQ0RBQk03R2NBQVFEVC93QUFBQUFPQWd3QWt4cDlBQUVBMC84QUFBQUFEd0lNQUV6c1p3QkhMdWovQUFBQUFBQUFCNEExQUFBQUJBSVFBQUFBQUFCWktTOEFBQUFBQUJQN0dRQUtBQUlBTXdBQUNnSUFCQUFFQ2dJQUFRQU5BZ3dBRS9zWkFBQUFBQUFBQUFBQURnSU1BRmtwTHdBQUFBQUFBQUFBQUE4Q0RBQVQreGtBUmk0VkFBQUFBQUFBQUFlQU5nQUFBQVFDRUFBQUFBQUFORFA3L3dBQUFBRHRCT2IvQ2dBQ0FEUUFBQW9DQUFRQUJBb0NBQUVBRFFJTUFPMEU1djhBQUFBQUFBQUFBQTRDREFBME0vdi9BQUFBQUFBQUFBQVBBZ3dBN1FUbS8wWXVGUUFBQUFBQUFBQUFBQUFBQUFBQUFBPT0=</t>
        </r>
      </text>
    </comment>
    <comment ref="J189" authorId="0">
      <text>
        <r>
          <rPr>
            <sz val="9"/>
            <color indexed="81"/>
            <rFont val="Tahoma"/>
            <family val="2"/>
          </rPr>
          <t>QzI4SDI2Rk4zTzJ8TUFTVEVSIFNIRUVUUGljdHVyZSA3Mjd8Vm1wRFJEQXhNREFFQXdJQkFBQUFBQUFBQUFBQUFBQ0FBQUFBQUFNQUZnQUFBRU5vWlcxRWNtRjNJREV5TGpBdU1pNHhNRGMyQkFJUUFQKzVMdjllNjMwQW1ia2hBTWZUOU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kFBQUFCQUlRQUFBQUFBQUFBQUFBQUlER0JBU2xlQVVXQ0FRQUFBQWtBQmdJQkFBQUFDUUFHUWdBQUJBSUFnQUJBQThJQWdBQkFBT0FTd0FBQUFRQ0VBRC91UzcvWHV0OUFKbTVJUURIMC9RQkJJQUJBQUFBQUFJSUFESk5Ndjh6TnJrQUNnQUNBQUlBQWdRQ0FBa0FLd1FDQUFBQVNBUUFBRGNFQVFBQkJvQUFBQUFBQUFJSUFHWGdOZjh6QXJZQUJBSVFBUCs1THY4ekFyWUFaZUExLzgwYnZBQWpDQUVBQUFJSEFnQUFBQUFIRFFBQkFBQUFBd0JnQU1nQUF3QkdBQUFBQUFTQUFnQUFBQUFDQ0FBNnRVMy84R25GQUFvQUFnQURBQUFBQklBREFBQUFBQUlJQUhyNlpmKy94N01BQ2dBQ0FBUUFBQUFFZ0FRQUFBQUFBZ2dBZ1dLQi8zejd2d0FLQUFJQUJRQUFBQVNBQlFBQUFBQUNDQUJJaFlUL2F0SGRBQW9BQWdBR0FBQUFCSUFHQUFBQUFBSUlBQWhBYlArYWMrOEFDZ0FDQUFjQUFBQUVnQWNBQUFBQUFnZ0FBZGhRLzk0LzR3QUtBQUlBQ0FBQUFBU0FDQUFBQUFBQ0NBQlE3Wi8vSmdYcUFBb0FBZ0FKQUFBQUJJQUpBQUFBQUFJSUFCTXFwdjlUWFFjQkNnQUNBQW9BQWdRQ0FBY0FLd1FDQUFFQVNBUUFBQWFBQUFBQUFBQUNDQUJHdmFuL1U4VURBUVFDRUFEZ2xxTC9VOFVEQVVhOXFmKzVLeElCSXdnQkFBQUNCd0lBQUFBRkJ3RUFBUUFIRGdBQkFBQUFBd0JnQU1nQUF3Qk9TQUFBQUFBRWdBb0FBQUFBQWdnQUFRREUveHFBQ2dFS0FBSUFDd0FBQUFTQUN3QUFBQUFDQ0FDOU05RC9FeGp2QUFvQUFnQU1BQUFBQklBTUFBQUFBQUlJQUdQb3VmOG1CZHNBQ2dBQ0FBMEFBQUFFZ0EwQUFBQUFBZ2dBS2d1OS96a3Z2UUFLQUFJQURnQUFBQVNBRGdBQUFBQUNDQURxeGFUL0NJMnJBQW9BQWdBUEFBQUFCSUFQQUFBQUFBSUlBTExvcC84YXQ0MEFDZ0FDQUJBQUFBQUVnQkFBQUFBQUFnZ0F1VkRELzE2RGdRQUtBQUlBRVFBQ0JBSUFCd0FyQkFJQUFBQklCQUFBQm9BQUFBQUFBQUlJQU96anh2OWU2MzBBQkFJUUFJYTl2LzllNjMwQTdPUEcvNUVlaFFBakNBRUFBQUlIQWdBQUFBQUhEUUFCQUFBQUF3QmdBTWdBQXdCT0FBQUFBQVNBRVFBQUFBQUNDQUQ1bGR2L2ppV1RBQW9BQWdBU0FBQUFCSUFTQUFBQUFBSUlBREp6MlA5OCs3QUFDZ0FDQUJNQUFBQUVnQk1BQUFBQUFnZ0FBQURUL3kxN0pBRUtBQUlBRkFBQUFBU0FGQUFBQUFBQ0NBQUFBUEgvTFhza0FRb0FBZ0FWQURjRUFRQUJBQUFFZ0JVQUFBQUFBZ2dBQUFBQUFFRjJQZ0VLQUFJQUZnQTNCQUVBQVFBQUJJQVdBQUFBQUFJSUFBQUE4ZjlVY1ZnQkNnQUNBQmNBQWdRQ0FBY0FLd1FDQUFBQVNBUUFBQWFBQUFBQUFBQUNDQUEway9UL1ZObFVBUVFDRUFETmJPMy9WTmxVQVRTVDlQK0hERndCSXdnQkFBQUNCd0lBQUFBQUJ3MEFBUUFBQUFNQVlBRElBQU1BVGdBQUFBQUVnQmNBQUFBQUFnZ0FBQURULzFSeFdBRUtBQUlBR0FBM0JBRUFBUUFBQklBWUFBQUFBQUlJQUFBQXhQOUJkajRCQ2dBQ0FCa0FOd1FCQUFFQUFBU0FHUUFBQUFBQ0NBQUFBQUFBWjJ4eUFRb0FBZ0FhQUFBQUJJQWFBQUFBQUFJSUFBQUFIZ0JuYkhJQkNnQUNBQnNBQWdRQ0FBZ0FLd1FDQUFBQVNBUUFBRGNFQVFBQkJvQUFBQUFBQUFJSUFBQ2dJUUJuaEc0QkJBSVFBQUJnR2dCbmhHNEJtYmtoQUdkRWRnRWpDQUVBQUFJSEFnQUFBQUFIRFFBQkFBQUFBd0JnQU1nQUF3QlBBQUFBQUFTQUd3QUFBQUFDQ0FBQUFQSC9lbWVNQVFvQUFnQWNBQUlFQWdBSUFDc0VBZ0FBQUVnRUFBQTNCQUVBQVFhQUFBQUFBQUFDQ0FBQW9QVC9lbitJQVFRQ0VBQUFZTzMvZW4rSUFacTU5UDk2UDVBQkl3Z0JBQUFDQndJQUFBQUFCdzBBQVFBQUFBTUFZQURJQUFNQVR3QUFBQUFFZ0J3QUFBQUFBZ2dBQUFBQUFJNWlwZ0VLQUFJQUhRQTNCQUVBQVFBQUJJQWRBQUFBQUFJSUFBQUE4ZitoWGNBQkNnQUNBQjRBQUFBRWdCNEFBQUFBQWdnQUFBQUFBTFJZMmdFS0FBSUFId0FBQUFTQUh3QUFBQUFDQ0FBQUFQSC94MVAwQVFvQUFnQWdBQUFBQklBZ0FBQUFBQUlJQUFBQTAvL0hVL1FCQ2dBQ0FDRUFBQUFFZ0NFQUFBQUFBZ2dBQVFERS83UlkyZ0VLQUFJQUlnQUFBQVNBSWdBQUFBQUNDQUFBQU5QL29WM0FBUW9BQWdBakFBQUFCWUFrQUFBQUNnQUNBQ1FBQkFZRUFBRUFBQUFGQmdRQUFnQUFBQW9HQVFBQkFBQUZnQ1VBQUFBS0FBSUFKUUFFQmdRQUFnQUFBQVVHQkFBREFBQUFBQVlDQUlBQUFBQUZnQ1lBQUFBS0FBSUFKZ0FFQmdRQUF3QUFBQVVHQkFBRUFBQUFBQVlDQUlBQUFBQUZnQ2NBQUFBS0FBSUFKd0FFQmdRQUJBQUFBQVVHQkFBRkFBQUFBQVlDQUlBQUFBQUZnQ2dBQUFBS0FBSUFLQUFFQmdRQUJRQUFBQVVHQkFBR0FBQUFBQVlDQUlBQUFBQUZnQ2tBQUFBS0FBSUFLUUFFQmdRQUJnQUFBQVVHQkFBSEFBQUFBQVlDQUlBQUFBQUZnQ29BQUFBS0FBSUFLZ0FFQmdRQUFnQUFBQVVHQkFBSEFBQUFBQVlDQUlBQUFBQUZnQ3NBQUFBS0FBSUFLd0FFQmdRQUJRQUFBQVVHQkFBSUFBQUFBQUFGZ0N3QUFBQUtBQUlBTEFBRUJnUUFDQUFBQUFVR0JBQUpBQUFBQUFZQ0FJQUFBQUFGZ0MwQUFBQUtBQUlBTFFBRUJnUUFDUUFBQUFVR0JBQUtBQUFBQUFZQ0FJQUFBQUFGZ0M0QUFBQUtBQUlBTGdBRUJnUUFDZ0FBQUFVR0JBQUxBQUFBQUFZQ0FJQUFBQUFGZ0M4QUFBQUtBQUlBTHdBRUJnUUFDd0FBQUFVR0JBQU1BQUFBQUFZQ0FJQUFBQUFGZ0RBQUFBQUtBQUlBTUFBRUJnUUFDQUFBQUFVR0JBQU1BQUFBQUFZQ0FJQUFBQUFGZ0RFQUFBQUtBQUlBTVFBRUJnUUFEQUFBQUFVR0JBQU5BQUFBQUFBRmdESUFBQUFLQUFJQU1nQUVCZ1FBRFFBQUFBVUdCQUFPQUFBQUFBWUNBSUFBQUFBRmdETUFBQUFLQUFJQU13QUVCZ1FBRGdBQUFBVUdCQUFQQUFBQUFBWUNBSUFBQUFBRmdEUUFBQUFLQUFJQU5BQUVCZ1FBRHdBQUFBVUdCQUFRQUFBQUFBWUNBSUFBQUFBRmdEVUFBQUFLQUFJQU5RQUVCZ1FBRUFBQUFBVUdCQUFSQUFBQUFBWUNBSUFBQUFBRmdEWUFBQUFLQUFJQU5nQUVCZ1FBRVFBQUFBVUdCQUFTQUFBQUFBWUNBSUFBQUFBRmdEY0FBQUFLQUFJQU53QUVCZ1FBRFFBQUFBVUdCQUFTQUFBQUFBWUNBSUFBQUFBRmdEZ0FBQUFLQUFJQU9BQUVCZ1FBQ2dBQUFBVUdCQUFUQUFBQUNnWUJBQUVBQUFXQU9RQUFBQW9BQWdBNUFBUUdCQUFUQUFBQUJRWUVBQlFBQUFBS0JnRUFBUUFBQllBNkFBQUFDZ0FDQURvQUJBWUVBQlFBQUFBRkJnUUFGUUFBQUFvR0FRQUJBQUFGZ0RzQUFBQUtBQUlBT3dBRUJnUUFGUUFBQUFVR0JBQVdBQUFBQ2dZQkFBRUFBQVdBUEFBQUFBb0FBZ0E4QUFRR0JBQVdBQUFBQlFZRUFCY0FBQUFLQmdFQUFRQUFCWUE5QUFBQUNnQUNBRDBBQkFZRUFCY0FBQUFGQmdRQUdBQUFBQW9HQVFBQkFBQUZnRDRBQUFBS0FBSUFQZ0FFQmdRQUV3QUFBQVVHQkFBWUFBQUFDZ1lCQUFFQUFBV0FQd0FBQUFvQUFnQS9BQVFHQkFBV0FBQUFCUVlFQUJrQUFBQUtCZ0VBQVFBQUJZQkFBQUFBQ2dBQ0FFQUFCQVlFQUJrQUFBQUZCZ1FBR2dBQUFBQUdBZ0FDQUFBQUJZQkJBQUFBQ2dBQ0FFRUFCQVlFQUJrQUFBQUZCZ1FBR3dBQUFBb0dBUUFCQUFBRmdFSUFBQUFLQUFJQVFnQUVCZ1FBR3dBQUFBVUdCQUFjQUFBQUNnWUJBQUVBQUFXQVF3QUFBQW9BQWdCREFBUUdCQUFjQUFBQUJRWUVBQjBBQUFBS0JnRUFBUUFBQllCRUFBQUFDZ0FDQUVRQUJBWUVBQjBBQUFBRkJnUUFIZ0FBQUFBR0FnQ0FBQUFBQllCRkFBQUFDZ0FDQUVVQUJBWUVBQjRBQUFBRkJnUUFId0FBQUFBR0FnQ0FBQUFBQllCR0FBQUFDZ0FDQUVZQUJBWUVBQjhBQUFBRkJnUUFJQUFBQUFBR0FnQ0FBQUFBQllCSEFBQUFDZ0FDQUVjQUJBWUVBQ0FBQUFBRkJnUUFJUUFBQUFBR0FnQ0FBQUFBQllCSUFBQUFDZ0FDQUVnQUJBWUVBQ0VBQUFBRkJnUUFJZ0FBQUFBR0FnQ0FBQUFBQllCSkFBQUFDZ0FDQUVrQUJBWUVBQjBBQUFBRkJnUUFJZ0FBQUFBR0FnQ0FBQUFBQjRCTUFBQUFCQUlRQUVFZGFmL3p5K1lBUVIxcC82MmQwUUFLQUFJQVNnQUFDZ0lBQkFBRUNnSUFBUUFOQWd3QXJaM1JBRUVkYWY4QUFBQUFEZ0lNQVBQTDVnQkJIV24vQUFBQUFBOENEQUN0bmRFQWgwdCsvd0FBQUFBQUFBZUFUUUFBQUFRQ0VBQ0JQYmYvM2o0RUFZRTl0LzljWnZRQUNnQUNBRXNBQUFvQ0FBUUFCQW9DQUFFQURRSU1BRnhtOUFDQlBiZi9BQUFBQUE0Q0RBRGVQZ1FCZ1QyMy93QUFBQUFQQWd3QVhHYjBBQUlXeC84QUFBQUFBQUFIZ0U0QUFBQUVBaEFBOGkzQS81S0h0QUR5TGNEL1MxbWZBQW9BQWdCTUFBQUtBZ0FFQUFRS0FnQUJBQTBDREFCTFdaOEE4aTNBL3dBQUFBQU9BZ3dBa29lMEFQSXR3UDhBQUFBQUR3SU1BRXRabndBNFhOWC9BQUFBQUFBQUI0QlBBQUFBQkFJUUFBQUE0di82aHU4QkFBRGkvN1JZMmdFS0FBSUFUUUFBQ2dJQUJBQUVDZ0lBQVFBTkFnd0F0RmphQVFBQTR2OEFBQUFBRGdJTUFQcUc3d0VBQU9ML0FBQUFBQThDREFDMFdOb0JSeTczL3dBQUFBQUFBQUFBQUFBQUFBQUE=</t>
        </r>
      </text>
    </comment>
    <comment ref="K189" authorId="0">
      <text>
        <r>
          <rPr>
            <sz val="9"/>
            <color indexed="81"/>
            <rFont val="Tahoma"/>
            <family val="2"/>
          </rPr>
          <t>QzI4SDI2Rk4zTzJ8TUFTVEVSIFNIRUVUUGljdHVyZSA3Mjd8Vm1wRFJEQXhNREFFQXdJQkFBQUFBQUFBQUFBQUFBQ0FBQUFBQUFNQUZnQUFBRU5vWlcxRWNtRjNJREV5TGpBdU1pNHhNRGMyQkFJUUFQKzVMdjllNjMwQW1ia2hBTWZUOU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kFBQUFCQUlRQUFBQUFBQUFBQUFBQUlER0JBU2xlQVVXQ0FRQUFBQWtBQmdJQkFBQUFDUUFHUWdBQUJBSUFnQUJBQThJQWdBQkFBT0FTd0FBQUFRQ0VBRC91UzcvWHV0OUFKbTVJUURIMC9RQkJJQUJBQUFBQUFJSUFESk5Ndjh6TnJrQUNnQUNBQUlBQWdRQ0FBa0FLd1FDQUFBQVNBUUFBRGNFQVFBQkJvQUFBQUFBQUFJSUFHWGdOZjh6QXJZQUJBSVFBUCs1THY4ekFyWUFaZUExLzgwYnZBQWpDQUVBQUFJSEFnQUFBQUFIRFFBQkFBQUFBd0JnQU1nQUF3QkdBQUFBQUFTQUFnQUFBQUFDQ0FBNnRVMy84R25GQUFvQUFnQURBQUFBQklBREFBQUFBQUlJQUhyNlpmKy94N01BQ2dBQ0FBUUFBQUFFZ0FRQUFBQUFBZ2dBZ1dLQi8zejd2d0FLQUFJQUJRQUFBQVNBQlFBQUFBQUNDQUJJaFlUL2F0SGRBQW9BQWdBR0FBQUFCSUFHQUFBQUFBSUlBQWhBYlArYWMrOEFDZ0FDQUFjQUFBQUVnQWNBQUFBQUFnZ0FBZGhRLzk0LzR3QUtBQUlBQ0FBQUFBU0FDQUFBQUFBQ0NBQlE3Wi8vSmdYcUFBb0FBZ0FKQUFBQUJJQUpBQUFBQUFJSUFCTXFwdjlUWFFjQkNnQUNBQW9BQWdRQ0FBY0FLd1FDQUFFQVNBUUFBQWFBQUFBQUFBQUNDQUJHdmFuL1U4VURBUVFDRUFEZ2xxTC9VOFVEQVVhOXFmKzVLeElCSXdnQkFBQUNCd0lBQUFBRkJ3RUFBUUFIRGdBQkFBQUFBd0JnQU1nQUF3Qk9TQUFBQUFBRWdBb0FBQUFBQWdnQUFRREUveHFBQ2dFS0FBSUFDd0FBQUFTQUN3QUFBQUFDQ0FDOU05RC9FeGp2QUFvQUFnQU1BQUFBQklBTUFBQUFBQUlJQUdQb3VmOG1CZHNBQ2dBQ0FBMEFBQUFFZ0EwQUFBQUFBZ2dBS2d1OS96a3Z2UUFLQUFJQURnQUFBQVNBRGdBQUFBQUNDQURxeGFUL0NJMnJBQW9BQWdBUEFBQUFCSUFQQUFBQUFBSUlBTExvcC84YXQ0MEFDZ0FDQUJBQUFBQUVnQkFBQUFBQUFnZ0F1VkRELzE2RGdRQUtBQUlBRVFBQ0JBSUFCd0FyQkFJQUFBQklCQUFBQm9BQUFBQUFBQUlJQU96anh2OWU2MzBBQkFJUUFJYTl2LzllNjMwQTdPUEcvNUVlaFFBakNBRUFBQUlIQWdBQUFBQUhEUUFCQUFBQUF3QmdBTWdBQXdCT0FBQUFBQVNBRVFBQUFBQUNDQUQ1bGR2L2ppV1RBQW9BQWdBU0FBQUFCSUFTQUFBQUFBSUlBREp6MlA5OCs3QUFDZ0FDQUJNQUFBQUVnQk1BQUFBQUFnZ0FBQURUL3kxN0pBRUtBQUlBRkFBQUFBU0FGQUFBQUFBQ0NBQUFBUEgvTFhza0FRb0FBZ0FWQURjRUFRQUJBQUFFZ0JVQUFBQUFBZ2dBQUFBQUFFRjJQZ0VLQUFJQUZnQTNCQUVBQVFBQUJJQVdBQUFBQUFJSUFBQUE4ZjlVY1ZnQkNnQUNBQmNBQWdRQ0FBY0FLd1FDQUFBQVNBUUFBQWFBQUFBQUFBQUNDQUEway9UL1ZObFVBUVFDRUFETmJPMy9WTmxVQVRTVDlQK0hERndCSXdnQkFBQUNCd0lBQUFBQUJ3MEFBUUFBQUFNQVlBRElBQU1BVGdBQUFBQUVnQmNBQUFBQUFnZ0FBQURULzFSeFdBRUtBQUlBR0FBM0JBRUFBUUFBQklBWUFBQUFBQUlJQUFBQXhQOUJkajRCQ2dBQ0FCa0FOd1FCQUFFQUFBU0FHUUFBQUFBQ0NBQUFBQUFBWjJ4eUFRb0FBZ0FhQUFBQUJJQWFBQUFBQUFJSUFBQUFIZ0JuYkhJQkNnQUNBQnNBQWdRQ0FBZ0FLd1FDQUFBQVNBUUFBRGNFQVFBQkJvQUFBQUFBQUFJSUFBQ2dJUUJuaEc0QkJBSVFBQUJnR2dCbmhHNEJtYmtoQUdkRWRnRWpDQUVBQUFJSEFnQUFBQUFIRFFBQkFBQUFBd0JnQU1nQUF3QlBBQUFBQUFTQUd3QUFBQUFDQ0FBQUFQSC9lbWVNQVFvQUFnQWNBQUlFQWdBSUFDc0VBZ0FBQUVnRUFBQTNCQUVBQVFhQUFBQUFBQUFDQ0FBQW9QVC9lbitJQVFRQ0VBQUFZTzMvZW4rSUFacTU5UDk2UDVBQkl3Z0JBQUFDQndJQUFBQUFCdzBBQVFBQUFBTUFZQURJQUFNQVR3QUFBQUFFZ0J3QUFBQUFBZ2dBQUFBQUFJNWlwZ0VLQUFJQUhRQTNCQUVBQVFBQUJJQWRBQUFBQUFJSUFBQUE4ZitoWGNBQkNnQUNBQjRBQUFBRWdCNEFBQUFBQWdnQUFBQUFBTFJZMmdFS0FBSUFId0FBQUFTQUh3QUFBQUFDQ0FBQUFQSC94MVAwQVFvQUFnQWdBQUFBQklBZ0FBQUFBQUlJQUFBQTAvL0hVL1FCQ2dBQ0FDRUFBQUFFZ0NFQUFBQUFBZ2dBQVFERS83UlkyZ0VLQUFJQUlnQUFBQVNBSWdBQUFBQUNDQUFBQU5QL29WM0FBUW9BQWdBakFBQUFCWUFrQUFBQUNnQUNBQ1FBQkFZRUFBRUFBQUFGQmdRQUFnQUFBQW9HQVFBQkFBQUZnQ1VBQUFBS0FBSUFKUUFFQmdRQUFnQUFBQVVHQkFBREFBQUFBQVlDQUlBQUFBQUZnQ1lBQUFBS0FBSUFKZ0FFQmdRQUF3QUFBQVVHQkFBRUFBQUFBQVlDQUlBQUFBQUZnQ2NBQUFBS0FBSUFKd0FFQmdRQUJBQUFBQVVHQkFBRkFBQUFBQVlDQUlBQUFBQUZnQ2dBQUFBS0FBSUFLQUFFQmdRQUJRQUFBQVVHQkFBR0FBQUFBQVlDQUlBQUFBQUZnQ2tBQUFBS0FBSUFLUUFFQmdRQUJnQUFBQVVHQkFBSEFBQUFBQVlDQUlBQUFBQUZnQ29BQUFBS0FBSUFLZ0FFQmdRQUFnQUFBQVVHQkFBSEFBQUFBQVlDQUlBQUFBQUZnQ3NBQUFBS0FBSUFLd0FFQmdRQUJRQUFBQVVHQkFBSUFBQUFBQUFGZ0N3QUFBQUtBQUlBTEFBRUJnUUFDQUFBQUFVR0JBQUpBQUFBQUFZQ0FJQUFBQUFGZ0MwQUFBQUtBQUlBTFFBRUJnUUFDUUFBQUFVR0JBQUtBQUFBQUFZQ0FJQUFBQUFGZ0M0QUFBQUtBQUlBTGdBRUJnUUFDZ0FBQUFVR0JBQUxBQUFBQUFZQ0FJQUFBQUFGZ0M4QUFBQUtBQUlBTHdBRUJnUUFDd0FBQUFVR0JBQU1BQUFBQUFZQ0FJQUFBQUFGZ0RBQUFBQUtBQUlBTUFBRUJnUUFDQUFBQUFVR0JBQU1BQUFBQUFZQ0FJQUFBQUFGZ0RFQUFBQUtBQUlBTVFBRUJnUUFEQUFBQUFVR0JBQU5BQUFBQUFBRmdESUFBQUFLQUFJQU1nQUVCZ1FBRFFBQUFBVUdCQUFPQUFBQUFBWUNBSUFBQUFBRmdETUFBQUFLQUFJQU13QUVCZ1FBRGdBQUFBVUdCQUFQQUFBQUFBWUNBSUFBQUFBRmdEUUFBQUFLQUFJQU5BQUVCZ1FBRHdBQUFBVUdCQUFRQUFBQUFBWUNBSUFBQUFBRmdEVUFBQUFLQUFJQU5RQUVCZ1FBRUFBQUFBVUdCQUFSQUFBQUFBWUNBSUFBQUFBRmdEWUFBQUFLQUFJQU5nQUVCZ1FBRVFBQUFBVUdCQUFTQUFBQUFBWUNBSUFBQUFBRmdEY0FBQUFLQUFJQU53QUVCZ1FBRFFBQUFBVUdCQUFTQUFBQUFBWUNBSUFBQUFBRmdEZ0FBQUFLQUFJQU9BQUVCZ1FBQ2dBQUFBVUdCQUFUQUFBQUNnWUJBQUVBQUFXQU9RQUFBQW9BQWdBNUFBUUdCQUFUQUFBQUJRWUVBQlFBQUFBS0JnRUFBUUFBQllBNkFBQUFDZ0FDQURvQUJBWUVBQlFBQUFBRkJnUUFGUUFBQUFvR0FRQUJBQUFGZ0RzQUFBQUtBQUlBT3dBRUJnUUFGUUFBQUFVR0JBQVdBQUFBQ2dZQkFBRUFBQVdBUEFBQUFBb0FBZ0E4QUFRR0JBQVdBQUFBQlFZRUFCY0FBQUFLQmdFQUFRQUFCWUE5QUFBQUNnQUNBRDBBQkFZRUFCY0FBQUFGQmdRQUdBQUFBQW9HQVFBQkFBQUZnRDRBQUFBS0FBSUFQZ0FFQmdRQUV3QUFBQVVHQkFBWUFBQUFDZ1lCQUFFQUFBV0FQd0FBQUFvQUFnQS9BQVFHQkFBV0FBQUFCUVlFQUJrQUFBQUtCZ0VBQVFBQUJZQkFBQUFBQ2dBQ0FFQUFCQVlFQUJrQUFBQUZCZ1FBR2dBQUFBQUdBZ0FDQUFBQUJZQkJBQUFBQ2dBQ0FFRUFCQVlFQUJrQUFBQUZCZ1FBR3dBQUFBb0dBUUFCQUFBRmdFSUFBQUFLQUFJQVFnQUVCZ1FBR3dBQUFBVUdCQUFjQUFBQUNnWUJBQUVBQUFXQVF3QUFBQW9BQWdCREFBUUdCQUFjQUFBQUJRWUVBQjBBQUFBS0JnRUFBUUFBQllCRUFBQUFDZ0FDQUVRQUJBWUVBQjBBQUFBRkJnUUFIZ0FBQUFBR0FnQ0FBQUFBQllCRkFBQUFDZ0FDQUVVQUJBWUVBQjRBQUFBRkJnUUFId0FBQUFBR0FnQ0FBQUFBQllCR0FBQUFDZ0FDQUVZQUJBWUVBQjhBQUFBRkJnUUFJQUFBQUFBR0FnQ0FBQUFBQllCSEFBQUFDZ0FDQUVjQUJBWUVBQ0FBQUFBRkJnUUFJUUFBQUFBR0FnQ0FBQUFBQllCSUFBQUFDZ0FDQUVnQUJBWUVBQ0VBQUFBRkJnUUFJZ0FBQUFBR0FnQ0FBQUFBQllCSkFBQUFDZ0FDQUVrQUJBWUVBQjBBQUFBRkJnUUFJZ0FBQUFBR0FnQ0FBQUFBQjRCTUFBQUFCQUlRQUVFZGFmL3p5K1lBUVIxcC82MmQwUUFLQUFJQVNnQUFDZ0lBQkFBRUNnSUFBUUFOQWd3QXJaM1JBRUVkYWY4QUFBQUFEZ0lNQVBQTDVnQkJIV24vQUFBQUFBOENEQUN0bmRFQWgwdCsvd0FBQUFBQUFBZUFUUUFBQUFRQ0VBQ0JQYmYvM2o0RUFZRTl0LzljWnZRQUNnQUNBRXNBQUFvQ0FBUUFCQW9DQUFFQURRSU1BRnhtOUFDQlBiZi9BQUFBQUE0Q0RBRGVQZ1FCZ1QyMy93QUFBQUFQQWd3QVhHYjBBQUlXeC84QUFBQUFBQUFIZ0U0QUFBQUVBaEFBOGkzQS81S0h0QUR5TGNEL1MxbWZBQW9BQWdCTUFBQUtBZ0FFQUFRS0FnQUJBQTBDREFCTFdaOEE4aTNBL3dBQUFBQU9BZ3dBa29lMEFQSXR3UDhBQUFBQUR3SU1BRXRabndBNFhOWC9BQUFBQUFBQUI0QlBBQUFBQkFJUUFBQUE0di82aHU4QkFBRGkvN1JZMmdFS0FBSUFUUUFBQ2dJQUJBQUVDZ0lBQVFBTkFnd0F0RmphQVFBQTR2OEFBQUFBRGdJTUFQcUc3d0VBQU9ML0FBQUFBQThDREFDMFdOb0JSeTczL3dBQUFBQUFBQUFBQUFBQUFBQUE=</t>
        </r>
      </text>
    </comment>
    <comment ref="J190" authorId="0">
      <text>
        <r>
          <rPr>
            <sz val="9"/>
            <color indexed="81"/>
            <rFont val="Tahoma"/>
            <family val="2"/>
          </rPr>
          <t>QzIxSDE5TjVPfE1BU1RFUiBTSEVFVFBpY3R1cmUgNTQ3fFZtcERSREF4TURBRUF3SUJBQUFBQUFBQUFBQUFBQUNBQUFBQUFBTUFGZ0FBQUVOb1pXMUVjbUYzSURFeUxqQXVNaTR4TURjMkJBSVFBSUdZblA4Q0tGSC9sZ2dpQUdTUXR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DlzNEFnV0NBUUFBQUFrQUJnSUJBQUFBQ1FBR1FnQUFCQUlBZ0FCQUE4SUFnQUJBQU9BUFFBQUFBUUNFQUNCbUp6L0FpaFIvNVlJSWdCa2tMY0FCSUFCQUFBQUFBSUlBTkt6dlA5N3ZsSC9DZ0FDQUFJQU53UUJBQUVBQUFTQUFnQUFBQUFDQ0FDMEs2RC91d05iL3dvQUFnQURBRGNFQVFBQkFBQUVnQU1BQUFBQUFnZ0F0Q3VnLzdzRGVmOEtBQUlBQkFBQ0JBSUFCd0FyQkFJQUFBQklCQUFBTndRQkFBRUdnQUFBQUFBQUFnZ0E2TDZqLzd0cmRmOEVBaEFBZ1ppYy83dHJkZi9vdnFQLzc1NTgveU1JQVFBQUFnY0NBQUFBQUFjTkFBRUFBQUFEQUdBQXlBQURBRTRBQUFBQUJJQUVBQUFBQUFJSUFOS3p2UC84U0lML0NnQUNBQVVBQUFBRWdBVUFBQUFBQWdnQUFsYk8vN3NEYXY4S0FBSUFCZ0FDQkFJQUJ3QXJCQUlBQVFCSUJBQUFOd1FCQUFFR2dBQUFBQUFBQWdnQU51blIvN3RyWnY4RUFoQUF6OExLLzd0clp2K3RRTnIvNzU1dC95TUlBUUFBQWdjQ0FBQUFCUWNCQUFVRUJ3WUFBZ0FDQUFNQUFBY09BQUVBQUFBREFHQUF5QUFEQUU1SUFBQUFBQVNBQmdBQUFBQUNDQUFTK2NYL0dkR2Uvd29BQWdBSEFBQUFCSUFIQUFBQUFBSUlBQ1htc2Y5ekhMWC9DZ0FDQUFnQUFBQUVnQWdBQUFBQUFnZ0FaaXU3LzVDazBmOEtBQUlBQ1FBQUFBU0FDUUFBQUFBQ0NBQ1NnOWovVStIWC93b0FBZ0FLQUFBQUJJQUtBQUFBQUFJSUFINlc3UC81bGNIL0NnQUNBQXNBQUFBRWdBc0FBQUFBQWdnQVBsSGovOXdOcGY4S0FBSUFEQUFBQUFTQURBQUFBQUFDQ0FEU3lPSC9jR24wL3dvQUFnQU5BQUFBQklBTkFBQUFBQUlJQUtFbTBQK3ZyZ3dBQ2dBQ0FBNEFBQUFFZ0E0QUFBQUFBZ2dBMHNqaC8vRHpKQUFLQUFJQUR3QUFBQVNBRHdBQUFBQUNDQUR2VVA3L3I2NGJBQW9BQWdBUUFBSUVBZ0FJQUNzRUFnQUFBRWdFQUFBR2dBQUFBQUFBQWdnQTd2QUJBSy9HRndBRUFoQUE3N0Q2LzYvR0Z3Q0lDZ0lBcjRZZkFDTUlBUUFBQWdjQ0FBQUFBQWNOQUFFQUFBQURBR0FBeUFBREFFOEFBQUFBQklBUUFBQUFBQUlJQU85US92K3dydjMvQ2dBQ0FCRUFBZ1FDQUFjQUt3UUNBQUFBU0FRQUFBYUFBQUFBQUFBQ0NBQWk1QUVBc0JiNi93UUNFQUM4dmZyL3NCYjYveUxrQVFEalNRRUFJd2dCQUFBQ0J3SUFBQUFBQncwQUFRQUFBQU1BWUFESUFBTUFUZ0FBQUFBRWdCRUFBQUFBQWdnQWtvUFkvdzE4UVFBS0FBSUFFZ0FBQUFTQUVnQUFBQUFDQ0FCbUs3di8wTGhIQUFvQUFnQVRBQUFBQklBVEFBQUFBQUlJQUNYbXNmL3RRR1FBQ2dBQ0FCUUFBQUFFZ0JRQUFBQUFBZ2dBRXZuRi8wZU1lZ0FLQUFJQUZRQUFBQVNBRlFBQUFBQUNDQUErVWVQL2hFOTBBQW9BQWdBV0FBQUFCSUFXQUFBQUFBSUlBSDZXN1A5bngxY0FDZ0FDQUJjQUFBQUVnQmNBQUFBQUFnZ0FLMlQzLzk2YWlnQUtBQUlBR0FBQUFBU0FHQUFBQUFBQ0NBQm9KL0gvQy9PbkFBb0FBZ0FaQUFJRUFnQUhBQ3NFQWdBQUFFZ0VBQUEzQkFFQUFRYUFBQUFBQUFBQ0NBQ2J1dlQvQzF1a0FBUUNFQUEwbE8zL0MxdWtBSnU2OVA4K2pxc0FJd2dCQUFBQ0J3SUFBQUFBQncwQUFRQUFBQU1BWUFESUFBTUFUZ0FBQUFBRWdCa0FBQUFBQWdnQWVpSUxBQXZ6dGdBS0FBSUFHZ0EzQkFFQUFRQUFCSUFhQUFBQUFBSUlBTlJ0SVFBZTRLSUFDZ0FDQUJzQU53UUJBQUVBQUFTQUd3QUFBQUFDQ0FBWE9oVUFGM2lIQUFvQUFnQWNBQUlFQWdBSEFDc0VBZ0FCQUVnRUFBQTNCQUVBQVFhQUFBQUFBQUFDQ0FCS3pSZ0FGeENMQUFRQ0VBRGtwaEVBc2FsOEFFck5HQUFYRUlzQUl3Z0JBUDhCQndFQS93SUhBZ0FBQUFVSEFRQURBQWNPQUFFQUFBQURBR0FBeUFBREFFNUlBQUFBQUFXQUhRQUFBQW9BQWdBZEFBUUdCQUFCQUFBQUJRWUVBQUlBQUFBS0JnRUFBUUFBQllBZUFBQUFDZ0FDQUI0QUJBWUVBQUlBQUFBRkJnUUFBd0FBQUFvR0FRQUJBQUFGZ0I4QUFBQUtBQUlBSHdBRUJnUUFBd0FBQUFVR0JBQUVBQUFBQUFZQ0FBSUFBd1lDQUFJQUN3WVFBQUFBQUFBZUFBQUFJQUFBQUNJQUFBQUFBQVdBSUFBQUFBb0FBZ0FnQUFRR0JBQUVBQUFBQlFZRUFBVUFBQUFLQmdFQUFRQUFCWUFoQUFBQUNnQUNBQ0VBQkFZRUFBRUFBQUFGQmdRQUJRQUFBQW9HQVFBQkFBQUZnQ0lBQUFBS0FBSUFJZ0FFQmdRQUJBQUFBQVVHQkFBR0FBQUFDZ1lCQUFFQUFBV0FJd0FBQUFvQUFnQWpBQVFHQkFBR0FBQUFCUVlFQUFjQUFBQUFCZ0lBZ0FBQUFBV0FKQUFBQUFvQUFnQWtBQVFHQkFBSEFBQUFCUVlFQUFnQUFBQUFCZ0lBZ0FBQUFBV0FKUUFBQUFvQUFnQWxBQVFHQkFBSUFBQUFCUVlFQUFrQUFBQUFCZ0lBZ0FBQUFBV0FKZ0FBQUFvQUFnQW1BQVFHQkFBSkFBQUFCUVlFQUFvQUFBQUFCZ0lBZ0FBQUFBV0FKd0FBQUFvQUFnQW5BQVFHQkFBS0FBQUFCUVlFQUFzQUFBQUFCZ0lBZ0FBQUFBV0FLQUFBQUFvQUFnQW9BQVFHQkFBR0FBQUFCUVlFQUFzQUFBQUFCZ0lBZ0FBQUFBV0FLUUFBQUFvQUFnQXBBQVFHQkFBSkFBQUFCUVlFQUF3QUFBQUFBQVdBS2dBQUFBb0FBZ0FxQUFRR0JBQU1BQUFBQlFZRUFBMEFBQUFBQmdJQWdBQUFBQVdBS3dBQUFBb0FBZ0FyQUFRR0JBQU5BQUFBQlFZRUFBNEFBQUFBQmdJQWdBQUFBQVdBTEFBQUFBb0FBZ0FzQUFRR0JBQU9BQUFBQlFZRUFBOEFBQUFBQmdJQWdBQUFBQVdBTFFBQUFBb0FBZ0F0QUFRR0JBQVBBQUFBQlFZRUFCQUFBQUFBQmdJQWdBQUFBQVdBTGdBQUFBb0FBZ0F1QUFRR0JBQU1BQUFBQlFZRUFCQUFBQUFBQmdJQWdBQUFBQVdBTHdBQUFBb0FBZ0F2QUFRR0JBQU9BQUFBQlFZRUFCRUFBQUFBQUFXQU1BQUFBQW9BQWdBd0FBUUdCQUFSQUFBQUJRWUVBQklBQUFBQUJnSUFnQUFBQUFXQU1RQUFBQW9BQWdBeEFBUUdCQUFTQUFBQUJRWUVBQk1BQUFBQUJnSUFnQUFBQUFXQU1nQUFBQW9BQWdBeUFBUUdCQUFUQUFBQUJRWUVBQlFBQUFBQUJnSUFnQUFBQUFXQU13QUFBQW9BQWdBekFBUUdCQUFVQUFBQUJRWUVBQlVBQUFBQUJnSUFnQUFBQUFXQU5BQUFBQW9BQWdBMEFBUUdCQUFWQUFBQUJRWUVBQllBQUFBQUJnSUFnQUFBQUFXQU5RQUFBQW9BQWdBMUFBUUdCQUFSQUFBQUJRWUVBQllBQUFBQUJnSUFnQUFBQUFXQU5nQUFBQW9BQWdBMkFBUUdCQUFWQUFBQUJRWUVBQmNBQUFBS0JnRUFBUUFBQllBM0FBQUFDZ0FDQURjQUJBWUVBQmNBQUFBRkJnUUFHQUFBQUFBR0FnQUNBQU1HQWdBQ0FBc0dFQUEyQUFBQU93QUFBRGdBQUFBQUFBQUFBQUFGZ0RnQUFBQUtBQUlBT0FBRUJnUUFHQUFBQUFVR0JBQVpBQUFBQ2dZQkFBRUFBQVdBT1FBQUFBb0FBZ0E1QUFRR0JBQVpBQUFBQlFZRUFCb0FBQUFLQmdFQUFRQUFCWUE2QUFBQUNnQUNBRG9BQkFZRUFCb0FBQUFGQmdRQUd3QUFBQW9HQVFBQkFBQUZnRHNBQUFBS0FBSUFPd0FFQmdRQUZ3QUFBQVVHQkFBYkFBQUFDZ1lCQUFFQUFBZUFQZ0FBQUFRQ0VBQlNQcy8vZklmUS8xSSt6LzgyV2J2L0NnQUNBRHdBQUFvQ0FBUUFCQW9DQUFFQURRSU1BRFpadS85U1BzLy9BQUFBQUE0Q0RBQjhoOUQvVWo3UC93QUFBQUFQQWd3QU5sbTcvNWhzNVA4QUFBQUFBQUFIZ0Q4QUFBQUVBaEFBb2F2cC96R0hIQUNocStuL3I2NE1BQW9BQWdBOUFBQUtBZ0FFQUFRS0FnQUJBQTBDREFDdnJnd0FvYXZwL3dBQUFBQU9BZ3dBTVljY0FLR3I2ZjhBQUFBQUR3SU1BSyt1REFBamhQbi9BQUFBQUFBQUI0QkFBQUFBQkFJUUFGSSt6Lzl3TW5NQVVqN1AveW9FWGdBS0FBSUFQZ0FBQ2dJQUJBQUVDZ0lBQVFBTkFnd0FLZ1JlQUZJK3ovOEFBQUFBRGdJTUFIQXljd0JTUHMvL0FBQUFBQThDREFBcUJGNEFtR3prL3dBQUFBQUFBQUFBQUFBQUFBQUE=</t>
        </r>
      </text>
    </comment>
    <comment ref="K190" authorId="0">
      <text>
        <r>
          <rPr>
            <sz val="9"/>
            <color indexed="81"/>
            <rFont val="Tahoma"/>
            <family val="2"/>
          </rPr>
          <t>QzIxSDE5TjVPfE1BU1RFUiBTSEVFVFBpY3R1cmUgNTQ3fFZtcERSREF4TURBRUF3SUJBQUFBQUFBQUFBQUFBQUNBQUFBQUFBTUFGZ0FBQUVOb1pXMUVjbUYzSURFeUxqQXVNaTR4TURjMkJBSVFBSUdZblA4Q0tGSC9sZ2dpQUdTUXR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DlzNEFnV0NBUUFBQUFrQUJnSUJBQUFBQ1FBR1FnQUFCQUlBZ0FCQUE4SUFnQUJBQU9BUFFBQUFBUUNFQUNCbUp6L0FpaFIvNVlJSWdCa2tMY0FCSUFCQUFBQUFBSUlBTkt6dlA5N3ZsSC9DZ0FDQUFJQU53UUJBQUVBQUFTQUFnQUFBQUFDQ0FDMEs2RC91d05iL3dvQUFnQURBRGNFQVFBQkFBQUVnQU1BQUFBQUFnZ0F0Q3VnLzdzRGVmOEtBQUlBQkFBQ0JBSUFCd0FyQkFJQUFBQklCQUFBTndRQkFBRUdnQUFBQUFBQUFnZ0E2TDZqLzd0cmRmOEVBaEFBZ1ppYy83dHJkZi9vdnFQLzc1NTgveU1JQVFBQUFnY0NBQUFBQUFjTkFBRUFBQUFEQUdBQXlBQURBRTRBQUFBQUJJQUVBQUFBQUFJSUFOS3p2UC84U0lML0NnQUNBQVVBQUFBRWdBVUFBQUFBQWdnQUFsYk8vN3NEYXY4S0FBSUFCZ0FDQkFJQUJ3QXJCQUlBQVFCSUJBQUFOd1FCQUFFR2dBQUFBQUFBQWdnQU51blIvN3RyWnY4RUFoQUF6OExLLzd0clp2K3RRTnIvNzU1dC95TUlBUUFBQWdjQ0FBQUFCUWNCQUFVRUJ3WUFBZ0FDQUFNQUFBY09BQUVBQUFBREFHQUF5QUFEQUU1SUFBQUFBQVNBQmdBQUFBQUNDQUFTK2NYL0dkR2Uvd29BQWdBSEFBQUFCSUFIQUFBQUFBSUlBQ1htc2Y5ekhMWC9DZ0FDQUFnQUFBQUVnQWdBQUFBQUFnZ0FaaXU3LzVDazBmOEtBQUlBQ1FBQUFBU0FDUUFBQUFBQ0NBQ1NnOWovVStIWC93b0FBZ0FLQUFBQUJJQUtBQUFBQUFJSUFINlc3UC81bGNIL0NnQUNBQXNBQUFBRWdBc0FBQUFBQWdnQVBsSGovOXdOcGY4S0FBSUFEQUFBQUFTQURBQUFBQUFDQ0FEU3lPSC9jR24wL3dvQUFnQU5BQUFBQklBTkFBQUFBQUlJQUtFbTBQK3ZyZ3dBQ2dBQ0FBNEFBQUFFZ0E0QUFBQUFBZ2dBMHNqaC8vRHpKQUFLQUFJQUR3QUFBQVNBRHdBQUFBQUNDQUR2VVA3L3I2NGJBQW9BQWdBUUFBSUVBZ0FJQUNzRUFnQUFBRWdFQUFBR2dBQUFBQUFBQWdnQTd2QUJBSy9HRndBRUFoQUE3N0Q2LzYvR0Z3Q0lDZ0lBcjRZZkFDTUlBUUFBQWdjQ0FBQUFBQWNOQUFFQUFBQURBR0FBeUFBREFFOEFBQUFBQklBUUFBQUFBQUlJQU85US92K3dydjMvQ2dBQ0FCRUFBZ1FDQUFjQUt3UUNBQUFBU0FRQUFBYUFBQUFBQUFBQ0NBQWk1QUVBc0JiNi93UUNFQUM4dmZyL3NCYjYveUxrQVFEalNRRUFJd2dCQUFBQ0J3SUFBQUFBQncwQUFRQUFBQU1BWUFESUFBTUFUZ0FBQUFBRWdCRUFBQUFBQWdnQWtvUFkvdzE4UVFBS0FBSUFFZ0FBQUFTQUVnQUFBQUFDQ0FCbUs3di8wTGhIQUFvQUFnQVRBQUFBQklBVEFBQUFBQUlJQUNYbXNmL3RRR1FBQ2dBQ0FCUUFBQUFFZ0JRQUFBQUFBZ2dBRXZuRi8wZU1lZ0FLQUFJQUZRQUFBQVNBRlFBQUFBQUNDQUErVWVQL2hFOTBBQW9BQWdBV0FBQUFCSUFXQUFBQUFBSUlBSDZXN1A5bngxY0FDZ0FDQUJjQUFBQUVnQmNBQUFBQUFnZ0FLMlQzLzk2YWlnQUtBQUlBR0FBQUFBU0FHQUFBQUFBQ0NBQm9KL0gvQy9PbkFBb0FBZ0FaQUFJRUFnQUhBQ3NFQWdBQUFFZ0VBQUEzQkFFQUFRYUFBQUFBQUFBQ0NBQ2J1dlQvQzF1a0FBUUNFQUEwbE8zL0MxdWtBSnU2OVA4K2pxc0FJd2dCQUFBQ0J3SUFBQUFBQncwQUFRQUFBQU1BWUFESUFBTUFUZ0FBQUFBRWdCa0FBQUFBQWdnQWVpSUxBQXZ6dGdBS0FBSUFHZ0EzQkFFQUFRQUFCSUFhQUFBQUFBSUlBTlJ0SVFBZTRLSUFDZ0FDQUJzQU53UUJBQUVBQUFTQUd3QUFBQUFDQ0FBWE9oVUFGM2lIQUFvQUFnQWNBQUlFQWdBSEFDc0VBZ0FCQUVnRUFBQTNCQUVBQVFhQUFBQUFBQUFDQ0FCS3pSZ0FGeENMQUFRQ0VBRGtwaEVBc2FsOEFFck5HQUFYRUlzQUl3Z0JBUDhCQndFQS93SUhBZ0FBQUFVSEFRQURBQWNPQUFFQUFBQURBR0FBeUFBREFFNUlBQUFBQUFXQUhRQUFBQW9BQWdBZEFBUUdCQUFCQUFBQUJRWUVBQUlBQUFBS0JnRUFBUUFBQllBZUFBQUFDZ0FDQUI0QUJBWUVBQUlBQUFBRkJnUUFBd0FBQUFvR0FRQUJBQUFGZ0I4QUFBQUtBQUlBSHdBRUJnUUFBd0FBQUFVR0JBQUVBQUFBQUFZQ0FBSUFBd1lDQUFJQUN3WVFBQUFBQUFBZUFBQUFJQUFBQUNJQUFBQUFBQVdBSUFBQUFBb0FBZ0FnQUFRR0JBQUVBQUFBQlFZRUFBVUFBQUFLQmdFQUFRQUFCWUFoQUFBQUNnQUNBQ0VBQkFZRUFBRUFBQUFGQmdRQUJRQUFBQW9HQVFBQkFBQUZnQ0lBQUFBS0FBSUFJZ0FFQmdRQUJBQUFBQVVHQkFBR0FBQUFDZ1lCQUFFQUFBV0FJd0FBQUFvQUFnQWpBQVFHQkFBR0FBQUFCUVlFQUFjQUFBQUFCZ0lBZ0FBQUFBV0FKQUFBQUFvQUFnQWtBQVFHQkFBSEFBQUFCUVlFQUFnQUFBQUFCZ0lBZ0FBQUFBV0FKUUFBQUFvQUFnQWxBQVFHQkFBSUFBQUFCUVlFQUFrQUFBQUFCZ0lBZ0FBQUFBV0FKZ0FBQUFvQUFnQW1BQVFHQkFBSkFBQUFCUVlFQUFvQUFBQUFCZ0lBZ0FBQUFBV0FKd0FBQUFvQUFnQW5BQVFHQkFBS0FBQUFCUVlFQUFzQUFBQUFCZ0lBZ0FBQUFBV0FLQUFBQUFvQUFnQW9BQVFHQkFBR0FBQUFCUVlFQUFzQUFBQUFCZ0lBZ0FBQUFBV0FLUUFBQUFvQUFnQXBBQVFHQkFBSkFBQUFCUVlFQUF3QUFBQUFBQVdBS2dBQUFBb0FBZ0FxQUFRR0JBQU1BQUFBQlFZRUFBMEFBQUFBQmdJQWdBQUFBQVdBS3dBQUFBb0FBZ0FyQUFRR0JBQU5BQUFBQlFZRUFBNEFBQUFBQmdJQWdBQUFBQVdBTEFBQUFBb0FBZ0FzQUFRR0JBQU9BQUFBQlFZRUFBOEFBQUFBQmdJQWdBQUFBQVdBTFFBQUFBb0FBZ0F0QUFRR0JBQVBBQUFBQlFZRUFCQUFBQUFBQmdJQWdBQUFBQVdBTGdBQUFBb0FBZ0F1QUFRR0JBQU1BQUFBQlFZRUFCQUFBQUFBQmdJQWdBQUFBQVdBTHdBQUFBb0FBZ0F2QUFRR0JBQU9BQUFBQlFZRUFCRUFBQUFBQUFXQU1BQUFBQW9BQWdBd0FBUUdCQUFSQUFBQUJRWUVBQklBQUFBQUJnSUFnQUFBQUFXQU1RQUFBQW9BQWdBeEFBUUdCQUFTQUFBQUJRWUVBQk1BQUFBQUJnSUFnQUFBQUFXQU1nQUFBQW9BQWdBeUFBUUdCQUFUQUFBQUJRWUVBQlFBQUFBQUJnSUFnQUFBQUFXQU13QUFBQW9BQWdBekFBUUdCQUFVQUFBQUJRWUVBQlVBQUFBQUJnSUFnQUFBQUFXQU5BQUFBQW9BQWdBMEFBUUdCQUFWQUFBQUJRWUVBQllBQUFBQUJnSUFnQUFBQUFXQU5RQUFBQW9BQWdBMUFBUUdCQUFSQUFBQUJRWUVBQllBQUFBQUJnSUFnQUFBQUFXQU5nQUFBQW9BQWdBMkFBUUdCQUFWQUFBQUJRWUVBQmNBQUFBS0JnRUFBUUFBQllBM0FBQUFDZ0FDQURjQUJBWUVBQmNBQUFBRkJnUUFHQUFBQUFBR0FnQUNBQU1HQWdBQ0FBc0dFQUEyQUFBQU93QUFBRGdBQUFBQUFBQUFBQUFGZ0RnQUFBQUtBQUlBT0FBRUJnUUFHQUFBQUFVR0JBQVpBQUFBQ2dZQkFBRUFBQVdBT1FBQUFBb0FBZ0E1QUFRR0JBQVpBQUFBQlFZRUFCb0FBQUFLQmdFQUFRQUFCWUE2QUFBQUNnQUNBRG9BQkFZRUFCb0FBQUFGQmdRQUd3QUFBQW9HQVFBQkFBQUZnRHNBQUFBS0FBSUFPd0FFQmdRQUZ3QUFBQVVHQkFBYkFBQUFDZ1lCQUFFQUFBZUFQZ0FBQUFRQ0VBQlNQcy8vZklmUS8xSSt6LzgyV2J2L0NnQUNBRHdBQUFvQ0FBUUFCQW9DQUFFQURRSU1BRFpadS85U1BzLy9BQUFBQUE0Q0RBQjhoOUQvVWo3UC93QUFBQUFQQWd3QU5sbTcvNWhzNVA4QUFBQUFBQUFIZ0Q4QUFBQUVBaEFBb2F2cC96R0hIQUNocStuL3I2NE1BQW9BQWdBOUFBQUtBZ0FFQUFRS0FnQUJBQTBDREFDdnJnd0FvYXZwL3dBQUFBQU9BZ3dBTVljY0FLR3I2ZjhBQUFBQUR3SU1BSyt1REFBamhQbi9BQUFBQUFBQUI0QkFBQUFBQkFJUUFGSSt6Lzl3TW5NQVVqN1AveW9FWGdBS0FBSUFQZ0FBQ2dJQUJBQUVDZ0lBQVFBTkFnd0FLZ1JlQUZJK3ovOEFBQUFBRGdJTUFIQXljd0JTUHMvL0FBQUFBQThDREFBcUJGNEFtR3prL3dBQUFBQUFBQUFBQUFBQUFBQUE=</t>
        </r>
      </text>
    </comment>
    <comment ref="J191" authorId="0">
      <text>
        <r>
          <rPr>
            <sz val="9"/>
            <color indexed="81"/>
            <rFont val="Tahoma"/>
            <family val="2"/>
          </rPr>
          <t>QzI2SDI2TjRPNFN8TUFTVEVSIFNIRUVUUGljdHVyZSA2MDF8Vm1wRFJEQXhNREFFQXdJQkFBQUFBQUFBQUFBQUFBQ0FBQUFBQUFNQUZnQUFBRU5vWlcxRWNtRjNJREV5TGpBdU1pNHhNRGMyQkFJUUFBQmdzZiswZTVUL21ia2hBQ0QyaF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0FBQUFCQUlRQUFBQUFBQUFBQUFBQUlER0JNVFlCZzRXQ0FRQUFBQWtBQmdJQkFBQUFDUUFHUWdBQUJBSUFnQUJBQThJQWdBQkFBT0FUQUFBQUFRQ0VBQUFZTEgvdEh1VS81bTVJUUFnOW9VQkJJQUJBQUFBQUFJSUFBQUF0ZjhUK3hrQUNnQUNBQUlBQWdRQ0FBZ0FLd1FDQUFBQVNBUUFBRGNFQVFBQkJvQUFBQUFBQUFJSUFBQ2d1UDhURXhZQUJBSVFBQUJnc2Y4VEV4WUFtcm00L3hQVEhRQWpDQUVBQUFJSEFnQUFBQUFIRFFBQkFBQUFBd0JnQU1nQUF3QlBBQUFBQUFTQUFnQUFBQUFDQ0FBQUFOUC9FL3NaQUFvQUFnQURBQUFBQklBREFBQUFBQUlJQUFBQTR2OG05ak1BQ2dBQ0FBUUFBZ1FDQUFjQUt3UUNBQUFBU0FRQUFBYUFBQUFBQUFBQ0NBQTBrK1gvSmw0d0FBUUNFQUROYk43L0psNHdBRFNUNWY5WmtUY0FJd2dCQUFBQ0J3SUFBQUFBQncwQUFRQUFBQU1BWUFESUFBTUFUZ0FBQUFBRWdBUUFBQUFBQWdnQUFBRFQvem54VFFBS0FBSUFCUUEzQkFFQUFRQUFCSUFGQUFBQUFBSUlBQUFBNHY5TTdHY0FDZ0FDQUFZQU53UUJBQUVBQUFTQUJnQUFBQUFDQ0FBQUFBQUFUT3huQUFvQUFnQUhBQUlFQWdBSEFDc0VBZ0FBQUVnRUFBQUdnQUFBQUFBQUFnZ0FNNU1EQUV4VVpBQUVBaEFBeld6OC8weFVaQUF6a3dNQWdJZHJBQ01JQVFBQUFnY0NBQUFBQUFjTkFBRUFBQUFEQUdBQXlBQURBRTRBQUFBQUJJQUhBQUFBQUFJSUFBQUFEd0JnNTRFQUNnQUNBQWdBTndRQkFBRUFBQVNBQ0FBQUFBQUNDQUFBQUFBQWMrS2JBQW9BQWdBSkFBQUFCSUFKQUFBQUFBSUlBQUVBNHY5ejRwc0FDZ0FDQUFvQU53UUJBQUVBQUFTQUNnQUFBQUFDQ0FBQUFOUC9odDIxQUFvQUFnQUxBRGNFQVFBQkFBQUVnQXNBQUFBQUFnZ0FBQURpLzVuWXp3QUtBQUlBREFBQUFBU0FEQUFBQUFBQ0NBQUJBTlAvcmRQcEFBb0FBZ0FOQUFJRUFnQUhBQ3NFQWdBQkFFZ0VBQUEzQkFFQUFRYUFBQUFBQUFBQ0NBQzhPODcvclR2bUFBUUNFQUJXRmNmL3JUdm1BRFNUMXYvZ2J1MEFJd2dCQUFBQ0J3SUFBQUFGQndFQUJBUUhCZ0FDQUFJQUF3QUFCdzRBQVFBQUFBTUFZQURJQUFNQVRrZ0FBQUFBQklBTkFBQUFBQUlJQUFFQTR2L0F6Z01CQ2dBQ0FBNEFBZ1FDQUJBQUt3UUNBQUFBU0FRQUFBYUFBQUFBQUFBQ0NBQUJvT1gvd0hJQUFRUUNFQUFCWU43L3dISUFBWnE1NWY4bUdRY0JJd2dCQUFBQ0J3SUFBQUFBQncwQUFRQUFBQU1BWUFESUFBTUFVd0FBQUFBRWdBNEFBQUFBQWdnQUZQdjcvOERPOUFBS0FBSUFEd0FDQkFJQUNBQXJCQUlBQUFCSUJBQUFOd1FCQUFFR2dBQUFBQUFBQWdnQUZKdi8vOERtOEFBRUFoQUFGRnY0LzhEbThBQ3R0UC8vd0tiNEFDTUlBUUFBQWdjQ0FBQUFBQWNOQUFFQUFBQURBR0FBeUFBREFFOEFBQUFBQklBUEFBQUFBQUlJQUFFQThmL1R5UjBCQ2dBQ0FCQUFBQUFFZ0JBQUFBQUFBZ2dBQVFEaS8rYkVOd0VLQUFJQUVRQTNCQUVBQVFBQUJJQVJBQUFBQUFJSUFBRUE4Zi81djFFQkNnQUNBQklBTndRQkFBRUFBQVNBRWdBQUFBQUNDQUFBQUE4QStiOVJBUW9BQWdBVEFBQUFCSUFUQUFBQUFBSUlBQUFBSGdBTnUyc0JDZ0FDQUJRQUFnUUNBQWdBS3dRQ0FBQUFTQVFBQURjRUFRQUJCb0FBQUFBQUFBSUlBQUNnSVFBTjAyY0JCQUlRQUFCZ0dnQU4wMmNCbWJraEFBMlRid0VqQ0FFQUFBSUhBZ0FBQUFBSERRQUJBQUFBQXdCZ0FNZ0FBd0JQQUFBQUFBU0FGQUFBQUFBQ0NBQUFBQThBSUxhRkFRb0FBZ0FWQURjRUFRQUJBQUFFZ0JVQUFBQUFBZ2dBQUFBZUFPYkVOd0VLQUFJQUZnQTNCQUVBQVFBQUJJQVdBQUFBQUFJSUFBQUFEd0RUeVIwQkNnQUNBQmNBTndRQkFBRUFBQVNBRndBQUFBQUNDQUR0Qk1qL3dNNFNBUW9BQWdBWUFBSUVBZ0FJQUNzRUFnQUFBRWdFQUFBM0JBRUFBUWFBQUFBQUFBQUNDQUR0cE12L3dPWU9BUVFDRUFEdFpNVC93T1lPQVllK3kvL0FwaFlCSXdnQkFBQUNCd0lBQUFBQUJ3MEFBUUFBQUFNQVlBRElBQU1BVHdBQUFBQUVnQmdBQUFBQUFnZ0FBQUFBQUpuWXp3QUtBQUlBR1FBM0JBRUFBUUFBQklBWkFBQUFBQUlJQUFBQUR3Q0czYlVBQ2dBQ0FCb0FOd1FCQUFFQUFBU0FHZ0FBQUFBQ0NBRC8vdzRBT2ZGTkFBb0FBZ0FiQURjRUFRQUJBQUFFZ0JzQUFBQUFBZ2dBQUFBQUFDYjJNd0FLQUFJQUhBQTNCQUVBQVFBQUJJQWNBQUFBQUFJSUFBQUE0djhBQUFBQUNnQUNBQjBBQUFBRWdCMEFBQUFBQWdnQUFBRFQvKzBFNXY4S0FBSUFIZ0EzQkFFQUFRQUFCSUFlQUFBQUFBSUlBQUVBNHYvYUNjei9DZ0FDQUI4QUFBQUVnQjhBQUFBQUFnZ0FBUURULzhjT3N2OEtBQUlBSUFBM0JBRUFBUUFBQklBZ0FBQUFBQUlJQUFFQXhQKzBFNWovQ2dBQ0FDRUFBZ1FDQUFjQUt3UUNBQUFBU0FRQUFEY0VBUUFCQm9BQUFBQUFBQUlJQURTVHgvKzBlNVQvQkFJUUFNMXN3UCswZTVUL05KUEgvK2V1bS84akNBRUFBQUlIQWdBQUFBQUhEUUFCQUFBQUF3QmdBTWdBQXdCT0FBQUFBQVNBSVFBQUFBQUNDQUFBQUFBQTJnbk0vd29BQWdBaUFEY0VBUUFCQUFBRWdDSUFBQUFBQWdnQS8vOE9BTzBFNXY4S0FBSUFJd0EzQkFFQUFRQUFCSUFqQUFBQUFBSUlBQUFBQUFBQUFBQUFDZ0FDQUNRQU53UUJBQUVBQUFXQUpRQUFBQW9BQWdBbEFBUUdCQUFCQUFBQUJRWUVBQUlBQUFBQUJnSUFBZ0FBQUFXQUpnQUFBQW9BQWdBbUFBUUdCQUFDQUFBQUJRWUVBQU1BQUFBS0JnRUFBUUFBQllBbkFBQUFDZ0FDQUNjQUJBWUVBQU1BQUFBRkJnUUFCQUFBQUFvR0FRQUJBQUFGZ0NnQUFBQUtBQUlBS0FBRUJnUUFCQUFBQUFVR0JBQUZBQUFBQ2dZQkFBRUFBQVdBS1FBQUFBb0FBZ0FwQUFRR0JBQUZBQUFBQlFZRUFBWUFBQUFLQmdFQUFRQUFCWUFxQUFBQUNnQUNBQ29BQkFZRUFBWUFBQUFGQmdRQUJ3QUFBQW9HQVFBQkFBQUZnQ3NBQUFBS0FBSUFLd0FFQmdRQUJ3QUFBQVVHQkFBSUFBQUFDZ1lCQUFFQUFBV0FMQUFBQUFvQUFnQXNBQVFHQkFBSUFBQUFCUVlFQUFrQUFBQUFCZ0lBQWdBREJnSUFBZ0FMQmhBQUt3QUFBRDRBQUFBdEFBQUFBQUFBQUFBQUJZQXRBQUFBQ2dBQ0FDMEFCQVlFQUFrQUFBQUZCZ1FBQ2dBQUFBb0dBUUFCQUFBRmdDNEFBQUFLQUFJQUxnQUVCZ1FBQ2dBQUFBVUdCQUFMQUFBQUFBWUNBQUlBQXdZQ0FBSUFDd1lRQUFBQUFBQXRBQUFBUEFBQUFDOEFBQUFBQUFXQUx3QUFBQW9BQWdBdkFBUUdCQUFMQUFBQUJRWUVBQXdBQUFBS0JnRUFBUUFBQllBd0FBQUFDZ0FDQURBQUJBWUVBQXdBQUFBRkJnUUFEUUFBQUFvR0FRQUJBQUFGZ0RFQUFBQUtBQUlBTVFBRUJnUUFEUUFBQUFVR0JBQU9BQUFBQUFZQ0FBSUFBQUFGZ0RJQUFBQUtBQUlBTWdBRUJnUUFEUUFBQUFVR0JBQVBBQUFBQ2dZQkFBRUFBQVdBTXdBQUFBb0FBZ0F6QUFRR0JBQVBBQUFBQlFZRUFCQUFBQUFBQmdJQUFnQURCZ0lBQWdBTEJoQUFNZ0FBQURvQUFBQTBBQUFBQUFBQUFBQUFCWUEwQUFBQUNnQUNBRFFBQkFZRUFCQUFBQUFGQmdRQUVRQUFBQW9HQVFBQkFBQUZnRFVBQUFBS0FBSUFOUUFFQmdRQUVRQUFBQVVHQkFBU0FBQUFBQVlDQUFJQUF3WUNBQUlBQ3dZUUFBQUFBQUEwQUFBQU9BQUFBRFlBQUFBQUFBV0FOZ0FBQUFvQUFnQTJBQVFHQkFBU0FBQUFCUVlFQUJNQUFBQUtCZ0VBQVFBQUJZQTNBQUFBQ2dBQ0FEY0FCQVlFQUJNQUFBQUZCZ1FBRkFBQUFBb0dBUUFCQUFBRmdEZ0FBQUFLQUFJQU9BQUVCZ1FBRWdBQUFBVUdCQUFWQUFBQUNnWUJBQUVBQUFXQU9RQUFBQW9BQWdBNUFBUUdCQUFWQUFBQUJRWUVBQllBQUFBQUJnSUFBZ0FEQmdJQUFnQUxCaEFBQUFBQUFEZ0FBQUE2QUFBQUFBQUFBQUFBQllBNkFBQUFDZ0FDQURvQUJBWUVBQThBQUFBRkJnUUFGZ0FBQUFvR0FRQUJBQUFGZ0RzQUFBQUtBQUlBT3dBRUJnUUFEUUFBQUFVR0JBQVhBQUFBQUFZQ0FBSUFBQUFGZ0R3QUFBQUtBQUlBUEFBRUJnUUFDd0FBQUFVR0JBQVlBQUFBQ2dZQkFBRUFBQVdBUFFBQUFBb0FBZ0E5QUFRR0JBQVlBQUFBQlFZRUFCa0FBQUFBQmdJQUFnQURCZ0lBQWdBTEJoQUFBQUFBQUR3QUFBQStBQUFBQUFBQUFBQUFCWUErQUFBQUNnQUNBRDRBQkFZRUFBZ0FBQUFGQmdRQUdRQUFBQW9HQVFBQkFBQUZnRDhBQUFBS0FBSUFQd0FFQmdRQUJnQUFBQVVHQkFBYUFBQUFDZ1lCQUFFQUFBV0FRQUFBQUFvQUFnQkFBQVFHQkFBYUFBQUFCUVlFQUJzQUFBQUtCZ0VBQVFBQUJZQkJBQUFBQ2dBQ0FFRUFCQVlFQUFNQUFBQUZCZ1FBR3dBQUFBb0dBUUFCQUFBRmdFSUFBQUFLQUFJQVFnQUVCZ1FBQWdBQUFBVUdCQUFjQUFBQUNnWUJBQUVBQUFXQVF3QUFBQW9BQWdCREFBUUdCQUFjQUFBQUJRWUVBQjBBQUFBQUJnSUFBZ0FEQmdJQUFRQUxCaEFBU2dBQUFFSUFBQUFBQUFBQVJBQUFBQUFBQllCRUFBQUFDZ0FDQUVRQUJBWUVBQjBBQUFBRkJnUUFIZ0FBQUFvR0FRQUJBQUFGZ0VVQUFBQUtBQUlBUlFBRUJnUUFIZ0FBQUFVR0JBQWZBQUFBQ2dZQkFBRUFBQVdBUmdBQUFBb0FBZ0JHQUFRR0JBQWZBQUFBQlFZRUFDQUFBQUFBQmdJQUJBQUtCZ0VBQVFBQUJZQkhBQUFBQ2dBQ0FFY0FCQVlFQUI0QUFBQUZCZ1FBSVFBQUFBQUdBZ0FDQUFNR0FnQUJBQXNHRUFCRUFBQUFSUUFBQUFBQUFBQklBQUFBQUFBRmdFZ0FBQUFLQUFJQVNBQUVCZ1FBSVFBQUFBVUdCQUFpQUFBQUNnWUJBQUVBQUFXQVNRQUFBQW9BQWdCSkFBUUdCQUFpQUFBQUJRWUVBQ01BQUFBQUJnSUFBZ0FEQmdJQUFRQUxCaEFBU0FBQUFBQUFBQUFBQUFBQVNnQUFBQUFBQllCS0FBQUFDZ0FDQUVvQUJBWUVBQndBQUFBRkJnUUFJd0FBQUFvR0FRQUJBQUFBQUFBQUFBQUFBQT09</t>
        </r>
      </text>
    </comment>
    <comment ref="K191" authorId="0">
      <text>
        <r>
          <rPr>
            <sz val="9"/>
            <color indexed="81"/>
            <rFont val="Tahoma"/>
            <family val="2"/>
          </rPr>
          <t>QzI2SDI2TjRPNFN8TUFTVEVSIFNIRUVUUGljdHVyZSA2MDF8Vm1wRFJEQXhNREFFQXdJQkFBQUFBQUFBQUFBQUFBQ0FBQUFBQUFNQUZnQUFBRU5vWlcxRWNtRjNJREV5TGpBdU1pNHhNRGMyQkFJUUFBQmdzZiswZTVUL21ia2hBQ0QyaF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0FBQUFCQUlRQUFBQUFBQUFBQUFBQUlER0JNVFlCZzRXQ0FRQUFBQWtBQmdJQkFBQUFDUUFHUWdBQUJBSUFnQUJBQThJQWdBQkFBT0FUQUFBQUFRQ0VBQUFZTEgvdEh1VS81bTVJUUFnOW9VQkJJQUJBQUFBQUFJSUFBQUF0ZjhUK3hrQUNnQUNBQUlBQWdRQ0FBZ0FLd1FDQUFBQVNBUUFBRGNFQVFBQkJvQUFBQUFBQUFJSUFBQ2d1UDhURXhZQUJBSVFBQUJnc2Y4VEV4WUFtcm00L3hQVEhRQWpDQUVBQUFJSEFnQUFBQUFIRFFBQkFBQUFBd0JnQU1nQUF3QlBBQUFBQUFTQUFnQUFBQUFDQ0FBQUFOUC9FL3NaQUFvQUFnQURBQUFBQklBREFBQUFBQUlJQUFBQTR2OG05ak1BQ2dBQ0FBUUFBZ1FDQUFjQUt3UUNBQUFBU0FRQUFBYUFBQUFBQUFBQ0NBQTBrK1gvSmw0d0FBUUNFQUROYk43L0psNHdBRFNUNWY5WmtUY0FJd2dCQUFBQ0J3SUFBQUFBQncwQUFRQUFBQU1BWUFESUFBTUFUZ0FBQUFBRWdBUUFBQUFBQWdnQUFBRFQvem54VFFBS0FBSUFCUUEzQkFFQUFRQUFCSUFGQUFBQUFBSUlBQUFBNHY5TTdHY0FDZ0FDQUFZQU53UUJBQUVBQUFTQUJnQUFBQUFDQ0FBQUFBQUFUT3huQUFvQUFnQUhBQUlFQWdBSEFDc0VBZ0FBQUVnRUFBQUdnQUFBQUFBQUFnZ0FNNU1EQUV4VVpBQUVBaEFBeld6OC8weFVaQUF6a3dNQWdJZHJBQ01JQVFBQUFnY0NBQUFBQUFjTkFBRUFBQUFEQUdBQXlBQURBRTRBQUFBQUJJQUhBQUFBQUFJSUFBQUFEd0JnNTRFQUNnQUNBQWdBTndRQkFBRUFBQVNBQ0FBQUFBQUNDQUFBQUFBQWMrS2JBQW9BQWdBSkFBQUFCSUFKQUFBQUFBSUlBQUVBNHY5ejRwc0FDZ0FDQUFvQU53UUJBQUVBQUFTQUNnQUFBQUFDQ0FBQUFOUC9odDIxQUFvQUFnQUxBRGNFQVFBQkFBQUVnQXNBQUFBQUFnZ0FBQURpLzVuWXp3QUtBQUlBREFBQUFBU0FEQUFBQUFBQ0NBQUJBTlAvcmRQcEFBb0FBZ0FOQUFJRUFnQUhBQ3NFQWdBQkFFZ0VBQUEzQkFFQUFRYUFBQUFBQUFBQ0NBQzhPODcvclR2bUFBUUNFQUJXRmNmL3JUdm1BRFNUMXYvZ2J1MEFJd2dCQUFBQ0J3SUFBQUFGQndFQUJBUUhCZ0FDQUFJQUF3QUFCdzRBQVFBQUFBTUFZQURJQUFNQVRrZ0FBQUFBQklBTkFBQUFBQUlJQUFFQTR2L0F6Z01CQ2dBQ0FBNEFBZ1FDQUJBQUt3UUNBQUFBU0FRQUFBYUFBQUFBQUFBQ0NBQUJvT1gvd0hJQUFRUUNFQUFCWU43L3dISUFBWnE1NWY4bUdRY0JJd2dCQUFBQ0J3SUFBQUFBQncwQUFRQUFBQU1BWUFESUFBTUFVd0FBQUFBRWdBNEFBQUFBQWdnQUZQdjcvOERPOUFBS0FBSUFEd0FDQkFJQUNBQXJCQUlBQUFCSUJBQUFOd1FCQUFFR2dBQUFBQUFBQWdnQUZKdi8vOERtOEFBRUFoQUFGRnY0LzhEbThBQ3R0UC8vd0tiNEFDTUlBUUFBQWdjQ0FBQUFBQWNOQUFFQUFBQURBR0FBeUFBREFFOEFBQUFBQklBUEFBQUFBQUlJQUFFQThmL1R5UjBCQ2dBQ0FCQUFBQUFFZ0JBQUFBQUFBZ2dBQVFEaS8rYkVOd0VLQUFJQUVRQTNCQUVBQVFBQUJJQVJBQUFBQUFJSUFBRUE4Zi81djFFQkNnQUNBQklBTndRQkFBRUFBQVNBRWdBQUFBQUNDQUFBQUE4QStiOVJBUW9BQWdBVEFBQUFCSUFUQUFBQUFBSUlBQUFBSGdBTnUyc0JDZ0FDQUJRQUFnUUNBQWdBS3dRQ0FBQUFTQVFBQURjRUFRQUJCb0FBQUFBQUFBSUlBQUNnSVFBTjAyY0JCQUlRQUFCZ0dnQU4wMmNCbWJraEFBMlRid0VqQ0FFQUFBSUhBZ0FBQUFBSERRQUJBQUFBQXdCZ0FNZ0FBd0JQQUFBQUFBU0FGQUFBQUFBQ0NBQUFBQThBSUxhRkFRb0FBZ0FWQURjRUFRQUJBQUFFZ0JVQUFBQUFBZ2dBQUFBZUFPYkVOd0VLQUFJQUZnQTNCQUVBQVFBQUJJQVdBQUFBQUFJSUFBQUFEd0RUeVIwQkNnQUNBQmNBTndRQkFBRUFBQVNBRndBQUFBQUNDQUR0Qk1qL3dNNFNBUW9BQWdBWUFBSUVBZ0FJQUNzRUFnQUFBRWdFQUFBM0JBRUFBUWFBQUFBQUFBQUNDQUR0cE12L3dPWU9BUVFDRUFEdFpNVC93T1lPQVllK3kvL0FwaFlCSXdnQkFBQUNCd0lBQUFBQUJ3MEFBUUFBQUFNQVlBRElBQU1BVHdBQUFBQUVnQmdBQUFBQUFnZ0FBQUFBQUpuWXp3QUtBQUlBR1FBM0JBRUFBUUFBQklBWkFBQUFBQUlJQUFBQUR3Q0czYlVBQ2dBQ0FCb0FOd1FCQUFFQUFBU0FHZ0FBQUFBQ0NBRC8vdzRBT2ZGTkFBb0FBZ0FiQURjRUFRQUJBQUFFZ0JzQUFBQUFBZ2dBQUFBQUFDYjJNd0FLQUFJQUhBQTNCQUVBQVFBQUJJQWNBQUFBQUFJSUFBQUE0djhBQUFBQUNnQUNBQjBBQUFBRWdCMEFBQUFBQWdnQUFBRFQvKzBFNXY4S0FBSUFIZ0EzQkFFQUFRQUFCSUFlQUFBQUFBSUlBQUVBNHYvYUNjei9DZ0FDQUI4QUFBQUVnQjhBQUFBQUFnZ0FBUURULzhjT3N2OEtBQUlBSUFBM0JBRUFBUUFBQklBZ0FBQUFBQUlJQUFFQXhQKzBFNWovQ2dBQ0FDRUFBZ1FDQUFjQUt3UUNBQUFBU0FRQUFEY0VBUUFCQm9BQUFBQUFBQUlJQURTVHgvKzBlNVQvQkFJUUFNMXN3UCswZTVUL05KUEgvK2V1bS84akNBRUFBQUlIQWdBQUFBQUhEUUFCQUFBQUF3QmdBTWdBQXdCT0FBQUFBQVNBSVFBQUFBQUNDQUFBQUFBQTJnbk0vd29BQWdBaUFEY0VBUUFCQUFBRWdDSUFBQUFBQWdnQS8vOE9BTzBFNXY4S0FBSUFJd0EzQkFFQUFRQUFCSUFqQUFBQUFBSUlBQUFBQUFBQUFBQUFDZ0FDQUNRQU53UUJBQUVBQUFXQUpRQUFBQW9BQWdBbEFBUUdCQUFCQUFBQUJRWUVBQUlBQUFBQUJnSUFBZ0FBQUFXQUpnQUFBQW9BQWdBbUFBUUdCQUFDQUFBQUJRWUVBQU1BQUFBS0JnRUFBUUFBQllBbkFBQUFDZ0FDQUNjQUJBWUVBQU1BQUFBRkJnUUFCQUFBQUFvR0FRQUJBQUFGZ0NnQUFBQUtBQUlBS0FBRUJnUUFCQUFBQUFVR0JBQUZBQUFBQ2dZQkFBRUFBQVdBS1FBQUFBb0FBZ0FwQUFRR0JBQUZBQUFBQlFZRUFBWUFBQUFLQmdFQUFRQUFCWUFxQUFBQUNnQUNBQ29BQkFZRUFBWUFBQUFGQmdRQUJ3QUFBQW9HQVFBQkFBQUZnQ3NBQUFBS0FBSUFLd0FFQmdRQUJ3QUFBQVVHQkFBSUFBQUFDZ1lCQUFFQUFBV0FMQUFBQUFvQUFnQXNBQVFHQkFBSUFBQUFCUVlFQUFrQUFBQUFCZ0lBQWdBREJnSUFBZ0FMQmhBQUt3QUFBRDRBQUFBdEFBQUFBQUFBQUFBQUJZQXRBQUFBQ2dBQ0FDMEFCQVlFQUFrQUFBQUZCZ1FBQ2dBQUFBb0dBUUFCQUFBRmdDNEFBQUFLQUFJQUxnQUVCZ1FBQ2dBQUFBVUdCQUFMQUFBQUFBWUNBQUlBQXdZQ0FBSUFDd1lRQUFBQUFBQXRBQUFBUEFBQUFDOEFBQUFBQUFXQUx3QUFBQW9BQWdBdkFBUUdCQUFMQUFBQUJRWUVBQXdBQUFBS0JnRUFBUUFBQllBd0FBQUFDZ0FDQURBQUJBWUVBQXdBQUFBRkJnUUFEUUFBQUFvR0FRQUJBQUFGZ0RFQUFBQUtBQUlBTVFBRUJnUUFEUUFBQUFVR0JBQU9BQUFBQUFZQ0FBSUFBQUFGZ0RJQUFBQUtBQUlBTWdBRUJnUUFEUUFBQUFVR0JBQVBBQUFBQ2dZQkFBRUFBQVdBTXdBQUFBb0FBZ0F6QUFRR0JBQVBBQUFBQlFZRUFCQUFBQUFBQmdJQUFnQURCZ0lBQWdBTEJoQUFNZ0FBQURvQUFBQTBBQUFBQUFBQUFBQUFCWUEwQUFBQUNnQUNBRFFBQkFZRUFCQUFBQUFGQmdRQUVRQUFBQW9HQVFBQkFBQUZnRFVBQUFBS0FBSUFOUUFFQmdRQUVRQUFBQVVHQkFBU0FBQUFBQVlDQUFJQUF3WUNBQUlBQ3dZUUFBQUFBQUEwQUFBQU9BQUFBRFlBQUFBQUFBV0FOZ0FBQUFvQUFnQTJBQVFHQkFBU0FBQUFCUVlFQUJNQUFBQUtCZ0VBQVFBQUJZQTNBQUFBQ2dBQ0FEY0FCQVlFQUJNQUFBQUZCZ1FBRkFBQUFBb0dBUUFCQUFBRmdEZ0FBQUFLQUFJQU9BQUVCZ1FBRWdBQUFBVUdCQUFWQUFBQUNnWUJBQUVBQUFXQU9RQUFBQW9BQWdBNUFBUUdCQUFWQUFBQUJRWUVBQllBQUFBQUJnSUFBZ0FEQmdJQUFnQUxCaEFBQUFBQUFEZ0FBQUE2QUFBQUFBQUFBQUFBQllBNkFBQUFDZ0FDQURvQUJBWUVBQThBQUFBRkJnUUFGZ0FBQUFvR0FRQUJBQUFGZ0RzQUFBQUtBQUlBT3dBRUJnUUFEUUFBQUFVR0JBQVhBQUFBQUFZQ0FBSUFBQUFGZ0R3QUFBQUtBQUlBUEFBRUJnUUFDd0FBQUFVR0JBQVlBQUFBQ2dZQkFBRUFBQVdBUFFBQUFBb0FBZ0E5QUFRR0JBQVlBQUFBQlFZRUFCa0FBQUFBQmdJQUFnQURCZ0lBQWdBTEJoQUFBQUFBQUR3QUFBQStBQUFBQUFBQUFBQUFCWUErQUFBQUNnQUNBRDRBQkFZRUFBZ0FBQUFGQmdRQUdRQUFBQW9HQVFBQkFBQUZnRDhBQUFBS0FBSUFQd0FFQmdRQUJnQUFBQVVHQkFBYUFBQUFDZ1lCQUFFQUFBV0FRQUFBQUFvQUFnQkFBQVFHQkFBYUFBQUFCUVlFQUJzQUFBQUtCZ0VBQVFBQUJZQkJBQUFBQ2dBQ0FFRUFCQVlFQUFNQUFBQUZCZ1FBR3dBQUFBb0dBUUFCQUFBRmdFSUFBQUFLQUFJQVFnQUVCZ1FBQWdBQUFBVUdCQUFjQUFBQUNnWUJBQUVBQUFXQVF3QUFBQW9BQWdCREFBUUdCQUFjQUFBQUJRWUVBQjBBQUFBQUJnSUFBZ0FEQmdJQUFRQUxCaEFBU2dBQUFFSUFBQUFBQUFBQVJBQUFBQUFBQllCRUFBQUFDZ0FDQUVRQUJBWUVBQjBBQUFBRkJnUUFIZ0FBQUFvR0FRQUJBQUFGZ0VVQUFBQUtBQUlBUlFBRUJnUUFIZ0FBQUFVR0JBQWZBQUFBQ2dZQkFBRUFBQVdBUmdBQUFBb0FBZ0JHQUFRR0JBQWZBQUFBQlFZRUFDQUFBQUFBQmdJQUJBQUtCZ0VBQVFBQUJZQkhBQUFBQ2dBQ0FFY0FCQVlFQUI0QUFBQUZCZ1FBSVFBQUFBQUdBZ0FDQUFNR0FnQUJBQXNHRUFCRUFBQUFSUUFBQUFBQUFBQklBQUFBQUFBRmdFZ0FBQUFLQUFJQVNBQUVCZ1FBSVFBQUFBVUdCQUFpQUFBQUNnWUJBQUVBQUFXQVNRQUFBQW9BQWdCSkFBUUdCQUFpQUFBQUJRWUVBQ01BQUFBQUJnSUFBZ0FEQmdJQUFRQUxCaEFBU0FBQUFBQUFBQUFBQUFBQVNnQUFBQUFBQllCS0FBQUFDZ0FDQUVvQUJBWUVBQndBQUFBRkJnUUFJd0FBQUFvR0FRQUJBQUFBQUFBQUFBQUFBQT09</t>
        </r>
      </text>
    </comment>
    <comment ref="J192" authorId="0">
      <text>
        <r>
          <rPr>
            <sz val="9"/>
            <color indexed="81"/>
            <rFont val="Tahoma"/>
            <family val="2"/>
          </rPr>
          <t>QzIxSDI4RjNONU8yfE1BU1RFUiBTSEVFVFBpY3R1cmUgMzEzfFZtcERSREF4TURBRUF3SUJBQUFBQUFBQUFBQUFBQUNBQUFBQUFBTUFGZ0FBQUVOb1pXMUVjbUYzSURFeUxqQXVNaTR4TURjMkJBSVFBQUJnN2YvYTFjai9mYVpSQUtJd2lR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QUxJR0JFV0NBUUFBQUFrQUJnSUJBQUFBQ1FBR1FnQUFCQUlBZ0FCQUE4SUFnQUJBQU9BUXdBQUFBUUNFQUFBWU8zLzJ0WEkvMzJtVVFDaU1Ja0JCSUFCQUFBQUFBSUlBTEFTUWdDaThJZ0JDZ0FDQUFJQU53UUJBQUVBQUFTQUFnQUFBQUFDQ0FDd0VsRUFqL1Z1QVFvQUFnQURBRGNFQVFBQkFBQUVnQU1BQUFBQUFnZ0FzQkpDQUh6NlZBRUtBQUlBQkFBQ0JBSUFCd0FyQkFJQUFBQklCQUFBQm9BQUFBQUFBQUlJQU9PbFJRQjhZbEVCQkFJUUFIMS9QZ0I4WWxFQjQ2VkZBSytWV0FFakNBRUFBQUlIQWdBQUFBQUhEUUFCQUFBQUF3QmdBTWdBQXdCT0FBQUFBQVNBQkFBQUFBQUNDQUN3RWlRQWZQcFVBUW9BQWdBRkFEY0VBUUFCQUFBRWdBVUFBQUFBQWdnQXNCSVZBSS8xYmdFS0FBSUFCZ0EzQkFFQUFRQUFCSUFHQUFBQUFBSUlBTEFTVVFCby96b0JDZ0FDQUFjQU53UUJBQUVBQUFTQUJ3QUFBQUFDQ0FDd0VrSUFWUVFoQVFvQUFnQUlBRGNFQVFBQkFBQUVnQWdBQUFBQUFnZ0FzQkpSQUVJSkJ3RUtBQUlBQ1FBM0JBRUFBUUFBQklBSkFBQUFBQUlJQUxBU1FnQXZEdTBBQ2dBQ0FBb0FBZ1FDQUFjQUt3UUNBQUFBU0FRQUFBYUFBQUFBQUFBQ0NBRGpwVVVBTDNicEFBUUNFQUI5Zno0QUwzYnBBT09sUlFCaXFmQUFJd2dCQUFBQ0J3SUFBQUFBQncwQUFRQUFBQU1BWUFESUFBTUFUZ0FBQUFBRWdBb0FBQUFBQWdnQXNCSlJBQnNUMHdBS0FBSUFDd0EzQkFFQUFRQUFCSUFMQUFBQUFBSUlBTEFTUWdBSUdMa0FDZ0FDQUF3QU53UUJBQUVBQUFTQURBQUFBQUFDQ0FDd0VpUUFDQmk1QUFvQUFnQU5BQUlFQWdBSEFDc0VBZ0FBQUVnRUFBQUdnQUFBQUFBQUFnZ0E0NlVuQUFpQXRRQUVBaEFBZlg4Z0FBaUF0UURqcFNjQU83TzhBQ01JQVFBQUFnY0NBQUFBQUFjTkFBRUFBQUFEQUdBQXlBQURBRTRBQUFBQUJJQU5BQUFBQUFJSUFMQVNGUUFiRTlNQUNnQUNBQTRBTndRQkFBRUFBQVNBRGdBQUFBQUNDQUN3RWlRQUx3N3RBQW9BQWdBUEFEY0VBUUFCQUFBRWdBOEFBQUFBQWdnQXNCSVZBUFVjbndBS0FBSUFFQUFBQUFTQUVBQUFBQUFDQ0FDeEV2Zi85UnlmQUFvQUFnQVJBQUlFQWdBSUFDc0VBZ0FBQUVnRUFBQTNCQUVBQVFhQUFBQUFBQUFDQ0FDeHN2ci85VFNiQUFRQ0VBQ3hjdlAvOVRTYkFFdk0rdi8xOUtJQUl3Z0JBQUFDQndJQUFBQUFCdzBBQVFBQUFBTUFZQURJQUFNQVR3QUFBQUFFZ0JFQUFBQUFBZ2dBc0JJa0FPSWhoUUFLQUFJQUVnQUFBQVNBRWdBQUFBQUNDQUN3RWtJQTRpR0ZBQW9BQWdBVEFBQUFCSUFUQUFBQUFBSUlBTEFTVVFET0ptc0FDZ0FDQUJRQUFBQUVnQlFBQUFBQUFnZ0FzQkpDQUxzclVRQUtBQUlBRlFBQUFBU0FGUUFBQUFBQ0NBQ3dFaVFBdXl0UkFBb0FBZ0FXQUFBQUJJQVdBQUFBQUFJSUFMQVNGUURPSm1zQUNnQUNBQmNBQUFBRWdCY0FBQUFBQWdnQXNCSVZBS2d3TndBS0FBSUFHQUFBQUFTQUdBQUFBQUFDQ0FERVBQZi80UTAwQUFvQUFnQVpBQUlFQWdBSEFDc0VBZ0FBQUVnRUFBQUdnQUFBQUFBQUFnZ0E5OC82LytGMU1BQUVBaEFBa0tuei8rRjFNQUQzei9yL0ZLazNBQ01JQVFBQUFnY0NBQUFBQUFjTkFBRUFBQUFEQUdBQXlBQURBRTRBQUFBQUJJQVpBQUFBQUFJSUFBQUE4ZiswdFJZQUNnQUNBQm9BQWdRQ0FBZ0FLd1FDQUFBQVNBUUFBQWFBQUFBQUFBQUNDQUFBb1BUL3RNMFNBQVFDRUFBQVlPMy90TTBTQUpxNTlQKzBqUm9BSXdnQkFBQUNCd0lBQUFBQUJ3MEFBUUFBQUFNQVlBRElBQU1BVHdBQUFBQUVnQm9BQUFBQUFnZ0FFL3NLQUxTMUJ3QUtBQUlBR3dBQUFBU0FHd0FBQUFBQ0NBQnRSaUVBb2NnYkFBb0FBZ0FjQUFJRUFnQUhBQ3NFQWdBQUFFZ0VBQUFHZ0FBQUFBQUFBZ2dBb05ra0FLRXdHQUFFQWhBQU9yTWRBS0V3R0FDZzJTUUExR01mQUNNSUFRQUFBZ2NDQUFBQUFBY05BQUVBQUFBREFHQUF5QUFEQUU0QUFBQUFCSUFjQUFBQUFBSUlBTm9kRGdESTMrbi9DZ0FDQUIwQUFBQUVnQjBBQUFBQUFnZ0FvVUFSQU5vSnpQOEtBQUlBSGdBQ0JBSUFDUUFyQkFJQUFBQklCQUFBTndRQkFBRUdnQUFBQUFBQUFnZ0ExZE1VQU5yVnlQOEVBaEFBYnEwTkFOclZ5UC9WMHhRQWRPL08veU1JQVFBQUFnY0NBQUFBQUFjTkFBRUFBQUFEQUdBQXlBQURBRVlBQUFBQUJJQWVBQUFBQUFJSUFPS0ZLUUFMck4zL0NnQUNBQjhBQWdRQ0FBa0FLd1FDQUFBQVNBUUFBRGNFQVFBQkJvQUFBQUFBQUFJSUFCVVpMUUFMZU5yL0JBSVFBSzd5SlFBTGVOci9GUmt0QUtTUjRQOGpDQUVBQUFJSEFnQUFBQUFIRFFBQkFBQUFBd0JnQU1nQUF3QkdBQUFBQUFTQUh3QUFBQUFDQ0FDYjJQWC9sejNZL3dvQUFnQWdBQUlFQWdBSkFDc0VBZ0FBQUVnRUFBQTNCQUVBQVFhQUFBQUFBQUFDQ0FET2Evbi9sd25WL3dRQ0VBQm9SZkwvbHduVi84NXIrZjh3STl2L0l3Z0JBQUFDQndJQUFBQUFCdzBBQVFBQUFBTUFZQURJQUFNQVJnQUFBQUFGZ0NFQUFBQUtBQUlBSVFBRUJnUUFBUUFBQUFVR0JBQUNBQUFBQ2dZQkFBRUFBQVdBSWdBQUFBb0FBZ0FpQUFRR0JBQUNBQUFBQlFZRUFBTUFBQUFLQmdFQUFRQUFCWUFqQUFBQUNnQUNBQ01BQkFZRUFBTUFBQUFGQmdRQUJBQUFBQW9HQVFBQkFBQUZnQ1FBQUFBS0FBSUFKQUFFQmdRQUJBQUFBQVVHQkFBRkFBQUFDZ1lCQUFFQUFBV0FKUUFBQUFvQUFnQWxBQVFHQkFBREFBQUFCUVlFQUFZQUFBQUtCZ0VBQVFBQUJZQW1BQUFBQ2dBQ0FDWUFCQVlFQUFZQUFBQUZCZ1FBQndBQUFBb0dBUUFCQUFBRmdDY0FBQUFLQUFJQUp3QUVCZ1FBQndBQUFBVUdCQUFJQUFBQUNnWUJBQUVBQUFXQUtBQUFBQW9BQWdBb0FBUUdCQUFJQUFBQUJRWUVBQWtBQUFBS0JnRUFBUUFBQllBcEFBQUFDZ0FDQUNrQUJBWUVBQWtBQUFBRkJnUUFDZ0FBQUFvR0FRQUJBQUFGZ0NvQUFBQUtBQUlBS2dBRUJnUUFDZ0FBQUFVR0JBQUxBQUFBQ2dZQkFBRUFBQVdBS3dBQUFBb0FBZ0FyQUFRR0JBQUxBQUFBQlFZRUFBd0FBQUFLQmdFQUFRQUFCWUFzQUFBQUNnQUNBQ3dBQkFZRUFBd0FBQUFGQmdRQURRQUFBQW9HQVFBQkFBQUZnQzBBQUFBS0FBSUFMUUFFQmdRQURRQUFBQVVHQkFBT0FBQUFDZ1lCQUFFQUFBV0FMZ0FBQUFvQUFnQXVBQVFHQkFBSkFBQUFCUVlFQUE0QUFBQUtCZ0VBQVFBQUJZQXZBQUFBQ2dBQ0FDOEFCQVlFQUF3QUFBQUZCZ1FBRHdBQUFBb0dBUUFCQUFBRmdEQUFBQUFLQUFJQU1BQUVCZ1FBRHdBQUFBVUdCQUFRQUFBQUFBWUNBQUlBQUFBRmdERUFBQUFLQUFJQU1RQUVCZ1FBRHdBQUFBVUdCQUFSQUFBQUNnWUJBQUVBQUFXQU1nQUFBQW9BQWdBeUFBUUdCQUFSQUFBQUJRWUVBQklBQUFBQUJnSUFnQUFBQUFXQU13QUFBQW9BQWdBekFBUUdCQUFTQUFBQUJRWUVBQk1BQUFBQUJnSUFnQUFBQUFXQU5BQUFBQW9BQWdBMEFBUUdCQUFUQUFBQUJRWUVBQlFBQUFBQUJnSUFnQUFBQUFXQU5RQUFBQW9BQWdBMUFBUUdCQUFVQUFBQUJRWUVBQlVBQUFBQUJnSUFnQUFBQUFXQU5nQUFBQW9BQWdBMkFBUUdCQUFWQUFBQUJRWUVBQllBQUFBQUJnSUFnQUFBQUFXQU53QUFBQW9BQWdBM0FBUUdCQUFSQUFBQUJRWUVBQllBQUFBQUJnSUFnQUFBQUFXQU9BQUFBQW9BQWdBNEFBUUdCQUFWQUFBQUJRWUVBQmNBQUFBQUFBV0FPUUFBQUFvQUFnQTVBQVFHQkFBWEFBQUFCUVlFQUJnQUFBQUFCZ0lBZ0FBQUFBV0FPZ0FBQUFvQUFnQTZBQVFHQkFBWUFBQUFCUVlFQUJrQUFBQUFCZ0lBZ0FBQUFBV0FPd0FBQUFvQUFnQTdBQVFHQkFBWkFBQUFCUVlFQUJvQUFBQUFCZ0lBZ0FBQUFBV0FQQUFBQUFvQUFnQThBQVFHQkFBYUFBQUFCUVlFQUJzQUFBQUFCZ0lBZ0FBQUFBV0FQUUFBQUFvQUFnQTlBQVFHQkFBWEFBQUFCUVlFQUJzQUFBQUFCZ0lBZ0FBQUFBV0FQZ0FBQUFvQUFnQStBQVFHQkFBYUFBQUFCUVlFQUJ3QUFBQUtCZ0VBQVFBQUJZQS9BQUFBQ2dBQ0FEOEFCQVlFQUJ3QUFBQUZCZ1FBSFFBQUFBb0dBUUFCQUFBRmdFQUFBQUFLQUFJQVFBQUVCZ1FBSEFBQUFBVUdCQUFlQUFBQUNnWUJBQUVBQUFXQVFRQUFBQW9BQWdCQkFBUUdCQUFjQUFBQUJRWUVBQjhBQUFBS0JnRUFBUUFBQjRCRUFBQUFCQUlRQUxBU013QVZWWUFBc0JJekFNNG1hd0FLQUFJQVFnQUFDZ0lBQkFBRUNnSUFBUUFOQWd3QXppWnJBTEFTTXdBQUFBQUFEZ0lNQUJWVmdBQ3dFak1BQUFBQUFBOENEQURPSm1zQTkwQklBQUFBQUFBQUFBZUFSUUFBQUFRQ0VBQXdVQWdBYk84d0FEQlFDQURxRmlFQUNnQUNBRU1BQUFvQ0FBUUFCQW9DQUFFQURRSU1BT29XSVFBd1VBZ0FBQUFBQUE0Q0RBQnM3ekFBTUZBSUFBQUFBQUFQQWd3QTZoWWhBTElvR0FBQUFBQUFBQUFBQUFBQUFBQUFBQT09</t>
        </r>
      </text>
    </comment>
    <comment ref="K192" authorId="0">
      <text>
        <r>
          <rPr>
            <sz val="9"/>
            <color indexed="81"/>
            <rFont val="Tahoma"/>
            <family val="2"/>
          </rPr>
          <t>QzIxSDI4RjNONU8yfE1BU1RFUiBTSEVFVFBpY3R1cmUgMzEzfFZtcERSREF4TURBRUF3SUJBQUFBQUFBQUFBQUFBQUNBQUFBQUFBTUFGZ0FBQUVOb1pXMUVjbUYzSURFeUxqQXVNaTR4TURjMkJBSVFBQUJnN2YvYTFjai9mYVpSQUtJd2lR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QUxJR0JFV0NBUUFBQUFrQUJnSUJBQUFBQ1FBR1FnQUFCQUlBZ0FCQUE4SUFnQUJBQU9BUXdBQUFBUUNFQUFBWU8zLzJ0WEkvMzJtVVFDaU1Ja0JCSUFCQUFBQUFBSUlBTEFTUWdDaThJZ0JDZ0FDQUFJQU53UUJBQUVBQUFTQUFnQUFBQUFDQ0FDd0VsRUFqL1Z1QVFvQUFnQURBRGNFQVFBQkFBQUVnQU1BQUFBQUFnZ0FzQkpDQUh6NlZBRUtBQUlBQkFBQ0JBSUFCd0FyQkFJQUFBQklCQUFBQm9BQUFBQUFBQUlJQU9PbFJRQjhZbEVCQkFJUUFIMS9QZ0I4WWxFQjQ2VkZBSytWV0FFakNBRUFBQUlIQWdBQUFBQUhEUUFCQUFBQUF3QmdBTWdBQXdCT0FBQUFBQVNBQkFBQUFBQUNDQUN3RWlRQWZQcFVBUW9BQWdBRkFEY0VBUUFCQUFBRWdBVUFBQUFBQWdnQXNCSVZBSS8xYmdFS0FBSUFCZ0EzQkFFQUFRQUFCSUFHQUFBQUFBSUlBTEFTVVFCby96b0JDZ0FDQUFjQU53UUJBQUVBQUFTQUJ3QUFBQUFDQ0FDd0VrSUFWUVFoQVFvQUFnQUlBRGNFQVFBQkFBQUVnQWdBQUFBQUFnZ0FzQkpSQUVJSkJ3RUtBQUlBQ1FBM0JBRUFBUUFBQklBSkFBQUFBQUlJQUxBU1FnQXZEdTBBQ2dBQ0FBb0FBZ1FDQUFjQUt3UUNBQUFBU0FRQUFBYUFBQUFBQUFBQ0NBRGpwVVVBTDNicEFBUUNFQUI5Zno0QUwzYnBBT09sUlFCaXFmQUFJd2dCQUFBQ0J3SUFBQUFBQncwQUFRQUFBQU1BWUFESUFBTUFUZ0FBQUFBRWdBb0FBQUFBQWdnQXNCSlJBQnNUMHdBS0FBSUFDd0EzQkFFQUFRQUFCSUFMQUFBQUFBSUlBTEFTUWdBSUdMa0FDZ0FDQUF3QU53UUJBQUVBQUFTQURBQUFBQUFDQ0FDd0VpUUFDQmk1QUFvQUFnQU5BQUlFQWdBSEFDc0VBZ0FBQUVnRUFBQUdnQUFBQUFBQUFnZ0E0NlVuQUFpQXRRQUVBaEFBZlg4Z0FBaUF0UURqcFNjQU83TzhBQ01JQVFBQUFnY0NBQUFBQUFjTkFBRUFBQUFEQUdBQXlBQURBRTRBQUFBQUJJQU5BQUFBQUFJSUFMQVNGUUFiRTlNQUNnQUNBQTRBTndRQkFBRUFBQVNBRGdBQUFBQUNDQUN3RWlRQUx3N3RBQW9BQWdBUEFEY0VBUUFCQUFBRWdBOEFBQUFBQWdnQXNCSVZBUFVjbndBS0FBSUFFQUFBQUFTQUVBQUFBQUFDQ0FDeEV2Zi85UnlmQUFvQUFnQVJBQUlFQWdBSUFDc0VBZ0FBQUVnRUFBQTNCQUVBQVFhQUFBQUFBQUFDQ0FDeHN2ci85VFNiQUFRQ0VBQ3hjdlAvOVRTYkFFdk0rdi8xOUtJQUl3Z0JBQUFDQndJQUFBQUFCdzBBQVFBQUFBTUFZQURJQUFNQVR3QUFBQUFFZ0JFQUFBQUFBZ2dBc0JJa0FPSWhoUUFLQUFJQUVnQUFBQVNBRWdBQUFBQUNDQUN3RWtJQTRpR0ZBQW9BQWdBVEFBQUFCSUFUQUFBQUFBSUlBTEFTVVFET0ptc0FDZ0FDQUJRQUFBQUVnQlFBQUFBQUFnZ0FzQkpDQUxzclVRQUtBQUlBRlFBQUFBU0FGUUFBQUFBQ0NBQ3dFaVFBdXl0UkFBb0FBZ0FXQUFBQUJJQVdBQUFBQUFJSUFMQVNGUURPSm1zQUNnQUNBQmNBQUFBRWdCY0FBQUFBQWdnQXNCSVZBS2d3TndBS0FBSUFHQUFBQUFTQUdBQUFBQUFDQ0FERVBQZi80UTAwQUFvQUFnQVpBQUlFQWdBSEFDc0VBZ0FBQUVnRUFBQUdnQUFBQUFBQUFnZ0E5OC82LytGMU1BQUVBaEFBa0tuei8rRjFNQUQzei9yL0ZLazNBQ01JQVFBQUFnY0NBQUFBQUFjTkFBRUFBQUFEQUdBQXlBQURBRTRBQUFBQUJJQVpBQUFBQUFJSUFBQUE4ZiswdFJZQUNnQUNBQm9BQWdRQ0FBZ0FLd1FDQUFBQVNBUUFBQWFBQUFBQUFBQUNDQUFBb1BUL3RNMFNBQVFDRUFBQVlPMy90TTBTQUpxNTlQKzBqUm9BSXdnQkFBQUNCd0lBQUFBQUJ3MEFBUUFBQUFNQVlBRElBQU1BVHdBQUFBQUVnQm9BQUFBQUFnZ0FFL3NLQUxTMUJ3QUtBQUlBR3dBQUFBU0FHd0FBQUFBQ0NBQnRSaUVBb2NnYkFBb0FBZ0FjQUFJRUFnQUhBQ3NFQWdBQUFFZ0VBQUFHZ0FBQUFBQUFBZ2dBb05ra0FLRXdHQUFFQWhBQU9yTWRBS0V3R0FDZzJTUUExR01mQUNNSUFRQUFBZ2NDQUFBQUFBY05BQUVBQUFBREFHQUF5QUFEQUU0QUFBQUFCSUFjQUFBQUFBSUlBTm9kRGdESTMrbi9DZ0FDQUIwQUFBQUVnQjBBQUFBQUFnZ0FvVUFSQU5vSnpQOEtBQUlBSGdBQ0JBSUFDUUFyQkFJQUFBQklCQUFBTndRQkFBRUdnQUFBQUFBQUFnZ0ExZE1VQU5yVnlQOEVBaEFBYnEwTkFOclZ5UC9WMHhRQWRPL08veU1JQVFBQUFnY0NBQUFBQUFjTkFBRUFBQUFEQUdBQXlBQURBRVlBQUFBQUJJQWVBQUFBQUFJSUFPS0ZLUUFMck4zL0NnQUNBQjhBQWdRQ0FBa0FLd1FDQUFBQVNBUUFBRGNFQVFBQkJvQUFBQUFBQUFJSUFCVVpMUUFMZU5yL0JBSVFBSzd5SlFBTGVOci9GUmt0QUtTUjRQOGpDQUVBQUFJSEFnQUFBQUFIRFFBQkFBQUFBd0JnQU1nQUF3QkdBQUFBQUFTQUh3QUFBQUFDQ0FDYjJQWC9sejNZL3dvQUFnQWdBQUlFQWdBSkFDc0VBZ0FBQUVnRUFBQTNCQUVBQVFhQUFBQUFBQUFDQ0FET2Evbi9sd25WL3dRQ0VBQm9SZkwvbHduVi84NXIrZjh3STl2L0l3Z0JBQUFDQndJQUFBQUFCdzBBQVFBQUFBTUFZQURJQUFNQVJnQUFBQUFGZ0NFQUFBQUtBQUlBSVFBRUJnUUFBUUFBQUFVR0JBQUNBQUFBQ2dZQkFBRUFBQVdBSWdBQUFBb0FBZ0FpQUFRR0JBQUNBQUFBQlFZRUFBTUFBQUFLQmdFQUFRQUFCWUFqQUFBQUNnQUNBQ01BQkFZRUFBTUFBQUFGQmdRQUJBQUFBQW9HQVFBQkFBQUZnQ1FBQUFBS0FBSUFKQUFFQmdRQUJBQUFBQVVHQkFBRkFBQUFDZ1lCQUFFQUFBV0FKUUFBQUFvQUFnQWxBQVFHQkFBREFBQUFCUVlFQUFZQUFBQUtCZ0VBQVFBQUJZQW1BQUFBQ2dBQ0FDWUFCQVlFQUFZQUFBQUZCZ1FBQndBQUFBb0dBUUFCQUFBRmdDY0FBQUFLQUFJQUp3QUVCZ1FBQndBQUFBVUdCQUFJQUFBQUNnWUJBQUVBQUFXQUtBQUFBQW9BQWdBb0FBUUdCQUFJQUFBQUJRWUVBQWtBQUFBS0JnRUFBUUFBQllBcEFBQUFDZ0FDQUNrQUJBWUVBQWtBQUFBRkJnUUFDZ0FBQUFvR0FRQUJBQUFGZ0NvQUFBQUtBQUlBS2dBRUJnUUFDZ0FBQUFVR0JBQUxBQUFBQ2dZQkFBRUFBQVdBS3dBQUFBb0FBZ0FyQUFRR0JBQUxBQUFBQlFZRUFBd0FBQUFLQmdFQUFRQUFCWUFzQUFBQUNnQUNBQ3dBQkFZRUFBd0FBQUFGQmdRQURRQUFBQW9HQVFBQkFBQUZnQzBBQUFBS0FBSUFMUUFFQmdRQURRQUFBQVVHQkFBT0FBQUFDZ1lCQUFFQUFBV0FMZ0FBQUFvQUFnQXVBQVFHQkFBSkFBQUFCUVlFQUE0QUFBQUtCZ0VBQVFBQUJZQXZBQUFBQ2dBQ0FDOEFCQVlFQUF3QUFBQUZCZ1FBRHdBQUFBb0dBUUFCQUFBRmdEQUFBQUFLQUFJQU1BQUVCZ1FBRHdBQUFBVUdCQUFRQUFBQUFBWUNBQUlBQUFBRmdERUFBQUFLQUFJQU1RQUVCZ1FBRHdBQUFBVUdCQUFSQUFBQUNnWUJBQUVBQUFXQU1nQUFBQW9BQWdBeUFBUUdCQUFSQUFBQUJRWUVBQklBQUFBQUJnSUFnQUFBQUFXQU13QUFBQW9BQWdBekFBUUdCQUFTQUFBQUJRWUVBQk1BQUFBQUJnSUFnQUFBQUFXQU5BQUFBQW9BQWdBMEFBUUdCQUFUQUFBQUJRWUVBQlFBQUFBQUJnSUFnQUFBQUFXQU5RQUFBQW9BQWdBMUFBUUdCQUFVQUFBQUJRWUVBQlVBQUFBQUJnSUFnQUFBQUFXQU5nQUFBQW9BQWdBMkFBUUdCQUFWQUFBQUJRWUVBQllBQUFBQUJnSUFnQUFBQUFXQU53QUFBQW9BQWdBM0FBUUdCQUFSQUFBQUJRWUVBQllBQUFBQUJnSUFnQUFBQUFXQU9BQUFBQW9BQWdBNEFBUUdCQUFWQUFBQUJRWUVBQmNBQUFBQUFBV0FPUUFBQUFvQUFnQTVBQVFHQkFBWEFBQUFCUVlFQUJnQUFBQUFCZ0lBZ0FBQUFBV0FPZ0FBQUFvQUFnQTZBQVFHQkFBWUFBQUFCUVlFQUJrQUFBQUFCZ0lBZ0FBQUFBV0FPd0FBQUFvQUFnQTdBQVFHQkFBWkFBQUFCUVlFQUJvQUFBQUFCZ0lBZ0FBQUFBV0FQQUFBQUFvQUFnQThBQVFHQkFBYUFBQUFCUVlFQUJzQUFBQUFCZ0lBZ0FBQUFBV0FQUUFBQUFvQUFnQTlBQVFHQkFBWEFBQUFCUVlFQUJzQUFBQUFCZ0lBZ0FBQUFBV0FQZ0FBQUFvQUFnQStBQVFHQkFBYUFBQUFCUVlFQUJ3QUFBQUtCZ0VBQVFBQUJZQS9BQUFBQ2dBQ0FEOEFCQVlFQUJ3QUFBQUZCZ1FBSFFBQUFBb0dBUUFCQUFBRmdFQUFBQUFLQUFJQVFBQUVCZ1FBSEFBQUFBVUdCQUFlQUFBQUNnWUJBQUVBQUFXQVFRQUFBQW9BQWdCQkFBUUdCQUFjQUFBQUJRWUVBQjhBQUFBS0JnRUFBUUFBQjRCRUFBQUFCQUlRQUxBU013QVZWWUFBc0JJekFNNG1hd0FLQUFJQVFnQUFDZ0lBQkFBRUNnSUFBUUFOQWd3QXppWnJBTEFTTXdBQUFBQUFEZ0lNQUJWVmdBQ3dFak1BQUFBQUFBOENEQURPSm1zQTkwQklBQUFBQUFBQUFBZUFSUUFBQUFRQ0VBQXdVQWdBYk84d0FEQlFDQURxRmlFQUNnQUNBRU1BQUFvQ0FBUUFCQW9DQUFFQURRSU1BT29XSVFBd1VBZ0FBQUFBQUE0Q0RBQnM3ekFBTUZBSUFBQUFBQUFQQWd3QTZoWWhBTElvR0FBQUFBQUFBQUFBQUFBQUFBQUFBQT09</t>
        </r>
      </text>
    </comment>
    <comment ref="J193" authorId="0">
      <text>
        <r>
          <rPr>
            <sz val="9"/>
            <color indexed="81"/>
            <rFont val="Tahoma"/>
            <family val="2"/>
          </rPr>
          <t>QzIxSDI1Q2xONE98TUFTVEVSIFNIRUVUUGljdHVyZSA1NTV8Vm1wRFJEQXhNREFFQXdJQkFBQUFBQUFBQUFBQUFBQ0FBQUFBQUFNQUZnQUFBRU5vWlcxRWNtRjNJREV5TGpBdU1pNHhNRGMyQkFJUUFETnN3LytOM1dQL001TmRBTm13b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CLzdWQWtXQ0FRQUFBQWtBQmdJQkFBQUFDUUFHUWdBQUJBSUFnQUJBQThJQWdBQkFBT0FPd0FBQUFRQ0VBQXpiTVAvamQxai96T1RYUURac0tFQUJJQUJBQUFBQUFJSUFQLy9TZ0NnR0g3L0NnQUNBQUlBTndRQkFBRUFBQVNBQWdBQUFBQUNDQUQvL3l3QW9CaCsvd29BQWdBREFBSUVBZ0FIQUNzRUFnQUFBRWdFQUFBR2dBQUFBQUFBQWdnQU01TXdBS0NBZXY4RUFoQUF6R3dwQUtDQWV2OHprekFBMUxPQi95TUlBUUFBQWdjQ0FBQUFBQWNOQUFFQUFBQURBR0FBeUFBREFFNEFBQUFBQklBREFBQUFBQUlJQVAvL0hRQ05IV1QvQ2dBQ0FBUUFOd1FCQUFFQUFBU0FCQUFBQUFBQ0NBRC8veDBBdEJPWS93b0FBZ0FGQURjRUFRQUJBQUFFZ0FVQUFBQUFBZ2dBLy84c0FNY09zdjhLQUFJQUJnQUFBQVNBQmdBQUFBQUNDQUQvLzBvQXh3Nnkvd29BQWdBSEFBSUVBZ0FJQUNzRUFnQUFBRWdFQUFBM0JBRUFBUWFBQUFBQUFBQUNDQUQvbjA0QXh5YXUvd1FDRUFEL1gwY0F4eWF1LzVtNVRnREg1clgvSXdnQkFBQUNCd0lBQUFBQUJ3MEFBUUFBQUFNQVlBRElBQU1BVHdBQUFBQUVnQWNBQUFBQUFnZ0EvLzhkQU5vSnpQOEtBQUlBQ0FBQ0JBSUFCd0FyQkFJQUFRQklCQUFBTndRQkFBRUdnQUFBQUFBQUFnZ0F1enNaQU5weHlQOEVBaEFBVlJVU0FOcHh5UDh6a3lFQURhWFAveU1JQVFBQUFnY0NBQUFBQlFjQkFBUUVCd1lBQWdBQ0FBTUFBQWNPQUFFQUFBQURBR0FBeUFBREFFNUlBQUFBQUFTQUNBQUFBQUFDQ0FELy95d0E3UVRtL3dvQUFnQUpBRGNFQVFBQkFBQUVnQWtBQUFBQUFnZ0EvLzhkQUFBQUFBQUtBQUlBQ2dBM0JBRUFBUUFBQklBS0FBQUFBQUlJQVAvL0xBQVQreGtBQ2dBQ0FBc0FBZ1FDQUFjQUt3UUNBQUFBU0FRQUFBYUFBQUFBQUFBQ0NBQXprekFBRTJNV0FBUUNFQURNYkNrQUUyTVdBRE9UTUFCR2xoMEFJd2dCQUFBQ0J3SUFBQUFBQncwQUFRQUFBQU1BWUFESUFBTUFUZ0FBQUFBRWdBc0FBQUFBQWdnQS8vOGRBQ2IyTXdBS0FBSUFEQUFBQUFTQURBQUFBQUFDQ0FBQUFBQUFKdll6QUFvQUFnQU5BQUFBQklBTkFBQUFBQUlJQUFBQThmOFQreGtBQ2dBQ0FBNEFBQUFFZ0E0QUFBQUFBZ2dBQUFEVC94UDdHUUFLQUFJQUR3QUFBQVNBRHdBQUFBQUNDQUFBQU1UL0p2WXpBQW9BQWdBUUFBQUFCSUFRQUFBQUFBSUlBQUFBMC84NThVMEFDZ0FDQUJFQUFBQUVnQkVBQUFBQUFnZ0FBQUR4L3pueFRRQUtBQUlBRWdBQUFBU0FFZ0FBQUFBQ0NBRC8veXdBT2ZGTkFBb0FBZ0FUQUFBQUJJQVRBQUFBQUFJSUFBQUFIZ0JNN0djQUNnQUNBQlFBQUFBRWdCUUFBQUFBQWdnQUFBQXRBR0RuZ1FBS0FBSUFGUUFBQUFTQUZRQUFBQUFDQ0FBQUFCNEFjK0tiQUFvQUFnQVdBQUlFQWdBUkFDc0VBZ0FBQUVnRUFBQTNCQUVBQVFhQUFBQUFBQUFDQ0FBQW9DRUFjMHFZQUFRQ0VBQUFZQm9BYzBxWUFKbTVJUURac0tFQUl3Z0JBQUFDQndJQUFBQUZCd0VBQVFBSERnQUJBQUFBQXdCZ0FNZ0FBd0JEYkFBQUFBQUVnQllBQUFBQUFnZ0FBQUJMQUdEbmdRQUtBQUlBRndBQUFBU0FGd0FBQUFBQ0NBQUFBRm9BVE94bkFBb0FBZ0FZQUFBQUJJQVlBQUFBQUFJSUFQLy9TZ0E1OFUwQUNnQUNBQmtBQUFBRWdCa0FBQUFBQWdnQS8vOVpBQ2IyTXdBS0FBSUFHZ0FDQkFJQUJ3QXJCQUlBQUFCSUJBQUFOd1FCQUFFR2dBQUFBQUFBQWdnQU01TmRBQ1plTUFBRUFoQUF6R3hXQUNaZU1BQXprMTBBV1pFM0FDTUlBUUFBQWdjQ0FBQUFBQWNOQUFFQUFBQURBR0FBeUFBREFFNEFBQUFBQklBYUFBQUFBQUlJQVAvL1NnQVQreGtBQ2dBQ0FCc0FBQUFFZ0JzQUFBQUFBZ2dBLy85WkFBQUFBQUFLQUFJQUhBQTNCQUVBQVFBQUJZQWRBQUFBQ2dBQ0FCMEFCQVlFQUFFQUFBQUZCZ1FBQWdBQUFBb0dBUUFCQUFBRmdCNEFBQUFLQUFJQUhnQUVCZ1FBQWdBQUFBVUdCQUFEQUFBQUNnWUJBQUVBQUFXQUh3QUFBQW9BQWdBZkFBUUdCQUFDQUFBQUJRWUVBQVFBQUFBS0JnRUFBUUFBQllBZ0FBQUFDZ0FDQUNBQUJBWUVBQVFBQUFBRkJnUUFCUUFBQUFvR0FRQUJBQUFGZ0NFQUFBQUtBQUlBSVFBRUJnUUFCUUFBQUFVR0JBQUdBQUFBQUFZQ0FBSUFBQUFGZ0NJQUFBQUtBQUlBSWdBRUJnUUFCUUFBQUFVR0JBQUhBQUFBQ2dZQkFBRUFBQVdBSXdBQUFBb0FBZ0FqQUFRR0JBQUhBQUFBQlFZRUFBZ0FBQUFLQmdFQUFRQUFCWUFrQUFBQUNnQUNBQ1FBQkFZRUFBZ0FBQUFGQmdRQUNRQUFBQW9HQVFBQkFBQUZnQ1VBQUFBS0FBSUFKUUFFQmdRQUNRQUFBQVVHQkFBS0FBQUFDZ1lCQUFFQUFBV0FKZ0FBQUFvQUFnQW1BQVFHQkFBS0FBQUFCUVlFQUFzQUFBQUtCZ0VBQVFBQUJZQW5BQUFBQ2dBQ0FDY0FCQVlFQUFzQUFBQUZCZ1FBREFBQUFBb0dBUUFCQUFBRmdDZ0FBQUFLQUFJQUtBQUVCZ1FBREFBQUFBVUdCQUFOQUFBQUFBWUNBSUFBQUFBRmdDa0FBQUFLQUFJQUtRQUVCZ1FBRFFBQUFBVUdCQUFPQUFBQUFBWUNBSUFBQUFBRmdDb0FBQUFLQUFJQUtnQUVCZ1FBRGdBQUFBVUdCQUFQQUFBQUFBWUNBSUFBQUFBRmdDc0FBQUFLQUFJQUt3QUVCZ1FBRHdBQUFBVUdCQUFRQUFBQUFBWUNBSUFBQUFBRmdDd0FBQUFLQUFJQUxBQUVCZ1FBRUFBQUFBVUdCQUFSQUFBQUFBWUNBSUFBQUFBRmdDMEFBQUFLQUFJQUxRQUVCZ1FBREFBQUFBVUdCQUFSQUFBQUFBWUNBSUFBQUFBRmdDNEFBQUFLQUFJQUxnQUVCZ1FBQ3dBQUFBVUdCQUFTQUFBQUNnWUJBQUVBQUFXQUx3QUFBQW9BQWdBdkFBUUdCQUFTQUFBQUJRWUVBQk1BQUFBQUJnSUFnQUFBQUFXQU1BQUFBQW9BQWdBd0FBUUdCQUFUQUFBQUJRWUVBQlFBQUFBQUJnSUFnQUFBQUFXQU1RQUFBQW9BQWdBeEFBUUdCQUFVQUFBQUJRWUVBQlVBQUFBS0JnRUFBUUFBQllBeUFBQUFDZ0FDQURJQUJBWUVBQlFBQUFBRkJnUUFGZ0FBQUFBR0FnQ0FBQUFBQllBekFBQUFDZ0FDQURNQUJBWUVBQllBQUFBRkJnUUFGd0FBQUFBR0FnQ0FBQUFBQllBMEFBQUFDZ0FDQURRQUJBWUVBQmNBQUFBRkJnUUFHQUFBQUFBR0FnQ0FBQUFBQllBMUFBQUFDZ0FDQURVQUJBWUVBQklBQUFBRkJnUUFHQUFBQUFBR0FnQ0FBQUFBQllBMkFBQUFDZ0FDQURZQUJBWUVBQmdBQUFBRkJnUUFHUUFBQUFvR0FRQUJBQUFGZ0RjQUFBQUtBQUlBTndBRUJnUUFHUUFBQUFVR0JBQWFBQUFBQUFZQ0FBSUFBd1lDQUFJQUN3WVFBQUFBQUFBMkFBQUFPQUFBQURrQUFBQUFBQVdBT0FBQUFBb0FBZ0E0QUFRR0JBQUtBQUFBQlFZRUFCb0FBQUFLQmdFQUFRQUFCWUE1QUFBQUNnQUNBRGtBQkFZRUFCb0FBQUFGQmdRQUd3QUFBQW9HQVFBQkFBQUhnRHdBQUFBRUFoQUFBQURpLzJ3a1NRQUFBT0wvSnZZekFBb0FBZ0E2QUFBS0FnQUVBQVFLQWdBQkFBMENEQUFtOWpNQUFBRGkvd0FBQUFBT0Fnd0FiQ1JKQUFBQTR2OEFBQUFBRHdJTUFDYjJNd0JITHZmL0FBQUFBQUFBQjRBOUFBQUFCQUlRQUFBQVBBQ1RHbjBBQUFBOEFFenNad0FLQUFJQU93QUFDZ0lBQkFBRUNnSUFBUUFOQWd3QVRPeG5BQUFBUEFBQUFBQUFEZ0lNQUpNYWZRQUFBRHdBQUFBQUFBOENEQUJNN0djQVJpNVJBQUFBQUFBQUFBQUFBQUFBQUFBQQ==</t>
        </r>
      </text>
    </comment>
    <comment ref="K193" authorId="0">
      <text>
        <r>
          <rPr>
            <sz val="9"/>
            <color indexed="81"/>
            <rFont val="Tahoma"/>
            <family val="2"/>
          </rPr>
          <t>QzIxSDI1Q2xONE98TUFTVEVSIFNIRUVUUGljdHVyZSA1NTV8Vm1wRFJEQXhNREFFQXdJQkFBQUFBQUFBQUFBQUFBQ0FBQUFBQUFNQUZnQUFBRU5vWlcxRWNtRjNJREV5TGpBdU1pNHhNRGMyQkFJUUFETnN3LytOM1dQL001TmRBTm13b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CLzdWQWtXQ0FRQUFBQWtBQmdJQkFBQUFDUUFHUWdBQUJBSUFnQUJBQThJQWdBQkFBT0FPd0FBQUFRQ0VBQXpiTVAvamQxai96T1RYUURac0tFQUJJQUJBQUFBQUFJSUFQLy9TZ0NnR0g3L0NnQUNBQUlBTndRQkFBRUFBQVNBQWdBQUFBQUNDQUQvL3l3QW9CaCsvd29BQWdBREFBSUVBZ0FIQUNzRUFnQUFBRWdFQUFBR2dBQUFBQUFBQWdnQU01TXdBS0NBZXY4RUFoQUF6R3dwQUtDQWV2OHprekFBMUxPQi95TUlBUUFBQWdjQ0FBQUFBQWNOQUFFQUFBQURBR0FBeUFBREFFNEFBQUFBQklBREFBQUFBQUlJQVAvL0hRQ05IV1QvQ2dBQ0FBUUFOd1FCQUFFQUFBU0FCQUFBQUFBQ0NBRC8veDBBdEJPWS93b0FBZ0FGQURjRUFRQUJBQUFFZ0FVQUFBQUFBZ2dBLy84c0FNY09zdjhLQUFJQUJnQUFBQVNBQmdBQUFBQUNDQUQvLzBvQXh3Nnkvd29BQWdBSEFBSUVBZ0FJQUNzRUFnQUFBRWdFQUFBM0JBRUFBUWFBQUFBQUFBQUNDQUQvbjA0QXh5YXUvd1FDRUFEL1gwY0F4eWF1LzVtNVRnREg1clgvSXdnQkFBQUNCd0lBQUFBQUJ3MEFBUUFBQUFNQVlBRElBQU1BVHdBQUFBQUVnQWNBQUFBQUFnZ0EvLzhkQU5vSnpQOEtBQUlBQ0FBQ0JBSUFCd0FyQkFJQUFRQklCQUFBTndRQkFBRUdnQUFBQUFBQUFnZ0F1enNaQU5weHlQOEVBaEFBVlJVU0FOcHh5UDh6a3lFQURhWFAveU1JQVFBQUFnY0NBQUFBQlFjQkFBUUVCd1lBQWdBQ0FBTUFBQWNPQUFFQUFBQURBR0FBeUFBREFFNUlBQUFBQUFTQUNBQUFBQUFDQ0FELy95d0E3UVRtL3dvQUFnQUpBRGNFQVFBQkFBQUVnQWtBQUFBQUFnZ0EvLzhkQUFBQUFBQUtBQUlBQ2dBM0JBRUFBUUFBQklBS0FBQUFBQUlJQVAvL0xBQVQreGtBQ2dBQ0FBc0FBZ1FDQUFjQUt3UUNBQUFBU0FRQUFBYUFBQUFBQUFBQ0NBQXprekFBRTJNV0FBUUNFQURNYkNrQUUyTVdBRE9UTUFCR2xoMEFJd2dCQUFBQ0J3SUFBQUFBQncwQUFRQUFBQU1BWUFESUFBTUFUZ0FBQUFBRWdBc0FBQUFBQWdnQS8vOGRBQ2IyTXdBS0FBSUFEQUFBQUFTQURBQUFBQUFDQ0FBQUFBQUFKdll6QUFvQUFnQU5BQUFBQklBTkFBQUFBQUlJQUFBQThmOFQreGtBQ2dBQ0FBNEFBQUFFZ0E0QUFBQUFBZ2dBQUFEVC94UDdHUUFLQUFJQUR3QUFBQVNBRHdBQUFBQUNDQUFBQU1UL0p2WXpBQW9BQWdBUUFBQUFCSUFRQUFBQUFBSUlBQUFBMC84NThVMEFDZ0FDQUJFQUFBQUVnQkVBQUFBQUFnZ0FBQUR4L3pueFRRQUtBQUlBRWdBQUFBU0FFZ0FBQUFBQ0NBRC8veXdBT2ZGTkFBb0FBZ0FUQUFBQUJJQVRBQUFBQUFJSUFBQUFIZ0JNN0djQUNnQUNBQlFBQUFBRWdCUUFBQUFBQWdnQUFBQXRBR0RuZ1FBS0FBSUFGUUFBQUFTQUZRQUFBQUFDQ0FBQUFCNEFjK0tiQUFvQUFnQVdBQUlFQWdBUkFDc0VBZ0FBQUVnRUFBQTNCQUVBQVFhQUFBQUFBQUFDQ0FBQW9DRUFjMHFZQUFRQ0VBQUFZQm9BYzBxWUFKbTVJUURac0tFQUl3Z0JBQUFDQndJQUFBQUZCd0VBQVFBSERnQUJBQUFBQXdCZ0FNZ0FBd0JEYkFBQUFBQUVnQllBQUFBQUFnZ0FBQUJMQUdEbmdRQUtBQUlBRndBQUFBU0FGd0FBQUFBQ0NBQUFBRm9BVE94bkFBb0FBZ0FZQUFBQUJJQVlBQUFBQUFJSUFQLy9TZ0E1OFUwQUNnQUNBQmtBQUFBRWdCa0FBQUFBQWdnQS8vOVpBQ2IyTXdBS0FBSUFHZ0FDQkFJQUJ3QXJCQUlBQUFCSUJBQUFOd1FCQUFFR2dBQUFBQUFBQWdnQU01TmRBQ1plTUFBRUFoQUF6R3hXQUNaZU1BQXprMTBBV1pFM0FDTUlBUUFBQWdjQ0FBQUFBQWNOQUFFQUFBQURBR0FBeUFBREFFNEFBQUFBQklBYUFBQUFBQUlJQVAvL1NnQVQreGtBQ2dBQ0FCc0FBQUFFZ0JzQUFBQUFBZ2dBLy85WkFBQUFBQUFLQUFJQUhBQTNCQUVBQVFBQUJZQWRBQUFBQ2dBQ0FCMEFCQVlFQUFFQUFBQUZCZ1FBQWdBQUFBb0dBUUFCQUFBRmdCNEFBQUFLQUFJQUhnQUVCZ1FBQWdBQUFBVUdCQUFEQUFBQUNnWUJBQUVBQUFXQUh3QUFBQW9BQWdBZkFBUUdCQUFDQUFBQUJRWUVBQVFBQUFBS0JnRUFBUUFBQllBZ0FBQUFDZ0FDQUNBQUJBWUVBQVFBQUFBRkJnUUFCUUFBQUFvR0FRQUJBQUFGZ0NFQUFBQUtBQUlBSVFBRUJnUUFCUUFBQUFVR0JBQUdBQUFBQUFZQ0FBSUFBQUFGZ0NJQUFBQUtBQUlBSWdBRUJnUUFCUUFBQUFVR0JBQUhBQUFBQ2dZQkFBRUFBQVdBSXdBQUFBb0FBZ0FqQUFRR0JBQUhBQUFBQlFZRUFBZ0FBQUFLQmdFQUFRQUFCWUFrQUFBQUNnQUNBQ1FBQkFZRUFBZ0FBQUFGQmdRQUNRQUFBQW9HQVFBQkFBQUZnQ1VBQUFBS0FBSUFKUUFFQmdRQUNRQUFBQVVHQkFBS0FBQUFDZ1lCQUFFQUFBV0FKZ0FBQUFvQUFnQW1BQVFHQkFBS0FBQUFCUVlFQUFzQUFBQUtCZ0VBQVFBQUJZQW5BQUFBQ2dBQ0FDY0FCQVlFQUFzQUFBQUZCZ1FBREFBQUFBb0dBUUFCQUFBRmdDZ0FBQUFLQUFJQUtBQUVCZ1FBREFBQUFBVUdCQUFOQUFBQUFBWUNBSUFBQUFBRmdDa0FBQUFLQUFJQUtRQUVCZ1FBRFFBQUFBVUdCQUFPQUFBQUFBWUNBSUFBQUFBRmdDb0FBQUFLQUFJQUtnQUVCZ1FBRGdBQUFBVUdCQUFQQUFBQUFBWUNBSUFBQUFBRmdDc0FBQUFLQUFJQUt3QUVCZ1FBRHdBQUFBVUdCQUFRQUFBQUFBWUNBSUFBQUFBRmdDd0FBQUFLQUFJQUxBQUVCZ1FBRUFBQUFBVUdCQUFSQUFBQUFBWUNBSUFBQUFBRmdDMEFBQUFLQUFJQUxRQUVCZ1FBREFBQUFBVUdCQUFSQUFBQUFBWUNBSUFBQUFBRmdDNEFBQUFLQUFJQUxnQUVCZ1FBQ3dBQUFBVUdCQUFTQUFBQUNnWUJBQUVBQUFXQUx3QUFBQW9BQWdBdkFBUUdCQUFTQUFBQUJRWUVBQk1BQUFBQUJnSUFnQUFBQUFXQU1BQUFBQW9BQWdBd0FBUUdCQUFUQUFBQUJRWUVBQlFBQUFBQUJnSUFnQUFBQUFXQU1RQUFBQW9BQWdBeEFBUUdCQUFVQUFBQUJRWUVBQlVBQUFBS0JnRUFBUUFBQllBeUFBQUFDZ0FDQURJQUJBWUVBQlFBQUFBRkJnUUFGZ0FBQUFBR0FnQ0FBQUFBQllBekFBQUFDZ0FDQURNQUJBWUVBQllBQUFBRkJnUUFGd0FBQUFBR0FnQ0FBQUFBQllBMEFBQUFDZ0FDQURRQUJBWUVBQmNBQUFBRkJnUUFHQUFBQUFBR0FnQ0FBQUFBQllBMUFBQUFDZ0FDQURVQUJBWUVBQklBQUFBRkJnUUFHQUFBQUFBR0FnQ0FBQUFBQllBMkFBQUFDZ0FDQURZQUJBWUVBQmdBQUFBRkJnUUFHUUFBQUFvR0FRQUJBQUFGZ0RjQUFBQUtBQUlBTndBRUJnUUFHUUFBQUFVR0JBQWFBQUFBQUFZQ0FBSUFBd1lDQUFJQUN3WVFBQUFBQUFBMkFBQUFPQUFBQURrQUFBQUFBQVdBT0FBQUFBb0FBZ0E0QUFRR0JBQUtBQUFBQlFZRUFCb0FBQUFLQmdFQUFRQUFCWUE1QUFBQUNnQUNBRGtBQkFZRUFCb0FBQUFGQmdRQUd3QUFBQW9HQVFBQkFBQUhnRHdBQUFBRUFoQUFBQURpLzJ3a1NRQUFBT0wvSnZZekFBb0FBZ0E2QUFBS0FnQUVBQVFLQWdBQkFBMENEQUFtOWpNQUFBRGkvd0FBQUFBT0Fnd0FiQ1JKQUFBQTR2OEFBQUFBRHdJTUFDYjJNd0JITHZmL0FBQUFBQUFBQjRBOUFBQUFCQUlRQUFBQVBBQ1RHbjBBQUFBOEFFenNad0FLQUFJQU93QUFDZ0lBQkFBRUNnSUFBUUFOQWd3QVRPeG5BQUFBUEFBQUFBQUFEZ0lNQUpNYWZRQUFBRHdBQUFBQUFBOENEQUJNN0djQVJpNVJBQUFBQUFBQUFBQUFBQUFBQUFBQQ==</t>
        </r>
      </text>
    </comment>
    <comment ref="J194" authorId="0">
      <text>
        <r>
          <rPr>
            <sz val="9"/>
            <color indexed="81"/>
            <rFont val="Tahoma"/>
            <family val="2"/>
          </rPr>
          <t>QzE2SDE4Q2wyTjJPfE1BU1RFUiBTSEVFVFBpY3R1cmUgNTAxfFZtcERSREF4TURBRUF3SUJBQUFBQUFBQUFBQUFBQUNBQUFBQUFBTUFGZ0FBQUVOb1pXMUVjbUYzSURFeUxqQXVNaTR4TURjMkJBSVFBQUZnei85Z3dLbi9PcU5nQUdC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pBQUFBQkFJUUFBQUFBQUFBQUFBQUFJREdCRC9Qb1FnV0NBUUFBQUFrQUJnSUJBQUFBQ1FBR1FnQUFCQUlBZ0FCQUE4SUFnQUJBQU9BTHdBQUFBUUNFQUFCWU0vL1lNQ3AvenFqWUFCZ1o0SUFCSUFCQUFBQUFBSUlBUC8vRGdESERyTC9DZ0FDQUFJQUFnUUNBQkVBS3dRQ0FBQUFTQVFBQURjRUFRQUJCb0FBQUFBQUFBSUlBUCtmRWdESEpyUC9CQUlRQVA5ZkN3Qmd3S24vbWJrU0FNY21zLzhqQ0FFQS93RUhBUUQvQWdjQ0FBQUFCUWNCQUFNQUJ3NEFBUUFBQUFNQVlBRElBQU1BUTJ3QUFBQUFCSUFDQUFBQUFBSUlBQUFBQUFEYUNjei9DZ0FDQUFNQUFBQUVnQU1BQUFBQUFnZ0FBQURpLzlvSnpQOEtBQUlBQkFBQUFBU0FCQUFBQUFBQ0NBQUFBTlAvN1FUbS93b0FBZ0FGQUFBQUJJQUZBQUFBQUFJSUFBRUE0djhBQUFBQUNnQUNBQVlBQUFBRWdBWUFBQUFBQWdnQUFRRFQveFA3R1FBS0FBSUFCd0FDQkFJQUVRQXJCQUlBQUFCSUJBQUFOd1FCQUFFR2dBQUFBQUFBQWdnQUFhRFcveE5qRmdBRUFoQUFBV0RQL3hOakZnQ2F1ZGIvZWNrZkFDTUlBUUFBQWdjQ0FBQUFCUWNCQUFFQUJ3NEFBUUFBQUFNQVlBRElBQU1BUTJ3QUFBQUFCSUFIQUFBQUFBSUlBQUFBQUFBQUFBQUFDZ0FDQUFnQUFBQUVnQWdBQUFBQUFnZ0FBQUFQQUJQN0dRQUtBQUlBQ1FBM0JBRUFBUUFBQklBSkFBQUFBQUlJQUFBQUFBQW05ak1BQ2dBQ0FBb0FBZ1FDQUFnQUt3UUNBQUFBU0FRQUFEY0VBUUFCQm9BQUFBQUFBQUlJQUFDZ0F3QW1EakFBQkFJUUFBQmcvUDhtRGpBQW1ia0RBQ2JPTndBakNBRUFBQUlIQWdBQUFBQUhEUUFCQUFBQUF3QmdBTWdBQXdCUEFBQUFBQVNBQ2dBQUFBQUNDQUFBQUE4QU9mRk5BQW9BQWdBTEFEQUVBUUFITVFRUUFCOEFBQUFnQUFBQUpRQUFBQUFBQUFBQUFBU0FDd0FBQUFBQ0NBQUFBQUFBVE94bkFBb0FBZ0FNQURjRUFRQUJBQUFFZ0F3QUFBQUFBZ2dBQUFBUEFHRG5nUUFLQUFJQURRQTNCQUVBQVFBQUJJQU5BQUFBQUFJSUFBQUFMUUJnNTRFQUNnQUNBQTRBTndRQkFBRUFBQVNBRGdBQUFBQUNDQUFBQUR3QVRPeG5BQW9BQWdBUEFEY0VBUUFCQUFBRWdBOEFBQUFBQWdnQUFBQXRBRG54VFFBS0FBSUFFQUF3QkFFQUJ6RUVFQUFsQUFBQUpBQUFBQUFBQUFBbUFBQUFBQUFFZ0JBQUFBQUFBZ2dBQUFBOEFDYjJNd0FLQUFJQUVRQUNCQUlBQndBckJBSUFBQUJJQkFBQUJvQUFBQUFBQUFJSUFET1RQd0FtWGpBQUJBSVFBTXhzT0FBbVhqQUFNNU0vQUZtUk53QWpDQUVBQUFJSEFnQUFBQUFIRFFBQkFBQUFBd0JnQU1nQUF3Qk9BQUFBQUFTQUVRQUFBQUFDQ0FEdDFWa0FYOU13QUFvQUFnQVNBQUFBQklBU0FBQUFBQUlJQUxBU1lBQXlleE1BQ2dBQ0FCTUFBQUFFZ0JNQUFBQUFBZ2dBblJkR0FESjdCQUFLQUFJQUZBQUNCQUlBQndBckJBSUFBQUJJQkFBQUJvQUFBQUFBQUFJSUFOQ3FTUUF5NHdBQUJBSVFBR3FFUWdBeTR3QUEwS3BKQUdVV0NBQWpDQUVBQUFJSEFnQUFBQUFIRFFBQkFBQUFBd0JnQU1nQUF3Qk9BQUFBQUFTQUZBQUFBQUFDQ0FCRHpDOEFIbzRZQUFvQUFnQVZBQUFBQklBVkFBQUFBQUlJQVAvL0RnRHRCT2IvQ2dBQ0FCWUFBQUFGZ0JjQUFBQUtBQUlBRndBRUJnUUFBUUFBQUFVR0JBQUNBQUFBQ2dZQkFBRUFBQVdBR0FBQUFBb0FBZ0FZQUFRR0JBQUNBQUFBQlFZRUFBTUFBQUFBQmdJQWdBQUFBQVdBR1FBQUFBb0FBZ0FaQUFRR0JBQURBQUFBQlFZRUFBUUFBQUFBQmdJQWdBQUFBQVdBR2dBQUFBb0FBZ0FhQUFRR0JBQUVBQUFBQlFZRUFBVUFBQUFBQmdJQWdBQUFBQVdBR3dBQUFBb0FBZ0FiQUFRR0JBQUZBQUFBQlFZRUFBWUFBQUFLQmdFQUFRQUFCWUFjQUFBQUNnQUNBQndBQkFZRUFBVUFBQUFGQmdRQUJ3QUFBQUFHQWdDQUFBQUFCWUFkQUFBQUNnQUNBQjBBQkFZRUFBY0FBQUFGQmdRQUNBQUFBQW9HQVFBQkFBQUZnQjRBQUFBS0FBSUFIZ0FFQmdRQUNBQUFBQVVHQkFBSkFBQUFDZ1lCQUFFQUFBV0FId0FBQUFvQUFnQWZBQVFHQkFBSkFBQUFCUVlFQUFvQUFBQUJCZ0lBQndBS0JnRUFBUUFBQllBZ0FBQUFDZ0FDQUNBQUJBWUVBQW9BQUFBRkJnUUFDd0FBQUFvR0FRQUJBQUFGZ0NFQUFBQUtBQUlBSVFBRUJnUUFDd0FBQUFVR0JBQU1BQUFBQ2dZQkFBRUFBQVdBSWdBQUFBb0FBZ0FpQUFRR0JBQU1BQUFBQlFZRUFBMEFBQUFLQmdFQUFRQUFCWUFqQUFBQUNnQUNBQ01BQkFZRUFBMEFBQUFGQmdRQURnQUFBQW9HQVFBQkFBQUZnQ1FBQUFBS0FBSUFKQUFFQmdRQURnQUFBQVVHQkFBUEFBQUFDZ1lCQUFFQUFBV0FKUUFBQUFvQUFnQWxBQVFHQkFBS0FBQUFCUVlFQUE4QUFBQUtCZ0VBQVFBQUJZQW1BQUFBQ2dBQ0FDWUFCQVlFQUE4QUFBQUZCZ1FBRUFBQUFBRUdBZ0FEQUFvR0FRQUJBQUFGZ0NjQUFBQUtBQUlBSndBRUJnUUFFQUFBQUFVR0JBQVJBQUFBQUFZQ0FJQUFBQUFGZ0NnQUFBQUtBQUlBS0FBRUJnUUFFUUFBQUFVR0JBQVNBQUFBQUFZQ0FJQUFBQUFGZ0NrQUFBQUtBQUlBS1FBRUJnUUFFZ0FBQUFVR0JBQVRBQUFBQUFZQ0FJQUFBQUFGZ0NvQUFBQUtBQUlBS2dBRUJnUUFFd0FBQUFVR0JBQVVBQUFBQUFZQ0FJQUFBQUFGZ0NzQUFBQUtBQUlBS3dBRUJnUUFFQUFBQUFVR0JBQVVBQUFBQUFZQ0FJQUFBQUFGZ0N3QUFBQUtBQUlBTEFBRUJnUUFCd0FBQUFVR0JBQVZBQUFBQUFZQ0FJQUFBQUFGZ0MwQUFBQUtBQUlBTFFBRUJnUUFBZ0FBQUFVR0JBQVZBQUFBQUFZQ0FJQUFBQUFIZ0RBQUFBQUVBaEFBQUFEeC96UXorLzhBQVBILzdRVG0vd29BQWdBdUFBQUtBZ0FFQUFRS0FnQUJBQTBDREFEdEJPYi9BQUR4L3dBQUFBQU9BZ3dBTkRQNy93QUE4ZjhBQUFBQUR3SU1BTzBFNXY5R0xnWUFBQUFBQUFBQUI0QXhBQUFBQkFJUUFIL0NTQURxdEMwQWY4SklBR2pjSFFBS0FBSUFMd0FRQUVjQUFBQlVhR1Z5WlNCcGN5QmhJSFpoYkdWdVkyVWdiM0lnWTJoaGNtZGxJR1Z5Y205eUlITnZiV1YzYUdWeVpTQnBiaUIwYUdseklHRnliMjFoZEdsaklITjVjM1JsYlM0QUNnSUFCQUFFQ2dJQUFRQU5BZ3dBYU53ZEFIL0NTQUFBQUFBQURnSU1BT3EwTFFCL3drZ0FBQUFBQUE4Q0RBQm8zQjBBQVp0WUFBQUFBQUFBQUFBQUFBQUFBQUFB</t>
        </r>
      </text>
    </comment>
    <comment ref="K194" authorId="0">
      <text>
        <r>
          <rPr>
            <sz val="9"/>
            <color indexed="81"/>
            <rFont val="Tahoma"/>
            <family val="2"/>
          </rPr>
          <t>QzE2SDE4Q2wyTjJPfE1BU1RFUiBTSEVFVFBpY3R1cmUgNTAxfFZtcERSREF4TURBRUF3SUJBQUFBQUFBQUFBQUFBQUNBQUFBQUFBTUFGZ0FBQUVOb1pXMUVjbUYzSURFeUxqQXVNaTR4TURjMkJBSVFBQUZnei85Z3dLbi9PcU5nQUdC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pBQUFBQkFJUUFBQUFBQUFBQUFBQUFJREdCRC9Qb1FnV0NBUUFBQUFrQUJnSUJBQUFBQ1FBR1FnQUFCQUlBZ0FCQUE4SUFnQUJBQU9BTHdBQUFBUUNFQUFCWU0vL1lNQ3AvenFqWUFCZ1o0SUFCSUFCQUFBQUFBSUlBUC8vRGdESERyTC9DZ0FDQUFJQUFnUUNBQkVBS3dRQ0FBQUFTQVFBQURjRUFRQUJCb0FBQUFBQUFBSUlBUCtmRWdESEpyUC9CQUlRQVA5ZkN3Qmd3S24vbWJrU0FNY21zLzhqQ0FFQS93RUhBUUQvQWdjQ0FBQUFCUWNCQUFNQUJ3NEFBUUFBQUFNQVlBRElBQU1BUTJ3QUFBQUFCSUFDQUFBQUFBSUlBQUFBQUFEYUNjei9DZ0FDQUFNQUFBQUVnQU1BQUFBQUFnZ0FBQURpLzlvSnpQOEtBQUlBQkFBQUFBU0FCQUFBQUFBQ0NBQUFBTlAvN1FUbS93b0FBZ0FGQUFBQUJJQUZBQUFBQUFJSUFBRUE0djhBQUFBQUNnQUNBQVlBQUFBRWdBWUFBQUFBQWdnQUFRRFQveFA3R1FBS0FBSUFCd0FDQkFJQUVRQXJCQUlBQUFCSUJBQUFOd1FCQUFFR2dBQUFBQUFBQWdnQUFhRFcveE5qRmdBRUFoQUFBV0RQL3hOakZnQ2F1ZGIvZWNrZkFDTUlBUUFBQWdjQ0FBQUFCUWNCQUFFQUJ3NEFBUUFBQUFNQVlBRElBQU1BUTJ3QUFBQUFCSUFIQUFBQUFBSUlBQUFBQUFBQUFBQUFDZ0FDQUFnQUFBQUVnQWdBQUFBQUFnZ0FBQUFQQUJQN0dRQUtBQUlBQ1FBM0JBRUFBUUFBQklBSkFBQUFBQUlJQUFBQUFBQW05ak1BQ2dBQ0FBb0FBZ1FDQUFnQUt3UUNBQUFBU0FRQUFEY0VBUUFCQm9BQUFBQUFBQUlJQUFDZ0F3QW1EakFBQkFJUUFBQmcvUDhtRGpBQW1ia0RBQ2JPTndBakNBRUFBQUlIQWdBQUFBQUhEUUFCQUFBQUF3QmdBTWdBQXdCUEFBQUFBQVNBQ2dBQUFBQUNDQUFBQUE4QU9mRk5BQW9BQWdBTEFEQUVBUUFITVFRUUFCOEFBQUFnQUFBQUpRQUFBQUFBQUFBQUFBU0FDd0FBQUFBQ0NBQUFBQUFBVE94bkFBb0FBZ0FNQURjRUFRQUJBQUFFZ0F3QUFBQUFBZ2dBQUFBUEFHRG5nUUFLQUFJQURRQTNCQUVBQVFBQUJJQU5BQUFBQUFJSUFBQUFMUUJnNTRFQUNnQUNBQTRBTndRQkFBRUFBQVNBRGdBQUFBQUNDQUFBQUR3QVRPeG5BQW9BQWdBUEFEY0VBUUFCQUFBRWdBOEFBQUFBQWdnQUFBQXRBRG54VFFBS0FBSUFFQUF3QkFFQUJ6RUVFQUFsQUFBQUpBQUFBQUFBQUFBbUFBQUFBQUFFZ0JBQUFBQUFBZ2dBQUFBOEFDYjJNd0FLQUFJQUVRQUNCQUlBQndBckJBSUFBQUJJQkFBQUJvQUFBQUFBQUFJSUFET1RQd0FtWGpBQUJBSVFBTXhzT0FBbVhqQUFNNU0vQUZtUk53QWpDQUVBQUFJSEFnQUFBQUFIRFFBQkFBQUFBd0JnQU1nQUF3Qk9BQUFBQUFTQUVRQUFBQUFDQ0FEdDFWa0FYOU13QUFvQUFnQVNBQUFBQklBU0FBQUFBQUlJQUxBU1lBQXlleE1BQ2dBQ0FCTUFBQUFFZ0JNQUFBQUFBZ2dBblJkR0FESjdCQUFLQUFJQUZBQUNCQUlBQndBckJBSUFBQUJJQkFBQUJvQUFBQUFBQUFJSUFOQ3FTUUF5NHdBQUJBSVFBR3FFUWdBeTR3QUEwS3BKQUdVV0NBQWpDQUVBQUFJSEFnQUFBQUFIRFFBQkFBQUFBd0JnQU1nQUF3Qk9BQUFBQUFTQUZBQUFBQUFDQ0FCRHpDOEFIbzRZQUFvQUFnQVZBQUFBQklBVkFBQUFBQUlJQVAvL0RnRHRCT2IvQ2dBQ0FCWUFBQUFGZ0JjQUFBQUtBQUlBRndBRUJnUUFBUUFBQUFVR0JBQUNBQUFBQ2dZQkFBRUFBQVdBR0FBQUFBb0FBZ0FZQUFRR0JBQUNBQUFBQlFZRUFBTUFBQUFBQmdJQWdBQUFBQVdBR1FBQUFBb0FBZ0FaQUFRR0JBQURBQUFBQlFZRUFBUUFBQUFBQmdJQWdBQUFBQVdBR2dBQUFBb0FBZ0FhQUFRR0JBQUVBQUFBQlFZRUFBVUFBQUFBQmdJQWdBQUFBQVdBR3dBQUFBb0FBZ0FiQUFRR0JBQUZBQUFBQlFZRUFBWUFBQUFLQmdFQUFRQUFCWUFjQUFBQUNnQUNBQndBQkFZRUFBVUFBQUFGQmdRQUJ3QUFBQUFHQWdDQUFBQUFCWUFkQUFBQUNnQUNBQjBBQkFZRUFBY0FBQUFGQmdRQUNBQUFBQW9HQVFBQkFBQUZnQjRBQUFBS0FBSUFIZ0FFQmdRQUNBQUFBQVVHQkFBSkFBQUFDZ1lCQUFFQUFBV0FId0FBQUFvQUFnQWZBQVFHQkFBSkFBQUFCUVlFQUFvQUFBQUJCZ0lBQndBS0JnRUFBUUFBQllBZ0FBQUFDZ0FDQUNBQUJBWUVBQW9BQUFBRkJnUUFDd0FBQUFvR0FRQUJBQUFGZ0NFQUFBQUtBQUlBSVFBRUJnUUFDd0FBQUFVR0JBQU1BQUFBQ2dZQkFBRUFBQVdBSWdBQUFBb0FBZ0FpQUFRR0JBQU1BQUFBQlFZRUFBMEFBQUFLQmdFQUFRQUFCWUFqQUFBQUNnQUNBQ01BQkFZRUFBMEFBQUFGQmdRQURnQUFBQW9HQVFBQkFBQUZnQ1FBQUFBS0FBSUFKQUFFQmdRQURnQUFBQVVHQkFBUEFBQUFDZ1lCQUFFQUFBV0FKUUFBQUFvQUFnQWxBQVFHQkFBS0FBQUFCUVlFQUE4QUFBQUtCZ0VBQVFBQUJZQW1BQUFBQ2dBQ0FDWUFCQVlFQUE4QUFBQUZCZ1FBRUFBQUFBRUdBZ0FEQUFvR0FRQUJBQUFGZ0NjQUFBQUtBQUlBSndBRUJnUUFFQUFBQUFVR0JBQVJBQUFBQUFZQ0FJQUFBQUFGZ0NnQUFBQUtBQUlBS0FBRUJnUUFFUUFBQUFVR0JBQVNBQUFBQUFZQ0FJQUFBQUFGZ0NrQUFBQUtBQUlBS1FBRUJnUUFFZ0FBQUFVR0JBQVRBQUFBQUFZQ0FJQUFBQUFGZ0NvQUFBQUtBQUlBS2dBRUJnUUFFd0FBQUFVR0JBQVVBQUFBQUFZQ0FJQUFBQUFGZ0NzQUFBQUtBQUlBS3dBRUJnUUFFQUFBQUFVR0JBQVVBQUFBQUFZQ0FJQUFBQUFGZ0N3QUFBQUtBQUlBTEFBRUJnUUFCd0FBQUFVR0JBQVZBQUFBQUFZQ0FJQUFBQUFGZ0MwQUFBQUtBQUlBTFFBRUJnUUFBZ0FBQUFVR0JBQVZBQUFBQUFZQ0FJQUFBQUFIZ0RBQUFBQUVBaEFBQUFEeC96UXorLzhBQVBILzdRVG0vd29BQWdBdUFBQUtBZ0FFQUFRS0FnQUJBQTBDREFEdEJPYi9BQUR4L3dBQUFBQU9BZ3dBTkRQNy93QUE4ZjhBQUFBQUR3SU1BTzBFNXY5R0xnWUFBQUFBQUFBQUI0QXhBQUFBQkFJUUFIL0NTQURxdEMwQWY4SklBR2pjSFFBS0FBSUFMd0FRQUVjQUFBQlVhR1Z5WlNCcGN5QmhJSFpoYkdWdVkyVWdiM0lnWTJoaGNtZGxJR1Z5Y205eUlITnZiV1YzYUdWeVpTQnBiaUIwYUdseklHRnliMjFoZEdsaklITjVjM1JsYlM0QUNnSUFCQUFFQ2dJQUFRQU5BZ3dBYU53ZEFIL0NTQUFBQUFBQURnSU1BT3EwTFFCL3drZ0FBQUFBQUE4Q0RBQm8zQjBBQVp0WUFBQUFBQUFBQUFBQUFBQUFBQUFB</t>
        </r>
      </text>
    </comment>
    <comment ref="J195" authorId="0">
      <text>
        <r>
          <rPr>
            <sz val="9"/>
            <color indexed="81"/>
            <rFont val="Tahoma"/>
            <family val="2"/>
          </rPr>
          <t>QzIySDI3TjVPfE1BU1RFUiBTSEVFVFBpY3R1cmUgMTUzfFZtcERSREF4TURBRUF3SUJBQUFBQUFBQUFBQUFBQUNBQUFBQUFBTUFGZ0FBQUVOb1pXMUVjbUYzSURFeUxqQXVNaTR4TURjMkJBSVFBTVB4aC8vYWljdi9UcXBxQUU0cXB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RWo2alI0V0NBUUFBQUFrQUJnSUJBQUFBQ1FBR1FnQUFCQUlBZ0FCQUE4SUFnQUJBQU9BUHdBQUFBUUNFQUREOFlmLzJvbkwvMDZxYWdCT0txWUFCSUFCQUFBQUFBSUlBTm9KelA5T0txWUFDZ0FDQUFJQU53UUJBQUVBQUFTQUFnQUFBQUFDQ0FEYUNjei9UaXFJQUFvQUFnQURBQUlFQWdBSUFDc0VBZ0FBQUVnRUFBQTNCQUVBQVFhQUFBQUFBQUFDQ0FEYXFjLy9Ua0tFQUFRQ0VBRGFhY2ovVGtLRUFIVER6LzlPQW93QUl3Z0JBQUFDQndJQUFBQUFCdzBBQVFBQUFBTUFZQURJQUFNQVR3QUFBQUFFZ0FNQUFBQUFBZ2dBN1FUbS8wNHFlUUFLQUFJQUJBQUFBQVNBQkFBQUFBQUNDQUFBQUFBQVRpcUlBQW9BQWdBRkFBQUFCSUFGQUFBQUFBSUlBQlA3R1FCT0tua0FDZ0FDQUFZQUFBQUVnQVlBQUFBQUFnZ0FFL3NaQUU0cVd3QUtBQUlBQndBQUFBU0FCd0FBQUFBQ0NBQUFBQUFBVGlwTUFBb0FBZ0FJQUFBQUJJQUlBQUFBQUFJSUFPMEU1djlPS2xzQUNnQUNBQWtBQWdRQ0FBY0FLd1FDQUFBQVNBUUFBQWFBQUFBQUFBQUNDQUFnbU9uL1RwSlhBQVFDRUFDNmNlTC9UcEpYQUNDWTZmK0J4VjRBSXdnQkFBQUNCd0lBQUFBQUJ3MEFBUUFBQUFNQVlBRElBQU1BVGdBQUFBQUVnQWtBQUFBQUFnZ0FBQUFBQUU0cUxnQUtBQUlBQ2dBQUFBU0FDZ0FBQUFBQ0NBQkFSUmdBSFlnY0FBb0FBZ0FMQUFJRUFnQUhBQ3NFQWdBQUFFZ0VBQUFHZ0FBQUFBQUFBZ2dBYzlnYkFCM3dHQUFFQWhBQURMSVVBQjN3R0FCejJCc0FVQ01nQUNNSUFRQUFBZ2NDQUFBQUFBY05BQUVBQUFBREFHQUF5QUFEQUU0QUFBQUFCSUFMQUFBQUFBSUlBQUFBRHdBQUFBQUFDZ0FDQUF3QUFBQUVnQXdBQUFBQUFnZ0EvLzhkQU8wRTV2OEtBQUlBRFFBQUFBU0FEUUFBQUFBQ0NBRC8vdzRBMmduTS93b0FBZ0FPQUFBQUJJQU9BQUFBQUFJSUFBQUE4Zi9hQ2N6L0NnQUNBQThBQUFBRWdBOEFBQUFBQWdnQUFBRGkvKzBFNXY4S0FBSUFFQUFBQUFTQUVBQUFBQUFDQ0FBQUFQSC9BQUFBQUFvQUFnQVJBQUFBQklBUkFBQUFBQUlJQU1DNjUvOGRpQndBQ2dBQ0FCSUFBZ1FDQUFjQUt3UUNBQUFBU0FRQUFBYUFBQUFBQUFBQ0NBRDBUZXYvSGZBWUFBUUNFQUNOSitUL0hmQVlBUFJONi85UUl5QUFJd2dCQUFBQ0J3SUFBQUFBQncwQUFRQUFBQU1BWUFESUFBTUFUZ0FBQUFBRWdCSUFBQUFBQWdnQW96TEwvMTNOSlFBS0FBSUFFd0EzQkFFQUFRQUFCSUFUQUFBQUFBSUlBRW5udFA5eHVoRUFDZ0FDQUJRQUFBQUVnQlFBQUFBQUFnZ0FIWStYL3pUM0Z3QUtBQUlBRlFBM0JBRUFBUUFBQklBVkFBQUFBQUlJQUIyUGlQOGgvUDMvQ2dBQ0FCWUFOd1FCQUFFQUFBU0FGZ0FBQUFBQ0NBQUpvcHoveDdEbi93b0FBZ0FYQURjRUFRQUJBQUFFZ0JjQUFBQUFBZ2dBRUFxNC80VGs4LzhLQUFJQUdBQUNCQUlBQndBckJBSUFBUUJJQkFBQU53UUJBQUVHZ0FBQUFBQUFBZ2dBUkoyNy80Ujg5LzhFQWhBQTNYYTAveDRXNmY5RW5idi9oSHozL3lNSUFRRC9BUWNCQVA4Q0J3SUFBQUFGQndFQUF3QUhEZ0FCQUFBQUF3QmdBTWdBQXdCT1NBQUFBQUFFZ0JnQUFBQUFBZ2dBLy84N0FPMEU1djhLQUFJQUdRQUNCQUlBQndBckJBSUFBQUJJQkFBQUJvQUFBQUFBQUFJSUFET1RQd0R0Yk9ML0JBSVFBTXhzT0FEdGJPTC9NNU0vQUNDZzZmOGpDQUVBQUFJSEFnQUFBQUFIRFFBQkFBQUFBd0JnQU1nQUF3Qk9BQUFBQUFTQUdRQUFBQUFDQ0FBd29rMEFMVXIrL3dvQUFnQWFBRGNFQVFBQkFBQUVnQm9BQUFBQUFnZ0FUaXBxQU8wRTlmOEtBQUlBR3dBM0JBRUFBUUFBQklBYkFBQUFBQUlJQUU0cWFnRHRCTmYvQ2dBQ0FCd0FOd1FCQUFFQUFBU0FIQUFBQUFBQ0NBQXdvazBBcmIvTi93b0FBZ0FkQURjRUFRQUJBQUFGZ0I0QUFBQUtBQUlBSGdBRUJnUUFBUUFBQUFVR0JBQUNBQUFBQ2dZQkFBRUFBQVdBSHdBQUFBb0FBZ0FmQUFRR0JBQUNBQUFBQlFZRUFBTUFBQUFLQmdFQUFRQUFCWUFnQUFBQUNnQUNBQ0FBQkFZRUFBTUFBQUFGQmdRQUJBQUFBQUFHQWdDQUFBQUFCWUFoQUFBQUNnQUNBQ0VBQkFZRUFBUUFBQUFGQmdRQUJRQUFBQUFHQWdDQUFBQUFCWUFpQUFBQUNnQUNBQ0lBQkFZRUFBVUFBQUFGQmdRQUJnQUFBQUFHQWdDQUFBQUFCWUFqQUFBQUNnQUNBQ01BQkFZRUFBWUFBQUFGQmdRQUJ3QUFBQUFHQWdDQUFBQUFCWUFrQUFBQUNnQUNBQ1FBQkFZRUFBY0FBQUFGQmdRQUNBQUFBQUFHQWdDQUFBQUFCWUFsQUFBQUNnQUNBQ1VBQkFZRUFBTUFBQUFGQmdRQUNBQUFBQUFHQWdDQUFBQUFCWUFtQUFBQUNnQUNBQ1lBQkFZRUFBY0FBQUFGQmdRQUNRQUFBQUFBQllBbkFBQUFDZ0FDQUNjQUJBWUVBQWtBQUFBRkJnUUFDZ0FBQUFBR0FnQ0FBQUFBQllBb0FBQUFDZ0FDQUNnQUJBWUVBQW9BQUFBRkJnUUFDd0FBQUFBR0FnQ0FBQUFBQllBcEFBQUFDZ0FDQUNrQUJBWUVBQXNBQUFBRkJnUUFEQUFBQUFBR0FnQ0FBQUFBQllBcUFBQUFDZ0FDQUNvQUJBWUVBQXdBQUFBRkJnUUFEUUFBQUFBR0FnQ0FBQUFBQllBckFBQUFDZ0FDQUNzQUJBWUVBQTBBQUFBRkJnUUFEZ0FBQUFBR0FnQ0FBQUFBQllBc0FBQUFDZ0FDQUN3QUJBWUVBQTRBQUFBRkJnUUFEd0FBQUFBR0FnQ0FBQUFBQllBdEFBQUFDZ0FDQUMwQUJBWUVBQThBQUFBRkJnUUFFQUFBQUFBR0FnQ0FBQUFBQllBdUFBQUFDZ0FDQUM0QUJBWUVBQXNBQUFBRkJnUUFFQUFBQUFBR0FnQ0FBQUFBQllBdkFBQUFDZ0FDQUM4QUJBWUVBQkFBQUFBRkJnUUFFUUFBQUFBR0FnQ0FBQUFBQllBd0FBQUFDZ0FDQURBQUJBWUVBQWtBQUFBRkJnUUFFUUFBQUFBR0FnQ0FBQUFBQllBeEFBQUFDZ0FDQURFQUJBWUVBQkVBQUFBRkJnUUFFZ0FBQUFvR0FRQUJBQUFGZ0RJQUFBQUtBQUlBTWdBRUJnUUFFZ0FBQUFVR0JBQVRBQUFBQ2dZQkFBRUFBQVdBTXdBQUFBb0FBZ0F6QUFRR0JBQVRBQUFBQlFZRUFCUUFBQUFLQmdFQUFRQUFCWUEwQUFBQUNnQUNBRFFBQkFZRUFCUUFBQUFGQmdRQUZRQUFBQW9HQVFBQkFBQUZnRFVBQUFBS0FBSUFOUUFFQmdRQUZRQUFBQVVHQkFBV0FBQUFDZ1lCQUFFQUFBV0FOZ0FBQUFvQUFnQTJBQVFHQkFBV0FBQUFCUVlFQUJjQUFBQUtCZ0VBQVFBQUJZQTNBQUFBQ2dBQ0FEY0FCQVlFQUJNQUFBQUZCZ1FBRndBQUFBb0dBUUFCQUFBRmdEZ0FBQUFLQUFJQU9BQUVCZ1FBREFBQUFBVUdCQUFZQUFBQUNnWUJBQUVBQUFXQU9RQUFBQW9BQWdBNUFBUUdCQUFZQUFBQUJRWUVBQmtBQUFBS0JnRUFBUUFBQllBNkFBQUFDZ0FDQURvQUJBWUVBQmtBQUFBRkJnUUFHZ0FBQUFvR0FRQUJBQUFGZ0RzQUFBQUtBQUlBT3dBRUJnUUFHZ0FBQUFVR0JBQWJBQUFBQ2dZQkFBRUFBQVdBUEFBQUFBb0FBZ0E4QUFRR0JBQWJBQUFBQlFZRUFCd0FBQUFLQmdFQUFRQUFCWUE5QUFBQUNnQUNBRDBBQkFZRUFCZ0FBQUFGQmdRQUhBQUFBQW9HQVFBQkFBQUhnRUFBQUFBRUFoQUFBQUFBQUpSWWZ3QUFBQUFBVGlwcUFBb0FBZ0ErQUFBS0FnQUVBQVFLQWdBQkFBMENEQUJPS21vQUFBQUFBQUFBQUFBT0Fnd0FsRmgvQUFBQUFBQUFBQUFBRHdJTUFFNHFhZ0JHTGhVQUFBQUFBQUFBQjRCQkFBQUFCQUlRQUFBQUFBRFFmU1FBQUFBQUFFNmxGQUFLQUFJQVB3QVFBRWNBQUFCVWFHVnlaU0JwY3lCaElIWmhiR1Z1WTJVZ2IzSWdZMmhoY21kbElHVnljbTl5SUhOdmJXVjNhR1Z5WlNCcGJpQjBhR2x6SUdGeWIyMWhkR2xqSUhONWMzUmxiUzRBQ2dJQUJBQUVDZ0lBQVFBTkFnd0FUcVVVQUFBQUFBQUFBQUFBRGdJTUFOQjlKQUFBQUFBQUFBQUFBQThDREFCT3BSUUFnZGdQQUFBQUFBQUFBQWVBUWdBQUFBUUNFQUFBQUFBQU5EUDcvd0FBQUFEdEJPYi9DZ0FDQUVBQUFBb0NBQVFBQkFvQ0FBRUFEUUlNQU8wRTV2OEFBQUFBQUFBQUFBNENEQUEwTS92L0FBQUFBQUFBQUFBUEFnd0E3UVRtLzBZdUZRQUFBQUFBQUFBQUFBQUFBQUFBQUE9PQ==</t>
        </r>
      </text>
    </comment>
    <comment ref="K195" authorId="0">
      <text>
        <r>
          <rPr>
            <sz val="9"/>
            <color indexed="81"/>
            <rFont val="Tahoma"/>
            <family val="2"/>
          </rPr>
          <t>QzIySDI3TjVPfE1BU1RFUiBTSEVFVFBpY3R1cmUgMTUzfFZtcERSREF4TURBRUF3SUJBQUFBQUFBQUFBQUFBQUNBQUFBQUFBTUFGZ0FBQUVOb1pXMUVjbUYzSURFeUxqQXVNaTR4TURjMkJBSVFBTVB4aC8vYWljdi9UcXBxQUU0cXB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RWo2alI0V0NBUUFBQUFrQUJnSUJBQUFBQ1FBR1FnQUFCQUlBZ0FCQUE4SUFnQUJBQU9BUHdBQUFBUUNFQUREOFlmLzJvbkwvMDZxYWdCT0txWUFCSUFCQUFBQUFBSUlBTm9KelA5T0txWUFDZ0FDQUFJQU53UUJBQUVBQUFTQUFnQUFBQUFDQ0FEYUNjei9UaXFJQUFvQUFnQURBQUlFQWdBSUFDc0VBZ0FBQUVnRUFBQTNCQUVBQVFhQUFBQUFBQUFDQ0FEYXFjLy9Ua0tFQUFRQ0VBRGFhY2ovVGtLRUFIVER6LzlPQW93QUl3Z0JBQUFDQndJQUFBQUFCdzBBQVFBQUFBTUFZQURJQUFNQVR3QUFBQUFFZ0FNQUFBQUFBZ2dBN1FUbS8wNHFlUUFLQUFJQUJBQUFBQVNBQkFBQUFBQUNDQUFBQUFBQVRpcUlBQW9BQWdBRkFBQUFCSUFGQUFBQUFBSUlBQlA3R1FCT0tua0FDZ0FDQUFZQUFBQUVnQVlBQUFBQUFnZ0FFL3NaQUU0cVd3QUtBQUlBQndBQUFBU0FCd0FBQUFBQ0NBQUFBQUFBVGlwTUFBb0FBZ0FJQUFBQUJJQUlBQUFBQUFJSUFPMEU1djlPS2xzQUNnQUNBQWtBQWdRQ0FBY0FLd1FDQUFBQVNBUUFBQWFBQUFBQUFBQUNDQUFnbU9uL1RwSlhBQVFDRUFDNmNlTC9UcEpYQUNDWTZmK0J4VjRBSXdnQkFBQUNCd0lBQUFBQUJ3MEFBUUFBQUFNQVlBRElBQU1BVGdBQUFBQUVnQWtBQUFBQUFnZ0FBQUFBQUU0cUxnQUtBQUlBQ2dBQUFBU0FDZ0FBQUFBQ0NBQkFSUmdBSFlnY0FBb0FBZ0FMQUFJRUFnQUhBQ3NFQWdBQUFFZ0VBQUFHZ0FBQUFBQUFBZ2dBYzlnYkFCM3dHQUFFQWhBQURMSVVBQjN3R0FCejJCc0FVQ01nQUNNSUFRQUFBZ2NDQUFBQUFBY05BQUVBQUFBREFHQUF5QUFEQUU0QUFBQUFCSUFMQUFBQUFBSUlBQUFBRHdBQUFBQUFDZ0FDQUF3QUFBQUVnQXdBQUFBQUFnZ0EvLzhkQU8wRTV2OEtBQUlBRFFBQUFBU0FEUUFBQUFBQ0NBRC8vdzRBMmduTS93b0FBZ0FPQUFBQUJJQU9BQUFBQUFJSUFBQUE4Zi9hQ2N6L0NnQUNBQThBQUFBRWdBOEFBQUFBQWdnQUFBRGkvKzBFNXY4S0FBSUFFQUFBQUFTQUVBQUFBQUFDQ0FBQUFQSC9BQUFBQUFvQUFnQVJBQUFBQklBUkFBQUFBQUlJQU1DNjUvOGRpQndBQ2dBQ0FCSUFBZ1FDQUFjQUt3UUNBQUFBU0FRQUFBYUFBQUFBQUFBQ0NBRDBUZXYvSGZBWUFBUUNFQUNOSitUL0hmQVlBUFJONi85UUl5QUFJd2dCQUFBQ0J3SUFBQUFBQncwQUFRQUFBQU1BWUFESUFBTUFUZ0FBQUFBRWdCSUFBQUFBQWdnQW96TEwvMTNOSlFBS0FBSUFFd0EzQkFFQUFRQUFCSUFUQUFBQUFBSUlBRW5udFA5eHVoRUFDZ0FDQUJRQUFBQUVnQlFBQUFBQUFnZ0FIWStYL3pUM0Z3QUtBQUlBRlFBM0JBRUFBUUFBQklBVkFBQUFBQUlJQUIyUGlQOGgvUDMvQ2dBQ0FCWUFOd1FCQUFFQUFBU0FGZ0FBQUFBQ0NBQUpvcHoveDdEbi93b0FBZ0FYQURjRUFRQUJBQUFFZ0JjQUFBQUFBZ2dBRUFxNC80VGs4LzhLQUFJQUdBQUNCQUlBQndBckJBSUFBUUJJQkFBQU53UUJBQUVHZ0FBQUFBQUFBZ2dBUkoyNy80Ujg5LzhFQWhBQTNYYTAveDRXNmY5RW5idi9oSHozL3lNSUFRRC9BUWNCQVA4Q0J3SUFBQUFGQndFQUF3QUhEZ0FCQUFBQUF3QmdBTWdBQXdCT1NBQUFBQUFFZ0JnQUFBQUFBZ2dBLy84N0FPMEU1djhLQUFJQUdRQUNCQUlBQndBckJBSUFBQUJJQkFBQUJvQUFBQUFBQUFJSUFET1RQd0R0Yk9ML0JBSVFBTXhzT0FEdGJPTC9NNU0vQUNDZzZmOGpDQUVBQUFJSEFnQUFBQUFIRFFBQkFBQUFBd0JnQU1nQUF3Qk9BQUFBQUFTQUdRQUFBQUFDQ0FBd29rMEFMVXIrL3dvQUFnQWFBRGNFQVFBQkFBQUVnQm9BQUFBQUFnZ0FUaXBxQU8wRTlmOEtBQUlBR3dBM0JBRUFBUUFBQklBYkFBQUFBQUlJQUU0cWFnRHRCTmYvQ2dBQ0FCd0FOd1FCQUFFQUFBU0FIQUFBQUFBQ0NBQXdvazBBcmIvTi93b0FBZ0FkQURjRUFRQUJBQUFGZ0I0QUFBQUtBQUlBSGdBRUJnUUFBUUFBQUFVR0JBQUNBQUFBQ2dZQkFBRUFBQVdBSHdBQUFBb0FBZ0FmQUFRR0JBQUNBQUFBQlFZRUFBTUFBQUFLQmdFQUFRQUFCWUFnQUFBQUNnQUNBQ0FBQkFZRUFBTUFBQUFGQmdRQUJBQUFBQUFHQWdDQUFBQUFCWUFoQUFBQUNnQUNBQ0VBQkFZRUFBUUFBQUFGQmdRQUJRQUFBQUFHQWdDQUFBQUFCWUFpQUFBQUNnQUNBQ0lBQkFZRUFBVUFBQUFGQmdRQUJnQUFBQUFHQWdDQUFBQUFCWUFqQUFBQUNnQUNBQ01BQkFZRUFBWUFBQUFGQmdRQUJ3QUFBQUFHQWdDQUFBQUFCWUFrQUFBQUNnQUNBQ1FBQkFZRUFBY0FBQUFGQmdRQUNBQUFBQUFHQWdDQUFBQUFCWUFsQUFBQUNnQUNBQ1VBQkFZRUFBTUFBQUFGQmdRQUNBQUFBQUFHQWdDQUFBQUFCWUFtQUFBQUNnQUNBQ1lBQkFZRUFBY0FBQUFGQmdRQUNRQUFBQUFBQllBbkFBQUFDZ0FDQUNjQUJBWUVBQWtBQUFBRkJnUUFDZ0FBQUFBR0FnQ0FBQUFBQllBb0FBQUFDZ0FDQUNnQUJBWUVBQW9BQUFBRkJnUUFDd0FBQUFBR0FnQ0FBQUFBQllBcEFBQUFDZ0FDQUNrQUJBWUVBQXNBQUFBRkJnUUFEQUFBQUFBR0FnQ0FBQUFBQllBcUFBQUFDZ0FDQUNvQUJBWUVBQXdBQUFBRkJnUUFEUUFBQUFBR0FnQ0FBQUFBQllBckFBQUFDZ0FDQUNzQUJBWUVBQTBBQUFBRkJnUUFEZ0FBQUFBR0FnQ0FBQUFBQllBc0FBQUFDZ0FDQUN3QUJBWUVBQTRBQUFBRkJnUUFEd0FBQUFBR0FnQ0FBQUFBQllBdEFBQUFDZ0FDQUMwQUJBWUVBQThBQUFBRkJnUUFFQUFBQUFBR0FnQ0FBQUFBQllBdUFBQUFDZ0FDQUM0QUJBWUVBQXNBQUFBRkJnUUFFQUFBQUFBR0FnQ0FBQUFBQllBdkFBQUFDZ0FDQUM4QUJBWUVBQkFBQUFBRkJnUUFFUUFBQUFBR0FnQ0FBQUFBQllBd0FBQUFDZ0FDQURBQUJBWUVBQWtBQUFBRkJnUUFFUUFBQUFBR0FnQ0FBQUFBQllBeEFBQUFDZ0FDQURFQUJBWUVBQkVBQUFBRkJnUUFFZ0FBQUFvR0FRQUJBQUFGZ0RJQUFBQUtBQUlBTWdBRUJnUUFFZ0FBQUFVR0JBQVRBQUFBQ2dZQkFBRUFBQVdBTXdBQUFBb0FBZ0F6QUFRR0JBQVRBQUFBQlFZRUFCUUFBQUFLQmdFQUFRQUFCWUEwQUFBQUNnQUNBRFFBQkFZRUFCUUFBQUFGQmdRQUZRQUFBQW9HQVFBQkFBQUZnRFVBQUFBS0FBSUFOUUFFQmdRQUZRQUFBQVVHQkFBV0FBQUFDZ1lCQUFFQUFBV0FOZ0FBQUFvQUFnQTJBQVFHQkFBV0FBQUFCUVlFQUJjQUFBQUtCZ0VBQVFBQUJZQTNBQUFBQ2dBQ0FEY0FCQVlFQUJNQUFBQUZCZ1FBRndBQUFBb0dBUUFCQUFBRmdEZ0FBQUFLQUFJQU9BQUVCZ1FBREFBQUFBVUdCQUFZQUFBQUNnWUJBQUVBQUFXQU9RQUFBQW9BQWdBNUFBUUdCQUFZQUFBQUJRWUVBQmtBQUFBS0JnRUFBUUFBQllBNkFBQUFDZ0FDQURvQUJBWUVBQmtBQUFBRkJnUUFHZ0FBQUFvR0FRQUJBQUFGZ0RzQUFBQUtBQUlBT3dBRUJnUUFHZ0FBQUFVR0JBQWJBQUFBQ2dZQkFBRUFBQVdBUEFBQUFBb0FBZ0E4QUFRR0JBQWJBQUFBQlFZRUFCd0FBQUFLQmdFQUFRQUFCWUE5QUFBQUNnQUNBRDBBQkFZRUFCZ0FBQUFGQmdRQUhBQUFBQW9HQVFBQkFBQUhnRUFBQUFBRUFoQUFBQUFBQUpSWWZ3QUFBQUFBVGlwcUFBb0FBZ0ErQUFBS0FnQUVBQVFLQWdBQkFBMENEQUJPS21vQUFBQUFBQUFBQUFBT0Fnd0FsRmgvQUFBQUFBQUFBQUFBRHdJTUFFNHFhZ0JHTGhVQUFBQUFBQUFBQjRCQkFBQUFCQUlRQUFBQUFBRFFmU1FBQUFBQUFFNmxGQUFLQUFJQVB3QVFBRWNBQUFCVWFHVnlaU0JwY3lCaElIWmhiR1Z1WTJVZ2IzSWdZMmhoY21kbElHVnljbTl5SUhOdmJXVjNhR1Z5WlNCcGJpQjBhR2x6SUdGeWIyMWhkR2xqSUhONWMzUmxiUzRBQ2dJQUJBQUVDZ0lBQVFBTkFnd0FUcVVVQUFBQUFBQUFBQUFBRGdJTUFOQjlKQUFBQUFBQUFBQUFBQThDREFCT3BSUUFnZGdQQUFBQUFBQUFBQWVBUWdBQUFBUUNFQUFBQUFBQU5EUDcvd0FBQUFEdEJPYi9DZ0FDQUVBQUFBb0NBQVFBQkFvQ0FBRUFEUUlNQU8wRTV2OEFBQUFBQUFBQUFBNENEQUEwTS92L0FBQUFBQUFBQUFBUEFnd0E3UVRtLzBZdUZRQUFBQUFBQUFBQUFBQUFBQUFBQUE9PQ==</t>
        </r>
      </text>
    </comment>
    <comment ref="J196" authorId="0">
      <text>
        <r>
          <rPr>
            <sz val="9"/>
            <color indexed="81"/>
            <rFont val="Tahoma"/>
            <family val="2"/>
          </rPr>
          <t>QzE4SDEzRk40T3xNQVNURVIgU0hFRVRQaWN0dXJlIDE0N3xWbXBEUkRBeE1EQUVBd0lCQUFBQUFBQUFBQUFBQUFDQUFBQUFBQU1BRmdBQUFFTm9aVzFFY21GM0lERXlMakF1TWk0eE1EYzJCQUlRQU0xc3NmOUEvZmorelpNZUFFNGlX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15WkVCNFdDQVFBQUFBa0FCZ0lCQUFBQUNRQUdRZ0FBQkFJQWdBQkFBOElBZ0FCQUFPQU5nQUFBQVFDRUFETmJMSC9RUDM0L3MyVEhnQk9JbHNBQklBQkFBQUFBQUlJQUFBQUFBQk9La3dBQ2dBQ0FBSUFBZ1FDQUFjQUt3UUNBQUlBU0FRQUFEY0VBUUFCQm9BQUFBQUFBQUlJQURPVEF3Qk9ra2dBQkFJUUFNMXMvUDlPa2tnQVpzWUZBRTRpV3dBakNBRUFBQUlIQWdBQUFBVUhBUUFCQUFjUEFBRUFBQUFEQUdBQXlBQURBRTVJTWdBQUFBQUVnQUlBQUFBQUFnZ0FBQUFBQUU0cUxnQUtBQUlBQXdBQUFBU0FBd0FBQUFBQ0NBQkFSUmdBSFlnY0FBb0FBZ0FFQUFJRUFnQUhBQ3NFQWdBQUFFZ0VBQUFHZ0FBQUFBQUFBZ2dBYzlnYkFCM3dHQUFFQWhBQURMSVVBQjN3R0FCejJCc0FVQ01nQUNNSUFRQUFBZ2NDQUFBQUFBY05BQUVBQUFBREFHQUF5QUFEQUU0QUFBQUFCSUFFQUFBQUFBSUlBQUFBRHdBQUFBQUFDZ0FDQUFVQUFBQUVnQVVBQUFBQUFnZ0EvLzhkQU8wRTV2OEtBQUlBQmdBQUFBU0FCZ0FBQUFBQ0NBRC8vdzRBMmduTS93b0FBZ0FIQUFBQUJJQUhBQUFBQUFJSUFBQUE4Zi9hQ2N6L0NnQUNBQWdBQUFBRWdBZ0FBQUFBQWdnQUFBRGkvKzBFNXY4S0FBSUFDUUFBQUFTQUNRQUFBQUFDQ0FBQUFQSC9BQUFBQUFvQUFnQUtBQUFBQklBS0FBQUFBQUlJQU1DNjUvOGRpQndBQ2dBQ0FBc0FBZ1FDQUFjQUt3UUNBQUVBU0FRQUFBYUFBQUFBQUFBQ0NBQjg5dUwvSGZBWUFBUUNFQUFXME52L0hmQVlBUFJONi85UUl5QUFJd2dCQUFBQ0J3SUFBQUFGQndFQUJBUUhCZ0FDQUFJQUF3QUFCdzRBQVFBQUFBTUFZQURJQUFNQVRrZ0FBQUFBQklBTEFBQUFBQUlJQUFBQTR2L0hEckwvQ2dBQ0FBd0FBQUFFZ0F3QUFBQUFBZ2dBQUFERS84Y09zdjhLQUFJQURRQUFBQVNBRFFBQUFBQUNDQUFBQUxYL3RCT1kvd29BQWdBT0FBSUVBZ0FIQUNzRUFnQUFBRWdFQUFBR2dBQUFBQUFBQWdnQU5KTzQvN1I3bFA4RUFoQUF6V3l4LzdSN2xQODBrN2ovNTY2Yi95TUlBUUFBQWdjQ0FBQUFBQWNOQUFFQUFBQURBR0FBeUFBREFFNEFBQUFBQklBT0FBQUFBQUlJQUFBQXhQK2dHSDcvQ2dBQ0FBOEFBQUFFZ0E4QUFBQUFBZ2dBQUFEaS82QVlmdjhLQUFJQUVBQUFBQVNBRUFBQUFBQUNDQUFBQVBIL2pSMWsvd29BQWdBUkFBSUVBZ0FJQUNzRUFnQUFBRWdFQUFBM0JBRUFBUWFBQUFBQUFBQUNDQUFBb1BUL2pUVmcvd1FDRUFBQVlPMy9qVFZnLzVxNTlQK045V2YvSXdnQkFBQUNCd0lBQUFBQUJ3MEFBUUFBQUFNQVlBRElBQU1BVHdBQUFBQUVnQkVBQUFBQUFnZ0FBQURpLzNvaVN2OEtBQUlBRWdBQUFBU0FFZ0FBQUFBQ0NBQUFBUEgvWnljdy93b0FBZ0FUQUFBQUJJQVRBQUFBQUFJSUFBQUE0djlUTEJiL0NnQUNBQlFBQUFBRWdCUUFBQUFBQWdnQUFBREUvMU1zRnY4S0FBSUFGUUFBQUFTQUZRQUFBQUFDQ0FBQUFMWC9RREg4L2dvQUFnQVdBQUlFQWdBSkFDc0VBZ0FBQUVnRUFBQTNCQUVBQVFhQUFBQUFBQUFDQ0FBMGs3ai9RUDM0L2dRQ0VBRE5iTEgvUVAzNC9qU1R1UC9hRnYvK0l3Z0JBQUFDQndJQUFBQUFCdzBBQVFBQUFBTUFZQURJQUFNQVJnQUFBQUFFZ0JZQUFBQUFBZ2dBQUFDMS8yY25NUDhLQUFJQUZ3QUFBQVNBRndBQUFBQUNDQUFBQU1UL2VpSksvd29BQWdBWUFBQUFCSUFZQUFBQUFBSUlBQUFBOGYrMEU1ai9DZ0FDQUJrQUFBQUZnQm9BQUFBS0FBSUFHZ0FFQmdRQUFRQUFBQVVHQkFBQ0FBQUFDZ1lCQUFFQUFBV0FHd0FBQUFvQUFnQWJBQVFHQkFBQ0FBQUFCUVlFQUFNQUFBQUFCZ0lBZ0FBQUFBV0FIQUFBQUFvQUFnQWNBQVFHQkFBREFBQUFCUVlFQUFRQUFBQUFCZ0lBZ0FBQUFBV0FIUUFBQUFvQUFnQWRBQVFHQkFBRUFBQUFCUVlFQUFVQUFBQUFCZ0lBZ0FBQUFBV0FIZ0FBQUFvQUFnQWVBQVFHQkFBRkFBQUFCUVlFQUFZQUFBQUFCZ0lBZ0FBQUFBV0FId0FBQUFvQUFnQWZBQVFHQkFBR0FBQUFCUVlFQUFjQUFBQUFCZ0lBZ0FBQUFBV0FJQUFBQUFvQUFnQWdBQVFHQkFBSEFBQUFCUVlFQUFnQUFBQUFCZ0lBZ0FBQUFBV0FJUUFBQUFvQUFnQWhBQVFHQkFBSUFBQUFCUVlFQUFrQUFBQUFCZ0lBZ0FBQUFBV0FJZ0FBQUFvQUFnQWlBQVFHQkFBRUFBQUFCUVlFQUFrQUFBQUFCZ0lBZ0FBQUFBV0FJd0FBQUFvQUFnQWpBQVFHQkFBSkFBQUFCUVlFQUFvQUFBQUFCZ0lBZ0FBQUFBV0FKQUFBQUFvQUFnQWtBQVFHQkFBQ0FBQUFCUVlFQUFvQUFBQUFCZ0lBZ0FBQUFBV0FKUUFBQUFvQUFnQWxBQVFHQkFBSEFBQUFCUVlFQUFzQUFBQUFBQVdBSmdBQUFBb0FBZ0FtQUFRR0JBQUxBQUFBQlFZRUFBd0FBQUFBQmdJQWdBQUFBQVdBSndBQUFBb0FBZ0FuQUFRR0JBQU1BQUFBQlFZRUFBMEFBQUFBQmdJQWdBQUFBQVdBS0FBQUFBb0FBZ0FvQUFRR0JBQU5BQUFBQlFZRUFBNEFBQUFBQmdJQWdBQUFBQVdBS1FBQUFBb0FBZ0FwQUFRR0JBQU9BQUFBQlFZRUFBOEFBQUFBQmdJQWdBQUFBQVdBS2dBQUFBb0FBZ0FxQUFRR0JBQVBBQUFBQlFZRUFCQUFBQUFLQmdFQUFRQUFCWUFyQUFBQUNnQUNBQ3NBQkFZRUFCQUFBQUFGQmdRQUVRQUFBQW9HQVFBQkFBQUZnQ3dBQUFBS0FBSUFMQUFFQmdRQUVRQUFBQVVHQkFBU0FBQUFBQVlDQUlBQUFBQUZnQzBBQUFBS0FBSUFMUUFFQmdRQUVnQUFBQVVHQkFBVEFBQUFBQVlDQUlBQUFBQUZnQzRBQUFBS0FBSUFMZ0FFQmdRQUV3QUFBQVVHQkFBVUFBQUFBQVlDQUlBQUFBQUZnQzhBQUFBS0FBSUFMd0FFQmdRQUZBQUFBQVVHQkFBVkFBQUFDZ1lCQUFFQUFBV0FNQUFBQUFvQUFnQXdBQVFHQkFBVUFBQUFCUVlFQUJZQUFBQUFCZ0lBZ0FBQUFBV0FNUUFBQUFvQUFnQXhBQVFHQkFBV0FBQUFCUVlFQUJjQUFBQUFCZ0lBZ0FBQUFBV0FNZ0FBQUFvQUFnQXlBQVFHQkFBUkFBQUFCUVlFQUJjQUFBQUFCZ0lBZ0FBQUFBV0FNd0FBQUFvQUFnQXpBQVFHQkFBUEFBQUFCUVlFQUJnQUFBQUFCZ0lBZ0FBQUFBV0FOQUFBQUFvQUFnQTBBQVFHQkFBTEFBQUFCUVlFQUJnQUFBQUFCZ0lBZ0FBQUFBZUFOd0FBQUFRQ0VBQUFBQUFBMEgwa0FBQUFBQUJPcFJRQUNnQUNBRFVBQUFvQ0FBUUFCQW9DQUFFQURRSU1BRTZsRkFBQUFBQUFBQUFBQUE0Q0RBRFFmU1FBQUFBQUFBQUFBQUFQQWd3QVRxVVVBSUhZRHdBQUFBQUFBQUFIZ0RnQUFBQUVBaEFBQUFBQUFEUXorLzhBQUFBQTdRVG0vd29BQWdBMkFBQUtBZ0FFQUFRS0FnQUJBQTBDREFEdEJPYi9BQUFBQUFBQUFBQU9BZ3dBTkRQNy93QUFBQUFBQUFBQUR3SU1BTzBFNXY5R0xoVUFBQUFBQUFBQUI0QTVBQUFBQkFJUUFBQUEwLy82UWEzL0FBRFQvN1FUbVA4S0FBSUFOd0FBQ2dJQUJBQUVDZ0lBQVFBTkFnd0F0Qk9ZL3dBQTAvOEFBQUFBRGdJTUFQcEJyZjhBQU5QL0FBQUFBQThDREFDMEU1ai9SeTdvL3dBQUFBQUFBQWVBT2dBQUFBUUNFQUFBQU5QL3JWVkYvd0FBMC85bkp6RC9DZ0FDQURnQUFBb0NBQVFBQkFvQ0FBRUFEUUlNQUdjbk1QOEFBTlAvQUFBQUFBNENEQUN0VlVYL0FBRFQvd0FBQUFBUEFnd0FaeWN3LzBjdTZQOEFBQUFBQUFBQUFBQUFBQUFBQUE9PQ==</t>
        </r>
      </text>
    </comment>
    <comment ref="K196" authorId="0">
      <text>
        <r>
          <rPr>
            <sz val="9"/>
            <color indexed="81"/>
            <rFont val="Tahoma"/>
            <family val="2"/>
          </rPr>
          <t>QzE4SDEzRk40T3xNQVNURVIgU0hFRVRQaWN0dXJlIDE0N3xWbXBEUkRBeE1EQUVBd0lCQUFBQUFBQUFBQUFBQUFDQUFBQUFBQU1BRmdBQUFFTm9aVzFFY21GM0lERXlMakF1TWk0eE1EYzJCQUlRQU0xc3NmOUEvZmorelpNZUFFNGlX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15WkVCNFdDQVFBQUFBa0FCZ0lCQUFBQUNRQUdRZ0FBQkFJQWdBQkFBOElBZ0FCQUFPQU5nQUFBQVFDRUFETmJMSC9RUDM0L3MyVEhnQk9JbHNBQklBQkFBQUFBQUlJQUFBQUFBQk9La3dBQ2dBQ0FBSUFBZ1FDQUFjQUt3UUNBQUlBU0FRQUFEY0VBUUFCQm9BQUFBQUFBQUlJQURPVEF3Qk9ra2dBQkFJUUFNMXMvUDlPa2tnQVpzWUZBRTRpV3dBakNBRUFBQUlIQWdBQUFBVUhBUUFCQUFjUEFBRUFBQUFEQUdBQXlBQURBRTVJTWdBQUFBQUVnQUlBQUFBQUFnZ0FBQUFBQUU0cUxnQUtBQUlBQXdBQUFBU0FBd0FBQUFBQ0NBQkFSUmdBSFlnY0FBb0FBZ0FFQUFJRUFnQUhBQ3NFQWdBQUFFZ0VBQUFHZ0FBQUFBQUFBZ2dBYzlnYkFCM3dHQUFFQWhBQURMSVVBQjN3R0FCejJCc0FVQ01nQUNNSUFRQUFBZ2NDQUFBQUFBY05BQUVBQUFBREFHQUF5QUFEQUU0QUFBQUFCSUFFQUFBQUFBSUlBQUFBRHdBQUFBQUFDZ0FDQUFVQUFBQUVnQVVBQUFBQUFnZ0EvLzhkQU8wRTV2OEtBQUlBQmdBQUFBU0FCZ0FBQUFBQ0NBRC8vdzRBMmduTS93b0FBZ0FIQUFBQUJJQUhBQUFBQUFJSUFBQUE4Zi9hQ2N6L0NnQUNBQWdBQUFBRWdBZ0FBQUFBQWdnQUFBRGkvKzBFNXY4S0FBSUFDUUFBQUFTQUNRQUFBQUFDQ0FBQUFQSC9BQUFBQUFvQUFnQUtBQUFBQklBS0FBQUFBQUlJQU1DNjUvOGRpQndBQ2dBQ0FBc0FBZ1FDQUFjQUt3UUNBQUVBU0FRQUFBYUFBQUFBQUFBQ0NBQjg5dUwvSGZBWUFBUUNFQUFXME52L0hmQVlBUFJONi85UUl5QUFJd2dCQUFBQ0J3SUFBQUFGQndFQUJBUUhCZ0FDQUFJQUF3QUFCdzRBQVFBQUFBTUFZQURJQUFNQVRrZ0FBQUFBQklBTEFBQUFBQUlJQUFBQTR2L0hEckwvQ2dBQ0FBd0FBQUFFZ0F3QUFBQUFBZ2dBQUFERS84Y09zdjhLQUFJQURRQUFBQVNBRFFBQUFBQUNDQUFBQUxYL3RCT1kvd29BQWdBT0FBSUVBZ0FIQUNzRUFnQUFBRWdFQUFBR2dBQUFBQUFBQWdnQU5KTzQvN1I3bFA4RUFoQUF6V3l4LzdSN2xQODBrN2ovNTY2Yi95TUlBUUFBQWdjQ0FBQUFBQWNOQUFFQUFBQURBR0FBeUFBREFFNEFBQUFBQklBT0FBQUFBQUlJQUFBQXhQK2dHSDcvQ2dBQ0FBOEFBQUFFZ0E4QUFBQUFBZ2dBQUFEaS82QVlmdjhLQUFJQUVBQUFBQVNBRUFBQUFBQUNDQUFBQVBIL2pSMWsvd29BQWdBUkFBSUVBZ0FJQUNzRUFnQUFBRWdFQUFBM0JBRUFBUWFBQUFBQUFBQUNDQUFBb1BUL2pUVmcvd1FDRUFBQVlPMy9qVFZnLzVxNTlQK045V2YvSXdnQkFBQUNCd0lBQUFBQUJ3MEFBUUFBQUFNQVlBRElBQU1BVHdBQUFBQUVnQkVBQUFBQUFnZ0FBQURpLzNvaVN2OEtBQUlBRWdBQUFBU0FFZ0FBQUFBQ0NBQUFBUEgvWnljdy93b0FBZ0FUQUFBQUJJQVRBQUFBQUFJSUFBQUE0djlUTEJiL0NnQUNBQlFBQUFBRWdCUUFBQUFBQWdnQUFBREUvMU1zRnY4S0FBSUFGUUFBQUFTQUZRQUFBQUFDQ0FBQUFMWC9RREg4L2dvQUFnQVdBQUlFQWdBSkFDc0VBZ0FBQUVnRUFBQTNCQUVBQVFhQUFBQUFBQUFDQ0FBMGs3ai9RUDM0L2dRQ0VBRE5iTEgvUVAzNC9qU1R1UC9hRnYvK0l3Z0JBQUFDQndJQUFBQUFCdzBBQVFBQUFBTUFZQURJQUFNQVJnQUFBQUFFZ0JZQUFBQUFBZ2dBQUFDMS8yY25NUDhLQUFJQUZ3QUFBQVNBRndBQUFBQUNDQUFBQU1UL2VpSksvd29BQWdBWUFBQUFCSUFZQUFBQUFBSUlBQUFBOGYrMEU1ai9DZ0FDQUJrQUFBQUZnQm9BQUFBS0FBSUFHZ0FFQmdRQUFRQUFBQVVHQkFBQ0FBQUFDZ1lCQUFFQUFBV0FHd0FBQUFvQUFnQWJBQVFHQkFBQ0FBQUFCUVlFQUFNQUFBQUFCZ0lBZ0FBQUFBV0FIQUFBQUFvQUFnQWNBQVFHQkFBREFBQUFCUVlFQUFRQUFBQUFCZ0lBZ0FBQUFBV0FIUUFBQUFvQUFnQWRBQVFHQkFBRUFBQUFCUVlFQUFVQUFBQUFCZ0lBZ0FBQUFBV0FIZ0FBQUFvQUFnQWVBQVFHQkFBRkFBQUFCUVlFQUFZQUFBQUFCZ0lBZ0FBQUFBV0FId0FBQUFvQUFnQWZBQVFHQkFBR0FBQUFCUVlFQUFjQUFBQUFCZ0lBZ0FBQUFBV0FJQUFBQUFvQUFnQWdBQVFHQkFBSEFBQUFCUVlFQUFnQUFBQUFCZ0lBZ0FBQUFBV0FJUUFBQUFvQUFnQWhBQVFHQkFBSUFBQUFCUVlFQUFrQUFBQUFCZ0lBZ0FBQUFBV0FJZ0FBQUFvQUFnQWlBQVFHQkFBRUFBQUFCUVlFQUFrQUFBQUFCZ0lBZ0FBQUFBV0FJd0FBQUFvQUFnQWpBQVFHQkFBSkFBQUFCUVlFQUFvQUFBQUFCZ0lBZ0FBQUFBV0FKQUFBQUFvQUFnQWtBQVFHQkFBQ0FBQUFCUVlFQUFvQUFBQUFCZ0lBZ0FBQUFBV0FKUUFBQUFvQUFnQWxBQVFHQkFBSEFBQUFCUVlFQUFzQUFBQUFBQVdBSmdBQUFBb0FBZ0FtQUFRR0JBQUxBQUFBQlFZRUFBd0FBQUFBQmdJQWdBQUFBQVdBSndBQUFBb0FBZ0FuQUFRR0JBQU1BQUFBQlFZRUFBMEFBQUFBQmdJQWdBQUFBQVdBS0FBQUFBb0FBZ0FvQUFRR0JBQU5BQUFBQlFZRUFBNEFBQUFBQmdJQWdBQUFBQVdBS1FBQUFBb0FBZ0FwQUFRR0JBQU9BQUFBQlFZRUFBOEFBQUFBQmdJQWdBQUFBQVdBS2dBQUFBb0FBZ0FxQUFRR0JBQVBBQUFBQlFZRUFCQUFBQUFLQmdFQUFRQUFCWUFyQUFBQUNnQUNBQ3NBQkFZRUFCQUFBQUFGQmdRQUVRQUFBQW9HQVFBQkFBQUZnQ3dBQUFBS0FBSUFMQUFFQmdRQUVRQUFBQVVHQkFBU0FBQUFBQVlDQUlBQUFBQUZnQzBBQUFBS0FBSUFMUUFFQmdRQUVnQUFBQVVHQkFBVEFBQUFBQVlDQUlBQUFBQUZnQzRBQUFBS0FBSUFMZ0FFQmdRQUV3QUFBQVVHQkFBVUFBQUFBQVlDQUlBQUFBQUZnQzhBQUFBS0FBSUFMd0FFQmdRQUZBQUFBQVVHQkFBVkFBQUFDZ1lCQUFFQUFBV0FNQUFBQUFvQUFnQXdBQVFHQkFBVUFBQUFCUVlFQUJZQUFBQUFCZ0lBZ0FBQUFBV0FNUUFBQUFvQUFnQXhBQVFHQkFBV0FBQUFCUVlFQUJjQUFBQUFCZ0lBZ0FBQUFBV0FNZ0FBQUFvQUFnQXlBQVFHQkFBUkFBQUFCUVlFQUJjQUFBQUFCZ0lBZ0FBQUFBV0FNd0FBQUFvQUFnQXpBQVFHQkFBUEFBQUFCUVlFQUJnQUFBQUFCZ0lBZ0FBQUFBV0FOQUFBQUFvQUFnQTBBQVFHQkFBTEFBQUFCUVlFQUJnQUFBQUFCZ0lBZ0FBQUFBZUFOd0FBQUFRQ0VBQUFBQUFBMEgwa0FBQUFBQUJPcFJRQUNnQUNBRFVBQUFvQ0FBUUFCQW9DQUFFQURRSU1BRTZsRkFBQUFBQUFBQUFBQUE0Q0RBRFFmU1FBQUFBQUFBQUFBQUFQQWd3QVRxVVVBSUhZRHdBQUFBQUFBQUFIZ0RnQUFBQUVBaEFBQUFBQUFEUXorLzhBQUFBQTdRVG0vd29BQWdBMkFBQUtBZ0FFQUFRS0FnQUJBQTBDREFEdEJPYi9BQUFBQUFBQUFBQU9BZ3dBTkRQNy93QUFBQUFBQUFBQUR3SU1BTzBFNXY5R0xoVUFBQUFBQUFBQUI0QTVBQUFBQkFJUUFBQUEwLy82UWEzL0FBRFQvN1FUbVA4S0FBSUFOd0FBQ2dJQUJBQUVDZ0lBQVFBTkFnd0F0Qk9ZL3dBQTAvOEFBQUFBRGdJTUFQcEJyZjhBQU5QL0FBQUFBQThDREFDMEU1ai9SeTdvL3dBQUFBQUFBQWVBT2dBQUFBUUNFQUFBQU5QL3JWVkYvd0FBMC85bkp6RC9DZ0FDQURnQUFBb0NBQVFBQkFvQ0FBRUFEUUlNQUdjbk1QOEFBTlAvQUFBQUFBNENEQUN0VlVYL0FBRFQvd0FBQUFBUEFnd0FaeWN3LzBjdTZQOEFBQUFBQUFBQUFBQUFBQUFBQUE9PQ==</t>
        </r>
      </text>
    </comment>
    <comment ref="J197" authorId="0">
      <text>
        <r>
          <rPr>
            <sz val="9"/>
            <color indexed="81"/>
            <rFont val="Tahoma"/>
            <family val="2"/>
          </rPr>
          <t>QzI0SDMzTjNPMlN8TUFTVEVSIFNIRUVUUGljdHVyZSAxNzl8Vm1wRFJEQXhNREFFQXdJQkFBQUFBQUFBQUFBQUFBQ0FBQUFBQUFNQUZnQUFBRU5vWlcxRWNtRjNJREV5TGpBdU1pNHhNRGMyQkFJUUFPMWt0ZitnMkgzL3paTVBBSWVuUE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EdHUweDhXQ0FRQUFBQWtBQmdJQkFBQUFDUUFHUWdBQUJBSUFnQUJBQThJQWdBQkFBT0FRZ0FBQUFRQ0VBRHRaTFgvb05oOS84MlREd0NIcHp3QkJJQUJBQUFBQUFJSUFQLy9EZ0NnR0g3L0NnQUNBQUlBTndRQkFBRUFBQVNBQWdBQUFBQUNDQUFBQUFBQXRCT1kvd29BQWdBREFEY0VBUUFCQUFBRWdBTUFBQUFBQWdnQS8vOE9BTWNPc3Y4S0FBSUFCQUEzQkFFQUFRQUFCSUFFQUFBQUFBSUlBQUFBQUFEYUNjei9DZ0FDQUFVQUFBQUVnQVVBQUFBQUFnZ0FBQURpLzlvSnpQOEtBQUlBQmdBQUFBU0FCZ0FBQUFBQ0NBQUFBTlAvN1FUbS93b0FBZ0FIQUFBQUJJQUhBQUFBQUFJSUFBRUE0djhBQUFBQUNnQUNBQWdBQUFBRWdBZ0FBQUFBQWdnQUFBQUFBQUFBQUFBS0FBSUFDUUFBQUFTQUNRQUFBQUFDQ0FELy93NEE3UVRtL3dvQUFnQUtBQUFBQklBS0FBQUFBQUlJQUFFQTAvOFQreGtBQ2dBQ0FBc0FBZ1FDQUJBQUt3UUNBQUFBU0FRQUFBYUFBQUFBQUFBQ0NBQUJvTmIvRTU4V0FBUUNFQUFCWU0vL0U1OFdBSnE1MXY5NVJSMEFJd2dCQUFBQ0J3SUFBQUFBQncwQUFRQUFBQU1BWUFESUFBTUFVd0FBQUFBRWdBc0FBQUFBQWdnQUZQdnMveFA3S0FBS0FBSUFEQUFDQkFJQUNBQXJCQUlBQUFCSUJBQUFOd1FCQUFFR2dBQUFBQUFBQWdnQUZKdncveE1USlFBRUFoQUFGRnZwL3hNVEpRQ3R0UEQvRTlNc0FDTUlBUUFBQWdjQ0FBQUFBQWNOQUFFQUFBQURBR0FBeUFBREFFOEFBQUFBQklBTUFBQUFBQUlJQU8wRXVmOFQrd29BQ2dBQ0FBMEFBZ1FDQUFnQUt3UUNBQUFBU0FRQUFEY0VBUUFCQm9BQUFBQUFBQUlJQU8ya3ZQOFRFd2NBQkFJUUFPMWt0ZjhURXdjQWg3NjgveFBURGdBakNBRUFBQUlIQWdBQUFBQUhEUUFCQUFBQUF3QmdBTWdBQXdCUEFBQUFBQVNBRFFBQUFBQUNDQUFCQU1UL0p2WXpBQW9BQWdBT0FBSUVBZ0FIQUNzRUFnQUJBRWdFQUFBM0JBRUFBUWFBQUFBQUFBQUNDQUM4TzcvL0psNHdBQVFDRUFCV0Ziai9KbDR3QURTVHgvOVprVGNBSXdnQkFBQUNCd0lBQUFBRkJ3RUFCQVFIQmdBQ0FBSUFBd0FBQnc0QUFRQUFBQU1BWUFESUFBTUFUa2dBQUFBQUJJQU9BQUFBQUFJSUFBRUEwLzg1OFUwQUNnQUNBQThBQUFBRWdBOEFBQUFBQWdnQUFRREUvMHpzWndBS0FBSUFFQUFBQUFTQUVBQUFBQUFDQ0FBQkFOUC9ZT2VCQUFvQUFnQVJBQUFBQklBUkFBQUFBQUlJQUFFQThmOWc1NEVBQ2dBQ0FCSUFBQUFFZ0JJQUFBQUFBZ2dBQUFBQUFIUGltd0FLQUFJQUV3QTNCQUVBQVFBQUJJQVRBQUFBQUFJSUFBRUE4ZitHM2JVQUNnQUNBQlFBQWdRQ0FBY0FLd1FDQUFBQVNBUUFBQWFBQUFBQUFBQUNDQUEway9UL2hrV3lBQVFDRUFETmJPMy9oa1d5QURTVDlQKzVlTGtBSXdnQkFBQUNCd0lBQUFBQUJ3MEFBUUFBQUFNQVlBRElBQU1BVGdBQUFBQUVnQlFBQUFBQUFnZ0FBUURULzRiZHRRQUtBQUlBRlFBM0JBRUFBUUFBQklBVkFBQUFBQUlJQUFFQXhQK1oyTThBQ2dBQ0FCWUFOd1FCQUFFQUFBU0FGZ0FBQUFBQ0NBQUJBTlAvcmRQcEFBb0FBZ0FYQUFJRUFnQUhBQ3NFQWdBQUFFZ0VBQUFHZ0FBQUFBQUFBZ2dBTkpQVy82MDc1Z0FFQWhBQXpXelAvNjA3NWdBMGs5Yi80Rzd0QUNNSUFRQUFBZ2NDQUFBQUFBY05BQUVBQUFBREFHQUF5QUFEQUU0QUFBQUFCSUFYQUFBQUFBSUlBQUVBeFAvQXpnTUJDZ0FDQUJnQU53UUJBQUVBQUFTQUdBQUFBQUFDQ0FBQkFOUC8wOGtkQVFvQUFnQVpBQUFBQklBWkFBQUFBQUlJQUFFQTAvL1R5VHNCQ2dBQ0FCb0FOd1FCQUFFQUFBU0FHZ0FBQUFBQ0NBQVUrK3ovMDhrc0FRb0FBZ0FiQURjRUFRQUJBQUFFZ0JzQUFBQUFBZ2dBQVFEeC82M1Q2UUFLQUFJQUhBQTNCQUVBQVFBQUJJQWNBQUFBQUFJSUFBQUFBQUNaMk04QUNnQUNBQjBBTndRQkFBRUFBQVNBSFFBQUFBQUNDQUFBQUFBQVRPeG5BQW9BQWdBZUFBQUFCSUFlQUFBQUFBSUlBQUVBOGY4NThVMEFDZ0FDQUI4QUFBQUZnQ0FBQUFBS0FBSUFJQUFFQmdRQUFRQUFBQVVHQkFBQ0FBQUFDZ1lCQUFFQUFBV0FJUUFBQUFvQUFnQWhBQVFHQkFBQ0FBQUFCUVlFQUFNQUFBQUtCZ0VBQVFBQUJZQWlBQUFBQ2dBQ0FDSUFCQVlFQUFNQUFBQUZCZ1FBQkFBQUFBb0dBUUFCQUFBRmdDTUFBQUFLQUFJQUl3QUVCZ1FBQkFBQUFBVUdCQUFGQUFBQUFBWUNBSUFBQUFBRmdDUUFBQUFLQUFJQUpBQUVCZ1FBQlFBQUFBVUdCQUFHQUFBQUFBWUNBSUFBQUFBRmdDVUFBQUFLQUFJQUpRQUVCZ1FBQmdBQUFBVUdCQUFIQUFBQUFBWUNBSUFBQUFBRmdDWUFBQUFLQUFJQUpnQUVCZ1FBQndBQUFBVUdCQUFJQUFBQUFBWUNBSUFBQUFBRmdDY0FBQUFLQUFJQUp3QUVCZ1FBQ0FBQUFBVUdCQUFKQUFBQUFBWUNBSUFBQUFBRmdDZ0FBQUFLQUFJQUtBQUVCZ1FBQkFBQUFBVUdCQUFKQUFBQUFBWUNBSUFBQUFBRmdDa0FBQUFLQUFJQUtRQUVCZ1FBQndBQUFBVUdCQUFLQUFBQUNnWUJBQUVBQUFXQUtnQUFBQW9BQWdBcUFBUUdCQUFLQUFBQUJRWUVBQXNBQUFBQUJnSUFBZ0FBQUFXQUt3QUFBQW9BQWdBckFBUUdCQUFLQUFBQUJRWUVBQXdBQUFBQUJnSUFBZ0FBQUFXQUxBQUFBQW9BQWdBc0FBUUdCQUFLQUFBQUJRWUVBQTBBQUFBS0JnRUFBUUFBQllBdEFBQUFDZ0FDQUMwQUJBWUVBQTBBQUFBRkJnUUFEZ0FBQUFvR0FRQUJBQUFGZ0M0QUFBQUtBQUlBTGdBRUJnUUFEZ0FBQUFVR0JBQVBBQUFBQUFZQ0FJQUFBQUFGZ0M4QUFBQUtBQUlBTHdBRUJnUUFEd0FBQUFVR0JBQVFBQUFBQUFZQ0FJQUFBQUFGZ0RBQUFBQUtBQUlBTUFBRUJnUUFFQUFBQUFVR0JBQVJBQUFBQUFZQ0FJQUFBQUFGZ0RFQUFBQUtBQUlBTVFBRUJnUUFFUUFBQUFVR0JBQVNBQUFBQ2dZQkFBRUFBQVdBTWdBQUFBb0FBZ0F5QUFRR0JBQVNBQUFBQlFZRUFCTUFBQUFLQmdFQUFRQUFCWUF6QUFBQUNnQUNBRE1BQkFZRUFCTUFBQUFGQmdRQUZBQUFBQW9HQVFBQkFBQUZnRFFBQUFBS0FBSUFOQUFFQmdRQUZBQUFBQVVHQkFBVkFBQUFDZ1lCQUFFQUFBV0FOUUFBQUFvQUFnQTFBQVFHQkFBVkFBQUFCUVlFQUJZQUFBQUtCZ0VBQVFBQUJZQTJBQUFBQ2dBQ0FEWUFCQVlFQUJZQUFBQUZCZ1FBRndBQUFBb0dBUUFCQUFBRmdEY0FBQUFLQUFJQU53QUVCZ1FBRndBQUFBVUdCQUFZQUFBQUNnWUJBQUVBQUFXQU9BQUFBQW9BQWdBNEFBUUdCQUFZQUFBQUJRWUVBQmtBQUFBS0JnRUFBUUFBQllBNUFBQUFDZ0FDQURrQUJBWUVBQmtBQUFBRkJnUUFHZ0FBQUFvR0FRQUJBQUFGZ0RvQUFBQUtBQUlBT2dBRUJnUUFHQUFBQUFVR0JBQWFBQUFBQ2dZQkFBRUFBQVdBT3dBQUFBb0FBZ0E3QUFRR0JBQVdBQUFBQlFZRUFCc0FBQUFLQmdFQUFRQUFCWUE4QUFBQUNnQUNBRHdBQkFZRUFCc0FBQUFGQmdRQUhBQUFBQW9HQVFBQkFBQUZnRDBBQUFBS0FBSUFQUUFFQmdRQUV3QUFBQVVHQkFBY0FBQUFDZ1lCQUFFQUFBV0FQZ0FBQUFvQUFnQStBQVFHQkFBUkFBQUFCUVlFQUIwQUFBQUFCZ0lBZ0FBQUFBV0FQd0FBQUFvQUFnQS9BQVFHQkFBZEFBQUFCUVlFQUI0QUFBQUFCZ0lBZ0FBQUFBV0FRQUFBQUFvQUFnQkFBQVFHQkFBT0FBQUFCUVlFQUI0QUFBQUFCZ0lBZ0FBQUFBZUFRd0FBQUFRQ0VBQUFBUEgvTkRQNy93QUE4Zi90Qk9iL0NnQUNBRUVBQUFvQ0FBUUFCQW9DQUFFQURRSU1BTzBFNXY4QUFQSC9BQUFBQUE0Q0RBQTBNL3YvQUFEeC93QUFBQUFQQWd3QTdRVG0vMFl1QmdBQUFBQUFBQUFIZ0VRQUFBQUVBaEFBQVFEaS81TWFmUUFCQU9ML1RPeG5BQW9BQWdCQ0FBQUtBZ0FFQUFRS0FnQUJBQTBDREFCTTdHY0FBUURpL3dBQUFBQU9BZ3dBa3hwOUFBRUE0djhBQUFBQUR3SU1BRXpzWndCSEx2Zi9BQUFBQUFBQUFBQUFBQUFBQUFBPQ==</t>
        </r>
      </text>
    </comment>
    <comment ref="K197" authorId="0">
      <text>
        <r>
          <rPr>
            <sz val="9"/>
            <color indexed="81"/>
            <rFont val="Tahoma"/>
            <family val="2"/>
          </rPr>
          <t>QzI0SDMzTjNPMlN8TUFTVEVSIFNIRUVUUGljdHVyZSAxNzl8Vm1wRFJEQXhNREFFQXdJQkFBQUFBQUFBQUFBQUFBQ0FBQUFBQUFNQUZnQUFBRU5vWlcxRWNtRjNJREV5TGpBdU1pNHhNRGMyQkFJUUFPMWt0ZitnMkgzL3paTVBBSWVuUE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EdHUweDhXQ0FRQUFBQWtBQmdJQkFBQUFDUUFHUWdBQUJBSUFnQUJBQThJQWdBQkFBT0FRZ0FBQUFRQ0VBRHRaTFgvb05oOS84MlREd0NIcHp3QkJJQUJBQUFBQUFJSUFQLy9EZ0NnR0g3L0NnQUNBQUlBTndRQkFBRUFBQVNBQWdBQUFBQUNDQUFBQUFBQXRCT1kvd29BQWdBREFEY0VBUUFCQUFBRWdBTUFBQUFBQWdnQS8vOE9BTWNPc3Y4S0FBSUFCQUEzQkFFQUFRQUFCSUFFQUFBQUFBSUlBQUFBQUFEYUNjei9DZ0FDQUFVQUFBQUVnQVVBQUFBQUFnZ0FBQURpLzlvSnpQOEtBQUlBQmdBQUFBU0FCZ0FBQUFBQ0NBQUFBTlAvN1FUbS93b0FBZ0FIQUFBQUJJQUhBQUFBQUFJSUFBRUE0djhBQUFBQUNnQUNBQWdBQUFBRWdBZ0FBQUFBQWdnQUFBQUFBQUFBQUFBS0FBSUFDUUFBQUFTQUNRQUFBQUFDQ0FELy93NEE3UVRtL3dvQUFnQUtBQUFBQklBS0FBQUFBQUlJQUFFQTAvOFQreGtBQ2dBQ0FBc0FBZ1FDQUJBQUt3UUNBQUFBU0FRQUFBYUFBQUFBQUFBQ0NBQUJvTmIvRTU4V0FBUUNFQUFCWU0vL0U1OFdBSnE1MXY5NVJSMEFJd2dCQUFBQ0J3SUFBQUFBQncwQUFRQUFBQU1BWUFESUFBTUFVd0FBQUFBRWdBc0FBQUFBQWdnQUZQdnMveFA3S0FBS0FBSUFEQUFDQkFJQUNBQXJCQUlBQUFCSUJBQUFOd1FCQUFFR2dBQUFBQUFBQWdnQUZKdncveE1USlFBRUFoQUFGRnZwL3hNVEpRQ3R0UEQvRTlNc0FDTUlBUUFBQWdjQ0FBQUFBQWNOQUFFQUFBQURBR0FBeUFBREFFOEFBQUFBQklBTUFBQUFBQUlJQU8wRXVmOFQrd29BQ2dBQ0FBMEFBZ1FDQUFnQUt3UUNBQUFBU0FRQUFEY0VBUUFCQm9BQUFBQUFBQUlJQU8ya3ZQOFRFd2NBQkFJUUFPMWt0ZjhURXdjQWg3NjgveFBURGdBakNBRUFBQUlIQWdBQUFBQUhEUUFCQUFBQUF3QmdBTWdBQXdCUEFBQUFBQVNBRFFBQUFBQUNDQUFCQU1UL0p2WXpBQW9BQWdBT0FBSUVBZ0FIQUNzRUFnQUJBRWdFQUFBM0JBRUFBUWFBQUFBQUFBQUNDQUM4TzcvL0psNHdBQVFDRUFCV0Ziai9KbDR3QURTVHgvOVprVGNBSXdnQkFBQUNCd0lBQUFBRkJ3RUFCQVFIQmdBQ0FBSUFBd0FBQnc0QUFRQUFBQU1BWUFESUFBTUFUa2dBQUFBQUJJQU9BQUFBQUFJSUFBRUEwLzg1OFUwQUNnQUNBQThBQUFBRWdBOEFBQUFBQWdnQUFRREUvMHpzWndBS0FBSUFFQUFBQUFTQUVBQUFBQUFDQ0FBQkFOUC9ZT2VCQUFvQUFnQVJBQUFBQklBUkFBQUFBQUlJQUFFQThmOWc1NEVBQ2dBQ0FCSUFBQUFFZ0JJQUFBQUFBZ2dBQUFBQUFIUGltd0FLQUFJQUV3QTNCQUVBQVFBQUJJQVRBQUFBQUFJSUFBRUE4ZitHM2JVQUNnQUNBQlFBQWdRQ0FBY0FLd1FDQUFBQVNBUUFBQWFBQUFBQUFBQUNDQUEway9UL2hrV3lBQVFDRUFETmJPMy9oa1d5QURTVDlQKzVlTGtBSXdnQkFBQUNCd0lBQUFBQUJ3MEFBUUFBQUFNQVlBRElBQU1BVGdBQUFBQUVnQlFBQUFBQUFnZ0FBUURULzRiZHRRQUtBQUlBRlFBM0JBRUFBUUFBQklBVkFBQUFBQUlJQUFFQXhQK1oyTThBQ2dBQ0FCWUFOd1FCQUFFQUFBU0FGZ0FBQUFBQ0NBQUJBTlAvcmRQcEFBb0FBZ0FYQUFJRUFnQUhBQ3NFQWdBQUFFZ0VBQUFHZ0FBQUFBQUFBZ2dBTkpQVy82MDc1Z0FFQWhBQXpXelAvNjA3NWdBMGs5Yi80Rzd0QUNNSUFRQUFBZ2NDQUFBQUFBY05BQUVBQUFBREFHQUF5QUFEQUU0QUFBQUFCSUFYQUFBQUFBSUlBQUVBeFAvQXpnTUJDZ0FDQUJnQU53UUJBQUVBQUFTQUdBQUFBQUFDQ0FBQkFOUC8wOGtkQVFvQUFnQVpBQUFBQklBWkFBQUFBQUlJQUFFQTAvL1R5VHNCQ2dBQ0FCb0FOd1FCQUFFQUFBU0FHZ0FBQUFBQ0NBQVUrK3ovMDhrc0FRb0FBZ0FiQURjRUFRQUJBQUFFZ0JzQUFBQUFBZ2dBQVFEeC82M1Q2UUFLQUFJQUhBQTNCQUVBQVFBQUJJQWNBQUFBQUFJSUFBQUFBQUNaMk04QUNnQUNBQjBBTndRQkFBRUFBQVNBSFFBQUFBQUNDQUFBQUFBQVRPeG5BQW9BQWdBZUFBQUFCSUFlQUFBQUFBSUlBQUVBOGY4NThVMEFDZ0FDQUI4QUFBQUZnQ0FBQUFBS0FBSUFJQUFFQmdRQUFRQUFBQVVHQkFBQ0FBQUFDZ1lCQUFFQUFBV0FJUUFBQUFvQUFnQWhBQVFHQkFBQ0FBQUFCUVlFQUFNQUFBQUtCZ0VBQVFBQUJZQWlBQUFBQ2dBQ0FDSUFCQVlFQUFNQUFBQUZCZ1FBQkFBQUFBb0dBUUFCQUFBRmdDTUFBQUFLQUFJQUl3QUVCZ1FBQkFBQUFBVUdCQUFGQUFBQUFBWUNBSUFBQUFBRmdDUUFBQUFLQUFJQUpBQUVCZ1FBQlFBQUFBVUdCQUFHQUFBQUFBWUNBSUFBQUFBRmdDVUFBQUFLQUFJQUpRQUVCZ1FBQmdBQUFBVUdCQUFIQUFBQUFBWUNBSUFBQUFBRmdDWUFBQUFLQUFJQUpnQUVCZ1FBQndBQUFBVUdCQUFJQUFBQUFBWUNBSUFBQUFBRmdDY0FBQUFLQUFJQUp3QUVCZ1FBQ0FBQUFBVUdCQUFKQUFBQUFBWUNBSUFBQUFBRmdDZ0FBQUFLQUFJQUtBQUVCZ1FBQkFBQUFBVUdCQUFKQUFBQUFBWUNBSUFBQUFBRmdDa0FBQUFLQUFJQUtRQUVCZ1FBQndBQUFBVUdCQUFLQUFBQUNnWUJBQUVBQUFXQUtnQUFBQW9BQWdBcUFBUUdCQUFLQUFBQUJRWUVBQXNBQUFBQUJnSUFBZ0FBQUFXQUt3QUFBQW9BQWdBckFBUUdCQUFLQUFBQUJRWUVBQXdBQUFBQUJnSUFBZ0FBQUFXQUxBQUFBQW9BQWdBc0FBUUdCQUFLQUFBQUJRWUVBQTBBQUFBS0JnRUFBUUFBQllBdEFBQUFDZ0FDQUMwQUJBWUVBQTBBQUFBRkJnUUFEZ0FBQUFvR0FRQUJBQUFGZ0M0QUFBQUtBQUlBTGdBRUJnUUFEZ0FBQUFVR0JBQVBBQUFBQUFZQ0FJQUFBQUFGZ0M4QUFBQUtBQUlBTHdBRUJnUUFEd0FBQUFVR0JBQVFBQUFBQUFZQ0FJQUFBQUFGZ0RBQUFBQUtBQUlBTUFBRUJnUUFFQUFBQUFVR0JBQVJBQUFBQUFZQ0FJQUFBQUFGZ0RFQUFBQUtBQUlBTVFBRUJnUUFFUUFBQUFVR0JBQVNBQUFBQ2dZQkFBRUFBQVdBTWdBQUFBb0FBZ0F5QUFRR0JBQVNBQUFBQlFZRUFCTUFBQUFLQmdFQUFRQUFCWUF6QUFBQUNnQUNBRE1BQkFZRUFCTUFBQUFGQmdRQUZBQUFBQW9HQVFBQkFBQUZnRFFBQUFBS0FBSUFOQUFFQmdRQUZBQUFBQVVHQkFBVkFBQUFDZ1lCQUFFQUFBV0FOUUFBQUFvQUFnQTFBQVFHQkFBVkFBQUFCUVlFQUJZQUFBQUtCZ0VBQVFBQUJZQTJBQUFBQ2dBQ0FEWUFCQVlFQUJZQUFBQUZCZ1FBRndBQUFBb0dBUUFCQUFBRmdEY0FBQUFLQUFJQU53QUVCZ1FBRndBQUFBVUdCQUFZQUFBQUNnWUJBQUVBQUFXQU9BQUFBQW9BQWdBNEFBUUdCQUFZQUFBQUJRWUVBQmtBQUFBS0JnRUFBUUFBQllBNUFBQUFDZ0FDQURrQUJBWUVBQmtBQUFBRkJnUUFHZ0FBQUFvR0FRQUJBQUFGZ0RvQUFBQUtBQUlBT2dBRUJnUUFHQUFBQUFVR0JBQWFBQUFBQ2dZQkFBRUFBQVdBT3dBQUFBb0FBZ0E3QUFRR0JBQVdBQUFBQlFZRUFCc0FBQUFLQmdFQUFRQUFCWUE4QUFBQUNnQUNBRHdBQkFZRUFCc0FBQUFGQmdRQUhBQUFBQW9HQVFBQkFBQUZnRDBBQUFBS0FBSUFQUUFFQmdRQUV3QUFBQVVHQkFBY0FBQUFDZ1lCQUFFQUFBV0FQZ0FBQUFvQUFnQStBQVFHQkFBUkFBQUFCUVlFQUIwQUFBQUFCZ0lBZ0FBQUFBV0FQd0FBQUFvQUFnQS9BQVFHQkFBZEFBQUFCUVlFQUI0QUFBQUFCZ0lBZ0FBQUFBV0FRQUFBQUFvQUFnQkFBQVFHQkFBT0FBQUFCUVlFQUI0QUFBQUFCZ0lBZ0FBQUFBZUFRd0FBQUFRQ0VBQUFBUEgvTkRQNy93QUE4Zi90Qk9iL0NnQUNBRUVBQUFvQ0FBUUFCQW9DQUFFQURRSU1BTzBFNXY4QUFQSC9BQUFBQUE0Q0RBQTBNL3YvQUFEeC93QUFBQUFQQWd3QTdRVG0vMFl1QmdBQUFBQUFBQUFIZ0VRQUFBQUVBaEFBQVFEaS81TWFmUUFCQU9ML1RPeG5BQW9BQWdCQ0FBQUtBZ0FFQUFRS0FnQUJBQTBDREFCTTdHY0FBUURpL3dBQUFBQU9BZ3dBa3hwOUFBRUE0djhBQUFBQUR3SU1BRXpzWndCSEx2Zi9BQUFBQUFBQUFBQUFBQUFBQUFBPQ==</t>
        </r>
      </text>
    </comment>
    <comment ref="J198" authorId="0">
      <text>
        <r>
          <rPr>
            <sz val="9"/>
            <color indexed="81"/>
            <rFont val="Tahoma"/>
            <family val="2"/>
          </rPr>
          <t>QzIwSDIwTjJPNHxNQVNURVIgU0hFRVRQaWN0dXJlIDc5fFZtcERSREF4TURBRUF3SUJBQUFBQUFBQUFBQUFBQUNBQUFBQUFBTUFGZ0FBQUVOb1pXMUVjbUYzSURFeUxqQXVNaTR4TURjMkJBSVFBTTFzM3YrMDA1Zi96WlBTQUV4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TFpSUUJzV0NBUUFBQUFrQUJnSUJBQUFBQ1FBR1FnQUFCQUlBZ0FCQUE4SUFnQUJBQU9BT1FBQUFBUUNFQUROYk43L3ROT1gvODJUMGdCTWJHZ0FCSUFCQUFBQUFBSUlBUC8vRGdDMEU1ai9DZ0FDQUFJQU53UUJBQUVBQUFTQUFnQUFBQUFDQ0FELy94MEF4dzZ5L3dvQUFnQURBQUlFQWdBSUFDc0VBZ0FBQUVnRUFBQTNCQUVBQVFhQUFBQUFBQUFDQ0FEL255RUF4eWF1L3dRQ0VBRC9YeG9BeHlhdS81bTVJUURINXJYL0l3Z0JBQUFDQndJQUFBQUFCdzBBQVFBQUFBTUFZQURJQUFNQVR3QUFBQUFFZ0FNQUFBQUFBZ2dBLy84T0FOb0p6UDhLQUFJQUJBQUFBQVNBQkFBQUFBQUNDQUFBQVBILzJnbk0vd29BQWdBRkFBQUFCSUFGQUFBQUFBSUlBQUFBNHYvdEJPYi9DZ0FDQUFZQUFBQUVnQVlBQUFBQUFnZ0FBQUR4L3dBQUFBQUtBQUlBQndBQUFBU0FCd0FBQUFBQ0NBQUJBT0wvRS9zWkFBb0FBZ0FJQUFJRUFnQUhBQ3NFQWdBQUFFZ0VBQUFHZ0FBQUFBQUFBZ2dBTkpQbC94TmpGZ0FFQWhBQXpXemUveE5qRmdBMGsrWC9ScFlkQUNNSUFRQUFBZ2NDQUFBQUFBY05BQUVBQUFBREFHQUF5QUFEQUU0QUFBQUFCSUFJQUFBQUFBSUlBQUVBOGY4bTlqTUFDZ0FDQUFrQUFBQUVnQWtBQUFBQUFnZ0FBUURpL3pueFRRQUtBQUlBQ2dBM0JBRUFBUUFBQklBS0FBQUFBQUlJQUFBQUR3QW05ak1BQ2dBQ0FBc0FBQUFFZ0FzQUFBQUFBZ2dBQUFBZUFCUDdHUUFLQUFJQURBQUFBQVNBREFBQUFBQUNDQUFBQUR3QUUvc1pBQW9BQWdBTkFBSUVBZ0FJQUNzRUFnQUFBRWdFQUFBM0JBRUFBUWFBQUFBQUFBQUNDQUFBb0Q4QUV4TVdBQVFDRUFBQVlEZ0FFeE1XQUptNVB3QVQweDBBSXdnQkFBQUNCd0lBQUFBQUJ3MEFBUUFBQUFNQVlBRElBQU1BVHdBQUFBQUVnQTBBQUFBQUFnZ0FBQUJMQUNiMk13QUtBQUlBRGdBM0JBRUFBUUFBQklBT0FBQUFBQUlJQUFBQWFRQW05ak1BQ2dBQ0FBOEFBQUFFZ0E4QUFBQUFBZ2dBQUFCNEFCUDdHUUFLQUFJQUVBQUNCQUlBQ0FBckJBSUFBQUJJQkFBQU53UUJBQUVHZ0FBQUFBQUFBZ2dBQUtCN0FCTVRGZ0FFQWhBQUFHQjBBQk1URmdDWnVYc0FFOU1kQUNNSUFRQUFBZ2NDQUFBQUFBY05BQUVBQUFBREFHQUF5QUFEQUU4QUFBQUFCSUFRQUFBQUFBSUlBQUFBZUFBNThVMEFDZ0FDQUJFQUFnUUNBQWNBS3dRQ0FBRUFTQVFBQURjRUFRQUJCb0FBQUFBQUFBSUlBRE9UZXdBNVdVb0FCQUlRQU14c2RBQTVXVW9BTTVON0FLQy9XQUFqQ0FFQUFBSUhBZ0FBQUFVSEFRQUJBQWNPQUFFQUFBQURBR0FBeUFBREFFNUlBQUFBQUFTQUVRQUFBQUFDQ0FBQUFKWUFPZkZOQUFvQUFnQVNBQUFBQklBU0FBQUFBQUlJQUFBQXBRQk03R2NBQ2dBQ0FCTUFBQUFFZ0JNQUFBQUFBZ2dBQUFEREFFenNad0FLQUFJQUZBQUFBQVNBRkFBQUFBQUNDQUFBQU5JQU9mRk5BQW9BQWdBVkFBQUFCSUFWQUFBQUFBSUlBQUFBd3dBbTlqTUFDZ0FDQUJZQUFBQUVnQllBQUFBQUFnZ0FBQUNsQUNiMk13QUtBQUlBRndBQUFBU0FGd0FBQUFBQ0NBQUFBSllBRS9zWkFBb0FBZ0FZQUFJRUFnQUlBQ3NFQWdBQUFFZ0VBQUEzQkFFQUFRYUFBQUFBQUFBQ0NBQUFvSmtBRXhNV0FBUUNFQUFBWUpJQUV4TVdBSm01bVFBVDB4MEFJd2dCQUFBQ0J3SUFBQUFBQncwQUFRQUFBQU1BWUFESUFBTUFUd0FBQUFBRWdCZ0FBQUFBQWdnQUFBQ2xBQUFBQUFBS0FBSUFHUUEzQkFFQUFRQUFCSUFaQUFBQUFBSUlBQUFBRHdBQUFBQUFDZ0FDQUJvQUFBQUVnQm9BQUFBQUFnZ0EvLzhkQU8wRTV2OEtBQUlBR3dBQUFBV0FIQUFBQUFvQUFnQWNBQVFHQkFBQkFBQUFCUVlFQUFJQUFBQUtCZ0VBQVFBQUJZQWRBQUFBQ2dBQ0FCMEFCQVlFQUFJQUFBQUZCZ1FBQXdBQUFBb0dBUUFCQUFBRmdCNEFBQUFLQUFJQUhnQUVCZ1FBQXdBQUFBVUdCQUFFQUFBQUFBWUNBSUFBQUFBRmdCOEFBQUFLQUFJQUh3QUVCZ1FBQkFBQUFBVUdCQUFGQUFBQUFBWUNBSUFBQUFBRmdDQUFBQUFLQUFJQUlBQUVCZ1FBQlFBQUFBVUdCQUFHQUFBQUFBWUNBSUFBQUFBRmdDRUFBQUFLQUFJQUlRQUVCZ1FBQmdBQUFBVUdCQUFIQUFBQUFBWUNBSUFBQUFBRmdDSUFBQUFLQUFJQUlnQUVCZ1FBQndBQUFBVUdCQUFJQUFBQUFBWUNBSUFBQUFBRmdDTUFBQUFLQUFJQUl3QUVCZ1FBQ0FBQUFBVUdCQUFKQUFBQUNnWUJBQUVBQUFXQUpBQUFBQW9BQWdBa0FBUUdCQUFJQUFBQUJRWUVBQW9BQUFBQUJnSUFnQUFBQUFXQUpRQUFBQW9BQWdBbEFBUUdCQUFLQUFBQUJRWUVBQXNBQUFBQUJnSUFnQUFBQUFXQUpnQUFBQW9BQWdBbUFBUUdCQUFMQUFBQUJRWUVBQXdBQUFBS0JnRUFBUUFBQllBbkFBQUFDZ0FDQUNjQUJBWUVBQXdBQUFBRkJnUUFEUUFBQUFvR0FRQUJBQUFGZ0NnQUFBQUtBQUlBS0FBRUJnUUFEUUFBQUFVR0JBQU9BQUFBQ2dZQkFBRUFBQVdBS1FBQUFBb0FBZ0FwQUFRR0JBQU9BQUFBQlFZRUFBOEFBQUFBQmdJQUFnQUFBQVdBS2dBQUFBb0FBZ0FxQUFRR0JBQU9BQUFBQlFZRUFCQUFBQUFLQmdFQUFRQUFCWUFyQUFBQUNnQUNBQ3NBQkFZRUFCQUFBQUFGQmdRQUVRQUFBQW9HQVFBQkFBQUZnQ3dBQUFBS0FBSUFMQUFFQmdRQUVRQUFBQVVHQkFBU0FBQUFBQVlDQUlBQUFBQUZnQzBBQUFBS0FBSUFMUUFFQmdRQUVnQUFBQVVHQkFBVEFBQUFBQVlDQUlBQUFBQUZnQzRBQUFBS0FBSUFMZ0FFQmdRQUV3QUFBQVVHQkFBVUFBQUFBQVlDQUlBQUFBQUZnQzhBQUFBS0FBSUFMd0FFQmdRQUZBQUFBQVVHQkFBVkFBQUFBQVlDQUlBQUFBQUZnREFBQUFBS0FBSUFNQUFFQmdRQUZRQUFBQVVHQkFBV0FBQUFBQVlDQUlBQUFBQUZnREVBQUFBS0FBSUFNUUFFQmdRQUVRQUFBQVVHQkFBV0FBQUFBQVlDQUlBQUFBQUZnRElBQUFBS0FBSUFNZ0FFQmdRQUZnQUFBQVVHQkFBWEFBQUFDZ1lCQUFFQUFBV0FNd0FBQUFvQUFnQXpBQVFHQkFBWEFBQUFCUVlFQUJnQUFBQUtCZ0VBQVFBQUJZQTBBQUFBQ2dBQ0FEUUFCQVlFQUFzQUFBQUZCZ1FBR1FBQUFBQUdBZ0NBQUFBQUJZQTFBQUFBQ2dBQ0FEVUFCQVlFQUFZQUFBQUZCZ1FBR1FBQUFBQUdBZ0NBQUFBQUJZQTJBQUFBQ2dBQ0FEWUFCQVlFQUJrQUFBQUZCZ1FBR2dBQUFBQUdBZ0NBQUFBQUJZQTNBQUFBQ2dBQ0FEY0FCQVlFQUFNQUFBQUZCZ1FBR2dBQUFBQUdBZ0NBQUFBQUI0QTZBQUFBQkFJUUFBQUFBQUEwTS92L0FBQUFBTzBFNXY4S0FBSUFPQUFBQ2dJQUJBQUVDZ0lBQVFBTkFnd0E3UVRtL3dBQUFBQUFBQUFBRGdJTUFEUXorLzhBQUFBQUFBQUFBQThDREFEdEJPYi9SaTRWQUFBQUFBQUFBQWVBT3dBQUFBUUNFQUFBQUFBQVdTa3ZBQUFBQUFBVCt4a0FDZ0FDQURrQUFBb0NBQVFBQkFvQ0FBRUFEUUlNQUJQN0dRQUFBQUFBQUFBQUFBNENEQUJaS1M4QUFBQUFBQUFBQUFBUEFnd0FFL3NaQUVZdUZRQUFBQUFBQUFBSGdEd0FBQUFFQWhBQUFBQzBBSUFmWXdBQUFMUUFPZkZOQUFvQUFnQTZBQUFLQWdBRUFBUUtBZ0FCQUEwQ0RBQTU4VTBBQUFDMEFBQUFBQUFPQWd3QWdCOWpBQUFBdEFBQUFBQUFEd0lNQURueFRRQkdMc2tBQUFBQUFBQUFBQUFBQUFBQUFBQT0=</t>
        </r>
      </text>
    </comment>
    <comment ref="K198" authorId="0">
      <text>
        <r>
          <rPr>
            <sz val="9"/>
            <color indexed="81"/>
            <rFont val="Tahoma"/>
            <family val="2"/>
          </rPr>
          <t>QzIwSDIwTjJPNHxNQVNURVIgU0hFRVRQaWN0dXJlIDc5fFZtcERSREF4TURBRUF3SUJBQUFBQUFBQUFBQUFBQUNBQUFBQUFBTUFGZ0FBQUVOb1pXMUVjbUYzSURFeUxqQXVNaTR4TURjMkJBSVFBTTFzM3YrMDA1Zi96WlBTQUV4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TFpSUUJzV0NBUUFBQUFrQUJnSUJBQUFBQ1FBR1FnQUFCQUlBZ0FCQUE4SUFnQUJBQU9BT1FBQUFBUUNFQUROYk43L3ROT1gvODJUMGdCTWJHZ0FCSUFCQUFBQUFBSUlBUC8vRGdDMEU1ai9DZ0FDQUFJQU53UUJBQUVBQUFTQUFnQUFBQUFDQ0FELy94MEF4dzZ5L3dvQUFnQURBQUlFQWdBSUFDc0VBZ0FBQUVnRUFBQTNCQUVBQVFhQUFBQUFBQUFDQ0FEL255RUF4eWF1L3dRQ0VBRC9YeG9BeHlhdS81bTVJUURINXJYL0l3Z0JBQUFDQndJQUFBQUFCdzBBQVFBQUFBTUFZQURJQUFNQVR3QUFBQUFFZ0FNQUFBQUFBZ2dBLy84T0FOb0p6UDhLQUFJQUJBQUFBQVNBQkFBQUFBQUNDQUFBQVBILzJnbk0vd29BQWdBRkFBQUFCSUFGQUFBQUFBSUlBQUFBNHYvdEJPYi9DZ0FDQUFZQUFBQUVnQVlBQUFBQUFnZ0FBQUR4L3dBQUFBQUtBQUlBQndBQUFBU0FCd0FBQUFBQ0NBQUJBT0wvRS9zWkFBb0FBZ0FJQUFJRUFnQUhBQ3NFQWdBQUFFZ0VBQUFHZ0FBQUFBQUFBZ2dBTkpQbC94TmpGZ0FFQWhBQXpXemUveE5qRmdBMGsrWC9ScFlkQUNNSUFRQUFBZ2NDQUFBQUFBY05BQUVBQUFBREFHQUF5QUFEQUU0QUFBQUFCSUFJQUFBQUFBSUlBQUVBOGY4bTlqTUFDZ0FDQUFrQUFBQUVnQWtBQUFBQUFnZ0FBUURpL3pueFRRQUtBQUlBQ2dBM0JBRUFBUUFBQklBS0FBQUFBQUlJQUFBQUR3QW05ak1BQ2dBQ0FBc0FBQUFFZ0FzQUFBQUFBZ2dBQUFBZUFCUDdHUUFLQUFJQURBQUFBQVNBREFBQUFBQUNDQUFBQUR3QUUvc1pBQW9BQWdBTkFBSUVBZ0FJQUNzRUFnQUFBRWdFQUFBM0JBRUFBUWFBQUFBQUFBQUNDQUFBb0Q4QUV4TVdBQVFDRUFBQVlEZ0FFeE1XQUptNVB3QVQweDBBSXdnQkFBQUNCd0lBQUFBQUJ3MEFBUUFBQUFNQVlBRElBQU1BVHdBQUFBQUVnQTBBQUFBQUFnZ0FBQUJMQUNiMk13QUtBQUlBRGdBM0JBRUFBUUFBQklBT0FBQUFBQUlJQUFBQWFRQW05ak1BQ2dBQ0FBOEFBQUFFZ0E4QUFBQUFBZ2dBQUFCNEFCUDdHUUFLQUFJQUVBQUNCQUlBQ0FBckJBSUFBQUJJQkFBQU53UUJBQUVHZ0FBQUFBQUFBZ2dBQUtCN0FCTVRGZ0FFQWhBQUFHQjBBQk1URmdDWnVYc0FFOU1kQUNNSUFRQUFBZ2NDQUFBQUFBY05BQUVBQUFBREFHQUF5QUFEQUU4QUFBQUFCSUFRQUFBQUFBSUlBQUFBZUFBNThVMEFDZ0FDQUJFQUFnUUNBQWNBS3dRQ0FBRUFTQVFBQURjRUFRQUJCb0FBQUFBQUFBSUlBRE9UZXdBNVdVb0FCQUlRQU14c2RBQTVXVW9BTTVON0FLQy9XQUFqQ0FFQUFBSUhBZ0FBQUFVSEFRQUJBQWNPQUFFQUFBQURBR0FBeUFBREFFNUlBQUFBQUFTQUVRQUFBQUFDQ0FBQUFKWUFPZkZOQUFvQUFnQVNBQUFBQklBU0FBQUFBQUlJQUFBQXBRQk03R2NBQ2dBQ0FCTUFBQUFFZ0JNQUFBQUFBZ2dBQUFEREFFenNad0FLQUFJQUZBQUFBQVNBRkFBQUFBQUNDQUFBQU5JQU9mRk5BQW9BQWdBVkFBQUFCSUFWQUFBQUFBSUlBQUFBd3dBbTlqTUFDZ0FDQUJZQUFBQUVnQllBQUFBQUFnZ0FBQUNsQUNiMk13QUtBQUlBRndBQUFBU0FGd0FBQUFBQ0NBQUFBSllBRS9zWkFBb0FBZ0FZQUFJRUFnQUlBQ3NFQWdBQUFFZ0VBQUEzQkFFQUFRYUFBQUFBQUFBQ0NBQUFvSmtBRXhNV0FBUUNFQUFBWUpJQUV4TVdBSm01bVFBVDB4MEFJd2dCQUFBQ0J3SUFBQUFBQncwQUFRQUFBQU1BWUFESUFBTUFUd0FBQUFBRWdCZ0FBQUFBQWdnQUFBQ2xBQUFBQUFBS0FBSUFHUUEzQkFFQUFRQUFCSUFaQUFBQUFBSUlBQUFBRHdBQUFBQUFDZ0FDQUJvQUFBQUVnQm9BQUFBQUFnZ0EvLzhkQU8wRTV2OEtBQUlBR3dBQUFBV0FIQUFBQUFvQUFnQWNBQVFHQkFBQkFBQUFCUVlFQUFJQUFBQUtCZ0VBQVFBQUJZQWRBQUFBQ2dBQ0FCMEFCQVlFQUFJQUFBQUZCZ1FBQXdBQUFBb0dBUUFCQUFBRmdCNEFBQUFLQUFJQUhnQUVCZ1FBQXdBQUFBVUdCQUFFQUFBQUFBWUNBSUFBQUFBRmdCOEFBQUFLQUFJQUh3QUVCZ1FBQkFBQUFBVUdCQUFGQUFBQUFBWUNBSUFBQUFBRmdDQUFBQUFLQUFJQUlBQUVCZ1FBQlFBQUFBVUdCQUFHQUFBQUFBWUNBSUFBQUFBRmdDRUFBQUFLQUFJQUlRQUVCZ1FBQmdBQUFBVUdCQUFIQUFBQUFBWUNBSUFBQUFBRmdDSUFBQUFLQUFJQUlnQUVCZ1FBQndBQUFBVUdCQUFJQUFBQUFBWUNBSUFBQUFBRmdDTUFBQUFLQUFJQUl3QUVCZ1FBQ0FBQUFBVUdCQUFKQUFBQUNnWUJBQUVBQUFXQUpBQUFBQW9BQWdBa0FBUUdCQUFJQUFBQUJRWUVBQW9BQUFBQUJnSUFnQUFBQUFXQUpRQUFBQW9BQWdBbEFBUUdCQUFLQUFBQUJRWUVBQXNBQUFBQUJnSUFnQUFBQUFXQUpnQUFBQW9BQWdBbUFBUUdCQUFMQUFBQUJRWUVBQXdBQUFBS0JnRUFBUUFBQllBbkFBQUFDZ0FDQUNjQUJBWUVBQXdBQUFBRkJnUUFEUUFBQUFvR0FRQUJBQUFGZ0NnQUFBQUtBQUlBS0FBRUJnUUFEUUFBQUFVR0JBQU9BQUFBQ2dZQkFBRUFBQVdBS1FBQUFBb0FBZ0FwQUFRR0JBQU9BQUFBQlFZRUFBOEFBQUFBQmdJQUFnQUFBQVdBS2dBQUFBb0FBZ0FxQUFRR0JBQU9BQUFBQlFZRUFCQUFBQUFLQmdFQUFRQUFCWUFyQUFBQUNnQUNBQ3NBQkFZRUFCQUFBQUFGQmdRQUVRQUFBQW9HQVFBQkFBQUZnQ3dBQUFBS0FBSUFMQUFFQmdRQUVRQUFBQVVHQkFBU0FBQUFBQVlDQUlBQUFBQUZnQzBBQUFBS0FBSUFMUUFFQmdRQUVnQUFBQVVHQkFBVEFBQUFBQVlDQUlBQUFBQUZnQzRBQUFBS0FBSUFMZ0FFQmdRQUV3QUFBQVVHQkFBVUFBQUFBQVlDQUlBQUFBQUZnQzhBQUFBS0FBSUFMd0FFQmdRQUZBQUFBQVVHQkFBVkFBQUFBQVlDQUlBQUFBQUZnREFBQUFBS0FBSUFNQUFFQmdRQUZRQUFBQVVHQkFBV0FBQUFBQVlDQUlBQUFBQUZnREVBQUFBS0FBSUFNUUFFQmdRQUVRQUFBQVVHQkFBV0FBQUFBQVlDQUlBQUFBQUZnRElBQUFBS0FBSUFNZ0FFQmdRQUZnQUFBQVVHQkFBWEFBQUFDZ1lCQUFFQUFBV0FNd0FBQUFvQUFnQXpBQVFHQkFBWEFBQUFCUVlFQUJnQUFBQUtCZ0VBQVFBQUJZQTBBQUFBQ2dBQ0FEUUFCQVlFQUFzQUFBQUZCZ1FBR1FBQUFBQUdBZ0NBQUFBQUJZQTFBQUFBQ2dBQ0FEVUFCQVlFQUFZQUFBQUZCZ1FBR1FBQUFBQUdBZ0NBQUFBQUJZQTJBQUFBQ2dBQ0FEWUFCQVlFQUJrQUFBQUZCZ1FBR2dBQUFBQUdBZ0NBQUFBQUJZQTNBQUFBQ2dBQ0FEY0FCQVlFQUFNQUFBQUZCZ1FBR2dBQUFBQUdBZ0NBQUFBQUI0QTZBQUFBQkFJUUFBQUFBQUEwTS92L0FBQUFBTzBFNXY4S0FBSUFPQUFBQ2dJQUJBQUVDZ0lBQVFBTkFnd0E3UVRtL3dBQUFBQUFBQUFBRGdJTUFEUXorLzhBQUFBQUFBQUFBQThDREFEdEJPYi9SaTRWQUFBQUFBQUFBQWVBT3dBQUFBUUNFQUFBQUFBQVdTa3ZBQUFBQUFBVCt4a0FDZ0FDQURrQUFBb0NBQVFBQkFvQ0FBRUFEUUlNQUJQN0dRQUFBQUFBQUFBQUFBNENEQUJaS1M4QUFBQUFBQUFBQUFBUEFnd0FFL3NaQUVZdUZRQUFBQUFBQUFBSGdEd0FBQUFFQWhBQUFBQzBBSUFmWXdBQUFMUUFPZkZOQUFvQUFnQTZBQUFLQWdBRUFBUUtBZ0FCQUEwQ0RBQTU4VTBBQUFDMEFBQUFBQUFPQWd3QWdCOWpBQUFBdEFBQUFBQUFEd0lNQURueFRRQkdMc2tBQUFBQUFBQUFBQUFBQUFBQUFBQT0=</t>
        </r>
      </text>
    </comment>
    <comment ref="J199" authorId="0">
      <text>
        <r>
          <rPr>
            <sz val="9"/>
            <color indexed="81"/>
            <rFont val="Tahoma"/>
            <family val="2"/>
          </rPr>
          <t>QzE5SDIzTjd8TUFTVEVSIFNIRUVUUGljdHVyZSA2MTl8Vm1wRFJEQXhNREFFQXdJQkFBQUFBQUFBQUFBQUFBQ0FBQUFBQUFNQUZnQUFBRU5vWlcxRWNtRjNJREV5TGpBdU1pNHhNRGMyQkFJUUFETnN0UDlUckJYL1pzWkJBRG5wW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KZE9KUTRXQ0FRQUFBQWtBQmdJQkFBQUFDUUFHUWdBQUJBSUFnQUJBQThJQWdBQkFBT0FPZ0FBQUFRQ0VBQXpiTFQvVTZ3Vi8yYkdRUUE1NlZ3QUJJQUJBQUFBQUFJSUFBQUFEd0MwRTVqL0NnQUNBQUlBTndRQkFBRUFBQVNBQWdBQUFBQUNDQUFCQVBIL3RCT1kvd29BQWdBREFEQUVBUUFITVFRUUFCd0FBQUFkQUFBQUxRQUFBQUFBQUFBQUFBU0FBd0FBQUFBQ0NBQUJBT0wveHc2eS93b0FBZ0FFQUFJRUFnQUhBQ3NFQWdBQUFFZ0VBQUFHZ0FBQUFBQUFBZ2dBTkpQbC84ZDJydjhFQWhBQXpXemUvOGQycnY4MGsrWC8rcW0xL3lNSUFRQUFBZ2NDQUFBQUFBY05BQUVBQUFBREFHQUF5QUFEQUU0QUFBQUFCSUFFQUFBQUFBSUlBQUVBeFAvSERyTC9DZ0FDQUFVQU53UUJBQUVBQUFTQUJRQUFBQUFDQ0FBQkFQSC8yZ25NL3dvQUFnQUdBQUFBQklBR0FBQUFBQUlJQUFBQUR3RGFDY3ovQ2dBQ0FBY0FBZ1FDQUFjQUt3UUNBQUFBU0FRQUFBYUFBQUFBQUFBQ0NBQXpreElBMm5ISS93UUNFQURNYkFzQTJuSEkvek9URWdBTnBjLy9Jd2dCQUFBQ0J3SUFBQUFBQncwQUFRQUFBQU1BWUFESUFBTUFUZ0FBQUFBRWdBY0FBQUFBQWdnQUFBQWVBTzBFNXY4S0FBSUFDQUFBQUFTQUNBQUFBQUFDQ0FBQUFBOEFBQUFBQUFvQUFnQUpBQUFBQklBSkFBQUFBQUlJQVAvL0hRQVQreGtBQ2dBQ0FBb0FBQUFFZ0FvQUFBQUFBZ2dBLy84N0FCUDdHUUFLQUFJQUN3QUNCQUlBQndBckJBSUFBZ0JJQkFBQU53UUJBQUVHZ0FBQUFBQUFBZ2dBTTVNL0FCTmpGZ0FFQWhBQXpHdzRBQk5qRmdCbXhrRUFFL01vQUNNSUFRQUFBZ2NDQUFBQUJRY0JBQUVBQnc4QUFRQUFBQU1BWUFESUFBTUFUa2d5QUFBQUFBU0FDd0FBQUFBQ0NBRC8vdzRBSnZZekFBb0FBZ0FNQUFJRUFnQUhBQ3NFQWdBQUFFZ0VBQUFHZ0FBQUFBQUFBZ2dBTTVNU0FDWmVNQUFFQWhBQXpHd0xBQ1plTUFBemt4SUFXWkUzQUNNSUFRQUFBZ2NDQUFBQUFBY05BQUVBQUFBREFHQUF5QUFEQUU0QUFBQUFCSUFNQUFBQUFBSUlBQUFBOGY4bTlqTUFDZ0FDQUEwQUFBQUVnQTBBQUFBQUFnZ0FBQURpL3pueFRRQUtBQUlBRGdBQ0JBSUFCd0FyQkFJQUFnQklCQUFBTndRQkFBRUdnQUFBQUFBQUFnZ0FOSlBsL3psWlNnQUVBaEFBeld6ZS96bFpTZ0JueHVmL09lbGNBQ01JQVFBQUFnY0NBQUFBQlFjQkFBRUFCdzhBQVFBQUFBTUFZQURJQUFNQVRrZ3lBQUFBQUFTQURnQUFBQUFDQ0FBQUFPTC9FL3NaQUFvQUFnQVBBQUlFQWdBSEFDc0VBZ0FBQUVnRUFBQUdnQUFBQUFBQUFnZ0FOSlBsL3hOakZnQUVBaEFBeld6ZS94TmpGZ0EwaytYL1JwWWRBQ01JQVFBQUFnY0NBQUFBQUFjTkFBRUFBQUFEQUdBQXlBQURBRTRBQUFBQUJJQVBBQUFBQUFJSUFBQUE4ZjhBQUFBQUNnQUNBQkFBQUFBRWdCQUFBQUFBQWdnQUFRRGkvKzBFNXY4S0FBSUFFUUFDQkFJQUJ3QXJCQUlBQUFCSUJBQUFCb0FBQUFBQUFBSUlBRFNUNWYvdGJPTC9CQUlRQU0xczN2L3RiT0wvTkpQbC95Q2c2ZjhqQ0FFQUFBSUhBZ0FBQUFBSERRQUJBQUFBQXdCZ0FNZ0FBd0JPQUFBQUFBU0FFUUFBQUFBQ0NBQUJBT0wvb0JoKy93b0FBZ0FTQUFBQUJJQVNBQUFBQUFJSUFBRUF4UCtnR0g3L0NnQUNBQk1BQUFBRWdCTUFBQUFBQWdnQUFRQzEvNDBkWlA4S0FBSUFGQUFBQUFTQUZBQUFBQUFDQ0FBQkFNVC9laUpLL3dvQUFnQVZBQUFBQklBVkFBQUFBQUlJQUFFQXRmOW5KekQvQ2dBQ0FCWUFOd1FCQUFFQUFBU0FGZ0FBQUFBQ0NBQUJBTVQvVXl3Vy93b0FBZ0FYQURjRUFRQUJBQUFFZ0JjQUFBQUFBZ2dBQVFEaS8xTXNGdjhLQUFJQUdBQTNCQUVBQVFBQUJJQVlBQUFBQUFJSUFBRUE4ZjluSnpEL0NnQUNBQmtBTndRQkFBRUFBQVNBR1FBQUFBQUNDQUFCQU9ML2VpSksvd29BQWdBYUFBQUFCSUFhQUFBQUFBSUlBQUVBOGYrTkhXVC9DZ0FDQUJzQUFBQUZnQndBQUFBS0FBSUFIQUFFQmdRQUFRQUFBQVVHQkFBQ0FBQUFBUVlDQUFRQUNnWUJBQUVBQUFXQUhRQUFBQW9BQWdBZEFBUUdCQUFDQUFBQUJRWUVBQU1BQUFBS0JnRUFBUUFBQllBZUFBQUFDZ0FDQUI0QUJBWUVBQU1BQUFBRkJnUUFCQUFBQUFvR0FRQUJBQUFGZ0I4QUFBQUtBQUlBSHdBRUJnUUFBd0FBQUFVR0JBQUZBQUFBQ2dZQkFBRUFBQVdBSUFBQUFBb0FBZ0FnQUFRR0JBQUZBQUFBQlFZRUFBWUFBQUFBQmdJQWdBQUFBQVdBSVFBQUFBb0FBZ0FoQUFRR0JBQUdBQUFBQlFZRUFBY0FBQUFBQmdJQWdBQUFBQVdBSWdBQUFBb0FBZ0FpQUFRR0JBQUhBQUFBQlFZRUFBZ0FBQUFBQmdJQWdBQUFBQVdBSXdBQUFBb0FBZ0FqQUFRR0JBQUlBQUFBQlFZRUFBa0FBQUFBQmdJQWdBQUFBQVdBSkFBQUFBb0FBZ0FrQUFRR0JBQUpBQUFBQlFZRUFBb0FBQUFLQmdFQUFRQUFCWUFsQUFBQUNnQUNBQ1VBQkFZRUFBa0FBQUFGQmdRQUN3QUFBQUFHQWdDQUFBQUFCWUFtQUFBQUNnQUNBQ1lBQkFZRUFBc0FBQUFGQmdRQURBQUFBQUFHQWdDQUFBQUFCWUFuQUFBQUNnQUNBQ2NBQkFZRUFBd0FBQUFGQmdRQURRQUFBQW9HQVFBQkFBQUZnQ2dBQUFBS0FBSUFLQUFFQmdRQURBQUFBQVVHQkFBT0FBQUFBQVlDQUlBQUFBQUZnQ2tBQUFBS0FBSUFLUUFFQmdRQURnQUFBQVVHQkFBUEFBQUFBQVlDQUlBQUFBQUZnQ29BQUFBS0FBSUFLZ0FFQmdRQUNBQUFBQVVHQkFBUEFBQUFBQVlDQUlBQUFBQUZnQ3NBQUFBS0FBSUFLd0FFQmdRQUR3QUFBQVVHQkFBUUFBQUFBQVlDQUlBQUFBQUZnQ3dBQUFBS0FBSUFMQUFFQmdRQUJRQUFBQVVHQkFBUUFBQUFBQVlDQUlBQUFBQUZnQzBBQUFBS0FBSUFMUUFFQmdRQUFnQUFBQVVHQkFBUkFBQUFDZ1lCQUFFQUFBV0FMZ0FBQUFvQUFnQXVBQVFHQkFBUkFBQUFCUVlFQUJJQUFBQUFCZ0lBZ0FBQUFBV0FMd0FBQUFvQUFnQXZBQVFHQkFBU0FBQUFCUVlFQUJNQUFBQUFCZ0lBZ0FBQUFBV0FNQUFBQUFvQUFnQXdBQVFHQkFBVEFBQUFCUVlFQUJRQUFBQUFCZ0lBZ0FBQUFBV0FNUUFBQUFvQUFnQXhBQVFHQkFBVUFBQUFCUVlFQUJVQUFBQUtCZ0VBQVFBQUJZQXlBQUFBQ2dBQ0FESUFCQVlFQUJVQUFBQUZCZ1FBRmdBQUFBb0dBUUFCQUFBRmdETUFBQUFLQUFJQU13QUVCZ1FBRmdBQUFBVUdCQUFYQUFBQUNnWUJBQUVBQUFXQU5BQUFBQW9BQWdBMEFBUUdCQUFYQUFBQUJRWUVBQmdBQUFBS0JnRUFBUUFBQllBMUFBQUFDZ0FDQURVQUJBWUVBQmdBQUFBRkJnUUFHUUFBQUFvR0FRQUJBQUFGZ0RZQUFBQUtBQUlBTmdBRUJnUUFGQUFBQUFVR0JBQVpBQUFBQUFZQ0FJQUFBQUFGZ0RjQUFBQUtBQUlBTndBRUJnUUFHUUFBQUFVR0JBQWFBQUFBQUFZQ0FJQUFBQUFGZ0RnQUFBQUtBQUlBT0FBRUJnUUFFUUFBQUFVR0JBQWFBQUFBQUFZQ0FJQUFBQUFIZ0RzQUFBQUVBaEFBQUFBQUFEUXorLzhBQUFBQTdRVG0vd29BQWdBNUFBQUtBZ0FFQUFRS0FnQUJBQTBDREFEdEJPYi9BQUFBQUFBQUFBQU9BZ3dBTkRQNy93QUFBQUFBQUFBQUR3SU1BTzBFNXY5R0xoVUFBQUFBQUFBQUI0QThBQUFBQkFJUUFBQUFBQUJaS1M4QUFBQUFBQlA3R1FBS0FBSUFPZ0FBQ2dJQUJBQUVDZ0lBQVFBTkFnd0FFL3NaQUFBQUFBQUFBQUFBRGdJTUFGa3BMd0FBQUFBQUFBQUFBQThDREFBVCt4a0FSaTRWQUFBQUFBQUFBQWVBUFFBQUFBUUNFQUFCQU5QLzFFdDUvd0VBMC8rTkhXVC9DZ0FDQURzQUFBb0NBQVFBQkFvQ0FBRUFEUUlNQUkwZFpQOEJBTlAvQUFBQUFBNENEQURVUzNuL0FRRFQvd0FBQUFBUEFnd0FqUjFrLzBjdTZQOEFBQUFBQUFBQUFBQUFBQUFBQUE9PQ==</t>
        </r>
      </text>
    </comment>
    <comment ref="K199" authorId="0">
      <text>
        <r>
          <rPr>
            <sz val="9"/>
            <color indexed="81"/>
            <rFont val="Tahoma"/>
            <family val="2"/>
          </rPr>
          <t>QzE5SDIzTjd8TUFTVEVSIFNIRUVUUGljdHVyZSA2MTl8Vm1wRFJEQXhNREFFQXdJQkFBQUFBQUFBQUFBQUFBQ0FBQUFBQUFNQUZnQUFBRU5vWlcxRWNtRjNJREV5TGpBdU1pNHhNRGMyQkFJUUFETnN0UDlUckJYL1pzWkJBRG5wW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KZE9KUTRXQ0FRQUFBQWtBQmdJQkFBQUFDUUFHUWdBQUJBSUFnQUJBQThJQWdBQkFBT0FPZ0FBQUFRQ0VBQXpiTFQvVTZ3Vi8yYkdRUUE1NlZ3QUJJQUJBQUFBQUFJSUFBQUFEd0MwRTVqL0NnQUNBQUlBTndRQkFBRUFBQVNBQWdBQUFBQUNDQUFCQVBIL3RCT1kvd29BQWdBREFEQUVBUUFITVFRUUFCd0FBQUFkQUFBQUxRQUFBQUFBQUFBQUFBU0FBd0FBQUFBQ0NBQUJBT0wveHc2eS93b0FBZ0FFQUFJRUFnQUhBQ3NFQWdBQUFFZ0VBQUFHZ0FBQUFBQUFBZ2dBTkpQbC84ZDJydjhFQWhBQXpXemUvOGQycnY4MGsrWC8rcW0xL3lNSUFRQUFBZ2NDQUFBQUFBY05BQUVBQUFBREFHQUF5QUFEQUU0QUFBQUFCSUFFQUFBQUFBSUlBQUVBeFAvSERyTC9DZ0FDQUFVQU53UUJBQUVBQUFTQUJRQUFBQUFDQ0FBQkFQSC8yZ25NL3dvQUFnQUdBQUFBQklBR0FBQUFBQUlJQUFBQUR3RGFDY3ovQ2dBQ0FBY0FBZ1FDQUFjQUt3UUNBQUFBU0FRQUFBYUFBQUFBQUFBQ0NBQXpreElBMm5ISS93UUNFQURNYkFzQTJuSEkvek9URWdBTnBjLy9Jd2dCQUFBQ0J3SUFBQUFBQncwQUFRQUFBQU1BWUFESUFBTUFUZ0FBQUFBRWdBY0FBQUFBQWdnQUFBQWVBTzBFNXY4S0FBSUFDQUFBQUFTQUNBQUFBQUFDQ0FBQUFBOEFBQUFBQUFvQUFnQUpBQUFBQklBSkFBQUFBQUlJQVAvL0hRQVQreGtBQ2dBQ0FBb0FBQUFFZ0FvQUFBQUFBZ2dBLy84N0FCUDdHUUFLQUFJQUN3QUNCQUlBQndBckJBSUFBZ0JJQkFBQU53UUJBQUVHZ0FBQUFBQUFBZ2dBTTVNL0FCTmpGZ0FFQWhBQXpHdzRBQk5qRmdCbXhrRUFFL01vQUNNSUFRQUFBZ2NDQUFBQUJRY0JBQUVBQnc4QUFRQUFBQU1BWUFESUFBTUFUa2d5QUFBQUFBU0FDd0FBQUFBQ0NBRC8vdzRBSnZZekFBb0FBZ0FNQUFJRUFnQUhBQ3NFQWdBQUFFZ0VBQUFHZ0FBQUFBQUFBZ2dBTTVNU0FDWmVNQUFFQWhBQXpHd0xBQ1plTUFBemt4SUFXWkUzQUNNSUFRQUFBZ2NDQUFBQUFBY05BQUVBQUFBREFHQUF5QUFEQUU0QUFBQUFCSUFNQUFBQUFBSUlBQUFBOGY4bTlqTUFDZ0FDQUEwQUFBQUVnQTBBQUFBQUFnZ0FBQURpL3pueFRRQUtBQUlBRGdBQ0JBSUFCd0FyQkFJQUFnQklCQUFBTndRQkFBRUdnQUFBQUFBQUFnZ0FOSlBsL3psWlNnQUVBaEFBeld6ZS96bFpTZ0JueHVmL09lbGNBQ01JQVFBQUFnY0NBQUFBQlFjQkFBRUFCdzhBQVFBQUFBTUFZQURJQUFNQVRrZ3lBQUFBQUFTQURnQUFBQUFDQ0FBQUFPTC9FL3NaQUFvQUFnQVBBQUlFQWdBSEFDc0VBZ0FBQUVnRUFBQUdnQUFBQUFBQUFnZ0FOSlBsL3hOakZnQUVBaEFBeld6ZS94TmpGZ0EwaytYL1JwWWRBQ01JQVFBQUFnY0NBQUFBQUFjTkFBRUFBQUFEQUdBQXlBQURBRTRBQUFBQUJJQVBBQUFBQUFJSUFBQUE4ZjhBQUFBQUNnQUNBQkFBQUFBRWdCQUFBQUFBQWdnQUFRRGkvKzBFNXY4S0FBSUFFUUFDQkFJQUJ3QXJCQUlBQUFCSUJBQUFCb0FBQUFBQUFBSUlBRFNUNWYvdGJPTC9CQUlRQU0xczN2L3RiT0wvTkpQbC95Q2c2ZjhqQ0FFQUFBSUhBZ0FBQUFBSERRQUJBQUFBQXdCZ0FNZ0FBd0JPQUFBQUFBU0FFUUFBQUFBQ0NBQUJBT0wvb0JoKy93b0FBZ0FTQUFBQUJJQVNBQUFBQUFJSUFBRUF4UCtnR0g3L0NnQUNBQk1BQUFBRWdCTUFBQUFBQWdnQUFRQzEvNDBkWlA4S0FBSUFGQUFBQUFTQUZBQUFBQUFDQ0FBQkFNVC9laUpLL3dvQUFnQVZBQUFBQklBVkFBQUFBQUlJQUFFQXRmOW5KekQvQ2dBQ0FCWUFOd1FCQUFFQUFBU0FGZ0FBQUFBQ0NBQUJBTVQvVXl3Vy93b0FBZ0FYQURjRUFRQUJBQUFFZ0JjQUFBQUFBZ2dBQVFEaS8xTXNGdjhLQUFJQUdBQTNCQUVBQVFBQUJJQVlBQUFBQUFJSUFBRUE4ZjluSnpEL0NnQUNBQmtBTndRQkFBRUFBQVNBR1FBQUFBQUNDQUFCQU9ML2VpSksvd29BQWdBYUFBQUFCSUFhQUFBQUFBSUlBQUVBOGYrTkhXVC9DZ0FDQUJzQUFBQUZnQndBQUFBS0FBSUFIQUFFQmdRQUFRQUFBQVVHQkFBQ0FBQUFBUVlDQUFRQUNnWUJBQUVBQUFXQUhRQUFBQW9BQWdBZEFBUUdCQUFDQUFBQUJRWUVBQU1BQUFBS0JnRUFBUUFBQllBZUFBQUFDZ0FDQUI0QUJBWUVBQU1BQUFBRkJnUUFCQUFBQUFvR0FRQUJBQUFGZ0I4QUFBQUtBQUlBSHdBRUJnUUFBd0FBQUFVR0JBQUZBQUFBQ2dZQkFBRUFBQVdBSUFBQUFBb0FBZ0FnQUFRR0JBQUZBQUFBQlFZRUFBWUFBQUFBQmdJQWdBQUFBQVdBSVFBQUFBb0FBZ0FoQUFRR0JBQUdBQUFBQlFZRUFBY0FBQUFBQmdJQWdBQUFBQVdBSWdBQUFBb0FBZ0FpQUFRR0JBQUhBQUFBQlFZRUFBZ0FBQUFBQmdJQWdBQUFBQVdBSXdBQUFBb0FBZ0FqQUFRR0JBQUlBQUFBQlFZRUFBa0FBQUFBQmdJQWdBQUFBQVdBSkFBQUFBb0FBZ0FrQUFRR0JBQUpBQUFBQlFZRUFBb0FBQUFLQmdFQUFRQUFCWUFsQUFBQUNnQUNBQ1VBQkFZRUFBa0FBQUFGQmdRQUN3QUFBQUFHQWdDQUFBQUFCWUFtQUFBQUNnQUNBQ1lBQkFZRUFBc0FBQUFGQmdRQURBQUFBQUFHQWdDQUFBQUFCWUFuQUFBQUNnQUNBQ2NBQkFZRUFBd0FBQUFGQmdRQURRQUFBQW9HQVFBQkFBQUZnQ2dBQUFBS0FBSUFLQUFFQmdRQURBQUFBQVVHQkFBT0FBQUFBQVlDQUlBQUFBQUZnQ2tBQUFBS0FBSUFLUUFFQmdRQURnQUFBQVVHQkFBUEFBQUFBQVlDQUlBQUFBQUZnQ29BQUFBS0FBSUFLZ0FFQmdRQUNBQUFBQVVHQkFBUEFBQUFBQVlDQUlBQUFBQUZnQ3NBQUFBS0FBSUFLd0FFQmdRQUR3QUFBQVVHQkFBUUFBQUFBQVlDQUlBQUFBQUZnQ3dBQUFBS0FBSUFMQUFFQmdRQUJRQUFBQVVHQkFBUUFBQUFBQVlDQUlBQUFBQUZnQzBBQUFBS0FBSUFMUUFFQmdRQUFnQUFBQVVHQkFBUkFBQUFDZ1lCQUFFQUFBV0FMZ0FBQUFvQUFnQXVBQVFHQkFBUkFBQUFCUVlFQUJJQUFBQUFCZ0lBZ0FBQUFBV0FMd0FBQUFvQUFnQXZBQVFHQkFBU0FBQUFCUVlFQUJNQUFBQUFCZ0lBZ0FBQUFBV0FNQUFBQUFvQUFnQXdBQVFHQkFBVEFBQUFCUVlFQUJRQUFBQUFCZ0lBZ0FBQUFBV0FNUUFBQUFvQUFnQXhBQVFHQkFBVUFBQUFCUVlFQUJVQUFBQUtCZ0VBQVFBQUJZQXlBQUFBQ2dBQ0FESUFCQVlFQUJVQUFBQUZCZ1FBRmdBQUFBb0dBUUFCQUFBRmdETUFBQUFLQUFJQU13QUVCZ1FBRmdBQUFBVUdCQUFYQUFBQUNnWUJBQUVBQUFXQU5BQUFBQW9BQWdBMEFBUUdCQUFYQUFBQUJRWUVBQmdBQUFBS0JnRUFBUUFBQllBMUFBQUFDZ0FDQURVQUJBWUVBQmdBQUFBRkJnUUFHUUFBQUFvR0FRQUJBQUFGZ0RZQUFBQUtBQUlBTmdBRUJnUUFGQUFBQUFVR0JBQVpBQUFBQUFZQ0FJQUFBQUFGZ0RjQUFBQUtBQUlBTndBRUJnUUFHUUFBQUFVR0JBQWFBQUFBQUFZQ0FJQUFBQUFGZ0RnQUFBQUtBQUlBT0FBRUJnUUFFUUFBQUFVR0JBQWFBQUFBQUFZQ0FJQUFBQUFIZ0RzQUFBQUVBaEFBQUFBQUFEUXorLzhBQUFBQTdRVG0vd29BQWdBNUFBQUtBZ0FFQUFRS0FnQUJBQTBDREFEdEJPYi9BQUFBQUFBQUFBQU9BZ3dBTkRQNy93QUFBQUFBQUFBQUR3SU1BTzBFNXY5R0xoVUFBQUFBQUFBQUI0QThBQUFBQkFJUUFBQUFBQUJaS1M4QUFBQUFBQlA3R1FBS0FBSUFPZ0FBQ2dJQUJBQUVDZ0lBQVFBTkFnd0FFL3NaQUFBQUFBQUFBQUFBRGdJTUFGa3BMd0FBQUFBQUFBQUFBQThDREFBVCt4a0FSaTRWQUFBQUFBQUFBQWVBUFFBQUFBUUNFQUFCQU5QLzFFdDUvd0VBMC8rTkhXVC9DZ0FDQURzQUFBb0NBQVFBQkFvQ0FBRUFEUUlNQUkwZFpQOEJBTlAvQUFBQUFBNENEQURVUzNuL0FRRFQvd0FBQUFBUEFnd0FqUjFrLzBjdTZQOEFBQUFBQUFBQUFBQUFBQUFBQUE9PQ==</t>
        </r>
      </text>
    </comment>
    <comment ref="J200" authorId="0">
      <text>
        <r>
          <rPr>
            <sz val="9"/>
            <color indexed="81"/>
            <rFont val="Tahoma"/>
            <family val="2"/>
          </rPr>
          <t>QzI1SDM3TjNPMlN8TUFTVEVSIFNIRUVUUGljdHVyZSAxODl8Vm1wRFJEQXhNREFFQXdJQkFBQUFBQUFBQUFBQUFBQ0FBQUFBQUFNQUZnQUFBRU5vWlcxRWNtRjNJREV5TGpBdU1pNHhNRGMyQkFJUUFPMWt0ZjhOZTJzQkFBQWVBRlNuSlFN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EFBQUFCQUlRQUFBQUFBQUFBQUFBQUlER0JFMG4vUjhXQ0FRQUFBQWtBQmdJQkFBQUFDUUFHUWdBQUJBSUFnQUJBQThJQWdBQkFBT0FRd0FBQUFRQ0VBRHRaTFgvRFh0ckFRQUFIZ0JVcHlVREJJQUJBQUFBQUFJSUFBQUFBQUFOdTJzQkNnQUNBQUlBTndRQkFBRUFBQVNBQWdBQUFBQUNDQUFBQUE4QUlMYUZBUW9BQWdBREFEY0VBUUFCQUFBRWdBTUFBQUFBQWdnQUFBQUFBRE94bndFS0FBSUFCQUFBQUFTQUJBQUFBQUFDQ0FBQUFBOEFScXk1QVFvQUFnQUZBQUFBQklBRkFBQUFBQUlJQUFBQUFBQmFwOU1CQ2dBQ0FBWUFBQUFFZ0FZQUFBQUFBZ2dBQVFEaS8xcW4wd0VLQUFJQUJ3QUFBQVNBQndBQUFBQUNDQUFCQU5QL1JxeTVBUW9BQWdBSUFBQUFCSUFJQUFBQUFBSUlBQUVBNHY4enNaOEJDZ0FDQUFrQUFBQUVnQWtBQUFBQUFnZ0FBQURULzIyaTdRRUtBQUlBQ2dBQ0JBSUFFQUFyQkFJQUFBQklCQUFBQm9BQUFBQUFBQUlJQUFDZzF2OXRSdW9CQkFJUUFBQmd6Lzl0UnVvQm1yblcvOVBzOEFFakNBRUFBQUlIQWdBQUFBQUhEUUFCQUFBQUF3QmdBTWdBQXdCVEFBQUFBQVNBQ2dBQUFBQUNDQUFVKyt6L2JhTDhBUW9BQWdBTEFBSUVBZ0FJQUNzRUFnQUFBRWdFQUFBM0JBRUFBUWFBQUFBQUFBQUNDQUFVbS9EL2JicjRBUVFDRUFBVVcrbi9iYnI0QWEyMDhQOXRlZ0FDSXdnQkFBQUNCd0lBQUFBQUJ3MEFBUUFBQUFNQVlBRElBQU1BVHdBQUFBQUVnQXNBQUFBQUFnZ0E3UVM1LzIyaTNnRUtBQUlBREFBQ0JBSUFDQUFyQkFJQUFBQklCQUFBTndRQkFBRUdnQUFBQUFBQUFnZ0E3YVM4LzIyNjJnRUVBaEFBN1dTMS8yMjYyZ0dIdnJ6L2JYcmlBU01JQVFBQUFnY0NBQUFBQUFjTkFBRUFBQUFEQUdBQXlBQURBRThBQUFBQUJJQU1BQUFBQUFJSUFBQUF4UCtBblFjQ0NnQUNBQTBBQWdRQ0FBY0FLd1FDQUFFQVNBUUFBRGNFQVFBQkJvQUFBQUFBQUFJSUFMdzd2LytBQlFRQ0JBSVFBRllWdVArQUJRUUNOSlBILzdNNEN3SWpDQUVBQUFJSEFnQUFBQVVIQVFBRUJBY0dBQUlBQWdBREFBQUhEZ0FCQUFBQUF3QmdBTWdBQXdCT1NBQUFBQUFFZ0EwQUFBQUFBZ2dBQUFEVC81T1lJUUlLQUFJQURnQUFBQVNBRGdBQUFBQUNDQUFCQU1UL3BwTTdBZ29BQWdBUEFBQUFCSUFQQUFBQUFBSUlBQUVBMC8rNmpsVUNDZ0FDQUJBQUFBQUVnQkFBQUFBQUFnZ0FBUURFLzgySmJ3SUtBQUlBRVFBM0JBRUFBUUFBQklBUkFBQUFBQUlJQUFFQTAvL2doSWtDQ2dBQ0FCSUFBZ1FDQUFjQUt3UUNBQUFBU0FRQUFBYUFBQUFBQUFBQ0NBQTBrOWIvNE95RkFnUUNFQUROYk0vLzRPeUZBalNUMXY4VElJMENJd2dCQUFBQ0J3SUFBQUFBQncwQUFRQUFBQU1BWUFESUFBTUFUZ0FBQUFBRWdCSUFBQUFBQWdnQUFRRHgvK0NFaVFJS0FBSUFFd0EzQkFFQUFRQUFCSUFUQUFBQUFBSUlBQUFBQUFEemY2TUNDZ0FDQUJRQU53UUJBQUVBQUFTQUZBQUFBQUFDQ0FBQUFQSC9CM3U5QWdvQUFnQVZBQUlFQWdBSEFDc0VBZ0FBQUVnRUFBQUdnQUFBQUFBQUFnZ0FOSlAwL3dmanVRSUVBaEFBeld6dC93Zmp1UUkway9UL09oYkJBaU1JQVFBQUFnY0NBQUFBQUFjTkFBRUFBQUFEQUdBQXlBQURBRTRBQUFBQUJJQVZBQUFBQUFJSUFBQUFBQUFhZHRjQ0NnQUNBQllBTndRQkFBRUFBQVNBRmdBQUFBQUNDQUFCQVBIL0xYSHhBZ29BQWdBWEFEY0VBUUFCQUFBRWdCY0FBQUFBQWdnQUFBQUFBRUJzQ3dNS0FBSUFHQUFBQUFTQUdBQUFBQUFDQ0FBQUFCNEFRR3dMQXdvQUFnQVpBRGNFQVFBQkFBQUVnQmtBQUFBQUFnZ0FBUUR4LzFSbkpRTUtBQUlBR2dBM0JBRUFBUUFBQklBYUFBQUFBQUlJQUFFQTAvOEhlNzBDQ2dBQ0FCc0FOd1FCQUFFQUFBU0FHd0FBQUFBQ0NBQUJBTVQvODMrakFnb0FBZ0FjQURjRUFRQUJBQUFFZ0J3QUFBQUFBZ2dBQVFEeC83cU9WUUlLQUFJQUhRQUFBQVNBSFFBQUFBQUNDQUFBQUFBQXBwTTdBZ29BQWdBZUFBQUFCSUFlQUFBQUFBSUlBQUFBOGYrVG1DRUNDZ0FDQUI4QUFBQUVnQjhBQUFBQUFnZ0FBQUFBQUlDZEJ3SUtBQUlBSUFBM0JBRUFBUUFBQllBaEFBQUFDZ0FDQUNFQUJBWUVBQUVBQUFBRkJnUUFBZ0FBQUFvR0FRQUJBQUFGZ0NJQUFBQUtBQUlBSWdBRUJnUUFBZ0FBQUFVR0JBQURBQUFBQ2dZQkFBRUFBQVdBSXdBQUFBb0FBZ0FqQUFRR0JBQURBQUFBQlFZRUFBUUFBQUFBQmdJQWdBQUFBQVdBSkFBQUFBb0FBZ0FrQUFRR0JBQUVBQUFBQlFZRUFBVUFBQUFBQmdJQWdBQUFBQVdBSlFBQUFBb0FBZ0FsQUFRR0JBQUZBQUFBQlFZRUFBWUFBQUFBQmdJQWdBQUFBQVdBSmdBQUFBb0FBZ0FtQUFRR0JBQUdBQUFBQlFZRUFBY0FBQUFBQmdJQWdBQUFBQVdBSndBQUFBb0FBZ0FuQUFRR0JBQUhBQUFBQlFZRUFBZ0FBQUFBQmdJQWdBQUFBQVdBS0FBQUFBb0FBZ0FvQUFRR0JBQURBQUFBQlFZRUFBZ0FBQUFBQmdJQWdBQUFBQVdBS1FBQUFBb0FBZ0FwQUFRR0JBQUdBQUFBQlFZRUFBa0FBQUFLQmdFQUFRQUFCWUFxQUFBQUNnQUNBQ29BQkFZRUFBa0FBQUFGQmdRQUNnQUFBQUFHQWdBQ0FBQUFCWUFyQUFBQUNnQUNBQ3NBQkFZRUFBa0FBQUFGQmdRQUN3QUFBQUFHQWdBQ0FBQUFCWUFzQUFBQUNnQUNBQ3dBQkFZRUFBa0FBQUFGQmdRQURBQUFBQW9HQVFBQkFBQUZnQzBBQUFBS0FBSUFMUUFFQmdRQURBQUFBQVVHQkFBTkFBQUFDZ1lCQUFFQUFBV0FMZ0FBQUFvQUFnQXVBQVFHQkFBTkFBQUFCUVlFQUE0QUFBQUFCZ0lBZ0FBQUFBV0FMd0FBQUFvQUFnQXZBQVFHQkFBT0FBQUFCUVlFQUE4QUFBQUFCZ0lBZ0FBQUFBV0FNQUFBQUFvQUFnQXdBQVFHQkFBUEFBQUFCUVlFQUJBQUFBQUtCZ0VBQVFBQUJZQXhBQUFBQ2dBQ0FERUFCQVlFQUJBQUFBQUZCZ1FBRVFBQUFBb0dBUUFCQUFBRmdESUFBQUFLQUFJQU1nQUVCZ1FBRVFBQUFBVUdCQUFTQUFBQUNnWUJBQUVBQUFXQU13QUFBQW9BQWdBekFBUUdCQUFTQUFBQUJRWUVBQk1BQUFBS0JnRUFBUUFBQllBMEFBQUFDZ0FDQURRQUJBWUVBQk1BQUFBRkJnUUFGQUFBQUFvR0FRQUJBQUFGZ0RVQUFBQUtBQUlBTlFBRUJnUUFGQUFBQUFVR0JBQVZBQUFBQ2dZQkFBRUFBQVdBTmdBQUFBb0FBZ0EyQUFRR0JBQVZBQUFBQlFZRUFCWUFBQUFLQmdFQUFRQUFCWUEzQUFBQUNnQUNBRGNBQkFZRUFCWUFBQUFGQmdRQUZ3QUFBQW9HQVFBQkFBQUZnRGdBQUFBS0FBSUFPQUFFQmdRQUZ3QUFBQVVHQkFBWUFBQUFDZ1lCQUFFQUFBV0FPUUFBQUFvQUFnQTVBQVFHQkFBWEFBQUFCUVlFQUJrQUFBQUtCZ0VBQVFBQUJZQTZBQUFBQ2dBQ0FEb0FCQVlFQUJRQUFBQUZCZ1FBR2dBQUFBb0dBUUFCQUFBRmdEc0FBQUFLQUFJQU93QUVCZ1FBR2dBQUFBVUdCQUFiQUFBQUNnWUJBQUVBQUFXQVBBQUFBQW9BQWdBOEFBUUdCQUFSQUFBQUJRWUVBQnNBQUFBS0JnRUFBUUFBQllBOUFBQUFDZ0FDQUQwQUJBWUVBQThBQUFBRkJnUUFIQUFBQUFBR0FnQ0FBQUFBQllBK0FBQUFDZ0FDQUQ0QUJBWUVBQndBQUFBRkJnUUFIUUFBQUFBR0FnQ0FBQUFBQllBL0FBQUFDZ0FDQUQ4QUJBWUVBQjBBQUFBRkJnUUFIZ0FBQUFBR0FnQ0FBQUFBQllCQUFBQUFDZ0FDQUVBQUJBWUVBQTBBQUFBRkJnUUFIZ0FBQUFBR0FnQ0FBQUFBQllCQkFBQUFDZ0FDQUVFQUJBWUVBQjRBQUFBRkJnUUFId0FBQUFvR0FRQUJBQUFIZ0VRQUFBQUVBaEFBQVFEeC80M2F6Z0VCQVBIL1JxeTVBUW9BQWdCQ0FBQUtBZ0FFQUFRS0FnQUJBQTBDREFCR3JMa0JBUUR4L3dBQUFBQU9BZ3dBamRyT0FRRUE4ZjhBQUFBQUR3SU1BRWFzdVFGR0xnWUFBQUFBQUFBQUI0QkZBQUFBQkFJUUFBRUE0di90d1ZBQ0FRRGkvNmFUT3dJS0FBSUFRd0FBQ2dJQUJBQUVDZ0lBQVFBTkFnd0FwcE03QWdFQTR2OEFBQUFBRGdJTUFPM0JVQUlCQU9ML0FBQUFBQThDREFDbWt6c0NSeTczL3dBQUFBQUFBQUFBQUFBQUFBQUE=</t>
        </r>
      </text>
    </comment>
    <comment ref="K200" authorId="0">
      <text>
        <r>
          <rPr>
            <sz val="9"/>
            <color indexed="81"/>
            <rFont val="Tahoma"/>
            <family val="2"/>
          </rPr>
          <t>QzI1SDM3TjNPMlN8TUFTVEVSIFNIRUVUUGljdHVyZSAxODl8Vm1wRFJEQXhNREFFQXdJQkFBQUFBQUFBQUFBQUFBQ0FBQUFBQUFNQUZnQUFBRU5vWlcxRWNtRjNJREV5TGpBdU1pNHhNRGMyQkFJUUFPMWt0ZjhOZTJzQkFBQWVBRlNuSlFN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EFBQUFCQUlRQUFBQUFBQUFBQUFBQUlER0JFMG4vUjhXQ0FRQUFBQWtBQmdJQkFBQUFDUUFHUWdBQUJBSUFnQUJBQThJQWdBQkFBT0FRd0FBQUFRQ0VBRHRaTFgvRFh0ckFRQUFIZ0JVcHlVREJJQUJBQUFBQUFJSUFBQUFBQUFOdTJzQkNnQUNBQUlBTndRQkFBRUFBQVNBQWdBQUFBQUNDQUFBQUE4QUlMYUZBUW9BQWdBREFEY0VBUUFCQUFBRWdBTUFBQUFBQWdnQUFBQUFBRE94bndFS0FBSUFCQUFBQUFTQUJBQUFBQUFDQ0FBQUFBOEFScXk1QVFvQUFnQUZBQUFBQklBRkFBQUFBQUlJQUFBQUFBQmFwOU1CQ2dBQ0FBWUFBQUFFZ0FZQUFBQUFBZ2dBQVFEaS8xcW4wd0VLQUFJQUJ3QUFBQVNBQndBQUFBQUNDQUFCQU5QL1JxeTVBUW9BQWdBSUFBQUFCSUFJQUFBQUFBSUlBQUVBNHY4enNaOEJDZ0FDQUFrQUFBQUVnQWtBQUFBQUFnZ0FBQURULzIyaTdRRUtBQUlBQ2dBQ0JBSUFFQUFyQkFJQUFBQklCQUFBQm9BQUFBQUFBQUlJQUFDZzF2OXRSdW9CQkFJUUFBQmd6Lzl0UnVvQm1yblcvOVBzOEFFakNBRUFBQUlIQWdBQUFBQUhEUUFCQUFBQUF3QmdBTWdBQXdCVEFBQUFBQVNBQ2dBQUFBQUNDQUFVKyt6L2JhTDhBUW9BQWdBTEFBSUVBZ0FJQUNzRUFnQUFBRWdFQUFBM0JBRUFBUWFBQUFBQUFBQUNDQUFVbS9EL2JicjRBUVFDRUFBVVcrbi9iYnI0QWEyMDhQOXRlZ0FDSXdnQkFBQUNCd0lBQUFBQUJ3MEFBUUFBQUFNQVlBRElBQU1BVHdBQUFBQUVnQXNBQUFBQUFnZ0E3UVM1LzIyaTNnRUtBQUlBREFBQ0JBSUFDQUFyQkFJQUFBQklCQUFBTndRQkFBRUdnQUFBQUFBQUFnZ0E3YVM4LzIyNjJnRUVBaEFBN1dTMS8yMjYyZ0dIdnJ6L2JYcmlBU01JQVFBQUFnY0NBQUFBQUFjTkFBRUFBQUFEQUdBQXlBQURBRThBQUFBQUJJQU1BQUFBQUFJSUFBQUF4UCtBblFjQ0NnQUNBQTBBQWdRQ0FBY0FLd1FDQUFFQVNBUUFBRGNFQVFBQkJvQUFBQUFBQUFJSUFMdzd2LytBQlFRQ0JBSVFBRllWdVArQUJRUUNOSlBILzdNNEN3SWpDQUVBQUFJSEFnQUFBQVVIQVFBRUJBY0dBQUlBQWdBREFBQUhEZ0FCQUFBQUF3QmdBTWdBQXdCT1NBQUFBQUFFZ0EwQUFBQUFBZ2dBQUFEVC81T1lJUUlLQUFJQURnQUFBQVNBRGdBQUFBQUNDQUFCQU1UL3BwTTdBZ29BQWdBUEFBQUFCSUFQQUFBQUFBSUlBQUVBMC8rNmpsVUNDZ0FDQUJBQUFBQUVnQkFBQUFBQUFnZ0FBUURFLzgySmJ3SUtBQUlBRVFBM0JBRUFBUUFBQklBUkFBQUFBQUlJQUFFQTAvL2doSWtDQ2dBQ0FCSUFBZ1FDQUFjQUt3UUNBQUFBU0FRQUFBYUFBQUFBQUFBQ0NBQTBrOWIvNE95RkFnUUNFQUROYk0vLzRPeUZBalNUMXY4VElJMENJd2dCQUFBQ0J3SUFBQUFBQncwQUFRQUFBQU1BWUFESUFBTUFUZ0FBQUFBRWdCSUFBQUFBQWdnQUFRRHgvK0NFaVFJS0FBSUFFd0EzQkFFQUFRQUFCSUFUQUFBQUFBSUlBQUFBQUFEemY2TUNDZ0FDQUJRQU53UUJBQUVBQUFTQUZBQUFBQUFDQ0FBQUFQSC9CM3U5QWdvQUFnQVZBQUlFQWdBSEFDc0VBZ0FBQUVnRUFBQUdnQUFBQUFBQUFnZ0FOSlAwL3dmanVRSUVBaEFBeld6dC93Zmp1UUkway9UL09oYkJBaU1JQVFBQUFnY0NBQUFBQUFjTkFBRUFBQUFEQUdBQXlBQURBRTRBQUFBQUJJQVZBQUFBQUFJSUFBQUFBQUFhZHRjQ0NnQUNBQllBTndRQkFBRUFBQVNBRmdBQUFBQUNDQUFCQVBIL0xYSHhBZ29BQWdBWEFEY0VBUUFCQUFBRWdCY0FBQUFBQWdnQUFBQUFBRUJzQ3dNS0FBSUFHQUFBQUFTQUdBQUFBQUFDQ0FBQUFCNEFRR3dMQXdvQUFnQVpBRGNFQVFBQkFBQUVnQmtBQUFBQUFnZ0FBUUR4LzFSbkpRTUtBQUlBR2dBM0JBRUFBUUFBQklBYUFBQUFBQUlJQUFFQTAvOEhlNzBDQ2dBQ0FCc0FOd1FCQUFFQUFBU0FHd0FBQUFBQ0NBQUJBTVQvODMrakFnb0FBZ0FjQURjRUFRQUJBQUFFZ0J3QUFBQUFBZ2dBQVFEeC83cU9WUUlLQUFJQUhRQUFBQVNBSFFBQUFBQUNDQUFBQUFBQXBwTTdBZ29BQWdBZUFBQUFCSUFlQUFBQUFBSUlBQUFBOGYrVG1DRUNDZ0FDQUI4QUFBQUVnQjhBQUFBQUFnZ0FBQUFBQUlDZEJ3SUtBQUlBSUFBM0JBRUFBUUFBQllBaEFBQUFDZ0FDQUNFQUJBWUVBQUVBQUFBRkJnUUFBZ0FBQUFvR0FRQUJBQUFGZ0NJQUFBQUtBQUlBSWdBRUJnUUFBZ0FBQUFVR0JBQURBQUFBQ2dZQkFBRUFBQVdBSXdBQUFBb0FBZ0FqQUFRR0JBQURBQUFBQlFZRUFBUUFBQUFBQmdJQWdBQUFBQVdBSkFBQUFBb0FBZ0FrQUFRR0JBQUVBQUFBQlFZRUFBVUFBQUFBQmdJQWdBQUFBQVdBSlFBQUFBb0FBZ0FsQUFRR0JBQUZBQUFBQlFZRUFBWUFBQUFBQmdJQWdBQUFBQVdBSmdBQUFBb0FBZ0FtQUFRR0JBQUdBQUFBQlFZRUFBY0FBQUFBQmdJQWdBQUFBQVdBSndBQUFBb0FBZ0FuQUFRR0JBQUhBQUFBQlFZRUFBZ0FBQUFBQmdJQWdBQUFBQVdBS0FBQUFBb0FBZ0FvQUFRR0JBQURBQUFBQlFZRUFBZ0FBQUFBQmdJQWdBQUFBQVdBS1FBQUFBb0FBZ0FwQUFRR0JBQUdBQUFBQlFZRUFBa0FBQUFLQmdFQUFRQUFCWUFxQUFBQUNnQUNBQ29BQkFZRUFBa0FBQUFGQmdRQUNnQUFBQUFHQWdBQ0FBQUFCWUFyQUFBQUNnQUNBQ3NBQkFZRUFBa0FBQUFGQmdRQUN3QUFBQUFHQWdBQ0FBQUFCWUFzQUFBQUNnQUNBQ3dBQkFZRUFBa0FBQUFGQmdRQURBQUFBQW9HQVFBQkFBQUZnQzBBQUFBS0FBSUFMUUFFQmdRQURBQUFBQVVHQkFBTkFBQUFDZ1lCQUFFQUFBV0FMZ0FBQUFvQUFnQXVBQVFHQkFBTkFBQUFCUVlFQUE0QUFBQUFCZ0lBZ0FBQUFBV0FMd0FBQUFvQUFnQXZBQVFHQkFBT0FBQUFCUVlFQUE4QUFBQUFCZ0lBZ0FBQUFBV0FNQUFBQUFvQUFnQXdBQVFHQkFBUEFBQUFCUVlFQUJBQUFBQUtCZ0VBQVFBQUJZQXhBQUFBQ2dBQ0FERUFCQVlFQUJBQUFBQUZCZ1FBRVFBQUFBb0dBUUFCQUFBRmdESUFBQUFLQUFJQU1nQUVCZ1FBRVFBQUFBVUdCQUFTQUFBQUNnWUJBQUVBQUFXQU13QUFBQW9BQWdBekFBUUdCQUFTQUFBQUJRWUVBQk1BQUFBS0JnRUFBUUFBQllBMEFBQUFDZ0FDQURRQUJBWUVBQk1BQUFBRkJnUUFGQUFBQUFvR0FRQUJBQUFGZ0RVQUFBQUtBQUlBTlFBRUJnUUFGQUFBQUFVR0JBQVZBQUFBQ2dZQkFBRUFBQVdBTmdBQUFBb0FBZ0EyQUFRR0JBQVZBQUFBQlFZRUFCWUFBQUFLQmdFQUFRQUFCWUEzQUFBQUNnQUNBRGNBQkFZRUFCWUFBQUFGQmdRQUZ3QUFBQW9HQVFBQkFBQUZnRGdBQUFBS0FBSUFPQUFFQmdRQUZ3QUFBQVVHQkFBWUFBQUFDZ1lCQUFFQUFBV0FPUUFBQUFvQUFnQTVBQVFHQkFBWEFBQUFCUVlFQUJrQUFBQUtCZ0VBQVFBQUJZQTZBQUFBQ2dBQ0FEb0FCQVlFQUJRQUFBQUZCZ1FBR2dBQUFBb0dBUUFCQUFBRmdEc0FBQUFLQUFJQU93QUVCZ1FBR2dBQUFBVUdCQUFiQUFBQUNnWUJBQUVBQUFXQVBBQUFBQW9BQWdBOEFBUUdCQUFSQUFBQUJRWUVBQnNBQUFBS0JnRUFBUUFBQllBOUFBQUFDZ0FDQUQwQUJBWUVBQThBQUFBRkJnUUFIQUFBQUFBR0FnQ0FBQUFBQllBK0FBQUFDZ0FDQUQ0QUJBWUVBQndBQUFBRkJnUUFIUUFBQUFBR0FnQ0FBQUFBQllBL0FBQUFDZ0FDQUQ4QUJBWUVBQjBBQUFBRkJnUUFIZ0FBQUFBR0FnQ0FBQUFBQllCQUFBQUFDZ0FDQUVBQUJBWUVBQTBBQUFBRkJnUUFIZ0FBQUFBR0FnQ0FBQUFBQllCQkFBQUFDZ0FDQUVFQUJBWUVBQjRBQUFBRkJnUUFId0FBQUFvR0FRQUJBQUFIZ0VRQUFBQUVBaEFBQVFEeC80M2F6Z0VCQVBIL1JxeTVBUW9BQWdCQ0FBQUtBZ0FFQUFRS0FnQUJBQTBDREFCR3JMa0JBUUR4L3dBQUFBQU9BZ3dBamRyT0FRRUE4ZjhBQUFBQUR3SU1BRWFzdVFGR0xnWUFBQUFBQUFBQUI0QkZBQUFBQkFJUUFBRUE0di90d1ZBQ0FRRGkvNmFUT3dJS0FBSUFRd0FBQ2dJQUJBQUVDZ0lBQVFBTkFnd0FwcE03QWdFQTR2OEFBQUFBRGdJTUFPM0JVQUlCQU9ML0FBQUFBQThDREFDbWt6c0NSeTczL3dBQUFBQUFBQUFBQUFBQUFBQUE=</t>
        </r>
      </text>
    </comment>
    <comment ref="J201" authorId="0">
      <text>
        <r>
          <rPr>
            <sz val="9"/>
            <color indexed="81"/>
            <rFont val="Tahoma"/>
            <family val="2"/>
          </rPr>
          <t>QzI0SDI1TjNPM1N8TUFTVEVSIFNIRUVUUGljdHVyZSAyMTN8Vm1wRFJEQXhNREFFQXdJQkFBQUFBQUFBQUFBQUFBQ0FBQUFBQUFNQUZnQUFBRU5vWlcxRWNtRjNJREV5TGpBdU1pNHhNRGMyQkFJUUFETnNqZjhyRW1ML3paTmFBTFlaY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kFBQUFCQUlRQUFBQUFBQUFBQUFBQUlER0JDSGlpeVlXQ0FRQUFBQWtBQmdJQkFBQUFDUUFHUWdBQUJBSUFnQUJBQThJQWdBQkFBT0FSQUFBQUFRQ0VBQXpiSTMvS3hKaS84MlRXZ0MyR1hJQUJJQUJBQUFBQUFJSUFQLy9GQURGRnZyL0NnQUNBQUlBQWdRQ0FBZ0FLd1FDQUFBQVNBUUFBRGNFQVFBQkJvQUFBQUFBQUFJSUFQK2ZHQURGTHZiL0JBSVFBUDlmRVFERkx2Yi9tYmtZQU1YdS9mOGpDQUVBQUFJSEFnQUFBQUFIRFFBQkFBQUFBd0JnQU1nQUF3QlBBQUFBQUFTQUFnQUFBQUFDQ0FBQUFQZi94UmI2L3dvQUFnQURBQUFBQklBREFBQUFBQUlJQUFBQTZQL1hFUlFBQ2dBQ0FBUUFBZ1FDQUFjQUt3UUNBQUVBU0FRQUFEY0VBUUFCQm9BQUFBQUFBQUlJQUx3NzQvL1hlUkFBQkFJUUFGWVYzUC9YZVJBQU5KUHIvd3V0RndBakNBRUFBQUlIQWdBQUFBVUhBUUFFQkFjR0FBSUFBZ0FEQUFBSERnQUJBQUFBQXdCZ0FNZ0FBd0JPU0FBQUFBQUVnQVFBQUFBQUFnZ0FBQUFBQUpDalBRQUtBQUlBQlFBQUFBU0FCUUFBQUFBQ0NBQUFBUEgvbzU1WEFBb0FBZ0FHQUFBQUJJQUdBQUFBQUFJSUFBQUFBQUMybVhFQUNnQUNBQWNBQUFBRWdBY0FBQUFBQWdnQS8vOGRBTGFaY1FBS0FBSUFDQUFBQUFTQUNBQUFBQUFDQ0FELy95d0FvNTVYQUFvQUFnQUpBQUFBQklBSkFBQUFBQUlJQVAvL0hRQ1FvejBBQ2dBQ0FBb0FBQUFFZ0FvQUFBQUFBZ2dBLy84c0FIeW9Jd0FLQUFJQUN3QUNCQUlBQndBckJBSUFBQUJJQkFBQUJvQUFBQUFBQUFJSUFET1RNQUI4RUNBQUJBSVFBTXhzS1FCOEVDQUFNNU13QUxCREp3QWpDQUVBQUFJSEFnQUFBQUFIRFFBQkFBQUFBd0JnQU1nQUF3Qk9BQUFBQUFTQUN3QUFBQUFDQ0FBQUFCNEFhYTBKQUFvQUFnQU1BRGNFQVFBQkFBQUVnQXdBQUFBQUFnZ0FBQUF0QUZleTcvOEtBQUlBRFFBM0JBRUFBUUFBQklBTkFBQUFBQUlJQUFBQVN3QlhzdS8vQ2dBQ0FBNEFBZ1FDQUFnQUt3UUNBQUFBU0FRQUFEY0VBUUFCQm9BQUFBQUFBQUlJQUFDZ1RnQlh5dXYvQkFJUUFBQmdSd0JYeXV2L21ibE9BRmVLOC84akNBRUFBQUlIQWdBQUFBQUhEUUFCQUFBQUF3QmdBTWdBQXdCUEFBQUFBQVNBRGdBQUFBQUNDQUFBQUZvQWFhMEpBQW9BQWdBUEFEY0VBUUFCQUFBRWdBOEFBQUFBQWdnQS8vOUtBSHlvSXdBS0FBSUFFQUEzQkFFQUFRQUFCSUFRQUFBQUFBSUlBQUFBNlAreUcrRC9DZ0FDQUJFQU1BUUJBQWN4QkJBQU1RQUFBRElBQUFBNkFBQUFBQUFBQUFBQUJJQVJBQUFBQUFJSUFBQUF5dit5RytEL0NnQUNBQklBTndRQkFBRUFBQVNBRWdBQUFBQUNDQUFBQUx2L3hSYjYvd29BQWdBVEFBQUFCSUFUQUFBQUFBSUlBQUFBeXYvWEVSUUFDZ0FDQUJRQUFBQUVnQlFBQUFBQUFnZ0FBQUM3LytzTUxnQUtBQUlBRlFBQUFBU0FGUUFBQUFBQ0NBQUFBSjMvNnd3dUFBb0FBZ0FXQUFBQUJJQVdBQUFBQUFJSUFBQUFqdi9YRVJRQUNnQUNBQmNBQUFBRWdCY0FBQUFBQWdnQUFBQ2QvOFVXK3Y4S0FBSUFHQUFBQUFTQUdBQUFBQUFDQ0FBQUFQZi9ueURHL3dvQUFnQVpBQUlFQWdBSEFDc0VBZ0FCQUVnRUFBQTNCQUVBQVFhQUFBQUFBQUFDQ0FBMGsvci9uNGpDL3dRQ0VBRE5iUFAvbjRqQy82cnFBZ0RTdThuL0l3Z0JBQUFDQndJQUFBQUZCd0VBQlFRSEJnQUNBQUlBQXdBQUJ3NEFBUUFBQUFNQVlBRElBQU1BVGtnQUFBQUFCSUFaQUFBQUFBSUlBQUFBNlArTEphei9DZ0FDQUJvQUFBQUVnQm9BQUFBQUFnZ0FBQURLLzRzbHJQOEtBQUlBR3dBQ0JBSUFDQUFyQkFJQUFBQklCQUFBTndRQkFBRUdnQUFBQUFBQUFnZ0FBS0ROLzRzOXFQOEVBaEFBQUdERy80czlxUCthdWMzL2kvMnYveU1JQVFBQUFnY0NBQUFBQUFjTkFBRUFBQUFEQUdBQXlBQURBRThBQUFBQUJJQWJBQUFBQUFJSUFBQUE5Lzk0S3BML0NnQUNBQndBQUFBRWdCd0FBQUFBQWdnQVJNenEvM0hDZHY4S0FBSUFIUUFBQUFTQUhRQUFBQUFDQ0FDZEZ3RUFoSzlpL3dvQUFnQWVBQUFBQklBZUFBQUFBQUlJQUxBU0d3Q0VyM0gvQ2dBQ0FCOEFBQUFFZ0I4QUFBQUFBZ2dBN2RVVUFMRUhqLzhLQUFJQUlBQUNCQUlBRUFBckJBSUFBQUJJQkFBQUJvQUFBQUFBQUFJSUFPMTFHQUN4cTR2L0JBSVFBTzAxRVFDeHE0di9oNDhZQUJkU2t2OGpDQUVBQUFJSEFnQUFBQUFIRFFBQkFBQUFBd0JnQU1nQUF3QlRBQUFBQUFXQUlRQUFBQW9BQWdBaEFBUUdCQUFCQUFBQUJRWUVBQUlBQUFBQUJnSUFBZ0FBQUFXQUlnQUFBQW9BQWdBaUFBUUdCQUFDQUFBQUJRWUVBQU1BQUFBS0JnRUFBUUFBQllBakFBQUFDZ0FDQUNNQUJBWUVBQU1BQUFBRkJnUUFCQUFBQUFvR0FRQUJBQUFGZ0NRQUFBQUtBQUlBSkFBRUJnUUFCQUFBQUFVR0JBQUZBQUFBQUFZQ0FJQUFBQUFGZ0NVQUFBQUtBQUlBSlFBRUJnUUFCUUFBQUFVR0JBQUdBQUFBQUFZQ0FJQUFBQUFGZ0NZQUFBQUtBQUlBSmdBRUJnUUFCZ0FBQUFVR0JBQUhBQUFBQUFZQ0FJQUFBQUFGZ0NjQUFBQUtBQUlBSndBRUJnUUFCd0FBQUFVR0JBQUlBQUFBQUFZQ0FJQUFBQUFGZ0NnQUFBQUtBQUlBS0FBRUJnUUFDQUFBQUFVR0JBQUpBQUFBQUFZQ0FJQUFBQUFGZ0NrQUFBQUtBQUlBS1FBRUJnUUFCQUFBQUFVR0JBQUpBQUFBQUFZQ0FJQUFBQUFGZ0NvQUFBQUtBQUlBS2dBRUJnUUFDUUFBQUFVR0JBQUtBQUFBQ2dZQkFBRUFBQVdBS3dBQUFBb0FBZ0FyQUFRR0JBQUtBQUFBQlFZRUFBc0FBQUFLQmdFQUFRQUFCWUFzQUFBQUNnQUNBQ3dBQkFZRUFBc0FBQUFGQmdRQURBQUFBQW9HQVFBQkFBQUZnQzBBQUFBS0FBSUFMUUFFQmdRQURBQUFBQVVHQkFBTkFBQUFDZ1lCQUFFQUFBV0FMZ0FBQUFvQUFnQXVBQVFHQkFBTkFBQUFCUVlFQUE0QUFBQUtCZ0VBQVFBQUJZQXZBQUFBQ2dBQ0FDOEFCQVlFQUE0QUFBQUZCZ1FBRHdBQUFBb0dBUUFCQUFBRmdEQUFBQUFLQUFJQU1BQUVCZ1FBQ2dBQUFBVUdCQUFQQUFBQUNnWUJBQUVBQUFXQU1RQUFBQW9BQWdBeEFBUUdCQUFDQUFBQUJRWUVBQkFBQUFBS0JnRUFBUUFBQllBeUFBQUFDZ0FDQURJQUJBWUVBQkFBQUFBRkJnUUFFUUFBQUFFR0FnQURBQW9HQVFBQkFBQUZnRE1BQUFBS0FBSUFNd0FFQmdRQUVRQUFBQVVHQkFBU0FBQUFDZ1lCQUFFQUFBV0FOQUFBQUFvQUFnQTBBQVFHQkFBU0FBQUFCUVlFQUJNQUFBQUFCZ0lBZ0FBQUFBV0FOUUFBQUFvQUFnQTFBQVFHQkFBVEFBQUFCUVlFQUJRQUFBQUFCZ0lBZ0FBQUFBV0FOZ0FBQUFvQUFnQTJBQVFHQkFBVUFBQUFCUVlFQUJVQUFBQUFCZ0lBZ0FBQUFBV0FOd0FBQUFvQUFnQTNBQVFHQkFBVkFBQUFCUVlFQUJZQUFBQUFCZ0lBZ0FBQUFBV0FPQUFBQUFvQUFnQTRBQVFHQkFBV0FBQUFCUVlFQUJjQUFBQUFCZ0lBZ0FBQUFBV0FPUUFBQUFvQUFnQTVBQVFHQkFBU0FBQUFCUVlFQUJjQUFBQUFCZ0lBZ0FBQUFBV0FPZ0FBQUFvQUFnQTZBQVFHQkFBUUFBQUFCUVlFQUJnQUFBQUtCZ0VBQVFBQUJZQTdBQUFBQ2dBQ0FEc0FCQVlFQUJnQUFBQUZCZ1FBR1FBQUFBb0dBUUFCQUFBRmdEd0FBQUFLQUFJQVBBQUVCZ1FBR1FBQUFBVUdCQUFhQUFBQUFBWUNBQUlBQUFBRmdEMEFBQUFLQUFJQVBRQUVCZ1FBR1FBQUFBVUdCQUFiQUFBQUNnWUJBQUVBQUFXQVBnQUFBQW9BQWdBK0FBUUdCQUFiQUFBQUJRWUVBQndBQUFBQUJnSUFnQUFBQUFXQVB3QUFBQW9BQWdBL0FBUUdCQUFjQUFBQUJRWUVBQjBBQUFBQUJnSUFnQUFBQUFXQVFBQUFBQW9BQWdCQUFBUUdCQUFkQUFBQUJRWUVBQjRBQUFBQUJnSUFnQUFBQUFXQVFRQUFBQW9BQWdCQkFBUUdCQUFlQUFBQUJRWUVBQjhBQUFBQUJnSUFnQUFBQUFXQVFnQUFBQW9BQWdCQ0FBUUdCQUFiQUFBQUJRWUVBQjhBQUFBQUJnSUFnQUFBQUFlQVJRQUFBQVFDRUFELy93NEE2Y3hzQVAvL0RnQ2pubGNBQ2dBQ0FFTUFBQW9DQUFRQUJBb0NBQUVBRFFJTUFLT2VWd0QvL3c0QUFBQUFBQTRDREFEcHpHd0EvLzhPQUFBQUFBQVBBZ3dBbzU1WEFFWXVKQUFBQUFBQUFBQUhnRVlBQUFBRUFoQUFBQUNzL3g1QUtRQUFBS3ovMXhFVUFBb0FBZ0JFQUFBS0FnQUVBQVFLQWdBQkFBMENEQURYRVJRQUFBQ3Mvd0FBQUFBT0Fnd0FIa0FwQUFBQXJQOEFBQUFBRHdJTUFOY1JGQUJITHNIL0FBQUFBQUFBQjRCSEFBQUFCQUlRQUgvQ0F3QTg2WXYvZjhJREFMb1FmUDhLQUFJQVJRQUFDZ0lBQkFBRUNnSUFBUUFOQWd3QXVoQjgvMy9DQXdBQUFBQUFEZ0lNQUR6cGkvOS93Z01BQUFBQUFBOENEQUM2RUh6L0Fac1RBQUFBQUFBQUFBQUFBQUFBQUFBQQ==</t>
        </r>
      </text>
    </comment>
    <comment ref="K201" authorId="0">
      <text>
        <r>
          <rPr>
            <sz val="9"/>
            <color indexed="81"/>
            <rFont val="Tahoma"/>
            <family val="2"/>
          </rPr>
          <t>QzI0SDI1TjNPM1N8TUFTVEVSIFNIRUVUUGljdHVyZSAyMTN8Vm1wRFJEQXhNREFFQXdJQkFBQUFBQUFBQUFBQUFBQ0FBQUFBQUFNQUZnQUFBRU5vWlcxRWNtRjNJREV5TGpBdU1pNHhNRGMyQkFJUUFETnNqZjhyRW1ML3paTmFBTFlaY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kFBQUFCQUlRQUFBQUFBQUFBQUFBQUlER0JDSGlpeVlXQ0FRQUFBQWtBQmdJQkFBQUFDUUFHUWdBQUJBSUFnQUJBQThJQWdBQkFBT0FSQUFBQUFRQ0VBQXpiSTMvS3hKaS84MlRXZ0MyR1hJQUJJQUJBQUFBQUFJSUFQLy9GQURGRnZyL0NnQUNBQUlBQWdRQ0FBZ0FLd1FDQUFBQVNBUUFBRGNFQVFBQkJvQUFBQUFBQUFJSUFQK2ZHQURGTHZiL0JBSVFBUDlmRVFERkx2Yi9tYmtZQU1YdS9mOGpDQUVBQUFJSEFnQUFBQUFIRFFBQkFBQUFBd0JnQU1nQUF3QlBBQUFBQUFTQUFnQUFBQUFDQ0FBQUFQZi94UmI2L3dvQUFnQURBQUFBQklBREFBQUFBQUlJQUFBQTZQL1hFUlFBQ2dBQ0FBUUFBZ1FDQUFjQUt3UUNBQUVBU0FRQUFEY0VBUUFCQm9BQUFBQUFBQUlJQUx3NzQvL1hlUkFBQkFJUUFGWVYzUC9YZVJBQU5KUHIvd3V0RndBakNBRUFBQUlIQWdBQUFBVUhBUUFFQkFjR0FBSUFBZ0FEQUFBSERnQUJBQUFBQXdCZ0FNZ0FBd0JPU0FBQUFBQUVnQVFBQUFBQUFnZ0FBQUFBQUpDalBRQUtBQUlBQlFBQUFBU0FCUUFBQUFBQ0NBQUFBUEgvbzU1WEFBb0FBZ0FHQUFBQUJJQUdBQUFBQUFJSUFBQUFBQUMybVhFQUNnQUNBQWNBQUFBRWdBY0FBQUFBQWdnQS8vOGRBTGFaY1FBS0FBSUFDQUFBQUFTQUNBQUFBQUFDQ0FELy95d0FvNTVYQUFvQUFnQUpBQUFBQklBSkFBQUFBQUlJQVAvL0hRQ1FvejBBQ2dBQ0FBb0FBQUFFZ0FvQUFBQUFBZ2dBLy84c0FIeW9Jd0FLQUFJQUN3QUNCQUlBQndBckJBSUFBQUJJQkFBQUJvQUFBQUFBQUFJSUFET1RNQUI4RUNBQUJBSVFBTXhzS1FCOEVDQUFNNU13QUxCREp3QWpDQUVBQUFJSEFnQUFBQUFIRFFBQkFBQUFBd0JnQU1nQUF3Qk9BQUFBQUFTQUN3QUFBQUFDQ0FBQUFCNEFhYTBKQUFvQUFnQU1BRGNFQVFBQkFBQUVnQXdBQUFBQUFnZ0FBQUF0QUZleTcvOEtBQUlBRFFBM0JBRUFBUUFBQklBTkFBQUFBQUlJQUFBQVN3QlhzdS8vQ2dBQ0FBNEFBZ1FDQUFnQUt3UUNBQUFBU0FRQUFEY0VBUUFCQm9BQUFBQUFBQUlJQUFDZ1RnQlh5dXYvQkFJUUFBQmdSd0JYeXV2L21ibE9BRmVLOC84akNBRUFBQUlIQWdBQUFBQUhEUUFCQUFBQUF3QmdBTWdBQXdCUEFBQUFBQVNBRGdBQUFBQUNDQUFBQUZvQWFhMEpBQW9BQWdBUEFEY0VBUUFCQUFBRWdBOEFBQUFBQWdnQS8vOUtBSHlvSXdBS0FBSUFFQUEzQkFFQUFRQUFCSUFRQUFBQUFBSUlBQUFBNlAreUcrRC9DZ0FDQUJFQU1BUUJBQWN4QkJBQU1RQUFBRElBQUFBNkFBQUFBQUFBQUFBQUJJQVJBQUFBQUFJSUFBQUF5dit5RytEL0NnQUNBQklBTndRQkFBRUFBQVNBRWdBQUFBQUNDQUFBQUx2L3hSYjYvd29BQWdBVEFBQUFCSUFUQUFBQUFBSUlBQUFBeXYvWEVSUUFDZ0FDQUJRQUFBQUVnQlFBQUFBQUFnZ0FBQUM3LytzTUxnQUtBQUlBRlFBQUFBU0FGUUFBQUFBQ0NBQUFBSjMvNnd3dUFBb0FBZ0FXQUFBQUJJQVdBQUFBQUFJSUFBQUFqdi9YRVJRQUNnQUNBQmNBQUFBRWdCY0FBQUFBQWdnQUFBQ2QvOFVXK3Y4S0FBSUFHQUFBQUFTQUdBQUFBQUFDQ0FBQUFQZi9ueURHL3dvQUFnQVpBQUlFQWdBSEFDc0VBZ0FCQUVnRUFBQTNCQUVBQVFhQUFBQUFBQUFDQ0FBMGsvci9uNGpDL3dRQ0VBRE5iUFAvbjRqQy82cnFBZ0RTdThuL0l3Z0JBQUFDQndJQUFBQUZCd0VBQlFRSEJnQUNBQUlBQXdBQUJ3NEFBUUFBQUFNQVlBRElBQU1BVGtnQUFBQUFCSUFaQUFBQUFBSUlBQUFBNlArTEphei9DZ0FDQUJvQUFBQUVnQm9BQUFBQUFnZ0FBQURLLzRzbHJQOEtBQUlBR3dBQ0JBSUFDQUFyQkFJQUFBQklCQUFBTndRQkFBRUdnQUFBQUFBQUFnZ0FBS0ROLzRzOXFQOEVBaEFBQUdERy80czlxUCthdWMzL2kvMnYveU1JQVFBQUFnY0NBQUFBQUFjTkFBRUFBQUFEQUdBQXlBQURBRThBQUFBQUJJQWJBQUFBQUFJSUFBQUE5Lzk0S3BML0NnQUNBQndBQUFBRWdCd0FBQUFBQWdnQVJNenEvM0hDZHY4S0FBSUFIUUFBQUFTQUhRQUFBQUFDQ0FDZEZ3RUFoSzlpL3dvQUFnQWVBQUFBQklBZUFBQUFBQUlJQUxBU0d3Q0VyM0gvQ2dBQ0FCOEFBQUFFZ0I4QUFBQUFBZ2dBN2RVVUFMRUhqLzhLQUFJQUlBQUNCQUlBRUFBckJBSUFBQUJJQkFBQUJvQUFBQUFBQUFJSUFPMTFHQUN4cTR2L0JBSVFBTzAxRVFDeHE0di9oNDhZQUJkU2t2OGpDQUVBQUFJSEFnQUFBQUFIRFFBQkFBQUFBd0JnQU1nQUF3QlRBQUFBQUFXQUlRQUFBQW9BQWdBaEFBUUdCQUFCQUFBQUJRWUVBQUlBQUFBQUJnSUFBZ0FBQUFXQUlnQUFBQW9BQWdBaUFBUUdCQUFDQUFBQUJRWUVBQU1BQUFBS0JnRUFBUUFBQllBakFBQUFDZ0FDQUNNQUJBWUVBQU1BQUFBRkJnUUFCQUFBQUFvR0FRQUJBQUFGZ0NRQUFBQUtBQUlBSkFBRUJnUUFCQUFBQUFVR0JBQUZBQUFBQUFZQ0FJQUFBQUFGZ0NVQUFBQUtBQUlBSlFBRUJnUUFCUUFBQUFVR0JBQUdBQUFBQUFZQ0FJQUFBQUFGZ0NZQUFBQUtBQUlBSmdBRUJnUUFCZ0FBQUFVR0JBQUhBQUFBQUFZQ0FJQUFBQUFGZ0NjQUFBQUtBQUlBSndBRUJnUUFCd0FBQUFVR0JBQUlBQUFBQUFZQ0FJQUFBQUFGZ0NnQUFBQUtBQUlBS0FBRUJnUUFDQUFBQUFVR0JBQUpBQUFBQUFZQ0FJQUFBQUFGZ0NrQUFBQUtBQUlBS1FBRUJnUUFCQUFBQUFVR0JBQUpBQUFBQUFZQ0FJQUFBQUFGZ0NvQUFBQUtBQUlBS2dBRUJnUUFDUUFBQUFVR0JBQUtBQUFBQ2dZQkFBRUFBQVdBS3dBQUFBb0FBZ0FyQUFRR0JBQUtBQUFBQlFZRUFBc0FBQUFLQmdFQUFRQUFCWUFzQUFBQUNnQUNBQ3dBQkFZRUFBc0FBQUFGQmdRQURBQUFBQW9HQVFBQkFBQUZnQzBBQUFBS0FBSUFMUUFFQmdRQURBQUFBQVVHQkFBTkFBQUFDZ1lCQUFFQUFBV0FMZ0FBQUFvQUFnQXVBQVFHQkFBTkFBQUFCUVlFQUE0QUFBQUtCZ0VBQVFBQUJZQXZBQUFBQ2dBQ0FDOEFCQVlFQUE0QUFBQUZCZ1FBRHdBQUFBb0dBUUFCQUFBRmdEQUFBQUFLQUFJQU1BQUVCZ1FBQ2dBQUFBVUdCQUFQQUFBQUNnWUJBQUVBQUFXQU1RQUFBQW9BQWdBeEFBUUdCQUFDQUFBQUJRWUVBQkFBQUFBS0JnRUFBUUFBQllBeUFBQUFDZ0FDQURJQUJBWUVBQkFBQUFBRkJnUUFFUUFBQUFFR0FnQURBQW9HQVFBQkFBQUZnRE1BQUFBS0FBSUFNd0FFQmdRQUVRQUFBQVVHQkFBU0FBQUFDZ1lCQUFFQUFBV0FOQUFBQUFvQUFnQTBBQVFHQkFBU0FBQUFCUVlFQUJNQUFBQUFCZ0lBZ0FBQUFBV0FOUUFBQUFvQUFnQTFBQVFHQkFBVEFBQUFCUVlFQUJRQUFBQUFCZ0lBZ0FBQUFBV0FOZ0FBQUFvQUFnQTJBQVFHQkFBVUFBQUFCUVlFQUJVQUFBQUFCZ0lBZ0FBQUFBV0FOd0FBQUFvQUFnQTNBQVFHQkFBVkFBQUFCUVlFQUJZQUFBQUFCZ0lBZ0FBQUFBV0FPQUFBQUFvQUFnQTRBQVFHQkFBV0FBQUFCUVlFQUJjQUFBQUFCZ0lBZ0FBQUFBV0FPUUFBQUFvQUFnQTVBQVFHQkFBU0FBQUFCUVlFQUJjQUFBQUFCZ0lBZ0FBQUFBV0FPZ0FBQUFvQUFnQTZBQVFHQkFBUUFBQUFCUVlFQUJnQUFBQUtCZ0VBQVFBQUJZQTdBQUFBQ2dBQ0FEc0FCQVlFQUJnQUFBQUZCZ1FBR1FBQUFBb0dBUUFCQUFBRmdEd0FBQUFLQUFJQVBBQUVCZ1FBR1FBQUFBVUdCQUFhQUFBQUFBWUNBQUlBQUFBRmdEMEFBQUFLQUFJQVBRQUVCZ1FBR1FBQUFBVUdCQUFiQUFBQUNnWUJBQUVBQUFXQVBnQUFBQW9BQWdBK0FBUUdCQUFiQUFBQUJRWUVBQndBQUFBQUJnSUFnQUFBQUFXQVB3QUFBQW9BQWdBL0FBUUdCQUFjQUFBQUJRWUVBQjBBQUFBQUJnSUFnQUFBQUFXQVFBQUFBQW9BQWdCQUFBUUdCQUFkQUFBQUJRWUVBQjRBQUFBQUJnSUFnQUFBQUFXQVFRQUFBQW9BQWdCQkFBUUdCQUFlQUFBQUJRWUVBQjhBQUFBQUJnSUFnQUFBQUFXQVFnQUFBQW9BQWdCQ0FBUUdCQUFiQUFBQUJRWUVBQjhBQUFBQUJnSUFnQUFBQUFlQVJRQUFBQVFDRUFELy93NEE2Y3hzQVAvL0RnQ2pubGNBQ2dBQ0FFTUFBQW9DQUFRQUJBb0NBQUVBRFFJTUFLT2VWd0QvL3c0QUFBQUFBQTRDREFEcHpHd0EvLzhPQUFBQUFBQVBBZ3dBbzU1WEFFWXVKQUFBQUFBQUFBQUhnRVlBQUFBRUFoQUFBQUNzL3g1QUtRQUFBS3ovMXhFVUFBb0FBZ0JFQUFBS0FnQUVBQVFLQWdBQkFBMENEQURYRVJRQUFBQ3Mvd0FBQUFBT0Fnd0FIa0FwQUFBQXJQOEFBQUFBRHdJTUFOY1JGQUJITHNIL0FBQUFBQUFBQjRCSEFBQUFCQUlRQUgvQ0F3QTg2WXYvZjhJREFMb1FmUDhLQUFJQVJRQUFDZ0lBQkFBRUNnSUFBUUFOQWd3QXVoQjgvMy9DQXdBQUFBQUFEZ0lNQUR6cGkvOS93Z01BQUFBQUFBOENEQUM2RUh6L0Fac1RBQUFBQUFBQUFBQUFBQUFBQUFBQQ==</t>
        </r>
      </text>
    </comment>
    <comment ref="J202" authorId="0">
      <text>
        <r>
          <rPr>
            <sz val="9"/>
            <color indexed="81"/>
            <rFont val="Tahoma"/>
            <family val="2"/>
          </rPr>
          <t>QzIwSDE4TjRPfE1BU1RFUiBTSEVFVFBpY3R1cmUgNDM1fFZtcERSREF4TURBRUF3SUJBQUFBQUFBQUFBQUFBQUNBQUFBQUFBTUFGZ0FBQUVOb1pXMUVjbUYzSURFeUxqQXVNaTR4TURjMkJBSVFBRko2Zi8vYWljdi96Wk1lQUNIMjN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R2dxdHhJV0NBUUFBQUFrQUJnSUJBQUFBQ1FBR1FnQUFCQUlBZ0FCQUE4SUFnQUJBQU9BT0FBQUFBUUNFQUJTZW4vLzJvbkwvODJUSGdBaDl0NEFCSUFCQUFBQUFBSUlBTXpkZi84VnExMEFDZ0FDQUFJQU53UUJBQUVBQUFTQUFnQUFBQUFDQ0FENnZwTC9rUHQwQUFvQUFnQURBRGNFQVFBQkFBQUVnQU1BQUFBQUFnZ0FKeGV3LzgyK2JnQUtBQUlBQkFBM0JBRUFBUUFBQklBRUFBQUFBQUlJQUJNcXhQOG5Db1VBQ2dBQ0FBVUFBZ1FDQUFjQUt3UUNBQUFBU0FRQUFBYUFBQUFBQUFBQ0NBQkd2Y2YvSjNLQkFBUUNFQURnbHNEL0ozS0JBRWE5eC85YXBZZ0FJd2dCQUFBQ0J3SUFBQUFBQncwQUFRQUFBQU1BWUFESUFBTUFUZ0FBQUFBRWdBVUFBQUFBQWdnQUFRRGkvMkRuZ1FBS0FBSUFCZ0FBQUFTQUJnQUFBQUFDQ0FBQkFQSC9UT3huQUFvQUFnQUhBQUlFQWdBSEFDc0VBZ0FCQUVnRUFBQTNCQUVBQVFhQUFBQUFBQUFDQ0FBMGsvVC9URlJrQUFRQ0VBRE5iTzMvVEZSa0FLdnEvUCtBaDJzQUl3Z0JBQUFDQndJQUFBQUZCd0VBQlFRSEJnQUNBQUlBQXdBQUJ3NEFBUUFBQUFNQVlBRElBQU1BVGtnQUFBQUFCSUFIQUFBQUFBSUlBQUVBNHY4NThVMEFDZ0FDQUFnQUFBQUVnQWdBQUFBQUFnZ0FBUURFL3pueFRRQUtBQUlBQ1FBQ0JBSUFDQUFyQkFJQUFBQklCQUFBTndRQkFBRUdnQUFBQUFBQUFnZ0FBYURIL3prSlNnQUVBaEFBQVdEQS96a0pTZ0NhdWNmL09jbFJBQ01JQVFBQUFnY0NBQUFBQUFjTkFBRUFBQUFEQUdBQXlBQURBRThBQUFBQUJJQUpBQUFBQUFJSUFBRUE4ZjhtOWpNQUNnQUNBQW9BQUFBRWdBb0FBQUFBQWdnQUFBQVBBQ2IyTXdBS0FBSUFDd0FBQUFTQUN3QUFBQUFDQ0FBQUFCNEFFL3NaQUFvQUFnQU1BQUFBQklBTUFBQUFBQUlJQUFBQUR3QUFBQUFBQ2dBQ0FBMEFBQUFFZ0EwQUFBQUFBZ2dBLy84ZEFPMEU1djhLQUFJQURnQUFBQVNBRGdBQUFBQUNDQUQvL3c0QTJnbk0vd29BQWdBUEFBQUFCSUFQQUFBQUFBSUlBQUFBOGYvYUNjei9DZ0FDQUJBQUFBQUVnQkFBQUFBQUFnZ0FBQURpLyswRTV2OEtBQUlBRVFBQUFBU0FFUUFBQUFBQ0NBQUFBUEgvQUFBQUFBb0FBZ0FTQUFBQUJJQVNBQUFBQUFJSUFBRUE0djhUK3hrQUNnQUNBQk1BQWdRQ0FBY0FLd1FDQUFBQVNBUUFBQWFBQUFBQUFBQUNDQUEwaytYL0UyTVdBQVFDRUFETmJONy9FMk1XQURTVDVmOUdsaDBBSXdnQkFBQUNCd0lBQUFBQUJ3MEFBUUFBQUFNQVlBRElBQU1BVGdBQUFBQUVnQk1BQUFBQUFnZ0F2VFB1LzJkUG5RQUtBQUlBRkFBQ0JBSUFCd0FyQkFJQUFBQklCQUFBQm9BQUFBQUFBQUlJQVBERzhmOW50NWtBQkFJUUFJcWc2djludDVrQThNYngvNXJxb0FBakNBRUFBQUlIQWdBQUFBQUhEUUFCQUFBQUF3QmdBTWdBQXdCT0FBQUFBQVNBRkFBQUFBQUNDQUJqNk5mL1UyS3hBQW9BQWdBVkFBQUFCSUFWQUFBQUFBSUlBR1BvMS85VFlzOEFDZ0FDQUJZQUFBQUVnQllBQUFBQUFnZ0FVTzI5LzFOaTNnQUtBQUlBRndBQUFBU0FGd0FBQUFBQ0NBQTk4cVAvVTJMUEFBb0FBZ0FZQUFBQUJJQVlBQUFBQUFJSUFEM3lvLzlUWXJFQUNnQUNBQmtBQUFBRWdCa0FBQUFBQWdnQVVPMjkvMU5pb2dBS0FBSUFHZ0FBQUFXQUd3QUFBQW9BQWdBYkFBUUdCQUFCQUFBQUJRWUVBQUlBQUFBS0JnRUFBUUFBQllBY0FBQUFDZ0FDQUJ3QUJBWUVBQUlBQUFBRkJnUUFBd0FBQUFvR0FRQUJBQUFGZ0IwQUFBQUtBQUlBSFFBRUJnUUFBd0FBQUFVR0JBQUVBQUFBQ2dZQkFBRUFBQVdBSGdBQUFBb0FBZ0FlQUFRR0JBQUVBQUFBQlFZRUFBVUFBQUFBQmdJQWdBQUFBQVdBSHdBQUFBb0FBZ0FmQUFRR0JBQUZBQUFBQlFZRUFBWUFBQUFLQmdFQUFRQUFCWUFnQUFBQUNnQUNBQ0FBQkFZRUFBWUFBQUFGQmdRQUJ3QUFBQW9HQVFBQkFBQUZnQ0VBQUFBS0FBSUFJUUFFQmdRQUJ3QUFBQVVHQkFBSUFBQUFBQVlDQUFJQUFBQUZnQ0lBQUFBS0FBSUFJZ0FFQmdRQUJ3QUFBQVVHQkFBSkFBQUFDZ1lCQUFF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FCZ0lBZ0FBQUFBV0FLZ0FBQUFvQUFnQXFBQVFHQkFBUUFBQUFCUVlFQUJFQUFBQUFCZ0lBZ0FBQUFBV0FLd0FBQUFvQUFnQXJBQVFHQkFBTUFBQUFCUVlFQUJFQUFBQUFCZ0lBZ0FBQUFBV0FMQUFBQUFvQUFnQXNBQVFHQkFBUkFBQUFCUVlFQUJJQUFBQUFCZ0lBZ0FBQUFBV0FMUUFBQUFvQUFnQXRBQVFHQkFBSkFBQUFCUVlFQUJJQUFBQUFCZ0lBZ0FBQUFBV0FMZ0FBQUFvQUFnQXVBQVFHQkFBRkFBQUFCUVlFQUJNQUFBQUFCZ0lBZ0FBQUFBV0FMd0FBQUFvQUFnQXZBQVFHQkFBVEFBQUFCUVlFQUJRQUFBQUFCZ0lBZ0FBQUFBV0FNQUFBQUFvQUFnQXdBQVFHQkFBVUFBQUFCUVlFQUJVQUFBQUFCZ0lBZ0FBQUFBV0FNUUFBQUFvQUFnQXhBQVFHQkFBVkFBQUFCUVlFQUJZQUFBQUFCZ0lBZ0FBQUFBV0FNZ0FBQUFvQUFnQXlBQVFHQkFBV0FBQUFCUVlFQUJjQUFBQUFCZ0lBZ0FBQUFBV0FNd0FBQUFvQUFnQXpBQVFHQkFBWEFBQUFCUVlFQUJnQUFBQUFCZ0lBZ0FBQUFBV0FOQUFBQUFvQUFnQTBBQVFHQkFBWUFBQUFCUVlFQUJrQUFBQUFCZ0lBZ0FBQUFBV0FOUUFBQUFvQUFnQTFBQVFHQkFBRUFBQUFCUVlFQUJrQUFBQUFCZ0lBZ0FBQUFBV0FOZ0FBQUFvQUFnQTJBQVFHQkFBVUFBQUFCUVlFQUJrQUFBQUFCZ0lBZ0FBQUFBZUFPUUFBQUFRQ0VBQ0JQZFgvbjltbkFJRTkxZjhlQVpnQUNnQUNBRGNBRUFCSEFBQUFWR2hsY21VZ2FYTWdZU0IyWVd4bGJtTmxJRzl5SUdOb1lYSm5aU0JsY25KdmNpQnpiMjFsZDJobGNtVWdhVzRnZEdocGN5QmhjbTl0WVhScFl5QnplWE4wWlcwdUFBb0NBQVFBQkFvQ0FBRUFEUUlNQUI0Qm1BQ0JQZFgvQUFBQUFBNENEQUNmMmFjQWdUM1Yvd0FBQUFBUEFnd0FIZ0dZQUFJVzVmOEFBQUFBQUFBSGdEb0FBQUFFQWhBQUFBQUFBRmtwTHdBQUFBQUFFL3NaQUFvQUFnQTRBQUFLQWdBRUFBUUtBZ0FCQUEwQ0RBQVQreGtBQUFBQUFBQUFBQUFPQWd3QVdTa3ZBQUFBQUFBQUFBQUFEd0lNQUJQN0dRQkdMaFVBQUFBQUFBQUFCNEE3QUFBQUJBSVFBQUFBQUFBME0vdi9BQUFBQU8wRTV2OEtBQUlBT1FBQUNnSUFCQUFFQ2dJQUFRQU5BZ3dBN1FUbS93QUFBQUFBQUFBQURnSU1BRFF6Ky84QUFBQUFBQUFBQUE4Q0RBRHRCT2IvUmk0VkFBQUFBQUFBQUFlQVBBQUFBQVFDRUFCUTdiMy9tcERWQUZEdHZmOVRZc0FBQ2dBQ0FEb0FBQW9DQUFRQUJBb0NBQUVBRFFJTUFGTml3QUJRN2IzL0FBQUFBQTRDREFDYWtOVUFVTzI5L3dBQUFBQVBBZ3dBVTJMQUFKWWIwLzhBQUFBQUFBQUFBQUFBQUFBQUFBPT0=</t>
        </r>
      </text>
    </comment>
    <comment ref="K202" authorId="0">
      <text>
        <r>
          <rPr>
            <sz val="9"/>
            <color indexed="81"/>
            <rFont val="Tahoma"/>
            <family val="2"/>
          </rPr>
          <t>QzIwSDE4TjRPfE1BU1RFUiBTSEVFVFBpY3R1cmUgNDM1fFZtcERSREF4TURBRUF3SUJBQUFBQUFBQUFBQUFBQUNBQUFBQUFBTUFGZ0FBQUVOb1pXMUVjbUYzSURFeUxqQXVNaTR4TURjMkJBSVFBRko2Zi8vYWljdi96Wk1lQUNIMjN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R2dxdHhJV0NBUUFBQUFrQUJnSUJBQUFBQ1FBR1FnQUFCQUlBZ0FCQUE4SUFnQUJBQU9BT0FBQUFBUUNFQUJTZW4vLzJvbkwvODJUSGdBaDl0NEFCSUFCQUFBQUFBSUlBTXpkZi84VnExMEFDZ0FDQUFJQU53UUJBQUVBQUFTQUFnQUFBQUFDQ0FENnZwTC9rUHQwQUFvQUFnQURBRGNFQVFBQkFBQUVnQU1BQUFBQUFnZ0FKeGV3LzgyK2JnQUtBQUlBQkFBM0JBRUFBUUFBQklBRUFBQUFBQUlJQUJNcXhQOG5Db1VBQ2dBQ0FBVUFBZ1FDQUFjQUt3UUNBQUFBU0FRQUFBYUFBQUFBQUFBQ0NBQkd2Y2YvSjNLQkFBUUNFQURnbHNEL0ozS0JBRWE5eC85YXBZZ0FJd2dCQUFBQ0J3SUFBQUFBQncwQUFRQUFBQU1BWUFESUFBTUFUZ0FBQUFBRWdBVUFBQUFBQWdnQUFRRGkvMkRuZ1FBS0FBSUFCZ0FBQUFTQUJnQUFBQUFDQ0FBQkFQSC9UT3huQUFvQUFnQUhBQUlFQWdBSEFDc0VBZ0FCQUVnRUFBQTNCQUVBQVFhQUFBQUFBQUFDQ0FBMGsvVC9URlJrQUFRQ0VBRE5iTzMvVEZSa0FLdnEvUCtBaDJzQUl3Z0JBQUFDQndJQUFBQUZCd0VBQlFRSEJnQUNBQUlBQXdBQUJ3NEFBUUFBQUFNQVlBRElBQU1BVGtnQUFBQUFCSUFIQUFBQUFBSUlBQUVBNHY4NThVMEFDZ0FDQUFnQUFBQUVnQWdBQUFBQUFnZ0FBUURFL3pueFRRQUtBQUlBQ1FBQ0JBSUFDQUFyQkFJQUFBQklCQUFBTndRQkFBRUdnQUFBQUFBQUFnZ0FBYURIL3prSlNnQUVBaEFBQVdEQS96a0pTZ0NhdWNmL09jbFJBQ01JQVFBQUFnY0NBQUFBQUFjTkFBRUFBQUFEQUdBQXlBQURBRThBQUFBQUJJQUpBQUFBQUFJSUFBRUE4ZjhtOWpNQUNnQUNBQW9BQUFBRWdBb0FBQUFBQWdnQUFBQVBBQ2IyTXdBS0FBSUFDd0FBQUFTQUN3QUFBQUFDQ0FBQUFCNEFFL3NaQUFvQUFnQU1BQUFBQklBTUFBQUFBQUlJQUFBQUR3QUFBQUFBQ2dBQ0FBMEFBQUFFZ0EwQUFBQUFBZ2dBLy84ZEFPMEU1djhLQUFJQURnQUFBQVNBRGdBQUFBQUNDQUQvL3c0QTJnbk0vd29BQWdBUEFBQUFCSUFQQUFBQUFBSUlBQUFBOGYvYUNjei9DZ0FDQUJBQUFBQUVnQkFBQUFBQUFnZ0FBQURpLyswRTV2OEtBQUlBRVFBQUFBU0FFUUFBQUFBQ0NBQUFBUEgvQUFBQUFBb0FBZ0FTQUFBQUJJQVNBQUFBQUFJSUFBRUE0djhUK3hrQUNnQUNBQk1BQWdRQ0FBY0FLd1FDQUFBQVNBUUFBQWFBQUFBQUFBQUNDQUEwaytYL0UyTVdBQVFDRUFETmJONy9FMk1XQURTVDVmOUdsaDBBSXdnQkFBQUNCd0lBQUFBQUJ3MEFBUUFBQUFNQVlBRElBQU1BVGdBQUFBQUVnQk1BQUFBQUFnZ0F2VFB1LzJkUG5RQUtBQUlBRkFBQ0JBSUFCd0FyQkFJQUFBQklCQUFBQm9BQUFBQUFBQUlJQVBERzhmOW50NWtBQkFJUUFJcWc2djludDVrQThNYngvNXJxb0FBakNBRUFBQUlIQWdBQUFBQUhEUUFCQUFBQUF3QmdBTWdBQXdCT0FBQUFBQVNBRkFBQUFBQUNDQUJqNk5mL1UyS3hBQW9BQWdBVkFBQUFCSUFWQUFBQUFBSUlBR1BvMS85VFlzOEFDZ0FDQUJZQUFBQUVnQllBQUFBQUFnZ0FVTzI5LzFOaTNnQUtBQUlBRndBQUFBU0FGd0FBQUFBQ0NBQTk4cVAvVTJMUEFBb0FBZ0FZQUFBQUJJQVlBQUFBQUFJSUFEM3lvLzlUWXJFQUNnQUNBQmtBQUFBRWdCa0FBQUFBQWdnQVVPMjkvMU5pb2dBS0FBSUFHZ0FBQUFXQUd3QUFBQW9BQWdBYkFBUUdCQUFCQUFBQUJRWUVBQUlBQUFBS0JnRUFBUUFBQllBY0FBQUFDZ0FDQUJ3QUJBWUVBQUlBQUFBRkJnUUFBd0FBQUFvR0FRQUJBQUFGZ0IwQUFBQUtBQUlBSFFBRUJnUUFBd0FBQUFVR0JBQUVBQUFBQ2dZQkFBRUFBQVdBSGdBQUFBb0FBZ0FlQUFRR0JBQUVBQUFBQlFZRUFBVUFBQUFBQmdJQWdBQUFBQVdBSHdBQUFBb0FBZ0FmQUFRR0JBQUZBQUFBQlFZRUFBWUFBQUFLQmdFQUFRQUFCWUFnQUFBQUNnQUNBQ0FBQkFZRUFBWUFBQUFGQmdRQUJ3QUFBQW9HQVFBQkFBQUZnQ0VBQUFBS0FBSUFJUUFFQmdRQUJ3QUFBQVVHQkFBSUFBQUFBQVlDQUFJQUFBQUZnQ0lBQUFBS0FBSUFJZ0FFQmdRQUJ3QUFBQVVHQkFBSkFBQUFDZ1lCQUFF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FCZ0lBZ0FBQUFBV0FLZ0FBQUFvQUFnQXFBQVFHQkFBUUFBQUFCUVlFQUJFQUFBQUFCZ0lBZ0FBQUFBV0FLd0FBQUFvQUFnQXJBQVFHQkFBTUFBQUFCUVlFQUJFQUFBQUFCZ0lBZ0FBQUFBV0FMQUFBQUFvQUFnQXNBQVFHQkFBUkFBQUFCUVlFQUJJQUFBQUFCZ0lBZ0FBQUFBV0FMUUFBQUFvQUFnQXRBQVFHQkFBSkFBQUFCUVlFQUJJQUFBQUFCZ0lBZ0FBQUFBV0FMZ0FBQUFvQUFnQXVBQVFHQkFBRkFBQUFCUVlFQUJNQUFBQUFCZ0lBZ0FBQUFBV0FMd0FBQUFvQUFnQXZBQVFHQkFBVEFBQUFCUVlFQUJRQUFBQUFCZ0lBZ0FBQUFBV0FNQUFBQUFvQUFnQXdBQVFHQkFBVUFBQUFCUVlFQUJVQUFBQUFCZ0lBZ0FBQUFBV0FNUUFBQUFvQUFnQXhBQVFHQkFBVkFBQUFCUVlFQUJZQUFBQUFCZ0lBZ0FBQUFBV0FNZ0FBQUFvQUFnQXlBQVFHQkFBV0FBQUFCUVlFQUJjQUFBQUFCZ0lBZ0FBQUFBV0FNd0FBQUFvQUFnQXpBQVFHQkFBWEFBQUFCUVlFQUJnQUFBQUFCZ0lBZ0FBQUFBV0FOQUFBQUFvQUFnQTBBQVFHQkFBWUFBQUFCUVlFQUJrQUFBQUFCZ0lBZ0FBQUFBV0FOUUFBQUFvQUFnQTFBQVFHQkFBRUFBQUFCUVlFQUJrQUFBQUFCZ0lBZ0FBQUFBV0FOZ0FBQUFvQUFnQTJBQVFHQkFBVUFBQUFCUVlFQUJrQUFBQUFCZ0lBZ0FBQUFBZUFPUUFBQUFRQ0VBQ0JQZFgvbjltbkFJRTkxZjhlQVpnQUNnQUNBRGNBRUFCSEFBQUFWR2hsY21VZ2FYTWdZU0IyWVd4bGJtTmxJRzl5SUdOb1lYSm5aU0JsY25KdmNpQnpiMjFsZDJobGNtVWdhVzRnZEdocGN5QmhjbTl0WVhScFl5QnplWE4wWlcwdUFBb0NBQVFBQkFvQ0FBRUFEUUlNQUI0Qm1BQ0JQZFgvQUFBQUFBNENEQUNmMmFjQWdUM1Yvd0FBQUFBUEFnd0FIZ0dZQUFJVzVmOEFBQUFBQUFBSGdEb0FBQUFFQWhBQUFBQUFBRmtwTHdBQUFBQUFFL3NaQUFvQUFnQTRBQUFLQWdBRUFBUUtBZ0FCQUEwQ0RBQVQreGtBQUFBQUFBQUFBQUFPQWd3QVdTa3ZBQUFBQUFBQUFBQUFEd0lNQUJQN0dRQkdMaFVBQUFBQUFBQUFCNEE3QUFBQUJBSVFBQUFBQUFBME0vdi9BQUFBQU8wRTV2OEtBQUlBT1FBQUNnSUFCQUFFQ2dJQUFRQU5BZ3dBN1FUbS93QUFBQUFBQUFBQURnSU1BRFF6Ky84QUFBQUFBQUFBQUE4Q0RBRHRCT2IvUmk0VkFBQUFBQUFBQUFlQVBBQUFBQVFDRUFCUTdiMy9tcERWQUZEdHZmOVRZc0FBQ2dBQ0FEb0FBQW9DQUFRQUJBb0NBQUVBRFFJTUFGTml3QUJRN2IzL0FBQUFBQTRDREFDYWtOVUFVTzI5L3dBQUFBQVBBZ3dBVTJMQUFKWWIwLzhBQUFBQUFBQUFBQUFBQUFBQUFBPT0=</t>
        </r>
      </text>
    </comment>
    <comment ref="J203" authorId="0">
      <text>
        <r>
          <rPr>
            <sz val="9"/>
            <color indexed="81"/>
            <rFont val="Tahoma"/>
            <family val="2"/>
          </rPr>
          <t>QzE4SDEzQ2xONE98TUFTVEVSIFNIRUVUUGljdHVyZSA2Mjd8Vm1wRFJEQXhNREFFQXdJQkFBQUFBQUFBQUFBQUFBQ0FBQUFBQUFNQUZnQUFBRU5vWlcxRWNtRjNJREV5TGpBdU1pNHhNRGMyQkFJUUFNMXMzdi9haWN2LzZQajdBSm5XV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MbHhVUWdXQ0FRQUFBQWtBQmdJQkFBQUFDUUFHUWdBQUJBSUFnQUJBQThJQWdBQkFBT0FOZ0FBQUFRQ0VBRE5iTjcvMm9uTC8rajQrd0NaMWs4QUJJQUJBQUFBQUFJSUFFNC8rQUJrYmQ3L0NnQUNBQUlBQWdRQ0FCRUFLd1FDQUFBQVNBUUFBRGNFQVFBQkJvQUFBQUFBQUFJSUFFN2Yrd0JraGQvL0JBSVFBRTZmOUFEOUh0Yi82UGo3QUdTRjMvOGpDQUVBL3dFSEFRRC9BZ2NDQUFBQUJRY0JBQU1BQnc0QUFRQUFBQU1BWUFESUFBTUFRMndBQUFBQUJJQUNBQUFBQUFJSUFBNzYzd0NVRC9EL0NnQUNBQU1BQUFBRWdBTUFBQUFBQWdnQUJwTEVBTmpiNC84S0FBSUFCQUFBQUFTQUJBQUFBQUFDQ0FER1RLd0FDWDcxL3dvQUFnQUZBQUFBQklBRkFBQUFBQUlJQUk1dnJ3RDFVeE1BQ2dBQ0FBWUFBQUFFZ0FZQUFBQUFBZ2dBbGRmS0FMS0hId0FLQUFJQUJ3QUFBQVNBQndBQUFBQUNDQURWSE9NQWdlVU5BQW9BQWdBSUFBQUFCSUFJQUFBQUFBSUlBRTRxbHdBbTlpUUFDZ0FDQUFrQUFnUUNBQWNBS3dRQ0FBQUFTQVFBQUFhQUFBQUFBQUFDQ0FDQnZab0FKbDRoQUFRQ0VBQWFsNU1BSmw0aEFJRzltZ0Jaa1NnQUl3Z0JBQUFDQndJQUFBQUFCdzBBQVFBQUFBTUFZQURJQUFNQVRnQUFBQUFFZ0FrQUFBQUFBZ2dBTUtKNkFPYXdHd0FLQUFJQUNnQUFBQVNBQ2dBQUFBQUNDQUFBQUdrQUp2WXpBQW9BQWdBTEFBQUFCSUFMQUFBQUFBSUlBUC8vU2dBbTlqTUFDZ0FDQUF3QU53UUJBQUVBQUFTQURBQUFBQUFDQ0FELy96c0FFL3NaQUFvQUFnQU5BQUlFQWdBSUFDc0VBZ0FBQUVnRUFBQTNCQUVBQVFhQUFBQUFBQUFDQ0FBQW9EOEFFeE1XQUFRQ0VBQUFZRGdBRXhNV0FKbTVQd0FUMHgwQUl3Z0JBQUFDQndJQUFBQUFCdzBBQVFBQUFBTUFZQURJQUFNQVR3QUFBQUFFZ0EwQUFBQUFBZ2dBLy84ZEFCUDdHUUFLQUFJQURnQUFBQVNBRGdBQUFBQUNDQUQvL3c0QUp2WXpBQW9BQWdBUEFBQUFCSUFQQUFBQUFBSUlBQUFBOGY4bTlqTUFDZ0FDQUJBQUFBQUVnQkFBQUFBQUFnZ0FBQURpL3hQN0dRQUtBQUlBRVFBQ0JBSUFCd0FyQkFJQUFBQklCQUFBQm9BQUFBQUFBQUlJQURTVDVmOFRZeFlBQkFJUUFNMXMzdjhUWXhZQU5KUGwvMGFXSFFBakNBRUFBQUlIQWdBQUFBQUhEUUFCQUFBQUF3QmdBTWdBQXdCT0FBQUFBQVNBRVFBQUFBQUNDQUFBQVBIL0FBQUFBQW9BQWdBU0FBQUFCSUFTQUFBQUFBSUlBQUVBNHYvdEJPYi9DZ0FDQUJNQUFBQUVnQk1BQUFBQUFnZ0FBUUR4LzlvSnpQOEtBQUlBRkFBQUFBU0FGQUFBQUFBQ0NBQUFBQThBMmduTS93b0FBZ0FWQUFBQUJJQVZBQUFBQUFJSUFBQUFIZ0R0Qk9iL0NnQUNBQllBQUFBRWdCWUFBQUFBQWdnQUFBQVBBQUFBQUFBS0FBSUFGd0FBQUFTQUZ3QUFBQUFDQ0FBd29ub0FaanRNQUFvQUFnQVlBQUlFQWdBSEFDc0VBZ0FBQUVnRUFBQUdnQUFBQUFBQUFnZ0FaRFYrQUdhalNBQUVBaEFBL1E1M0FHYWpTQUJrTlg0QW1kWlBBQ01JQVFBQUFnY0NBQUFBQUFjTkFBRUFBQUFEQUdBQXlBQURBRTRBQUFBQUJJQVlBQUFBQUFJSUFFNHFsd0FtOWtJQUNnQUNBQmtBQWdRQ0FBY0FLd1FDQUFBQVNBUUFBQWFBQUFBQUFBQUNDQUNCdlpvQUpsNC9BQVFDRUFBYWw1TUFKbDQvQUlHOW1nQlprVVlBSXdnQkFBQUNCd0lBQUFBQUJ3MEFBUUFBQUFNQVlBRElBQU1BVGdBQUFBQUZnQm9BQUFBS0FBSUFHZ0FFQmdRQUFRQUFBQVVHQkFBQ0FBQUFDZ1lCQUFFQUFBV0FHd0FBQUFvQUFnQWJBQVFHQkFBQ0FBQUFCUVlFQUFNQUFBQUFCZ0lBZ0FBQUFBV0FIQUFBQUFvQUFnQWNBQVFHQkFBREFBQUFCUVlFQUFRQUFBQUFCZ0lBZ0FBQUFBV0FIUUFBQUFvQUFnQWRBQVFHQkFBRUFBQUFCUVlFQUFVQUFBQUFCZ0lBZ0FBQUFBV0FIZ0FBQUFvQUFnQWVBQVFHQkFBRkFBQUFCUVlFQUFZQUFBQUFCZ0lBZ0FBQUFBV0FId0FBQUFvQUFnQWZBQVFHQkFBR0FBQUFCUVlFQUFjQUFBQUFCZ0lBZ0FBQUFBV0FJQUFBQUFvQUFnQWdBQVFHQkFBQ0FBQUFCUVlFQUFjQUFBQUFCZ0lBZ0FBQUFBV0FJUUFBQUFvQUFnQWhBQVFHQkFBRkFBQUFCUVlFQUFnQUFBQUFBQVdBSWdBQUFBb0FBZ0FpQUFRR0JBQUlBQUFBQlFZRUFBa0FBQUFBQmdJQWdBQUFBQVdBSXdBQUFBb0FBZ0FqQUFRR0JBQUpBQUFBQlFZRUFBb0FBQUFBQmdJQWdBQUFBQVdBSkFBQUFBb0FBZ0FrQUFRR0JBQUtBQUFBQlFZRUFBc0FBQUFLQmdFQUFRQUFCWUFsQUFBQUNnQUNBQ1VBQkFZRUFBc0FBQUFGQmdRQURBQUFBQW9HQVFBQkFBQUZnQ1lBQUFBS0FBSUFKZ0FFQmdRQURBQUFBQVVHQkFBTkFBQUFDZ1lCQUFFQUFBV0FKd0FBQUFvQUFnQW5BQVFHQkFBTkFBQUFCUVlFQUE0QUFBQUFCZ0lBZ0FBQUFBV0FLQUFBQUFvQUFnQW9BQVFHQkFBT0FBQUFCUVlFQUE4QUFBQUFCZ0lBZ0FBQUFBV0FLUUFBQUFvQUFnQXBBQVFHQkFBUEFBQUFCUVlFQUJBQUFBQUFCZ0lBZ0FBQUFBV0FLZ0FBQUFvQUFnQXFBQVFHQkFBUUFBQUFCUVlFQUJFQUFBQUFCZ0lBZ0FBQUFBV0FLd0FBQUFvQUFnQXJBQVFHQkFBUkFBQUFCUVlFQUJJQUFBQUFCZ0lBZ0FBQUFBV0FMQUFBQUFvQUFnQXNBQVFHQkFBU0FBQUFCUVlFQUJNQUFBQUFCZ0lBZ0FBQUFBV0FMUUFBQUFvQUFnQXRBQVFHQkFBVEFBQUFCUVlFQUJRQUFBQUFCZ0lBZ0FBQUFBV0FMZ0FBQUFvQUFnQXVBQVFHQkFBVUFBQUFCUVlFQUJVQUFBQUFCZ0lBZ0FBQUFBV0FMd0FBQUFvQUFnQXZBQVFHQkFBVkFBQUFCUVlFQUJZQUFBQUFCZ0lBZ0FBQUFBV0FNQUFBQUFvQUFnQXdBQVFHQkFBTkFBQUFCUVlFQUJZQUFBQUFCZ0lBZ0FBQUFBV0FNUUFBQUFvQUFnQXhBQVFHQkFBUkFBQUFCUVlFQUJZQUFBQUFCZ0lBZ0FBQUFBV0FNZ0FBQUFvQUFnQXlBQVFHQkFBS0FBQUFCUVlFQUJjQUFBQUFCZ0lBZ0FBQUFBV0FNd0FBQUFvQUFnQXpBQVFHQkFBWEFBQUFCUVlFQUJnQUFBQUFCZ0lBZ0FBQUFBV0FOQUFBQUFvQUFnQTBBQVFHQkFBSUFBQUFCUVlFQUJnQUFBQUFCZ0lBZ0FBQUFBZUFOd0FBQUFRQ0VBRE90TWNBQytBV0FNNjB4d0RFc1FFQUNnQUNBRFVBQUFvQ0FBUUFCQW9DQUFFQURRSU1BTVN4QVFET3RNY0FBQUFBQUE0Q0RBQUw0QllBenJUSEFBQUFBQUFQQWd3QXhMRUJBQlRqM0FBQUFBQUFBQUFIZ0RnQUFBQUVBaEFBLzRTQ0FLak9Rd0QvaElJQUp2WXpBQW9BQWdBMkFCQUFSd0FBQUZSb1pYSmxJR2x6SUdFZ2RtRnNaVzVqWlNCdmNpQmphR0Z5WjJVZ1pYSnliM0lnYzI5dFpYZG9aWEpsSUdsdUlIUm9hWE1nWVhKdmJXRjBhV01nYzNsemRHVnRMZ0FLQWdBRUFBUUtBZ0FCQUEwQ0RBQW05ak1BLzRTQ0FBQUFBQUFPQWd3QXFNNURBUCtFZ2dBQUFBQUFEd0lNQUNiMk13Q0JYWklBQUFBQUFBQUFCNEE1QUFBQUJBSVFBQUFBQUFCWktTOEFBQUFBQUJQN0dRQUtBQUlBTndBQUNnSUFCQUFFQ2dJQUFRQU5BZ3dBRS9zWkFBQUFBQUFBQUFBQURnSU1BRmtwTHdBQUFBQUFBQUFBQUE4Q0RBQVQreGtBUmk0VkFBQUFBQUFBQUFlQU9nQUFBQVFDRUFBQUFBQUFORFA3L3dBQUFBRHRCT2IvQ2dBQ0FEZ0FBQW9DQUFRQUJBb0NBQUVBRFFJTUFPMEU1djhBQUFBQUFBQUFBQTRDREFBME0vdi9BQUFBQUFBQUFBQVBBZ3dBN1FUbS8wWXVGUUFBQUFBQUFBQUFBQUFBQUFBQUFBPT0=</t>
        </r>
      </text>
    </comment>
    <comment ref="K203" authorId="0">
      <text>
        <r>
          <rPr>
            <sz val="9"/>
            <color indexed="81"/>
            <rFont val="Tahoma"/>
            <family val="2"/>
          </rPr>
          <t>QzE4SDEzQ2xONE98TUFTVEVSIFNIRUVUUGljdHVyZSA2Mjd8Vm1wRFJEQXhNREFFQXdJQkFBQUFBQUFBQUFBQUFBQ0FBQUFBQUFNQUZnQUFBRU5vWlcxRWNtRjNJREV5TGpBdU1pNHhNRGMyQkFJUUFNMXMzdi9haWN2LzZQajdBSm5XV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MbHhVUWdXQ0FRQUFBQWtBQmdJQkFBQUFDUUFHUWdBQUJBSUFnQUJBQThJQWdBQkFBT0FOZ0FBQUFRQ0VBRE5iTjcvMm9uTC8rajQrd0NaMWs4QUJJQUJBQUFBQUFJSUFFNC8rQUJrYmQ3L0NnQUNBQUlBQWdRQ0FCRUFLd1FDQUFBQVNBUUFBRGNFQVFBQkJvQUFBQUFBQUFJSUFFN2Yrd0JraGQvL0JBSVFBRTZmOUFEOUh0Yi82UGo3QUdTRjMvOGpDQUVBL3dFSEFRRC9BZ2NDQUFBQUJRY0JBQU1BQnc0QUFRQUFBQU1BWUFESUFBTUFRMndBQUFBQUJJQUNBQUFBQUFJSUFBNzYzd0NVRC9EL0NnQUNBQU1BQUFBRWdBTUFBQUFBQWdnQUJwTEVBTmpiNC84S0FBSUFCQUFBQUFTQUJBQUFBQUFDQ0FER1RLd0FDWDcxL3dvQUFnQUZBQUFBQklBRkFBQUFBQUlJQUk1dnJ3RDFVeE1BQ2dBQ0FBWUFBQUFFZ0FZQUFBQUFBZ2dBbGRmS0FMS0hId0FLQUFJQUJ3QUFBQVNBQndBQUFBQUNDQURWSE9NQWdlVU5BQW9BQWdBSUFBQUFCSUFJQUFBQUFBSUlBRTRxbHdBbTlpUUFDZ0FDQUFrQUFnUUNBQWNBS3dRQ0FBQUFTQVFBQUFhQUFBQUFBQUFDQ0FDQnZab0FKbDRoQUFRQ0VBQWFsNU1BSmw0aEFJRzltZ0Jaa1NnQUl3Z0JBQUFDQndJQUFBQUFCdzBBQVFBQUFBTUFZQURJQUFNQVRnQUFBQUFFZ0FrQUFBQUFBZ2dBTUtKNkFPYXdHd0FLQUFJQUNnQUFBQVNBQ2dBQUFBQUNDQUFBQUdrQUp2WXpBQW9BQWdBTEFBQUFCSUFMQUFBQUFBSUlBUC8vU2dBbTlqTUFDZ0FDQUF3QU53UUJBQUVBQUFTQURBQUFBQUFDQ0FELy96c0FFL3NaQUFvQUFnQU5BQUlFQWdBSUFDc0VBZ0FBQUVnRUFBQTNCQUVBQVFhQUFBQUFBQUFDQ0FBQW9EOEFFeE1XQUFRQ0VBQUFZRGdBRXhNV0FKbTVQd0FUMHgwQUl3Z0JBQUFDQndJQUFBQUFCdzBBQVFBQUFBTUFZQURJQUFNQVR3QUFBQUFFZ0EwQUFBQUFBZ2dBLy84ZEFCUDdHUUFLQUFJQURnQUFBQVNBRGdBQUFBQUNDQUQvL3c0QUp2WXpBQW9BQWdBUEFBQUFCSUFQQUFBQUFBSUlBQUFBOGY4bTlqTUFDZ0FDQUJBQUFBQUVnQkFBQUFBQUFnZ0FBQURpL3hQN0dRQUtBQUlBRVFBQ0JBSUFCd0FyQkFJQUFBQklCQUFBQm9BQUFBQUFBQUlJQURTVDVmOFRZeFlBQkFJUUFNMXMzdjhUWXhZQU5KUGwvMGFXSFFBakNBRUFBQUlIQWdBQUFBQUhEUUFCQUFBQUF3QmdBTWdBQXdCT0FBQUFBQVNBRVFBQUFBQUNDQUFBQVBIL0FBQUFBQW9BQWdBU0FBQUFCSUFTQUFBQUFBSUlBQUVBNHYvdEJPYi9DZ0FDQUJNQUFBQUVnQk1BQUFBQUFnZ0FBUUR4LzlvSnpQOEtBQUlBRkFBQUFBU0FGQUFBQUFBQ0NBQUFBQThBMmduTS93b0FBZ0FWQUFBQUJJQVZBQUFBQUFJSUFBQUFIZ0R0Qk9iL0NnQUNBQllBQUFBRWdCWUFBQUFBQWdnQUFBQVBBQUFBQUFBS0FBSUFGd0FBQUFTQUZ3QUFBQUFDQ0FBd29ub0FaanRNQUFvQUFnQVlBQUlFQWdBSEFDc0VBZ0FBQUVnRUFBQUdnQUFBQUFBQUFnZ0FaRFYrQUdhalNBQUVBaEFBL1E1M0FHYWpTQUJrTlg0QW1kWlBBQ01JQVFBQUFnY0NBQUFBQUFjTkFBRUFBQUFEQUdBQXlBQURBRTRBQUFBQUJJQVlBQUFBQUFJSUFFNHFsd0FtOWtJQUNnQUNBQmtBQWdRQ0FBY0FLd1FDQUFBQVNBUUFBQWFBQUFBQUFBQUNDQUNCdlpvQUpsNC9BQVFDRUFBYWw1TUFKbDQvQUlHOW1nQlprVVlBSXdnQkFBQUNCd0lBQUFBQUJ3MEFBUUFBQUFNQVlBRElBQU1BVGdBQUFBQUZnQm9BQUFBS0FBSUFHZ0FFQmdRQUFRQUFBQVVHQkFBQ0FBQUFDZ1lCQUFFQUFBV0FHd0FBQUFvQUFnQWJBQVFHQkFBQ0FBQUFCUVlFQUFNQUFBQUFCZ0lBZ0FBQUFBV0FIQUFBQUFvQUFnQWNBQVFHQkFBREFBQUFCUVlFQUFRQUFBQUFCZ0lBZ0FBQUFBV0FIUUFBQUFvQUFnQWRBQVFHQkFBRUFBQUFCUVlFQUFVQUFBQUFCZ0lBZ0FBQUFBV0FIZ0FBQUFvQUFnQWVBQVFHQkFBRkFBQUFCUVlFQUFZQUFBQUFCZ0lBZ0FBQUFBV0FId0FBQUFvQUFnQWZBQVFHQkFBR0FBQUFCUVlFQUFjQUFBQUFCZ0lBZ0FBQUFBV0FJQUFBQUFvQUFnQWdBQVFHQkFBQ0FBQUFCUVlFQUFjQUFBQUFCZ0lBZ0FBQUFBV0FJUUFBQUFvQUFnQWhBQVFHQkFBRkFBQUFCUVlFQUFnQUFBQUFBQVdBSWdBQUFBb0FBZ0FpQUFRR0JBQUlBQUFBQlFZRUFBa0FBQUFBQmdJQWdBQUFBQVdBSXdBQUFBb0FBZ0FqQUFRR0JBQUpBQUFBQlFZRUFBb0FBQUFBQmdJQWdBQUFBQVdBSkFBQUFBb0FBZ0FrQUFRR0JBQUtBQUFBQlFZRUFBc0FBQUFLQmdFQUFRQUFCWUFsQUFBQUNnQUNBQ1VBQkFZRUFBc0FBQUFGQmdRQURBQUFBQW9HQVFBQkFBQUZnQ1lBQUFBS0FBSUFKZ0FFQmdRQURBQUFBQVVHQkFBTkFBQUFDZ1lCQUFFQUFBV0FKd0FBQUFvQUFnQW5BQVFHQkFBTkFBQUFCUVlFQUE0QUFBQUFCZ0lBZ0FBQUFBV0FLQUFBQUFvQUFnQW9BQVFHQkFBT0FBQUFCUVlFQUE4QUFBQUFCZ0lBZ0FBQUFBV0FLUUFBQUFvQUFnQXBBQVFHQkFBUEFBQUFCUVlFQUJBQUFBQUFCZ0lBZ0FBQUFBV0FLZ0FBQUFvQUFnQXFBQVFHQkFBUUFBQUFCUVlFQUJFQUFBQUFCZ0lBZ0FBQUFBV0FLd0FBQUFvQUFnQXJBQVFHQkFBUkFBQUFCUVlFQUJJQUFBQUFCZ0lBZ0FBQUFBV0FMQUFBQUFvQUFnQXNBQVFHQkFBU0FBQUFCUVlFQUJNQUFBQUFCZ0lBZ0FBQUFBV0FMUUFBQUFvQUFnQXRBQVFHQkFBVEFBQUFCUVlFQUJRQUFBQUFCZ0lBZ0FBQUFBV0FMZ0FBQUFvQUFnQXVBQVFHQkFBVUFBQUFCUVlFQUJVQUFBQUFCZ0lBZ0FBQUFBV0FMd0FBQUFvQUFnQXZBQVFHQkFBVkFBQUFCUVlFQUJZQUFBQUFCZ0lBZ0FBQUFBV0FNQUFBQUFvQUFnQXdBQVFHQkFBTkFBQUFCUVlFQUJZQUFBQUFCZ0lBZ0FBQUFBV0FNUUFBQUFvQUFnQXhBQVFHQkFBUkFBQUFCUVlFQUJZQUFBQUFCZ0lBZ0FBQUFBV0FNZ0FBQUFvQUFnQXlBQVFHQkFBS0FBQUFCUVlFQUJjQUFBQUFCZ0lBZ0FBQUFBV0FNd0FBQUFvQUFnQXpBQVFHQkFBWEFBQUFCUVlFQUJnQUFBQUFCZ0lBZ0FBQUFBV0FOQUFBQUFvQUFnQTBBQVFHQkFBSUFBQUFCUVlFQUJnQUFBQUFCZ0lBZ0FBQUFBZUFOd0FBQUFRQ0VBRE90TWNBQytBV0FNNjB4d0RFc1FFQUNnQUNBRFVBQUFvQ0FBUUFCQW9DQUFFQURRSU1BTVN4QVFET3RNY0FBQUFBQUE0Q0RBQUw0QllBenJUSEFBQUFBQUFQQWd3QXhMRUJBQlRqM0FBQUFBQUFBQUFIZ0RnQUFBQUVBaEFBLzRTQ0FLak9Rd0QvaElJQUp2WXpBQW9BQWdBMkFCQUFSd0FBQUZSb1pYSmxJR2x6SUdFZ2RtRnNaVzVqWlNCdmNpQmphR0Z5WjJVZ1pYSnliM0lnYzI5dFpYZG9aWEpsSUdsdUlIUm9hWE1nWVhKdmJXRjBhV01nYzNsemRHVnRMZ0FLQWdBRUFBUUtBZ0FCQUEwQ0RBQW05ak1BLzRTQ0FBQUFBQUFPQWd3QXFNNURBUCtFZ2dBQUFBQUFEd0lNQUNiMk13Q0JYWklBQUFBQUFBQUFCNEE1QUFBQUJBSVFBQUFBQUFCWktTOEFBQUFBQUJQN0dRQUtBQUlBTndBQUNnSUFCQUFFQ2dJQUFRQU5BZ3dBRS9zWkFBQUFBQUFBQUFBQURnSU1BRmtwTHdBQUFBQUFBQUFBQUE4Q0RBQVQreGtBUmk0VkFBQUFBQUFBQUFlQU9nQUFBQVFDRUFBQUFBQUFORFA3L3dBQUFBRHRCT2IvQ2dBQ0FEZ0FBQW9DQUFRQUJBb0NBQUVBRFFJTUFPMEU1djhBQUFBQUFBQUFBQTRDREFBME0vdi9BQUFBQUFBQUFBQVBBZ3dBN1FUbS8wWXVGUUFBQUFBQUFBQUFBQUFBQUFBQUFBPT0=</t>
        </r>
      </text>
    </comment>
    <comment ref="J204" authorId="0">
      <text>
        <r>
          <rPr>
            <sz val="9"/>
            <color indexed="81"/>
            <rFont val="Tahoma"/>
            <family val="2"/>
          </rPr>
          <t>QzI0SDI4TjRPM3xNQVNURVIgU0hFRVRQaWN0dXJlIDUwNXxWbXBEUkRBeE1EQUVBd0lCQUFBQUFBQUFBQUFBQUFDQUFBQUFBQU1BRmdBQUFFTm9aVzFFY21GM0lERXlMakF1TWk0eE1EYzJCQUlRQUZCTm5QL0plN0gvTTVNaEFGNDhSU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KQUFBQUJBSVFBQUFBQUFBQUFBQUFBSURHQkQvUG9RZ1dDQVFBQUFBa0FCZ0lCQUFBQUNRQUdRZ0FBQkFJQWdBQkFBOElBZ0FCQUFPQVJBQUFBQVFDRUFCUVRaei95WHV4L3pPVElRQmVQRVVCQklBQkFBQUFBQUlJQUZEdG4vOUxBU3NCQ2dBQ0FBSUFOd1FCQUFFQUFBU0FBZ0FBQUFBQ0NBQlE3YjMvU3dFckFRb0FBZ0FEQUFBQUJJQURBQUFBQUFJSUFGRHRydjllL0VRQkNnQUNBQVFBTndRQkFBRUFBQVNBQkFBQUFBQUNDQUJRN2N6L1h2eEVBUW9BQWdBRkFEY0VBUUFCQUFBRWdBVUFBQUFBQWdnQVVPM00vemNHRVFFS0FBSUFCZ0FDQkFJQUNBQXJCQUlBQUFCSUJBQUFOd1FCQUFFR2dBQUFBQUFBQWdnQVVJM1EvemNlRFFFRUFoQUFVRTNKL3pjZURRSHBwdEQvTjk0VUFTTUlBUUFBQWdjQ0FBQUFBQWNOQUFFQUFBQURBR0FBeUFBREFFOEFBQUFBQklBR0FBQUFBQUlJQUZEdHZmOGtDL2NBQ2dBQ0FBY0FBQUFFZ0FjQUFBQUFBZ2dBVU8yZi95UUw5d0FLQUFJQUNBQUNCQUlBQ0FBckJBSUFBQUJJQkFBQU53UUJBQUVHZ0FBQUFBQUFBZ2dBVUkyai95UWo4d0FFQWhBQVVFMmMveVFqOHdEcHBxUC9KT1A2QUNNSUFRQUFBZ2NDQUFBQUFBY05BQUVBQUFBREFHQUF5QUFEQUU4QUFBQUFCSUFJQUFBQUFBSUlBRkR0elA4UkVOMEFDZ0FDQUFrQUFnUUNBQWNBS3dRQ0FBQUFTQVFBQUFhQUFBQUFBQUFDQ0FDRGdORC9FWGpaQUFRQ0VBQWRXc24vRVhqWkFJT0EwUDlFcStBQUl3Z0JBQUFDQndJQUFBQUFCdzBBQVFBQUFBTUFZQURJQUFNQVRnQUFBQUFFZ0FrQUFBQUFBZ2dBVU8zcS94RVEzUUFLQUFJQUNnQTNCQUVBQVFBQUJJQUtBQUFBQUFJSUFGRHQrZi8rRk1NQUNnQUNBQXNBTndRQkFBRUFBQVNBQ3dBQUFBQUNDQUJRN2VyLzZobXBBQW9BQWdBTUFBSUVBZ0FIQUNzRUFnQUFBRWdFQUFBR2dBQUFBQUFBQWdnQWc0RHUvK3FCcFFBRUFoQUFIVnJuLytxQnBRQ0RnTzcvSHJXc0FDTUlBUUFBQWdjQ0FBQUFBQWNOQUFFQUFBQURBR0FBeUFBREFFNEFBQUFBQklBTUFBQUFBQUlJQUZEdHpQL3FHYWtBQ2dBQ0FBMEFOd1FCQUFFQUFBU0FEUUFBQUFBQ0NBQlE3YjMvL2hUREFBb0FBZ0FPQURjRUFRQUJBQUFFZ0E0QUFBQUFBZ2dBVU8zNS85Y2Vqd0FLQUFJQUR3QUFBQVNBRHdBQUFBQUNDQUNUdWUzLzBMWnpBQW9BQWdBUUFBQUFCSUFRQUFBQUFBSUlBT3dFQkFEam8xOEFDZ0FDQUJFQUFBQUVnQkVBQUFBQUFnZ0FBQUFlQU9PamJnQUtBQUlBRWdBQ0JBSUFCd0FyQkFJQUFBQklCQUFBQm9BQUFBQUFBQUlJQURPVElRRGpDMnNBQkFJUUFNeHNHZ0RqQzJzQU01TWhBQmMvY2dBakNBRUFBQUlIQWdBQUFBQUhEUUFCQUFBQUF3QmdBTWdBQXdCT0FBQUFBQVNBRWdBQUFBQUNDQUE4d3hjQUVQeUxBQW9BQWdBVEFBSUVBZ0FIQUNzRUFnQUJBRWdFQUFBR2dBQUFBQUFBQWdnQWNGWWJBQkJraUFBRUFoQUFDVEFVQUJCa2lBQndWaHNBZHNxV0FDTUlBUUFBQWdjQ0FBQUFCUWNCQUFFQUJ3NEFBUUFBQUFNQVlBRElBQU1BVGtnQUFBQUFCSUFUQUFBQUFBSUlBQ1hpQUFEMnpVRUFDZ0FDQUJRQUFBQUVnQlFBQUFBQUFnZ0FaU2NaQU1Vck1BQUtBQUlBRlFBQUFBU0FGUUFBQUFBQ0NBQ2VCQllBMTFVU0FBb0FBZ0FXQUFBQUJJQVdBQUFBQUFJSUFKZWMrdjhiSWdZQUNnQUNBQmNBQUFBRWdCY0FBQUFBQWdnQTBIbjMveTVNNlA4S0FBSUFHQUFDQkFJQUNBQXJCQUlBQUFCSUJBQUFOd1FCQUFFR2dBQUFBQUFBQWdnQTBCbjcveTVrNVA4RUFoQUEwTm56L3k1azVQOXFNL3YvTGlUcy95TUlBUUFBQWdjQ0FBQUFBQWNOQUFFQUFBQURBR0FBeUFBREFFOEFBQUFBQklBWUFBQUFBQUlJQU1rUjNQOXhHTnovQ2dBQ0FCa0FBQUFFZ0JrQUFBQUFBZ2dBQWUvWS80UkN2djhLQUFJQUdnQUFBQVNBR2dBQUFBQUNDQUQ2aHIzL3h3Nnkvd29BQWdBYkFBQUFCSUFiQUFBQUFBSUlBTHBCcGYvNHNNUC9DZ0FDQUJ3QUFBQUVnQndBQUFBQUFnZ0FnV1NvLytXRzRmOEtBQUlBSFFBQUFBU0FIUUFBQUFBQ0NBQ0l6TVAvb3JydC93b0FBZ0FlQUFBQUJJQWVBQUFBQUFJSUFGZFg0djlMeEJjQUNnQUNBQjhBQUFBRWdCOEFBQUFBQWdnQUhucmwvem1hTlFBS0FBSUFJQUFBQUFXQUlRQUFBQW9BQWdBaEFBUUdCQUFCQUFBQUJRWUVBQUlBQUFBS0JnRUFBUUFBQllBaUFBQUFDZ0FDQUNJQUJBWUVBQUlBQUFBRkJnUUFBd0FBQUFvR0FRQUJBQUFGZ0NNQUFBQUtBQUlBSXdBRUJnUUFBZ0FBQUFVR0JBQUVBQUFBQ2dZQkFBRUFBQVdBSkFBQUFBb0FBZ0FrQUFRR0JBQUNBQUFBQlFZRUFBVUFBQUFLQmdFQUFRQUFCWUFsQUFBQUNnQUNBQ1VBQkFZRUFBVUFBQUFGQmdRQUJnQUFBQW9HQVFBQkFBQUZnQ1lBQUFBS0FBSUFKZ0FFQmdRQUJnQUFBQVVHQkFBSEFBQUFBQVlDQUFJQUFBQUZnQ2NBQUFBS0FBSUFKd0FFQmdRQUJnQUFBQVVHQkFBSUFBQUFDZ1lCQUFFQUFBV0FLQUFBQUFvQUFnQW9BQVFHQkFBSUFBQUFCUVlFQUFrQUFBQUtCZ0VBQVFBQUJZQXBBQUFBQ2dBQ0FDa0FCQVlFQUFrQUFBQUZCZ1FBQ2dBQUFBb0dBUUFCQUFBRmdDb0FBQUFLQUFJQUtnQUVCZ1FBQ2dBQUFBVUdCQUFMQUFBQUNnWUJBQUVBQUFXQUt3QUFBQW9BQWdBckFBUUdCQUFMQUFBQUJRWUVBQXdBQUFBS0JnRUFBUUFBQllBc0FBQUFDZ0FDQUN3QUJBWUVBQXdBQUFBRkJnUUFEUUFBQUFvR0FRQUJBQUFGZ0MwQUFBQUtBQUlBTFFBRUJnUUFDQUFBQUFVR0JBQU5BQUFBQ2dZQkFBRUFBQVdBTGdBQUFBb0FBZ0F1QUFRR0JBQUxBQUFBQlFZRUFBNEFBQUFLQmdFQUFRQUFCWUF2QUFBQUNnQUNBQzhBQkFZRUFBNEFBQUFGQmdRQUR3QUFBQUFHQWdDQUFBQUFCWUF3QUFBQUNnQUNBREFBQkFZRUFBOEFBQUFGQmdRQUVBQUFBQUFHQWdDQUFBQUFCWUF4QUFBQUNnQUNBREVBQkFZRUFCQUFBQUFGQmdRQUVRQUFBQUFHQWdDQUFBQUFCWUF5QUFBQUNnQUNBRElBQkFZRUFCRUFBQUFGQmdRQUVnQUFBQUFHQWdDQUFBQUFCWUF6QUFBQUNnQUNBRE1BQkFZRUFBNEFBQUFGQmdRQUVnQUFBQUFHQWdDQUFBQUFCWUEwQUFBQUNnQUNBRFFBQkFZRUFCQUFBQUFGQmdRQUV3QUFBQUFBQllBMUFBQUFDZ0FDQURVQUJBWUVBQk1BQUFBRkJnUUFGQUFBQUFBR0FnQ0FBQUFBQllBMkFBQUFDZ0FDQURZQUJBWUVBQlFBQUFBRkJnUUFGUUFBQUFBR0FnQ0FBQUFBQllBM0FBQUFDZ0FDQURjQUJBWUVBQlVBQUFBRkJnUUFGZ0FBQUFBR0FnQ0FBQUFBQllBNEFBQUFDZ0FDQURnQUJBWUVBQllBQUFBRkJnUUFGd0FBQUFvR0FRQUJBQUFGZ0RrQUFBQUtBQUlBT1FBRUJnUUFGd0FBQUFVR0JBQVlBQUFBQ2dZQkFBRUFBQVdBT2dBQUFBb0FBZ0E2QUFRR0JBQVlBQUFBQlFZRUFCa0FBQUFBQmdJQWdBQUFBQVdBT3dBQUFBb0FBZ0E3QUFRR0JBQVpBQUFBQlFZRUFCb0FBQUFBQmdJQWdBQUFBQVdBUEFBQUFBb0FBZ0E4QUFRR0JBQWFBQUFBQlFZRUFCc0FBQUFBQmdJQWdBQUFBQVdBUFFBQUFBb0FBZ0E5QUFRR0JBQWJBQUFBQlFZRUFCd0FBQUFBQmdJQWdBQUFBQVdBUGdBQUFBb0FBZ0ErQUFRR0JBQWNBQUFBQlFZRUFCMEFBQUFBQmdJQWdBQUFBQVdBUHdBQUFBb0FBZ0EvQUFRR0JBQVlBQUFBQlFZRUFCMEFBQUFBQmdJQWdBQUFBQVdBUUFBQUFBb0FBZ0JBQUFRR0JBQVdBQUFBQlFZRUFCNEFBQUFBQmdJQWdBQUFBQVdBUVFBQUFBb0FBZ0JCQUFRR0JBQWVBQUFBQlFZRUFCOEFBQUFBQmdJQWdBQUFBQVdBUWdBQUFBb0FBZ0JDQUFRR0JBQVRBQUFBQlFZRUFCOEFBQUFBQmdJQWdBQUFBQWVBUlFBQUFBUUNFQURQcndZQW05MklBTSt2QmdBWkJYa0FDZ0FDQUVNQUFBb0NBQVFBQkFvQ0FBRUFEUUlNQUJrRmVRRFByd1lBQUFBQUFBNENEQUNiM1lnQXo2OEdBQUFBQUFBUEFnd0FHUVY1QUZDSUZnQUFBQUFBQUFBSGdFWUFBQUFFQWhBQVg3LzkvMDhtT1FCZnYvMy9DUGdqQUFvQUFnQkVBQUFLQWdBRUFBUUtBZ0FCQUEwQ0RBQUkrQ01BWDcvOS93QUFBQUFPQWd3QVR5WTVBRisvL2Y4QUFBQUFEd0lNQUFqNEl3Q2s3UklBQUFBQUFBQUFCNEJIQUFBQUJBSVFBTUdwd1AvN0V1WC93YW5BLzdUa3ovOEtBQUlBUlFBQUNnSUFCQUFFQ2dJQUFRQU5BZ3dBdE9UUC84R3B3UDhBQUFBQURnSU1BUHNTNWYvQnFjRC9BQUFBQUE4Q0RBQzA1TS8vQ05qVi93QUFBQUFBQUFBQUFBQUFBQUFB</t>
        </r>
      </text>
    </comment>
    <comment ref="K204" authorId="0">
      <text>
        <r>
          <rPr>
            <sz val="9"/>
            <color indexed="81"/>
            <rFont val="Tahoma"/>
            <family val="2"/>
          </rPr>
          <t>QzI0SDI4TjRPM3xNQVNURVIgU0hFRVRQaWN0dXJlIDUwNXxWbXBEUkRBeE1EQUVBd0lCQUFBQUFBQUFBQUFBQUFDQUFBQUFBQU1BRmdBQUFFTm9aVzFFY21GM0lERXlMakF1TWk0eE1EYzJCQUlRQUZCTm5QL0plN0gvTTVNaEFGNDhSU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KQUFBQUJBSVFBQUFBQUFBQUFBQUFBSURHQkQvUG9RZ1dDQVFBQUFBa0FCZ0lCQUFBQUNRQUdRZ0FBQkFJQWdBQkFBOElBZ0FCQUFPQVJBQUFBQVFDRUFCUVRaei95WHV4L3pPVElRQmVQRVVCQklBQkFBQUFBQUlJQUZEdG4vOUxBU3NCQ2dBQ0FBSUFOd1FCQUFFQUFBU0FBZ0FBQUFBQ0NBQlE3YjMvU3dFckFRb0FBZ0FEQUFBQUJJQURBQUFBQUFJSUFGRHRydjllL0VRQkNnQUNBQVFBTndRQkFBRUFBQVNBQkFBQUFBQUNDQUJRN2N6L1h2eEVBUW9BQWdBRkFEY0VBUUFCQUFBRWdBVUFBQUFBQWdnQVVPM00vemNHRVFFS0FBSUFCZ0FDQkFJQUNBQXJCQUlBQUFCSUJBQUFOd1FCQUFFR2dBQUFBQUFBQWdnQVVJM1EvemNlRFFFRUFoQUFVRTNKL3pjZURRSHBwdEQvTjk0VUFTTUlBUUFBQWdjQ0FBQUFBQWNOQUFFQUFBQURBR0FBeUFBREFFOEFBQUFBQklBR0FBQUFBQUlJQUZEdHZmOGtDL2NBQ2dBQ0FBY0FBQUFFZ0FjQUFBQUFBZ2dBVU8yZi95UUw5d0FLQUFJQUNBQUNCQUlBQ0FBckJBSUFBQUJJQkFBQU53UUJBQUVHZ0FBQUFBQUFBZ2dBVUkyai95UWo4d0FFQWhBQVVFMmMveVFqOHdEcHBxUC9KT1A2QUNNSUFRQUFBZ2NDQUFBQUFBY05BQUVBQUFBREFHQUF5QUFEQUU4QUFBQUFCSUFJQUFBQUFBSUlBRkR0elA4UkVOMEFDZ0FDQUFrQUFnUUNBQWNBS3dRQ0FBQUFTQVFBQUFhQUFBQUFBQUFDQ0FDRGdORC9FWGpaQUFRQ0VBQWRXc24vRVhqWkFJT0EwUDlFcStBQUl3Z0JBQUFDQndJQUFBQUFCdzBBQVFBQUFBTUFZQURJQUFNQVRnQUFBQUFFZ0FrQUFBQUFBZ2dBVU8zcS94RVEzUUFLQUFJQUNnQTNCQUVBQVFBQUJJQUtBQUFBQUFJSUFGRHQrZi8rRk1NQUNnQUNBQXNBTndRQkFBRUFBQVNBQ3dBQUFBQUNDQUJRN2VyLzZobXBBQW9BQWdBTUFBSUVBZ0FIQUNzRUFnQUFBRWdFQUFBR2dBQUFBQUFBQWdnQWc0RHUvK3FCcFFBRUFoQUFIVnJuLytxQnBRQ0RnTzcvSHJXc0FDTUlBUUFBQWdjQ0FBQUFBQWNOQUFFQUFBQURBR0FBeUFBREFFNEFBQUFBQklBTUFBQUFBQUlJQUZEdHpQL3FHYWtBQ2dBQ0FBMEFOd1FCQUFFQUFBU0FEUUFBQUFBQ0NBQlE3YjMvL2hUREFBb0FBZ0FPQURjRUFRQUJBQUFFZ0E0QUFBQUFBZ2dBVU8zNS85Y2Vqd0FLQUFJQUR3QUFBQVNBRHdBQUFBQUNDQUNUdWUzLzBMWnpBQW9BQWdBUUFBQUFCSUFRQUFBQUFBSUlBT3dFQkFEam8xOEFDZ0FDQUJFQUFBQUVnQkVBQUFBQUFnZ0FBQUFlQU9PamJnQUtBQUlBRWdBQ0JBSUFCd0FyQkFJQUFBQklCQUFBQm9BQUFBQUFBQUlJQURPVElRRGpDMnNBQkFJUUFNeHNHZ0RqQzJzQU01TWhBQmMvY2dBakNBRUFBQUlIQWdBQUFBQUhEUUFCQUFBQUF3QmdBTWdBQXdCT0FBQUFBQVNBRWdBQUFBQUNDQUE4d3hjQUVQeUxBQW9BQWdBVEFBSUVBZ0FIQUNzRUFnQUJBRWdFQUFBR2dBQUFBQUFBQWdnQWNGWWJBQkJraUFBRUFoQUFDVEFVQUJCa2lBQndWaHNBZHNxV0FDTUlBUUFBQWdjQ0FBQUFCUWNCQUFFQUJ3NEFBUUFBQUFNQVlBRElBQU1BVGtnQUFBQUFCSUFUQUFBQUFBSUlBQ1hpQUFEMnpVRUFDZ0FDQUJRQUFBQUVnQlFBQUFBQUFnZ0FaU2NaQU1Vck1BQUtBQUlBRlFBQUFBU0FGUUFBQUFBQ0NBQ2VCQllBMTFVU0FBb0FBZ0FXQUFBQUJJQVdBQUFBQUFJSUFKZWMrdjhiSWdZQUNnQUNBQmNBQUFBRWdCY0FBQUFBQWdnQTBIbjMveTVNNlA4S0FBSUFHQUFDQkFJQUNBQXJCQUlBQUFCSUJBQUFOd1FCQUFFR2dBQUFBQUFBQWdnQTBCbjcveTVrNVA4RUFoQUEwTm56L3k1azVQOXFNL3YvTGlUcy95TUlBUUFBQWdjQ0FBQUFBQWNOQUFFQUFBQURBR0FBeUFBREFFOEFBQUFBQklBWUFBQUFBQUlJQU1rUjNQOXhHTnovQ2dBQ0FCa0FBQUFFZ0JrQUFBQUFBZ2dBQWUvWS80UkN2djhLQUFJQUdnQUFBQVNBR2dBQUFBQUNDQUQ2aHIzL3h3Nnkvd29BQWdBYkFBQUFCSUFiQUFBQUFBSUlBTHBCcGYvNHNNUC9DZ0FDQUJ3QUFBQUVnQndBQUFBQUFnZ0FnV1NvLytXRzRmOEtBQUlBSFFBQUFBU0FIUUFBQUFBQ0NBQ0l6TVAvb3JydC93b0FBZ0FlQUFBQUJJQWVBQUFBQUFJSUFGZFg0djlMeEJjQUNnQUNBQjhBQUFBRWdCOEFBQUFBQWdnQUhucmwvem1hTlFBS0FBSUFJQUFBQUFXQUlRQUFBQW9BQWdBaEFBUUdCQUFCQUFBQUJRWUVBQUlBQUFBS0JnRUFBUUFBQllBaUFBQUFDZ0FDQUNJQUJBWUVBQUlBQUFBRkJnUUFBd0FBQUFvR0FRQUJBQUFGZ0NNQUFBQUtBQUlBSXdBRUJnUUFBZ0FBQUFVR0JBQUVBQUFBQ2dZQkFBRUFBQVdBSkFBQUFBb0FBZ0FrQUFRR0JBQUNBQUFBQlFZRUFBVUFBQUFLQmdFQUFRQUFCWUFsQUFBQUNnQUNBQ1VBQkFZRUFBVUFBQUFGQmdRQUJnQUFBQW9HQVFBQkFBQUZnQ1lBQUFBS0FBSUFKZ0FFQmdRQUJnQUFBQVVHQkFBSEFBQUFBQVlDQUFJQUFBQUZnQ2NBQUFBS0FBSUFKd0FFQmdRQUJnQUFBQVVHQkFBSUFBQUFDZ1lCQUFFQUFBV0FLQUFBQUFvQUFnQW9BQVFHQkFBSUFBQUFCUVlFQUFrQUFBQUtCZ0VBQVFBQUJZQXBBQUFBQ2dBQ0FDa0FCQVlFQUFrQUFBQUZCZ1FBQ2dBQUFBb0dBUUFCQUFBRmdDb0FBQUFLQUFJQUtnQUVCZ1FBQ2dBQUFBVUdCQUFMQUFBQUNnWUJBQUVBQUFXQUt3QUFBQW9BQWdBckFBUUdCQUFMQUFBQUJRWUVBQXdBQUFBS0JnRUFBUUFBQllBc0FBQUFDZ0FDQUN3QUJBWUVBQXdBQUFBRkJnUUFEUUFBQUFvR0FRQUJBQUFGZ0MwQUFBQUtBQUlBTFFBRUJnUUFDQUFBQUFVR0JBQU5BQUFBQ2dZQkFBRUFBQVdBTGdBQUFBb0FBZ0F1QUFRR0JBQUxBQUFBQlFZRUFBNEFBQUFLQmdFQUFRQUFCWUF2QUFBQUNnQUNBQzhBQkFZRUFBNEFBQUFGQmdRQUR3QUFBQUFHQWdDQUFBQUFCWUF3QUFBQUNnQUNBREFBQkFZRUFBOEFBQUFGQmdRQUVBQUFBQUFHQWdDQUFBQUFCWUF4QUFBQUNnQUNBREVBQkFZRUFCQUFBQUFGQmdRQUVRQUFBQUFHQWdDQUFBQUFCWUF5QUFBQUNnQUNBRElBQkFZRUFCRUFBQUFGQmdRQUVnQUFBQUFHQWdDQUFBQUFCWUF6QUFBQUNnQUNBRE1BQkFZRUFBNEFBQUFGQmdRQUVnQUFBQUFHQWdDQUFBQUFCWUEwQUFBQUNnQUNBRFFBQkFZRUFCQUFBQUFGQmdRQUV3QUFBQUFBQllBMUFBQUFDZ0FDQURVQUJBWUVBQk1BQUFBRkJnUUFGQUFBQUFBR0FnQ0FBQUFBQllBMkFBQUFDZ0FDQURZQUJBWUVBQlFBQUFBRkJnUUFGUUFBQUFBR0FnQ0FBQUFBQllBM0FBQUFDZ0FDQURjQUJBWUVBQlVBQUFBRkJnUUFGZ0FBQUFBR0FnQ0FBQUFBQllBNEFBQUFDZ0FDQURnQUJBWUVBQllBQUFBRkJnUUFGd0FBQUFvR0FRQUJBQUFGZ0RrQUFBQUtBQUlBT1FBRUJnUUFGd0FBQUFVR0JBQVlBQUFBQ2dZQkFBRUFBQVdBT2dBQUFBb0FBZ0E2QUFRR0JBQVlBQUFBQlFZRUFCa0FBQUFBQmdJQWdBQUFBQVdBT3dBQUFBb0FBZ0E3QUFRR0JBQVpBQUFBQlFZRUFCb0FBQUFBQmdJQWdBQUFBQVdBUEFBQUFBb0FBZ0E4QUFRR0JBQWFBQUFBQlFZRUFCc0FBQUFBQmdJQWdBQUFBQVdBUFFBQUFBb0FBZ0E5QUFRR0JBQWJBQUFBQlFZRUFCd0FBQUFBQmdJQWdBQUFBQVdBUGdBQUFBb0FBZ0ErQUFRR0JBQWNBQUFBQlFZRUFCMEFBQUFBQmdJQWdBQUFBQVdBUHdBQUFBb0FBZ0EvQUFRR0JBQVlBQUFBQlFZRUFCMEFBQUFBQmdJQWdBQUFBQVdBUUFBQUFBb0FBZ0JBQUFRR0JBQVdBQUFBQlFZRUFCNEFBQUFBQmdJQWdBQUFBQVdBUVFBQUFBb0FBZ0JCQUFRR0JBQWVBQUFBQlFZRUFCOEFBQUFBQmdJQWdBQUFBQVdBUWdBQUFBb0FBZ0JDQUFRR0JBQVRBQUFBQlFZRUFCOEFBQUFBQmdJQWdBQUFBQWVBUlFBQUFBUUNFQURQcndZQW05MklBTSt2QmdBWkJYa0FDZ0FDQUVNQUFBb0NBQVFBQkFvQ0FBRUFEUUlNQUJrRmVRRFByd1lBQUFBQUFBNENEQUNiM1lnQXo2OEdBQUFBQUFBUEFnd0FHUVY1QUZDSUZnQUFBQUFBQUFBSGdFWUFBQUFFQWhBQVg3LzkvMDhtT1FCZnYvMy9DUGdqQUFvQUFnQkVBQUFLQWdBRUFBUUtBZ0FCQUEwQ0RBQUkrQ01BWDcvOS93QUFBQUFPQWd3QVR5WTVBRisvL2Y4QUFBQUFEd0lNQUFqNEl3Q2s3UklBQUFBQUFBQUFCNEJIQUFBQUJBSVFBTUdwd1AvN0V1WC93YW5BLzdUa3ovOEtBQUlBUlFBQUNnSUFCQUFFQ2dJQUFRQU5BZ3dBdE9UUC84R3B3UDhBQUFBQURnSU1BUHNTNWYvQnFjRC9BQUFBQUE4Q0RBQzA1TS8vQ05qVi93QUFBQUFBQUFBQUFBQUFBQUFB</t>
        </r>
      </text>
    </comment>
    <comment ref="J205" authorId="0">
      <text>
        <r>
          <rPr>
            <sz val="9"/>
            <color indexed="81"/>
            <rFont val="Tahoma"/>
            <family val="2"/>
          </rPr>
          <t>QzE2SDEwQ2wyRjNOM098TUFTVEVSIFNIRUVUUGljdHVyZSA4M3xWbXBEUkRBeE1EQUVBd0lCQUFBQUFBQUFBQUFBQUFDQUFBQUFBQU1BRmdBQUFFTm9aVzFFY21GM0lERXlMakF1TWk0eE1EYzJCQUlRQUROczRmL2FpY3YvRnNHbUFKYTd0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xaUlFCc1dDQVFBQUFBa0FCZ0lCQUFBQUNRQUdRZ0FBQkFJQWdBQkFBOElBZ0FCQUFPQU53QUFBQVFDRUFBemJPSC8yb25ML3hiQnBnQ1d1N1FBQklBQkFBQUFBQUlJQUJQN0dRQk9LbHNBQ2dBQ0FBSUFBZ1FDQUFrQUt3UUNBQUFBU0FRQUFEY0VBUUFCQm9BQUFBQUFBQUlJQUVhT0hRQk85bGNBQkFJUUFPQm5GZ0JPOWxjQVJvNGRBT2NQWGdBakNBRUFBQUlIQWdBQUFBQUhEUUFCQUFBQUF3QmdBTWdBQXdCR0FBQUFBQVNBQWdBQUFBQUNDQUFBQUFBQVRpcE1BQW9BQWdBREFBQUFCSUFEQUFBQUFBSUlBQUFBQUFCT0ttb0FDZ0FDQUFRQUFnUUNBQWtBS3dRQ0FBQUFTQVFBQURjRUFRQUJCb0FBQUFBQUFBSUlBRE9UQXdCTzltWUFCQUlRQU0xcy9QOU85bVlBTTVNREFPY1BiUUFqQ0FFQUFBSUhBZ0FBQUFBSERRQUJBQUFBQXdCZ0FNZ0FBd0JHQUFBQUFBU0FCQUFBQUFBQ0NBRHRCT2IvVGlwYkFBb0FBZ0FGQUFJRUFnQUpBQ3NFQWdBQUFFZ0VBQUEzQkFFQUFRYUFBQUFBQUFBQ0NBQWdtT24vVHZaWEFBUUNFQUM2Y2VML1R2WlhBQ0NZNmYvbkQxNEFJd2dCQUFBQ0J3SUFBQUFBQncwQUFRQUFBQU1BWUFESUFBTUFSZ0FBQUFBRWdBVUFBQUFBQWdnQUFBQUFBRTRxTGdBS0FBSUFCZ0FBQUFTQUJnQUFBQUFDQ0FEQXV1Zi9IWWdjQUFvQUFnQUhBQUlFQWdBSEFDc0VBZ0FBQUVnRUFBQUdnQUFBQUFBQUFnZ0E5RTNyL3gzd0dBQUVBaEFBalNmay94M3dHQUQwVGV2L1VDTWdBQ01JQVFBQUFnY0NBQUFBQUFjTkFBRUFBQUFEQUdBQXlBQURBRTRBQUFBQUJJQUhBQUFBQUFJSUFBQUE4ZjhBQUFBQUNnQUNBQWdBQUFBRWdBZ0FBQUFBQWdnQUFRRGkvKzBFNXY4S0FBSUFDUUFBQUFTQUNRQUFBQUFDQ0FBQkFQSC8yZ25NL3dvQUFnQUtBQUFBQklBS0FBQUFBQUlJQUFBQUR3RGFDY3ovQ2dBQ0FBc0FBQUFFZ0FzQUFBQUFBZ2dBQUFBZUFPMEU1djhLQUFJQURBQUFBQVNBREFBQUFBQUNDQUFBQUE4QUFBQUFBQW9BQWdBTkFBSUVBZ0FIQUNzRUFnQUFBRWdFQUFBR2dBQUFBQUFBQWdnQU01TVNBQUJvL1A4RUFoQUF6R3dMQUFCby9QOHpreElBTTVzREFDTUlBUUFBQWdjQ0FBQUFBQWNOQUFFQUFBQURBR0FBeUFBREFFNEFBQUFBQklBTkFBQUFBQUlJQUVCRkdBQWRpQndBQ2dBQ0FBNEFBQUFFZ0E0QUFBQUFBZ2dBWGMwMEFGM05KUUFLQUFJQUR3QUFBQVNBRHdBQUFBQUNDQUR4QTBvQXlKWVFBQW9BQWdBUUFBSUVBZ0FJQUNzRUFnQUFBRWdFQUFBM0JBRUFBUWFBQUFBQUFBQUNDQUR4bzAwQXlLNE1BQVFDRUFEeFkwWUF5SzRNQUl1OVRRREliaFFBSXdnQkFBQUNCd0lBQUFBQUJ3MEFBUUFBQUFNQVlBRElBQU1BVHdBQUFBQUVnQkFBQUFBQUFnZ0FHSkU4QUt6SFFnQUtBQUlBRVFBQ0JBSUFCd0FyQkFJQUFRQklCQUFBTndRQkFBRUdnQUFBQUFBQUFnZ0FTeVJBQUt3dlB3QUVBaEFBNWYwNEFLd3ZQd0JMSkVBQUU1Wk5BQ01JQVFBQUFnY0NBQUFBQlFjQkFBRUFCdzRBQVFBQUFBTUFZQURJQUFNQVRrZ0FBQUFBQklBUkFBQUFBQUlJQUdlTFdRQm5pMG9BQ2dBQ0FCSUFOd1FCQUFFQUFBU0FFZ0FBQUFBQ0NBQWlUMkVBdDRWbkFBb0FBZ0FUQUFBQUJJQVRBQUFBQUFJSUFISkpmZ0J5U1c4QUNnQUNBQlFBQUFBRWdCUUFBQUFBQWdnQUxRMkdBTUZEakFBS0FBSUFGUUFBQUFTQUZRQUFBQUFDQ0FCOEI2TUFmQWVVQUFvQUFnQVdBQUlFQWdBUkFDc0VBZ0FBQUVnRUFBQTNCQUVBQVFhQUFBQUFBQUFDQ0FCOHA2WUFmRytRQUFRQ0VBQjhaNThBZkcrUUFCYkJwZ0RpMVprQUl3Z0JBQUFDQndJQUFBQUZCd0VBQVFBSERnQUJBQUFBQXdCZ0FNZ0FBd0JEYkFBQUFBQUVnQllBQUFBQUFnZ0FtTlp3QUZaNm9RQUtBQUlBRndBQUFBU0FGd0FBQUFBQ0NBQkozRk1BbTdhWkFBb0FBZ0FZQUFBQUJJQVlBQUFBQUFJSUFMU2xQZ0F2N2E0QUNnQUNBQmtBQWdRQ0FCRUFLd1FDQUFBQVNBUUFBRGNFQVFBQkJvQUFBQUFBQUFJSUFMUkZRZ0F2VmFzQUJBSVFBTFFGT3dBdlZhc0FUbDlDQUphN3RBQWpDQUVBQUFJSEFnQUFBQVVIQVFBQkFBY09BQUVBQUFBREFHQUF5QUFEQUVOc0FBQUFBQVNBR1FBQUFBQUNDQUNPR0V3QVM3eDhBQW9BQWdBYUFBQUFCWUFiQUFBQUNnQUNBQnNBQkFZRUFBRUFBQUFGQmdRQUFnQUFBQW9HQVFBQkFBQUZnQndBQUFBS0FBSUFIQUFFQmdRQUFnQUFBQVVHQkFBREFBQUFDZ1lCQUFFQUFBV0FIUUFBQUFvQUFnQWRBQVFHQkFBQ0FBQUFCUVlFQUFRQUFBQUtCZ0VBQVFBQUJZQWVBQUFBQ2dBQ0FCNEFCQVlFQUFJQUFBQUZCZ1FBQlFBQUFBb0dBUUFCQUFBRmdCOEFBQUFLQUFJQUh3QUVCZ1FBQlFBQUFBVUdCQUFHQUFBQUFBWUNBSUFBQUFBRmdDQUFBQUFLQUFJQUlBQUVCZ1FBQmdBQUFBVUdCQUFIQUFBQUFBWUNBSUFBQUFBRmdDRUFBQUFLQUFJQUlRQUVCZ1FBQndBQUFBVUdCQUFJQUFBQUFBWUNBSUFBQUFBRmdDSUFBQUFLQUFJQUlnQUVCZ1FBQ0FBQUFBVUdCQUFKQUFBQUFBWUNBSUFBQUFBRmdDTUFBQUFLQUFJQUl3QUVCZ1FBQ1FBQUFBVUdCQUFLQUFBQUFBWUNBSUFBQUFBRmdDUUFBQUFLQUFJQUpBQUVCZ1FBQ2dBQUFBVUdCQUFMQUFBQUFBWUNBSUFBQUFBRmdDVUFBQUFLQUFJQUpRQUVCZ1FBQ3dBQUFBVUdCQUFNQUFBQUFBWUNBSUFBQUFBRmdDWUFBQUFLQUFJQUpnQUVCZ1FBQndBQUFBVUdCQUFNQUFBQUFBWUNBSUFBQUFBRmdDY0FBQUFLQUFJQUp3QUVCZ1FBREFBQUFBVUdCQUFOQUFBQUFBWUNBSUFBQUFBRmdDZ0FBQUFLQUFJQUtBQUVCZ1FBQlFBQUFBVUdCQUFOQUFBQUFBWUNBSUFBQUFBRmdDa0FBQUFLQUFJQUtRQUVCZ1FBRFFBQUFBVUdCQUFPQUFBQUNnWUJBQUVBQUFXQUtnQUFBQW9BQWdBcUFBUUdCQUFPQUFBQUJRWUVBQThBQUFBQUJnSUFBZ0FBQUFXQUt3QUFBQW9BQWdBckFBUUdCQUFPQUFBQUJRWUVBQkFBQUFBS0JnRUFBUUFBQllBc0FBQUFDZ0FDQUN3QUJBWUVBQkFBQUFBRkJnUUFFUUFBQUFvR0FRQUJBQUFGZ0MwQUFBQUtBQUlBTFFBRUJnUUFFUUFBQUFVR0JBQVNBQUFBQ2dZQkFBRUFBQVdBTGdBQUFBb0FBZ0F1QUFRR0JBQVNBQUFBQlFZRUFCTUFBQUFBQmdJQWdBQUFBQVdBTHdBQUFBb0FBZ0F2QUFRR0JBQVRBQUFBQlFZRUFCUUFBQUFBQmdJQWdBQUFBQVdBTUFBQUFBb0FBZ0F3QUFRR0JBQVVBQUFBQlFZRUFCVUFBQUFLQmdFQUFRQUFCWUF4QUFBQUNnQUNBREVBQkFZRUFCUUFBQUFGQmdRQUZnQUFBQUFHQWdDQUFBQUFCWUF5QUFBQUNnQUNBRElBQkFZRUFCWUFBQUFGQmdRQUZ3QUFBQUFHQWdDQUFBQUFCWUF6QUFBQUNnQUNBRE1BQkFZRUFCY0FBQUFGQmdRQUdBQUFBQW9HQVFBQkFBQUZnRFFBQUFBS0FBSUFOQUFFQmdRQUZ3QUFBQVVHQkFBWkFBQUFBQVlDQUlBQUFBQUZnRFVBQUFBS0FBSUFOUUFFQmdRQUVnQUFBQVVHQkFBWkFBQUFBQVlDQUlBQUFBQUhnRGdBQUFBRUFoQUFBQUFBQU5COUpBQUFBQUFBVHFVVUFBb0FBZ0EyQUJBQVJ3QUFBRlJvWlhKbElHbHpJR0VnZG1Gc1pXNWpaU0J2Y2lCamFHRnlaMlVnWlhKeWIzSWdjMjl0Wlhkb1pYSmxJR2x1SUhSb2FYTWdZWEp2YldGMGFXTWdjM2x6ZEdWdExnQUtBZ0FFQUFRS0FnQUJBQTBDREFCT3BSUUFBQUFBQUFBQUFBQU9BZ3dBMEgwa0FBQUFBQUFBQUFBQUR3SU1BRTZsRkFDQjJBOEFBQUFBQUFBQUI0QTVBQUFBQkFJUUFBQUFBQUEwTS92L0FBQUFBTzBFNXY4S0FBSUFOd0FBQ2dJQUJBQUVDZ0lBQVFBTkFnd0E3UVRtL3dBQUFBQUFBQUFBRGdJTUFEUXorLzhBQUFBQUFBQUFBQThDREFEdEJPYi9SaTRWQUFBQUFBQUFBQWVBT2dBQUFBUUNFQURkRW1rQVRhNlpBTjBTYVFBR2dJUUFDZ0FDQURnQUFBb0NBQVFBQkFvQ0FBRUFEUUlNQUFhQWhBRGRFbWtBQUFBQUFBNENEQUJOcnBrQTNSSnBBQUFBQUFBUEFnd0FCb0NFQUNSQmZnQUFBQUFBQUFBQUFBQUFBQUFBQUE9PQ==</t>
        </r>
      </text>
    </comment>
    <comment ref="K205" authorId="0">
      <text>
        <r>
          <rPr>
            <sz val="9"/>
            <color indexed="81"/>
            <rFont val="Tahoma"/>
            <family val="2"/>
          </rPr>
          <t>QzE2SDEwQ2wyRjNOM098TUFTVEVSIFNIRUVUUGljdHVyZSA4M3xWbXBEUkRBeE1EQUVBd0lCQUFBQUFBQUFBQUFBQUFDQUFBQUFBQU1BRmdBQUFFTm9aVzFFY21GM0lERXlMakF1TWk0eE1EYzJCQUlRQUROczRmL2FpY3YvRnNHbUFKYTd0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xaUlFCc1dDQVFBQUFBa0FCZ0lCQUFBQUNRQUdRZ0FBQkFJQWdBQkFBOElBZ0FCQUFPQU53QUFBQVFDRUFBemJPSC8yb25ML3hiQnBnQ1d1N1FBQklBQkFBQUFBQUlJQUJQN0dRQk9LbHNBQ2dBQ0FBSUFBZ1FDQUFrQUt3UUNBQUFBU0FRQUFEY0VBUUFCQm9BQUFBQUFBQUlJQUVhT0hRQk85bGNBQkFJUUFPQm5GZ0JPOWxjQVJvNGRBT2NQWGdBakNBRUFBQUlIQWdBQUFBQUhEUUFCQUFBQUF3QmdBTWdBQXdCR0FBQUFBQVNBQWdBQUFBQUNDQUFBQUFBQVRpcE1BQW9BQWdBREFBQUFCSUFEQUFBQUFBSUlBQUFBQUFCT0ttb0FDZ0FDQUFRQUFnUUNBQWtBS3dRQ0FBQUFTQVFBQURjRUFRQUJCb0FBQUFBQUFBSUlBRE9UQXdCTzltWUFCQUlRQU0xcy9QOU85bVlBTTVNREFPY1BiUUFqQ0FFQUFBSUhBZ0FBQUFBSERRQUJBQUFBQXdCZ0FNZ0FBd0JHQUFBQUFBU0FCQUFBQUFBQ0NBRHRCT2IvVGlwYkFBb0FBZ0FGQUFJRUFnQUpBQ3NFQWdBQUFFZ0VBQUEzQkFFQUFRYUFBQUFBQUFBQ0NBQWdtT24vVHZaWEFBUUNFQUM2Y2VML1R2WlhBQ0NZNmYvbkQxNEFJd2dCQUFBQ0J3SUFBQUFBQncwQUFRQUFBQU1BWUFESUFBTUFSZ0FBQUFBRWdBVUFBQUFBQWdnQUFBQUFBRTRxTGdBS0FBSUFCZ0FBQUFTQUJnQUFBQUFDQ0FEQXV1Zi9IWWdjQUFvQUFnQUhBQUlFQWdBSEFDc0VBZ0FBQUVnRUFBQUdnQUFBQUFBQUFnZ0E5RTNyL3gzd0dBQUVBaEFBalNmay94M3dHQUQwVGV2L1VDTWdBQ01JQVFBQUFnY0NBQUFBQUFjTkFBRUFBQUFEQUdBQXlBQURBRTRBQUFBQUJJQUhBQUFBQUFJSUFBQUE4ZjhBQUFBQUNnQUNBQWdBQUFBRWdBZ0FBQUFBQWdnQUFRRGkvKzBFNXY4S0FBSUFDUUFBQUFTQUNRQUFBQUFDQ0FBQkFQSC8yZ25NL3dvQUFnQUtBQUFBQklBS0FBQUFBQUlJQUFBQUR3RGFDY3ovQ2dBQ0FBc0FBQUFFZ0FzQUFBQUFBZ2dBQUFBZUFPMEU1djhLQUFJQURBQUFBQVNBREFBQUFBQUNDQUFBQUE4QUFBQUFBQW9BQWdBTkFBSUVBZ0FIQUNzRUFnQUFBRWdFQUFBR2dBQUFBQUFBQWdnQU01TVNBQUJvL1A4RUFoQUF6R3dMQUFCby9QOHpreElBTTVzREFDTUlBUUFBQWdjQ0FBQUFBQWNOQUFFQUFBQURBR0FBeUFBREFFNEFBQUFBQklBTkFBQUFBQUlJQUVCRkdBQWRpQndBQ2dBQ0FBNEFBQUFFZ0E0QUFBQUFBZ2dBWGMwMEFGM05KUUFLQUFJQUR3QUFBQVNBRHdBQUFBQUNDQUR4QTBvQXlKWVFBQW9BQWdBUUFBSUVBZ0FJQUNzRUFnQUFBRWdFQUFBM0JBRUFBUWFBQUFBQUFBQUNDQUR4bzAwQXlLNE1BQVFDRUFEeFkwWUF5SzRNQUl1OVRRREliaFFBSXdnQkFBQUNCd0lBQUFBQUJ3MEFBUUFBQUFNQVlBRElBQU1BVHdBQUFBQUVnQkFBQUFBQUFnZ0FHSkU4QUt6SFFnQUtBQUlBRVFBQ0JBSUFCd0FyQkFJQUFRQklCQUFBTndRQkFBRUdnQUFBQUFBQUFnZ0FTeVJBQUt3dlB3QUVBaEFBNWYwNEFLd3ZQd0JMSkVBQUU1Wk5BQ01JQVFBQUFnY0NBQUFBQlFjQkFBRUFCdzRBQVFBQUFBTUFZQURJQUFNQVRrZ0FBQUFBQklBUkFBQUFBQUlJQUdlTFdRQm5pMG9BQ2dBQ0FCSUFOd1FCQUFFQUFBU0FFZ0FBQUFBQ0NBQWlUMkVBdDRWbkFBb0FBZ0FUQUFBQUJJQVRBQUFBQUFJSUFISkpmZ0J5U1c4QUNnQUNBQlFBQUFBRWdCUUFBQUFBQWdnQUxRMkdBTUZEakFBS0FBSUFGUUFBQUFTQUZRQUFBQUFDQ0FCOEI2TUFmQWVVQUFvQUFnQVdBQUlFQWdBUkFDc0VBZ0FBQUVnRUFBQTNCQUVBQVFhQUFBQUFBQUFDQ0FCOHA2WUFmRytRQUFRQ0VBQjhaNThBZkcrUUFCYkJwZ0RpMVprQUl3Z0JBQUFDQndJQUFBQUZCd0VBQVFBSERnQUJBQUFBQXdCZ0FNZ0FBd0JEYkFBQUFBQUVnQllBQUFBQUFnZ0FtTlp3QUZaNm9RQUtBQUlBRndBQUFBU0FGd0FBQUFBQ0NBQkozRk1BbTdhWkFBb0FBZ0FZQUFBQUJJQVlBQUFBQUFJSUFMU2xQZ0F2N2E0QUNnQUNBQmtBQWdRQ0FCRUFLd1FDQUFBQVNBUUFBRGNFQVFBQkJvQUFBQUFBQUFJSUFMUkZRZ0F2VmFzQUJBSVFBTFFGT3dBdlZhc0FUbDlDQUphN3RBQWpDQUVBQUFJSEFnQUFBQVVIQVFBQkFBY09BQUVBQUFBREFHQUF5QUFEQUVOc0FBQUFBQVNBR1FBQUFBQUNDQUNPR0V3QVM3eDhBQW9BQWdBYUFBQUFCWUFiQUFBQUNnQUNBQnNBQkFZRUFBRUFBQUFGQmdRQUFnQUFBQW9HQVFBQkFBQUZnQndBQUFBS0FBSUFIQUFFQmdRQUFnQUFBQVVHQkFBREFBQUFDZ1lCQUFFQUFBV0FIUUFBQUFvQUFnQWRBQVFHQkFBQ0FBQUFCUVlFQUFRQUFBQUtCZ0VBQVFBQUJZQWVBQUFBQ2dBQ0FCNEFCQVlFQUFJQUFBQUZCZ1FBQlFBQUFBb0dBUUFCQUFBRmdCOEFBQUFLQUFJQUh3QUVCZ1FBQlFBQUFBVUdCQUFHQUFBQUFBWUNBSUFBQUFBRmdDQUFBQUFLQUFJQUlBQUVCZ1FBQmdBQUFBVUdCQUFIQUFBQUFBWUNBSUFBQUFBRmdDRUFBQUFLQUFJQUlRQUVCZ1FBQndBQUFBVUdCQUFJQUFBQUFBWUNBSUFBQUFBRmdDSUFBQUFLQUFJQUlnQUVCZ1FBQ0FBQUFBVUdCQUFKQUFBQUFBWUNBSUFBQUFBRmdDTUFBQUFLQUFJQUl3QUVCZ1FBQ1FBQUFBVUdCQUFLQUFBQUFBWUNBSUFBQUFBRmdDUUFBQUFLQUFJQUpBQUVCZ1FBQ2dBQUFBVUdCQUFMQUFBQUFBWUNBSUFBQUFBRmdDVUFBQUFLQUFJQUpRQUVCZ1FBQ3dBQUFBVUdCQUFNQUFBQUFBWUNBSUFBQUFBRmdDWUFBQUFLQUFJQUpnQUVCZ1FBQndBQUFBVUdCQUFNQUFBQUFBWUNBSUFBQUFBRmdDY0FBQUFLQUFJQUp3QUVCZ1FBREFBQUFBVUdCQUFOQUFBQUFBWUNBSUFBQUFBRmdDZ0FBQUFLQUFJQUtBQUVCZ1FBQlFBQUFBVUdCQUFOQUFBQUFBWUNBSUFBQUFBRmdDa0FBQUFLQUFJQUtRQUVCZ1FBRFFBQUFBVUdCQUFPQUFBQUNnWUJBQUVBQUFXQUtnQUFBQW9BQWdBcUFBUUdCQUFPQUFBQUJRWUVBQThBQUFBQUJnSUFBZ0FBQUFXQUt3QUFBQW9BQWdBckFBUUdCQUFPQUFBQUJRWUVBQkFBQUFBS0JnRUFBUUFBQllBc0FBQUFDZ0FDQUN3QUJBWUVBQkFBQUFBRkJnUUFFUUFBQUFvR0FRQUJBQUFGZ0MwQUFBQUtBQUlBTFFBRUJnUUFFUUFBQUFVR0JBQVNBQUFBQ2dZQkFBRUFBQVdBTGdBQUFBb0FBZ0F1QUFRR0JBQVNBQUFBQlFZRUFCTUFBQUFBQmdJQWdBQUFBQVdBTHdBQUFBb0FBZ0F2QUFRR0JBQVRBQUFBQlFZRUFCUUFBQUFBQmdJQWdBQUFBQVdBTUFBQUFBb0FBZ0F3QUFRR0JBQVVBQUFBQlFZRUFCVUFBQUFLQmdFQUFRQUFCWUF4QUFBQUNnQUNBREVBQkFZRUFCUUFBQUFGQmdRQUZnQUFBQUFHQWdDQUFBQUFCWUF5QUFBQUNnQUNBRElBQkFZRUFCWUFBQUFGQmdRQUZ3QUFBQUFHQWdDQUFBQUFCWUF6QUFBQUNnQUNBRE1BQkFZRUFCY0FBQUFGQmdRQUdBQUFBQW9HQVFBQkFBQUZnRFFBQUFBS0FBSUFOQUFFQmdRQUZ3QUFBQVVHQkFBWkFBQUFBQVlDQUlBQUFBQUZnRFVBQUFBS0FBSUFOUUFFQmdRQUVnQUFBQVVHQkFBWkFBQUFBQVlDQUlBQUFBQUhnRGdBQUFBRUFoQUFBQUFBQU5COUpBQUFBQUFBVHFVVUFBb0FBZ0EyQUJBQVJ3QUFBRlJvWlhKbElHbHpJR0VnZG1Gc1pXNWpaU0J2Y2lCamFHRnlaMlVnWlhKeWIzSWdjMjl0Wlhkb1pYSmxJR2x1SUhSb2FYTWdZWEp2YldGMGFXTWdjM2x6ZEdWdExnQUtBZ0FFQUFRS0FnQUJBQTBDREFCT3BSUUFBQUFBQUFBQUFBQU9BZ3dBMEgwa0FBQUFBQUFBQUFBQUR3SU1BRTZsRkFDQjJBOEFBQUFBQUFBQUI0QTVBQUFBQkFJUUFBQUFBQUEwTS92L0FBQUFBTzBFNXY4S0FBSUFOd0FBQ2dJQUJBQUVDZ0lBQVFBTkFnd0E3UVRtL3dBQUFBQUFBQUFBRGdJTUFEUXorLzhBQUFBQUFBQUFBQThDREFEdEJPYi9SaTRWQUFBQUFBQUFBQWVBT2dBQUFBUUNFQURkRW1rQVRhNlpBTjBTYVFBR2dJUUFDZ0FDQURnQUFBb0NBQVFBQkFvQ0FBRUFEUUlNQUFhQWhBRGRFbWtBQUFBQUFBNENEQUJOcnBrQTNSSnBBQUFBQUFBUEFnd0FCb0NFQUNSQmZnQUFBQUFBQUFBQUFBQUFBQUFBQUE9PQ==</t>
        </r>
      </text>
    </comment>
    <comment ref="J206" authorId="0">
      <text>
        <r>
          <rPr>
            <sz val="9"/>
            <color indexed="81"/>
            <rFont val="Tahoma"/>
            <family val="2"/>
          </rPr>
          <t>QzE5SDI2TjJPfE1BU1RFUiBTSEVFVFBpY3R1cmUgMjl8Vm1wRFJEQXhNREFFQXdJQkFBQUFBQUFBQUFBQUFBQ0FBQUFBQUFNQUZnQUFBRU5vWlcxRWNtRjNJREV5TGpBdU1pNHhNRGMyQkFJUUFQcEh2di9IenJIL0FBQThBS2dae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GaEU3UllXQ0FRQUFBQWtBQmdJQkFBQUFDUUFHUWdBQUJBSUFnQUJBQThJQWdBQkFBT0FNUUFBQUFRQ0VBRDZSNzcveDg2eC93QUFQQUNvR2NnQUJJQUJBQUFBQUFJSUFBQUE0di9IRHJML0NnQUNBQUlBTndRQkFBRUFBQVNBQWdBQUFBQUNDQUFBQVBILzJnbk0vd29BQWdBREFBQUFCSUFEQUFBQUFBSUlBUC8vRGdEYUNjei9DZ0FDQUFRQUFBQUVnQVFBQUFBQUFnZ0FBQUFlQU8wRTV2OEtBQUlBQlFBQUFBU0FCUUFBQUFBQ0NBQUFBRHdBN1FUbS93b0FBZ0FHQURjRUFRQUJBQUFFZ0FZQUFBQUFBZ2dBQUFBUEFBQUFBQUFLQUFJQUJ3QUFBQVNBQndBQUFBQUNDQUJBUlJnQUhZZ2NBQW9BQWdBSUFBQUFCSUFJQUFBQUFBSUlBQUFBQUFCT0tpNEFDZ0FDQUFrQUFBQUVnQWtBQUFBQUFnZ0F3THJuL3gySUhBQUtBQUlBQ2dBQ0JBSUFCd0FyQkFJQUFRQklCQUFBQm9BQUFBQUFBQUlJQUh6MjR2OGQ4QmdBQkFJUUFCYlEyLzhkOEJnQTlFM3IvMUFqSUFBakNBRUFBQUlIQWdBQUFBVUhBUUFFQkFjR0FBSUFBZ0FEQUFBSERnQUJBQUFBQXdCZ0FNZ0FBd0JPU0FBQUFBQUVnQW9BQUFBQUFnZ0FBUUR4L3dBQUFBQUtBQUlBQ3dBQUFBU0FDd0FBQUFBQ0NBQUFBT0wvN1FUbS93b0FBZ0FNQUFBQUJJQU1BQUFBQUFJSUFBQUFBQUJPS2t3QUNnQUNBQTBBQUFBRWdBMEFBQUFBQWdnQUUvc1pBRTRxV3dBS0FBSUFEZ0FDQkFJQUNBQXJCQUlBQUFCSUJBQUFOd1FCQUFFR2dBQUFBQUFBQWdnQUU1c2RBRTVDVndBRUFoQUFFMXNXQUU1Q1Z3Q3N0QjBBVGdKZkFDTUlBUUFBQWdjQ0FBQUFBQWNOQUFFQUFBQURBR0FBeUFBREFFOEFBQUFBQklBT0FBQUFBQUlJQU8wRTV2OU9LbHNBQ2dBQ0FBOEFBZ1FDQUFjQUt3UUNBQUVBU0FRQUFEY0VBUUFCQm9BQUFBQUFBQUlJQUNDWTZmOU93bDRBQkFJUUFMcHg0di9uVzFBQUlKanAvMDdDWGdBakNBRUEvd0VIQVFEL0FnY0NBQUFBQlFjQkFBTUFCdzRBQVFBQUFBTUFZQURJQUFNQVRrZ0FBQUFBQklBUEFBQUFBQUlJQU8wRTV2OU9LbmtBQ2dBQ0FCQUFBQUFFZ0JBQUFBQUFBZ2dBaUUzSy8xQ2xoQUFLQUFJQUVRQTNCQUVBQVFBQUJJQVJBQUFBQUFJSUFJYlN2disxWEtBQUNnQUNBQklBTndRQkFBRUFBQVNBRWdBQUFBQUNDQUNJVGNyL0doUzhBQW9BQWdBVEFEY0VBUUFCQUFBRWdCTUFBQUFBQWdnQTdRVG0veHlQeHdBS0FBSUFGQUEzQkFFQUFRQUFCSUFVQUFBQUFBSUlBRkc4QVFBYUZMd0FDZ0FDQUJVQU53UUJBQUVBQUFTQUZRQUFBQUFDQ0FCVU53MEF0VnlnQUFvQUFnQVdBRGNFQVFBQkFBQUVnQllBQUFBQUFnZ0FVYndCQUZDbGhBQUtBQUlBRndBM0JBRUFBUUFBQllBWUFBQUFDZ0FDQUJnQUJBWUVBQUVBQUFBRkJnUUFBZ0FBQUFvR0FRQUJBQUFGZ0JrQUFBQUtBQUlBR1FBRUJnUUFBZ0FBQUFVR0JBQURBQUFBQUFZQ0FJQUFBQUFGZ0JvQUFBQUtBQUlBR2dBRUJnUUFBd0FBQUFVR0JBQUVBQUFBQUFZQ0FJQUFBQUFGZ0JzQUFBQUtBQUlBR3dBRUJnUUFCQUFBQUFVR0JBQUZBQUFBQ2dZQkFBRUFBQVdBSEFBQUFBb0FBZ0FjQUFRR0JBQUVBQUFBQlFZRUFBWUFBQUFBQmdJQWdBQUFBQVdBSFFBQUFBb0FBZ0FkQUFRR0JBQUdBQUFBQlFZRUFBY0FBQUFBQmdJQWdBQUFBQVdBSGdBQUFBb0FBZ0FlQUFRR0JBQUhBQUFBQlFZRUFBZ0FBQUFBQmdJQWdBQUFBQVdBSHdBQUFBb0FBZ0FmQUFRR0JBQUlBQUFBQlFZRUFBa0FBQUFBQmdJQWdBQUFBQVdBSUFBQUFBb0FBZ0FnQUFRR0JBQUpBQUFBQlFZRUFBb0FBQUFBQmdJQWdBQUFBQVdBSVFBQUFBb0FBZ0FoQUFRR0JBQUdBQUFBQlFZRUFBb0FBQUFBQmdJQWdBQUFBQVdBSWdBQUFBb0FBZ0FpQUFRR0JBQUtBQUFBQlFZRUFBc0FBQUFBQmdJQWdBQUFBQVdBSXdBQUFBb0FBZ0FqQUFRR0JBQUNBQUFBQlFZRUFBc0FBQUFBQmdJQWdBQUFBQVdBSkFBQUFBb0FBZ0FrQUFRR0JBQUlBQUFBQlFZRUFBd0FBQUFLQmdFQUFRQUFCWUFsQUFBQUNnQUNBQ1VBQkFZRUFBd0FBQUFGQmdRQURRQUFBQUFHQWdBQ0FBQUFCWUFtQUFBQUNnQUNBQ1lBQkFZRUFBd0FBQUFGQmdRQURnQUFBQW9HQVFBQkFBQUZnQ2NBQUFBS0FBSUFKd0FFQmdRQURnQUFBQVVHQkFBUEFBQUFDZ1lCQUFFQUFBV0FLQUFBQUFvQUFnQW9BQVFHQkFBUEFBQUFCUVlFQUJBQUFBQUtCZ0VBQVFBQUJZQXBBQUFBQ2dBQ0FDa0FCQVlFQUJBQUFBQUZCZ1FBRVFBQUFBb0dBUUFCQUFBRmdDb0FBQUFLQUFJQUtnQUVCZ1FBRVFBQUFBVUdCQUFTQUFBQUNnWUJBQUVBQUFXQUt3QUFBQW9BQWdBckFBUUdCQUFTQUFBQUJRWUVBQk1BQUFBS0JnRUFBUUFBQllBc0FBQUFDZ0FDQUN3QUJBWUVBQk1BQUFBRkJnUUFGQUFBQUFvR0FRQUJBQUFGZ0MwQUFBQUtBQUlBTFFBRUJnUUFGQUFBQUFVR0JBQVZBQUFBQ2dZQkFBRUFBQVdBTGdBQUFBb0FBZ0F1QUFRR0JBQVZBQUFBQlFZRUFCWUFBQUFLQmdFQUFRQUFCWUF2QUFBQUNnQUNBQzhBQkFZRUFBOEFBQUFGQmdRQUZnQUFBQW9HQVFBQkFBQUhnRElBQUFBRUFoQUFBQUFBQURReisvOEFBQUFBN1FUbS93b0FBZ0F3QUFBS0FnQUVBQVFLQWdBQkFBMENEQUR0Qk9iL0FBQUFBQUFBQUFBT0Fnd0FORFA3L3dBQUFBQUFBQUFBRHdJTUFPMEU1djlHTGhVQUFBQUFBQUFBQjRBekFBQUFCQUlRQUFBQUFBRFFmU1FBQUFBQUFFNmxGQUFLQUFJQU1RQUFDZ0lBQkFBRUNnSUFBUUFOQWd3QVRxVVVBQUFBQUFBQUFBQUFEZ0lNQU5COUpBQUFBQUFBQUFBQUFBOENEQUJPcFJRQWdkZ1BBQUFBQUFBQUFBQUFBQUFBQUFBQQ==</t>
        </r>
      </text>
    </comment>
    <comment ref="K206" authorId="0">
      <text>
        <r>
          <rPr>
            <sz val="9"/>
            <color indexed="81"/>
            <rFont val="Tahoma"/>
            <family val="2"/>
          </rPr>
          <t>QzE5SDI2TjJPfE1BU1RFUiBTSEVFVFBpY3R1cmUgMjl8Vm1wRFJEQXhNREFFQXdJQkFBQUFBQUFBQUFBQUFBQ0FBQUFBQUFNQUZnQUFBRU5vWlcxRWNtRjNJREV5TGpBdU1pNHhNRGMyQkFJUUFQcEh2di9IenJIL0FBQThBS2dae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GaEU3UllXQ0FRQUFBQWtBQmdJQkFBQUFDUUFHUWdBQUJBSUFnQUJBQThJQWdBQkFBT0FNUUFBQUFRQ0VBRDZSNzcveDg2eC93QUFQQUNvR2NnQUJJQUJBQUFBQUFJSUFBQUE0di9IRHJML0NnQUNBQUlBTndRQkFBRUFBQVNBQWdBQUFBQUNDQUFBQVBILzJnbk0vd29BQWdBREFBQUFCSUFEQUFBQUFBSUlBUC8vRGdEYUNjei9DZ0FDQUFRQUFBQUVnQVFBQUFBQUFnZ0FBQUFlQU8wRTV2OEtBQUlBQlFBQUFBU0FCUUFBQUFBQ0NBQUFBRHdBN1FUbS93b0FBZ0FHQURjRUFRQUJBQUFFZ0FZQUFBQUFBZ2dBQUFBUEFBQUFBQUFLQUFJQUJ3QUFBQVNBQndBQUFBQUNDQUJBUlJnQUhZZ2NBQW9BQWdBSUFBQUFCSUFJQUFBQUFBSUlBQUFBQUFCT0tpNEFDZ0FDQUFrQUFBQUVnQWtBQUFBQUFnZ0F3THJuL3gySUhBQUtBQUlBQ2dBQ0JBSUFCd0FyQkFJQUFRQklCQUFBQm9BQUFBQUFBQUlJQUh6MjR2OGQ4QmdBQkFJUUFCYlEyLzhkOEJnQTlFM3IvMUFqSUFBakNBRUFBQUlIQWdBQUFBVUhBUUFFQkFjR0FBSUFBZ0FEQUFBSERnQUJBQUFBQXdCZ0FNZ0FBd0JPU0FBQUFBQUVnQW9BQUFBQUFnZ0FBUUR4L3dBQUFBQUtBQUlBQ3dBQUFBU0FDd0FBQUFBQ0NBQUFBT0wvN1FUbS93b0FBZ0FNQUFBQUJJQU1BQUFBQUFJSUFBQUFBQUJPS2t3QUNnQUNBQTBBQUFBRWdBMEFBQUFBQWdnQUUvc1pBRTRxV3dBS0FBSUFEZ0FDQkFJQUNBQXJCQUlBQUFCSUJBQUFOd1FCQUFFR2dBQUFBQUFBQWdnQUU1c2RBRTVDVndBRUFoQUFFMXNXQUU1Q1Z3Q3N0QjBBVGdKZkFDTUlBUUFBQWdjQ0FBQUFBQWNOQUFFQUFBQURBR0FBeUFBREFFOEFBQUFBQklBT0FBQUFBQUlJQU8wRTV2OU9LbHNBQ2dBQ0FBOEFBZ1FDQUFjQUt3UUNBQUVBU0FRQUFEY0VBUUFCQm9BQUFBQUFBQUlJQUNDWTZmOU93bDRBQkFJUUFMcHg0di9uVzFBQUlKanAvMDdDWGdBakNBRUEvd0VIQVFEL0FnY0NBQUFBQlFjQkFBTUFCdzRBQVFBQUFBTUFZQURJQUFNQVRrZ0FBQUFBQklBUEFBQUFBQUlJQU8wRTV2OU9LbmtBQ2dBQ0FCQUFBQUFFZ0JBQUFBQUFBZ2dBaUUzSy8xQ2xoQUFLQUFJQUVRQTNCQUVBQVFBQUJJQVJBQUFBQUFJSUFJYlN2disxWEtBQUNnQUNBQklBTndRQkFBRUFBQVNBRWdBQUFBQUNDQUNJVGNyL0doUzhBQW9BQWdBVEFEY0VBUUFCQUFBRWdCTUFBQUFBQWdnQTdRVG0veHlQeHdBS0FBSUFGQUEzQkFFQUFRQUFCSUFVQUFBQUFBSUlBRkc4QVFBYUZMd0FDZ0FDQUJVQU53UUJBQUVBQUFTQUZRQUFBQUFDQ0FCVU53MEF0VnlnQUFvQUFnQVdBRGNFQVFBQkFBQUVnQllBQUFBQUFnZ0FVYndCQUZDbGhBQUtBQUlBRndBM0JBRUFBUUFBQllBWUFBQUFDZ0FDQUJnQUJBWUVBQUVBQUFBRkJnUUFBZ0FBQUFvR0FRQUJBQUFGZ0JrQUFBQUtBQUlBR1FBRUJnUUFBZ0FBQUFVR0JBQURBQUFBQUFZQ0FJQUFBQUFGZ0JvQUFBQUtBQUlBR2dBRUJnUUFBd0FBQUFVR0JBQUVBQUFBQUFZQ0FJQUFBQUFGZ0JzQUFBQUtBQUlBR3dBRUJnUUFCQUFBQUFVR0JBQUZBQUFBQ2dZQkFBRUFBQVdBSEFBQUFBb0FBZ0FjQUFRR0JBQUVBQUFBQlFZRUFBWUFBQUFBQmdJQWdBQUFBQVdBSFFBQUFBb0FBZ0FkQUFRR0JBQUdBQUFBQlFZRUFBY0FBQUFBQmdJQWdBQUFBQVdBSGdBQUFBb0FBZ0FlQUFRR0JBQUhBQUFBQlFZRUFBZ0FBQUFBQmdJQWdBQUFBQVdBSHdBQUFBb0FBZ0FmQUFRR0JBQUlBQUFBQlFZRUFBa0FBQUFBQmdJQWdBQUFBQVdBSUFBQUFBb0FBZ0FnQUFRR0JBQUpBQUFBQlFZRUFBb0FBQUFBQmdJQWdBQUFBQVdBSVFBQUFBb0FBZ0FoQUFRR0JBQUdBQUFBQlFZRUFBb0FBQUFBQmdJQWdBQUFBQVdBSWdBQUFBb0FBZ0FpQUFRR0JBQUtBQUFBQlFZRUFBc0FBQUFBQmdJQWdBQUFBQVdBSXdBQUFBb0FBZ0FqQUFRR0JBQUNBQUFBQlFZRUFBc0FBQUFBQmdJQWdBQUFBQVdBSkFBQUFBb0FBZ0FrQUFRR0JBQUlBQUFBQlFZRUFBd0FBQUFLQmdFQUFRQUFCWUFsQUFBQUNnQUNBQ1VBQkFZRUFBd0FBQUFGQmdRQURRQUFBQUFHQWdBQ0FBQUFCWUFtQUFBQUNnQUNBQ1lBQkFZRUFBd0FBQUFGQmdRQURnQUFBQW9HQVFBQkFBQUZnQ2NBQUFBS0FBSUFKd0FFQmdRQURnQUFBQVVHQkFBUEFBQUFDZ1lCQUFFQUFBV0FLQUFBQUFvQUFnQW9BQVFHQkFBUEFBQUFCUVlFQUJBQUFBQUtCZ0VBQVFBQUJZQXBBQUFBQ2dBQ0FDa0FCQVlFQUJBQUFBQUZCZ1FBRVFBQUFBb0dBUUFCQUFBRmdDb0FBQUFLQUFJQUtnQUVCZ1FBRVFBQUFBVUdCQUFTQUFBQUNnWUJBQUVBQUFXQUt3QUFBQW9BQWdBckFBUUdCQUFTQUFBQUJRWUVBQk1BQUFBS0JnRUFBUUFBQllBc0FBQUFDZ0FDQUN3QUJBWUVBQk1BQUFBRkJnUUFGQUFBQUFvR0FRQUJBQUFGZ0MwQUFBQUtBQUlBTFFBRUJnUUFGQUFBQUFVR0JBQVZBQUFBQ2dZQkFBRUFBQVdBTGdBQUFBb0FBZ0F1QUFRR0JBQVZBQUFBQlFZRUFCWUFBQUFLQmdFQUFRQUFCWUF2QUFBQUNnQUNBQzhBQkFZRUFBOEFBQUFGQmdRQUZnQUFBQW9HQVFBQkFBQUhnRElBQUFBRUFoQUFBQUFBQURReisvOEFBQUFBN1FUbS93b0FBZ0F3QUFBS0FnQUVBQVFLQWdBQkFBMENEQUR0Qk9iL0FBQUFBQUFBQUFBT0Fnd0FORFA3L3dBQUFBQUFBQUFBRHdJTUFPMEU1djlHTGhVQUFBQUFBQUFBQjRBekFBQUFCQUlRQUFBQUFBRFFmU1FBQUFBQUFFNmxGQUFLQUFJQU1RQUFDZ0lBQkFBRUNnSUFBUUFOQWd3QVRxVVVBQUFBQUFBQUFBQUFEZ0lNQU5COUpBQUFBQUFBQUFBQUFBOENEQUJPcFJRQWdkZ1BBQUFBQUFBQUFBQUFBQUFBQUFBQQ==</t>
        </r>
      </text>
    </comment>
    <comment ref="J207" authorId="0">
      <text>
        <r>
          <rPr>
            <sz val="9"/>
            <color indexed="81"/>
            <rFont val="Tahoma"/>
            <family val="2"/>
          </rPr>
          <t>QzI5SDI4Q2xGM040TzJ8TUFTVEVSIFNIRUVUUGljdHVyZSAzN3xWbXBEUkRBeE1EQUVBd0lCQUFBQUFBQUFBQUFBQUFDQUFBQUFBQU1BRmdBQUFFTm9aVzFFY21GM0lERXlMakF1TWk0eE1EYzJCQUlRQUROczRmOWd3S24vVWpLMUFQOW9vU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iQUFBQUJBSVFBQUFBQUFBQUFBQUFBSURHQk42aEVoY1dDQVFBQUFBa0FCZ0lCQUFBQUNRQUdRZ0FBQkFJQWdBQkFBOElBZ0FCQUFPQVZRQUFBQVFDRUFBemJPSC9ZTUNwLzFJeXRRRC9hS0VCQklBQkFBQUFBQUlJQU8wRTV2OU9LbHNBQ2dBQ0FBSUFOd1FCQUFFQUFBU0FBZ0FBQUFBQ0NBQUFBQUFBVGlwTUFBb0FBZ0FEQURjRUFRQUJBQUFFZ0FNQUFBQUFBZ2dBQUFBQUFFNHFMZ0FLQUFJQUJBQUFBQVNBQkFBQUFBQUNDQURBdXVmL0hZZ2NBQW9BQWdBRkFBSUVBZ0FIQUNzRUFnQUFBRWdFQUFBR2dBQUFBQUFBQWdnQTlFM3IveDN3R0FBRUFoQUFqU2ZrL3gzd0dBRDBUZXYvVUNNZ0FDTUlBUUFBQWdjQ0FBQUFBQWNOQUFFQUFBQURBR0FBeUFBREFFNEFBQUFBQklBRkFBQUFBQUlJQUFBQThmOEFBQUFBQ2dBQ0FBWUFBQUFFZ0FZQUFBQUFBZ2dBQVFEaS8rMEU1djhLQUFJQUJ3QUFBQVNBQndBQUFBQUNDQUFCQVBILzJnbk0vd29BQWdBSUFBQUFCSUFJQUFBQUFBSUlBQUFBRHdEYUNjei9DZ0FDQUFrQUFBQUVnQWtBQUFBQUFnZ0FBQUFlQU1jT3N2OEtBQUlBQ2dBQ0JBSUFFUUFyQkFJQUFBQklCQUFBTndRQkFBRUdnQUFBQUFBQUFnZ0FBS0FoQU1jbXMvOEVBaEFBQUdBYUFHREFxZitadVNFQXh5YXoveU1JQVFEL0FRY0JBUDhDQndJQUFBQUZCd0VBQXdBSERnQUJBQUFBQXdCZ0FNZ0FBd0JEYkFBQUFBQUVnQW9BQUFBQUFnZ0FBQUFlQU8wRTV2OEtBQUlBQ3dBQUFBU0FDd0FBQUFBQ0NBQUFBQThBQUFBQUFBb0FBZ0FNQUFJRUFnQUhBQ3NFQWdBQUFFZ0VBQUFHZ0FBQUFBQUFBZ2dBTTVNU0FBQm8vUDhFQWhBQXpHd0xBQUJvL1A4emt4SUFNNXNEQUNNSUFRQUFBZ2NDQUFBQUFBY05BQUVBQUFBREFHQUF5QUFEQUU0QUFBQUFCSUFNQUFBQUFBSUlBRUJGR0FBZGlCd0FDZ0FDQUEwQUFBQUVnQTBBQUFBQUFnZ0FYYzAwQUYzTkpRQUtBQUlBRGdBQUFBU0FEZ0FBQUFBQ0NBRHhBMG9BeUpZUUFBb0FBZ0FQQUFJRUFnQUlBQ3NFQWdBQUFFZ0VBQUEzQkFFQUFRYUFBQUFBQUFBQ0NBRHhvMDBBeUs0TUFBUUNFQUR4WTBZQXlLNE1BSXU5VFFESWJoUUFJd2dCQUFBQ0J3SUFBQUFBQncwQUFRQUFBQU1BWUFESUFBTUFUd0FBQUFBRWdBOEFBQUFBQWdnQUdKRThBS3pIUWdBS0FBSUFFQUFDQkFJQUJ3QXJCQUlBQVFCSUJBQUFOd1FCQUFFR2dBQUFBQUFBQWdnQVN5UkFBS3d2UHdBRUFoQUE1ZjA0QUt3dlB3QkxKRUFBRTVaTkFDTUlBUUFBQWdjQ0FBQUFCUWNCQUFFQUJ3NEFBUUFBQUFNQVlBRElBQU1BVGtnQUFBQUFCSUFRQUFBQUFBSUlBR2VMV1FCbmkwb0FDZ0FDQUJFQU53UUJBQUVBQUFTQUVRQUFBQUFDQ0FBaVQyRUF0NFZuQUFvQUFnQVNBQUFBQklBU0FBQUFBQUlJQUk0WVRBQkx2SHdBQ2dBQ0FCTUFBQUFFZ0JNQUFBQUFBZ2dBU2R4VEFKdTJtUUFLQUFJQUZBQUFBQVNBRkFBQUFBQUNDQUNZMW5BQVZucWhBQW9BQWdBVkFBQUFCSUFWQUFBQUFBSUlBQzBOaGdEQlE0d0FDZ0FDQUJZQUFBQUVnQllBQUFBQUFnZ0Fja2wrQUhKSmJ3QUtBQUlBRndBQUFBU0FGd0FBQUFBQ0NBQlRtbmdBcFhTK0FBb0FBZ0FZQUFJRUFnQUhBQ3NFQWdBQUFFZ0VBQUFHZ0FBQUFBQUFBZ2dBaGkxOEFLWGN1Z0FFQWhBQUlBZDFBS1hjdWdDR0xYd0EyQS9DQUNNSUFRQUFBZ2NDQUFBQUFBY05BQUVBQUFBREFHQUF5QUFEQUU0QUFBQUFCSUFZQUFBQUFBSUlBTDlqWXdBNnE5TUFDZ0FDQUJrQU53UUJBQUVBQUFTQUdRQUFBQUFDQ0FCNUoyc0FpYVh3QUFvQUFnQWFBRGNFQVFBQkFBQUVnQm9BQUFBQUFnZ0F5U0dJQUVScCtBQUtBQUlBR3dBQUFBU0FHd0FBQUFBQ0NBQmRXSjBBcnpMakFBb0FBZ0FjQURjRUFRQUJBQUFFZ0J3QUFBQUFBZ2dBb3BTVkFHQTR4Z0FLQUFJQUhRQTNCQUVBQVFBQUJJQWRBQUFBQUFJSUFJVGxqd0NUWXhVQkNnQUNBQjRBQUFBRWdCNEFBQUFBQWdnQTc2NTZBQ2lhS2dFS0FBSUFId0FBQUFTQUh3QUFBQUFDQ0FDcWNvSUFkNVJIQVFvQUFnQWdBQUFBQklBZ0FBQUFBQUlJQVBwc253QXlXRThCQ2dBQ0FDRUFBQUFFZ0NFQUFBQUFBZ2dBdFRDbkFJSlNiQUVLQUFJQUlnQUNCQUlBQ0FBckJBSUFBQUJJQkFBQU53UUJBQUVHZ0FBQUFBQUFBZ2dBdGRDcUFJSnFhQUVFQWhBQXRaQ2pBSUpxYUFGTzZxb0FnaXB3QVNNSUFRQUFBZ2NDQUFBQUFBY05BQUVBQUFBREFHQUF5QUFEQUU4QUFBQUFCSUFpQUFBQUFBSUlBQ0Q2a1FBV2lZRUJDZ0FDQUNNQUFBQUVnQ01BQUFBQUFnZ0FqTU44QUt1L2xnRUtBQUlBSkFBQ0JBSUFDUUFyQkFJQUFBQklCQUFBTndRQkFBRUdnQUFBQUFBQUFnZ0F2MWFBQUt1TGt3RUVBaEFBV1RCNUFLdUxrd0cvVm9BQVJLV1pBU01JQVFBQUFnY0NBQUFBQUFjTkFBRUFBQUFEQUdBQXlBQURBRVlBQUFBQUJJQWtBQUFBQUFJSUFOSC9kQUJieFhrQkNnQUNBQ1VBQWdRQ0FBa0FLd1FDQUFBQVNBUUFBRGNFQVFBQkJvQUFBQUFBQUFJSUFBU1RlQUJia1hZQkJBSVFBSjVzY1FCYmtYWUJCSk40QVBXcWZBRWpDQUVBQUFJSEFnQUFBQUFIRFFBQkFBQUFBd0JnQU1nQUF3QkdBQUFBQUFTQUpRQUFBQUFDQ0FEYnZaa0Fab09lQVFvQUFnQW1BQUlFQWdBSkFDc0VBZ0FBQUVnRUFBQTNCQUVBQVFhQUFBQUFBQUFDQ0FBT1VaMEFaaytiQVFRQ0VBQ29LcFlBWmsrYkFRNVJuUUQvYUtFQkl3Z0JBQUFDQndJQUFBQUFCdzBBQVFBQUFBTUFZQURJQUFNQVJnQUFBQUFFZ0NZQUFBQUFBZ2dBanFPMEFKNGhPZ0VLQUFJQUp3QUFBQVNBSndBQUFBQUNDQURUMzZ3QVRpY2RBUW9BQWdBb0FBQUFCWUFwQUFBQUNnQUNBQ2tBQkFZRUFBRUFBQUFGQmdRQUFnQUFBQW9HQVFBQkFBQUZnQ29BQUFBS0FBSUFLZ0FFQmdRQUFnQUFBQVVHQkFBREFBQUFDZ1lCQUFFQUFBV0FLd0FBQUFvQUFnQXJBQVFHQkFBREFBQUFCUVlFQUFRQUFBQUFCZ0lBZ0FBQUFBV0FMQUFBQUFvQUFnQXNBQVFHQkFBRUFBQUFCUVlFQUFVQUFBQUFCZ0lBZ0FBQUFBV0FMUUFBQUFvQUFnQXRBQVFHQkFBRkFBQUFCUVlFQUFZQUFBQUFCZ0lBZ0FBQUFBV0FMZ0FBQUFvQUFnQXVBQVFHQkFBR0FBQUFCUVlFQUFjQUFBQUFCZ0lBZ0FBQUFBV0FMd0FBQUFvQUFnQXZBQVFHQkFBSEFBQUFCUVlFQUFnQUFBQUFCZ0lBZ0FBQUFBV0FNQUFBQUFvQUFnQXdBQVFHQkFBSUFBQUFCUVlFQUFrQUFBQUtCZ0VBQVFBQUJZQXhBQUFBQ2dBQ0FERUFCQVlFQUFnQUFBQUZCZ1FBQ2dBQUFBQUdBZ0NBQUFBQUJZQXlBQUFBQ2dBQ0FESUFCQVlFQUFvQUFBQUZCZ1FBQ3dBQUFBQUdBZ0NBQUFBQUJZQXpBQUFBQ2dBQ0FETUFCQVlFQUFVQUFBQUZCZ1FBQ3dBQUFBQUdBZ0NBQUFBQUJZQTBBQUFBQ2dBQ0FEUUFCQVlFQUFzQUFBQUZCZ1FBREFBQUFBQUdBZ0NBQUFBQUJZQTFBQUFBQ2dBQ0FEVUFCQVlFQUFNQUFBQUZCZ1FBREFBQUFBQUdBZ0NBQUFBQUJZQTJBQUFBQ2dBQ0FEWUFCQVlFQUF3QUFBQUZCZ1FBRFFBQUFBb0dBUUFCQUFBRmdEY0FBQUFLQUFJQU53QUVCZ1FBRFFBQUFBVUdCQUFPQUFBQUFBWUNBQUlBQUFBRmdEZ0FBQUFLQUFJQU9BQUVCZ1FBRFFBQUFBVUdCQUFQQUFBQUNnWUJBQUVBQUFXQU9RQUFBQW9BQWdBNUFBUUdCQUFQQUFBQUJRWUVBQkFBQUFBS0JnRUFBUUFBQllBNkFBQUFDZ0FDQURvQUJBWUVBQkFBQUFBRkJnUUFFUUFBQUFvR0FRQUJBQUFGZ0RzQUFBQUtBQUlBT3dBRUJnUUFFUUFBQUFVR0JBQVNBQUFBQUFZQ0FJQUFBQUFGZ0R3QUFBQUtBQUlBUEFBRUJnUUFFZ0FBQUFVR0JBQVRBQUFBQUFZQ0FJQUFBQUFGZ0QwQUFBQUtBQUlBUFFBRUJnUUFFd0FBQUFVR0JBQVVBQUFBQUFZQ0FJQUFBQUFGZ0Q0QUFBQUtBQUlBUGdBRUJnUUFGQUFBQUFVR0JBQVZBQUFBQUFZQ0FJQUFBQUFGZ0Q4QUFBQUtBQUlBUHdBRUJnUUFGUUFBQUFVR0JBQVdBQUFBQUFZQ0FJQUFBQUFGZ0VBQUFBQUtBQUlBUUFBRUJnUUFFUUFBQUFVR0JBQVdBQUFBQUFZQ0FJQUFBQUFGZ0VFQUFBQUtBQUlBUVFBRUJnUUFGQUFBQUFVR0JBQVhBQUFBQ2dZQkFBRUFBQVdBUWdBQUFBb0FBZ0JDQUFRR0JBQVhBQUFBQlFZRUFCZ0FBQUFLQmdFQUFRQUFCWUJEQUFBQUNnQUNBRU1BQkFZRUFCZ0FBQUFGQmdRQUdRQUFBQW9HQVFBQkFBQUZnRVFBQUFBS0FBSUFSQUFFQmdRQUdRQUFBQVVHQkFBYUFBQUFDZ1lCQUFFQUFBV0FSUUFBQUFvQUFnQkZBQVFHQkFBYUFBQUFCUVlFQUJzQUFBQUtCZ0VBQVFBQUJZQkdBQUFBQ2dBQ0FFWUFCQVlFQUJzQUFBQUZCZ1FBSEFBQUFBb0dBUUFCQUFBRmdFY0FBQUFLQUFJQVJ3QUVCZ1FBRndBQUFBVUdCQUFjQUFBQUNnWUJBQUVBQUFXQVNBQUFBQW9BQWdCSUFBUUdCQUFhQUFBQUJRWUVBQjBBQUFBS0JnRUFBUUFBQllCSkFBQUFDZ0FDQUVrQUJBWUVBQjBBQUFBRkJnUUFIZ0FBQUFBR0FnQ0FBQUFBQllCS0FBQUFDZ0FDQUVvQUJBWUVBQjRBQUFBRkJnUUFId0FBQUFBR0FnQ0FBQUFBQllCTEFBQUFDZ0FDQUVzQUJBWUVBQjhBQUFBRkJnUUFJQUFBQUFBR0FnQ0FBQUFBQllCTUFBQUFDZ0FDQUV3QUJBWUVBQ0FBQUFBRkJnUUFJUUFBQUFvR0FRQUJBQUFGZ0UwQUFBQUtBQUlBVFFBRUJnUUFJUUFBQUFVR0JBQWlBQUFBQ2dZQkFBRUFBQVdBVGdBQUFBb0FBZ0JPQUFRR0JBQWlBQUFBQlFZRUFDTUFBQUFLQmdFQUFRQUFCWUJQQUFBQUNnQUNBRThBQkFZRUFDSUFBQUFGQmdRQUpBQUFBQW9HQVFBQkFBQUZnRkFBQUFBS0FBSUFVQUFFQmdRQUlnQUFBQVVHQkFBbEFBQUFDZ1lCQUFFQUFBV0FVUUFBQUFvQUFnQlJBQVFHQkFBZ0FBQUFCUVlFQUNZQUFBQUFCZ0lBZ0FBQUFBV0FVZ0FBQUFvQUFnQlNBQVFHQkFBbUFBQUFCUVlFQUNjQUFBQUFCZ0lBZ0FBQUFBV0FVd0FBQUFvQUFnQlRBQVFHQkFBZEFBQUFCUVlFQUNjQUFBQUFCZ0lBZ0FBQUFBZUFWZ0FBQUFRQ0VBQUFBQUFBMEgwa0FBQUFBQUJPcFJRQUNnQUNBRlFBRUFCSEFBQUFWR2hsY21VZ2FYTWdZU0IyWVd4bGJtTmxJRzl5SUdOb1lYSm5aU0JsY25KdmNpQnpiMjFsZDJobGNtVWdhVzRnZEdocGN5QmhjbTl0WVhScFl5QnplWE4wWlcwdUFBb0NBQVFBQkFvQ0FBRUFEUUlNQUU2bEZBQUFBQUFBQUFBQUFBNENEQURRZlNRQUFBQUFBQUFBQUFBUEFnd0FUcVVVQUlIWUR3QUFBQUFBQUFBSGdGY0FBQUFFQWhBQUFBQUFBRFF6Ky84QUFBQUE3UVRtL3dvQUFnQlZBQUFLQWdBRUFBUUtBZ0FCQUEwQ0RBRHRCT2IvQUFBQUFBQUFBQUFPQWd3QU5EUDcvd0FBQUFBQUFBQUFEd0lNQU8wRTV2OUdMaFVBQUFBQUFBQUFCNEJZQUFBQUJBSVFBTjBTYVFCTnJwa0EzUkpwQUFhQWhBQUtBQUlBVmdBQUNnSUFCQUFFQ2dJQUFRQU5BZ3dBQm9DRUFOMFNhUUFBQUFBQURnSU1BRTJ1bVFEZEVta0FBQUFBQUE4Q0RBQUdnSVFBSkVGK0FBQUFBQUFBQUFlQVdRQUFBQVFDRUFBL3FaY0FLWXhIQVQrcGx3RGpYVElCQ2dBQ0FGY0FBQW9DQUFRQUJBb0NBQUVBRFFJTUFPTmRNZ0UvcVpjQUFBQUFBQTRDREFBcGpFY0JQNm1YQUFBQUFBQVBBZ3dBNDEweUFZWFhyQUFBQUFBQUFBQUFBQUFBQUFBQUFBPT0=</t>
        </r>
      </text>
    </comment>
    <comment ref="K207" authorId="0">
      <text>
        <r>
          <rPr>
            <sz val="9"/>
            <color indexed="81"/>
            <rFont val="Tahoma"/>
            <family val="2"/>
          </rPr>
          <t>QzI5SDI4Q2xGM040TzJ8TUFTVEVSIFNIRUVUUGljdHVyZSAzN3xWbXBEUkRBeE1EQUVBd0lCQUFBQUFBQUFBQUFBQUFDQUFBQUFBQU1BRmdBQUFFTm9aVzFFY21GM0lERXlMakF1TWk0eE1EYzJCQUlRQUROczRmOWd3S24vVWpLMUFQOW9vU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iQUFBQUJBSVFBQUFBQUFBQUFBQUFBSURHQk42aEVoY1dDQVFBQUFBa0FCZ0lCQUFBQUNRQUdRZ0FBQkFJQWdBQkFBOElBZ0FCQUFPQVZRQUFBQVFDRUFBemJPSC9ZTUNwLzFJeXRRRC9hS0VCQklBQkFBQUFBQUlJQU8wRTV2OU9LbHNBQ2dBQ0FBSUFOd1FCQUFFQUFBU0FBZ0FBQUFBQ0NBQUFBQUFBVGlwTUFBb0FBZ0FEQURjRUFRQUJBQUFFZ0FNQUFBQUFBZ2dBQUFBQUFFNHFMZ0FLQUFJQUJBQUFBQVNBQkFBQUFBQUNDQURBdXVmL0hZZ2NBQW9BQWdBRkFBSUVBZ0FIQUNzRUFnQUFBRWdFQUFBR2dBQUFBQUFBQWdnQTlFM3IveDN3R0FBRUFoQUFqU2ZrL3gzd0dBRDBUZXYvVUNNZ0FDTUlBUUFBQWdjQ0FBQUFBQWNOQUFFQUFBQURBR0FBeUFBREFFNEFBQUFBQklBRkFBQUFBQUlJQUFBQThmOEFBQUFBQ2dBQ0FBWUFBQUFFZ0FZQUFBQUFBZ2dBQVFEaS8rMEU1djhLQUFJQUJ3QUFBQVNBQndBQUFBQUNDQUFCQVBILzJnbk0vd29BQWdBSUFBQUFCSUFJQUFBQUFBSUlBQUFBRHdEYUNjei9DZ0FDQUFrQUFBQUVnQWtBQUFBQUFnZ0FBQUFlQU1jT3N2OEtBQUlBQ2dBQ0JBSUFFUUFyQkFJQUFBQklCQUFBTndRQkFBRUdnQUFBQUFBQUFnZ0FBS0FoQU1jbXMvOEVBaEFBQUdBYUFHREFxZitadVNFQXh5YXoveU1JQVFEL0FRY0JBUDhDQndJQUFBQUZCd0VBQXdBSERnQUJBQUFBQXdCZ0FNZ0FBd0JEYkFBQUFBQUVnQW9BQUFBQUFnZ0FBQUFlQU8wRTV2OEtBQUlBQ3dBQUFBU0FDd0FBQUFBQ0NBQUFBQThBQUFBQUFBb0FBZ0FNQUFJRUFnQUhBQ3NFQWdBQUFFZ0VBQUFHZ0FBQUFBQUFBZ2dBTTVNU0FBQm8vUDhFQWhBQXpHd0xBQUJvL1A4emt4SUFNNXNEQUNNSUFRQUFBZ2NDQUFBQUFBY05BQUVBQUFBREFHQUF5QUFEQUU0QUFBQUFCSUFNQUFBQUFBSUlBRUJGR0FBZGlCd0FDZ0FDQUEwQUFBQUVnQTBBQUFBQUFnZ0FYYzAwQUYzTkpRQUtBQUlBRGdBQUFBU0FEZ0FBQUFBQ0NBRHhBMG9BeUpZUUFBb0FBZ0FQQUFJRUFnQUlBQ3NFQWdBQUFFZ0VBQUEzQkFFQUFRYUFBQUFBQUFBQ0NBRHhvMDBBeUs0TUFBUUNFQUR4WTBZQXlLNE1BSXU5VFFESWJoUUFJd2dCQUFBQ0J3SUFBQUFBQncwQUFRQUFBQU1BWUFESUFBTUFUd0FBQUFBRWdBOEFBQUFBQWdnQUdKRThBS3pIUWdBS0FBSUFFQUFDQkFJQUJ3QXJCQUlBQVFCSUJBQUFOd1FCQUFFR2dBQUFBQUFBQWdnQVN5UkFBS3d2UHdBRUFoQUE1ZjA0QUt3dlB3QkxKRUFBRTVaTkFDTUlBUUFBQWdjQ0FBQUFCUWNCQUFFQUJ3NEFBUUFBQUFNQVlBRElBQU1BVGtnQUFBQUFCSUFRQUFBQUFBSUlBR2VMV1FCbmkwb0FDZ0FDQUJFQU53UUJBQUVBQUFTQUVRQUFBQUFDQ0FBaVQyRUF0NFZuQUFvQUFnQVNBQUFBQklBU0FBQUFBQUlJQUk0WVRBQkx2SHdBQ2dBQ0FCTUFBQUFFZ0JNQUFBQUFBZ2dBU2R4VEFKdTJtUUFLQUFJQUZBQUFBQVNBRkFBQUFBQUNDQUNZMW5BQVZucWhBQW9BQWdBVkFBQUFCSUFWQUFBQUFBSUlBQzBOaGdEQlE0d0FDZ0FDQUJZQUFBQUVnQllBQUFBQUFnZ0Fja2wrQUhKSmJ3QUtBQUlBRndBQUFBU0FGd0FBQUFBQ0NBQlRtbmdBcFhTK0FBb0FBZ0FZQUFJRUFnQUhBQ3NFQWdBQUFFZ0VBQUFHZ0FBQUFBQUFBZ2dBaGkxOEFLWGN1Z0FFQWhBQUlBZDFBS1hjdWdDR0xYd0EyQS9DQUNNSUFRQUFBZ2NDQUFBQUFBY05BQUVBQUFBREFHQUF5QUFEQUU0QUFBQUFCSUFZQUFBQUFBSUlBTDlqWXdBNnE5TUFDZ0FDQUJrQU53UUJBQUVBQUFTQUdRQUFBQUFDQ0FCNUoyc0FpYVh3QUFvQUFnQWFBRGNFQVFBQkFBQUVnQm9BQUFBQUFnZ0F5U0dJQUVScCtBQUtBQUlBR3dBQUFBU0FHd0FBQUFBQ0NBQmRXSjBBcnpMakFBb0FBZ0FjQURjRUFRQUJBQUFFZ0J3QUFBQUFBZ2dBb3BTVkFHQTR4Z0FLQUFJQUhRQTNCQUVBQVFBQUJJQWRBQUFBQUFJSUFJVGxqd0NUWXhVQkNnQUNBQjRBQUFBRWdCNEFBQUFBQWdnQTc2NTZBQ2lhS2dFS0FBSUFId0FBQUFTQUh3QUFBQUFDQ0FDcWNvSUFkNVJIQVFvQUFnQWdBQUFBQklBZ0FBQUFBQUlJQVBwc253QXlXRThCQ2dBQ0FDRUFBQUFFZ0NFQUFBQUFBZ2dBdFRDbkFJSlNiQUVLQUFJQUlnQUNCQUlBQ0FBckJBSUFBQUJJQkFBQU53UUJBQUVHZ0FBQUFBQUFBZ2dBdGRDcUFJSnFhQUVFQWhBQXRaQ2pBSUpxYUFGTzZxb0FnaXB3QVNNSUFRQUFBZ2NDQUFBQUFBY05BQUVBQUFBREFHQUF5QUFEQUU4QUFBQUFCSUFpQUFBQUFBSUlBQ0Q2a1FBV2lZRUJDZ0FDQUNNQUFBQUVnQ01BQUFBQUFnZ0FqTU44QUt1L2xnRUtBQUlBSkFBQ0JBSUFDUUFyQkFJQUFBQklCQUFBTndRQkFBRUdnQUFBQUFBQUFnZ0F2MWFBQUt1TGt3RUVBaEFBV1RCNUFLdUxrd0cvVm9BQVJLV1pBU01JQVFBQUFnY0NBQUFBQUFjTkFBRUFBQUFEQUdBQXlBQURBRVlBQUFBQUJJQWtBQUFBQUFJSUFOSC9kQUJieFhrQkNnQUNBQ1VBQWdRQ0FBa0FLd1FDQUFBQVNBUUFBRGNFQVFBQkJvQUFBQUFBQUFJSUFBU1RlQUJia1hZQkJBSVFBSjVzY1FCYmtYWUJCSk40QVBXcWZBRWpDQUVBQUFJSEFnQUFBQUFIRFFBQkFBQUFBd0JnQU1nQUF3QkdBQUFBQUFTQUpRQUFBQUFDQ0FEYnZaa0Fab09lQVFvQUFnQW1BQUlFQWdBSkFDc0VBZ0FBQUVnRUFBQTNCQUVBQVFhQUFBQUFBQUFDQ0FBT1VaMEFaaytiQVFRQ0VBQ29LcFlBWmsrYkFRNVJuUUQvYUtFQkl3Z0JBQUFDQndJQUFBQUFCdzBBQVFBQUFBTUFZQURJQUFNQVJnQUFBQUFFZ0NZQUFBQUFBZ2dBanFPMEFKNGhPZ0VLQUFJQUp3QUFBQVNBSndBQUFBQUNDQURUMzZ3QVRpY2RBUW9BQWdBb0FBQUFCWUFwQUFBQUNnQUNBQ2tBQkFZRUFBRUFBQUFGQmdRQUFnQUFBQW9HQVFBQkFBQUZnQ29BQUFBS0FBSUFLZ0FFQmdRQUFnQUFBQVVHQkFBREFBQUFDZ1lCQUFFQUFBV0FLd0FBQUFvQUFnQXJBQVFHQkFBREFBQUFCUVlFQUFRQUFBQUFCZ0lBZ0FBQUFBV0FMQUFBQUFvQUFnQXNBQVFHQkFBRUFBQUFCUVlFQUFVQUFBQUFCZ0lBZ0FBQUFBV0FMUUFBQUFvQUFnQXRBQVFHQkFBRkFBQUFCUVlFQUFZQUFBQUFCZ0lBZ0FBQUFBV0FMZ0FBQUFvQUFnQXVBQVFHQkFBR0FBQUFCUVlFQUFjQUFBQUFCZ0lBZ0FBQUFBV0FMd0FBQUFvQUFnQXZBQVFHQkFBSEFBQUFCUVlFQUFnQUFBQUFCZ0lBZ0FBQUFBV0FNQUFBQUFvQUFnQXdBQVFHQkFBSUFBQUFCUVlFQUFrQUFBQUtCZ0VBQVFBQUJZQXhBQUFBQ2dBQ0FERUFCQVlFQUFnQUFBQUZCZ1FBQ2dBQUFBQUdBZ0NBQUFBQUJZQXlBQUFBQ2dBQ0FESUFCQVlFQUFvQUFBQUZCZ1FBQ3dBQUFBQUdBZ0NBQUFBQUJZQXpBQUFBQ2dBQ0FETUFCQVlFQUFVQUFBQUZCZ1FBQ3dBQUFBQUdBZ0NBQUFBQUJZQTBBQUFBQ2dBQ0FEUUFCQVlFQUFzQUFBQUZCZ1FBREFBQUFBQUdBZ0NBQUFBQUJZQTFBQUFBQ2dBQ0FEVUFCQVlFQUFNQUFBQUZCZ1FBREFBQUFBQUdBZ0NBQUFBQUJZQTJBQUFBQ2dBQ0FEWUFCQVlFQUF3QUFBQUZCZ1FBRFFBQUFBb0dBUUFCQUFBRmdEY0FBQUFLQUFJQU53QUVCZ1FBRFFBQUFBVUdCQUFPQUFBQUFBWUNBQUlBQUFBRmdEZ0FBQUFLQUFJQU9BQUVCZ1FBRFFBQUFBVUdCQUFQQUFBQUNnWUJBQUVBQUFXQU9RQUFBQW9BQWdBNUFBUUdCQUFQQUFBQUJRWUVBQkFBQUFBS0JnRUFBUUFBQllBNkFBQUFDZ0FDQURvQUJBWUVBQkFBQUFBRkJnUUFFUUFBQUFvR0FRQUJBQUFGZ0RzQUFBQUtBQUlBT3dBRUJnUUFFUUFBQUFVR0JBQVNBQUFBQUFZQ0FJQUFBQUFGZ0R3QUFBQUtBQUlBUEFBRUJnUUFFZ0FBQUFVR0JBQVRBQUFBQUFZQ0FJQUFBQUFGZ0QwQUFBQUtBQUlBUFFBRUJnUUFFd0FBQUFVR0JBQVVBQUFBQUFZQ0FJQUFBQUFGZ0Q0QUFBQUtBQUlBUGdBRUJnUUFGQUFBQUFVR0JBQVZBQUFBQUFZQ0FJQUFBQUFGZ0Q4QUFBQUtBQUlBUHdBRUJnUUFGUUFBQUFVR0JBQVdBQUFBQUFZQ0FJQUFBQUFGZ0VBQUFBQUtBQUlBUUFBRUJnUUFFUUFBQUFVR0JBQVdBQUFBQUFZQ0FJQUFBQUFGZ0VFQUFBQUtBQUlBUVFBRUJnUUFGQUFBQUFVR0JBQVhBQUFBQ2dZQkFBRUFBQVdBUWdBQUFBb0FBZ0JDQUFRR0JBQVhBQUFBQlFZRUFCZ0FBQUFLQmdFQUFRQUFCWUJEQUFBQUNnQUNBRU1BQkFZRUFCZ0FBQUFGQmdRQUdRQUFBQW9HQVFBQkFBQUZnRVFBQUFBS0FBSUFSQUFFQmdRQUdRQUFBQVVHQkFBYUFBQUFDZ1lCQUFFQUFBV0FSUUFBQUFvQUFnQkZBQVFHQkFBYUFBQUFCUVlFQUJzQUFBQUtCZ0VBQVFBQUJZQkdBQUFBQ2dBQ0FFWUFCQVlFQUJzQUFBQUZCZ1FBSEFBQUFBb0dBUUFCQUFBRmdFY0FBQUFLQUFJQVJ3QUVCZ1FBRndBQUFBVUdCQUFjQUFBQUNnWUJBQUVBQUFXQVNBQUFBQW9BQWdCSUFBUUdCQUFhQUFBQUJRWUVBQjBBQUFBS0JnRUFBUUFBQllCSkFBQUFDZ0FDQUVrQUJBWUVBQjBBQUFBRkJnUUFIZ0FBQUFBR0FnQ0FBQUFBQllCS0FBQUFDZ0FDQUVvQUJBWUVBQjRBQUFBRkJnUUFId0FBQUFBR0FnQ0FBQUFBQllCTEFBQUFDZ0FDQUVzQUJBWUVBQjhBQUFBRkJnUUFJQUFBQUFBR0FnQ0FBQUFBQllCTUFBQUFDZ0FDQUV3QUJBWUVBQ0FBQUFBRkJnUUFJUUFBQUFvR0FRQUJBQUFGZ0UwQUFBQUtBQUlBVFFBRUJnUUFJUUFBQUFVR0JBQWlBQUFBQ2dZQkFBRUFBQVdBVGdBQUFBb0FBZ0JPQUFRR0JBQWlBQUFBQlFZRUFDTUFBQUFLQmdFQUFRQUFCWUJQQUFBQUNnQUNBRThBQkFZRUFDSUFBQUFGQmdRQUpBQUFBQW9HQVFBQkFBQUZnRkFBQUFBS0FBSUFVQUFFQmdRQUlnQUFBQVVHQkFBbEFBQUFDZ1lCQUFFQUFBV0FVUUFBQUFvQUFnQlJBQVFHQkFBZ0FBQUFCUVlFQUNZQUFBQUFCZ0lBZ0FBQUFBV0FVZ0FBQUFvQUFnQlNBQVFHQkFBbUFBQUFCUVlFQUNjQUFBQUFCZ0lBZ0FBQUFBV0FVd0FBQUFvQUFnQlRBQVFHQkFBZEFBQUFCUVlFQUNjQUFBQUFCZ0lBZ0FBQUFBZUFWZ0FBQUFRQ0VBQUFBQUFBMEgwa0FBQUFBQUJPcFJRQUNnQUNBRlFBRUFCSEFBQUFWR2hsY21VZ2FYTWdZU0IyWVd4bGJtTmxJRzl5SUdOb1lYSm5aU0JsY25KdmNpQnpiMjFsZDJobGNtVWdhVzRnZEdocGN5QmhjbTl0WVhScFl5QnplWE4wWlcwdUFBb0NBQVFBQkFvQ0FBRUFEUUlNQUU2bEZBQUFBQUFBQUFBQUFBNENEQURRZlNRQUFBQUFBQUFBQUFBUEFnd0FUcVVVQUlIWUR3QUFBQUFBQUFBSGdGY0FBQUFFQWhBQUFBQUFBRFF6Ky84QUFBQUE3UVRtL3dvQUFnQlZBQUFLQWdBRUFBUUtBZ0FCQUEwQ0RBRHRCT2IvQUFBQUFBQUFBQUFPQWd3QU5EUDcvd0FBQUFBQUFBQUFEd0lNQU8wRTV2OUdMaFVBQUFBQUFBQUFCNEJZQUFBQUJBSVFBTjBTYVFCTnJwa0EzUkpwQUFhQWhBQUtBQUlBVmdBQUNnSUFCQUFFQ2dJQUFRQU5BZ3dBQm9DRUFOMFNhUUFBQUFBQURnSU1BRTJ1bVFEZEVta0FBQUFBQUE4Q0RBQUdnSVFBSkVGK0FBQUFBQUFBQUFlQVdRQUFBQVFDRUFBL3FaY0FLWXhIQVQrcGx3RGpYVElCQ2dBQ0FGY0FBQW9DQUFRQUJBb0NBQUVBRFFJTUFPTmRNZ0UvcVpjQUFBQUFBQTRDREFBcGpFY0JQNm1YQUFBQUFBQVBBZ3dBNDEweUFZWFhyQUFBQUFBQUFBQUFBQUFBQUFBQUFBPT0=</t>
        </r>
      </text>
    </comment>
    <comment ref="J208" authorId="0">
      <text>
        <r>
          <rPr>
            <sz val="9"/>
            <color indexed="81"/>
            <rFont val="Tahoma"/>
            <family val="2"/>
          </rPr>
          <t>QzE3SDEzQ2xONE8yfE1BU1RFUiBTSEVFVFBpY3R1cmUgNzd8Vm1wRFJEQXhNREFFQXdJQkFBQUFBQUFBQUFBQUFBQ0FBQUFBQUFNQUZnQUFBRU5vWlcxRWNtRjNJREV5TGpBdU1pNHhNRGMyQkFJUUFMSlZsZjlnd0tuL2tWdGVBQ2Evc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MWlJRQnNXQ0FRQUFBQWtBQmdJQkFBQUFDUUFHUWdBQUJBSUFnQUJBQThJQWdBQkFBT0FOZ0FBQUFRQ0VBQ3lWWlgvWU1DcC81RmJYZ0FtdjdBQUJJQUJBQUFBQUFJSUFOU0pPQUNqWkxBQUNnQUNBQUlBTndRQkFBRUFBQVNBQWdBQUFBQUNDQUJwd0UwQUR5NmJBQW9BQWdBREFBSUVBZ0FJQUNzRUFnQUFBRWdFQUFBM0JBRUFBUWFBQUFBQUFBQUNDQUJwWUZFQUQwYVhBQVFDRUFCcElFb0FEMGFYQUFKNlVRQVBCcDhBSXdnQkFBQUNCd0lBQUFBQUJ3MEFBUUFBQUFNQVlBRElBQU1BVHdBQUFBQUVnQU1BQUFBQUFnZ0Fwb05IQU9MVmZRQUtBQUlBQkFBQUFBU0FCQUFBQUFBQ0NBQUF6MTBBOXNKcEFBb0FBZ0FGQUFBQUJJQUZBQUFBQUFJSUFEMlNWd0RKYWt3QUNnQUNBQVlBQUFBRWdBWUFBQUFBQWdnQUlBbzdBSWtsUXdBS0FBSUFCd0FBQUFTQUJ3QUFBQUFDQ0FCZHpUUUFYYzBsQUFvQUFnQUlBRGNFQVFBQkFBQUVnQWdBQUFBQUFnZ0FRRVVZQUIySUhBQUtBQUlBQ1FBQ0JBSUFCd0FyQkFJQUFBQklCQUFBQm9BQUFBQUFBQUlJQUhQWUd3QWQ4QmdBQkFJUUFBeXlGQUFkOEJnQWM5Z2JBRkFqSUFBakNBRUFBQUlIQWdBQUFBQUhEUUFCQUFBQUF3QmdBTWdBQXdCT0FBQUFBQVNBQ1FBQUFBQUNDQUFBQUFBQVRpb3VBQW9BQWdBS0FBQUFCSUFLQUFBQUFBSUlBTUM2NS84ZGlCd0FDZ0FDQUFzQUFnUUNBQWNBS3dRQ0FBQUFTQVFBQUFhQUFBQUFBQUFDQ0FEMFRldi9IZkFZQUFRQ0VBQ05KK1QvSGZBWUFQUk42LzlRSXlBQUl3Z0JBQUFDQndJQUFBQUFCdzBBQVFBQUFBTUFZQURJQUFNQVRnQUFBQUFFZ0FzQUFBQUFBZ2dBQUFEeC93QUFBQUFLQUFJQURBQUFBQVNBREFBQUFBQUNDQUFCQU9MLzdRVG0vd29BQWdBTkFBQUFCSUFOQUFBQUFBSUlBQUVBOGYvYUNjei9DZ0FDQUE0QUFnUUNBQWNBS3dRQ0FBQUFTQVFBQUFhQUFBQUFBQUFDQ0FBMGsvVC8ybkhJL3dRQ0VBRE5iTzMvMm5ISS96U1Q5UDhOcGMvL0l3Z0JBQUFDQndJQUFBQUFCdzBBQVFBQUFBTUFZQURJQUFNQVRnQUFBQUFFZ0E0QUFBQUFBZ2dBQUFBUEFOb0p6UDhLQUFJQUR3QUFBQVNBRHdBQUFBQUNDQUFBQUI0QXh3Nnkvd29BQWdBUUFBSUVBZ0FSQUNzRUFnQUFBRWdFQUFBM0JBRUFBUWFBQUFBQUFBQUNDQUFBb0NFQXh5YXovd1FDRUFBQVlCb0FZTUNwLzVtNUlRREhKclAvSXdnQkFQOEJCd0VBL3dJSEFnQUFBQVVIQVFBREFBY09BQUVBQUFBREFHQUF5QUFEQUVOc0FBQUFBQVNBRUFBQUFBQUNDQUFBQUI0QTdRVG0vd29BQWdBUkFBSUVBZ0FIQUNzRUFnQUFBRWdFQUFBR2dBQUFBQUFBQWdnQU01TWhBTzFzNHY4RUFoQUF6R3dhQU8xczR2OHpreUVBSUtEcC95TUlBUUFBQWdjQ0FBQUFBQWNOQUFFQUFBQURBR0FBeUFBREFFNEFBQUFBQklBUkFBQUFBQUlJQUFBQUR3QUFBQUFBQ2dBQ0FCSUFBQUFFZ0JJQUFBQUFBZ2dBQVFERS8rMEU1djhLQUFJQUV3QUFBQVNBRXdBQUFBQUNDQURRWGJML3JiL04vd29BQWdBVUFBSUVBZ0FJQUNzRUFnQUFBRWdFQUFBR2dBQUFBQUFBQWdnQTBQMjEvNjNYeWY4RUFoQUEwTDJ1LzYzWHlmOXBGN2IvclpmUi95TUlBUUFBQWdjQ0FBQUFBQWNOQUFFQUFBQURBR0FBeUFBREFFOEFBQUFBQklBVUFBQUFBQUlJQUxMVmxmL3RCTmYvQ2dBQ0FCVUFBQUFFZ0JVQUFBQUFBZ2dBc3RXVi8rMEU5ZjhLQUFJQUZnQUFBQVNBRmdBQUFBQUNDQURRWGJML0xVcisvd29BQWdBWEFBQUFCSUFYQUFBQUFBSUlBTWErSkFCMk9GY0FDZ0FDQUJnQUFBQUVnQmdBQUFBQUFnZ0FpZnNxQUtLUWRBQUtBQUlBR1FBQUFBV0FHZ0FBQUFvQUFnQWFBQVFHQkFBQkFBQUFCUVlFQUFJQUFBQUtCZ0VBQVFBQUJZQWJBQUFBQ2dBQ0FCc0FCQVlFQUFJQUFBQUZCZ1FBQXdBQUFBb0dBUUFCQUFBRmdCd0FBQUFLQUFJQUhBQUVCZ1FBQXdBQUFBVUdCQUFFQUFBQUFBWUNBSUFBQUFBRmdCMEFBQUFLQUFJQUhRQUVCZ1FBQkFBQUFBVUdCQUFGQUFBQUFBWUNBSUFBQUFBRmdCNEFBQUFLQUFJQUhnQUVCZ1FBQlFBQUFBVUdCQUFHQUFBQUFBWUNBSUFBQUFBRmdCOEFBQUFLQUFJQUh3QUVCZ1FBQmdBQUFBVUdCQUFIQUFBQUNnWUJBQUVBQUFXQUlBQUFBQW9BQWdBZ0FBUUdCQUFIQUFBQUJRWUVBQWdBQUFBS0JnRUFBUUFBQllBaEFBQUFDZ0FDQUNFQUJBWUVBQWdBQUFBRkJnUUFDUUFBQUFBR0FnQ0FBQUFBQllBaUFBQUFDZ0FDQUNJQUJBWUVBQWtBQUFBRkJnUUFDZ0FBQUFBR0FnQ0FBQUFBQllBakFBQUFDZ0FDQUNNQUJBWUVBQW9BQUFBRkJnUUFDd0FBQUFBR0FnQ0FBQUFBQllBa0FBQUFDZ0FDQUNRQUJBWUVBQXNBQUFBRkJnUUFEQUFBQUFBR0FnQ0FBQUFBQllBbEFBQUFDZ0FDQUNVQUJBWUVBQXdBQUFBRkJnUUFEUUFBQUFBR0FnQ0FBQUFBQllBbUFBQUFDZ0FDQUNZQUJBWUVBQTBBQUFBRkJnUUFEZ0FBQUFBR0FnQ0FBQUFBQllBbkFBQUFDZ0FDQUNjQUJBWUVBQTRBQUFBRkJnUUFEd0FBQUFvR0FRQUJBQUFGZ0NnQUFBQUtBQUlBS0FBRUJnUUFEZ0FBQUFVR0JBQVFBQUFBQUFZQ0FJQUFBQUFGZ0NrQUFBQUtBQUlBS1FBRUJnUUFFQUFBQUFVR0JBQVJBQUFBQUFZQ0FJQUFBQUFGZ0NvQUFBQUtBQUlBS2dBRUJnUUFDQUFBQUFVR0JBQVJBQUFBQUFZQ0FJQUFBQUFGZ0NzQUFBQUtBQUlBS3dBRUJnUUFDd0FBQUFVR0JBQVJBQUFBQUFZQ0FJQUFBQUFGZ0N3QUFBQUtBQUlBTEFBRUJnUUFEQUFBQUFVR0JBQVNBQUFBQUFBRmdDMEFBQUFLQUFJQUxRQUVCZ1FBRWdBQUFBVUdCQUFUQUFBQUFBWUNBSUFBQUFBRmdDNEFBQUFLQUFJQUxnQUVCZ1FBRXdBQUFBVUdCQUFVQUFBQUFBWUNBSUFBQUFBRmdDOEFBQUFLQUFJQUx3QUVCZ1FBRkFBQUFBVUdCQUFWQUFBQUFBWUNBSUFBQUFBRmdEQUFBQUFLQUFJQU1BQUVCZ1FBRlFBQUFBVUdCQUFXQUFBQUFBWUNBSUFBQUFBRmdERUFBQUFLQUFJQU1RQUVCZ1FBRWdBQUFBVUdCQUFXQUFBQUFBWUNBSUFBQUFBRmdESUFBQUFLQUFJQU1nQUVCZ1FBQmdBQUFBVUdCQUFYQUFBQUFBWUNBSUFBQUFBRmdETUFBQUFLQUFJQU13QUVCZ1FBRndBQUFBVUdCQUFZQUFBQUFBWUNBSUFBQUFBRmdEUUFBQUFLQUFJQU5BQUVCZ1FBQXdBQUFBVUdCQUFZQUFBQUFBWUNBSUFBQUFBSGdEY0FBQUFFQWhBQTQwWkJBUHlyZFFEalJrRUF0bjFnQUFvQUFnQTFBQUFLQWdBRUFBUUtBZ0FCQUEwQ0RBQzJmV0FBNDBaQkFBQUFBQUFPQWd3QS9LdDFBT05HUVFBQUFBQUFEd0lNQUxaOVlBQXBkVllBQUFBQUFBQUFCNEE0QUFBQUJBSVFBQUFBQUFEUWZTUUFBQUFBQUU2bEZBQUtBQUlBTmdBUUFFY0FBQUJVYUdWeVpTQnBjeUJoSUhaaGJHVnVZMlVnYjNJZ1kyaGhjbWRsSUdWeWNtOXlJSE52YldWM2FHVnlaU0JwYmlCMGFHbHpJR0Z5YjIxaGRHbGpJSE41YzNSbGJTNEFDZ0lBQkFBRUNnSUFBUUFOQWd3QVRxVVVBQUFBQUFBQUFBQUFEZ0lNQU5COUpBQUFBQUFBQUFBQUFBOENEQUJPcFJRQWdkZ1BBQUFBQUFBQUFBZUFPUUFBQUFRQ0VBQUFBQUFBTkRQNy93QUFBQUR0Qk9iL0NnQUNBRGNBQUFvQ0FBUUFCQW9DQUFFQURRSU1BTzBFNXY4QUFBQUFBQUFBQUE0Q0RBQTBNL3YvQUFBQUFBQUFBQUFQQWd3QTdRVG0vMFl1RlFBQUFBQUFBQUFIZ0RvQUFBQUVBaEFBQVh1cS8yL2Q5ZjhCZTZyLzdRVG0vd29BQWdBNEFBQUtBZ0FFQUFRS0FnQUJBQTBDREFEdEJPYi9BWHVxL3dBQUFBQU9BZ3dBYjkzMS93RjdxdjhBQUFBQUR3SU1BTzBFNXYrRFU3ci9BQUFBQUFBQUFBQUFBQUFBQUFBPQ==</t>
        </r>
      </text>
    </comment>
    <comment ref="K208" authorId="0">
      <text>
        <r>
          <rPr>
            <sz val="9"/>
            <color indexed="81"/>
            <rFont val="Tahoma"/>
            <family val="2"/>
          </rPr>
          <t>QzE3SDEzQ2xONE8yfE1BU1RFUiBTSEVFVFBpY3R1cmUgNzd8Vm1wRFJEQXhNREFFQXdJQkFBQUFBQUFBQUFBQUFBQ0FBQUFBQUFNQUZnQUFBRU5vWlcxRWNtRjNJREV5TGpBdU1pNHhNRGMyQkFJUUFMSlZsZjlnd0tuL2tWdGVBQ2Evc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MWlJRQnNXQ0FRQUFBQWtBQmdJQkFBQUFDUUFHUWdBQUJBSUFnQUJBQThJQWdBQkFBT0FOZ0FBQUFRQ0VBQ3lWWlgvWU1DcC81RmJYZ0FtdjdBQUJJQUJBQUFBQUFJSUFOU0pPQUNqWkxBQUNnQUNBQUlBTndRQkFBRUFBQVNBQWdBQUFBQUNDQUJwd0UwQUR5NmJBQW9BQWdBREFBSUVBZ0FJQUNzRUFnQUFBRWdFQUFBM0JBRUFBUWFBQUFBQUFBQUNDQUJwWUZFQUQwYVhBQVFDRUFCcElFb0FEMGFYQUFKNlVRQVBCcDhBSXdnQkFBQUNCd0lBQUFBQUJ3MEFBUUFBQUFNQVlBRElBQU1BVHdBQUFBQUVnQU1BQUFBQUFnZ0Fwb05IQU9MVmZRQUtBQUlBQkFBQUFBU0FCQUFBQUFBQ0NBQUF6MTBBOXNKcEFBb0FBZ0FGQUFBQUJJQUZBQUFBQUFJSUFEMlNWd0RKYWt3QUNnQUNBQVlBQUFBRWdBWUFBQUFBQWdnQUlBbzdBSWtsUXdBS0FBSUFCd0FBQUFTQUJ3QUFBQUFDQ0FCZHpUUUFYYzBsQUFvQUFnQUlBRGNFQVFBQkFBQUVnQWdBQUFBQUFnZ0FRRVVZQUIySUhBQUtBQUlBQ1FBQ0JBSUFCd0FyQkFJQUFBQklCQUFBQm9BQUFBQUFBQUlJQUhQWUd3QWQ4QmdBQkFJUUFBeXlGQUFkOEJnQWM5Z2JBRkFqSUFBakNBRUFBQUlIQWdBQUFBQUhEUUFCQUFBQUF3QmdBTWdBQXdCT0FBQUFBQVNBQ1FBQUFBQUNDQUFBQUFBQVRpb3VBQW9BQWdBS0FBQUFCSUFLQUFBQUFBSUlBTUM2NS84ZGlCd0FDZ0FDQUFzQUFnUUNBQWNBS3dRQ0FBQUFTQVFBQUFhQUFBQUFBQUFDQ0FEMFRldi9IZkFZQUFRQ0VBQ05KK1QvSGZBWUFQUk42LzlRSXlBQUl3Z0JBQUFDQndJQUFBQUFCdzBBQVFBQUFBTUFZQURJQUFNQVRnQUFBQUFFZ0FzQUFBQUFBZ2dBQUFEeC93QUFBQUFLQUFJQURBQUFBQVNBREFBQUFBQUNDQUFCQU9MLzdRVG0vd29BQWdBTkFBQUFCSUFOQUFBQUFBSUlBQUVBOGYvYUNjei9DZ0FDQUE0QUFnUUNBQWNBS3dRQ0FBQUFTQVFBQUFhQUFBQUFBQUFDQ0FBMGsvVC8ybkhJL3dRQ0VBRE5iTzMvMm5ISS96U1Q5UDhOcGMvL0l3Z0JBQUFDQndJQUFBQUFCdzBBQVFBQUFBTUFZQURJQUFNQVRnQUFBQUFFZ0E0QUFBQUFBZ2dBQUFBUEFOb0p6UDhLQUFJQUR3QUFBQVNBRHdBQUFBQUNDQUFBQUI0QXh3Nnkvd29BQWdBUUFBSUVBZ0FSQUNzRUFnQUFBRWdFQUFBM0JBRUFBUWFBQUFBQUFBQUNDQUFBb0NFQXh5YXovd1FDRUFBQVlCb0FZTUNwLzVtNUlRREhKclAvSXdnQkFQOEJCd0VBL3dJSEFnQUFBQVVIQVFBREFBY09BQUVBQUFBREFHQUF5QUFEQUVOc0FBQUFBQVNBRUFBQUFBQUNDQUFBQUI0QTdRVG0vd29BQWdBUkFBSUVBZ0FIQUNzRUFnQUFBRWdFQUFBR2dBQUFBQUFBQWdnQU01TWhBTzFzNHY4RUFoQUF6R3dhQU8xczR2OHpreUVBSUtEcC95TUlBUUFBQWdjQ0FBQUFBQWNOQUFFQUFBQURBR0FBeUFBREFFNEFBQUFBQklBUkFBQUFBQUlJQUFBQUR3QUFBQUFBQ2dBQ0FCSUFBQUFFZ0JJQUFBQUFBZ2dBQVFERS8rMEU1djhLQUFJQUV3QUFBQVNBRXdBQUFBQUNDQURRWGJML3JiL04vd29BQWdBVUFBSUVBZ0FJQUNzRUFnQUFBRWdFQUFBR2dBQUFBQUFBQWdnQTBQMjEvNjNYeWY4RUFoQUEwTDJ1LzYzWHlmOXBGN2IvclpmUi95TUlBUUFBQWdjQ0FBQUFBQWNOQUFFQUFBQURBR0FBeUFBREFFOEFBQUFBQklBVUFBQUFBQUlJQUxMVmxmL3RCTmYvQ2dBQ0FCVUFBQUFFZ0JVQUFBQUFBZ2dBc3RXVi8rMEU5ZjhLQUFJQUZnQUFBQVNBRmdBQUFBQUNDQURRWGJML0xVcisvd29BQWdBWEFBQUFCSUFYQUFBQUFBSUlBTWErSkFCMk9GY0FDZ0FDQUJnQUFBQUVnQmdBQUFBQUFnZ0FpZnNxQUtLUWRBQUtBQUlBR1FBQUFBV0FHZ0FBQUFvQUFnQWFBQVFHQkFBQkFBQUFCUVlFQUFJQUFBQUtCZ0VBQVFBQUJZQWJBQUFBQ2dBQ0FCc0FCQVlFQUFJQUFBQUZCZ1FBQXdBQUFBb0dBUUFCQUFBRmdCd0FBQUFLQUFJQUhBQUVCZ1FBQXdBQUFBVUdCQUFFQUFBQUFBWUNBSUFBQUFBRmdCMEFBQUFLQUFJQUhRQUVCZ1FBQkFBQUFBVUdCQUFGQUFBQUFBWUNBSUFBQUFBRmdCNEFBQUFLQUFJQUhnQUVCZ1FBQlFBQUFBVUdCQUFHQUFBQUFBWUNBSUFBQUFBRmdCOEFBQUFLQUFJQUh3QUVCZ1FBQmdBQUFBVUdCQUFIQUFBQUNnWUJBQUVBQUFXQUlBQUFBQW9BQWdBZ0FBUUdCQUFIQUFBQUJRWUVBQWdBQUFBS0JnRUFBUUFBQllBaEFBQUFDZ0FDQUNFQUJBWUVBQWdBQUFBRkJnUUFDUUFBQUFBR0FnQ0FBQUFBQllBaUFBQUFDZ0FDQUNJQUJBWUVBQWtBQUFBRkJnUUFDZ0FBQUFBR0FnQ0FBQUFBQllBakFBQUFDZ0FDQUNNQUJBWUVBQW9BQUFBRkJnUUFDd0FBQUFBR0FnQ0FBQUFBQllBa0FBQUFDZ0FDQUNRQUJBWUVBQXNBQUFBRkJnUUFEQUFBQUFBR0FnQ0FBQUFBQllBbEFBQUFDZ0FDQUNVQUJBWUVBQXdBQUFBRkJnUUFEUUFBQUFBR0FnQ0FBQUFBQllBbUFBQUFDZ0FDQUNZQUJBWUVBQTBBQUFBRkJnUUFEZ0FBQUFBR0FnQ0FBQUFBQllBbkFBQUFDZ0FDQUNjQUJBWUVBQTRBQUFBRkJnUUFEd0FBQUFvR0FRQUJBQUFGZ0NnQUFBQUtBQUlBS0FBRUJnUUFEZ0FBQUFVR0JBQVFBQUFBQUFZQ0FJQUFBQUFGZ0NrQUFBQUtBQUlBS1FBRUJnUUFFQUFBQUFVR0JBQVJBQUFBQUFZQ0FJQUFBQUFGZ0NvQUFBQUtBQUlBS2dBRUJnUUFDQUFBQUFVR0JBQVJBQUFBQUFZQ0FJQUFBQUFGZ0NzQUFBQUtBQUlBS3dBRUJnUUFDd0FBQUFVR0JBQVJBQUFBQUFZQ0FJQUFBQUFGZ0N3QUFBQUtBQUlBTEFBRUJnUUFEQUFBQUFVR0JBQVNBQUFBQUFBRmdDMEFBQUFLQUFJQUxRQUVCZ1FBRWdBQUFBVUdCQUFUQUFBQUFBWUNBSUFBQUFBRmdDNEFBQUFLQUFJQUxnQUVCZ1FBRXdBQUFBVUdCQUFVQUFBQUFBWUNBSUFBQUFBRmdDOEFBQUFLQUFJQUx3QUVCZ1FBRkFBQUFBVUdCQUFWQUFBQUFBWUNBSUFBQUFBRmdEQUFBQUFLQUFJQU1BQUVCZ1FBRlFBQUFBVUdCQUFXQUFBQUFBWUNBSUFBQUFBRmdERUFBQUFLQUFJQU1RQUVCZ1FBRWdBQUFBVUdCQUFXQUFBQUFBWUNBSUFBQUFBRmdESUFBQUFLQUFJQU1nQUVCZ1FBQmdBQUFBVUdCQUFYQUFBQUFBWUNBSUFBQUFBRmdETUFBQUFLQUFJQU13QUVCZ1FBRndBQUFBVUdCQUFZQUFBQUFBWUNBSUFBQUFBRmdEUUFBQUFLQUFJQU5BQUVCZ1FBQXdBQUFBVUdCQUFZQUFBQUFBWUNBSUFBQUFBSGdEY0FBQUFFQWhBQTQwWkJBUHlyZFFEalJrRUF0bjFnQUFvQUFnQTFBQUFLQWdBRUFBUUtBZ0FCQUEwQ0RBQzJmV0FBNDBaQkFBQUFBQUFPQWd3QS9LdDFBT05HUVFBQUFBQUFEd0lNQUxaOVlBQXBkVllBQUFBQUFBQUFCNEE0QUFBQUJBSVFBQUFBQUFEUWZTUUFBQUFBQUU2bEZBQUtBQUlBTmdBUUFFY0FBQUJVYUdWeVpTQnBjeUJoSUhaaGJHVnVZMlVnYjNJZ1kyaGhjbWRsSUdWeWNtOXlJSE52YldWM2FHVnlaU0JwYmlCMGFHbHpJR0Z5YjIxaGRHbGpJSE41YzNSbGJTNEFDZ0lBQkFBRUNnSUFBUUFOQWd3QVRxVVVBQUFBQUFBQUFBQUFEZ0lNQU5COUpBQUFBQUFBQUFBQUFBOENEQUJPcFJRQWdkZ1BBQUFBQUFBQUFBZUFPUUFBQUFRQ0VBQUFBQUFBTkRQNy93QUFBQUR0Qk9iL0NnQUNBRGNBQUFvQ0FBUUFCQW9DQUFFQURRSU1BTzBFNXY4QUFBQUFBQUFBQUE0Q0RBQTBNL3YvQUFBQUFBQUFBQUFQQWd3QTdRVG0vMFl1RlFBQUFBQUFBQUFIZ0RvQUFBQUVBaEFBQVh1cS8yL2Q5ZjhCZTZyLzdRVG0vd29BQWdBNEFBQUtBZ0FFQUFRS0FnQUJBQTBDREFEdEJPYi9BWHVxL3dBQUFBQU9BZ3dBYjkzMS93RjdxdjhBQUFBQUR3SU1BTzBFNXYrRFU3ci9BQUFBQUFBQUFBQUFBQUFBQUFBPQ==</t>
        </r>
      </text>
    </comment>
    <comment ref="J209" authorId="0">
      <text>
        <r>
          <rPr>
            <sz val="9"/>
            <color indexed="81"/>
            <rFont val="Tahoma"/>
            <family val="2"/>
          </rPr>
          <t>QzIySDIzTjdPMnxNQVNURVIgU0hFRVRQaWN0dXJlIDYyMXxWbXBEUkRBeE1EQUVBd0lCQUFBQUFBQUFBQUFBQUFDQUFBQUFBQU1BRmdBQUFFTm9aVzFFY21GM0lERXlMakF1TWk0eE1EYzJCQUlRQUFGZ3NmOEhBSzcrWnNaQkFEbnBY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LQUFBQUJBSVFBQUFBQUFBQUFBQUFBSURHQkpkT0pRNFdDQVFBQUFBa0FCZ0lCQUFBQUNRQUdRZ0FBQkFJQWdBQkFBOElBZ0FCQUFPQVJBQUFBQVFDRUFBQllMSC9Cd0N1L21iR1FRQTU2VndBQklBQkFBQUFBQUlJQUFFQTR2OEhRSzcrQ2dBQ0FBSUFOd1FCQUFFQUFBU0FBZ0FBQUFBQ0NBQUJBUEgvR2p2SS9nb0FBZ0FEQUFJRUFnQUlBQ3NFQWdBQUFFZ0VBQUEzQkFFQUFRYUFBQUFBQUFBQ0NBQUJvUFQvR2xQRS9nUUNFQUFCWU8zL0dsUEUvcHE1OVA4YUU4eitJd2dCQUFBQ0J3SUFBQUFBQncwQUFRQUFBQU1BWUFESUFBTUFUd0FBQUFBRWdBTUFBQUFBQWdnQUFRRGkveTAyNHY0S0FBSUFCQUFBQUFTQUJBQUFBQUFDQ0FBQkFNVC9MVGJpL2dvQUFnQUZBQUFBQklBRkFBQUFBQUlJQUFFQXRmOUFNZnorQ2dBQ0FBWUFBQUFFZ0FZQUFBQUFBZ2dBQVFERS8xTXNGdjhLQUFJQUJ3QUFBQVNBQndBQUFBQUNDQUFCQUxYL1p5Y3cvd29BQWdBSUFBSUVBZ0FJQUNzRUFnQUFBRWdFQUFBM0JBRUFBUWFBQUFBQUFBQUNDQUFCb0xqL1p6OHMvd1FDRUFBQllMSC9aejhzLzVxNXVQOW4velAvSXdnQkFBQUNCd0lBQUFBQUJ3MEFBUUFBQUFNQVlBRElBQU1BVHdBQUFBQUVnQWdBQUFBQUFnZ0FBUURFLzNvaVN2OEtBQUlBQ1FBQUFBU0FDUUFBQUFBQ0NBQUJBTFgvalIxay93b0FBZ0FLQUFBQUJJQUtBQUFBQUFJSUFBRUF4UCtnR0g3L0NnQUNBQXNBQUFBRWdBc0FBQUFBQWdnQUFRRGkvNkFZZnY4S0FBSUFEQUFBQUFTQURBQUFBQUFDQ0FBQkFQSC9qUjFrL3dvQUFnQU5BQUFBQklBTkFBQUFBQUlJQUFFQTR2OTZJa3IvQ2dBQ0FBNEFBQUFFZ0E0QUFBQUFBZ2dBQVFEeC83UVRtUDhLQUFJQUR3QXdCQUVBQnpFRUVBQXVBQUFBTHdBQUFEQUFBQUFBQUFBQUFBQUVnQThBQUFBQUFnZ0FBQUFQQUxRVG1QOEtBQUlBRUFBM0JBRUFBUUFBQklBUUFBQUFBQUlJQUFFQTR2L0hEckwvQ2dBQ0FCRUFBZ1FDQUFjQUt3UUNBQUFBU0FRQUFBYUFBQUFBQUFBQ0NBQTBrK1gveDNhdS93UUNFQUROYk43L3gzYXUvelNUNWYvNnFiWC9Jd2dCQUFBQ0J3SUFBQUFBQncwQUFRQUFBQU1BWUFESUFBTUFUZ0FBQUFBRWdCRUFBQUFBQWdnQUFRREUvOGNPc3Y4S0FBSUFFZ0EzQkFFQUFRQUFCSUFTQUFBQUFBSUlBQUVBOGYvYUNjei9DZ0FDQUJNQUFBQUVnQk1BQUFBQUFnZ0FBQUFQQU5vSnpQOEtBQUlBRkFBQ0JBSUFCd0FyQkFJQUFBQklCQUFBQm9BQUFBQUFBQUlJQURPVEVnRGFjY2ovQkFJUUFNeHNDd0RhY2NqL001TVNBQTJsei84akNBRUFBQUlIQWdBQUFBQUhEUUFCQUFBQUF3QmdBTWdBQXdCT0FBQUFBQVNBRkFBQUFBQUNDQUFBQUI0QTdRVG0vd29BQWdBVkFBQUFCSUFWQUFBQUFBSUlBQUFBRHdBQUFBQUFDZ0FDQUJZQUFBQUVnQllBQUFBQUFnZ0EvLzhkQUJQN0dRQUtBQUlBRndBQUFBU0FGd0FBQUFBQ0NBRC8venNBRS9zWkFBb0FBZ0FZQUFJRUFnQUhBQ3NFQWdBQ0FFZ0VBQUEzQkFFQUFRYUFBQUFBQUFBQ0NBQXprejhBRTJNV0FBUUNFQURNYkRnQUUyTVdBR2JHUVFBVDh5Z0FJd2dCQUFBQ0J3SUFBQUFGQndFQUFRQUhEd0FCQUFBQUF3QmdBTWdBQXdCT1NESUFBQUFBQklBWUFBQUFBQUlJQVAvL0RnQW05ak1BQ2dBQ0FCa0FBZ1FDQUFjQUt3UUNBQUFBU0FRQUFBYUFBQUFBQUFBQ0NBQXpreElBSmw0d0FBUUNFQURNYkFzQUpsNHdBRE9URWdCWmtUY0FJd2dCQUFBQ0J3SUFBQUFBQncwQUFRQUFBQU1BWUFESUFBTUFUZ0FBQUFBRWdCa0FBQUFBQWdnQUFBRHgveWIyTXdBS0FBSUFHZ0FBQUFTQUdnQUFBQUFDQ0FBQUFPTC9PZkZOQUFvQUFnQWJBQUlFQWdBSEFDc0VBZ0FDQUVnRUFBQTNCQUVBQVFhQUFBQUFBQUFDQ0FBMGsrWC9PVmxLQUFRQ0VBRE5iTjcvT1ZsS0FHZkc1Lzg1NlZ3QUl3Z0JBQUFDQndJQUFBQUZCd0VBQVFBSER3QUJBQUFBQXdCZ0FNZ0FBd0JPU0RJQUFBQUFCSUFiQUFBQUFBSUlBQUFBNHY4VCt4a0FDZ0FDQUJ3QUFnUUNBQWNBS3dRQ0FBQUFTQVFBQUFhQUFBQUFBQUFDQ0FBMGsrWC9FMk1XQUFRQ0VBRE5iTjcvRTJNV0FEU1Q1ZjlHbGgwQUl3Z0JBQUFDQndJQUFBQUFCdzBBQVFBQUFBTUFZQURJQUFNQVRnQUFBQUFFZ0J3QUFBQUFBZ2dBQUFEeC93QUFBQUFLQUFJQUhRQUFBQVNBSFFBQUFBQUNDQUFCQU9MLzdRVG0vd29BQWdBZUFBSUVBZ0FIQUNzRUFnQUFBRWdFQUFBR2dBQUFBQUFBQWdnQU5KUGwvKzFzNHY4RUFoQUF6V3plLysxczR2ODBrK1gvSUtEcC95TUlBUUFBQWdjQ0FBQUFBQWNOQUFFQUFBQURBR0FBeUFBREFFNEFBQUFBQklBZUFBQUFBQUlJQUFFQTR2OVRMQmIvQ2dBQ0FCOEFBQUFFZ0I4QUFBQUFBZ2dBQVFEeC8wQXgvUDRLQUFJQUlBQUFBQVdBSVFBQUFBb0FBZ0FoQUFRR0JBQUJBQUFBQlFZRUFBSUFBQUFLQmdFQUFRQUFCWUFpQUFBQUNnQUNBQ0lBQkFZRUFBSUFBQUFGQmdRQUF3QUFBQW9HQVFBQkFBQUZnQ01BQUFBS0FBSUFJd0FFQmdRQUF3QUFBQVVHQkFBRUFBQUFBQVlDQUlBQUFBQUZnQ1FBQUFBS0FBSUFKQUFFQmdRQUJBQUFBQVVHQkFBRkFBQUFBQVlDQUlBQUFBQUZnQ1VBQUFBS0FBSUFKUUFFQmdRQUJRQUFBQVVHQkFBR0FBQUFBQVlDQUlBQUFBQUZnQ1lBQUFBS0FBSUFKZ0FFQmdRQUJnQUFBQVVHQkFBSEFBQUFDZ1lCQUFFQUFBV0FKd0FBQUFvQUFnQW5BQVFHQkFBSEFBQUFCUVlFQUFnQUFBQUtCZ0VBQVFBQUJZQW9BQUFBQ2dBQ0FDZ0FCQVlFQUFnQUFBQUZCZ1FBQ1FBQUFBQUdBZ0NBQUFBQUJZQXBBQUFBQ2dBQ0FDa0FCQVlFQUFrQUFBQUZCZ1FBQ2dBQUFBQUdBZ0NBQUFBQUJZQXFBQUFBQ2dBQ0FDb0FCQVlFQUFvQUFBQUZCZ1FBQ3dBQUFBQUdBZ0NBQUFBQUJZQXJBQUFBQ2dBQ0FDc0FCQVlFQUFzQUFBQUZCZ1FBREFBQUFBQUdBZ0NBQUFBQUJZQXNBQUFBQ2dBQ0FDd0FCQVlFQUF3QUFBQUZCZ1FBRFFBQUFBQUdBZ0NBQUFBQUJZQXRBQUFBQ2dBQ0FDMEFCQVlFQUFnQUFBQUZCZ1FBRFFBQUFBQUdBZ0NBQUFBQUJZQXVBQUFBQ2dBQ0FDNEFCQVlFQUFzQUFBQUZCZ1FBRGdBQUFBb0dBUUFCQUFBRmdDOEFBQUFLQUFJQUx3QUVCZ1FBRGdBQUFBVUdCQUFQQUFBQUFRWUNBQU1BQ2dZQkFBRUFBQVdBTUFBQUFBb0FBZ0F3QUFRR0JBQU9BQUFBQlFZRUFCQUFBQUFLQmdFQUFRQUFCWUF4QUFBQUNnQUNBREVBQkFZRUFCQUFBQUFGQmdRQUVRQUFBQW9HQVFBQkFBQUZnRElBQUFBS0FBSUFNZ0FFQmdRQUVBQUFBQVVHQkFBU0FBQUFDZ1lCQUFFQUFBV0FNd0FBQUFvQUFnQXpBQVFHQkFBU0FBQUFCUVlFQUJNQUFBQUFCZ0lBZ0FBQUFBV0FOQUFBQUFvQUFnQTBBQVFHQkFBVEFBQUFCUVlFQUJRQUFBQUFCZ0lBZ0FBQUFBV0FOUUFBQUFvQUFnQTFBQVFHQkFBVUFBQUFCUVlFQUJVQUFBQUFCZ0lBZ0FBQUFBV0FOZ0FBQUFvQUFnQTJBQVFHQkFBVkFBQUFCUVlFQUJZQUFBQUFCZ0lBZ0FBQUFBV0FOd0FBQUFvQUFnQTNBQVFHQkFBV0FBQUFCUVlFQUJjQUFBQUtCZ0VBQVFBQUJZQTRBQUFBQ2dBQ0FEZ0FCQVlFQUJZQUFBQUZCZ1FBR0FBQUFBQUdBZ0NBQUFBQUJZQTVBQUFBQ2dBQ0FEa0FCQVlFQUJnQUFBQUZCZ1FBR1FBQUFBQUdBZ0NBQUFBQUJZQTZBQUFBQ2dBQ0FEb0FCQVlFQUJrQUFBQUZCZ1FBR2dBQUFBb0dBUUFCQUFBRmdEc0FBQUFLQUFJQU93QUVCZ1FBR1FBQUFBVUdCQUFiQUFBQUFBWUNBSUFBQUFBRmdEd0FBQUFLQUFJQVBBQUVCZ1FBR3dBQUFBVUdCQUFjQUFBQUFBWUNBSUFBQUFBRmdEMEFBQUFLQUFJQVBRQUVCZ1FBRlFBQUFBVUdCQUFjQUFBQUFBWUNBSUFBQUFBRmdENEFBQUFLQUFJQVBnQUVCZ1FBSEFBQUFBVUdCQUFkQUFBQUFBWUNBSUFBQUFBRmdEOEFBQUFLQUFJQVB3QUVCZ1FBRWdBQUFBVUdCQUFkQUFBQUFBWUNBSUFBQUFBRmdFQUFBQUFLQUFJQVFBQUVCZ1FBQmdBQUFBVUdCQUFlQUFBQUFBWUNBSUFBQUFBRmdFRUFBQUFLQUFJQVFRQUVCZ1FBSGdBQUFBVUdCQUFmQUFBQUFBWUNBSUFBQUFBRmdFSUFBQUFLQUFJQVFnQUVCZ1FBQXdBQUFBVUdCQUFmQUFBQUFBWUNBSUFBQUFBSGdFVUFBQUFFQWhBQUFRRFQvNGRmRWY4QkFOUC9RREg4L2dvQUFnQkRBQUFLQWdBRUFBUUtBZ0FCQUEwQ0RBQkFNZnorQVFEVC93QUFBQUFPQWd3QWgxOFIvd0VBMC84QUFBQUFEd0lNQUVBeC9QNUhMdWovQUFBQUFBQUFCNEJHQUFBQUJBSVFBQUVBMC8vVVMzbi9BUURULzQwZFpQOEtBQUlBUkFBQUNnSUFCQUFFQ2dJQUFRQU5BZ3dBalIxay93RUEwLzhBQUFBQURnSU1BTlJMZWY4QkFOUC9BQUFBQUE4Q0RBQ05IV1QvUnk3by93QUFBQUFBQUFlQVJ3QUFBQVFDRUFBQUFBQUFORFA3L3dBQUFBRHRCT2IvQ2dBQ0FFVUFBQW9DQUFRQUJBb0NBQUVBRFFJTUFPMEU1djhBQUFBQUFBQUFBQTRDREFBME0vdi9BQUFBQUFBQUFBQVBBZ3dBN1FUbS8wWXVGUUFBQUFBQUFBQUhnRWdBQUFBRUFoQUFBQUFBQUZrcEx3QUFBQUFBRS9zWkFBb0FBZ0JHQUFBS0FnQUVBQVFLQWdBQkFBMENEQUFUK3hrQUFBQUFBQUFBQUFBT0Fnd0FXU2t2QUFBQUFBQUFBQUFBRHdJTUFCUDdHUUJHTGhVQUFBQUFBQUFBQUFBQUFBQUFBQUE9</t>
        </r>
      </text>
    </comment>
    <comment ref="K209" authorId="0">
      <text>
        <r>
          <rPr>
            <sz val="9"/>
            <color indexed="81"/>
            <rFont val="Tahoma"/>
            <family val="2"/>
          </rPr>
          <t>QzIySDIzTjdPMnxNQVNURVIgU0hFRVRQaWN0dXJlIDYyMXxWbXBEUkRBeE1EQUVBd0lCQUFBQUFBQUFBQUFBQUFDQUFBQUFBQU1BRmdBQUFFTm9aVzFFY21GM0lERXlMakF1TWk0eE1EYzJCQUlRQUFGZ3NmOEhBSzcrWnNaQkFEbnBY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LQUFBQUJBSVFBQUFBQUFBQUFBQUFBSURHQkpkT0pRNFdDQVFBQUFBa0FCZ0lCQUFBQUNRQUdRZ0FBQkFJQWdBQkFBOElBZ0FCQUFPQVJBQUFBQVFDRUFBQllMSC9Cd0N1L21iR1FRQTU2VndBQklBQkFBQUFBQUlJQUFFQTR2OEhRSzcrQ2dBQ0FBSUFOd1FCQUFFQUFBU0FBZ0FBQUFBQ0NBQUJBUEgvR2p2SS9nb0FBZ0FEQUFJRUFnQUlBQ3NFQWdBQUFFZ0VBQUEzQkFFQUFRYUFBQUFBQUFBQ0NBQUJvUFQvR2xQRS9nUUNFQUFCWU8zL0dsUEUvcHE1OVA4YUU4eitJd2dCQUFBQ0J3SUFBQUFBQncwQUFRQUFBQU1BWUFESUFBTUFUd0FBQUFBRWdBTUFBQUFBQWdnQUFRRGkveTAyNHY0S0FBSUFCQUFBQUFTQUJBQUFBQUFDQ0FBQkFNVC9MVGJpL2dvQUFnQUZBQUFBQklBRkFBQUFBQUlJQUFFQXRmOUFNZnorQ2dBQ0FBWUFBQUFFZ0FZQUFBQUFBZ2dBQVFERS8xTXNGdjhLQUFJQUJ3QUFBQVNBQndBQUFBQUNDQUFCQUxYL1p5Y3cvd29BQWdBSUFBSUVBZ0FJQUNzRUFnQUFBRWdFQUFBM0JBRUFBUWFBQUFBQUFBQUNDQUFCb0xqL1p6OHMvd1FDRUFBQllMSC9aejhzLzVxNXVQOW4velAvSXdnQkFBQUNCd0lBQUFBQUJ3MEFBUUFBQUFNQVlBRElBQU1BVHdBQUFBQUVnQWdBQUFBQUFnZ0FBUURFLzNvaVN2OEtBQUlBQ1FBQUFBU0FDUUFBQUFBQ0NBQUJBTFgvalIxay93b0FBZ0FLQUFBQUJJQUtBQUFBQUFJSUFBRUF4UCtnR0g3L0NnQUNBQXNBQUFBRWdBc0FBQUFBQWdnQUFRRGkvNkFZZnY4S0FBSUFEQUFBQUFTQURBQUFBQUFDQ0FBQkFQSC9qUjFrL3dvQUFnQU5BQUFBQklBTkFBQUFBQUlJQUFFQTR2OTZJa3IvQ2dBQ0FBNEFBQUFFZ0E0QUFBQUFBZ2dBQVFEeC83UVRtUDhLQUFJQUR3QXdCQUVBQnpFRUVBQXVBQUFBTHdBQUFEQUFBQUFBQUFBQUFBQUVnQThBQUFBQUFnZ0FBQUFQQUxRVG1QOEtBQUlBRUFBM0JBRUFBUUFBQklBUUFBQUFBQUlJQUFFQTR2L0hEckwvQ2dBQ0FCRUFBZ1FDQUFjQUt3UUNBQUFBU0FRQUFBYUFBQUFBQUFBQ0NBQTBrK1gveDNhdS93UUNFQUROYk43L3gzYXUvelNUNWYvNnFiWC9Jd2dCQUFBQ0J3SUFBQUFBQncwQUFRQUFBQU1BWUFESUFBTUFUZ0FBQUFBRWdCRUFBQUFBQWdnQUFRREUvOGNPc3Y4S0FBSUFFZ0EzQkFFQUFRQUFCSUFTQUFBQUFBSUlBQUVBOGYvYUNjei9DZ0FDQUJNQUFBQUVnQk1BQUFBQUFnZ0FBQUFQQU5vSnpQOEtBQUlBRkFBQ0JBSUFCd0FyQkFJQUFBQklCQUFBQm9BQUFBQUFBQUlJQURPVEVnRGFjY2ovQkFJUUFNeHNDd0RhY2NqL001TVNBQTJsei84akNBRUFBQUlIQWdBQUFBQUhEUUFCQUFBQUF3QmdBTWdBQXdCT0FBQUFBQVNBRkFBQUFBQUNDQUFBQUI0QTdRVG0vd29BQWdBVkFBQUFCSUFWQUFBQUFBSUlBQUFBRHdBQUFBQUFDZ0FDQUJZQUFBQUVnQllBQUFBQUFnZ0EvLzhkQUJQN0dRQUtBQUlBRndBQUFBU0FGd0FBQUFBQ0NBRC8venNBRS9zWkFBb0FBZ0FZQUFJRUFnQUhBQ3NFQWdBQ0FFZ0VBQUEzQkFFQUFRYUFBQUFBQUFBQ0NBQXprejhBRTJNV0FBUUNFQURNYkRnQUUyTVdBR2JHUVFBVDh5Z0FJd2dCQUFBQ0J3SUFBQUFGQndFQUFRQUhEd0FCQUFBQUF3QmdBTWdBQXdCT1NESUFBQUFBQklBWUFBQUFBQUlJQVAvL0RnQW05ak1BQ2dBQ0FCa0FBZ1FDQUFjQUt3UUNBQUFBU0FRQUFBYUFBQUFBQUFBQ0NBQXpreElBSmw0d0FBUUNFQURNYkFzQUpsNHdBRE9URWdCWmtUY0FJd2dCQUFBQ0J3SUFBQUFBQncwQUFRQUFBQU1BWUFESUFBTUFUZ0FBQUFBRWdCa0FBQUFBQWdnQUFBRHgveWIyTXdBS0FBSUFHZ0FBQUFTQUdnQUFBQUFDQ0FBQUFPTC9PZkZOQUFvQUFnQWJBQUlFQWdBSEFDc0VBZ0FDQUVnRUFBQTNCQUVBQVFhQUFBQUFBQUFDQ0FBMGsrWC9PVmxLQUFRQ0VBRE5iTjcvT1ZsS0FHZkc1Lzg1NlZ3QUl3Z0JBQUFDQndJQUFBQUZCd0VBQVFBSER3QUJBQUFBQXdCZ0FNZ0FBd0JPU0RJQUFBQUFCSUFiQUFBQUFBSUlBQUFBNHY4VCt4a0FDZ0FDQUJ3QUFnUUNBQWNBS3dRQ0FBQUFTQVFBQUFhQUFBQUFBQUFDQ0FBMGsrWC9FMk1XQUFRQ0VBRE5iTjcvRTJNV0FEU1Q1ZjlHbGgwQUl3Z0JBQUFDQndJQUFBQUFCdzBBQVFBQUFBTUFZQURJQUFNQVRnQUFBQUFFZ0J3QUFBQUFBZ2dBQUFEeC93QUFBQUFLQUFJQUhRQUFBQVNBSFFBQUFBQUNDQUFCQU9MLzdRVG0vd29BQWdBZUFBSUVBZ0FIQUNzRUFnQUFBRWdFQUFBR2dBQUFBQUFBQWdnQU5KUGwvKzFzNHY4RUFoQUF6V3plLysxczR2ODBrK1gvSUtEcC95TUlBUUFBQWdjQ0FBQUFBQWNOQUFFQUFBQURBR0FBeUFBREFFNEFBQUFBQklBZUFBQUFBQUlJQUFFQTR2OVRMQmIvQ2dBQ0FCOEFBQUFFZ0I4QUFBQUFBZ2dBQVFEeC8wQXgvUDRLQUFJQUlBQUFBQVdBSVFBQUFBb0FBZ0FoQUFRR0JBQUJBQUFBQlFZRUFBSUFBQUFLQmdFQUFRQUFCWUFpQUFBQUNnQUNBQ0lBQkFZRUFBSUFBQUFGQmdRQUF3QUFBQW9HQVFBQkFBQUZnQ01BQUFBS0FBSUFJd0FFQmdRQUF3QUFBQVVHQkFBRUFBQUFBQVlDQUlBQUFBQUZnQ1FBQUFBS0FBSUFKQUFFQmdRQUJBQUFBQVVHQkFBRkFBQUFBQVlDQUlBQUFBQUZnQ1VBQUFBS0FBSUFKUUFFQmdRQUJRQUFBQVVHQkFBR0FBQUFBQVlDQUlBQUFBQUZnQ1lBQUFBS0FBSUFKZ0FFQmdRQUJnQUFBQVVHQkFBSEFBQUFDZ1lCQUFFQUFBV0FKd0FBQUFvQUFnQW5BQVFHQkFBSEFBQUFCUVlFQUFnQUFBQUtCZ0VBQVFBQUJZQW9BQUFBQ2dBQ0FDZ0FCQVlFQUFnQUFBQUZCZ1FBQ1FBQUFBQUdBZ0NBQUFBQUJZQXBBQUFBQ2dBQ0FDa0FCQVlFQUFrQUFBQUZCZ1FBQ2dBQUFBQUdBZ0NBQUFBQUJZQXFBQUFBQ2dBQ0FDb0FCQVlFQUFvQUFBQUZCZ1FBQ3dBQUFBQUdBZ0NBQUFBQUJZQXJBQUFBQ2dBQ0FDc0FCQVlFQUFzQUFBQUZCZ1FBREFBQUFBQUdBZ0NBQUFBQUJZQXNBQUFBQ2dBQ0FDd0FCQVlFQUF3QUFBQUZCZ1FBRFFBQUFBQUdBZ0NBQUFBQUJZQXRBQUFBQ2dBQ0FDMEFCQVlFQUFnQUFBQUZCZ1FBRFFBQUFBQUdBZ0NBQUFBQUJZQXVBQUFBQ2dBQ0FDNEFCQVlFQUFzQUFBQUZCZ1FBRGdBQUFBb0dBUUFCQUFBRmdDOEFBQUFLQUFJQUx3QUVCZ1FBRGdBQUFBVUdCQUFQQUFBQUFRWUNBQU1BQ2dZQkFBRUFBQVdBTUFBQUFBb0FBZ0F3QUFRR0JBQU9BQUFBQlFZRUFCQUFBQUFLQmdFQUFRQUFCWUF4QUFBQUNnQUNBREVBQkFZRUFCQUFBQUFGQmdRQUVRQUFBQW9HQVFBQkFBQUZnRElBQUFBS0FBSUFNZ0FFQmdRQUVBQUFBQVVHQkFBU0FBQUFDZ1lCQUFFQUFBV0FNd0FBQUFvQUFnQXpBQVFHQkFBU0FBQUFCUVlFQUJNQUFBQUFCZ0lBZ0FBQUFBV0FOQUFBQUFvQUFnQTBBQVFHQkFBVEFBQUFCUVlFQUJRQUFBQUFCZ0lBZ0FBQUFBV0FOUUFBQUFvQUFnQTFBQVFHQkFBVUFBQUFCUVlFQUJVQUFBQUFCZ0lBZ0FBQUFBV0FOZ0FBQUFvQUFnQTJBQVFHQkFBVkFBQUFCUVlFQUJZQUFBQUFCZ0lBZ0FBQUFBV0FOd0FBQUFvQUFnQTNBQVFHQkFBV0FBQUFCUVlFQUJjQUFBQUtCZ0VBQVFBQUJZQTRBQUFBQ2dBQ0FEZ0FCQVlFQUJZQUFBQUZCZ1FBR0FBQUFBQUdBZ0NBQUFBQUJZQTVBQUFBQ2dBQ0FEa0FCQVlFQUJnQUFBQUZCZ1FBR1FBQUFBQUdBZ0NBQUFBQUJZQTZBQUFBQ2dBQ0FEb0FCQVlFQUJrQUFBQUZCZ1FBR2dBQUFBb0dBUUFCQUFBRmdEc0FBQUFLQUFJQU93QUVCZ1FBR1FBQUFBVUdCQUFiQUFBQUFBWUNBSUFBQUFBRmdEd0FBQUFLQUFJQVBBQUVCZ1FBR3dBQUFBVUdCQUFjQUFBQUFBWUNBSUFBQUFBRmdEMEFBQUFLQUFJQVBRQUVCZ1FBRlFBQUFBVUdCQUFjQUFBQUFBWUNBSUFBQUFBRmdENEFBQUFLQUFJQVBnQUVCZ1FBSEFBQUFBVUdCQUFkQUFBQUFBWUNBSUFBQUFBRmdEOEFBQUFLQUFJQVB3QUVCZ1FBRWdBQUFBVUdCQUFkQUFBQUFBWUNBSUFBQUFBRmdFQUFBQUFLQUFJQVFBQUVCZ1FBQmdBQUFBVUdCQUFlQUFBQUFBWUNBSUFBQUFBRmdFRUFBQUFLQUFJQVFRQUVCZ1FBSGdBQUFBVUdCQUFmQUFBQUFBWUNBSUFBQUFBRmdFSUFBQUFLQUFJQVFnQUVCZ1FBQXdBQUFBVUdCQUFmQUFBQUFBWUNBSUFBQUFBSGdFVUFBQUFFQWhBQUFRRFQvNGRmRWY4QkFOUC9RREg4L2dvQUFnQkRBQUFLQWdBRUFBUUtBZ0FCQUEwQ0RBQkFNZnorQVFEVC93QUFBQUFPQWd3QWgxOFIvd0VBMC84QUFBQUFEd0lNQUVBeC9QNUhMdWovQUFBQUFBQUFCNEJHQUFBQUJBSVFBQUVBMC8vVVMzbi9BUURULzQwZFpQOEtBQUlBUkFBQUNnSUFCQUFFQ2dJQUFRQU5BZ3dBalIxay93RUEwLzhBQUFBQURnSU1BTlJMZWY4QkFOUC9BQUFBQUE4Q0RBQ05IV1QvUnk3by93QUFBQUFBQUFlQVJ3QUFBQVFDRUFBQUFBQUFORFA3L3dBQUFBRHRCT2IvQ2dBQ0FFVUFBQW9DQUFRQUJBb0NBQUVBRFFJTUFPMEU1djhBQUFBQUFBQUFBQTRDREFBME0vdi9BQUFBQUFBQUFBQVBBZ3dBN1FUbS8wWXVGUUFBQUFBQUFBQUhnRWdBQUFBRUFoQUFBQUFBQUZrcEx3QUFBQUFBRS9zWkFBb0FBZ0JHQUFBS0FnQUVBQVFLQWdBQkFBMENEQUFUK3hrQUFBQUFBQUFBQUFBT0Fnd0FXU2t2QUFBQUFBQUFBQUFBRHdJTUFCUDdHUUJHTGhVQUFBQUFBQUFBQUFBQUFBQUFBQUE9</t>
        </r>
      </text>
    </comment>
    <comment ref="J210" authorId="0">
      <text>
        <r>
          <rPr>
            <sz val="9"/>
            <color indexed="81"/>
            <rFont val="Tahoma"/>
            <family val="2"/>
          </rPr>
          <t>QzE5SDIxTjVPMnxNQVNURVIgU0hFRVRQaWN0dXJlIDYwNXxWbXBEUkRBeE1EQUVBd0lCQUFBQUFBQUFBQUFBQUFDQUFBQUFBQU1BRmdBQUFFTm9aVzFFY21GM0lERXlMakF1TWk0eE1EYzJCQUlRQUJiUTIvL2FpY3YvYlF2R0FPS1N4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UWUJnNFdDQVFBQUFBa0FCZ0lCQUFBQUNRQUdRZ0FBQkFJQWdBQkFBOElBZ0FCQUFPQU9nQUFBQVFDRUFBVzBOdi8yb25MLzIwTHhnRGlrc1lBQklBQkFBQUFBQUlJQVBFRFNnRElsaEFBQ2dBQ0FBSUFBZ1FDQUFnQUt3UUNBQUFBU0FRQUFEY0VBUUFCQm9BQUFBQUFBQUlJQVBHalRRRElyZ3dBQkFJUUFQRmpSZ0RJcmd3QWk3MU5BTWh1RkFBakNBRUFBQUlIQWdBQUFBQUhEUUFCQUFBQUF3QmdBTWdBQXdCUEFBQUFBQVNBQWdBQUFBQUNDQUJkelRRQVhjMGxBQW9BQWdBREFBQUFCSUFEQUFBQUFBSUlBQmlSUEFDc3gwSUFDZ0FDQUFRQUFnUUNBQWNBS3dRQ0FBQUFTQVFBQUFhQUFBQUFBQUFDQ0FCTEpFQUFyQzgvQUFRQ0VBRGwvVGdBckM4L0FFc2tRQURmWWtZQUl3Z0JBQUFDQndJQUFBQUFCdzBBQVFBQUFBTUFZQURJQUFNQVRnQUFBQUFFZ0FRQUFBQUFBZ2dBWjR0WkFHZUxTZ0FLQUFJQUJRQTNCQUVBQVFBQUJJQUZBQUFBQUFJSUFDSlBZUUMzaFdjQUNnQUNBQVlBQUFBRWdBWUFBQUFBQWdnQWNrbCtBSEpKYndBS0FBSUFCd0FBQUFTQUJ3QUFBQUFDQ0FBdERZWUF3VU9NQUFvQUFnQUlBRGNFQVFBQkFBQUVnQWdBQUFBQUFnZ0FmQWVqQUh3SGxBQUtBQUlBQ1FBQUFBU0FDUUFBQUFBQ0NBQTN5Nm9BeXdHeEFBb0FBZ0FLQUFJRUFnQUhBQ3NFQWdBQkFFZ0VBQUEzQkFFQUFRYUFBQUFBQUFBQ0NBQnFYcTRBeTJtdEFBUUNFQUFFT0tjQXkybXRBT0sxdGdEL25MUUFJd2dCQUFBQ0J3SUFBQUFGQndFQUJRUUhCZ0FDQUFJQUF3QUFCdzRBQVFBQUFBTUFZQURJQUFNQVRrZ0FBQUFBQklBS0FBQUFBQUlJQUtLVWxRQmdPTVlBQ2dBQ0FBc0FOd1FCQUFFQUFBU0FDd0FBQUFBQ0NBQVJQcmdBNk5CK0FBb0FBZ0FNQURjRUFRQUJBQUFFZ0F3QUFBQUFBZ2dBVm5xd0FKaldZUUFLQUFJQURRQUFBQVNBRFFBQUFBQUNDQURxc01VQUJLQk1BQW9BQWdBT0FEY0VBUUFCQUFBRWdBNEFBQUFBQWdnQUJvQ1RBTjBTV2dBS0FBSUFEd0FDQkFJQUJ3QXJCQUlBQUFCSUJBQUFOd1FCQUFFR2dBQUFBQUFBQWdnQU9ST1hBTjE2VmdBRUFoQUEwK3lQQU4xNlZnQTVFNWNBRUs1ZEFDTUlBUUFBQWdjQ0FBQUFBQWNOQUFFQUFBQURBR0FBeUFBREFFNEFBQUFBQklBUEFBQUFBQUlJQUk0WVRBQkx2SHdBQ2dBQ0FCQUFBZ1FDQUFnQUt3UUNBQUFBU0FRQUFEY0VBUUFCQm9BQUFBQUFBQUlJQUk2NFR3QkwxSGdBQkFJUUFJNTRTQUJMMUhnQUo5SlBBRXVVZ0FBakNBRUFBQUlIQWdBQUFBQUhEUUFCQUFBQUF3QmdBTWdBQXdCUEFBQUFBQVNBRUFBQUFBQUNDQUErSGk4QWtQaDBBQW9BQWdBUkFEY0VBUUFCQUFBRWdCRUFBQUFBQWdnQWcxb25BRUgrVndBS0FBSUFFZ0EzQkFFQUFRQUFCSUFTQUFBQUFBSUlBRUJGR0FBZGlCd0FDZ0FDQUJNQUFBQUVnQk1BQUFBQUFnZ0FBQUFBQUU0cUxnQUtBQUlBRkFBQ0JBSUFCd0FyQkFJQUFBQklCQUFBTndRQkFBRUdnQUFBQUFBQUFnZ0FNNU1EQUU2U0tnQUVBaEFBeld6OC8wNlNLZ0F6a3dNQWdjVXhBQ01JQVFBQUFnY0NBQUFBQUFjTkFBRUFBQUFEQUdBQXlBQURBRTRBQUFBQUJJQVVBQUFBQUFJSUFNQzY1LzhkaUJ3QUNnQUNBQlVBQWdRQ0FBY0FLd1FDQUFFQVNBUUFBRGNFQVFBQkJvQUFBQUFBQUFJSUFIejI0djhkOEJnQUJBSVFBQmJRMi84ZDhCZ0E5RTNyLzFBaklBQWpDQUVBQUFJSEFnQUFBQVVIQVFBRUJBY0dBQUlBQWdBREFBQUhEZ0FCQUFBQUF3QmdBTWdBQXdCT1NBQUFBQUFFZ0JVQUFBQUFBZ2dBQUFEeC93QUFBQUFLQUFJQUZnQUFBQVNBRmdBQUFBQUNDQUFBQUE4QUFBQUFBQW9BQWdBWEFBQUFCSUFYQUFBQUFBSUlBQUFBSGdEdEJPYi9DZ0FDQUJnQU53UUJBQUVBQUFTQUdBQUFBQUFDQ0FELy93NEEyZ25NL3dvQUFnQVpBRGNFQVFBQkFBQUVnQmtBQUFBQUFnZ0FBQUR4LzlvSnpQOEtBQUlBR2dBM0JBRUFBUUFBQklBYUFBQUFBQUlJQUFBQTR2L3RCT2IvQ2dBQ0FCc0FOd1FCQUFFQUFBV0FIQUFBQUFvQUFnQWNBQVFHQkFBQkFBQUFCUVlFQUFJQUFBQUFCZ0lBQWdBQUFBV0FIUUFBQUFvQUFnQWRBQVFHQkFBQ0FBQUFCUVlFQUFNQUFBQUtCZ0VBQVFBQUJZQWVBQUFBQ2dBQ0FCNEFCQVlFQUFNQUFBQUZCZ1FBQkFBQUFBb0dBUUFCQUFBRmdCOEFBQUFLQUFJQUh3QUVCZ1FBQkFBQUFBVUdCQUFGQUFBQUNnWUJBQUVBQUFXQUlBQUFBQW9BQWdBZ0FBUUdCQUFGQUFBQUJRWUVBQVlBQUFBS0JnRUFBUUFBQllBaEFBQUFDZ0FDQUNFQUJBWUVBQVlBQUFBRkJnUUFCd0FBQUFBR0FnQUNBQU1HQWdBQ0FBc0dFQUFnQUFBQUtRQUFBQ0lBQUFBQUFBQUFBQUFGZ0NJQUFBQUtBQUlBSWdBRUJnUUFCd0FBQUFVR0JBQUlBQUFBQ2dZQkFBRUFBQVdBSXdBQUFBb0FBZ0FqQUFRR0JBQUlBQUFBQlFZRUFBa0FBQUFLQmdFQUFRQUFCWUFrQUFBQUNnQUNBQ1FBQkFZRUFBa0FBQUFGQmdRQUNnQUFBQW9HQVFBQkFBQUZnQ1VBQUFBS0FBSUFKUUFFQmdRQUNBQUFBQVVHQkFBTEFBQUFBQVlDQUFJQUF3WUNBQUlBQ3dZUUFDTUFBQUFpQUFBQUpnQUFBQUFBQUFBQUFBV0FKZ0FBQUFvQUFnQW1BQVFHQkFBTEFBQUFCUVlFQUF3QUFBQUtCZ0VBQVFBQUJZQW5BQUFBQ2dBQ0FDY0FCQVlFQUF3QUFBQUZCZ1FBRFFBQUFBb0dBUUFCQUFBRmdDZ0FBQUFLQUFJQUtBQUVCZ1FBREFBQUFBVUdCQUFPQUFBQUFBWUNBQUlBQXdZQ0FBSUFDd1lRQUNjQUFBQW1BQUFBS1FBQUFBQUFBQUFBQUFXQUtRQUFBQW9BQWdBcEFBUUdCQUFHQUFBQUJRWUVBQTRBQUFBS0JnRUFBUUFBQllBcUFBQUFDZ0FDQUNvQUJBWUVBQVVBQUFBRkJnUUFEd0FBQUFvR0FRQUJBQUFGZ0NzQUFBQUtBQUlBS3dBRUJnUUFEd0FBQUFVR0JBQVFBQUFBQ2dZQkFBRUFBQVdBTEFBQUFBb0FBZ0FzQUFRR0JBQVFBQUFBQlFZRUFCRUFBQUFLQmdFQUFRQUFCWUF0QUFBQUNnQUNBQzBBQkFZRUFBTUFBQUFGQmdRQUVRQUFBQW9HQVFBQkFBQUZnQzRBQUFBS0FBSUFMZ0FFQmdRQUFnQUFBQVVHQkFBU0FBQUFDZ1lCQUFFQUFBV0FMd0FBQUFvQUFnQXZBQVFHQkFBU0FBQUFCUVlFQUJNQUFBQUFCZ0lBQWdBREJnSUFBUUFMQmhBQU13QUFBQzRBQUFBQUFBQUFNQUFBQUFBQUJZQXdBQUFBQ2dBQ0FEQUFCQVlFQUJNQUFBQUZCZ1FBRkFBQUFBb0dBUUFCQUFBRmdERUFBQUFLQUFJQU1RQUVCZ1FBRkFBQUFBVUdCQUFWQUFBQUNnWUJBQUVBQUFXQU1nQUFBQW9BQWdBeUFBUUdCQUFWQUFBQUJRWUVBQllBQUFBQUJnSUFBZ0FEQmdJQUFnQUxCaEFBTVFBQUFEZ0FBQUEwQUFBQU13QUFBQUFBQllBekFBQUFDZ0FDQURNQUJBWUVBQklBQUFBRkJnUUFGZ0FBQUFvR0FRQUJBQUFGZ0RRQUFBQUtBQUlBTkFBRUJnUUFGZ0FBQUFVR0JBQVhBQUFBQ2dZQkFBRUFBQVdBTlFBQUFBb0FBZ0ExQUFRR0JBQVhBQUFBQlFZRUFCZ0FBQUFBQmdJQUFnQURCZ0lBQWdBTEJoQUFBQUFBQURRQUFBQTJBQUFBQUFBQUFBQUFCWUEyQUFBQUNnQUNBRFlBQkFZRUFCZ0FBQUFGQmdRQUdRQUFBQW9HQVFBQkFBQUZnRGNBQUFBS0FBSUFOd0FFQmdRQUdRQUFBQVVHQkFBYUFBQUFBQVlDQUFJQUF3WUNBQUlBQ3dZUUFBQUFBQUEyQUFBQU9BQUFBQUFBQUFBQUFBV0FPQUFBQUFvQUFnQTRBQVFHQkFBVkFBQUFCUVlFQUJvQUFBQUtCZ0VBQVFBQUFBQUFBQUFBQUFBPQ==</t>
        </r>
      </text>
    </comment>
    <comment ref="K210" authorId="0">
      <text>
        <r>
          <rPr>
            <sz val="9"/>
            <color indexed="81"/>
            <rFont val="Tahoma"/>
            <family val="2"/>
          </rPr>
          <t>QzE5SDIxTjVPMnxNQVNURVIgU0hFRVRQaWN0dXJlIDYwNXxWbXBEUkRBeE1EQUVBd0lCQUFBQUFBQUFBQUFBQUFDQUFBQUFBQU1BRmdBQUFFTm9aVzFFY21GM0lERXlMakF1TWk0eE1EYzJCQUlRQUJiUTIvL2FpY3YvYlF2R0FPS1N4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UWUJnNFdDQVFBQUFBa0FCZ0lCQUFBQUNRQUdRZ0FBQkFJQWdBQkFBOElBZ0FCQUFPQU9nQUFBQVFDRUFBVzBOdi8yb25MLzIwTHhnRGlrc1lBQklBQkFBQUFBQUlJQVBFRFNnRElsaEFBQ2dBQ0FBSUFBZ1FDQUFnQUt3UUNBQUFBU0FRQUFEY0VBUUFCQm9BQUFBQUFBQUlJQVBHalRRRElyZ3dBQkFJUUFQRmpSZ0RJcmd3QWk3MU5BTWh1RkFBakNBRUFBQUlIQWdBQUFBQUhEUUFCQUFBQUF3QmdBTWdBQXdCUEFBQUFBQVNBQWdBQUFBQUNDQUJkelRRQVhjMGxBQW9BQWdBREFBQUFCSUFEQUFBQUFBSUlBQmlSUEFDc3gwSUFDZ0FDQUFRQUFnUUNBQWNBS3dRQ0FBQUFTQVFBQUFhQUFBQUFBQUFDQ0FCTEpFQUFyQzgvQUFRQ0VBRGwvVGdBckM4L0FFc2tRQURmWWtZQUl3Z0JBQUFDQndJQUFBQUFCdzBBQVFBQUFBTUFZQURJQUFNQVRnQUFBQUFFZ0FRQUFBQUFBZ2dBWjR0WkFHZUxTZ0FLQUFJQUJRQTNCQUVBQVFBQUJJQUZBQUFBQUFJSUFDSlBZUUMzaFdjQUNnQUNBQVlBQUFBRWdBWUFBQUFBQWdnQWNrbCtBSEpKYndBS0FBSUFCd0FBQUFTQUJ3QUFBQUFDQ0FBdERZWUF3VU9NQUFvQUFnQUlBRGNFQVFBQkFBQUVnQWdBQUFBQUFnZ0FmQWVqQUh3SGxBQUtBQUlBQ1FBQUFBU0FDUUFBQUFBQ0NBQTN5Nm9BeXdHeEFBb0FBZ0FLQUFJRUFnQUhBQ3NFQWdBQkFFZ0VBQUEzQkFFQUFRYUFBQUFBQUFBQ0NBQnFYcTRBeTJtdEFBUUNFQUFFT0tjQXkybXRBT0sxdGdEL25MUUFJd2dCQUFBQ0J3SUFBQUFGQndFQUJRUUhCZ0FDQUFJQUF3QUFCdzRBQVFBQUFBTUFZQURJQUFNQVRrZ0FBQUFBQklBS0FBQUFBQUlJQUtLVWxRQmdPTVlBQ2dBQ0FBc0FOd1FCQUFFQUFBU0FDd0FBQUFBQ0NBQVJQcmdBNk5CK0FBb0FBZ0FNQURjRUFRQUJBQUFFZ0F3QUFBQUFBZ2dBVm5xd0FKaldZUUFLQUFJQURRQUFBQVNBRFFBQUFBQUNDQURxc01VQUJLQk1BQW9BQWdBT0FEY0VBUUFCQUFBRWdBNEFBQUFBQWdnQUJvQ1RBTjBTV2dBS0FBSUFEd0FDQkFJQUJ3QXJCQUlBQUFCSUJBQUFOd1FCQUFFR2dBQUFBQUFBQWdnQU9ST1hBTjE2VmdBRUFoQUEwK3lQQU4xNlZnQTVFNWNBRUs1ZEFDTUlBUUFBQWdjQ0FBQUFBQWNOQUFFQUFBQURBR0FBeUFBREFFNEFBQUFBQklBUEFBQUFBQUlJQUk0WVRBQkx2SHdBQ2dBQ0FCQUFBZ1FDQUFnQUt3UUNBQUFBU0FRQUFEY0VBUUFCQm9BQUFBQUFBQUlJQUk2NFR3QkwxSGdBQkFJUUFJNTRTQUJMMUhnQUo5SlBBRXVVZ0FBakNBRUFBQUlIQWdBQUFBQUhEUUFCQUFBQUF3QmdBTWdBQXdCUEFBQUFBQVNBRUFBQUFBQUNDQUErSGk4QWtQaDBBQW9BQWdBUkFEY0VBUUFCQUFBRWdCRUFBQUFBQWdnQWcxb25BRUgrVndBS0FBSUFFZ0EzQkFFQUFRQUFCSUFTQUFBQUFBSUlBRUJGR0FBZGlCd0FDZ0FDQUJNQUFBQUVnQk1BQUFBQUFnZ0FBQUFBQUU0cUxnQUtBQUlBRkFBQ0JBSUFCd0FyQkFJQUFBQklCQUFBTndRQkFBRUdnQUFBQUFBQUFnZ0FNNU1EQUU2U0tnQUVBaEFBeld6OC8wNlNLZ0F6a3dNQWdjVXhBQ01JQVFBQUFnY0NBQUFBQUFjTkFBRUFBQUFEQUdBQXlBQURBRTRBQUFBQUJJQVVBQUFBQUFJSUFNQzY1LzhkaUJ3QUNnQUNBQlVBQWdRQ0FBY0FLd1FDQUFFQVNBUUFBRGNFQVFBQkJvQUFBQUFBQUFJSUFIejI0djhkOEJnQUJBSVFBQmJRMi84ZDhCZ0E5RTNyLzFBaklBQWpDQUVBQUFJSEFnQUFBQVVIQVFBRUJBY0dBQUlBQWdBREFBQUhEZ0FCQUFBQUF3QmdBTWdBQXdCT1NBQUFBQUFFZ0JVQUFBQUFBZ2dBQUFEeC93QUFBQUFLQUFJQUZnQUFBQVNBRmdBQUFBQUNDQUFBQUE4QUFBQUFBQW9BQWdBWEFBQUFCSUFYQUFBQUFBSUlBQUFBSGdEdEJPYi9DZ0FDQUJnQU53UUJBQUVBQUFTQUdBQUFBQUFDQ0FELy93NEEyZ25NL3dvQUFnQVpBRGNFQVFBQkFBQUVnQmtBQUFBQUFnZ0FBQUR4LzlvSnpQOEtBQUlBR2dBM0JBRUFBUUFBQklBYUFBQUFBQUlJQUFBQTR2L3RCT2IvQ2dBQ0FCc0FOd1FCQUFFQUFBV0FIQUFBQUFvQUFnQWNBQVFHQkFBQkFBQUFCUVlFQUFJQUFBQUFCZ0lBQWdBQUFBV0FIUUFBQUFvQUFnQWRBQVFHQkFBQ0FBQUFCUVlFQUFNQUFBQUtCZ0VBQVFBQUJZQWVBQUFBQ2dBQ0FCNEFCQVlFQUFNQUFBQUZCZ1FBQkFBQUFBb0dBUUFCQUFBRmdCOEFBQUFLQUFJQUh3QUVCZ1FBQkFBQUFBVUdCQUFGQUFBQUNnWUJBQUVBQUFXQUlBQUFBQW9BQWdBZ0FBUUdCQUFGQUFBQUJRWUVBQVlBQUFBS0JnRUFBUUFBQllBaEFBQUFDZ0FDQUNFQUJBWUVBQVlBQUFBRkJnUUFCd0FBQUFBR0FnQUNBQU1HQWdBQ0FBc0dFQUFnQUFBQUtRQUFBQ0lBQUFBQUFBQUFBQUFGZ0NJQUFBQUtBQUlBSWdBRUJnUUFCd0FBQUFVR0JBQUlBQUFBQ2dZQkFBRUFBQVdBSXdBQUFBb0FBZ0FqQUFRR0JBQUlBQUFBQlFZRUFBa0FBQUFLQmdFQUFRQUFCWUFrQUFBQUNnQUNBQ1FBQkFZRUFBa0FBQUFGQmdRQUNnQUFBQW9HQVFBQkFBQUZnQ1VBQUFBS0FBSUFKUUFFQmdRQUNBQUFBQVVHQkFBTEFBQUFBQVlDQUFJQUF3WUNBQUlBQ3dZUUFDTUFBQUFpQUFBQUpnQUFBQUFBQUFBQUFBV0FKZ0FBQUFvQUFnQW1BQVFHQkFBTEFBQUFCUVlFQUF3QUFBQUtCZ0VBQVFBQUJZQW5BQUFBQ2dBQ0FDY0FCQVlFQUF3QUFBQUZCZ1FBRFFBQUFBb0dBUUFCQUFBRmdDZ0FBQUFLQUFJQUtBQUVCZ1FBREFBQUFBVUdCQUFPQUFBQUFBWUNBQUlBQXdZQ0FBSUFDd1lRQUNjQUFBQW1BQUFBS1FBQUFBQUFBQUFBQUFXQUtRQUFBQW9BQWdBcEFBUUdCQUFHQUFBQUJRWUVBQTRBQUFBS0JnRUFBUUFBQllBcUFBQUFDZ0FDQUNvQUJBWUVBQVVBQUFBRkJnUUFEd0FBQUFvR0FRQUJBQUFGZ0NzQUFBQUtBQUlBS3dBRUJnUUFEd0FBQUFVR0JBQVFBQUFBQ2dZQkFBRUFBQVdBTEFBQUFBb0FBZ0FzQUFRR0JBQVFBQUFBQlFZRUFCRUFBQUFLQmdFQUFRQUFCWUF0QUFBQUNnQUNBQzBBQkFZRUFBTUFBQUFGQmdRQUVRQUFBQW9HQVFBQkFBQUZnQzRBQUFBS0FBSUFMZ0FFQmdRQUFnQUFBQVVHQkFBU0FBQUFDZ1lCQUFFQUFBV0FMd0FBQUFvQUFnQXZBQVFHQkFBU0FBQUFCUVlFQUJNQUFBQUFCZ0lBQWdBREJnSUFBUUFMQmhBQU13QUFBQzRBQUFBQUFBQUFNQUFBQUFBQUJZQXdBQUFBQ2dBQ0FEQUFCQVlFQUJNQUFBQUZCZ1FBRkFBQUFBb0dBUUFCQUFBRmdERUFBQUFLQUFJQU1RQUVCZ1FBRkFBQUFBVUdCQUFWQUFBQUNnWUJBQUVBQUFXQU1nQUFBQW9BQWdBeUFBUUdCQUFWQUFBQUJRWUVBQllBQUFBQUJnSUFBZ0FEQmdJQUFnQUxCaEFBTVFBQUFEZ0FBQUEwQUFBQU13QUFBQUFBQllBekFBQUFDZ0FDQURNQUJBWUVBQklBQUFBRkJnUUFGZ0FBQUFvR0FRQUJBQUFGZ0RRQUFBQUtBQUlBTkFBRUJnUUFGZ0FBQUFVR0JBQVhBQUFBQ2dZQkFBRUFBQVdBTlFBQUFBb0FBZ0ExQUFRR0JBQVhBQUFBQlFZRUFCZ0FBQUFBQmdJQUFnQURCZ0lBQWdBTEJoQUFBQUFBQURRQUFBQTJBQUFBQUFBQUFBQUFCWUEyQUFBQUNnQUNBRFlBQkFZRUFCZ0FBQUFGQmdRQUdRQUFBQW9HQVFBQkFBQUZnRGNBQUFBS0FBSUFOd0FFQmdRQUdRQUFBQVVHQkFBYUFBQUFBQVlDQUFJQUF3WUNBQUlBQ3dZUUFBQUFBQUEyQUFBQU9BQUFBQUFBQUFBQUFBV0FPQUFBQUFvQUFnQTRBQVFHQkFBVkFBQUFCUVlFQUJvQUFBQUtCZ0VBQVFBQUFBQUFBQUFBQUFBPQ==</t>
        </r>
      </text>
    </comment>
    <comment ref="J211" authorId="0">
      <text>
        <r>
          <rPr>
            <sz val="9"/>
            <color indexed="81"/>
            <rFont val="Tahoma"/>
            <family val="2"/>
          </rPr>
          <t>QzE3SDIwTjR8TUFTVEVSIFNIRUVUUGljdHVyZSA0Nzl8Vm1wRFJEQXhNREFFQXdJQkFBQUFBQUFBQUFBQUFBQ0FBQUFBQUFNQUZnQUFBRU5vWlcxRWNtRjNJREV5TGpBdU1pNHhNRGMyQkFJUUFDZVJoLy9IenJIL0tXcHVBRno3V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GYURUQllXQ0FRQUFBQWtBQmdJQkFBQUFDUUFHUWdBQUJBSUFnQUJBQThJQWdBQkFBT0FMd0FBQUFRQ0VBQW5rWWYveDg2eC95bHFiZ0JjKzB3QUJJQUJBQUFBQUFJSUFBQUFpUC90Qk9iL0NnQUNBQUlBTndRQkFBRUFBQVNBQWdBQUFBQUNDQUFBQUpmLzJnbk0vd29BQWdBREFBQUFCSUFEQUFBQUFBSUlBQUFBaVAvSERyTC9DZ0FDQUFRQU53UUJBQUVBQUFTQUJBQUFBQUFDQ0FBQUFMWC8yZ25NL3dvQUFnQUZBRGNFQVFBQkFBQUVnQVVBQUFBQUFnZ0FBQURFLyswRTV2OEtBQUlBQmdBQ0JBSUFCd0FyQkFJQUFRQklCQUFBTndRQkFBRUdnQUFBQUFBQUFnZ0FOSlBILysxczR2OEVBaEFBeld6QS8rMXM0djgwazhmL1ZOUHcveU1JQVFBQUFnY0NBQUFBQlFjQkFBRUFCdzRBQVFBQUFBTUFZQURJQUFNQVRrZ0FBQUFBQklBR0FBQUFBQUlJQUFBQTR2L3RCT2IvQ2dBQ0FBY0FBQUFFZ0FjQUFBQUFBZ2dBQUFEeC85b0p6UDhLQUFJQUNBQUFBQVNBQ0FBQUFBQUNDQUQvL3c0QTJnbk0vd29BQWdBSkFBQUFCSUFKQUFBQUFBSUlBQUFBSGdEdEJPYi9DZ0FDQUFvQUFnUUNBQWNBS3dRQ0FBQUFTQVFBQUFhQUFBQUFBQUFDQ0FBemt5RUE3V3ppL3dRQ0VBRE1iQm9BN1d6aS96T1RJUUFnb09uL0l3Z0JBQUFDQndJQUFBQUFCdzBBQVFBQUFBTUFZQURJQUFNQVRnQUFBQUFFZ0FvQUFBQUFBZ2dBLy84T0FBQUFBQUFLQUFJQUN3QUFBQVNBQ3dBQUFBQUNDQUJBUlJnQUhZZ2NBQW9BQWdBTUFBQUFCSUFNQUFBQUFBSUlBQUFBQUFCT0tpNEFDZ0FDQUEwQUFnUUNBQWNBS3dRQ0FBRUFTQVFBQUFhQUFBQUFBQUFDQ0FBemt3TUFUcElxQUFRQ0VBRE5iUHovVHBJcUFET1RBd0MwK0RnQUl3Z0JBQUFDQndJQUFBQUZCd0VBQVFBSERnQUJBQUFBQXdCZ0FNZ0FBd0JPU0FBQUFBQUVnQTBBQUFBQUFnZ0F3THJuL3gySUhBQUtBQUlBRGdBQ0JBSUFCd0FyQkFJQUFBQklCQUFBQm9BQUFBQUFBQUlJQVBSTjYvOGQ4QmdBQkFJUUFJMG41UDhkOEJnQTlFM3IvMUFqSUFBakNBRUFBQUlIQWdBQUFBQUhEUUFCQUFBQUF3QmdBTWdBQXdCT0FBQUFBQVNBRGdBQUFBQUNDQUFBQVBIL0FBQUFBQW9BQWdBUEFBQUFCSUFQQUFBQUFBSUlBRjNOTkFCZHpTVUFDZ0FDQUJBQUFBQUVnQkFBQUFBQUFnZ0FJQW83QUlrbFF3QUtBQUlBRVFBQUFBU0FFUUFBQUFBQ0NBQTlrbGNBeVdwTUFBb0FBZ0FTQUFBQUJJQVNBQUFBQUFJSUFKZmRiUURkVnpnQUNnQUNBQk1BQUFBRWdCTUFBQUFBQWdnQTFLQm5BTEgvR2dBS0FBSUFGQUFBQUFTQUZBQUFBQUFDQ0FDM0dFc0FjYm9SQUFvQUFnQVZBQUFBQklBVkFBQUFBQUlJQVAvL0hRREhEckwvQ2dBQ0FCWUFOd1FCQUFFQUFBV0FGd0FBQUFvQUFnQVhBQVFHQkFBQkFBQUFCUVlFQUFJQUFBQUtCZ0VBQVFBQUJZQVlBQUFBQ2dBQ0FCZ0FCQVlFQUFJQUFBQUZCZ1FBQXdBQUFBb0dBUUFCQUFBRmdCa0FBQUFLQUFJQUdRQUVCZ1FBQWdBQUFBVUdCQUFFQUFBQUNnWUJBQUVBQUFXQUdnQUFBQW9BQWdBYUFBUUdCQUFFQUFBQUJRWUVBQVVBQUFBS0JnRUFBUUFBQllBYkFBQUFDZ0FDQUJzQUJBWUVBQVVBQUFBRkJnUUFCZ0FBQUFvR0FRQUJBQUFGZ0J3QUFBQUtBQUlBSEFBRUJnUUFCZ0FBQUFVR0JBQUhBQUFBQUFZQ0FJQUFBQUFGZ0IwQUFBQUtBQUlBSFFBRUJnUUFCd0FBQUFVR0JBQUlBQUFBQUFZQ0FJQUFBQUFGZ0I0QUFBQUtBQUlBSGdBRUJnUUFDQUFBQUFVR0JBQUpBQUFBQUFZQ0FJQUFBQUFGZ0I4QUFBQUtBQUlBSHdBRUJnUUFDUUFBQUFVR0JBQUtBQUFBQUFZQ0FJQUFBQUFGZ0NBQUFBQUtBQUlBSUFBRUJnUUFDZ0FBQUFVR0JBQUxBQUFBQUFZQ0FJQUFBQUFGZ0NFQUFBQUtBQUlBSVFBRUJnUUFDd0FBQUFVR0JBQU1BQUFBQUFZQ0FJQUFBQUFGZ0NJQUFBQUtBQUlBSWdBRUJnUUFEQUFBQUFVR0JBQU5BQUFBQUFZQ0FJQUFBQUFGZ0NNQUFBQUtBQUlBSXdBRUJnUUFEUUFBQUFVR0JBQU9BQUFBQUFZQ0FJQUFBQUFGZ0NRQUFBQUtBQUlBSkFBRUJnUUFCZ0FBQUFVR0JBQU9BQUFBQUFZQ0FJQUFBQUFGZ0NVQUFBQUtBQUlBSlFBRUJnUUFDZ0FBQUFVR0JBQU9BQUFBQUFZQ0FJQUFBQUFGZ0NZQUFBQUtBQUlBSmdBRUJnUUFDd0FBQUFVR0JBQVBBQUFBQUFBRmdDY0FBQUFLQUFJQUp3QUVCZ1FBRHdBQUFBVUdCQUFRQUFBQUFBWUNBSUFBQUFBRmdDZ0FBQUFLQUFJQUtBQUVCZ1FBRUFBQUFBVUdCQUFSQUFBQUFBWUNBSUFBQUFBRmdDa0FBQUFLQUFJQUtRQUVCZ1FBRVFBQUFBVUdCQUFTQUFBQUFBWUNBSUFBQUFBRmdDb0FBQUFLQUFJQUtnQUVCZ1FBRWdBQUFBVUdCQUFUQUFBQUFBWUNBSUFBQUFBRmdDc0FBQUFLQUFJQUt3QUVCZ1FBRXdBQUFBVUdCQUFVQUFBQUFBWUNBSUFBQUFBRmdDd0FBQUFLQUFJQUxBQUVCZ1FBRHdBQUFBVUdCQUFVQUFBQUFBWUNBSUFBQUFBRmdDMEFBQUFLQUFJQUxRQUVCZ1FBQ0FBQUFBVUdCQUFWQUFBQUNnWUJBQUVBQUFlQU1BQUFBQVFDRUFBQUFBQUFORFA3L3dBQUFBRHRCT2IvQ2dBQ0FDNEFBQW9DQUFRQUJBb0NBQUVBRFFJTUFPMEU1djhBQUFBQUFBQUFBQTRDREFBME0vdi9BQUFBQUFBQUFBQVBBZ3dBN1FUbS8wWXVGUUFBQUFBQUFBQUhnREVBQUFBRUFoQUFBQUFBQU5COUpBQUFBQUFBVHFVVUFBb0FBZ0F2QUFBS0FnQUVBQVFLQWdBQkFBMENEQUJPcFJRQUFBQUFBQUFBQUFBT0Fnd0EwSDBrQUFBQUFBQUFBQUFBRHdJTUFFNmxGQUNCMkE4QUFBQUFBQUFBQjRBeUFBQUFCQUlRQUhwVlVRRGpRRVFBZWxWUkFKMFNMd0FLQUFJQU1BQUFDZ0lBQkFBRUNnSUFBUUFOQWd3QW5SSXZBSHBWVVFBQUFBQUFEZ0lNQU9OQVJBQjZWVkVBQUFBQUFBOENEQUNkRWk4QXdJTm1BQUFBQUFBQUFBQUFBQUFBQUFBQQ==</t>
        </r>
      </text>
    </comment>
    <comment ref="K211" authorId="0">
      <text>
        <r>
          <rPr>
            <sz val="9"/>
            <color indexed="81"/>
            <rFont val="Tahoma"/>
            <family val="2"/>
          </rPr>
          <t>QzE3SDIwTjR8TUFTVEVSIFNIRUVUUGljdHVyZSA0Nzl8Vm1wRFJEQXhNREFFQXdJQkFBQUFBQUFBQUFBQUFBQ0FBQUFBQUFNQUZnQUFBRU5vWlcxRWNtRjNJREV5TGpBdU1pNHhNRGMyQkFJUUFDZVJoLy9IenJIL0tXcHVBRno3V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GYURUQllXQ0FRQUFBQWtBQmdJQkFBQUFDUUFHUWdBQUJBSUFnQUJBQThJQWdBQkFBT0FMd0FBQUFRQ0VBQW5rWWYveDg2eC95bHFiZ0JjKzB3QUJJQUJBQUFBQUFJSUFBQUFpUC90Qk9iL0NnQUNBQUlBTndRQkFBRUFBQVNBQWdBQUFBQUNDQUFBQUpmLzJnbk0vd29BQWdBREFBQUFCSUFEQUFBQUFBSUlBQUFBaVAvSERyTC9DZ0FDQUFRQU53UUJBQUVBQUFTQUJBQUFBQUFDQ0FBQUFMWC8yZ25NL3dvQUFnQUZBRGNFQVFBQkFBQUVnQVVBQUFBQUFnZ0FBQURFLyswRTV2OEtBQUlBQmdBQ0JBSUFCd0FyQkFJQUFRQklCQUFBTndRQkFBRUdnQUFBQUFBQUFnZ0FOSlBILysxczR2OEVBaEFBeld6QS8rMXM0djgwazhmL1ZOUHcveU1JQVFBQUFnY0NBQUFBQlFjQkFBRUFCdzRBQVFBQUFBTUFZQURJQUFNQVRrZ0FBQUFBQklBR0FBQUFBQUlJQUFBQTR2L3RCT2IvQ2dBQ0FBY0FBQUFFZ0FjQUFBQUFBZ2dBQUFEeC85b0p6UDhLQUFJQUNBQUFBQVNBQ0FBQUFBQUNDQUQvL3c0QTJnbk0vd29BQWdBSkFBQUFCSUFKQUFBQUFBSUlBQUFBSGdEdEJPYi9DZ0FDQUFvQUFnUUNBQWNBS3dRQ0FBQUFTQVFBQUFhQUFBQUFBQUFDQ0FBemt5RUE3V3ppL3dRQ0VBRE1iQm9BN1d6aS96T1RJUUFnb09uL0l3Z0JBQUFDQndJQUFBQUFCdzBBQVFBQUFBTUFZQURJQUFNQVRnQUFBQUFFZ0FvQUFBQUFBZ2dBLy84T0FBQUFBQUFLQUFJQUN3QUFBQVNBQ3dBQUFBQUNDQUJBUlJnQUhZZ2NBQW9BQWdBTUFBQUFCSUFNQUFBQUFBSUlBQUFBQUFCT0tpNEFDZ0FDQUEwQUFnUUNBQWNBS3dRQ0FBRUFTQVFBQUFhQUFBQUFBQUFDQ0FBemt3TUFUcElxQUFRQ0VBRE5iUHovVHBJcUFET1RBd0MwK0RnQUl3Z0JBQUFDQndJQUFBQUZCd0VBQVFBSERnQUJBQUFBQXdCZ0FNZ0FBd0JPU0FBQUFBQUVnQTBBQUFBQUFnZ0F3THJuL3gySUhBQUtBQUlBRGdBQ0JBSUFCd0FyQkFJQUFBQklCQUFBQm9BQUFBQUFBQUlJQVBSTjYvOGQ4QmdBQkFJUUFJMG41UDhkOEJnQTlFM3IvMUFqSUFBakNBRUFBQUlIQWdBQUFBQUhEUUFCQUFBQUF3QmdBTWdBQXdCT0FBQUFBQVNBRGdBQUFBQUNDQUFBQVBIL0FBQUFBQW9BQWdBUEFBQUFCSUFQQUFBQUFBSUlBRjNOTkFCZHpTVUFDZ0FDQUJBQUFBQUVnQkFBQUFBQUFnZ0FJQW83QUlrbFF3QUtBQUlBRVFBQUFBU0FFUUFBQUFBQ0NBQTlrbGNBeVdwTUFBb0FBZ0FTQUFBQUJJQVNBQUFBQUFJSUFKZmRiUURkVnpnQUNnQUNBQk1BQUFBRWdCTUFBQUFBQWdnQTFLQm5BTEgvR2dBS0FBSUFGQUFBQUFTQUZBQUFBQUFDQ0FDM0dFc0FjYm9SQUFvQUFnQVZBQUFBQklBVkFBQUFBQUlJQVAvL0hRREhEckwvQ2dBQ0FCWUFOd1FCQUFFQUFBV0FGd0FBQUFvQUFnQVhBQVFHQkFBQkFBQUFCUVlFQUFJQUFBQUtCZ0VBQVFBQUJZQVlBQUFBQ2dBQ0FCZ0FCQVlFQUFJQUFBQUZCZ1FBQXdBQUFBb0dBUUFCQUFBRmdCa0FBQUFLQUFJQUdRQUVCZ1FBQWdBQUFBVUdCQUFFQUFBQUNnWUJBQUVBQUFXQUdnQUFBQW9BQWdBYUFBUUdCQUFFQUFBQUJRWUVBQVVBQUFBS0JnRUFBUUFBQllBYkFBQUFDZ0FDQUJzQUJBWUVBQVVBQUFBRkJnUUFCZ0FBQUFvR0FRQUJBQUFGZ0J3QUFBQUtBQUlBSEFBRUJnUUFCZ0FBQUFVR0JBQUhBQUFBQUFZQ0FJQUFBQUFGZ0IwQUFBQUtBQUlBSFFBRUJnUUFCd0FBQUFVR0JBQUlBQUFBQUFZQ0FJQUFBQUFGZ0I0QUFBQUtBQUlBSGdBRUJnUUFDQUFBQUFVR0JBQUpBQUFBQUFZQ0FJQUFBQUFGZ0I4QUFBQUtBQUlBSHdBRUJnUUFDUUFBQUFVR0JBQUtBQUFBQUFZQ0FJQUFBQUFGZ0NBQUFBQUtBQUlBSUFBRUJnUUFDZ0FBQUFVR0JBQUxBQUFBQUFZQ0FJQUFBQUFGZ0NFQUFBQUtBQUlBSVFBRUJnUUFDd0FBQUFVR0JBQU1BQUFBQUFZQ0FJQUFBQUFGZ0NJQUFBQUtBQUlBSWdBRUJnUUFEQUFBQUFVR0JBQU5BQUFBQUFZQ0FJQUFBQUFGZ0NNQUFBQUtBQUlBSXdBRUJnUUFEUUFBQUFVR0JBQU9BQUFBQUFZQ0FJQUFBQUFGZ0NRQUFBQUtBQUlBSkFBRUJnUUFCZ0FBQUFVR0JBQU9BQUFBQUFZQ0FJQUFBQUFGZ0NVQUFBQUtBQUlBSlFBRUJnUUFDZ0FBQUFVR0JBQU9BQUFBQUFZQ0FJQUFBQUFGZ0NZQUFBQUtBQUlBSmdBRUJnUUFDd0FBQUFVR0JBQVBBQUFBQUFBRmdDY0FBQUFLQUFJQUp3QUVCZ1FBRHdBQUFBVUdCQUFRQUFBQUFBWUNBSUFBQUFBRmdDZ0FBQUFLQUFJQUtBQUVCZ1FBRUFBQUFBVUdCQUFSQUFBQUFBWUNBSUFBQUFBRmdDa0FBQUFLQUFJQUtRQUVCZ1FBRVFBQUFBVUdCQUFTQUFBQUFBWUNBSUFBQUFBRmdDb0FBQUFLQUFJQUtnQUVCZ1FBRWdBQUFBVUdCQUFUQUFBQUFBWUNBSUFBQUFBRmdDc0FBQUFLQUFJQUt3QUVCZ1FBRXdBQUFBVUdCQUFVQUFBQUFBWUNBSUFBQUFBRmdDd0FBQUFLQUFJQUxBQUVCZ1FBRHdBQUFBVUdCQUFVQUFBQUFBWUNBSUFBQUFBRmdDMEFBQUFLQUFJQUxRQUVCZ1FBQ0FBQUFBVUdCQUFWQUFBQUNnWUJBQUVBQUFlQU1BQUFBQVFDRUFBQUFBQUFORFA3L3dBQUFBRHRCT2IvQ2dBQ0FDNEFBQW9DQUFRQUJBb0NBQUVBRFFJTUFPMEU1djhBQUFBQUFBQUFBQTRDREFBME0vdi9BQUFBQUFBQUFBQVBBZ3dBN1FUbS8wWXVGUUFBQUFBQUFBQUhnREVBQUFBRUFoQUFBQUFBQU5COUpBQUFBQUFBVHFVVUFBb0FBZ0F2QUFBS0FnQUVBQVFLQWdBQkFBMENEQUJPcFJRQUFBQUFBQUFBQUFBT0Fnd0EwSDBrQUFBQUFBQUFBQUFBRHdJTUFFNmxGQUNCMkE4QUFBQUFBQUFBQjRBeUFBQUFCQUlRQUhwVlVRRGpRRVFBZWxWUkFKMFNMd0FLQUFJQU1BQUFDZ0lBQkFBRUNnSUFBUUFOQWd3QW5SSXZBSHBWVVFBQUFBQUFEZ0lNQU9OQVJBQjZWVkVBQUFBQUFBOENEQUNkRWk4QXdJTm1BQUFBQUFBQUFBQUFBQUFBQUFBQQ==</t>
        </r>
      </text>
    </comment>
    <comment ref="J212" authorId="0">
      <text>
        <r>
          <rPr>
            <sz val="9"/>
            <color indexed="81"/>
            <rFont val="Tahoma"/>
            <family val="2"/>
          </rPr>
          <t>QzIwSDE3TjVPU3xNQVNURVIgU0hFRVRQaWN0dXJlIDQzOXxWbXBEUkRBeE1EQUVBd0lCQUFBQUFBQUFBQUFBQUFDQUFBQUFBQU1BRmdBQUFFTm9aVzFFY21GM0lERXlMakF1TWk0eE1EYzJCQUlRQUROc3RQK2dtSDMvQUFDV0FGejd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dncXR4SVdDQVFBQUFBa0FCZ0lCQUFBQUNRQUdRZ0FBQkFJQWdBQkFBOElBZ0FCQUFPQVBBQUFBQVFDRUFBemJMVC9vSmg5L3dBQWxnQmMrMHdBQklBQkFBQUFBQUlJQUFBQWxnREhEckwvQ2dBQ0FBSUFOd1FCQUFFQUFBU0FBZ0FBQUFBQ0NBQUFBSGdBeHc2eS93b0FBZ0FEQUFJRUFnQUhBQ3NFQWdBQkFFZ0VBQUEzQkFFQUFRYUFBQUFBQUFBQ0NBQXprM3NBeDZhMS93UUNFQURNYkhRQVlFQ24vek9UZXdESHByWC9Jd2dCQVA4QkJ3RUEvd0lIQWdBQUFBVUhBUUFEQUFjT0FBRUFBQUFEQUdBQXlBQURBRTVJQUFBQUFBU0FBd0FBQUFBQ0NBQUFBR2tBMmduTS93b0FBZ0FFQUFBQUJJQUVBQUFBQUFJSUFBQUFlQUR0Qk9iL0NnQUNBQVVBQWdRQ0FBZ0FLd1FDQUFBQVNBUUFBRGNFQVFBQkJvQUFBQUFBQUFJSUFBQ2dld0R0SE9ML0JBSVFBQUJnZEFEdEhPTC9tYmw3QU8zYzZmOGpDQUVBQUFJSEFnQUFBQUFIRFFBQkFBQUFBd0JnQU1nQUF3QlBBQUFBQUFTQUJRQUFBQUFDQ0FBQUFFc0EyZ25NL3dvQUFnQUdBRGNFQVFBQkFBQUVnQVlBQUFBQUFnZ0FBQUE4QU8wRTV2OEtBQUlBQndBQ0JBSUFCd0FyQkFJQUFRQklCQUFBTndRQkFBRUdnQUFBQUFBQUFnZ0FNNU0vQU8xczR2OEVBaEFBekd3NEFPMXM0djh6a3o4QVZOUHcveU1JQVFBQUFnY0NBQUFBQlFjQkFBRUFCdzRBQVFBQUFBTUFZQURJQUFNQVRrZ0FBQUFBQklBSEFBQUFBQUlJQUFBQUhnRHRCT2IvQ2dBQ0FBZ0FBQUFFZ0FnQUFBQUFBZ2dBQUFBUEFOb0p6UDhLQUFJQUNRQUNCQUlBQndBckJBSUFBQUJJQkFBQUJvQUFBQUFBQUFJSUFET1RFZ0RhY2NqL0JBSVFBTXhzQ3dEYWNjai9NNU1TQUEybHovOGpDQUVBQUFJSEFnQUFBQUFIRFFBQkFBQUFBd0JnQU1nQUF3Qk9BQUFBQUFTQUNRQUFBQUFDQ0FBQkFQSC8yZ25NL3dvQUFnQUtBQUFBQklBS0FBQUFBQUlJQUFBQTR2L3RCT2IvQ2dBQ0FBc0FBZ1FDQUFjQUt3UUNBQUFBU0FRQUFBYUFBQUFBQUFBQ0NBQTBrK1gvN1d6aS93UUNFQUROYk43LzdXemkvelNUNWY4Z29Pbi9Jd2dCQUFBQ0J3SUFBQUFBQncwQUFRQUFBQU1BWUFESUFBTUFUZ0FBQUFBRWdBc0FBQUFBQWdnQUFRRHgvd0FBQUFBS0FBSUFEQUFBQUFTQURBQUFBQUFDQ0FEQXV1Zi9IWWdjQUFvQUFnQU5BQUlFQWdBUUFDc0VBZ0FBQUVnRUFBQUdnQUFBQUFBQUFnZ0F3RnJyL3gwc0dRQUVBaEFBd0Jyay94MHNHUUJhZE92L2c5SWZBQ01JQVFBQUFnY0NBQUFBQUFjTkFBRUFBQUFEQUdBQXlBQURBRk1BQUFBQUJJQU5BQUFBQUFJSUFBQUFBQUJPS2k0QUNnQUNBQTRBQUFBRWdBNEFBQUFBQWdnQVFFVVlBQjJJSEFBS0FBSUFEd0FBQUFTQUR3QUFBQUFDQ0FCZHpUUUFYYzBsQUFvQUFnQVFBQUFBQklBUUFBQUFBQUlJQUNBS093Q0pKVU1BQ2dBQ0FCRUFBQUFFZ0JFQUFBQUFBZ2dBUFpKWEFNbHFUQUFLQUFJQUVnQUFBQVNBRWdBQUFBQUNDQUNYM1cwQTNWYzRBQW9BQWdBVEFBQUFCSUFUQUFBQUFBSUlBTlNnWndDeC94b0FDZ0FDQUJRQUFBQUVnQlFBQUFBQUFnZ0F0eGhMQUhHNkVRQUtBQUlBRlFBQUFBU0FGUUFBQUFBQ0NBQUFBQThBQUFBQUFBb0FBZ0FXQUFBQUJJQVdBQUFBQUFJSUFBRUE0di9IRHJML0NnQUNBQmNBQUFBRWdCY0FBQUFBQWdnQUFBRHgvN1FUbVA4S0FBSUFHQUFBQUFTQUdBQUFBQUFDQ0FBQUFPTC9vQmgrL3dvQUFnQVpBQUFBQklBWkFBQUFBQUlJQUFBQXhQK2dHSDcvQ2dBQ0FCb0FBQUFFZ0JvQUFBQUFBZ2dBQUFDMS83UVRtUDhLQUFJQUd3QUFBQVNBR3dBQUFBQUNDQUFCQU1UL3h3Nnkvd29BQWdBY0FBSUVBZ0FIQUNzRUFnQUFBRWdFQUFBR2dBQUFBQUFBQWdnQU5KUEgvOGQycnY4RUFoQUF6V3pBLzhkMnJ2ODBrOGYvK3FtMS95TUlBUUFBQWdjQ0FBQUFBQWNOQUFFQUFBQURBR0FBeUFBREFFNEFBQUFBQllBZEFBQUFDZ0FDQUIwQUJBWUVBQUVBQUFBRkJnUUFBZ0FBQUFvR0FRQUJBQUFGZ0I0QUFBQUtBQUlBSGdBRUJnUUFBZ0FBQUFVR0JBQURBQUFBQ2dZQkFBRUFBQVdBSHdBQUFBb0FBZ0FmQUFRR0JBQURBQUFBQlFZRUFBUUFBQUFBQmdJQUFnQUFBQVdBSUFBQUFBb0FBZ0FnQUFRR0JBQURBQUFBQlFZRUFBVUFBQUFLQmdFQUFRQUFCWUFoQUFBQUNnQUNBQ0VBQkFZRUFBVUFBQUFGQmdRQUJnQUFBQW9HQVFBQkFBQUZnQ0lBQUFBS0FBSUFJZ0FFQmdRQUJnQUFBQVVHQkFBSEFBQUFDZ1lCQUFFQUFBV0FJd0FBQUFvQUFnQWpBQVFHQkFBSEFBQUFCUVlFQUFnQUFBQUFCZ0lBZ0FBQUFBV0FKQUFBQUFvQUFnQWtBQVFHQkFBSUFBQUFCUVlFQUFrQUFBQUFCZ0lBZ0FBQUFBV0FKUUFBQUFvQUFnQWxBQVFHQkFBSkFBQUFCUVlFQUFvQUFBQUFCZ0lBZ0FBQUFBV0FKZ0FBQUFvQUFnQW1BQVFHQkFBS0FBQUFCUVlFQUFzQUFBQUFCZ0lBZ0FBQUFBV0FKd0FBQUFvQUFnQW5BQVFHQkFBTEFBQUFCUVlFQUF3QUFBQUFCZ0lBZ0FBQUFBV0FLQUFBQUFvQUFnQW9BQVFHQkFBTUFBQUFCUVlFQUEwQUFBQUFCZ0lBZ0FBQUFBV0FLUUFBQUFvQUFnQXBBQVFHQkFBTkFBQUFCUVlFQUE0QUFBQUFCZ0lBZ0FBQUFBV0FLZ0FBQUFvQUFnQXFBQVFHQkFBT0FBQUFCUVlFQUE4QUFBQUFBQVdBS3dBQUFBb0FBZ0FyQUFRR0JBQVBBQUFBQlFZRUFCQUFBQUFBQmdJQWdBQUFBQVdBTEFBQUFBb0FBZ0FzQUFRR0JBQVFBQUFBQlFZRUFCRUFBQUFBQmdJQWdBQUFBQVdBTFFBQUFBb0FBZ0F0QUFRR0JBQVJBQUFBQlFZRUFCSUFBQUFBQmdJQWdBQUFBQVdBTGdBQUFBb0FBZ0F1QUFRR0JBQVNBQUFBQlFZRUFCTUFBQUFBQmdJQWdBQUFBQVdBTHdBQUFBb0FBZ0F2QUFRR0JBQVRBQUFBQlFZRUFCUUFBQUFBQmdJQWdBQUFBQVdBTUFBQUFBb0FBZ0F3QUFRR0JBQVBBQUFBQlFZRUFCUUFBQUFBQmdJQWdBQUFBQVdBTVFBQUFBb0FBZ0F4QUFRR0JBQU9BQUFBQlFZRUFCVUFBQUFBQmdJQWdBQUFBQVdBTWdBQUFBb0FBZ0F5QUFRR0JBQUhBQUFBQlFZRUFCVUFBQUFBQmdJQWdBQUFBQVdBTXdBQUFBb0FBZ0F6QUFRR0JBQUxBQUFBQlFZRUFCVUFBQUFBQmdJQWdBQUFBQVdBTkFBQUFBb0FBZ0EwQUFRR0JBQUpBQUFBQlFZRUFCWUFBQUFBQUFXQU5RQUFBQW9BQWdBMUFBUUdCQUFXQUFBQUJRWUVBQmNBQUFBQUJnSUFnQUFBQUFXQU5nQUFBQW9BQWdBMkFBUUdCQUFYQUFBQUJRWUVBQmdBQUFBQUJnSUFnQUFBQUFXQU53QUFBQW9BQWdBM0FBUUdCQUFZQUFBQUJRWUVBQmtBQUFBQUJnSUFnQUFBQUFXQU9BQUFBQW9BQWdBNEFBUUdCQUFaQUFBQUJRWUVBQm9BQUFBQUJnSUFnQUFBQUFXQU9RQUFBQW9BQWdBNUFBUUdCQUFhQUFBQUJRWUVBQnNBQUFBQUJnSUFnQUFBQUFXQU9nQUFBQW9BQWdBNkFBUUdCQUFXQUFBQUJRWUVBQnNBQUFBQUJnSUFnQUFBQUFlQVBRQUFBQVFDRUFBQUFBQUFORFA3L3dBQUFBRHRCT2IvQ2dBQ0FEc0FBQW9DQUFRQUJBb0NBQUVBRFFJTUFPMEU1djhBQUFBQUFBQUFBQTRDREFBME0vdi9BQUFBQUFBQUFBQVBBZ3dBN1FUbS8wWXVGUUFBQUFBQUFBQUhnRDRBQUFBRUFoQUFBQUFBQU5COUpBQUFBQUFBVHFVVUFBb0FBZ0E4QUFBS0FnQUVBQVFLQWdBQkFBMENEQUJPcFJRQUFBQUFBQUFBQUFBT0Fnd0EwSDBrQUFBQUFBQUFBQUFBRHdJTUFFNmxGQUNCMkE4QUFBQUFBQUFBQjRBL0FBQUFCQUlRQUhwVlVRRGpRRVFBZWxWUkFKMFNMd0FLQUFJQVBRQUFDZ0lBQkFBRUNnSUFBUUFOQWd3QW5SSXZBSHBWVVFBQUFBQUFEZ0lNQU9OQVJBQjZWVkVBQUFBQUFBOENEQUNkRWk4QXdJTm1BQUFBQUFBQUFBZUFRQUFBQUFRQ0VBQUFBTlAvK2tHdC93QUEwLyswRTVqL0NnQUNBRDRBQUFvQ0FBUUFCQW9DQUFFQURRSU1BTFFUbVA4QUFOUC9BQUFBQUE0Q0RBRDZRYTMvQUFEVC93QUFBQUFQQWd3QXRCT1kvMGN1NlA4QUFBQUFBQUFBQUFBQUFBQUFBQT09</t>
        </r>
      </text>
    </comment>
    <comment ref="K212" authorId="0">
      <text>
        <r>
          <rPr>
            <sz val="9"/>
            <color indexed="81"/>
            <rFont val="Tahoma"/>
            <family val="2"/>
          </rPr>
          <t>QzIwSDE3TjVPU3xNQVNURVIgU0hFRVRQaWN0dXJlIDQzOXxWbXBEUkRBeE1EQUVBd0lCQUFBQUFBQUFBQUFBQUFDQUFBQUFBQU1BRmdBQUFFTm9aVzFFY21GM0lERXlMakF1TWk0eE1EYzJCQUlRQUROc3RQK2dtSDMvQUFDV0FGejd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dncXR4SVdDQVFBQUFBa0FCZ0lCQUFBQUNRQUdRZ0FBQkFJQWdBQkFBOElBZ0FCQUFPQVBBQUFBQVFDRUFBemJMVC9vSmg5L3dBQWxnQmMrMHdBQklBQkFBQUFBQUlJQUFBQWxnREhEckwvQ2dBQ0FBSUFOd1FCQUFFQUFBU0FBZ0FBQUFBQ0NBQUFBSGdBeHc2eS93b0FBZ0FEQUFJRUFnQUhBQ3NFQWdBQkFFZ0VBQUEzQkFFQUFRYUFBQUFBQUFBQ0NBQXprM3NBeDZhMS93UUNFQURNYkhRQVlFQ24vek9UZXdESHByWC9Jd2dCQVA4QkJ3RUEvd0lIQWdBQUFBVUhBUUFEQUFjT0FBRUFBQUFEQUdBQXlBQURBRTVJQUFBQUFBU0FBd0FBQUFBQ0NBQUFBR2tBMmduTS93b0FBZ0FFQUFBQUJJQUVBQUFBQUFJSUFBQUFlQUR0Qk9iL0NnQUNBQVVBQWdRQ0FBZ0FLd1FDQUFBQVNBUUFBRGNFQVFBQkJvQUFBQUFBQUFJSUFBQ2dld0R0SE9ML0JBSVFBQUJnZEFEdEhPTC9tYmw3QU8zYzZmOGpDQUVBQUFJSEFnQUFBQUFIRFFBQkFBQUFBd0JnQU1nQUF3QlBBQUFBQUFTQUJRQUFBQUFDQ0FBQUFFc0EyZ25NL3dvQUFnQUdBRGNFQVFBQkFBQUVnQVlBQUFBQUFnZ0FBQUE4QU8wRTV2OEtBQUlBQndBQ0JBSUFCd0FyQkFJQUFRQklCQUFBTndRQkFBRUdnQUFBQUFBQUFnZ0FNNU0vQU8xczR2OEVBaEFBekd3NEFPMXM0djh6a3o4QVZOUHcveU1JQVFBQUFnY0NBQUFBQlFjQkFBRUFCdzRBQVFBQUFBTUFZQURJQUFNQVRrZ0FBQUFBQklBSEFBQUFBQUlJQUFBQUhnRHRCT2IvQ2dBQ0FBZ0FBQUFFZ0FnQUFBQUFBZ2dBQUFBUEFOb0p6UDhLQUFJQUNRQUNCQUlBQndBckJBSUFBQUJJQkFBQUJvQUFBQUFBQUFJSUFET1RFZ0RhY2NqL0JBSVFBTXhzQ3dEYWNjai9NNU1TQUEybHovOGpDQUVBQUFJSEFnQUFBQUFIRFFBQkFBQUFBd0JnQU1nQUF3Qk9BQUFBQUFTQUNRQUFBQUFDQ0FBQkFQSC8yZ25NL3dvQUFnQUtBQUFBQklBS0FBQUFBQUlJQUFBQTR2L3RCT2IvQ2dBQ0FBc0FBZ1FDQUFjQUt3UUNBQUFBU0FRQUFBYUFBQUFBQUFBQ0NBQTBrK1gvN1d6aS93UUNFQUROYk43LzdXemkvelNUNWY4Z29Pbi9Jd2dCQUFBQ0J3SUFBQUFBQncwQUFRQUFBQU1BWUFESUFBTUFUZ0FBQUFBRWdBc0FBQUFBQWdnQUFRRHgvd0FBQUFBS0FBSUFEQUFBQUFTQURBQUFBQUFDQ0FEQXV1Zi9IWWdjQUFvQUFnQU5BQUlFQWdBUUFDc0VBZ0FBQUVnRUFBQUdnQUFBQUFBQUFnZ0F3RnJyL3gwc0dRQUVBaEFBd0Jyay94MHNHUUJhZE92L2c5SWZBQ01JQVFBQUFnY0NBQUFBQUFjTkFBRUFBQUFEQUdBQXlBQURBRk1BQUFBQUJJQU5BQUFBQUFJSUFBQUFBQUJPS2k0QUNnQUNBQTRBQUFBRWdBNEFBQUFBQWdnQVFFVVlBQjJJSEFBS0FBSUFEd0FBQUFTQUR3QUFBQUFDQ0FCZHpUUUFYYzBsQUFvQUFnQVFBQUFBQklBUUFBQUFBQUlJQUNBS093Q0pKVU1BQ2dBQ0FCRUFBQUFFZ0JFQUFBQUFBZ2dBUFpKWEFNbHFUQUFLQUFJQUVnQUFBQVNBRWdBQUFBQUNDQUNYM1cwQTNWYzRBQW9BQWdBVEFBQUFCSUFUQUFBQUFBSUlBTlNnWndDeC94b0FDZ0FDQUJRQUFBQUVnQlFBQUFBQUFnZ0F0eGhMQUhHNkVRQUtBQUlBRlFBQUFBU0FGUUFBQUFBQ0NBQUFBQThBQUFBQUFBb0FBZ0FXQUFBQUJJQVdBQUFBQUFJSUFBRUE0di9IRHJML0NnQUNBQmNBQUFBRWdCY0FBQUFBQWdnQUFBRHgvN1FUbVA4S0FBSUFHQUFBQUFTQUdBQUFBQUFDQ0FBQUFPTC9vQmgrL3dvQUFnQVpBQUFBQklBWkFBQUFBQUlJQUFBQXhQK2dHSDcvQ2dBQ0FCb0FBQUFFZ0JvQUFBQUFBZ2dBQUFDMS83UVRtUDhLQUFJQUd3QUFBQVNBR3dBQUFBQUNDQUFCQU1UL3h3Nnkvd29BQWdBY0FBSUVBZ0FIQUNzRUFnQUFBRWdFQUFBR2dBQUFBQUFBQWdnQU5KUEgvOGQycnY4RUFoQUF6V3pBLzhkMnJ2ODBrOGYvK3FtMS95TUlBUUFBQWdjQ0FBQUFBQWNOQUFFQUFBQURBR0FBeUFBREFFNEFBQUFBQllBZEFBQUFDZ0FDQUIwQUJBWUVBQUVBQUFBRkJnUUFBZ0FBQUFvR0FRQUJBQUFGZ0I0QUFBQUtBQUlBSGdBRUJnUUFBZ0FBQUFVR0JBQURBQUFBQ2dZQkFBRUFBQVdBSHdBQUFBb0FBZ0FmQUFRR0JBQURBQUFBQlFZRUFBUUFBQUFBQmdJQUFnQUFBQVdBSUFBQUFBb0FBZ0FnQUFRR0JBQURBQUFBQlFZRUFBVUFBQUFLQmdFQUFRQUFCWUFoQUFBQUNnQUNBQ0VBQkFZRUFBVUFBQUFGQmdRQUJnQUFBQW9HQVFBQkFBQUZnQ0lBQUFBS0FBSUFJZ0FFQmdRQUJnQUFBQVVHQkFBSEFBQUFDZ1lCQUFFQUFBV0FJd0FBQUFvQUFnQWpBQVFHQkFBSEFBQUFCUVlFQUFnQUFBQUFCZ0lBZ0FBQUFBV0FKQUFBQUFvQUFnQWtBQVFHQkFBSUFBQUFCUVlFQUFrQUFBQUFCZ0lBZ0FBQUFBV0FKUUFBQUFvQUFnQWxBQVFHQkFBSkFBQUFCUVlFQUFvQUFBQUFCZ0lBZ0FBQUFBV0FKZ0FBQUFvQUFnQW1BQVFHQkFBS0FBQUFCUVlFQUFzQUFBQUFCZ0lBZ0FBQUFBV0FKd0FBQUFvQUFnQW5BQVFHQkFBTEFBQUFCUVlFQUF3QUFBQUFCZ0lBZ0FBQUFBV0FLQUFBQUFvQUFnQW9BQVFHQkFBTUFBQUFCUVlFQUEwQUFBQUFCZ0lBZ0FBQUFBV0FLUUFBQUFvQUFnQXBBQVFHQkFBTkFBQUFCUVlFQUE0QUFBQUFCZ0lBZ0FBQUFBV0FLZ0FBQUFvQUFnQXFBQVFHQkFBT0FBQUFCUVlFQUE4QUFBQUFBQVdBS3dBQUFBb0FBZ0FyQUFRR0JBQVBBQUFBQlFZRUFCQUFBQUFBQmdJQWdBQUFBQVdBTEFBQUFBb0FBZ0FzQUFRR0JBQVFBQUFBQlFZRUFCRUFBQUFBQmdJQWdBQUFBQVdBTFFBQUFBb0FBZ0F0QUFRR0JBQVJBQUFBQlFZRUFCSUFBQUFBQmdJQWdBQUFBQVdBTGdBQUFBb0FBZ0F1QUFRR0JBQVNBQUFBQlFZRUFCTUFBQUFBQmdJQWdBQUFBQVdBTHdBQUFBb0FBZ0F2QUFRR0JBQVRBQUFBQlFZRUFCUUFBQUFBQmdJQWdBQUFBQVdBTUFBQUFBb0FBZ0F3QUFRR0JBQVBBQUFBQlFZRUFCUUFBQUFBQmdJQWdBQUFBQVdBTVFBQUFBb0FBZ0F4QUFRR0JBQU9BQUFBQlFZRUFCVUFBQUFBQmdJQWdBQUFBQVdBTWdBQUFBb0FBZ0F5QUFRR0JBQUhBQUFBQlFZRUFCVUFBQUFBQmdJQWdBQUFBQVdBTXdBQUFBb0FBZ0F6QUFRR0JBQUxBQUFBQlFZRUFCVUFBQUFBQmdJQWdBQUFBQVdBTkFBQUFBb0FBZ0EwQUFRR0JBQUpBQUFBQlFZRUFCWUFBQUFBQUFXQU5RQUFBQW9BQWdBMUFBUUdCQUFXQUFBQUJRWUVBQmNBQUFBQUJnSUFnQUFBQUFXQU5nQUFBQW9BQWdBMkFBUUdCQUFYQUFBQUJRWUVBQmdBQUFBQUJnSUFnQUFBQUFXQU53QUFBQW9BQWdBM0FBUUdCQUFZQUFBQUJRWUVBQmtBQUFBQUJnSUFnQUFBQUFXQU9BQUFBQW9BQWdBNEFBUUdCQUFaQUFBQUJRWUVBQm9BQUFBQUJnSUFnQUFBQUFXQU9RQUFBQW9BQWdBNUFBUUdCQUFhQUFBQUJRWUVBQnNBQUFBQUJnSUFnQUFBQUFXQU9nQUFBQW9BQWdBNkFBUUdCQUFXQUFBQUJRWUVBQnNBQUFBQUJnSUFnQUFBQUFlQVBRQUFBQVFDRUFBQUFBQUFORFA3L3dBQUFBRHRCT2IvQ2dBQ0FEc0FBQW9DQUFRQUJBb0NBQUVBRFFJTUFPMEU1djhBQUFBQUFBQUFBQTRDREFBME0vdi9BQUFBQUFBQUFBQVBBZ3dBN1FUbS8wWXVGUUFBQUFBQUFBQUhnRDRBQUFBRUFoQUFBQUFBQU5COUpBQUFBQUFBVHFVVUFBb0FBZ0E4QUFBS0FnQUVBQVFLQWdBQkFBMENEQUJPcFJRQUFBQUFBQUFBQUFBT0Fnd0EwSDBrQUFBQUFBQUFBQUFBRHdJTUFFNmxGQUNCMkE4QUFBQUFBQUFBQjRBL0FBQUFCQUlRQUhwVlVRRGpRRVFBZWxWUkFKMFNMd0FLQUFJQVBRQUFDZ0lBQkFBRUNnSUFBUUFOQWd3QW5SSXZBSHBWVVFBQUFBQUFEZ0lNQU9OQVJBQjZWVkVBQUFBQUFBOENEQUNkRWk4QXdJTm1BQUFBQUFBQUFBZUFRQUFBQUFRQ0VBQUFBTlAvK2tHdC93QUEwLyswRTVqL0NnQUNBRDRBQUFvQ0FBUUFCQW9DQUFFQURRSU1BTFFUbVA4QUFOUC9BQUFBQUE0Q0RBRDZRYTMvQUFEVC93QUFBQUFQQWd3QXRCT1kvMGN1NlA4QUFBQUFBQUFBQUFBQUFBQUFBQT09</t>
        </r>
      </text>
    </comment>
    <comment ref="J213" authorId="0">
      <text>
        <r>
          <rPr>
            <sz val="9"/>
            <color indexed="81"/>
            <rFont val="Tahoma"/>
            <family val="2"/>
          </rPr>
          <t>QzE4SDE2Q2xOM08zfE1BU1RFUiBTSEVFVFBpY3R1cmUgNjMxfFZtcERSREF4TURBRUF3SUJBQUFBQUFBQUFBQUFBQUNBQUFBQUFBTUFGZ0FBQUVOb1pXMUVjbUYzSURFeUxqQXVNaTR4TURjMkJBSVFBQUJnd1AvYWljdi9tYmw3QUprWTB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TGx4VVFnV0NBUUFBQUFrQUJnSUJBQUFBQ1FBR1FnQUFCQUlBZ0FCQUE4SUFnQUJBQU9BTndBQUFBUUNFQUFBWU1ELzJvbkwvNW01ZXdDWkdOQUFCSUFCQUFBQUFBSUlBUC8vU2dDWjJNOEFDZ0FDQUFJQU53UUJBQUVBQUFTQUFnQUFBQUFDQ0FELy96c0FodDIxQUFvQUFnQURBQUlFQWdBSUFDc0VBZ0FBQUVnRUFBQTNCQUVBQVFhQUFBQUFBQUFDQ0FEL256OEFodld4QUFRQ0VBRC9YemdBaHZXeEFKbTVQd0NHdGJrQUl3Z0JBQUFDQndJQUFBQUFCdzBBQVFBQUFBTUFZQURJQUFNQVR3QUFBQUFFZ0FNQUFBQUFBZ2dBLy85S0FIUGltd0FLQUFJQUJBQUFBQVNBQkFBQUFBQUNDQUFBQUR3QVlPZUJBQW9BQWdBRkFBQUFCSUFGQUFBQUFBSUlBQUFBU3dCTTdHY0FDZ0FDQUFZQUFBQUVnQVlBQUFBQUFnZ0EvLzg3QURueFRRQUtBQUlBQndBQ0JBSUFCd0FyQkFJQUFRQklCQUFBTndRQkFBRUdnQUFBQUFBQUFnZ0F1enMzQURsWlNnQUVBaEFBVlJVd0FEbFpTZ0F6a3o4QWJJeFJBQ01JQVFBQUFnY0NBQUFBQlFjQkFBUUVCd1lBQWdBQ0FBTUFBQWNPQUFFQUFBQURBR0FBeUFBREFFNUlBQUFBQUFTQUJ3QUFBQUFDQ0FELy8wb0FKdll6QUFvQUFnQUlBQUFBQklBSUFBQUFBQUlJQUFBQWFRQW05ak1BQ2dBQ0FBa0FBZ1FDQUFnQUt3UUNBQUFBU0FRQUFEY0VBUUFCQm9BQUFBQUFBQUlJQVArZmJBQW1EakFBQkFJUUFQOWZaUUFtRGpBQW1ibHNBQ2JPTndBakNBRUFBQUlIQWdBQUFBQUhEUUFCQUFBQUF3QmdBTWdBQXdCUEFBQUFBQVNBQ1FBQUFBQUNDQUQvL3pzQUUvc1pBQW9BQWdBS0FEY0VBUUFCQUFBRWdBb0FBQUFBQWdnQS8vOGRBQlA3R1FBS0FBSUFDd0FBQUFTQUN3QUFBQUFDQ0FELy93NEFKdll6QUFvQUFnQU1BQUlFQWdBSEFDc0VBZ0FBQUVnRUFBQTNCQUVBQVFhQUFBQUFBQUFDQ0FBemt4SUFKbDR3QUFRQ0VBRE1iQXNBSmw0d0FET1RFZ0Jaa1RjQUl3Z0JBQUFDQndJQUFBQUFCdzBBQVFBQUFBTUFZQURJQUFNQVRnQUFBQUFFZ0F3QUFBQUFBZ2dBQUFEeC95YjJNd0FLQUFJQURRQUNCQUlBQndBckJBSUFBQUJJQkFBQUJvQUFBQUFBQUFJSUFEU1Q5UDhtWGpBQUJBSVFBTTFzN2Y4bVhqQUFOSlAwLzFtUk53QWpDQUVBQUFJSEFnQUFBQUFIRFFBQkFBQUFBd0JnQU1nQUF3Qk9BQUFBQUFTQURRQUFBQUFDQ0FBQUFPTC9PZkZOQUFvQUFnQU9BRGNFQVFBQkFBQUVnQTRBQUFBQUFnZ0FBQURpL3hQN0dRQUtBQUlBRHdBQUFBU0FEd0FBQUFBQ0NBQUFBTVQvRS9zWkFBb0FBZ0FRQUFJRUFnQUlBQ3NFQWdBQUFFZ0VBQUEzQkFFQUFRYUFBQUFBQUFBQ0NBQUFvTWYvRXhNV0FBUUNFQUFBWU1EL0V4TVdBSnE1eC84VDB4MEFJd2dCQUFBQ0J3SUFBQUFBQncwQUFRQUFBQU1BWUFESUFBTUFUd0FBQUFBRWdCQUFBQUFBQWdnQUFBRHgvd0FBQUFBS0FBSUFFUUFBQUFTQUVRQUFBQUFDQ0FBQkFPTC83UVRtL3dvQUFnQVNBQUFBQklBU0FBQUFBQUlJQUFFQThmL2FDY3ovQ2dBQ0FCTUFBQUFFZ0JNQUFBQUFBZ2dBQUFBUEFOb0p6UDhLQUFJQUZBQUFBQVNBRkFBQUFBQUNDQUFBQUI0QTdRVG0vd29BQWdBVkFBQUFCSUFWQUFBQUFBSUlBQUFBRHdBQUFBQUFDZ0FDQUJZQUFBQUVnQllBQUFBQUFnZ0FBQUJwQUV6c1p3QUtBQUlBRndBQUFBU0FGd0FBQUFBQ0NBRC8vM2NBWU9lQkFBb0FBZ0FZQUFBQUJJQVlBQUFBQUFJSUFQLy9hQUJ6NHBzQUNnQUNBQmtBQUFBRWdCa0FBQUFBQWdnQUFBQjRBSWJkdFFBS0FBSUFHZ0FDQkFJQUVRQXJCQUlBQUFCSUJBQUFOd1FCQUFFR2dBQUFBQUFBQWdnQUFLQjdBSVpGc2dBRUFoQUFBR0IwQUlaRnNnQ1p1WHNBN0t1N0FDTUlBUUFBQWdjQ0FBQUFCUWNCQUFFQUJ3NEFBUUFBQUFNQVlBRElBQU1BUTJ3QUFBQUFCWUFiQUFBQUNnQUNBQnNBQkFZRUFBRUFBQUFGQmdRQUFnQUFBQW9HQVFBQkFBQUZnQndBQUFBS0FBSUFIQUFFQmdRQUFnQUFBQVVHQkFBREFBQUFDZ1lCQUFFQUFBV0FIUUFBQUFvQUFnQWRBQVFHQkFBREFBQUFCUVlFQUFRQUFBQUFCZ0lBZ0FBQUFBV0FIZ0FBQUFvQUFnQWVBQVFHQkFBRUFBQUFCUVlFQUFVQUFBQUFCZ0lBZ0FBQUFBV0FId0FBQUFvQUFnQWZBQVFHQkFBRkFBQUFCUVlFQUFZQUFBQUtCZ0VBQVFBQUJZQWdBQUFBQ2dBQ0FDQUFCQVlFQUFZQUFBQUZCZ1FBQndBQUFBb0dBUUFCQUFBRmdDRUFBQUFLQUFJQUlRQUVCZ1FBQndBQUFBVUdCQUFJQUFBQUFBWUNBQUlBQUFBRmdDSUFBQUFLQUFJQUlnQUVCZ1FBQndBQUFBVUdCQUFKQUFBQUNnWUJBQUVBQUFXQUl3QUFBQW9BQWdBakFBUUdCQUFKQUFBQUJRWUVBQW9BQUFBS0JnRUFBUUFBQllBa0FBQUFDZ0FDQUNRQUJBWUVBQW9BQUFBRkJnUUFDd0FBQUFBR0FnQUNBQU1HQWdBQkFBc0dFQUF2QUFBQUl3QUFBQUFBQUFBbEFBQUFBQUFGZ0NVQUFBQUtBQUlBSlFBRUJnUUFDd0FBQUFVR0JBQU1BQUFBQ2dZQkFBRUFBQVdBSmdBQUFBb0FBZ0FtQUFRR0JBQU1BQUFBQlFZRUFBMEFBQUFLQmdFQUFRQUFCWUFuQUFBQUNnQUNBQ2NBQkFZRUFBd0FBQUFGQmdRQURnQUFBQW9HQVFBQkFBQUZnQ2dBQUFBS0FBSUFLQUFFQmdRQURnQUFBQVVHQkFBUEFBQUFBQVlDQUFJQUFBQUZnQ2tBQUFBS0FBSUFLUUFFQmdRQURnQUFBQVVHQkFBUUFBQUFDZ1lCQUFFQUFBV0FLZ0FBQUFvQUFnQXFBQVFHQkFBUUFBQUFCUVlFQUJFQUFBQUFCZ0lBZ0FBQUFBV0FLd0FBQUFvQUFnQXJBQVFHQkFBUkFBQUFCUVlFQUJJQUFBQUFCZ0lBZ0FBQUFBV0FMQUFBQUFvQUFnQXNBQVFHQkFBU0FBQUFCUVlFQUJNQUFBQUFCZ0lBZ0FBQUFBV0FMUUFBQUFvQUFnQXRBQVFHQkFBVEFBQUFCUVlFQUJRQUFBQUFCZ0lBZ0FBQUFBV0FMZ0FBQUFvQUFnQXVBQVFHQkFBVUFBQUFCUVlFQUJVQUFBQUFCZ0lBZ0FBQUFBV0FMd0FBQUFvQUFnQXZBQVFHQkFBS0FBQUFCUVlFQUJVQUFBQUtCZ0VBQVFBQUJZQXdBQUFBQ2dBQ0FEQUFCQVlFQUJBQUFBQUZCZ1FBRlFBQUFBQUdBZ0NBQUFBQUJZQXhBQUFBQ2dBQ0FERUFCQVlFQUFVQUFBQUZCZ1FBRmdBQUFBQUdBZ0NBQUFBQUJZQXlBQUFBQ2dBQ0FESUFCQVlFQUJZQUFBQUZCZ1FBRndBQUFBQUdBZ0NBQUFBQUJZQXpBQUFBQ2dBQ0FETUFCQVlFQUJjQUFBQUZCZ1FBR0FBQUFBQUdBZ0NBQUFBQUJZQTBBQUFBQ2dBQ0FEUUFCQVlFQUFNQUFBQUZCZ1FBR0FBQUFBQUdBZ0NBQUFBQUJZQTFBQUFBQ2dBQ0FEVUFCQVlFQUJnQUFBQUZCZ1FBR1FBQUFBb0dBUUFCQUFBSGdEZ0FBQUFFQWhBQS8vOVpBS1lWbHdELy8xa0FZT2VCQUFvQUFnQTJBQUFLQWdBRUFBUUtBZ0FCQUEwQ0RBQmc1NEVBLy85WkFBQUFBQUFPQWd3QXBoV1hBUC8vV1FBQUFBQUFEd0lNQUdEbmdRQkdMbThBQUFBQUFBQUFCNEE1QUFBQUJBSVFBQUFBQUFBME0vdi9BQUFBQU8wRTV2OEtBQUlBTndBQUNnSUFCQUFFQ2dJQUFRQU5BZ3dBN1FUbS93QUFBQUFBQUFBQURnSU1BRFF6Ky84QUFBQUFBQUFBQUE4Q0RBRHRCT2IvUmk0VkFBQUFBQUFBQUFBQUFBQUFBQUFB</t>
        </r>
      </text>
    </comment>
    <comment ref="K213" authorId="0">
      <text>
        <r>
          <rPr>
            <sz val="9"/>
            <color indexed="81"/>
            <rFont val="Tahoma"/>
            <family val="2"/>
          </rPr>
          <t>QzE4SDE2Q2xOM08zfE1BU1RFUiBTSEVFVFBpY3R1cmUgNjMxfFZtcERSREF4TURBRUF3SUJBQUFBQUFBQUFBQUFBQUNBQUFBQUFBTUFGZ0FBQUVOb1pXMUVjbUYzSURFeUxqQXVNaTR4TURjMkJBSVFBQUJnd1AvYWljdi9tYmw3QUprWTB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TGx4VVFnV0NBUUFBQUFrQUJnSUJBQUFBQ1FBR1FnQUFCQUlBZ0FCQUE4SUFnQUJBQU9BTndBQUFBUUNFQUFBWU1ELzJvbkwvNW01ZXdDWkdOQUFCSUFCQUFBQUFBSUlBUC8vU2dDWjJNOEFDZ0FDQUFJQU53UUJBQUVBQUFTQUFnQUFBQUFDQ0FELy96c0FodDIxQUFvQUFnQURBQUlFQWdBSUFDc0VBZ0FBQUVnRUFBQTNCQUVBQVFhQUFBQUFBQUFDQ0FEL256OEFodld4QUFRQ0VBRC9YemdBaHZXeEFKbTVQd0NHdGJrQUl3Z0JBQUFDQndJQUFBQUFCdzBBQVFBQUFBTUFZQURJQUFNQVR3QUFBQUFFZ0FNQUFBQUFBZ2dBLy85S0FIUGltd0FLQUFJQUJBQUFBQVNBQkFBQUFBQUNDQUFBQUR3QVlPZUJBQW9BQWdBRkFBQUFCSUFGQUFBQUFBSUlBQUFBU3dCTTdHY0FDZ0FDQUFZQUFBQUVnQVlBQUFBQUFnZ0EvLzg3QURueFRRQUtBQUlBQndBQ0JBSUFCd0FyQkFJQUFRQklCQUFBTndRQkFBRUdnQUFBQUFBQUFnZ0F1enMzQURsWlNnQUVBaEFBVlJVd0FEbFpTZ0F6a3o4QWJJeFJBQ01JQVFBQUFnY0NBQUFBQlFjQkFBUUVCd1lBQWdBQ0FBTUFBQWNPQUFFQUFBQURBR0FBeUFBREFFNUlBQUFBQUFTQUJ3QUFBQUFDQ0FELy8wb0FKdll6QUFvQUFnQUlBQUFBQklBSUFBQUFBQUlJQUFBQWFRQW05ak1BQ2dBQ0FBa0FBZ1FDQUFnQUt3UUNBQUFBU0FRQUFEY0VBUUFCQm9BQUFBQUFBQUlJQVArZmJBQW1EakFBQkFJUUFQOWZaUUFtRGpBQW1ibHNBQ2JPTndBakNBRUFBQUlIQWdBQUFBQUhEUUFCQUFBQUF3QmdBTWdBQXdCUEFBQUFBQVNBQ1FBQUFBQUNDQUQvL3pzQUUvc1pBQW9BQWdBS0FEY0VBUUFCQUFBRWdBb0FBQUFBQWdnQS8vOGRBQlA3R1FBS0FBSUFDd0FBQUFTQUN3QUFBQUFDQ0FELy93NEFKdll6QUFvQUFnQU1BQUlFQWdBSEFDc0VBZ0FBQUVnRUFBQTNCQUVBQVFhQUFBQUFBQUFDQ0FBemt4SUFKbDR3QUFRQ0VBRE1iQXNBSmw0d0FET1RFZ0Jaa1RjQUl3Z0JBQUFDQndJQUFBQUFCdzBBQVFBQUFBTUFZQURJQUFNQVRnQUFBQUFFZ0F3QUFBQUFBZ2dBQUFEeC95YjJNd0FLQUFJQURRQUNCQUlBQndBckJBSUFBQUJJQkFBQUJvQUFBQUFBQUFJSUFEU1Q5UDhtWGpBQUJBSVFBTTFzN2Y4bVhqQUFOSlAwLzFtUk53QWpDQUVBQUFJSEFnQUFBQUFIRFFBQkFBQUFBd0JnQU1nQUF3Qk9BQUFBQUFTQURRQUFBQUFDQ0FBQUFPTC9PZkZOQUFvQUFnQU9BRGNFQVFBQkFBQUVnQTRBQUFBQUFnZ0FBQURpL3hQN0dRQUtBQUlBRHdBQUFBU0FEd0FBQUFBQ0NBQUFBTVQvRS9zWkFBb0FBZ0FRQUFJRUFnQUlBQ3NFQWdBQUFFZ0VBQUEzQkFFQUFRYUFBQUFBQUFBQ0NBQUFvTWYvRXhNV0FBUUNFQUFBWU1EL0V4TVdBSnE1eC84VDB4MEFJd2dCQUFBQ0J3SUFBQUFBQncwQUFRQUFBQU1BWUFESUFBTUFUd0FBQUFBRWdCQUFBQUFBQWdnQUFBRHgvd0FBQUFBS0FBSUFFUUFBQUFTQUVRQUFBQUFDQ0FBQkFPTC83UVRtL3dvQUFnQVNBQUFBQklBU0FBQUFBQUlJQUFFQThmL2FDY3ovQ2dBQ0FCTUFBQUFFZ0JNQUFBQUFBZ2dBQUFBUEFOb0p6UDhLQUFJQUZBQUFBQVNBRkFBQUFBQUNDQUFBQUI0QTdRVG0vd29BQWdBVkFBQUFCSUFWQUFBQUFBSUlBQUFBRHdBQUFBQUFDZ0FDQUJZQUFBQUVnQllBQUFBQUFnZ0FBQUJwQUV6c1p3QUtBQUlBRndBQUFBU0FGd0FBQUFBQ0NBRC8vM2NBWU9lQkFBb0FBZ0FZQUFBQUJJQVlBQUFBQUFJSUFQLy9hQUJ6NHBzQUNnQUNBQmtBQUFBRWdCa0FBQUFBQWdnQUFBQjRBSWJkdFFBS0FBSUFHZ0FDQkFJQUVRQXJCQUlBQUFCSUJBQUFOd1FCQUFFR2dBQUFBQUFBQWdnQUFLQjdBSVpGc2dBRUFoQUFBR0IwQUlaRnNnQ1p1WHNBN0t1N0FDTUlBUUFBQWdjQ0FBQUFCUWNCQUFFQUJ3NEFBUUFBQUFNQVlBRElBQU1BUTJ3QUFBQUFCWUFiQUFBQUNnQUNBQnNBQkFZRUFBRUFBQUFGQmdRQUFnQUFBQW9HQVFBQkFBQUZnQndBQUFBS0FBSUFIQUFFQmdRQUFnQUFBQVVHQkFBREFBQUFDZ1lCQUFFQUFBV0FIUUFBQUFvQUFnQWRBQVFHQkFBREFBQUFCUVlFQUFRQUFBQUFCZ0lBZ0FBQUFBV0FIZ0FBQUFvQUFnQWVBQVFHQkFBRUFBQUFCUVlFQUFVQUFBQUFCZ0lBZ0FBQUFBV0FId0FBQUFvQUFnQWZBQVFHQkFBRkFBQUFCUVlFQUFZQUFBQUtCZ0VBQVFBQUJZQWdBQUFBQ2dBQ0FDQUFCQVlFQUFZQUFBQUZCZ1FBQndBQUFBb0dBUUFCQUFBRmdDRUFBQUFLQUFJQUlRQUVCZ1FBQndBQUFBVUdCQUFJQUFBQUFBWUNBQUlBQUFBRmdDSUFBQUFLQUFJQUlnQUVCZ1FBQndBQUFBVUdCQUFKQUFBQUNnWUJBQUVBQUFXQUl3QUFBQW9BQWdBakFBUUdCQUFKQUFBQUJRWUVBQW9BQUFBS0JnRUFBUUFBQllBa0FBQUFDZ0FDQUNRQUJBWUVBQW9BQUFBRkJnUUFDd0FBQUFBR0FnQUNBQU1HQWdBQkFBc0dFQUF2QUFBQUl3QUFBQUFBQUFBbEFBQUFBQUFGZ0NVQUFBQUtBQUlBSlFBRUJnUUFDd0FBQUFVR0JBQU1BQUFBQ2dZQkFBRUFBQVdBSmdBQUFBb0FBZ0FtQUFRR0JBQU1BQUFBQlFZRUFBMEFBQUFLQmdFQUFRQUFCWUFuQUFBQUNnQUNBQ2NBQkFZRUFBd0FBQUFGQmdRQURnQUFBQW9HQVFBQkFBQUZnQ2dBQUFBS0FBSUFLQUFFQmdRQURnQUFBQVVHQkFBUEFBQUFBQVlDQUFJQUFBQUZnQ2tBQUFBS0FBSUFLUUFFQmdRQURnQUFBQVVHQkFBUUFBQUFDZ1lCQUFFQUFBV0FLZ0FBQUFvQUFnQXFBQVFHQkFBUUFBQUFCUVlFQUJFQUFBQUFCZ0lBZ0FBQUFBV0FLd0FBQUFvQUFnQXJBQVFHQkFBUkFBQUFCUVlFQUJJQUFBQUFCZ0lBZ0FBQUFBV0FMQUFBQUFvQUFnQXNBQVFHQkFBU0FBQUFCUVlFQUJNQUFBQUFCZ0lBZ0FBQUFBV0FMUUFBQUFvQUFnQXRBQVFHQkFBVEFBQUFCUVlFQUJRQUFBQUFCZ0lBZ0FBQUFBV0FMZ0FBQUFvQUFnQXVBQVFHQkFBVUFBQUFCUVlFQUJVQUFBQUFCZ0lBZ0FBQUFBV0FMd0FBQUFvQUFnQXZBQVFHQkFBS0FBQUFCUVlFQUJVQUFBQUtCZ0VBQVFBQUJZQXdBQUFBQ2dBQ0FEQUFCQVlFQUJBQUFBQUZCZ1FBRlFBQUFBQUdBZ0NBQUFBQUJZQXhBQUFBQ2dBQ0FERUFCQVlFQUFVQUFBQUZCZ1FBRmdBQUFBQUdBZ0NBQUFBQUJZQXlBQUFBQ2dBQ0FESUFCQVlFQUJZQUFBQUZCZ1FBRndBQUFBQUdBZ0NBQUFBQUJZQXpBQUFBQ2dBQ0FETUFCQVlFQUJjQUFBQUZCZ1FBR0FBQUFBQUdBZ0NBQUFBQUJZQTBBQUFBQ2dBQ0FEUUFCQVlFQUFNQUFBQUZCZ1FBR0FBQUFBQUdBZ0NBQUFBQUJZQTFBQUFBQ2dBQ0FEVUFCQVlFQUJnQUFBQUZCZ1FBR1FBQUFBb0dBUUFCQUFBSGdEZ0FBQUFFQWhBQS8vOVpBS1lWbHdELy8xa0FZT2VCQUFvQUFnQTJBQUFLQWdBRUFBUUtBZ0FCQUEwQ0RBQmc1NEVBLy85WkFBQUFBQUFPQWd3QXBoV1hBUC8vV1FBQUFBQUFEd0lNQUdEbmdRQkdMbThBQUFBQUFBQUFCNEE1QUFBQUJBSVFBQUFBQUFBME0vdi9BQUFBQU8wRTV2OEtBQUlBTndBQUNnSUFCQUFFQ2dJQUFRQU5BZ3dBN1FUbS93QUFBQUFBQUFBQURnSU1BRFF6Ky84QUFBQUFBQUFBQUE4Q0RBRHRCT2IvUmk0VkFBQUFBQUFBQUFBQUFBQUFBQUFB</t>
        </r>
      </text>
    </comment>
    <comment ref="J214" authorId="0">
      <text>
        <r>
          <rPr>
            <sz val="9"/>
            <color indexed="81"/>
            <rFont val="Tahoma"/>
            <family val="2"/>
          </rPr>
          <t>QzE4SDE2Q2wyTjZPfE1BU1RFUiBTSEVFVFBpY3R1cmUgNTMxfFZtcERSREF4TURBRUF3SUJBQUFBQUFBQUFBQUFBQUNBQUFBQUFBTUFGZ0FBQUVOb1pXMUVjbUYzSURFeUxqQXVNaTR4TURjMkJBSVFBT085bFArZ0lHLy9xdW9hQU5zOS93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UCtkdkFnV0NBUUFBQUFrQUJnSUJBQUFBQ1FBR1FnQUFCQUlBZ0FCQUE4SUFnQUJBQU9BT3dBQUFBUUNFQURqdlpUL29DQnYvNnJxR2dEYlBmOEFCSUFCQUFBQUFBSUlBUC8vRGdDZ0dINy9DZ0FDQUFJQUFnUUNBQWNBS3dRQ0FBSUFTQVFBQURjRUFRQUJCb0FBQUFBQUFBSUlBRE9URWdDZ3NJSC9CQUlRQU14c0N3Q2dJRy8vWnNZVUFLQ3dnZjhqQ0FFQS93RUhBUUQvQWdjQ0FBQUFCUWNCQUFNQUJ3OEFBUUFBQUFNQVlBRElBQU1BVGtneUFBQUFBQVNBQWdBQUFBQUNDQUFBQUFBQXRCT1kvd29BQWdBREFBQUFCSUFEQUFBQUFBSUlBQUFBNHYrMEU1ai9DZ0FDQUFRQUFnUUNBQWNBS3dRQ0FBRUFTQVFBQURjRUFRQUJCb0FBQUFBQUFBSUlBRFNUNWYrMGU1VC9CQUlRQU0xczN2KzBlNVQvTkpQbC94cmlvdjhqQ0FFQUFBSUhBZ0FBQUFVSEFRQUJBQWNPQUFFQUFBQURBR0FBeUFBREFFNUlBQUFBQUFTQUJBQUFBQUFDQ0FELy93NEF4dzZ5L3dvQUFnQUZBQUlFQWdBSEFDc0VBZ0FCQUVnRUFBQTNCQUVBQVFhQUFBQUFBQUFDQ0FBemt4SUF4M2F1L3dRQ0VBRE1iQXNBeDNhdS82cnFHZ0Q2cWJYL0l3Z0JBQUFDQndJQUFBQUZCd0VBQlFRSEJnQUNBQUlBQXdBQUJ3NEFBUUFBQUFNQVlBRElBQU1BVGtnQUFBQUFCSUFGQUFBQUFBSUlBQUFBQUFEYUNjei9DZ0FDQUFZQUFBQUVnQVlBQUFBQUFnZ0FBQURpLzlvSnpQOEtBQUlBQndBQUFBU0FCd0FBQUFBQ0NBQUFBTlAvN1FUbS93b0FBZ0FJQUFBQUJJQUlBQUFBQUFJSUFBRUE0djhBQUFBQUNnQUNBQWtBQUFBRWdBa0FBQUFBQWdnQUFBQUFBQUFBQUFBS0FBSUFDZ0FBQUFTQUNnQUFBQUFDQ0FBQUFBOEFFL3NaQUFvQUFnQUxBQUlFQWdBUkFDc0VBZ0FBQUVnRUFBQTNCQUVBQVFhQUFBQUFBQUFDQ0FBQW9CSUFFMk1XQUFRQ0VBQUFZQXNBRTJNV0FKbTVFZ0I1eVI4QUl3Z0JBQUFDQndJQUFBQUZCd0VBQVFBSERnQUJBQUFBQXdCZ0FNZ0FBd0JEYkFBQUFBQUVnQXNBQUFBQUFnZ0EvLzhPQU8wRTV2OEtBQUlBREFBQUFBU0FEQUFBQUFBQ0NBQUJBTlAvRS9zWkFBb0FBZ0FOQUFBQUJJQU5BQUFBQUFJSUFMMHozLzhhWXpVQUNnQUNBQTRBQWdRQ0FBZ0FLd1FDQUFBQVNBUUFBQWFBQUFBQUFBQUNDQUM5MCtML0duc3hBQVFDRUFDOWs5di9HbnN4QUZmdDR2OGFPemtBSXdnQkFBQUNCd0lBQUFBQUJ3MEFBUUFBQUFNQVlBRElBQU1BVHdBQUFBQUVnQTRBQUFBQUFnZ0FZK2pJL3daMlNRQUtBQUlBRHdBQUFBU0FEd0FBQUFBQ0NBQlE3YTcvQm5ZNkFBb0FBZ0FRQUFBQUJJQVFBQUFBQUFJSUFCTXF0Zi9hSFIwQUNnQUNBQkVBQUFBRWdCRUFBQUFBQWdnQUtndk0vL1JMWndBS0FBSUFFZ0FBQUFTQUVnQUFBQUFDQ0FBeWMrZi9zWDl6QUFvQUFnQVRBQUFBQklBVEFBQUFBQUlJQVBtVjZ2K2VWWkVBQ2dBQ0FCUUFBQUFFZ0JRQUFBQUFBZ2dBdVZEUy84LzNvZ0FLQUFJQUZRQUFBQVNBRlFBQUFBQUNDQUNBYzlYL3ZjM0FBQW9BQWdBV0FBSUVBZ0FIQUNzRUFnQUJBRWdFQUFBM0JBRUFBUWFBQUFBQUFBQUNDQUMwQnRuL3ZUVzlBQVFDRUFCTjROSC92VFc5QUxRRzJmOGpuTXNBSXdnQkFBQUNCd0lBQUFBRkJ3RUFBUUFIRGdBQkFBQUFBd0JnQU1nQUF3Qk9TQUFBQUFBRWdCWUFBQUFBQWdnQVFDNjkvKzV2MGdBS0FBSUFGd0FBQUFTQUZ3QUFBQUFDQ0FBNXhxSC9NVHpHQUFvQUFnQVlBQUlFQWdBSEFDc0VBZ0FCQUVnRUFBQTNCQUVBQVFhQUFBQUFBQUFDQ0FCc1dhWC9NZFRKQUFRQ0VBQUdNNTcveTIyN0FHeFpwZjh4MU1rQUl3Z0JBUDhCQndFQS93SUhBZ0FBQUFVSEFRQURBQWNPQUFFQUFBQURBR0FBeUFBREFFNUlBQUFBQUFTQUdBQUFBQUFDQ0FBSVVjRC8yMFh3QUFvQUFnQVpBQUlFQWdBSEFDc0VBZ0FDQUVnRUFBQTNCQUVBQVFhQUFBQUFBQUFDQ0FBNzVNUC8yNjNzQUFRQ0VBRFV2YnovMjYzc0FHNFh4di9iUGY4QUl3Z0JBQUFDQndJQUFBQUZCd0VBQVFBSER3QUJBQUFBQXdCZ0FNZ0FBd0JPU0RJQUFBQUFCSUFaQUFBQUFBSUlBTExvdHY4VHhKWUFDZ0FDQUJvQUFBQUVnQm9BQUFBQUFnZ0E2c1d6L3lYdWVBQUtBQUlBR3dBQUFBU0FHd0FBQUFBQ0NBRGpYWmovYUxwc0FBb0FBZ0FjQUFJRUFnQVJBQ3NFQWdBQUFFZ0VBQUEzQkFFQUFRYUFBQUFBQUFBQ0NBRGovWnYvYU5KdEFBUUNFQURqdlpUL0FteGtBSHdYblA5bzBtMEFJd2dCQVA4QkJ3RUEvd0lIQWdBQUFBVUhBUUFEQUFjT0FBRUFBQUFEQUdBQXlBQURBRU5zQUFBQUFBV0FIUUFBQUFvQUFnQWRBQVFHQkFBQkFBQUFCUVlFQUFJQUFBQUtCZ0VBQVFBQUJZQWVBQUFBQ2dBQ0FCNEFCQVlFQUFJQUFBQUZCZ1FBQXdBQUFBQUdBZ0FDQUFBQUJZQWZBQUFBQ2dBQ0FCOEFCQVlFQUFJQUFBQUZCZ1FBQkFBQUFBb0dBUUFCQUFBRmdDQUFBQUFLQUFJQUlBQUVCZ1FBQkFBQUFBVUdCQUFGQUFBQUNnWUJBQUVBQUFXQUlRQUFBQW9BQWdBaEFBUUdCQUFGQUFBQUJRWUVBQVlBQUFBQUJnSUFnQUFBQUFXQUlnQUFBQW9BQWdBaUFBUUdCQUFHQUFBQUJRWUVBQWNBQUFBQUJnSUFnQUFBQUFXQUl3QUFBQW9BQWdBakFBUUdCQUFIQUFBQUJRWUVBQWdBQUFBQUJnSUFnQUFBQUFXQUpBQUFBQW9BQWdBa0FBUUdCQUFJQUFBQUJRWUVBQWtBQUFBQUJnSUFnQUFBQUFXQUpRQUFBQW9BQWdBbEFBUUdCQUFKQUFBQUJRWUVBQW9BQUFBS0JnRUFBUUFBQllBbUFBQUFDZ0FDQUNZQUJBWUVBQWtBQUFBRkJnUUFDd0FBQUFBR0FnQ0FBQUFBQllBbkFBQUFDZ0FDQUNjQUJBWUVBQVVBQUFBRkJnUUFDd0FBQUFBR0FnQ0FBQUFBQllBb0FBQUFDZ0FDQUNnQUJBWUVBQWdBQUFBRkJnUUFEQUFBQUFBQUJZQXBBQUFBQ2dBQ0FDa0FCQVlFQUF3QUFBQUZCZ1FBRFFBQUFBQUdBZ0NBQUFBQUJZQXFBQUFBQ2dBQ0FDb0FCQVlFQUEwQUFBQUZCZ1FBRGdBQUFBQUdBZ0NBQUFBQUJZQXJBQUFBQ2dBQ0FDc0FCQVlFQUE0QUFBQUZCZ1FBRHdBQUFBQUdBZ0NBQUFBQUJZQXNBQUFBQ2dBQ0FDd0FCQVlFQUE4QUFBQUZCZ1FBRUFBQUFBQUdBZ0NBQUFBQUJZQXRBQUFBQ2dBQ0FDMEFCQVlFQUF3QUFBQUZCZ1FBRUFBQUFBQUdBZ0NBQUFBQUJZQXVBQUFBQ2dBQ0FDNEFCQVlFQUE0QUFBQUZCZ1FBRVFBQUFBQUFCWUF2QUFBQUNnQUNBQzhBQkFZRUFCRUFBQUFGQmdRQUVnQUFBQUFHQWdDQUFBQUFCWUF3QUFBQUNnQUNBREFBQkFZRUFCSUFBQUFGQmdRQUV3QUFBQUFHQWdDQUFBQUFCWUF4QUFBQUNnQUNBREVBQkFZRUFCTUFBQUFGQmdRQUZBQUFBQUFHQWdDQUFBQUFCWUF5QUFBQUNnQUNBRElBQkFZRUFCUUFBQUFGQmdRQUZRQUFBQW9HQVFBQkFBQUZnRE1BQUFBS0FBSUFNd0FFQmdRQUZRQUFBQVVHQkFBV0FBQUFDZ1lCQUFFQUFBV0FOQUFBQUFvQUFnQTBBQVFHQkFBV0FBQUFCUVlFQUJjQUFBQUFCZ0lBQWdBQUFBV0FOUUFBQUFvQUFnQTFBQVFHQkFBV0FBQUFCUVlFQUJnQUFBQUtCZ0VBQVFBQUJZQTJBQUFBQ2dBQ0FEWUFCQVlFQUJRQUFBQUZCZ1FBR1FBQUFBQUdBZ0NBQUFBQUJZQTNBQUFBQ2dBQ0FEY0FCQVlFQUJrQUFBQUZCZ1FBR2dBQUFBQUdBZ0NBQUFBQUJZQTRBQUFBQ2dBQ0FEZ0FCQVlFQUJFQUFBQUZCZ1FBR2dBQUFBQUdBZ0NBQUFBQUJZQTVBQUFBQ2dBQ0FEa0FCQVlFQUJvQUFBQUZCZ1FBR3dBQUFBb0dBUUFCQUFBSGdEd0FBQUFFQWhBQUFBRHgvelF6Ky84QUFQSC83UVRtL3dvQUFnQTZBQUFLQWdBRUFBUUtBZ0FCQUEwQ0RBRHRCT2IvQUFEeC93QUFBQUFPQWd3QU5EUDcvd0FBOGY4QUFBQUFEd0lNQU8wRTV2OUdMZ1lBQUFBQUFBQUFCNEE5QUFBQUJBSVFBSUU5eHY5UzdUOEFnVDNHLzlFVU1BQUtBQUlBT3dBQUNnSUFCQUFFQ2dJQUFRQU5BZ3dBMFJRd0FJRTl4djhBQUFBQURnSU1BRkx0UHdDQlBjYi9BQUFBQUE4Q0RBRFJGREFBQWhiVy93QUFBQUFBQUFlQVBnQUFBQVFDRUFEeUxjLy9LRkNhQVBJdHovL2lJWVVBQ2dBQ0FEd0FBQW9DQUFRQUJBb0NBQUVBRFFJTUFPSWhoUUR5TGMvL0FBQUFBQTRDREFBb1VKb0E4aTNQL3dBQUFBQVBBZ3dBNGlHRkFEaGM1UDhBQUFBQUFBQUFBQUFBQUFBQUFBPT0=</t>
        </r>
      </text>
    </comment>
    <comment ref="K214" authorId="0">
      <text>
        <r>
          <rPr>
            <sz val="9"/>
            <color indexed="81"/>
            <rFont val="Tahoma"/>
            <family val="2"/>
          </rPr>
          <t>QzE4SDE2Q2wyTjZPfE1BU1RFUiBTSEVFVFBpY3R1cmUgNTMxfFZtcERSREF4TURBRUF3SUJBQUFBQUFBQUFBQUFBQUNBQUFBQUFBTUFGZ0FBQUVOb1pXMUVjbUYzSURFeUxqQXVNaTR4TURjMkJBSVFBT085bFArZ0lHLy9xdW9hQU5zOS93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UCtkdkFnV0NBUUFBQUFrQUJnSUJBQUFBQ1FBR1FnQUFCQUlBZ0FCQUE4SUFnQUJBQU9BT3dBQUFBUUNFQURqdlpUL29DQnYvNnJxR2dEYlBmOEFCSUFCQUFBQUFBSUlBUC8vRGdDZ0dINy9DZ0FDQUFJQUFnUUNBQWNBS3dRQ0FBSUFTQVFBQURjRUFRQUJCb0FBQUFBQUFBSUlBRE9URWdDZ3NJSC9CQUlRQU14c0N3Q2dJRy8vWnNZVUFLQ3dnZjhqQ0FFQS93RUhBUUQvQWdjQ0FBQUFCUWNCQUFNQUJ3OEFBUUFBQUFNQVlBRElBQU1BVGtneUFBQUFBQVNBQWdBQUFBQUNDQUFBQUFBQXRCT1kvd29BQWdBREFBQUFCSUFEQUFBQUFBSUlBQUFBNHYrMEU1ai9DZ0FDQUFRQUFnUUNBQWNBS3dRQ0FBRUFTQVFBQURjRUFRQUJCb0FBQUFBQUFBSUlBRFNUNWYrMGU1VC9CQUlRQU0xczN2KzBlNVQvTkpQbC94cmlvdjhqQ0FFQUFBSUhBZ0FBQUFVSEFRQUJBQWNPQUFFQUFBQURBR0FBeUFBREFFNUlBQUFBQUFTQUJBQUFBQUFDQ0FELy93NEF4dzZ5L3dvQUFnQUZBQUlFQWdBSEFDc0VBZ0FCQUVnRUFBQTNCQUVBQVFhQUFBQUFBQUFDQ0FBemt4SUF4M2F1L3dRQ0VBRE1iQXNBeDNhdS82cnFHZ0Q2cWJYL0l3Z0JBQUFDQndJQUFBQUZCd0VBQlFRSEJnQUNBQUlBQXdBQUJ3NEFBUUFBQUFNQVlBRElBQU1BVGtnQUFBQUFCSUFGQUFBQUFBSUlBQUFBQUFEYUNjei9DZ0FDQUFZQUFBQUVnQVlBQUFBQUFnZ0FBQURpLzlvSnpQOEtBQUlBQndBQUFBU0FCd0FBQUFBQ0NBQUFBTlAvN1FUbS93b0FBZ0FJQUFBQUJJQUlBQUFBQUFJSUFBRUE0djhBQUFBQUNnQUNBQWtBQUFBRWdBa0FBQUFBQWdnQUFBQUFBQUFBQUFBS0FBSUFDZ0FBQUFTQUNnQUFBQUFDQ0FBQUFBOEFFL3NaQUFvQUFnQUxBQUlFQWdBUkFDc0VBZ0FBQUVnRUFBQTNCQUVBQVFhQUFBQUFBQUFDQ0FBQW9CSUFFMk1XQUFRQ0VBQUFZQXNBRTJNV0FKbTVFZ0I1eVI4QUl3Z0JBQUFDQndJQUFBQUZCd0VBQVFBSERnQUJBQUFBQXdCZ0FNZ0FBd0JEYkFBQUFBQUVnQXNBQUFBQUFnZ0EvLzhPQU8wRTV2OEtBQUlBREFBQUFBU0FEQUFBQUFBQ0NBQUJBTlAvRS9zWkFBb0FBZ0FOQUFBQUJJQU5BQUFBQUFJSUFMMHozLzhhWXpVQUNnQUNBQTRBQWdRQ0FBZ0FLd1FDQUFBQVNBUUFBQWFBQUFBQUFBQUNDQUM5MCtML0duc3hBQVFDRUFDOWs5di9HbnN4QUZmdDR2OGFPemtBSXdnQkFBQUNCd0lBQUFBQUJ3MEFBUUFBQUFNQVlBRElBQU1BVHdBQUFBQUVnQTRBQUFBQUFnZ0FZK2pJL3daMlNRQUtBQUlBRHdBQUFBU0FEd0FBQUFBQ0NBQlE3YTcvQm5ZNkFBb0FBZ0FRQUFBQUJJQVFBQUFBQUFJSUFCTXF0Zi9hSFIwQUNnQUNBQkVBQUFBRWdCRUFBQUFBQWdnQUtndk0vL1JMWndBS0FBSUFFZ0FBQUFTQUVnQUFBQUFDQ0FBeWMrZi9zWDl6QUFvQUFnQVRBQUFBQklBVEFBQUFBQUlJQVBtVjZ2K2VWWkVBQ2dBQ0FCUUFBQUFFZ0JRQUFBQUFBZ2dBdVZEUy84LzNvZ0FLQUFJQUZRQUFBQVNBRlFBQUFBQUNDQUNBYzlYL3ZjM0FBQW9BQWdBV0FBSUVBZ0FIQUNzRUFnQUJBRWdFQUFBM0JBRUFBUWFBQUFBQUFBQUNDQUMwQnRuL3ZUVzlBQVFDRUFCTjROSC92VFc5QUxRRzJmOGpuTXNBSXdnQkFBQUNCd0lBQUFBRkJ3RUFBUUFIRGdBQkFBQUFBd0JnQU1nQUF3Qk9TQUFBQUFBRWdCWUFBQUFBQWdnQVFDNjkvKzV2MGdBS0FBSUFGd0FBQUFTQUZ3QUFBQUFDQ0FBNXhxSC9NVHpHQUFvQUFnQVlBQUlFQWdBSEFDc0VBZ0FCQUVnRUFBQTNCQUVBQVFhQUFBQUFBQUFDQ0FCc1dhWC9NZFRKQUFRQ0VBQUdNNTcveTIyN0FHeFpwZjh4MU1rQUl3Z0JBUDhCQndFQS93SUhBZ0FBQUFVSEFRQURBQWNPQUFFQUFBQURBR0FBeUFBREFFNUlBQUFBQUFTQUdBQUFBQUFDQ0FBSVVjRC8yMFh3QUFvQUFnQVpBQUlFQWdBSEFDc0VBZ0FDQUVnRUFBQTNCQUVBQVFhQUFBQUFBQUFDQ0FBNzVNUC8yNjNzQUFRQ0VBRFV2YnovMjYzc0FHNFh4di9iUGY4QUl3Z0JBQUFDQndJQUFBQUZCd0VBQVFBSER3QUJBQUFBQXdCZ0FNZ0FBd0JPU0RJQUFBQUFCSUFaQUFBQUFBSUlBTExvdHY4VHhKWUFDZ0FDQUJvQUFBQUVnQm9BQUFBQUFnZ0E2c1d6L3lYdWVBQUtBQUlBR3dBQUFBU0FHd0FBQUFBQ0NBRGpYWmovYUxwc0FBb0FBZ0FjQUFJRUFnQVJBQ3NFQWdBQUFFZ0VBQUEzQkFFQUFRYUFBQUFBQUFBQ0NBRGovWnYvYU5KdEFBUUNFQURqdlpUL0FteGtBSHdYblA5bzBtMEFJd2dCQVA4QkJ3RUEvd0lIQWdBQUFBVUhBUUFEQUFjT0FBRUFBQUFEQUdBQXlBQURBRU5zQUFBQUFBV0FIUUFBQUFvQUFnQWRBQVFHQkFBQkFBQUFCUVlFQUFJQUFBQUtCZ0VBQVFBQUJZQWVBQUFBQ2dBQ0FCNEFCQVlFQUFJQUFBQUZCZ1FBQXdBQUFBQUdBZ0FDQUFBQUJZQWZBQUFBQ2dBQ0FCOEFCQVlFQUFJQUFBQUZCZ1FBQkFBQUFBb0dBUUFCQUFBRmdDQUFBQUFLQUFJQUlBQUVCZ1FBQkFBQUFBVUdCQUFGQUFBQUNnWUJBQUVBQUFXQUlRQUFBQW9BQWdBaEFBUUdCQUFGQUFBQUJRWUVBQVlBQUFBQUJnSUFnQUFBQUFXQUlnQUFBQW9BQWdBaUFBUUdCQUFHQUFBQUJRWUVBQWNBQUFBQUJnSUFnQUFBQUFXQUl3QUFBQW9BQWdBakFBUUdCQUFIQUFBQUJRWUVBQWdBQUFBQUJnSUFnQUFBQUFXQUpBQUFBQW9BQWdBa0FBUUdCQUFJQUFBQUJRWUVBQWtBQUFBQUJnSUFnQUFBQUFXQUpRQUFBQW9BQWdBbEFBUUdCQUFKQUFBQUJRWUVBQW9BQUFBS0JnRUFBUUFBQllBbUFBQUFDZ0FDQUNZQUJBWUVBQWtBQUFBRkJnUUFDd0FBQUFBR0FnQ0FBQUFBQllBbkFBQUFDZ0FDQUNjQUJBWUVBQVVBQUFBRkJnUUFDd0FBQUFBR0FnQ0FBQUFBQllBb0FBQUFDZ0FDQUNnQUJBWUVBQWdBQUFBRkJnUUFEQUFBQUFBQUJZQXBBQUFBQ2dBQ0FDa0FCQVlFQUF3QUFBQUZCZ1FBRFFBQUFBQUdBZ0NBQUFBQUJZQXFBQUFBQ2dBQ0FDb0FCQVlFQUEwQUFBQUZCZ1FBRGdBQUFBQUdBZ0NBQUFBQUJZQXJBQUFBQ2dBQ0FDc0FCQVlFQUE0QUFBQUZCZ1FBRHdBQUFBQUdBZ0NBQUFBQUJZQXNBQUFBQ2dBQ0FDd0FCQVlFQUE4QUFBQUZCZ1FBRUFBQUFBQUdBZ0NBQUFBQUJZQXRBQUFBQ2dBQ0FDMEFCQVlFQUF3QUFBQUZCZ1FBRUFBQUFBQUdBZ0NBQUFBQUJZQXVBQUFBQ2dBQ0FDNEFCQVlFQUE0QUFBQUZCZ1FBRVFBQUFBQUFCWUF2QUFBQUNnQUNBQzhBQkFZRUFCRUFBQUFGQmdRQUVnQUFBQUFHQWdDQUFBQUFCWUF3QUFBQUNnQUNBREFBQkFZRUFCSUFBQUFGQmdRQUV3QUFBQUFHQWdDQUFBQUFCWUF4QUFBQUNnQUNBREVBQkFZRUFCTUFBQUFGQmdRQUZBQUFBQUFHQWdDQUFBQUFCWUF5QUFBQUNnQUNBRElBQkFZRUFCUUFBQUFGQmdRQUZRQUFBQW9HQVFBQkFBQUZnRE1BQUFBS0FBSUFNd0FFQmdRQUZRQUFBQVVHQkFBV0FBQUFDZ1lCQUFFQUFBV0FOQUFBQUFvQUFnQTBBQVFHQkFBV0FBQUFCUVlFQUJjQUFBQUFCZ0lBQWdBQUFBV0FOUUFBQUFvQUFnQTFBQVFHQkFBV0FBQUFCUVlFQUJnQUFBQUtCZ0VBQVFBQUJZQTJBQUFBQ2dBQ0FEWUFCQVlFQUJRQUFBQUZCZ1FBR1FBQUFBQUdBZ0NBQUFBQUJZQTNBQUFBQ2dBQ0FEY0FCQVlFQUJrQUFBQUZCZ1FBR2dBQUFBQUdBZ0NBQUFBQUJZQTRBQUFBQ2dBQ0FEZ0FCQVlFQUJFQUFBQUZCZ1FBR2dBQUFBQUdBZ0NBQUFBQUJZQTVBQUFBQ2dBQ0FEa0FCQVlFQUJvQUFBQUZCZ1FBR3dBQUFBb0dBUUFCQUFBSGdEd0FBQUFFQWhBQUFBRHgvelF6Ky84QUFQSC83UVRtL3dvQUFnQTZBQUFLQWdBRUFBUUtBZ0FCQUEwQ0RBRHRCT2IvQUFEeC93QUFBQUFPQWd3QU5EUDcvd0FBOGY4QUFBQUFEd0lNQU8wRTV2OUdMZ1lBQUFBQUFBQUFCNEE5QUFBQUJBSVFBSUU5eHY5UzdUOEFnVDNHLzlFVU1BQUtBQUlBT3dBQUNnSUFCQUFFQ2dJQUFRQU5BZ3dBMFJRd0FJRTl4djhBQUFBQURnSU1BRkx0UHdDQlBjYi9BQUFBQUE4Q0RBRFJGREFBQWhiVy93QUFBQUFBQUFlQVBnQUFBQVFDRUFEeUxjLy9LRkNhQVBJdHovL2lJWVVBQ2dBQ0FEd0FBQW9DQUFRQUJBb0NBQUVBRFFJTUFPSWhoUUR5TGMvL0FBQUFBQTRDREFBb1VKb0E4aTNQL3dBQUFBQVBBZ3dBNGlHRkFEaGM1UDhBQUFBQUFBQUFBQUFBQUFBQUFBPT0=</t>
        </r>
      </text>
    </comment>
    <comment ref="J215" authorId="0">
      <text>
        <r>
          <rPr>
            <sz val="9"/>
            <color indexed="81"/>
            <rFont val="Tahoma"/>
            <family val="2"/>
          </rPr>
          <t>QzI0SDI0TjRPU3xNQVNURVIgU0hFRVRQaWN0dXJlIDE4NXxWbXBEUkRBeE1EQUVBd0lCQUFBQUFBQUFBQUFBQUFDQUFBQUFBQU1BRmdBQUFFTm9aVzFFY21GM0lERXlMakF1TWk0eE1EYzJCQUlRQUZZVmZQL3VCdm4rbGVOU0FGbVJ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KQUFBQUJBSVFBQUFBQUFBQUFBQUFBSURHQkUwbi9SOFdDQVFBQUFBa0FCZ0lCQUFBQUNRQUdRZ0FBQkFJQWdBQkFBOElBZ0FCQUFPQVF3QUFBQVFDRUFCV0ZYei83Z2I1L3BYalVnQlprVGNBQklBQkFBQUFBQUlJQU5iMEpBRGx2V1QvQ2dBQ0FBSUFOd1FCQUFFQUFBU0FBZ0FBQUFBQ0NBQVdPajBBdFJ0VC93b0FBZ0FEQUFJRUFnQUhBQ3NFQWdBQkFFZ0VBQUEzQkFFQUFRYUFBQUFBQUFBQ0NBQkp6VUFBdFlOUC93UUNFQURqcGprQXRZTlAvMG5OUUFBYjZsMy9Jd2dCQUFBQ0J3SUFBQUFGQndFQUFRQUhEZ0FCQUFBQUF3QmdBTWdBQXdCT1NBQUFBQUFFZ0FNQUFBQUFBZ2dBVGhjNkFNZEZOZjhLQUFJQUJBQUFBQVNBQkFBQUFBQUNDQUNQWEZJQWxxTWovd29BQWdBRkFBQUFCSUFGQUFBQUFBSUlBTWM1VHdDcHpRWC9DZ0FDQUFZQUFBQUVnQVlBQUFBQUFnZ0F3TkV6QU95WitmNEtBQUlBQndBQUFBU0FCd0FBQUFBQ0NBQ0FqQnNBSFR3TC93b0FBZ0FJQUFJRUFnQUhBQ3NFQWdBQUFFZ0VBQUFHZ0FBQUFBQUFBZ2dBc3g4ZkFCMmtCLzhFQWhBQVRQa1hBQjJrQi8rekh4OEFVTmNPL3lNSUFRQUFBZ2NDQUFBQUFBY05BQUVBQUFBREFHQUF5QUFEQUU0QUFBQUFCSUFJQUFBQUFBSUlBRWV2SGdBS0Vpbi9DZ0FDQUFrQUFBQUVnQWtBQUFBQUFnZ0FuUmNvQU5PVGd2OEtBQUlBQ2dBQUFBU0FDZ0FBQUFBQ0NBQ3dFa0lBMDVPUi93b0FBZ0FMQUFBQUJJQUxBQUFBQUFJSUFPM1ZPd0FBN0s3L0NnQUNBQXdBQUFBRWdBd0FBQUFBQWdnQUFBQWVBTWNPc3Y4S0FBSUFEUUFBQUFTQURRQUFBQUFDQ0FCRHpCRUF2NmFXL3dvQUFnQU9BQUlFQWdBUUFDc0VBZ0FBQUVnRUFBQUdnQUFBQUFBQUFnZ0FRMndWQUw5S2svOEVBaEFBUXl3T0FMOUtrLy9jaFJVQUp2R1oveU1JQVFBQUFnY0NBQUFBQUFjTkFBRUFBQUFEQUdBQXlBQURBRk1BQUFBQUJJQU9BQUFBQUFJSUFBQUFEd0RhQ2N6L0NnQUNBQThBQUFBRWdBOEFBQUFBQWdnQUFBQWVBTzBFNXY4S0FBSUFFQUFBQUFTQUVBQUFBQUFDQ0FBQUFBOEFBQUFBQUFvQUFnQVJBQUFBQklBUkFBQUFBQUlJQVAvL0hRQVQreGtBQ2dBQ0FCSUFBQUFFZ0JJQUFBQUFBZ2dBLy84T0FDYjJNd0FLQUFJQUV3QUFBQVNBRXdBQUFBQUNDQUFBQVBIL0p2WXpBQW9BQWdBVUFBSUVBZ0FIQUNzRUFnQUFBRWdFQUFBR2dBQUFBQUFBQWdnQU5KUDAveVplTUFBRUFoQUF6V3p0L3laZU1BQTBrL1QvV1pFM0FDTUlBUUFBQWdjQ0FBQUFBQWNOQUFFQUFBQURBR0FBeUFBREFFNEFBQUFBQklBVUFBQUFBQUlJQUFBQTR2OFQreGtBQ2dBQ0FCVUFBQUFFZ0JVQUFBQUFBZ2dBQUFEeC93QUFBQUFLQUFJQUZnQUFBQVNBRmdBQUFBQUNDQUFCQU9MLzdRVG0vd29BQWdBWEFBQUFCSUFYQUFBQUFBSUlBQUVBOGYvYUNjei9DZ0FDQUJnQUFBQUVnQmdBQUFBQUFnZ0FBUURpLzhjT3N2OEtBQUlBR1FBQ0JBSUFDQUFyQkFJQUFBQklCQUFBTndRQkFBRUdnQUFBQUFBQUFnZ0FBYURsLzhjbXJ2OEVBaEFBQVdEZS84Y21ydithdWVYL3grYTEveU1JQVFBQUFnY0NBQUFBQUFjTkFBRUFBQUFEQUdBQXlBQURBRThBQUFBQUJJQVpBQUFBQUFJSUFBRUF4UC9IRHJML0NnQUNBQm9BQUFBRWdCb0FBQUFBQWdnQUFRQzEvOW9KelA4S0FBSUFHd0EzQkFFQUFRQUFCSUFiQUFBQUFBSUlBQUVBbC8vYUNjei9DZ0FDQUJ3QU53UUJBQUVBQUFTQUhBQUFBQUFDQ0FBQkFJai94dzZ5L3dvQUFnQWRBQUlFQWdBSEFDc0VBZ0FCQUVnRUFBQTNCQUVBQVFhQUFBQUFBQUFDQ0FDOE80UC94M2F1L3dRQ0VBQldGWHoveDNhdS96U1RpLy82cWJYL0l3Z0JBQUFDQndJQUFBQUZCd0VBQkFRSEJnQUNBQUlBQXdBQUJ3NEFBUUFBQUFNQVlBRElBQU1BVGtnQUFBQUFCSUFkQUFBQUFBSUlBQUVBbC8rMEU1ai9DZ0FDQUI0QU53UUJBQUVBQUFTQUhnQUFBQUFDQ0FBQkFMWC90Qk9ZL3dvQUFnQWZBRGNFQVFBQkFBQUZnQ0FBQUFBS0FBSUFJQUFFQmdRQUFRQUFBQVVHQkFBQ0FBQUFDZ1lCQUFFQUFBV0FJUUFBQUFvQUFnQWhBQVFHQkFBQ0FBQUFCUVlFQUFNQUFBQUtCZ0VBQVFBQUJZQWlBQUFBQ2dBQ0FDSUFCQVlFQUFNQUFBQUZCZ1FBQkFBQUFBQUdBZ0NBQUFBQUJZQWpBQUFBQ2dBQ0FDTUFCQVlFQUFRQUFBQUZCZ1FBQlFBQUFBQUdBZ0NBQUFBQUJZQWtBQUFBQ2dBQ0FDUUFCQVlFQUFVQUFBQUZCZ1FBQmdBQUFBQUdBZ0NBQUFBQUJZQWxBQUFBQ2dBQ0FDVUFCQVlFQUFZQUFBQUZCZ1FBQndBQUFBQUdBZ0NBQUFBQUJZQW1BQUFBQ2dBQ0FDWUFCQVlFQUFjQUFBQUZCZ1FBQ0FBQUFBQUdBZ0NBQUFBQUJZQW5BQUFBQ2dBQ0FDY0FCQVlFQUFNQUFBQUZCZ1FBQ0FBQUFBQUdBZ0NBQUFBQUJZQW9BQUFBQ2dBQ0FDZ0FCQVlFQUFFQUFBQUZCZ1FBQ1FBQUFBb0dBUUFCQUFBRmdDa0FBQUFLQUFJQUtRQUVCZ1FBQ1FBQUFBVUdCQUFLQUFBQUFBWUNBSUFBQUFBRmdDb0FBQUFLQUFJQUtnQUVCZ1FBQ2dBQUFBVUdCQUFMQUFBQUFBWUNBSUFBQUFBRmdDc0FBQUFLQUFJQUt3QUVCZ1FBQ3dBQUFBVUdCQUFNQUFBQUFBWUNBSUFBQUFBRmdDd0FBQUFLQUFJQUxBQUVCZ1FBREFBQUFBVUdCQUFOQUFBQUFBWUNBSUFBQUFBRmdDMEFBQUFLQUFJQUxRQUVCZ1FBQ1FBQUFBVUdCQUFOQUFBQUFBWUNBSUFBQUFBRmdDNEFBQUFLQUFJQUxnQUVCZ1FBREFBQUFBVUdCQUFPQUFBQUFBQUZnQzhBQUFBS0FBSUFMd0FFQmdRQURnQUFBQVVHQkFBUEFBQUFBQVlDQUlBQUFBQUZnREFBQUFBS0FBSUFNQUFFQmdRQUR3QUFBQVVHQkFBUUFBQUFBQVlDQUlBQUFBQUZnREVBQUFBS0FBSUFNUUFFQmdRQUVBQUFBQVVHQkFBUkFBQUFBQVlDQUlBQUFBQUZnRElBQUFBS0FBSUFNZ0FFQmdRQUVRQUFBQVVHQkFBU0FBQUFBQVlDQUlBQUFBQUZnRE1BQUFBS0FBSUFNd0FFQmdRQUVnQUFBQVVHQkFBVEFBQUFBQVlDQUlBQUFBQUZnRFFBQUFBS0FBSUFOQUFFQmdRQUV3QUFBQVVHQkFBVUFBQUFBQVlDQUlBQUFBQUZnRFVBQUFBS0FBSUFOUUFFQmdRQUZBQUFBQVVHQkFBVkFBQUFBQVlDQUlBQUFBQUZnRFlBQUFBS0FBSUFOZ0FFQmdRQUVBQUFBQVVHQkFBVkFBQUFBQVlDQUlBQUFBQUZnRGNBQUFBS0FBSUFOd0FFQmdRQUZRQUFBQVVHQkFBV0FBQUFBQVlDQUlBQUFBQUZnRGdBQUFBS0FBSUFPQUFFQmdRQUZnQUFBQVVHQkFBWEFBQUFBQVlDQUlBQUFBQUZnRGtBQUFBS0FBSUFPUUFFQmdRQURnQUFBQVVHQkFBWEFBQUFBQVlDQUlBQUFBQUZnRG9BQUFBS0FBSUFPZ0FFQmdRQUZ3QUFBQVVHQkFBWUFBQUFDZ1lCQUFFQUFBV0FPd0FBQUFvQUFnQTdBQVFHQkFBWUFBQUFCUVlFQUJrQUFBQUtCZ0VBQVFBQUJZQThBQUFBQ2dBQ0FEd0FCQVlFQUJrQUFBQUZCZ1FBR2dBQUFBb0dBUUFCQUFBRmdEMEFBQUFLQUFJQVBRQUVCZ1FBR2dBQUFBVUdCQUFiQUFBQUNnWUJBQUVBQUFXQVBnQUFBQW9BQWdBK0FBUUdCQUFiQUFBQUJRWUVBQndBQUFBS0JnRUFBUUFBQllBL0FBQUFDZ0FDQUQ4QUJBWUVBQndBQUFBRkJnUUFIUUFBQUFvR0FRQUJBQUFGZ0VBQUFBQUtBQUlBUUFBRUJnUUFIUUFBQUFVR0JBQWVBQUFBQ2dZQkFBRUFBQVdBUVFBQUFBb0FBZ0JCQUFRR0JBQVpBQUFBQlFZRUFCNEFBQUFLQmdFQUFRQUFCNEJFQUFBQUJBSVFBSWYwTmdBZ25pei9oL1EyQU5sdkYvOEtBQUlBUWdBQUNnSUFCQUFFQ2dJQUFRQU5BZ3dBMlc4WC80ZjBOZ0FBQUFBQURnSU1BQ0NlTFArSDlEWUFBQUFBQUE4Q0RBRFpieGYvelNKTUFBQUFBQUFBQUFlQVJRQUFBQVFDRUFCL3dpb0FpczJyLzMvQ0tnQUo5WnYvQ2dBQ0FFTUFBQW9DQUFRQUJBb0NBQUVBRFFJTUFBbjFtLzkvd2lvQUFBQUFBQTRDREFDS3phdi9mOElxQUFBQUFBQVBBZ3dBQ2ZXYi93R2JPZ0FBQUFBQUFBQUhnRVlBQUFBRUFoQUFBQUFBQURReisvOEFBQUFBN1FUbS93b0FBZ0JFQUFBS0FnQUVBQVFLQWdBQkFBMENEQUR0Qk9iL0FBQUFBQUFBQUFBT0Fnd0FORFA3L3dBQUFBQUFBQUFBRHdJTUFPMEU1djlHTGhVQUFBQUFBQUFBQjRCSEFBQUFCQUlRQUFBQUFBQlpLUzhBQUFBQUFCUDdHUUFLQUFJQVJRQUFDZ0lBQkFBRUNnSUFBUUFOQWd3QUUvc1pBQUFBQUFBQUFBQUFEZ0lNQUZrcEx3QUFBQUFBQUFBQUFBOENEQUFUK3hrQVJpNFZBQUFBQUFBQUFBQUFBQUFBQUFBQQ==</t>
        </r>
      </text>
    </comment>
    <comment ref="K215" authorId="0">
      <text>
        <r>
          <rPr>
            <sz val="9"/>
            <color indexed="81"/>
            <rFont val="Tahoma"/>
            <family val="2"/>
          </rPr>
          <t>QzI0SDI0TjRPU3xNQVNURVIgU0hFRVRQaWN0dXJlIDE4NXxWbXBEUkRBeE1EQUVBd0lCQUFBQUFBQUFBQUFBQUFDQUFBQUFBQU1BRmdBQUFFTm9aVzFFY21GM0lERXlMakF1TWk0eE1EYzJCQUlRQUZZVmZQL3VCdm4rbGVOU0FGbVJ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KQUFBQUJBSVFBQUFBQUFBQUFBQUFBSURHQkUwbi9SOFdDQVFBQUFBa0FCZ0lCQUFBQUNRQUdRZ0FBQkFJQWdBQkFBOElBZ0FCQUFPQVF3QUFBQVFDRUFCV0ZYei83Z2I1L3BYalVnQlprVGNBQklBQkFBQUFBQUlJQU5iMEpBRGx2V1QvQ2dBQ0FBSUFOd1FCQUFFQUFBU0FBZ0FBQUFBQ0NBQVdPajBBdFJ0VC93b0FBZ0FEQUFJRUFnQUhBQ3NFQWdBQkFFZ0VBQUEzQkFFQUFRYUFBQUFBQUFBQ0NBQkp6VUFBdFlOUC93UUNFQURqcGprQXRZTlAvMG5OUUFBYjZsMy9Jd2dCQUFBQ0J3SUFBQUFGQndFQUFRQUhEZ0FCQUFBQUF3QmdBTWdBQXdCT1NBQUFBQUFFZ0FNQUFBQUFBZ2dBVGhjNkFNZEZOZjhLQUFJQUJBQUFBQVNBQkFBQUFBQUNDQUNQWEZJQWxxTWovd29BQWdBRkFBQUFCSUFGQUFBQUFBSUlBTWM1VHdDcHpRWC9DZ0FDQUFZQUFBQUVnQVlBQUFBQUFnZ0F3TkV6QU95WitmNEtBQUlBQndBQUFBU0FCd0FBQUFBQ0NBQ0FqQnNBSFR3TC93b0FBZ0FJQUFJRUFnQUhBQ3NFQWdBQUFFZ0VBQUFHZ0FBQUFBQUFBZ2dBc3g4ZkFCMmtCLzhFQWhBQVRQa1hBQjJrQi8rekh4OEFVTmNPL3lNSUFRQUFBZ2NDQUFBQUFBY05BQUVBQUFBREFHQUF5QUFEQUU0QUFBQUFCSUFJQUFBQUFBSUlBRWV2SGdBS0Vpbi9DZ0FDQUFrQUFBQUVnQWtBQUFBQUFnZ0FuUmNvQU5PVGd2OEtBQUlBQ2dBQUFBU0FDZ0FBQUFBQ0NBQ3dFa0lBMDVPUi93b0FBZ0FMQUFBQUJJQUxBQUFBQUFJSUFPM1ZPd0FBN0s3L0NnQUNBQXdBQUFBRWdBd0FBQUFBQWdnQUFBQWVBTWNPc3Y4S0FBSUFEUUFBQUFTQURRQUFBQUFDQ0FCRHpCRUF2NmFXL3dvQUFnQU9BQUlFQWdBUUFDc0VBZ0FBQUVnRUFBQUdnQUFBQUFBQUFnZ0FRMndWQUw5S2svOEVBaEFBUXl3T0FMOUtrLy9jaFJVQUp2R1oveU1JQVFBQUFnY0NBQUFBQUFjTkFBRUFBQUFEQUdBQXlBQURBRk1BQUFBQUJJQU9BQUFBQUFJSUFBQUFEd0RhQ2N6L0NnQUNBQThBQUFBRWdBOEFBQUFBQWdnQUFBQWVBTzBFNXY4S0FBSUFFQUFBQUFTQUVBQUFBQUFDQ0FBQUFBOEFBQUFBQUFvQUFnQVJBQUFBQklBUkFBQUFBQUlJQVAvL0hRQVQreGtBQ2dBQ0FCSUFBQUFFZ0JJQUFBQUFBZ2dBLy84T0FDYjJNd0FLQUFJQUV3QUFBQVNBRXdBQUFBQUNDQUFBQVBIL0p2WXpBQW9BQWdBVUFBSUVBZ0FIQUNzRUFnQUFBRWdFQUFBR2dBQUFBQUFBQWdnQU5KUDAveVplTUFBRUFoQUF6V3p0L3laZU1BQTBrL1QvV1pFM0FDTUlBUUFBQWdjQ0FBQUFBQWNOQUFFQUFBQURBR0FBeUFBREFFNEFBQUFBQklBVUFBQUFBQUlJQUFBQTR2OFQreGtBQ2dBQ0FCVUFBQUFFZ0JVQUFBQUFBZ2dBQUFEeC93QUFBQUFLQUFJQUZnQUFBQVNBRmdBQUFBQUNDQUFCQU9MLzdRVG0vd29BQWdBWEFBQUFCSUFYQUFBQUFBSUlBQUVBOGYvYUNjei9DZ0FDQUJnQUFBQUVnQmdBQUFBQUFnZ0FBUURpLzhjT3N2OEtBQUlBR1FBQ0JBSUFDQUFyQkFJQUFBQklCQUFBTndRQkFBRUdnQUFBQUFBQUFnZ0FBYURsLzhjbXJ2OEVBaEFBQVdEZS84Y21ydithdWVYL3grYTEveU1JQVFBQUFnY0NBQUFBQUFjTkFBRUFBQUFEQUdBQXlBQURBRThBQUFBQUJJQVpBQUFBQUFJSUFBRUF4UC9IRHJML0NnQUNBQm9BQUFBRWdCb0FBQUFBQWdnQUFRQzEvOW9KelA4S0FBSUFHd0EzQkFFQUFRQUFCSUFiQUFBQUFBSUlBQUVBbC8vYUNjei9DZ0FDQUJ3QU53UUJBQUVBQUFTQUhBQUFBQUFDQ0FBQkFJai94dzZ5L3dvQUFnQWRBQUlFQWdBSEFDc0VBZ0FCQUVnRUFBQTNCQUVBQVFhQUFBQUFBQUFDQ0FDOE80UC94M2F1L3dRQ0VBQldGWHoveDNhdS96U1RpLy82cWJYL0l3Z0JBQUFDQndJQUFBQUZCd0VBQkFRSEJnQUNBQUlBQXdBQUJ3NEFBUUFBQUFNQVlBRElBQU1BVGtnQUFBQUFCSUFkQUFBQUFBSUlBQUVBbC8rMEU1ai9DZ0FDQUI0QU53UUJBQUVBQUFTQUhnQUFBQUFDQ0FBQkFMWC90Qk9ZL3dvQUFnQWZBRGNFQVFBQkFBQUZnQ0FBQUFBS0FBSUFJQUFFQmdRQUFRQUFBQVVHQkFBQ0FBQUFDZ1lCQUFFQUFBV0FJUUFBQUFvQUFnQWhBQVFHQkFBQ0FBQUFCUVlFQUFNQUFBQUtCZ0VBQVFBQUJZQWlBQUFBQ2dBQ0FDSUFCQVlFQUFNQUFBQUZCZ1FBQkFBQUFBQUdBZ0NBQUFBQUJZQWpBQUFBQ2dBQ0FDTUFCQVlFQUFRQUFBQUZCZ1FBQlFBQUFBQUdBZ0NBQUFBQUJZQWtBQUFBQ2dBQ0FDUUFCQVlFQUFVQUFBQUZCZ1FBQmdBQUFBQUdBZ0NBQUFBQUJZQWxBQUFBQ2dBQ0FDVUFCQVlFQUFZQUFBQUZCZ1FBQndBQUFBQUdBZ0NBQUFBQUJZQW1BQUFBQ2dBQ0FDWUFCQVlFQUFjQUFBQUZCZ1FBQ0FBQUFBQUdBZ0NBQUFBQUJZQW5BQUFBQ2dBQ0FDY0FCQVlFQUFNQUFBQUZCZ1FBQ0FBQUFBQUdBZ0NBQUFBQUJZQW9BQUFBQ2dBQ0FDZ0FCQVlFQUFFQUFBQUZCZ1FBQ1FBQUFBb0dBUUFCQUFBRmdDa0FBQUFLQUFJQUtRQUVCZ1FBQ1FBQUFBVUdCQUFLQUFBQUFBWUNBSUFBQUFBRmdDb0FBQUFLQUFJQUtnQUVCZ1FBQ2dBQUFBVUdCQUFMQUFBQUFBWUNBSUFBQUFBRmdDc0FBQUFLQUFJQUt3QUVCZ1FBQ3dBQUFBVUdCQUFNQUFBQUFBWUNBSUFBQUFBRmdDd0FBQUFLQUFJQUxBQUVCZ1FBREFBQUFBVUdCQUFOQUFBQUFBWUNBSUFBQUFBRmdDMEFBQUFLQUFJQUxRQUVCZ1FBQ1FBQUFBVUdCQUFOQUFBQUFBWUNBSUFBQUFBRmdDNEFBQUFLQUFJQUxnQUVCZ1FBREFBQUFBVUdCQUFPQUFBQUFBQUZnQzhBQUFBS0FBSUFMd0FFQmdRQURnQUFBQVVHQkFBUEFBQUFBQVlDQUlBQUFBQUZnREFBQUFBS0FBSUFNQUFFQmdRQUR3QUFBQVVHQkFBUUFBQUFBQVlDQUlBQUFBQUZnREVBQUFBS0FBSUFNUUFFQmdRQUVBQUFBQVVHQkFBUkFBQUFBQVlDQUlBQUFBQUZnRElBQUFBS0FBSUFNZ0FFQmdRQUVRQUFBQVVHQkFBU0FBQUFBQVlDQUlBQUFBQUZnRE1BQUFBS0FBSUFNd0FFQmdRQUVnQUFBQVVHQkFBVEFBQUFBQVlDQUlBQUFBQUZnRFFBQUFBS0FBSUFOQUFFQmdRQUV3QUFBQVVHQkFBVUFBQUFBQVlDQUlBQUFBQUZnRFVBQUFBS0FBSUFOUUFFQmdRQUZBQUFBQVVHQkFBVkFBQUFBQVlDQUlBQUFBQUZnRFlBQUFBS0FBSUFOZ0FFQmdRQUVBQUFBQVVHQkFBVkFBQUFBQVlDQUlBQUFBQUZnRGNBQUFBS0FBSUFOd0FFQmdRQUZRQUFBQVVHQkFBV0FBQUFBQVlDQUlBQUFBQUZnRGdBQUFBS0FBSUFPQUFFQmdRQUZnQUFBQVVHQkFBWEFBQUFBQVlDQUlBQUFBQUZnRGtBQUFBS0FBSUFPUUFFQmdRQURnQUFBQVVHQkFBWEFBQUFBQVlDQUlBQUFBQUZnRG9BQUFBS0FBSUFPZ0FFQmdRQUZ3QUFBQVVHQkFBWUFBQUFDZ1lCQUFFQUFBV0FPd0FBQUFvQUFnQTdBQVFHQkFBWUFBQUFCUVlFQUJrQUFBQUtCZ0VBQVFBQUJZQThBQUFBQ2dBQ0FEd0FCQVlFQUJrQUFBQUZCZ1FBR2dBQUFBb0dBUUFCQUFBRmdEMEFBQUFLQUFJQVBRQUVCZ1FBR2dBQUFBVUdCQUFiQUFBQUNnWUJBQUVBQUFXQVBnQUFBQW9BQWdBK0FBUUdCQUFiQUFBQUJRWUVBQndBQUFBS0JnRUFBUUFBQllBL0FBQUFDZ0FDQUQ4QUJBWUVBQndBQUFBRkJnUUFIUUFBQUFvR0FRQUJBQUFGZ0VBQUFBQUtBQUlBUUFBRUJnUUFIUUFBQUFVR0JBQWVBQUFBQ2dZQkFBRUFBQVdBUVFBQUFBb0FBZ0JCQUFRR0JBQVpBQUFBQlFZRUFCNEFBQUFLQmdFQUFRQUFCNEJFQUFBQUJBSVFBSWYwTmdBZ25pei9oL1EyQU5sdkYvOEtBQUlBUWdBQUNnSUFCQUFFQ2dJQUFRQU5BZ3dBMlc4WC80ZjBOZ0FBQUFBQURnSU1BQ0NlTFArSDlEWUFBQUFBQUE4Q0RBRFpieGYvelNKTUFBQUFBQUFBQUFlQVJRQUFBQVFDRUFCL3dpb0FpczJyLzMvQ0tnQUo5WnYvQ2dBQ0FFTUFBQW9DQUFRQUJBb0NBQUVBRFFJTUFBbjFtLzkvd2lvQUFBQUFBQTRDREFDS3phdi9mOElxQUFBQUFBQVBBZ3dBQ2ZXYi93R2JPZ0FBQUFBQUFBQUhnRVlBQUFBRUFoQUFBQUFBQURReisvOEFBQUFBN1FUbS93b0FBZ0JFQUFBS0FnQUVBQVFLQWdBQkFBMENEQUR0Qk9iL0FBQUFBQUFBQUFBT0Fnd0FORFA3L3dBQUFBQUFBQUFBRHdJTUFPMEU1djlHTGhVQUFBQUFBQUFBQjRCSEFBQUFCQUlRQUFBQUFBQlpLUzhBQUFBQUFCUDdHUUFLQUFJQVJRQUFDZ0lBQkFBRUNnSUFBUUFOQWd3QUUvc1pBQUFBQUFBQUFBQUFEZ0lNQUZrcEx3QUFBQUFBQUFBQUFBOENEQUFUK3hrQVJpNFZBQUFBQUFBQUFBQUFBQUFBQUFBQQ==</t>
        </r>
      </text>
    </comment>
    <comment ref="J216" authorId="0">
      <text>
        <r>
          <rPr>
            <sz val="9"/>
            <color indexed="81"/>
            <rFont val="Tahoma"/>
            <family val="2"/>
          </rPr>
          <t>QzE5SDE3Tk8zU3xNQVNURVIgU0hFRVRQaWN0dXJlIDc1fFZtcERSREF4TURBRUF3SUJBQUFBQUFBQUFBQUFBQUNBQUFBQUFBTUFGZ0FBQUVOb1pXMUVjbUYzSURFeUxqQXVNaTR4TURjMkJBSVFBTVpjbi8rWlJqSC96Wk10QUV4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TFpSUUJzV0NBUUFBQUFrQUJnSUJBQUFBQ1FBR1FnQUFCQUlBZ0FCQUE4SUFnQUJBQU9BTlFBQUFBUUNFQURHWEovL21VWXgvODJUTFFCTWJHZ0FCSUFCQUFBQUFBSUlBQUVBMC8vdEJPYi9DZ0FDQUFJQUFnUUNBQWNBS3dRQ0FBSUFTQVFBQURjRUFRQUJCb0FBQUFBQUFBSUlBRFNUMXYvdGJPTC9CQUlRQU0xc3ovL3RiT0wvWjhiWS8rMzg5UDhqQ0FFQUFBSUhBZ0FBQUFVSEFRQUJBQWNQQUFFQUFBQURBR0FBeUFBREFFNUlNZ0FBQUFBRWdBSUFBQUFBQWdnQUFBREUvOW9KelA4S0FBSUFBd0FBQUFTQUF3QUFBQUFDQ0FBQUFLYi8yZ25NL3dvQUFnQUVBQUlFQWdBSUFDc0VBZ0FBQUVnRUFBQTNCQUVBQVFhQUFBQUFBQUFDQ0FBQW9Lbi8yaUhJL3dRQ0VBQUFZS0wvMmlISS81cTVxZi9hNGMvL0l3Z0JBQUFDQndJQUFBQUFCdzBBQVFBQUFBTUFZQURJQUFNQVR3QUFBQUFFZ0FRQUFBQUFBZ2dBQUFEVC84Y09zdjhLQUFJQUJRQUFBQVNBQlFBQUFBQUNDQUFCQU1UL3RCT1kvd29BQWdBR0FBQUFCSUFHQUFBQUFBSUlBQUVBMC8rZ0dINy9DZ0FDQUFjQUFBQUVnQWNBQUFBQUFnZ0FBUUR4LzZBWWZ2OEtBQUlBQ0FBQUFBU0FDQUFBQUFBQ0NBQUFBQUFBdEJPWS93b0FBZ0FKQUFBQUJJQUpBQUFBQUFJSUFBQUE4Zi9IRHJML0NnQUNBQW9BQUFBRWdBb0FBQUFBQWdnQUFBQUFBTm9KelA4S0FBSUFDd0FDQkFJQUNBQXJCQUlBQUFCSUJBQUFOd1FCQUFFR2dBQUFBQUFBQWdnQUFLQURBTm9oeVA4RUFoQUFBR0Q4LzlvaHlQK1p1UU1BMnVIUC95TUlBUUFBQWdjQ0FBQUFBQWNOQUFFQUFBQURBR0FBeUFBREFFOEFBQUFBQklBTEFBQUFBQUlJQUFFQThmL3RCT2IvQ2dBQ0FBd0FOd1FCQUFFQUFBU0FEQUFBQUFBQ0NBQUFBQUFBQUFBQUFBb0FBZ0FOQURjRUFRQUJBQUFFZ0EwQUFBQUFBZ2dBQVFEeC94UDdHUUFLQUFJQURnQUNCQUlBQ0FBckJBSUFBQUJJQkFBQU53UUJBQUVHZ0FBQUFBQUFBZ2dBQUtEMC94TVRGZ0FFQWhBQUFHRHQveE1URmdDYXVmVC9FOU1kQUNNSUFRQUFBZ2NDQUFBQUFBY05BQUVBQUFBREFHQUF5QUFEQUU4QUFBQUFCSUFPQUFBQUFBSUlBQUFBQUFBbTlqTUFDZ0FDQUE4QUFBQUVnQThBQUFBQUFnZ0FBQUFlQUNiMk13QUtBQUlBRUFBQUFBU0FFQUFBQUFBQ0NBQUFBQzBBT2ZGTkFBb0FBZ0FSQUFBQUJJQVJBQUFBQUFJSUFBQUFIZ0JNN0djQUNnQUNBQklBQUFBRWdCSUFBQUFBQWdnQUFBQUFBRXpzWndBS0FBSUFFd0FBQUFTQUV3QUFBQUFDQ0FBQkFQSC9PZkZOQUFvQUFnQVVBQUFBQklBVUFBQUFBQUlJQUFFQXhQK05IV1QvQ2dBQ0FCVUFBQUFFZ0JVQUFBQUFBZ2dBRXlxbS84YjZZUDhLQUFJQUZnQUFBQVNBRmdBQUFBQUNDQUJRN1ovL21hSkQvd29BQWdBWEFBQUFCSUFYQUFBQUFBSUlBR1BvdWYrWm9qVC9DZ0FDQUJnQUFnUUNBQkFBS3dRQ0FBQUFTQVFBQUFhQUFBQUFBQUFDQ0FCamlMMy9tVVl4L3dRQ0VBQmpTTGIvbVVZeC8vMmh2ZjhBN1RmL0l3Z0JBQUFDQndJQUFBQUFCdzBBQVFBQUFBTUFZQURJQUFNQVV3QUFBQUFFZ0JnQUFBQUFBZ2dBdlRQUS80YTFTUDhLQUFJQUdRQUFBQVdBR2dBQUFBb0FBZ0FhQUFRR0JBQUJBQUFBQlFZRUFBSUFBQUFLQmdFQUFRQUFCWUFiQUFBQUNnQUNBQnNBQkFZRUFBSUFBQUFGQmdRQUF3QUFBQUFHQWdBQ0FBQUFCWUFjQUFBQUNnQUNBQndBQkFZRUFBSUFBQUFGQmdRQUJBQUFBQW9HQVFBQkFBQUZnQjBBQUFBS0FBSUFIUUFFQmdRQUJBQUFBQVVHQkFBRkFBQUFBQVlDQUlBQUFBQUZnQjRBQUFBS0FBSUFIZ0FFQmdRQUJRQUFBQVVHQkFBR0FBQUFBQVlDQUlBQUFBQUZnQjhBQUFBS0FBSUFId0FFQmdRQUJnQUFBQVVHQkFBSEFBQUFBQVlDQUlBQUFBQUZnQ0FBQUFBS0FBSUFJQUFFQmdRQUJ3QUFBQVVHQkFBSUFBQUFBQVlDQUlBQUFBQUZnQ0VBQUFBS0FBSUFJUUFFQmdRQUNBQUFBQVVHQkFBSkFBQUFBQVlDQUlBQUFBQUZnQ0lBQUFBS0FBSUFJZ0FFQmdRQUJBQUFBQVVHQkFBSkFBQUFBQVlDQUlBQUFBQUZnQ01BQUFBS0FBSUFJd0FFQmdRQUNRQUFBQVVHQkFBS0FBQUFDZ1lCQUFFQUFBV0FKQUFBQUFvQUFnQWtBQVFHQkFBS0FBQUFCUVlFQUFzQUFBQUtCZ0VBQVFBQUJZQWxBQUFBQ2dBQ0FDVUFCQVlFQUFzQUFBQUZCZ1FBREFBQUFBb0dBUUFCQUFBRmdDWUFBQUFLQUFJQUpnQUVCZ1FBREFBQUFBVUdCQUFOQUFBQUNnWUJBQUVBQUFXQUp3QUFBQW9BQWdBbkFBUUdCQUFOQUFBQUJRWUVBQTRBQUFBS0JnRUFBUUFBQllBb0FBQUFDZ0FDQUNnQUJBWUVBQTRBQUFBRkJnUUFEd0FBQUFBR0FnQ0FBQUFBQllBcEFBQUFDZ0FDQUNrQUJBWUVBQThBQUFBRkJnUUFFQUFBQUFBR0FnQ0FBQUFBQllBcUFBQUFDZ0FDQUNvQUJBWUVBQkFBQUFBRkJnUUFFUUFBQUFBR0FnQ0FBQUFBQllBckFBQUFDZ0FDQUNzQUJBWUVBQkVBQUFBRkJnUUFFZ0FBQUFBR0FnQ0FBQUFBQllBc0FBQUFDZ0FDQUN3QUJBWUVBQklBQUFBRkJnUUFFd0FBQUFBR0FnQ0FBQUFBQllBdEFBQUFDZ0FDQUMwQUJBWUVBQTRBQUFBRkJnUUFFd0FBQUFBR0FnQ0FBQUFBQllBdUFBQUFDZ0FDQUM0QUJBWUVBQVlBQUFBRkJnUUFGQUFBQUFBQUJZQXZBQUFBQ2dBQ0FDOEFCQVlFQUJRQUFBQUZCZ1FBRlFBQUFBQUdBZ0NBQUFBQUJZQXdBQUFBQ2dBQ0FEQUFCQVlFQUJVQUFBQUZCZ1FBRmdBQUFBQUdBZ0NBQUFBQUJZQXhBQUFBQ2dBQ0FERUFCQVlFQUJZQUFBQUZCZ1FBRndBQUFBQUdBZ0NBQUFBQUJZQXlBQUFBQ2dBQ0FESUFCQVlFQUJjQUFBQUZCZ1FBR0FBQUFBQUdBZ0NBQUFBQUJZQXpBQUFBQ2dBQ0FETUFCQVlFQUJRQUFBQUZCZ1FBR0FBQUFBQUdBZ0NBQUFBQUI0QTJBQUFBQkFJUUFBRUE0di82UWEzL0FRRGkvN1FUbVA4S0FBSUFOQUFBQ2dJQUJBQUVDZ0lBQVFBTkFnd0F0Qk9ZL3dFQTR2OEFBQUFBRGdJTUFQcEJyZjhCQU9ML0FBQUFBQThDREFDMEU1ai9SeTczL3dBQUFBQUFBQWVBTndBQUFBUUNFQUFBQUE4QWdCOWpBQUFBRHdBNThVMEFDZ0FDQURVQUFBb0NBQVFBQkFvQ0FBRUFEUUlNQURueFRRQUFBQThBQUFBQUFBNENEQUNBSDJNQUFBQVBBQUFBQUFBUEFnd0FPZkZOQUVZdUpBQUFBQUFBQUFBSGdEZ0FBQUFFQWhBQWdUMjMvMUhjWGYrQlBiZi96d05PL3dvQUFnQTJBQUFLQWdBRUFBUUtBZ0FCQUEwQ0RBRFBBMDcvZ1QyMy93QUFBQUFPQWd3QVVkeGQvNEU5dC84QUFBQUFEd0lNQU04RFR2OENGc2YvQUFBQUFBQUFBQUFBQUFBQUFBQT0=</t>
        </r>
      </text>
    </comment>
    <comment ref="K216" authorId="0">
      <text>
        <r>
          <rPr>
            <sz val="9"/>
            <color indexed="81"/>
            <rFont val="Tahoma"/>
            <family val="2"/>
          </rPr>
          <t>QzE5SDE3Tk8zU3xNQVNURVIgU0hFRVRQaWN0dXJlIDc1fFZtcERSREF4TURBRUF3SUJBQUFBQUFBQUFBQUFBQUNBQUFBQUFBTUFGZ0FBQUVOb1pXMUVjbUYzSURFeUxqQXVNaTR4TURjMkJBSVFBTVpjbi8rWlJqSC96Wk10QUV4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TFpSUUJzV0NBUUFBQUFrQUJnSUJBQUFBQ1FBR1FnQUFCQUlBZ0FCQUE4SUFnQUJBQU9BTlFBQUFBUUNFQURHWEovL21VWXgvODJUTFFCTWJHZ0FCSUFCQUFBQUFBSUlBQUVBMC8vdEJPYi9DZ0FDQUFJQUFnUUNBQWNBS3dRQ0FBSUFTQVFBQURjRUFRQUJCb0FBQUFBQUFBSUlBRFNUMXYvdGJPTC9CQUlRQU0xc3ovL3RiT0wvWjhiWS8rMzg5UDhqQ0FFQUFBSUhBZ0FBQUFVSEFRQUJBQWNQQUFFQUFBQURBR0FBeUFBREFFNUlNZ0FBQUFBRWdBSUFBQUFBQWdnQUFBREUvOW9KelA4S0FBSUFBd0FBQUFTQUF3QUFBQUFDQ0FBQUFLYi8yZ25NL3dvQUFnQUVBQUlFQWdBSUFDc0VBZ0FBQUVnRUFBQTNCQUVBQVFhQUFBQUFBQUFDQ0FBQW9Lbi8yaUhJL3dRQ0VBQUFZS0wvMmlISS81cTVxZi9hNGMvL0l3Z0JBQUFDQndJQUFBQUFCdzBBQVFBQUFBTUFZQURJQUFNQVR3QUFBQUFFZ0FRQUFBQUFBZ2dBQUFEVC84Y09zdjhLQUFJQUJRQUFBQVNBQlFBQUFBQUNDQUFCQU1UL3RCT1kvd29BQWdBR0FBQUFCSUFHQUFBQUFBSUlBQUVBMC8rZ0dINy9DZ0FDQUFjQUFBQUVnQWNBQUFBQUFnZ0FBUUR4LzZBWWZ2OEtBQUlBQ0FBQUFBU0FDQUFBQUFBQ0NBQUFBQUFBdEJPWS93b0FBZ0FKQUFBQUJJQUpBQUFBQUFJSUFBQUE4Zi9IRHJML0NnQUNBQW9BQUFBRWdBb0FBQUFBQWdnQUFBQUFBTm9KelA4S0FBSUFDd0FDQkFJQUNBQXJCQUlBQUFCSUJBQUFOd1FCQUFFR2dBQUFBQUFBQWdnQUFLQURBTm9oeVA4RUFoQUFBR0Q4LzlvaHlQK1p1UU1BMnVIUC95TUlBUUFBQWdjQ0FBQUFBQWNOQUFFQUFBQURBR0FBeUFBREFFOEFBQUFBQklBTEFBQUFBQUlJQUFFQThmL3RCT2IvQ2dBQ0FBd0FOd1FCQUFFQUFBU0FEQUFBQUFBQ0NBQUFBQUFBQUFBQUFBb0FBZ0FOQURjRUFRQUJBQUFFZ0EwQUFBQUFBZ2dBQVFEeC94UDdHUUFLQUFJQURnQUNCQUlBQ0FBckJBSUFBQUJJQkFBQU53UUJBQUVHZ0FBQUFBQUFBZ2dBQUtEMC94TVRGZ0FFQWhBQUFHRHQveE1URmdDYXVmVC9FOU1kQUNNSUFRQUFBZ2NDQUFBQUFBY05BQUVBQUFBREFHQUF5QUFEQUU4QUFBQUFCSUFPQUFBQUFBSUlBQUFBQUFBbTlqTUFDZ0FDQUE4QUFBQUVnQThBQUFBQUFnZ0FBQUFlQUNiMk13QUtBQUlBRUFBQUFBU0FFQUFBQUFBQ0NBQUFBQzBBT2ZGTkFBb0FBZ0FSQUFBQUJJQVJBQUFBQUFJSUFBQUFIZ0JNN0djQUNnQUNBQklBQUFBRWdCSUFBQUFBQWdnQUFBQUFBRXpzWndBS0FBSUFFd0FBQUFTQUV3QUFBQUFDQ0FBQkFQSC9PZkZOQUFvQUFnQVVBQUFBQklBVUFBQUFBQUlJQUFFQXhQK05IV1QvQ2dBQ0FCVUFBQUFFZ0JVQUFBQUFBZ2dBRXlxbS84YjZZUDhLQUFJQUZnQUFBQVNBRmdBQUFBQUNDQUJRN1ovL21hSkQvd29BQWdBWEFBQUFCSUFYQUFBQUFBSUlBR1BvdWYrWm9qVC9DZ0FDQUJnQUFnUUNBQkFBS3dRQ0FBQUFTQVFBQUFhQUFBQUFBQUFDQ0FCamlMMy9tVVl4L3dRQ0VBQmpTTGIvbVVZeC8vMmh2ZjhBN1RmL0l3Z0JBQUFDQndJQUFBQUFCdzBBQVFBQUFBTUFZQURJQUFNQVV3QUFBQUFFZ0JnQUFBQUFBZ2dBdlRQUS80YTFTUDhLQUFJQUdRQUFBQVdBR2dBQUFBb0FBZ0FhQUFRR0JBQUJBQUFBQlFZRUFBSUFBQUFLQmdFQUFRQUFCWUFiQUFBQUNnQUNBQnNBQkFZRUFBSUFBQUFGQmdRQUF3QUFBQUFHQWdBQ0FBQUFCWUFjQUFBQUNnQUNBQndBQkFZRUFBSUFBQUFGQmdRQUJBQUFBQW9HQVFBQkFBQUZnQjBBQUFBS0FBSUFIUUFFQmdRQUJBQUFBQVVHQkFBRkFBQUFBQVlDQUlBQUFBQUZnQjRBQUFBS0FBSUFIZ0FFQmdRQUJRQUFBQVVHQkFBR0FBQUFBQVlDQUlBQUFBQUZnQjhBQUFBS0FBSUFId0FFQmdRQUJnQUFBQVVHQkFBSEFBQUFBQVlDQUlBQUFBQUZnQ0FBQUFBS0FBSUFJQUFFQmdRQUJ3QUFBQVVHQkFBSUFBQUFBQVlDQUlBQUFBQUZnQ0VBQUFBS0FBSUFJUUFFQmdRQUNBQUFBQVVHQkFBSkFBQUFBQVlDQUlBQUFBQUZnQ0lBQUFBS0FBSUFJZ0FFQmdRQUJBQUFBQVVHQkFBSkFBQUFBQVlDQUlBQUFBQUZnQ01BQUFBS0FBSUFJd0FFQmdRQUNRQUFBQVVHQkFBS0FBQUFDZ1lCQUFFQUFBV0FKQUFBQUFvQUFnQWtBQVFHQkFBS0FBQUFCUVlFQUFzQUFBQUtCZ0VBQVFBQUJZQWxBQUFBQ2dBQ0FDVUFCQVlFQUFzQUFBQUZCZ1FBREFBQUFBb0dBUUFCQUFBRmdDWUFBQUFLQUFJQUpnQUVCZ1FBREFBQUFBVUdCQUFOQUFBQUNnWUJBQUVBQUFXQUp3QUFBQW9BQWdBbkFBUUdCQUFOQUFBQUJRWUVBQTRBQUFBS0JnRUFBUUFBQllBb0FBQUFDZ0FDQUNnQUJBWUVBQTRBQUFBRkJnUUFEd0FBQUFBR0FnQ0FBQUFBQllBcEFBQUFDZ0FDQUNrQUJBWUVBQThBQUFBRkJnUUFFQUFBQUFBR0FnQ0FBQUFBQllBcUFBQUFDZ0FDQUNvQUJBWUVBQkFBQUFBRkJnUUFFUUFBQUFBR0FnQ0FBQUFBQllBckFBQUFDZ0FDQUNzQUJBWUVBQkVBQUFBRkJnUUFFZ0FBQUFBR0FnQ0FBQUFBQllBc0FBQUFDZ0FDQUN3QUJBWUVBQklBQUFBRkJnUUFFd0FBQUFBR0FnQ0FBQUFBQllBdEFBQUFDZ0FDQUMwQUJBWUVBQTRBQUFBRkJnUUFFd0FBQUFBR0FnQ0FBQUFBQllBdUFBQUFDZ0FDQUM0QUJBWUVBQVlBQUFBRkJnUUFGQUFBQUFBQUJZQXZBQUFBQ2dBQ0FDOEFCQVlFQUJRQUFBQUZCZ1FBRlFBQUFBQUdBZ0NBQUFBQUJZQXdBQUFBQ2dBQ0FEQUFCQVlFQUJVQUFBQUZCZ1FBRmdBQUFBQUdBZ0NBQUFBQUJZQXhBQUFBQ2dBQ0FERUFCQVlFQUJZQUFBQUZCZ1FBRndBQUFBQUdBZ0NBQUFBQUJZQXlBQUFBQ2dBQ0FESUFCQVlFQUJjQUFBQUZCZ1FBR0FBQUFBQUdBZ0NBQUFBQUJZQXpBQUFBQ2dBQ0FETUFCQVlFQUJRQUFBQUZCZ1FBR0FBQUFBQUdBZ0NBQUFBQUI0QTJBQUFBQkFJUUFBRUE0di82UWEzL0FRRGkvN1FUbVA4S0FBSUFOQUFBQ2dJQUJBQUVDZ0lBQVFBTkFnd0F0Qk9ZL3dFQTR2OEFBQUFBRGdJTUFQcEJyZjhCQU9ML0FBQUFBQThDREFDMEU1ai9SeTczL3dBQUFBQUFBQWVBTndBQUFBUUNFQUFBQUE4QWdCOWpBQUFBRHdBNThVMEFDZ0FDQURVQUFBb0NBQVFBQkFvQ0FBRUFEUUlNQURueFRRQUFBQThBQUFBQUFBNENEQUNBSDJNQUFBQVBBQUFBQUFBUEFnd0FPZkZOQUVZdUpBQUFBQUFBQUFBSGdEZ0FBQUFFQWhBQWdUMjMvMUhjWGYrQlBiZi96d05PL3dvQUFnQTJBQUFLQWdBRUFBUUtBZ0FCQUEwQ0RBRFBBMDcvZ1QyMy93QUFBQUFPQWd3QVVkeGQvNEU5dC84QUFBQUFEd0lNQU04RFR2OENGc2YvQUFBQUFBQUFBQUFBQUFBQUFBQT0=</t>
        </r>
      </text>
    </comment>
    <comment ref="J217" authorId="0">
      <text>
        <r>
          <rPr>
            <sz val="9"/>
            <color indexed="81"/>
            <rFont val="Tahoma"/>
            <family val="2"/>
          </rPr>
          <t>QzI1SDI1RjNONE82fE1BU1RFUiBTSEVFVFBpY3R1cmUgNDF8Vm1wRFJEQXhNREFFQXdJQkFBQUFBQUFBQUFBQUFBQ0FBQUFBQUFNQUZnQUFBRU5vWlcxRWNtRjNJREV5TGpBdU1pNHhNRGMyQkFJUUFBQmdrLyt5N2FEL3JMUWRBQWpHdG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UFBQUFCQUlRQUFBQUFBQUFBQUFBQUlER0JFTWNveGNXQ0FRQUFBQWtBQmdJQkFBQUFDUUFHUWdBQUJBSUFnQUJBQThJQWdBQkFBT0FVd0FBQUFRQ0VBQUFZSlAvc3UyZy82eTBIUUFJeHJZQkJJQUJBQUFBQUFJSUFBQUFEd0JoSlVnQUNnQUNBQUlBTndRQkFBRUFBQVNBQWdBQUFBQUNDQUFBQUFBQVRpb3VBQW9BQWdBREFBQUFCSUFEQUFBQUFBSUlBQUFBOGY5aEpVZ0FDZ0FDQUFRQU53UUJBQUVBQUFTQUJBQUFBQUFDQ0FBQUFBQUFkQ0JpQUFvQUFnQUZBQUlFQWdBSUFDc0VBZ0FBQUVnRUFBQTNCQUVBQVFhQUFBQUFBQUFDQ0FBQW9BTUFkRGhlQUFRQ0VBQUFZUHovZERoZUFKbTVBd0IwK0dVQUl3Z0JBQUFDQndJQUFBQUFCdzBBQVFBQUFBTUFZQURJQUFNQVR3QUFBQUFFZ0FVQUFBQUFBZ2dBQVFEeC80Y2JmQUFLQUFJQUJnQUFBQVNBQmdBQUFBQUNDQUFCQU5QL2h4dDhBQW9BQWdBSEFBQUFCSUFIQUFBQUFBSUlBQUFBeFArYUZwWUFDZ0FDQUFnQUFBQUVnQWdBQUFBQUFnZ0FBQURULzY0UnNBQUtBQUlBQ1FBQUFBU0FDUUFBQUFBQ0NBQUFBUEgvcmhHd0FBb0FBZ0FLQUFBQUJJQUtBQUFBQUFJSUFBQUFBQUNhRnBZQUNnQUNBQXNBQUFBRWdBc0FBQUFBQWdnQUFBREUvOEVNeWdBS0FBSUFEQUFDQkFJQUJ3QXJCQUlBQUFCSUJBQUFCb0FBQUFBQUFBSUlBRFNUeC8vQmRNWUFCQUlRQU0xc3dQL0JkTVlBTkpQSC8vU256UUFqQ0FFQUFBSUhBZ0FBQUFBSERRQUJBQUFBQXdCZ0FNZ0FBd0JPQUFBQUFBU0FEQUFBQUFBQ0NBQUFBS2Ivd1F6S0FBb0FBZ0FOQURjRUFRQUJBQUFFZ0EwQUFBQUFBZ2dBQUFDWC85UUg1QUFLQUFJQURnQTNCQUVBQVFBQUJJQU9BQUFBQUFJSUFBQUFwdi9uQXY0QUNnQUNBQThBQUFBRWdBOEFBQUFBQWdnQUFBREUvK2NDL2dBS0FBSUFFQUEzQkFFQUFRQUFCSUFRQUFBQUFBSUlBQUFBMC8vVUIrUUFDZ0FDQUJFQU53UUJBQUVBQUFTQUVRQUFBQUFDQ0FBQUFKZi8rLzBYQVFvQUFnQVNBQUlFQWdBSUFDc0VBZ0FBQUVnRUFBQTNCQUVBQVFhQUFBQUFBQUFDQ0FBQW9Kci8reFVVQVFRQ0VBQUFZSlAvK3hVVUFacTVtdi83MVJzQkl3Z0JBQUFDQndJQUFBQUFCdzBBQVFBQUFBTUFZQURJQUFNQVR3QUFBQUFFZ0JJQUFBQUFBZ2dBQVFDbS93NzVNUUVLQUFJQUV3QUFBQVNBRXdBQUFBQUNDQUFBQUpmL0lmUkxBUW9BQWdBVUFBQUFCSUFVQUFBQUFBSUlBQUFBcHY4MDcyVUJDZ0FDQUJVQUFBQUVnQlVBQUFBQUFnZ0FBUURFL3pUdlpRRUtBQUlBRmdBQUFBU0FGZ0FBQUFBQ0NBQUJBTlAvUitwL0FRb0FBZ0FYQUFJRUFnQUlBQ3NFQWdBQUFFZ0VBQUEzQkFFQUFRYUFBQUFBQUFBQ0NBQUJvTmIvUndKOEFRUUNFQUFCWU0vL1J3SjhBWnE1MXY5SHdvTUJJd2dCQUFBQ0J3SUFBQUFBQncwQUFRQUFBQU1BWUFESUFBTUFUd0FBQUFBRWdCY0FBQUFBQWdnQUFRREUvMXZsbVFFS0FBSUFHQUFBQUFTQUdBQUFBQUFDQ0FBQkFMWC9idUN6QVFvQUFnQVpBQUlFQWdBSkFDc0VBZ0FBQUVnRUFBQTNCQUVBQVFhQUFBQUFBQUFDQ0FBMGs3ai9icXl3QVFRQ0VBRE5iTEgvYnF5d0FUU1R1UDhJeHJZQkl3Z0JBQUFDQndJQUFBQUFCdzBBQVFBQUFBTUFZQURJQUFNQVJnQUFBQUFFZ0JrQUFBQUFBZ2dBQVFDbS8xdmxtUUVLQUFJQUdnQUNCQUlBQ1FBckJBSUFBQUJJQkFBQU53UUJBQUVHZ0FBQUFBQUFBZ2dBTkpPcC8xdXhsZ0VFQWhBQXpXeWkvMXV4bGdFMGs2bi85TXFjQVNNSUFRQUFBZ2NDQUFBQUFBY05BQUVBQUFBREFHQUF5QUFEQUVZQUFBQUFCSUFhQUFBQUFBSUlBQUVBMC85dTRMTUJDZ0FDQUJzQUFnUUNBQWtBS3dRQ0FBQUFTQVFBQURjRUFRQUJCb0FBQUFBQUFBSUlBRFNUMXY5dXJMQUJCQUlRQU0xc3ovOXVyTEFCTkpQVy93akd0Z0VqQ0FFQUFBSUhBZ0FBQUFBSERRQUJBQUFBQXdCZ0FNZ0FBd0JHQUFBQUFBU0FHd0FBQUFBQ0NBQUJBTlAvSWZSTEFRb0FBZ0FjQUFBQUJJQWNBQUFBQUFJSUFBRUF4UDhPK1RFQkNnQUNBQjBBQUFBRWdCMEFBQUFBQWdnQXdMcm4veDJJSEFBS0FBSUFIZ0EzQkFFQUFRQUFCSUFlQUFBQUFBSUlBQUFBOGY4QUFBQUFDZ0FDQUI4QUFnUUNBQWNBS3dRQ0FBQUFTQVFBQUFhQUFBQUFBQUFDQ0FBMGsvVC9BR2o4L3dRQ0VBRE5iTzMvQUdqOC96U1Q5UDh6bXdNQUl3Z0JBQUFDQndJQUFBQUFCdzBBQVFBQUFBTUFZQURJQUFNQVRnQUFBQUFFZ0I4QUFBQUFBZ2dBd0xybi8rTjM0LzhLQUFJQUlBQUFBQVNBSUFBQUFBQUNDQUFBQUFBQXN0WFIvd29BQWdBaEFBQUFCSUFoQUFBQUFBSUlBRUJGR0FEamQrUC9DZ0FDQUNJQUFnUUNBQWNBS3dRQ0FBQUFTQVFBQUFhQUFBQUFBQUFDQ0FCejJCc0E0OS9mL3dRQ0VBQU1zaFFBNDkvZi8zUFlHd0FYRStmL0l3Z0JBQUFDQndJQUFBQUFCdzBBQVFBQUFBTUFZQURJQUFNQVRnQUFBQUFFZ0NJQUFBQUFBZ2dBQUFBUEFBQUFBQUFLQUFJQUl3QUFBQVNBSXdBQUFBQUNDQUJBUlJnQUhZZ2NBQW9BQWdBa0FBSUVBZ0FJQUNzRUFnQUFBRWdFQUFBM0JBRUFBUWFBQUFBQUFBQUNDQUJBNVJzQUhhQVlBQVFDRUFCQXBSUUFIYUFZQU5uK0d3QWRZQ0FBSXdnQkFBQUNCd0lBQUFBQUJ3MEFBUUFBQUFNQVlBRElBQU1BVHdBQUFBQUVnQ1FBQUFBQUFnZ0FBQUFBQUxMVnMvOEtBQUlBSlFBUUFDOEFBQUJCYmlCaGRHOXRJR2x1SUhSb2FYTWdiR0ZpWld3Z2FHRnpJR0Z1SUdsdWRtRnNhV1FnZG1Gc1pXNWpaUzRDQkFJQUJ3QXJCQUlBQUFCSUJBQUFCb0FBQUFBQUFBSUlBRE9UQXdDeVBiRC9CQUlRQU0xcy9QK3lQYkQvTTVNREFPWnd0LzhqQ0FFQUFBSUhBZ0FBQUFBSERRQUJBQUFBQXdCZ0FNZ0FBd0JPQUFBQUFBU0FKUUFBQUFBQ0NBRHRCT2Ivc3RXay93b0FBZ0FtQUFJRUFnQUlBQ3NFQWdBQUFFZ0VBQUEzQkFFQUFRYUFBQUFBQUFBQ0NBRHRwT24vc3UyZy93UUNFQUR0Wk9ML3N1MmcvNGUrNmYreXJhai9Jd2dCQUFBQ0J3SUFBQUFBQncwQUFRQUFBQU1BWUFESUFBTUFUd0FBQUFBRWdDWUFBQUFBQWdnQUUvc1pBTExWcFA4S0FBSUFKd0FDQkFJQUNBQXJCQUlBQUFCSUJBQUFOd1FCQUFFR2dBQUFBQUFBQWdnQUU1c2RBTEx0b1A4RUFoQUFFMXNXQUxMdG9QK3N0QjBBc3Eyby95TUlBUUFBQWdjQ0FBQUFBQWNOQUFFQUFBQURBR0FBeUFBREFFOEFBQUFBQllBb0FBQUFDZ0FDQUNnQUJBWUVBQUVBQUFBRkJnUUFBZ0FBQUFvR0FRQUJBQUFGZ0NrQUFBQUtBQUlBS1FBRUJnUUFBZ0FBQUFVR0JBQURBQUFBQ2dZQkFBRUFBQVdBS2dBQUFBb0FBZ0FxQUFRR0JBQURBQUFBQlFZRUFBUUFBQUFLQmdFQUFRQUFCWUFyQUFBQUNnQUNBQ3NBQkFZRUFBUUFBQUFGQmdRQUJRQUFBQW9HQVFBQkFBQUZnQ3dBQUFBS0FBSUFMQUFFQmdRQUJRQUFBQVVHQkFBR0FBQUFBQVlDQUlBQUFBQUZnQzBBQUFBS0FBSUFMUUFFQmdRQUJnQUFBQVVHQkFBSEFBQUFBQVlDQUlBQUFBQUZnQzRBQUFBS0FBSUFMZ0FFQmdRQUJ3QUFBQVVHQkFBSUFBQUFBQVlDQUlBQUFBQUZnQzhBQUFBS0FBSUFMd0FFQmdRQUNBQUFBQVVHQkFBSkFBQUFBQVlDQUlBQUFBQUZnREFBQUFBS0FBSUFNQUFFQmdRQUNRQUFBQVVHQkFBS0FBQUFBQVlDQUlBQUFBQUZnREVBQUFBS0FBSUFNUUFFQmdRQUJRQUFBQVVHQkFBS0FBQUFBQVlDQUlBQUFBQUZnRElBQUFBS0FBSUFNZ0FFQmdRQUNBQUFBQVVHQkFBTEFBQUFDZ1lCQUFFQUFBV0FNd0FBQUFvQUFnQXpBQVFHQkFBTEFBQUFCUVlFQUF3QUFBQUtCZ0VBQVFBQUJZQTBBQUFBQ2dBQ0FEUUFCQVlFQUF3QUFBQUZCZ1FBRFFBQUFBb0dBUUFCQUFBRmdEVUFBQUFLQUFJQU5RQUVCZ1FBRFFBQUFBVUdCQUFPQUFBQUNnWUJBQUVBQUFXQU5nQUFBQW9BQWdBMkFBUUdCQUFPQUFBQUJRWUVBQThBQUFBS0JnRUFBUUFBQllBM0FBQUFDZ0FDQURjQUJBWUVBQThBQUFBRkJnUUFFQUFBQUFvR0FRQUJBQUFGZ0RnQUFBQUtBQUlBT0FBRUJnUUFDd0FBQUFVR0JBQVFBQUFBQ2dZQkFBRUFBQVdBT1FBQUFBb0FBZ0E1QUFRR0JBQU9BQUFBQlFZRUFCRUFBQUFLQmdFQUFRQUFCWUE2QUFBQUNnQUNBRG9BQkFZRUFCRUFBQUFGQmdRQUVnQUFBQW9HQVFBQkFBQUZnRHNBQUFBS0FBSUFPd0FFQmdRQUVnQUFBQVVHQkFBVEFBQUFBQVlDQUlBQUFBQUZnRHdBQUFBS0FBSUFQQUFFQmdRQUV3QUFBQVVHQkFBVUFBQUFBQVlDQUlBQUFBQUZnRDBBQUFBS0FBSUFQUUFFQmdRQUZBQUFBQVVHQkFBVkFBQUFBQVlDQUlBQUFBQUZnRDRBQUFBS0FBSUFQZ0FFQmdRQUZRQUFBQVVHQkFBV0FBQUFDZ1lCQUFFQUFBV0FQd0FBQUFvQUFnQS9BQVFHQkFBV0FBQUFCUVlFQUJjQUFBQUtCZ0VBQVFBQUJZQkFBQUFBQ2dBQ0FFQUFCQVlFQUJjQUFBQUZCZ1FBR0FBQUFBb0dBUUFCQUFBRmdFRUFBQUFLQUFJQVFRQUVCZ1FBRndBQUFBVUdCQUFaQUFBQUNnWUJBQUVBQUFXQVFnQUFBQW9BQWdCQ0FBUUdCQUFYQUFBQUJRWUVBQm9BQUFBS0JnRUFBUUFBQllCREFBQUFDZ0FDQUVNQUJBWUVBQlVBQUFBRkJnUUFHd0FBQUFBR0FnQ0FBQUFBQllCRUFBQUFDZ0FDQUVRQUJBWUVBQnNBQUFBRkJnUUFIQUFBQUFBR0FnQ0FBQUFBQllCRkFBQUFDZ0FDQUVVQUJBWUVBQklBQUFBRkJnUUFIQUFBQUFBR0FnQ0FBQUFBQllCR0FBQUFDZ0FDQUVZQUJBWUVBQUlBQUFBRkJnUUFIUUFBQUFvR0FRQUJBQUFGZ0VjQUFBQUtBQUlBUndBRUJnUUFIUUFBQUFVR0JBQWVBQUFBQ2dZQkFBRUFBQVdBU0FBQUFBb0FBZ0JJQUFRR0JBQWVBQUFBQlFZRUFCOEFBQUFBQmdJQWdBQUFBQVdBU1FBQUFBb0FBZ0JKQUFRR0JBQWZBQUFBQlFZRUFDQUFBQUFBQmdJQWdBQUFBQVdBU2dBQUFBb0FBZ0JLQUFRR0JBQWdBQUFBQlFZRUFDRUFBQUFBQmdJQWdBQUFBQVdBU3dBQUFBb0FBZ0JMQUFRR0JBQWhBQUFBQlFZRUFDSUFBQUFBQmdJQWdBQUFBQVdBVEFBQUFBb0FBZ0JNQUFRR0JBQWVBQUFBQlFZRUFDSUFBQUFBQmdJQWdBQUFBQVdBVFFBQUFBb0FBZ0JOQUFRR0JBQWlBQUFBQlFZRUFDTUFBQUFLQmdFQUFRQUFCWUJPQUFBQUNnQUNBRTRBQkFZRUFBSUFBQUFGQmdRQUl3QUFBQW9HQVFBQkFBQUZnRThBQUFBS0FBSUFUd0FFQmdRQUlBQUFBQVVHQkFBa0FBQUFDZ1lCQUFFQUFBV0FVQUFBQUFvQUFnQlFBQVFHQkFBa0FBQUFCUVlFQUNVQUFBQUFCZ0lBQWdBQUFBV0FVUUFBQUFvQUFnQlJBQVFHQkFBa0FBQUFCUVlFQUNZQUFBQUFCZ0lBQWdBQUFBZUFWQUFBQUFRQ0VBQUFBT0wvNFVTckFBQUE0dithRnBZQUNnQUNBRklBQUFvQ0FBUUFCQW9DQUFFQURRSU1BSm9XbGdBQUFPTC9BQUFBQUE0Q0RBRGhSS3NBQUFEaS93QUFBQUFQQWd3QW1oYVdBRWN1OS84QUFBQUFBQUFIZ0ZVQUFBQUVBaEFBQVFDMS8yY2lZUUVCQUxYL0lmUkxBUW9BQWdCVEFBQUtBZ0FFQUFRS0FnQUJBQTBDREFBaDlFc0JBUUMxL3dBQUFBQU9BZ3dBWnlKaEFRRUF0ZjhBQUFBQUR3SU1BQ0gwU3dGSExzci9BQUFBQUFBQUI0QldBQUFBQkFJUUFBQUFBQUEwTS92L0FBQUFBTEphNi84S0FBSUFWQUFRQUVjQUFBQlVhR1Z5WlNCcGN5QmhJSFpoYkdWdVkyVWdiM0lnWTJoaGNtZGxJR1Z5Y205eUlITnZiV1YzYUdWeVpTQnBiaUIwYUdseklHRnliMjFoZEdsaklITjVjM1JsYlM0QUNnSUFCQUFFQ2dJQUFRQU5BZ3dBc2xyci93QUFBQUFBQUFBQURnSU1BRFF6Ky84QUFBQUFBQUFBQUE4Q0RBQ3lXdXYvZ2RnUEFBQUFBQUFBQUFBQUFBQUFBQUFB</t>
        </r>
      </text>
    </comment>
    <comment ref="K217" authorId="0">
      <text>
        <r>
          <rPr>
            <sz val="9"/>
            <color indexed="81"/>
            <rFont val="Tahoma"/>
            <family val="2"/>
          </rPr>
          <t>QzI1SDI1RjNONE82fE1BU1RFUiBTSEVFVFBpY3R1cmUgNDF8Vm1wRFJEQXhNREFFQXdJQkFBQUFBQUFBQUFBQUFBQ0FBQUFBQUFNQUZnQUFBRU5vWlcxRWNtRjNJREV5TGpBdU1pNHhNRGMyQkFJUUFBQmdrLyt5N2FEL3JMUWRBQWpHdG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UFBQUFCQUlRQUFBQUFBQUFBQUFBQUlER0JFTWNveGNXQ0FRQUFBQWtBQmdJQkFBQUFDUUFHUWdBQUJBSUFnQUJBQThJQWdBQkFBT0FVd0FBQUFRQ0VBQUFZSlAvc3UyZy82eTBIUUFJeHJZQkJJQUJBQUFBQUFJSUFBQUFEd0JoSlVnQUNnQUNBQUlBTndRQkFBRUFBQVNBQWdBQUFBQUNDQUFBQUFBQVRpb3VBQW9BQWdBREFBQUFCSUFEQUFBQUFBSUlBQUFBOGY5aEpVZ0FDZ0FDQUFRQU53UUJBQUVBQUFTQUJBQUFBQUFDQ0FBQUFBQUFkQ0JpQUFvQUFnQUZBQUlFQWdBSUFDc0VBZ0FBQUVnRUFBQTNCQUVBQVFhQUFBQUFBQUFDQ0FBQW9BTUFkRGhlQUFRQ0VBQUFZUHovZERoZUFKbTVBd0IwK0dVQUl3Z0JBQUFDQndJQUFBQUFCdzBBQVFBQUFBTUFZQURJQUFNQVR3QUFBQUFFZ0FVQUFBQUFBZ2dBQVFEeC80Y2JmQUFLQUFJQUJnQUFBQVNBQmdBQUFBQUNDQUFCQU5QL2h4dDhBQW9BQWdBSEFBQUFCSUFIQUFBQUFBSUlBQUFBeFArYUZwWUFDZ0FDQUFnQUFBQUVnQWdBQUFBQUFnZ0FBQURULzY0UnNBQUtBQUlBQ1FBQUFBU0FDUUFBQUFBQ0NBQUFBUEgvcmhHd0FBb0FBZ0FLQUFBQUJJQUtBQUFBQUFJSUFBQUFBQUNhRnBZQUNnQUNBQXNBQUFBRWdBc0FBQUFBQWdnQUFBREUvOEVNeWdBS0FBSUFEQUFDQkFJQUJ3QXJCQUlBQUFCSUJBQUFCb0FBQUFBQUFBSUlBRFNUeC8vQmRNWUFCQUlRQU0xc3dQL0JkTVlBTkpQSC8vU256UUFqQ0FFQUFBSUhBZ0FBQUFBSERRQUJBQUFBQXdCZ0FNZ0FBd0JPQUFBQUFBU0FEQUFBQUFBQ0NBQUFBS2Ivd1F6S0FBb0FBZ0FOQURjRUFRQUJBQUFFZ0EwQUFBQUFBZ2dBQUFDWC85UUg1QUFLQUFJQURnQTNCQUVBQVFBQUJJQU9BQUFBQUFJSUFBQUFwdi9uQXY0QUNnQUNBQThBQUFBRWdBOEFBQUFBQWdnQUFBREUvK2NDL2dBS0FBSUFFQUEzQkFFQUFRQUFCSUFRQUFBQUFBSUlBQUFBMC8vVUIrUUFDZ0FDQUJFQU53UUJBQUVBQUFTQUVRQUFBQUFDQ0FBQUFKZi8rLzBYQVFvQUFnQVNBQUlFQWdBSUFDc0VBZ0FBQUVnRUFBQTNCQUVBQVFhQUFBQUFBQUFDQ0FBQW9Kci8reFVVQVFRQ0VBQUFZSlAvK3hVVUFacTVtdi83MVJzQkl3Z0JBQUFDQndJQUFBQUFCdzBBQVFBQUFBTUFZQURJQUFNQVR3QUFBQUFFZ0JJQUFBQUFBZ2dBQVFDbS93NzVNUUVLQUFJQUV3QUFBQVNBRXdBQUFBQUNDQUFBQUpmL0lmUkxBUW9BQWdBVUFBQUFCSUFVQUFBQUFBSUlBQUFBcHY4MDcyVUJDZ0FDQUJVQUFBQUVnQlVBQUFBQUFnZ0FBUURFL3pUdlpRRUtBQUlBRmdBQUFBU0FGZ0FBQUFBQ0NBQUJBTlAvUitwL0FRb0FBZ0FYQUFJRUFnQUlBQ3NFQWdBQUFFZ0VBQUEzQkFFQUFRYUFBQUFBQUFBQ0NBQUJvTmIvUndKOEFRUUNFQUFCWU0vL1J3SjhBWnE1MXY5SHdvTUJJd2dCQUFBQ0J3SUFBQUFBQncwQUFRQUFBQU1BWUFESUFBTUFUd0FBQUFBRWdCY0FBQUFBQWdnQUFRREUvMXZsbVFFS0FBSUFHQUFBQUFTQUdBQUFBQUFDQ0FBQkFMWC9idUN6QVFvQUFnQVpBQUlFQWdBSkFDc0VBZ0FBQUVnRUFBQTNCQUVBQVFhQUFBQUFBQUFDQ0FBMGs3ai9icXl3QVFRQ0VBRE5iTEgvYnF5d0FUU1R1UDhJeHJZQkl3Z0JBQUFDQndJQUFBQUFCdzBBQVFBQUFBTUFZQURJQUFNQVJnQUFBQUFFZ0JrQUFBQUFBZ2dBQVFDbS8xdmxtUUVLQUFJQUdnQUNCQUlBQ1FBckJBSUFBQUJJQkFBQU53UUJBQUVHZ0FBQUFBQUFBZ2dBTkpPcC8xdXhsZ0VFQWhBQXpXeWkvMXV4bGdFMGs2bi85TXFjQVNNSUFRQUFBZ2NDQUFBQUFBY05BQUVBQUFBREFHQUF5QUFEQUVZQUFBQUFCSUFhQUFBQUFBSUlBQUVBMC85dTRMTUJDZ0FDQUJzQUFnUUNBQWtBS3dRQ0FBQUFTQVFBQURjRUFRQUJCb0FBQUFBQUFBSUlBRFNUMXY5dXJMQUJCQUlRQU0xc3ovOXVyTEFCTkpQVy93akd0Z0VqQ0FFQUFBSUhBZ0FBQUFBSERRQUJBQUFBQXdCZ0FNZ0FBd0JHQUFBQUFBU0FHd0FBQUFBQ0NBQUJBTlAvSWZSTEFRb0FBZ0FjQUFBQUJJQWNBQUFBQUFJSUFBRUF4UDhPK1RFQkNnQUNBQjBBQUFBRWdCMEFBQUFBQWdnQXdMcm4veDJJSEFBS0FBSUFIZ0EzQkFFQUFRQUFCSUFlQUFBQUFBSUlBQUFBOGY4QUFBQUFDZ0FDQUI4QUFnUUNBQWNBS3dRQ0FBQUFTQVFBQUFhQUFBQUFBQUFDQ0FBMGsvVC9BR2o4L3dRQ0VBRE5iTzMvQUdqOC96U1Q5UDh6bXdNQUl3Z0JBQUFDQndJQUFBQUFCdzBBQVFBQUFBTUFZQURJQUFNQVRnQUFBQUFFZ0I4QUFBQUFBZ2dBd0xybi8rTjM0LzhLQUFJQUlBQUFBQVNBSUFBQUFBQUNDQUFBQUFBQXN0WFIvd29BQWdBaEFBQUFCSUFoQUFBQUFBSUlBRUJGR0FEamQrUC9DZ0FDQUNJQUFnUUNBQWNBS3dRQ0FBQUFTQVFBQUFhQUFBQUFBQUFDQ0FCejJCc0E0OS9mL3dRQ0VBQU1zaFFBNDkvZi8zUFlHd0FYRStmL0l3Z0JBQUFDQndJQUFBQUFCdzBBQVFBQUFBTUFZQURJQUFNQVRnQUFBQUFFZ0NJQUFBQUFBZ2dBQUFBUEFBQUFBQUFLQUFJQUl3QUFBQVNBSXdBQUFBQUNDQUJBUlJnQUhZZ2NBQW9BQWdBa0FBSUVBZ0FJQUNzRUFnQUFBRWdFQUFBM0JBRUFBUWFBQUFBQUFBQUNDQUJBNVJzQUhhQVlBQVFDRUFCQXBSUUFIYUFZQU5uK0d3QWRZQ0FBSXdnQkFBQUNCd0lBQUFBQUJ3MEFBUUFBQUFNQVlBRElBQU1BVHdBQUFBQUVnQ1FBQUFBQUFnZ0FBQUFBQUxMVnMvOEtBQUlBSlFBUUFDOEFBQUJCYmlCaGRHOXRJR2x1SUhSb2FYTWdiR0ZpWld3Z2FHRnpJR0Z1SUdsdWRtRnNhV1FnZG1Gc1pXNWpaUzRDQkFJQUJ3QXJCQUlBQUFCSUJBQUFCb0FBQUFBQUFBSUlBRE9UQXdDeVBiRC9CQUlRQU0xcy9QK3lQYkQvTTVNREFPWnd0LzhqQ0FFQUFBSUhBZ0FBQUFBSERRQUJBQUFBQXdCZ0FNZ0FBd0JPQUFBQUFBU0FKUUFBQUFBQ0NBRHRCT2Ivc3RXay93b0FBZ0FtQUFJRUFnQUlBQ3NFQWdBQUFFZ0VBQUEzQkFFQUFRYUFBQUFBQUFBQ0NBRHRwT24vc3UyZy93UUNFQUR0Wk9ML3N1MmcvNGUrNmYreXJhai9Jd2dCQUFBQ0J3SUFBQUFBQncwQUFRQUFBQU1BWUFESUFBTUFUd0FBQUFBRWdDWUFBQUFBQWdnQUUvc1pBTExWcFA4S0FBSUFKd0FDQkFJQUNBQXJCQUlBQUFCSUJBQUFOd1FCQUFFR2dBQUFBQUFBQWdnQUU1c2RBTEx0b1A4RUFoQUFFMXNXQUxMdG9QK3N0QjBBc3Eyby95TUlBUUFBQWdjQ0FBQUFBQWNOQUFFQUFBQURBR0FBeUFBREFFOEFBQUFBQllBb0FBQUFDZ0FDQUNnQUJBWUVBQUVBQUFBRkJnUUFBZ0FBQUFvR0FRQUJBQUFGZ0NrQUFBQUtBQUlBS1FBRUJnUUFBZ0FBQUFVR0JBQURBQUFBQ2dZQkFBRUFBQVdBS2dBQUFBb0FBZ0FxQUFRR0JBQURBQUFBQlFZRUFBUUFBQUFLQmdFQUFRQUFCWUFyQUFBQUNnQUNBQ3NBQkFZRUFBUUFBQUFGQmdRQUJRQUFBQW9HQVFBQkFBQUZnQ3dBQUFBS0FBSUFMQUFFQmdRQUJRQUFBQVVHQkFBR0FBQUFBQVlDQUlBQUFBQUZnQzBBQUFBS0FBSUFMUUFFQmdRQUJnQUFBQVVHQkFBSEFBQUFBQVlDQUlBQUFBQUZnQzRBQUFBS0FBSUFMZ0FFQmdRQUJ3QUFBQVVHQkFBSUFBQUFBQVlDQUlBQUFBQUZnQzhBQUFBS0FBSUFMd0FFQmdRQUNBQUFBQVVHQkFBSkFBQUFBQVlDQUlBQUFBQUZnREFBQUFBS0FBSUFNQUFFQmdRQUNRQUFBQVVHQkFBS0FBQUFBQVlDQUlBQUFBQUZnREVBQUFBS0FBSUFNUUFFQmdRQUJRQUFBQVVHQkFBS0FBQUFBQVlDQUlBQUFBQUZnRElBQUFBS0FBSUFNZ0FFQmdRQUNBQUFBQVVHQkFBTEFBQUFDZ1lCQUFFQUFBV0FNd0FBQUFvQUFnQXpBQVFHQkFBTEFBQUFCUVlFQUF3QUFBQUtCZ0VBQVFBQUJZQTBBQUFBQ2dBQ0FEUUFCQVlFQUF3QUFBQUZCZ1FBRFFBQUFBb0dBUUFCQUFBRmdEVUFBQUFLQUFJQU5RQUVCZ1FBRFFBQUFBVUdCQUFPQUFBQUNnWUJBQUVBQUFXQU5nQUFBQW9BQWdBMkFBUUdCQUFPQUFBQUJRWUVBQThBQUFBS0JnRUFBUUFBQllBM0FBQUFDZ0FDQURjQUJBWUVBQThBQUFBRkJnUUFFQUFBQUFvR0FRQUJBQUFGZ0RnQUFBQUtBQUlBT0FBRUJnUUFDd0FBQUFVR0JBQVFBQUFBQ2dZQkFBRUFBQVdBT1FBQUFBb0FBZ0E1QUFRR0JBQU9BQUFBQlFZRUFCRUFBQUFLQmdFQUFRQUFCWUE2QUFBQUNnQUNBRG9BQkFZRUFCRUFBQUFGQmdRQUVnQUFBQW9HQVFBQkFBQUZnRHNBQUFBS0FBSUFPd0FFQmdRQUVnQUFBQVVHQkFBVEFBQUFBQVlDQUlBQUFBQUZnRHdBQUFBS0FBSUFQQUFFQmdRQUV3QUFBQVVHQkFBVUFBQUFBQVlDQUlBQUFBQUZnRDBBQUFBS0FBSUFQUUFFQmdRQUZBQUFBQVVHQkFBVkFBQUFBQVlDQUlBQUFBQUZnRDRBQUFBS0FBSUFQZ0FFQmdRQUZRQUFBQVVHQkFBV0FBQUFDZ1lCQUFFQUFBV0FQd0FBQUFvQUFnQS9BQVFHQkFBV0FBQUFCUVlFQUJjQUFBQUtCZ0VBQVFBQUJZQkFBQUFBQ2dBQ0FFQUFCQVlFQUJjQUFBQUZCZ1FBR0FBQUFBb0dBUUFCQUFBRmdFRUFBQUFLQUFJQVFRQUVCZ1FBRndBQUFBVUdCQUFaQUFBQUNnWUJBQUVBQUFXQVFnQUFBQW9BQWdCQ0FBUUdCQUFYQUFBQUJRWUVBQm9BQUFBS0JnRUFBUUFBQllCREFBQUFDZ0FDQUVNQUJBWUVBQlVBQUFBRkJnUUFHd0FBQUFBR0FnQ0FBQUFBQllCRUFBQUFDZ0FDQUVRQUJBWUVBQnNBQUFBRkJnUUFIQUFBQUFBR0FnQ0FBQUFBQllCRkFBQUFDZ0FDQUVVQUJBWUVBQklBQUFBRkJnUUFIQUFBQUFBR0FnQ0FBQUFBQllCR0FBQUFDZ0FDQUVZQUJBWUVBQUlBQUFBRkJnUUFIUUFBQUFvR0FRQUJBQUFGZ0VjQUFBQUtBQUlBUndBRUJnUUFIUUFBQUFVR0JBQWVBQUFBQ2dZQkFBRUFBQVdBU0FBQUFBb0FBZ0JJQUFRR0JBQWVBQUFBQlFZRUFCOEFBQUFBQmdJQWdBQUFBQVdBU1FBQUFBb0FBZ0JKQUFRR0JBQWZBQUFBQlFZRUFDQUFBQUFBQmdJQWdBQUFBQVdBU2dBQUFBb0FBZ0JLQUFRR0JBQWdBQUFBQlFZRUFDRUFBQUFBQmdJQWdBQUFBQVdBU3dBQUFBb0FBZ0JMQUFRR0JBQWhBQUFBQlFZRUFDSUFBQUFBQmdJQWdBQUFBQVdBVEFBQUFBb0FBZ0JNQUFRR0JBQWVBQUFBQlFZRUFDSUFBQUFBQmdJQWdBQUFBQVdBVFFBQUFBb0FBZ0JOQUFRR0JBQWlBQUFBQlFZRUFDTUFBQUFLQmdFQUFRQUFCWUJPQUFBQUNnQUNBRTRBQkFZRUFBSUFBQUFGQmdRQUl3QUFBQW9HQVFBQkFBQUZnRThBQUFBS0FBSUFUd0FFQmdRQUlBQUFBQVVHQkFBa0FBQUFDZ1lCQUFFQUFBV0FVQUFBQUFvQUFnQlFBQVFHQkFBa0FBQUFCUVlFQUNVQUFBQUFCZ0lBQWdBQUFBV0FVUUFBQUFvQUFnQlJBQVFHQkFBa0FBQUFCUVlFQUNZQUFBQUFCZ0lBQWdBQUFBZUFWQUFBQUFRQ0VBQUFBT0wvNFVTckFBQUE0dithRnBZQUNnQUNBRklBQUFvQ0FBUUFCQW9DQUFFQURRSU1BSm9XbGdBQUFPTC9BQUFBQUE0Q0RBRGhSS3NBQUFEaS93QUFBQUFQQWd3QW1oYVdBRWN1OS84QUFBQUFBQUFIZ0ZVQUFBQUVBaEFBQVFDMS8yY2lZUUVCQUxYL0lmUkxBUW9BQWdCVEFBQUtBZ0FFQUFRS0FnQUJBQTBDREFBaDlFc0JBUUMxL3dBQUFBQU9BZ3dBWnlKaEFRRUF0ZjhBQUFBQUR3SU1BQ0gwU3dGSExzci9BQUFBQUFBQUI0QldBQUFBQkFJUUFBQUFBQUEwTS92L0FBQUFBTEphNi84S0FBSUFWQUFRQUVjQUFBQlVhR1Z5WlNCcGN5QmhJSFpoYkdWdVkyVWdiM0lnWTJoaGNtZGxJR1Z5Y205eUlITnZiV1YzYUdWeVpTQnBiaUIwYUdseklHRnliMjFoZEdsaklITjVjM1JsYlM0QUNnSUFCQUFFQ2dJQUFRQU5BZ3dBc2xyci93QUFBQUFBQUFBQURnSU1BRFF6Ky84QUFBQUFBQUFBQUE4Q0RBQ3lXdXYvZ2RnUEFBQUFBQUFBQUFBQUFBQUFBQUFB</t>
        </r>
      </text>
    </comment>
    <comment ref="J218" authorId="0">
      <text>
        <r>
          <rPr>
            <sz val="9"/>
            <color indexed="81"/>
            <rFont val="Tahoma"/>
            <family val="2"/>
          </rPr>
          <t>QzIwSDIwTjJPM3xNQVNURVIgU0hFRVRQaWN0dXJlIDE0M3xWbXBEUkRBeE1EQUVBd0lCQUFBQUFBQUFBQUFBQUFDQUFBQUFBQU1BRmdBQUFFTm9aVzFFY21GM0lERXlMakF1TWk0eE1EYzJCQUlRQUFGZ2svK2cySDMvbWJra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15WkVCNFdDQVFBQUFBa0FCZ0lCQUFBQUNRQUdRZ0FBQkFJQWdBQkFBOElBZ0FCQUFPQU53QUFBQVFDRUFBQllKUC9vTmg5LzVtNUlRQnpZcHdBQklBQkFBQUFBQUlJQUFBQUR3QVQreGtBQ2dBQ0FBSUFOd1FCQUFFQUFBU0FBZ0FBQUFBQ0NBQUFBQjRBQUFBQUFBb0FBZ0FEQUFJRUFnQUlBQ3NFQWdBQUFFZ0VBQUEzQkFFQUFRYUFBQUFBQUFBQ0NBQUFvQ0VBQVJqOC93UUNFQUFBWUJvQUFSajgvNW01SVFBQTJBTUFJd2dCQUFBQ0J3SUFBQUFBQncwQUFRQUFBQU1BWUFESUFBTUFUd0FBQUFBRWdBTUFBQUFBQWdnQS8vOE9BTzBFNXY4S0FBSUFCQUFBQUFTQUJBQUFBQUFDQ0FELy94MEEyZ25NL3dvQUFnQUZBQUFBQklBRkFBQUFBQUlJQUFBQUR3REhEckwvQ2dBQ0FBWUFBQUFFZ0FZQUFBQUFBZ2dBQVFEeC84Y09zdjhLQUFJQUJ3QUFBQVNBQndBQUFBQUNDQUFCQU9ML3RCT1kvd29BQWdBSUFBSUVBZ0FIQUNzRUFnQUFBRWdFQUFBR2dBQUFBQUFBQWdnQU5KUGwvN1I3bFA4RUFoQUF6V3plLzdSN2xQODBrK1gvNTY2Yi95TUlBUUFBQWdjQ0FBQUFBQWNOQUFFQUFBQURBR0FBeUFBREFFNEFBQUFBQklBSUFBQUFBQUlJQUFFQXhQKzBFNWovQ2dBQ0FBa0FBQUFFZ0FrQUFBQUFBZ2dBQVFDMS82QVlmdjhLQUFJQUNnQTNCQUVBQVFBQUJJQUtBQUFBQUFJSUFBRUF0Zi9IRHJML0NnQUNBQXNBQUFBRWdBc0FBQUFBQWdnQUFRREUvOW9KelA4S0FBSUFEQUFBQUFTQURBQUFBQUFDQ0FBQkFMWC83UVRtL3dvQUFnQU5BQUlFQWdBSUFDc0VBZ0FBQUVnRUFBQTNCQUVBQVFhQUFBQUFBQUFDQ0FBQm9Mai83UnppL3dRQ0VBQUJZTEgvN1J6aS81cTV1UC90M09uL0l3Z0JBQUFDQndJQUFBQUFCdzBBQVFBQUFBTUFZQURJQUFNQVR3QUFBQUFFZ0EwQUFBQUFBZ2dBQVFERS93QUFBQUFLQUFJQURnQTNCQUVBQVFBQUJJQU9BQUFBQUFJSUFBRUF0ZjhUK3hrQUNnQUNBQThBQUFBRWdBOEFBQUFBQWdnQUFRQ1gveFA3R1FBS0FBSUFFQUFDQkFJQUNBQXJCQUlBQUFCSUJBQUFOd1FCQUFFR2dBQUFBQUFBQWdnQUFhQ2EveE1URmdBRUFoQUFBV0NUL3hNVEZnQ2F1WnIvRTlNZEFDTUlBUUFBQWdjQ0FBQUFBQWNOQUFFQUFBQURBR0FBeUFBREFFOEFBQUFBQklBUUFBQUFBQUlJQUFFQXhQOG05ak1BQ2dBQ0FCRUFBZ1FDQUFjQUt3UUNBQUVBU0FRQUFEY0VBUUFCQm9BQUFBQUFBQUlJQURTVHgvOG1YakFBQkFJUUFNMXN3UDhtWGpBQXErclAvMW1STndBakNBRUFBQUlIQWdBQUFBVUhBUUFGQkFjR0FBSUFBZ0FEQUFBSERnQUJBQUFBQXdCZ0FNZ0FBd0JPU0FBQUFBQUVnQkVBQUFBQUFnZ0FBUUMxL3pueFRRQUtBQUlBRWdBM0JBRUFBUUFBQklBU0FBQUFBQUlJQUFFQXhQOU03R2NBQ2dBQ0FCTUFBQUFFZ0JNQUFBQUFBZ2dBQVFDMS8yRG5nUUFLQUFJQUZBQUFBQVNBRkFBQUFBQUNDQUFCQU1UL2MrS2JBQW9BQWdBVkFBQUFCSUFWQUFBQUFBSUlBQUVBNHY5ejRwc0FDZ0FDQUJZQUFBQUVnQllBQUFBQUFnZ0FBUUR4LzJEbmdRQUtBQUlBRndBQUFBU0FGd0FBQUFBQ0NBQUJBT0wvVE94bkFBb0FBZ0FZQUFBQUJJQVlBQUFBQUFJSUFBRUE0di9hQ2N6L0NnQUNBQmtBQUFBRWdCa0FBQUFBQWdnQUFRRHgvKzBFNXY4S0FBSUFHZ0FBQUFXQUd3QUFBQW9BQWdBYkFBUUdCQUFCQUFBQUJRWUVBQUlBQUFBS0JnRUFBUUFBQllBY0FBQUFDZ0FDQUJ3QUJBWUVBQUlBQUFBRkJnUUFBd0FBQUFvR0FRQUJBQUFGZ0IwQUFBQUtBQUlBSFFBRUJnUUFBd0FBQUFVR0JBQUVBQUFBQUFZQ0FJQUFBQUFGZ0I0QUFBQUtBQUlBSGdBRUJnUUFCQUFBQUFVR0JBQUZBQUFBQUFZQ0FJQUFBQUFGZ0I4QUFBQUtBQUlBSHdBRUJnUUFCUUFBQUFVR0JBQUdBQUFBQUFZQ0FJQUFBQUFGZ0NBQUFBQUtBQUlBSUFBRUJnUUFCZ0FBQUFVR0JBQUhBQUFBQUFZQ0FJQUFBQUFGZ0NFQUFBQUtBQUlBSVFBRUJnUUFCd0FBQUFVR0JBQUlBQUFBQUFZQ0FJQUFBQUFGZ0NJQUFBQUtBQUlBSWdBRUJnUUFDQUFBQUFVR0JBQUpBQUFBQ2dZQkFBRUFBQVdBSXdBQUFBb0FBZ0FqQUFRR0JBQUlBQUFBQlFZRUFBb0FBQUFBQmdJQWdBQUFBQVdBSkFBQUFBb0FBZ0FrQUFRR0JBQUtBQUFBQlFZRUFBc0FBQUFBQmdJQWdBQUFBQVdBSlFBQUFBb0FBZ0FsQUFRR0JBQUxBQUFBQlFZRUFBd0FBQUFLQmdFQUFRQUFCWUFtQUFBQUNnQUNBQ1lBQkFZRUFBd0FBQUFGQmdRQURRQUFBQW9HQVFBQkFBQUZnQ2NBQUFBS0FBSUFKd0FFQmdRQURRQUFBQVVHQkFBT0FBQUFDZ1lCQUFFQUFBV0FLQUFBQUFvQUFnQW9BQVFHQkFBT0FBQUFCUVlFQUE4QUFBQUFCZ0lBQWdBQUFBV0FLUUFBQUFvQUFnQXBBQVFHQkFBT0FBQUFCUVlFQUJBQUFBQUtCZ0VBQVFBQUJZQXFBQUFBQ2dBQ0FDb0FCQVlFQUJBQUFBQUZCZ1FBRVFBQUFBb0dBUUFCQUFBRmdDc0FBQUFLQUFJQUt3QUVCZ1FBRVFBQUFBVUdCQUFTQUFBQUNnWUJBQUVBQUFXQUxBQUFBQW9BQWdBc0FBUUdCQUFTQUFBQUJRWUVBQk1BQUFBQUJnSUFnQUFBQUFXQUxRQUFBQW9BQWdBdEFBUUdCQUFUQUFBQUJRWUVBQlFBQUFBQUJnSUFnQUFBQUFXQUxnQUFBQW9BQWdBdUFBUUdCQUFVQUFBQUJRWUVBQlVBQUFBQUJnSUFnQUFBQUFXQUx3QUFBQW9BQWdBdkFBUUdCQUFWQUFBQUJRWUVBQllBQUFBQUJnSUFnQUFBQUFXQU1BQUFBQW9BQWdBd0FBUUdCQUFXQUFBQUJRWUVBQmNBQUFBQUJnSUFnQUFBQUFXQU1RQUFBQW9BQWdBeEFBUUdCQUFTQUFBQUJRWUVBQmNBQUFBQUJnSUFnQUFBQUFXQU1nQUFBQW9BQWdBeUFBUUdCQUFMQUFBQUJRWUVBQmdBQUFBQUJnSUFnQUFBQUFXQU13QUFBQW9BQWdBekFBUUdCQUFHQUFBQUJRWUVBQmdBQUFBQUJnSUFnQUFBQUFXQU5BQUFBQW9BQWdBMEFBUUdCQUFZQUFBQUJRWUVBQmtBQUFBQUJnSUFnQUFBQUFXQU5RQUFBQW9BQWdBMUFBUUdCQUFEQUFBQUJRWUVBQmtBQUFBQUJnSUFnQUFBQUFlQU9BQUFBQVFDRUFBQUFBQUFJRGpoL3dBQUFBRGFDY3ovQ2dBQ0FEWUFBQW9DQUFRQUJBb0NBQUVBRFFJTUFOb0p6UDhBQUFBQUFBQUFBQTRDREFBZ09PSC9BQUFBQUFBQUFBQVBBZ3dBMmduTS8wWXVGUUFBQUFBQUFBQUhnRGtBQUFBRUFoQUFBUURUL3cwOXgvOEJBTlAveHc2eS93b0FBZ0EzQUFBS0FnQUVBQVFLQWdBQkFBMENEQURIRHJML0FRRFQvd0FBQUFBT0Fnd0FEVDNIL3dFQTAvOEFBQUFBRHdJTUFNY09zdjlITHVqL0FBQUFBQUFBQjRBNkFBQUFCQUlRQUFFQTAvK21GWmNBQVFEVC8yRG5nUUFLQUFJQU9BQUFDZ0lBQkFBRUNnSUFBUUFOQWd3QVlPZUJBQUVBMC84QUFBQUFEZ0lNQUtZVmx3QUJBTlAvQUFBQUFBOENEQUJnNTRFQVJ5N28vd0FBQUFBQUFBQUFBQUFBQUFBQQ==</t>
        </r>
      </text>
    </comment>
    <comment ref="K218" authorId="0">
      <text>
        <r>
          <rPr>
            <sz val="9"/>
            <color indexed="81"/>
            <rFont val="Tahoma"/>
            <family val="2"/>
          </rPr>
          <t>QzIwSDIwTjJPM3xNQVNURVIgU0hFRVRQaWN0dXJlIDE0M3xWbXBEUkRBeE1EQUVBd0lCQUFBQUFBQUFBQUFBQUFDQUFBQUFBQU1BRmdBQUFFTm9aVzFFY21GM0lERXlMakF1TWk0eE1EYzJCQUlRQUFGZ2svK2cySDMvbWJra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15WkVCNFdDQVFBQUFBa0FCZ0lCQUFBQUNRQUdRZ0FBQkFJQWdBQkFBOElBZ0FCQUFPQU53QUFBQVFDRUFBQllKUC9vTmg5LzVtNUlRQnpZcHdBQklBQkFBQUFBQUlJQUFBQUR3QVQreGtBQ2dBQ0FBSUFOd1FCQUFFQUFBU0FBZ0FBQUFBQ0NBQUFBQjRBQUFBQUFBb0FBZ0FEQUFJRUFnQUlBQ3NFQWdBQUFFZ0VBQUEzQkFFQUFRYUFBQUFBQUFBQ0NBQUFvQ0VBQVJqOC93UUNFQUFBWUJvQUFSajgvNW01SVFBQTJBTUFJd2dCQUFBQ0J3SUFBQUFBQncwQUFRQUFBQU1BWUFESUFBTUFUd0FBQUFBRWdBTUFBQUFBQWdnQS8vOE9BTzBFNXY4S0FBSUFCQUFBQUFTQUJBQUFBQUFDQ0FELy94MEEyZ25NL3dvQUFnQUZBQUFBQklBRkFBQUFBQUlJQUFBQUR3REhEckwvQ2dBQ0FBWUFBQUFFZ0FZQUFBQUFBZ2dBQVFEeC84Y09zdjhLQUFJQUJ3QUFBQVNBQndBQUFBQUNDQUFCQU9ML3RCT1kvd29BQWdBSUFBSUVBZ0FIQUNzRUFnQUFBRWdFQUFBR2dBQUFBQUFBQWdnQU5KUGwvN1I3bFA4RUFoQUF6V3plLzdSN2xQODBrK1gvNTY2Yi95TUlBUUFBQWdjQ0FBQUFBQWNOQUFFQUFBQURBR0FBeUFBREFFNEFBQUFBQklBSUFBQUFBQUlJQUFFQXhQKzBFNWovQ2dBQ0FBa0FBQUFFZ0FrQUFBQUFBZ2dBQVFDMS82QVlmdjhLQUFJQUNnQTNCQUVBQVFBQUJJQUtBQUFBQUFJSUFBRUF0Zi9IRHJML0NnQUNBQXNBQUFBRWdBc0FBQUFBQWdnQUFRREUvOW9KelA4S0FBSUFEQUFBQUFTQURBQUFBQUFDQ0FBQkFMWC83UVRtL3dvQUFnQU5BQUlFQWdBSUFDc0VBZ0FBQUVnRUFBQTNCQUVBQVFhQUFBQUFBQUFDQ0FBQm9Mai83UnppL3dRQ0VBQUJZTEgvN1J6aS81cTV1UC90M09uL0l3Z0JBQUFDQndJQUFBQUFCdzBBQVFBQUFBTUFZQURJQUFNQVR3QUFBQUFFZ0EwQUFBQUFBZ2dBQVFERS93QUFBQUFLQUFJQURnQTNCQUVBQVFBQUJJQU9BQUFBQUFJSUFBRUF0ZjhUK3hrQUNnQUNBQThBQUFBRWdBOEFBQUFBQWdnQUFRQ1gveFA3R1FBS0FBSUFFQUFDQkFJQUNBQXJCQUlBQUFCSUJBQUFOd1FCQUFFR2dBQUFBQUFBQWdnQUFhQ2EveE1URmdBRUFoQUFBV0NUL3hNVEZnQ2F1WnIvRTlNZEFDTUlBUUFBQWdjQ0FBQUFBQWNOQUFFQUFBQURBR0FBeUFBREFFOEFBQUFBQklBUUFBQUFBQUlJQUFFQXhQOG05ak1BQ2dBQ0FCRUFBZ1FDQUFjQUt3UUNBQUVBU0FRQUFEY0VBUUFCQm9BQUFBQUFBQUlJQURTVHgvOG1YakFBQkFJUUFNMXN3UDhtWGpBQXErclAvMW1STndBakNBRUFBQUlIQWdBQUFBVUhBUUFGQkFjR0FBSUFBZ0FEQUFBSERnQUJBQUFBQXdCZ0FNZ0FBd0JPU0FBQUFBQUVnQkVBQUFBQUFnZ0FBUUMxL3pueFRRQUtBQUlBRWdBM0JBRUFBUUFBQklBU0FBQUFBQUlJQUFFQXhQOU03R2NBQ2dBQ0FCTUFBQUFFZ0JNQUFBQUFBZ2dBQVFDMS8yRG5nUUFLQUFJQUZBQUFBQVNBRkFBQUFBQUNDQUFCQU1UL2MrS2JBQW9BQWdBVkFBQUFCSUFWQUFBQUFBSUlBQUVBNHY5ejRwc0FDZ0FDQUJZQUFBQUVnQllBQUFBQUFnZ0FBUUR4LzJEbmdRQUtBQUlBRndBQUFBU0FGd0FBQUFBQ0NBQUJBT0wvVE94bkFBb0FBZ0FZQUFBQUJJQVlBQUFBQUFJSUFBRUE0di9hQ2N6L0NnQUNBQmtBQUFBRWdCa0FBQUFBQWdnQUFRRHgvKzBFNXY4S0FBSUFHZ0FBQUFXQUd3QUFBQW9BQWdBYkFBUUdCQUFCQUFBQUJRWUVBQUlBQUFBS0JnRUFBUUFBQllBY0FBQUFDZ0FDQUJ3QUJBWUVBQUlBQUFBRkJnUUFBd0FBQUFvR0FRQUJBQUFGZ0IwQUFBQUtBQUlBSFFBRUJnUUFBd0FBQUFVR0JBQUVBQUFBQUFZQ0FJQUFBQUFGZ0I0QUFBQUtBQUlBSGdBRUJnUUFCQUFBQUFVR0JBQUZBQUFBQUFZQ0FJQUFBQUFGZ0I4QUFBQUtBQUlBSHdBRUJnUUFCUUFBQUFVR0JBQUdBQUFBQUFZQ0FJQUFBQUFGZ0NBQUFBQUtBQUlBSUFBRUJnUUFCZ0FBQUFVR0JBQUhBQUFBQUFZQ0FJQUFBQUFGZ0NFQUFBQUtBQUlBSVFBRUJnUUFCd0FBQUFVR0JBQUlBQUFBQUFZQ0FJQUFBQUFGZ0NJQUFBQUtBQUlBSWdBRUJnUUFDQUFBQUFVR0JBQUpBQUFBQ2dZQkFBRUFBQVdBSXdBQUFBb0FBZ0FqQUFRR0JBQUlBQUFBQlFZRUFBb0FBQUFBQmdJQWdBQUFBQVdBSkFBQUFBb0FBZ0FrQUFRR0JBQUtBQUFBQlFZRUFBc0FBQUFBQmdJQWdBQUFBQVdBSlFBQUFBb0FBZ0FsQUFRR0JBQUxBQUFBQlFZRUFBd0FBQUFLQmdFQUFRQUFCWUFtQUFBQUNnQUNBQ1lBQkFZRUFBd0FBQUFGQmdRQURRQUFBQW9HQVFBQkFBQUZnQ2NBQUFBS0FBSUFKd0FFQmdRQURRQUFBQVVHQkFBT0FBQUFDZ1lCQUFFQUFBV0FLQUFBQUFvQUFnQW9BQVFHQkFBT0FBQUFCUVlFQUE4QUFBQUFCZ0lBQWdBQUFBV0FLUUFBQUFvQUFnQXBBQVFHQkFBT0FBQUFCUVlFQUJBQUFBQUtCZ0VBQVFBQUJZQXFBQUFBQ2dBQ0FDb0FCQVlFQUJBQUFBQUZCZ1FBRVFBQUFBb0dBUUFCQUFBRmdDc0FBQUFLQUFJQUt3QUVCZ1FBRVFBQUFBVUdCQUFTQUFBQUNnWUJBQUVBQUFXQUxBQUFBQW9BQWdBc0FBUUdCQUFTQUFBQUJRWUVBQk1BQUFBQUJnSUFnQUFBQUFXQUxRQUFBQW9BQWdBdEFBUUdCQUFUQUFBQUJRWUVBQlFBQUFBQUJnSUFnQUFBQUFXQUxnQUFBQW9BQWdBdUFBUUdCQUFVQUFBQUJRWUVBQlVBQUFBQUJnSUFnQUFBQUFXQUx3QUFBQW9BQWdBdkFBUUdCQUFWQUFBQUJRWUVBQllBQUFBQUJnSUFnQUFBQUFXQU1BQUFBQW9BQWdBd0FBUUdCQUFXQUFBQUJRWUVBQmNBQUFBQUJnSUFnQUFBQUFXQU1RQUFBQW9BQWdBeEFBUUdCQUFTQUFBQUJRWUVBQmNBQUFBQUJnSUFnQUFBQUFXQU1nQUFBQW9BQWdBeUFBUUdCQUFMQUFBQUJRWUVBQmdBQUFBQUJnSUFnQUFBQUFXQU13QUFBQW9BQWdBekFBUUdCQUFHQUFBQUJRWUVBQmdBQUFBQUJnSUFnQUFBQUFXQU5BQUFBQW9BQWdBMEFBUUdCQUFZQUFBQUJRWUVBQmtBQUFBQUJnSUFnQUFBQUFXQU5RQUFBQW9BQWdBMUFBUUdCQUFEQUFBQUJRWUVBQmtBQUFBQUJnSUFnQUFBQUFlQU9BQUFBQVFDRUFBQUFBQUFJRGpoL3dBQUFBRGFDY3ovQ2dBQ0FEWUFBQW9DQUFRQUJBb0NBQUVBRFFJTUFOb0p6UDhBQUFBQUFBQUFBQTRDREFBZ09PSC9BQUFBQUFBQUFBQVBBZ3dBMmduTS8wWXVGUUFBQUFBQUFBQUhnRGtBQUFBRUFoQUFBUURUL3cwOXgvOEJBTlAveHc2eS93b0FBZ0EzQUFBS0FnQUVBQVFLQWdBQkFBMENEQURIRHJML0FRRFQvd0FBQUFBT0Fnd0FEVDNIL3dFQTAvOEFBQUFBRHdJTUFNY09zdjlITHVqL0FBQUFBQUFBQjRBNkFBQUFCQUlRQUFFQTAvK21GWmNBQVFEVC8yRG5nUUFLQUFJQU9BQUFDZ0lBQkFBRUNnSUFBUUFOQWd3QVlPZUJBQUVBMC84QUFBQUFEZ0lNQUtZVmx3QUJBTlAvQUFBQUFBOENEQUJnNTRFQVJ5N28vd0FBQUFBQUFBQUFBQUFBQUFBQQ==</t>
        </r>
      </text>
    </comment>
    <comment ref="J219" authorId="0">
      <text>
        <r>
          <rPr>
            <sz val="9"/>
            <color indexed="81"/>
            <rFont val="Tahoma"/>
            <family val="2"/>
          </rPr>
          <t>QzE1SDhDbEY2Tk8yfE1BU1RFUiBTSEVFVFBpY3R1cmUgMTYxfFZtcERSREF4TURBRUF3SUJBQUFBQUFBQUFBQUFBQUNBQUFBQUFBTUFGZ0FBQUVOb1pXMUVjbUYzSURFeUxqQXVNaTR4TURjMkJBSVFBTTFzc2Y4QTJTZi9tYmsvQU1EYk5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RWo2alI0V0NBUUFBQUFrQUJnSUJBQUFBQ1FBR1FnQUFCQUlBZ0FCQUE4SUFnQUJBQU9BTmdBQUFBUUNFQUROYkxIL0FOa24vNW01UHdEQTJ6WUFCSUFCQUFBQUFBSUlBUC8vT3dDMEU1ai9DZ0FDQUFJQUFnUUNBQWdBS3dRQ0FBRUFTQVFBQURjRUFRQUJCb0FBQUFBQUFBSUlBQUNnUHdDMEs1VC9CQUlRQUFCZ09BQzBLNVQvbWJrL0FPY2VvLzhqQ0FFQUFBSUhBZ0FBQUFVSEFRQUJBQWNPQUFFQUFBQURBR0FBeUFBREFFOUlBQUFBQUFTQUFnQUFBQUFDQ0FELy95d0FvQmgrL3dvQUFnQURBQUFBQklBREFBQUFBQUlJQVAvL093Q05IV1QvQ2dBQ0FBUUFBQUFFZ0FRQUFBQUFBZ2dBLy84c0FIb2lTdjhLQUFJQUJRQUFBQVNBQlFBQUFBQUNDQUQvL3c0QWVpSksvd29BQWdBR0FBQUFCSUFHQUFBQUFBSUlBQUFBQUFCbkp6RC9DZ0FDQUFjQUFnUUNBQkVBS3dRQ0FBQUFTQVFBQURjRUFRQUJCb0FBQUFBQUFBSUlBUCtmQXdCblB6SC9CQUlRQUFCZy9QOEEyU2YvbWJrREFHYy9NZjhqQ0FFQS93RUhBUUQvQWdjQ0FBQUFCUWNCQUFNQUJ3NEFBUUFBQUFNQVlBRElBQU1BUTJ3QUFBQUFCSUFIQUFBQUFBSUlBQUFBQUFDTkhXVC9DZ0FDQUFnQUFBQUVnQWdBQUFBQUFnZ0EvLzhPQUtBWWZ2OEtBQUlBQ1FBQUFBU0FDUUFBQUFBQ0NBQUFBQUFBdEJPWS93b0FBZ0FLQUFBQUJJQUtBQUFBQUFJSUFBQUE0diswRTVqL0NnQUNBQXNBQWdRQ0FBZ0FLd1FDQUFBQVNBUUFBRGNFQVFBQkJvQUFBQUFBQUFJSUFBQ2c1ZiswSzVUL0JBSVFBQUJnM3YrMEs1VC9tcm5sLzdUcm0vOGpDQUVBQUFJSEFnQUFBQUFIRFFBQkFBQUFBd0JnQU1nQUF3QlBBQUFBQUFTQUN3QUFBQUFDQ0FELy93NEF4dzZ5L3dvQUFnQU1BQUlFQWdBSEFDc0VBZ0FCQUVnRUFBQTNCQUVBQVFhQUFBQUFBQUFDQ0FBemt4SUF4M2F1L3dRQ0VBRE1iQXNBeDNhdS82cnFHZ0Q2cWJYL0l3Z0JBQUFDQndJQUFBQUZCd0VBQlFRSEJnQUNBQUlBQXdBQUJ3NEFBUUFBQUFNQVlBRElBQU1BVGtnQUFBQUFCSUFNQUFBQUFBSUlBQUFBQUFEYUNjei9DZ0FDQUEwQUFBQUVnQTBBQUFBQUFnZ0FBQURpLzlvSnpQOEtBQUlBRGdBQUFBU0FEZ0FBQUFBQ0NBQUFBTlAvN1FUbS93b0FBZ0FQQUFBQUJJQVBBQUFBQUFJSUFBRUE0djhBQUFBQUNnQUNBQkFBQUFBRWdCQUFBQUFBQWdnQUFBQUFBQUFBQUFBS0FBSUFFUUFBQUFTQUVRQUFBQUFDQ0FELy93NEE3UVRtL3dvQUFnQVNBQUFBQklBU0FBQUFBQUlJQUFBQUR3QVQreGtBQ2dBQ0FCTUFBQUFFZ0JNQUFBQUFBZ2dBQUFBdEFCUDdHUUFLQUFJQUZBQUNCQUlBQ1FBckJBSUFBQUJJQkFBQU53UUJBQUVHZ0FBQUFBQUFBZ2dBTTVNd0FCUEhGZ0FFQWhBQXpHd3BBQlBIRmdBemt6QUFyT0FjQUNNSUFRQUFBZ2NDQUFBQUFBY05BQUVBQUFBREFHQUF5QUFEQUVZQUFBQUFCSUFVQUFBQUFBSUlBQUFBSGdBbTlqTUFDZ0FDQUJVQUFnUUNBQWtBS3dRQ0FBQUFTQVFBQURjRUFRQUJCb0FBQUFBQUFBSUlBRE9USVFBbXdqQUFCQUlRQU14c0dnQW13akFBTTVNaEFNRGJOZ0FqQ0FFQUFBSUhBZ0FBQUFBSERRQUJBQUFBQXdCZ0FNZ0FBd0JHQUFBQUFBU0FGUUFBQUFBQ0NBQUFBQUFBSnZZekFBb0FBZ0FXQUFJRUFnQUpBQ3NFQWdBQUFFZ0VBQUEzQkFFQUFRYUFBQUFBQUFBQ0NBQXprd01BSnNJd0FBUUNFQUROYlB6L0pzSXdBRE9UQXdEQTJ6WUFJd2dCQUFBQ0J3SUFBQUFBQncwQUFRQUFBQU1BWUFESUFBTUFSZ0FBQUFBRWdCWUFBQUFBQWdnQUFRRFQveFA3R1FBS0FBSUFGd0FBQUFTQUZ3QUFBQUFDQ0FBQkFNVC9Kdll6QUFvQUFnQVlBQUlFQWdBSkFDc0VBZ0FBQUVnRUFBQTNCQUVBQVFhQUFBQUFBQUFDQ0FBMGs4Zi9Kc0l3QUFRQ0VBRE5iTUQvSnNJd0FEU1R4Ly9BMnpZQUl3Z0JBQUFDQndJQUFBQUFCdzBBQVFBQUFBTUFZQURJQUFNQVJnQUFBQUFFZ0JnQUFBQUFBZ2dBQVFDMS94UDdHUUFLQUFJQUdRQUNCQUlBQ1FBckJBSUFBQUJJQkFBQU53UUJBQUVHZ0FBQUFBQUFBZ2dBTkpPNC94UEhGZ0FFQWhBQXpXeXgveFBIRmdBMGs3ai9yT0FjQUNNSUFRQUFBZ2NDQUFBQUFBY05BQUVBQUFBREFHQUF5QUFEQUVZQUFBQUFCSUFaQUFBQUFBSUlBQUVBNHY4bTlqTUFDZ0FDQUJvQUFnUUNBQWtBS3dRQ0FBQUFTQVFBQURjRUFRQUJCb0FBQUFBQUFBSUlBRFNUNWY4bXdqQUFCQUlRQU0xczN2OG13akFBTkpQbC84RGJOZ0FqQ0FFQUFBSUhBZ0FBQUFBSERRQUJBQUFBQXdCZ0FNZ0FBd0JHQUFBQUFBV0FHd0FBQUFvQUFnQWJBQVFHQkFBQkFBQUFCUVlFQUFJQUFBQUtCZ0VBQVFBQUJZQWNBQUFBQ2dBQ0FCd0FCQVlFQUFJQUFBQUZCZ1FBQXdBQUFBQUdBZ0NBQUFBQUJZQWRBQUFBQ2dBQ0FCMEFCQVlFQUFNQUFBQUZCZ1FBQkFBQUFBQUdBZ0NBQUFBQUJZQWVBQUFBQ2dBQ0FCNEFCQVlFQUFRQUFBQUZCZ1FBQlFBQUFBQUdBZ0NBQUFBQUJZQWZBQUFBQ2dBQ0FCOEFCQVlFQUFVQUFBQUZCZ1FBQmdBQUFBb0dBUUFCQUFBRmdDQUFBQUFLQUFJQUlBQUVCZ1FBQlFBQUFBVUdCQUFIQUFBQUFBWUNBSUFBQUFBRmdDRUFBQUFLQUFJQUlRQUVCZ1FBQndBQUFBVUdCQUFJQUFBQUFBWUNBSUFBQUFBRmdDSUFBQUFLQUFJQUlnQUVCZ1FBQWdBQUFBVUdCQUFJQUFBQUFBWUNBSUFBQUFBRmdDTUFBQUFLQUFJQUl3QUVCZ1FBQ0FBQUFBVUdCQUFKQUFBQUNnWUJBQUVBQUFXQUpBQUFBQW9BQWdBa0FBUUdCQUFKQUFBQUJRWUVBQW9BQUFBQUJnSUFBZ0FBQUFXQUpRQUFBQW9BQWdBbEFBUUdCQUFKQUFBQUJRWUVBQXNBQUFBS0JnRUFBUUFBQllBbUFBQUFDZ0FDQUNZQUJBWUVBQXNBQUFBRkJnUUFEQUFBQUFvR0FRQUJBQUFGZ0NjQUFBQUtBQUlBSndBRUJnUUFEQUFBQUFVR0JBQU5BQUFBQUFZQ0FJQUFBQUFGZ0NnQUFBQUtBQUlBS0FBRUJnUUFEUUFBQUFVR0JBQU9BQUFBQUFZQ0FJQUFBQUFGZ0NrQUFBQUtBQUlBS1FBRUJnUUFEZ0FBQUFVR0JBQVBBQUFBQUFZQ0FJQUFBQUFGZ0NvQUFBQUtBQUlBS2dBRUJnUUFEd0FBQUFVR0JBQVFBQUFBQUFZQ0FJQUFBQUFGZ0NzQUFBQUtBQUlBS3dBRUJnUUFFQUFBQUFVR0JBQVJBQUFBQUFZQ0FJQUFBQUFGZ0N3QUFBQUtBQUlBTEFBRUJnUUFEQUFBQUFVR0JBQVJBQUFBQUFZQ0FJQUFBQUFGZ0MwQUFBQUtBQUlBTFFBRUJnUUFFQUFBQUFVR0JBQVNBQUFBQ2dZQkFBRUFBQVdBTGdBQUFBb0FBZ0F1QUFRR0JBQVNBQUFBQlFZRUFCTUFBQUFLQmdFQUFRQUFCWUF2QUFBQUNnQUNBQzhBQkFZRUFCSUFBQUFGQmdRQUZBQUFBQW9HQVFBQkFBQUZnREFBQUFBS0FBSUFNQUFFQmdRQUVnQUFBQVVHQkFBVkFBQUFDZ1lCQUFFQUFBV0FNUUFBQUFvQUFnQXhBQVFHQkFBUEFBQUFCUVlFQUJZQUFBQUtCZ0VBQVFBQUJZQXlBQUFBQ2dBQ0FESUFCQVlFQUJZQUFBQUZCZ1FBRndBQUFBb0dBUUFCQUFBRmdETUFBQUFLQUFJQU13QUVCZ1FBRmdBQUFBVUdCQUFZQUFBQUNnWUJBQUVBQUFXQU5BQUFBQW9BQWdBMEFBUUdCQUFXQUFBQUJRWUVBQmtBQUFBS0JnRUFBUUFBQjRBM0FBQUFCQUlRQVAvL0hRRFVTM24vLy84ZEFJMGRaUDhLQUFJQU5RQUFDZ0lBQkFBRUNnSUFBUUFOQWd3QWpSMWsvLy8vSFFBQUFBQUFEZ0lNQU5STGVmLy8veDBBQUFBQUFBOENEQUNOSFdUL1JpNHpBQUFBQUFBQUFBZUFPQUFBQUFRQ0VBQUFBUEgvTkRQNy93QUE4Zi90Qk9iL0NnQUNBRFlBQUFvQ0FBUUFCQW9DQUFFQURRSU1BTzBFNXY4QUFQSC9BQUFBQUE0Q0RBQTBNL3YvQUFEeC93QUFBQUFQQWd3QTdRVG0vMFl1QmdBQUFBQUFBQUFBQUFBQUFBQUFBQT09</t>
        </r>
      </text>
    </comment>
    <comment ref="K219" authorId="0">
      <text>
        <r>
          <rPr>
            <sz val="9"/>
            <color indexed="81"/>
            <rFont val="Tahoma"/>
            <family val="2"/>
          </rPr>
          <t>QzE1SDhDbEY2Tk8yfE1BU1RFUiBTSEVFVFBpY3R1cmUgMTYxfFZtcERSREF4TURBRUF3SUJBQUFBQUFBQUFBQUFBQUNBQUFBQUFBTUFGZ0FBQUVOb1pXMUVjbUYzSURFeUxqQXVNaTR4TURjMkJBSVFBTTFzc2Y4QTJTZi9tYmsvQU1EYk5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RWo2alI0V0NBUUFBQUFrQUJnSUJBQUFBQ1FBR1FnQUFCQUlBZ0FCQUE4SUFnQUJBQU9BTmdBQUFBUUNFQUROYkxIL0FOa24vNW01UHdEQTJ6WUFCSUFCQUFBQUFBSUlBUC8vT3dDMEU1ai9DZ0FDQUFJQUFnUUNBQWdBS3dRQ0FBRUFTQVFBQURjRUFRQUJCb0FBQUFBQUFBSUlBQUNnUHdDMEs1VC9CQUlRQUFCZ09BQzBLNVQvbWJrL0FPY2VvLzhqQ0FFQUFBSUhBZ0FBQUFVSEFRQUJBQWNPQUFFQUFBQURBR0FBeUFBREFFOUlBQUFBQUFTQUFnQUFBQUFDQ0FELy95d0FvQmgrL3dvQUFnQURBQUFBQklBREFBQUFBQUlJQVAvL093Q05IV1QvQ2dBQ0FBUUFBQUFFZ0FRQUFBQUFBZ2dBLy84c0FIb2lTdjhLQUFJQUJRQUFBQVNBQlFBQUFBQUNDQUQvL3c0QWVpSksvd29BQWdBR0FBQUFCSUFHQUFBQUFBSUlBQUFBQUFCbkp6RC9DZ0FDQUFjQUFnUUNBQkVBS3dRQ0FBQUFTQVFBQURjRUFRQUJCb0FBQUFBQUFBSUlBUCtmQXdCblB6SC9CQUlRQUFCZy9QOEEyU2YvbWJrREFHYy9NZjhqQ0FFQS93RUhBUUQvQWdjQ0FBQUFCUWNCQUFNQUJ3NEFBUUFBQUFNQVlBRElBQU1BUTJ3QUFBQUFCSUFIQUFBQUFBSUlBQUFBQUFDTkhXVC9DZ0FDQUFnQUFBQUVnQWdBQUFBQUFnZ0EvLzhPQUtBWWZ2OEtBQUlBQ1FBQUFBU0FDUUFBQUFBQ0NBQUFBQUFBdEJPWS93b0FBZ0FLQUFBQUJJQUtBQUFBQUFJSUFBQUE0diswRTVqL0NnQUNBQXNBQWdRQ0FBZ0FLd1FDQUFBQVNBUUFBRGNFQVFBQkJvQUFBQUFBQUFJSUFBQ2c1ZiswSzVUL0JBSVFBQUJnM3YrMEs1VC9tcm5sLzdUcm0vOGpDQUVBQUFJSEFnQUFBQUFIRFFBQkFBQUFBd0JnQU1nQUF3QlBBQUFBQUFTQUN3QUFBQUFDQ0FELy93NEF4dzZ5L3dvQUFnQU1BQUlFQWdBSEFDc0VBZ0FCQUVnRUFBQTNCQUVBQVFhQUFBQUFBQUFDQ0FBemt4SUF4M2F1L3dRQ0VBRE1iQXNBeDNhdS82cnFHZ0Q2cWJYL0l3Z0JBQUFDQndJQUFBQUZCd0VBQlFRSEJnQUNBQUlBQXdBQUJ3NEFBUUFBQUFNQVlBRElBQU1BVGtnQUFBQUFCSUFNQUFBQUFBSUlBQUFBQUFEYUNjei9DZ0FDQUEwQUFBQUVnQTBBQUFBQUFnZ0FBQURpLzlvSnpQOEtBQUlBRGdBQUFBU0FEZ0FBQUFBQ0NBQUFBTlAvN1FUbS93b0FBZ0FQQUFBQUJJQVBBQUFBQUFJSUFBRUE0djhBQUFBQUNnQUNBQkFBQUFBRWdCQUFBQUFBQWdnQUFBQUFBQUFBQUFBS0FBSUFFUUFBQUFTQUVRQUFBQUFDQ0FELy93NEE3UVRtL3dvQUFnQVNBQUFBQklBU0FBQUFBQUlJQUFBQUR3QVQreGtBQ2dBQ0FCTUFBQUFFZ0JNQUFBQUFBZ2dBQUFBdEFCUDdHUUFLQUFJQUZBQUNCQUlBQ1FBckJBSUFBQUJJQkFBQU53UUJBQUVHZ0FBQUFBQUFBZ2dBTTVNd0FCUEhGZ0FFQWhBQXpHd3BBQlBIRmdBemt6QUFyT0FjQUNNSUFRQUFBZ2NDQUFBQUFBY05BQUVBQUFBREFHQUF5QUFEQUVZQUFBQUFCSUFVQUFBQUFBSUlBQUFBSGdBbTlqTUFDZ0FDQUJVQUFnUUNBQWtBS3dRQ0FBQUFTQVFBQURjRUFRQUJCb0FBQUFBQUFBSUlBRE9USVFBbXdqQUFCQUlRQU14c0dnQW13akFBTTVNaEFNRGJOZ0FqQ0FFQUFBSUhBZ0FBQUFBSERRQUJBQUFBQXdCZ0FNZ0FBd0JHQUFBQUFBU0FGUUFBQUFBQ0NBQUFBQUFBSnZZekFBb0FBZ0FXQUFJRUFnQUpBQ3NFQWdBQUFFZ0VBQUEzQkFFQUFRYUFBQUFBQUFBQ0NBQXprd01BSnNJd0FBUUNFQUROYlB6L0pzSXdBRE9UQXdEQTJ6WUFJd2dCQUFBQ0J3SUFBQUFBQncwQUFRQUFBQU1BWUFESUFBTUFSZ0FBQUFBRWdCWUFBQUFBQWdnQUFRRFQveFA3R1FBS0FBSUFGd0FBQUFTQUZ3QUFBQUFDQ0FBQkFNVC9Kdll6QUFvQUFnQVlBQUlFQWdBSkFDc0VBZ0FBQUVnRUFBQTNCQUVBQVFhQUFBQUFBQUFDQ0FBMGs4Zi9Kc0l3QUFRQ0VBRE5iTUQvSnNJd0FEU1R4Ly9BMnpZQUl3Z0JBQUFDQndJQUFBQUFCdzBBQVFBQUFBTUFZQURJQUFNQVJnQUFBQUFFZ0JnQUFBQUFBZ2dBQVFDMS94UDdHUUFLQUFJQUdRQUNCQUlBQ1FBckJBSUFBQUJJQkFBQU53UUJBQUVHZ0FBQUFBQUFBZ2dBTkpPNC94UEhGZ0FFQWhBQXpXeXgveFBIRmdBMGs3ai9yT0FjQUNNSUFRQUFBZ2NDQUFBQUFBY05BQUVBQUFBREFHQUF5QUFEQUVZQUFBQUFCSUFaQUFBQUFBSUlBQUVBNHY4bTlqTUFDZ0FDQUJvQUFnUUNBQWtBS3dRQ0FBQUFTQVFBQURjRUFRQUJCb0FBQUFBQUFBSUlBRFNUNWY4bXdqQUFCQUlRQU0xczN2OG13akFBTkpQbC84RGJOZ0FqQ0FFQUFBSUhBZ0FBQUFBSERRQUJBQUFBQXdCZ0FNZ0FBd0JHQUFBQUFBV0FHd0FBQUFvQUFnQWJBQVFHQkFBQkFBQUFCUVlFQUFJQUFBQUtCZ0VBQVFBQUJZQWNBQUFBQ2dBQ0FCd0FCQVlFQUFJQUFBQUZCZ1FBQXdBQUFBQUdBZ0NBQUFBQUJZQWRBQUFBQ2dBQ0FCMEFCQVlFQUFNQUFBQUZCZ1FBQkFBQUFBQUdBZ0NBQUFBQUJZQWVBQUFBQ2dBQ0FCNEFCQVlFQUFRQUFBQUZCZ1FBQlFBQUFBQUdBZ0NBQUFBQUJZQWZBQUFBQ2dBQ0FCOEFCQVlFQUFVQUFBQUZCZ1FBQmdBQUFBb0dBUUFCQUFBRmdDQUFBQUFLQUFJQUlBQUVCZ1FBQlFBQUFBVUdCQUFIQUFBQUFBWUNBSUFBQUFBRmdDRUFBQUFLQUFJQUlRQUVCZ1FBQndBQUFBVUdCQUFJQUFBQUFBWUNBSUFBQUFBRmdDSUFBQUFLQUFJQUlnQUVCZ1FBQWdBQUFBVUdCQUFJQUFBQUFBWUNBSUFBQUFBRmdDTUFBQUFLQUFJQUl3QUVCZ1FBQ0FBQUFBVUdCQUFKQUFBQUNnWUJBQUVBQUFXQUpBQUFBQW9BQWdBa0FBUUdCQUFKQUFBQUJRWUVBQW9BQUFBQUJnSUFBZ0FBQUFXQUpRQUFBQW9BQWdBbEFBUUdCQUFKQUFBQUJRWUVBQXNBQUFBS0JnRUFBUUFBQllBbUFBQUFDZ0FDQUNZQUJBWUVBQXNBQUFBRkJnUUFEQUFBQUFvR0FRQUJBQUFGZ0NjQUFBQUtBQUlBSndBRUJnUUFEQUFBQUFVR0JBQU5BQUFBQUFZQ0FJQUFBQUFGZ0NnQUFBQUtBQUlBS0FBRUJnUUFEUUFBQUFVR0JBQU9BQUFBQUFZQ0FJQUFBQUFGZ0NrQUFBQUtBQUlBS1FBRUJnUUFEZ0FBQUFVR0JBQVBBQUFBQUFZQ0FJQUFBQUFGZ0NvQUFBQUtBQUlBS2dBRUJnUUFEd0FBQUFVR0JBQVFBQUFBQUFZQ0FJQUFBQUFGZ0NzQUFBQUtBQUlBS3dBRUJnUUFFQUFBQUFVR0JBQVJBQUFBQUFZQ0FJQUFBQUFGZ0N3QUFBQUtBQUlBTEFBRUJnUUFEQUFBQUFVR0JBQVJBQUFBQUFZQ0FJQUFBQUFGZ0MwQUFBQUtBQUlBTFFBRUJnUUFFQUFBQUFVR0JBQVNBQUFBQ2dZQkFBRUFBQVdBTGdBQUFBb0FBZ0F1QUFRR0JBQVNBQUFBQlFZRUFCTUFBQUFLQmdFQUFRQUFCWUF2QUFBQUNnQUNBQzhBQkFZRUFCSUFBQUFGQmdRQUZBQUFBQW9HQVFBQkFBQUZnREFBQUFBS0FBSUFNQUFFQmdRQUVnQUFBQVVHQkFBVkFBQUFDZ1lCQUFFQUFBV0FNUUFBQUFvQUFnQXhBQVFHQkFBUEFBQUFCUVlFQUJZQUFBQUtCZ0VBQVFBQUJZQXlBQUFBQ2dBQ0FESUFCQVlFQUJZQUFBQUZCZ1FBRndBQUFBb0dBUUFCQUFBRmdETUFBQUFLQUFJQU13QUVCZ1FBRmdBQUFBVUdCQUFZQUFBQUNnWUJBQUVBQUFXQU5BQUFBQW9BQWdBMEFBUUdCQUFXQUFBQUJRWUVBQmtBQUFBS0JnRUFBUUFBQjRBM0FBQUFCQUlRQVAvL0hRRFVTM24vLy84ZEFJMGRaUDhLQUFJQU5RQUFDZ0lBQkFBRUNnSUFBUUFOQWd3QWpSMWsvLy8vSFFBQUFBQUFEZ0lNQU5STGVmLy8veDBBQUFBQUFBOENEQUNOSFdUL1JpNHpBQUFBQUFBQUFBZUFPQUFBQUFRQ0VBQUFBUEgvTkRQNy93QUE4Zi90Qk9iL0NnQUNBRFlBQUFvQ0FBUUFCQW9DQUFFQURRSU1BTzBFNXY4QUFQSC9BQUFBQUE0Q0RBQTBNL3YvQUFEeC93QUFBQUFQQWd3QTdRVG0vMFl1QmdBQUFBQUFBQUFBQUFBQUFBQUFBQT09</t>
        </r>
      </text>
    </comment>
    <comment ref="J220" authorId="0">
      <text>
        <r>
          <rPr>
            <sz val="9"/>
            <color indexed="81"/>
            <rFont val="Tahoma"/>
            <family val="2"/>
          </rPr>
          <t>QzI0SDI5TjVPU3xNQVNURVIgU0hFRVRQaWN0dXJlIDEzfFZtcERSREF4TURBRUF3SUJBQUFBQUFBQUFBQUFBQUNBQUFBQUFBTUFGZ0FBQUVOb1pXMUVjbUYzSURFeUxqQXVNaTR4TURjMkJBSVFBQUJnc2YvdHVUVC80NlUyQUpsWTB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tBQUFBQkFJUUFBQUFBQUFBQUFBQUFJREdCRmFEVEJZV0NBUUFBQUFrQUJnSUJBQUFBQ1FBR1FnQUFCQUlBZ0FCQUE4SUFnQUJBQU9BUlFBQUFBUUNFQUFBWUxILzdiazAvK09sTmdDWldOQUFCSUFCQUFBQUFBSUlBQUFBdGY4VCt4a0FDZ0FDQUFJQUFnUUNBQWdBS3dRQ0FBQUFTQVFBQURjRUFRQUJCb0FBQUFBQUFBSUlBQUNndVA4VEV4WUFCQUlRQUFCZ3NmOFRFeFlBbXJtNC94UFRIUUFqQ0FFQUFBSUhBZ0FBQUFBSERRQUJBQUFBQXdCZ0FNZ0FBd0JQQUFBQUFBU0FBZ0FBQUFBQ0NBQUFBTlAvRS9zWkFBb0FBZ0FEQUFBQUJJQURBQUFBQUFJSUFBQUE0djhBQUFBQUNnQUNBQVFBQUFBRWdBUUFBQUFBQWdnQUFBQUFBQUFBQUFBS0FBSUFCUUEzQkFFQUFRQUFCSUFGQUFBQUFBSUlBUC8vRGdEdEJPYi9DZ0FDQUFZQU53UUJBQUVBQUFTQUJnQUFBQUFDQ0FBQUFBQUEyZ25NL3dvQUFnQUhBQUlFQWdBSEFDc0VBZ0FBQUVnRUFBQUdnQUFBQUFBQUFnZ0FNNU1EQU5weHlQOEVBaEFBeld6OC85cHh5UDh6a3dNQURhWFAveU1JQVFBQUFnY0NBQUFBQUFjTkFBRUFBQUFEQUdBQXlBQURBRTRBQUFBQUJJQUhBQUFBQUFJSUFBQUE0di9hQ2N6L0NnQUNBQWdBTndRQkFBRUFBQVNBQ0FBQUFBQUNDQUFBQU5QLzdRVG0vd29BQWdBSkFEY0VBUUFCQUFBRWdBa0FBQUFBQWdnQS8vOE9BTWNPc3Y4S0FBSUFDZ0FBQUFTQUNnQUFBQUFDQ0FEdDFTd0FBT3l1L3dvQUFnQUxBQUlFQWdBSEFDc0VBZ0FBQUVnRUFBQUdnQUFBQUFBQUFnZ0FJR2t3QUFCVXEvOEVBaEFBdWtJcEFBQlVxLzhnYVRBQU00ZXkveU1JQVFBQUFnY0NBQUFBQUFjTkFBRUFBQUFEQUdBQXlBQURBRTRBQUFBQUJJQUxBQUFBQUFJSUFMQVNNd0RUazVIL0NnQUNBQXdBQWdRQ0FBY0FLd1FDQUFBQVNBUUFBQWFBQUFBQUFBQUNDQURqcFRZQTAvdU4vd1FDRUFCOWZ5OEEwL3VOLytPbE5nQUdMNVgvSXdnQkFBQUNCd0lBQUFBQUJ3MEFBUUFBQUFNQVlBRElBQU1BVGdBQUFBQUVnQXdBQUFBQUFnZ0FuUmNaQU5PVGd2OEtBQUlBRFFBQUFBU0FEUUFBQUFBQ0NBQkR6QUlBdjZhVy93b0FBZ0FPQUFJRUFnQVFBQ3NFQWdBQUFFZ0VBQUFHZ0FBQUFBQUFBZ2dBUTJ3R0FMOUtrLzhFQWhBQVJDei8vNzlLay8vY2hRWUFKdkdaL3lNSUFRQUFBZ2NDQUFBQUFBY05BQUVBQUFBREFHQUF5QUFEQUZNQUFBQUFCSUFPQUFBQUFBSUlBTmIwRlFEbHZXVC9DZ0FDQUE4QUFnUUNBQWNBS3dRQ0FBQUFTQVFBQUFhQUFBQUFBQUFDQ0FBSmlCa0E1U1ZoL3dRQ0VBQ2lZUklBNVNWaC93bUlHUUFaV1dqL0l3Z0JBQUFDQndJQUFBQUFCdzBBQVFBQUFBTUFZQURJQUFNQVRnQUFBQUFFZ0E4QUFBQUFBZ2dBTUVBc0FQbXFVUDhLQUFJQUVBQUFBQVNBRUFBQUFBQUNDQUJ6RENBQThrSTEvd29BQWdBUkFBQUFCSUFSQUFBQUFBSUlBSVUyQWdDNVpUai9DZ0FDQUJJQUFBQUVnQklBQUFBQUFnZ0F3L243LytXOVZmOEtBQUlBRXdBQUFBU0FFd0FBQUFBQ0NBQUJBT0wvSnZZekFBb0FBZ0FVQUFJRUFnQUhBQ3NFQWdBQUFFZ0VBQUFHZ0FBQUFBQUFBZ2dBTkpQbC95WmVNQUFFQWhBQXpXemUveVplTUFBMGsrWC9XWkUzQUNNSUFRQUFBZ2NDQUFBQUFBY05BQUVBQUFBREFHQUF5QUFEQUU0QUFBQUFCSUFVQUFBQUFBSUlBQUVBMC84NThVMEFDZ0FDQUJVQU53UUJBQUVBQUFTQUZRQUFBQUFDQ0FBQUFPTC9UT3huQUFvQUFnQVdBRGNFQVFBQkFBQUVnQllBQUFBQUFnZ0FBQUFBQUV6c1p3QUtBQUlBRndBQUFBU0FGd0FBQUFBQ0NBQUFBQThBWU9lQkFBb0FBZ0FZQURjRUFRQUJBQUFFZ0JnQUFBQUFBZ2dBQUFBQUFIUGltd0FLQUFJQUdRQUFBQVNBR1FBQUFBQUNDQUFCQU9ML2MrS2JBQW9BQWdBYUFBQUFCSUFhQUFBQUFBSUlBQUVBMC8rRzNiVUFDZ0FDQUJzQUFBQUVnQnNBQUFBQUFnZ0FBUURpLzVuWXp3QUtBQUlBSEFBQUFBU0FIQUFBQUFBQ0NBQUFBQUFBbWRqUEFBb0FBZ0FkQUFBQUJJQWRBQUFBQUFJSUFBQUFEd0NHM2JVQUNnQUNBQjRBQUFBRWdCNEFBQUFBQWdnQUFBQVBBRG54VFFBS0FBSUFId0EzQkFFQUFRQUFCSUFmQUFBQUFBSUlBQUFBQUFBbTlqTUFDZ0FDQUNBQU53UUJBQUVBQUFXQUlRQUFBQW9BQWdBaEFBUUdCQUFCQUFBQUJRWUVBQUlBQUFBQUJnSUFBZ0FBQUFXQUlnQUFBQW9BQWdBaUFBUUdCQUFDQUFBQUJRWUVBQU1BQUFBS0JnRUFBUUFBQllBakFBQUFDZ0FDQUNNQUJBWUVBQU1BQUFBRkJnUUFCQUFBQUFvR0FRQUJBQUFGZ0NRQUFBQUtBQUlBSkFBRUJnUUFCQUFBQUFVR0JBQUZBQUFBQ2dZQkFBRUFBQVdBSlFBQUFBb0FBZ0FsQUFRR0JBQUZBQUFBQlFZRUFBWUFBQUFLQmdFQUFRQUFCWUFtQUFBQUNnQUNBQ1lBQkFZRUFBWUFBQUFGQmdRQUJ3QUFBQW9HQVFBQkFBQUZnQ2NBQUFBS0FBSUFKd0FFQmdRQUJ3QUFBQVVHQkFBSUFBQUFDZ1lCQUFFQUFBV0FLQUFBQUFvQUFnQW9BQVFHQkFBREFBQUFCUVlFQUFnQUFBQUtCZ0VBQVFBQUJZQXBBQUFBQ2dBQ0FDa0FCQVlFQUFZQUFBQUZCZ1FBQ1FBQUFBb0dBUUFCQUFBRmdDb0FBQUFLQUFJQUtnQUVCZ1FBQ1FBQUFBVUdCQUFLQUFBQUFBWUNBSUFBQUFBRmdDc0FBQUFLQUFJQUt3QUVCZ1FBQ2dBQUFBVUdCQUFMQUFBQUFBWUNBSUFBQUFBRmdDd0FBQUFLQUFJQUxBQUVCZ1FBQ3dBQUFBVUdCQUFNQUFBQUFBWUNBSUFBQUFBRmdDMEFBQUFLQUFJQUxRQUVCZ1FBREFBQUFBVUdCQUFOQUFBQUFBWUNBSUFBQUFBRmdDNEFBQUFLQUFJQUxnQUVCZ1FBQ1FBQUFBVUdCQUFOQUFBQUFBWUNBSUFBQUFBRmdDOEFBQUFLQUFJQUx3QUVCZ1FBREFBQUFBVUdCQUFPQUFBQUFBQUZnREFBQUFBS0FBSUFNQUFFQmdRQURnQUFBQVVHQkFBUEFBQUFBQVlDQUlBQUFBQUZnREVBQUFBS0FBSUFNUUFFQmdRQUR3QUFBQVVHQkFBUUFBQUFBQVlDQUlBQUFBQUZnRElBQUFBS0FBSUFNZ0FFQmdRQUVBQUFBQVVHQkFBUkFBQUFBQVlDQUlBQUFBQUZnRE1BQUFBS0FBSUFNd0FFQmdRQUVRQUFBQVVHQkFBU0FBQUFBQVlDQUlBQUFBQUZnRFFBQUFBS0FBSUFOQUFFQmdRQURnQUFBQVVHQkFBU0FBQUFBQVlDQUlBQUFBQUZnRFVBQUFBS0FBSUFOUUFFQmdRQUFnQUFBQVVHQkFBVEFBQUFDZ1lCQUFFQUFBV0FOZ0FBQUFvQUFnQTJBQVFHQkFBVEFBQUFCUVlFQUJRQUFBQUtCZ0VBQVFBQUJZQTNBQUFBQ2dBQ0FEY0FCQVlFQUJRQUFBQUZCZ1FBRlFBQUFBb0dBUUFCQUFBRmdEZ0FBQUFLQUFJQU9BQUVCZ1FBRlFBQUFBVUdCQUFXQUFBQUNnWUJBQUVBQUFXQU9RQUFBQW9BQWdBNUFBUUdCQUFXQUFBQUJRWUVBQmNBQUFBS0JnRUFBUUFBQllBNkFBQUFDZ0FDQURvQUJBWUVBQmNBQUFBRkJnUUFHQUFBQUFvR0FRQUJBQUFGZ0RzQUFBQUtBQUlBT3dBRUJnUUFHQUFBQUFVR0JBQVpBQUFBQUFZQ0FJQUFBQUFGZ0R3QUFBQUtBQUlBUEFBRUJnUUFHUUFBQUFVR0JBQWFBQUFBQUFZQ0FJQUFBQUFGZ0QwQUFBQUtBQUlBUFFBRUJnUUFHZ0FBQUFVR0JBQWJBQUFBQUFZQ0FJQUFBQUFGZ0Q0QUFBQUtBQUlBUGdBRUJnUUFHd0FBQUFVR0JBQWNBQUFBQUFZQ0FJQUFBQUFGZ0Q4QUFBQUtBQUlBUHdBRUJnUUFIQUFBQUFVR0JBQWRBQUFBQUFZQ0FJQUFBQUFGZ0VBQUFBQUtBQUlBUUFBRUJnUUFHQUFBQUFVR0JBQWRBQUFBQUFZQ0FJQUFBQUFGZ0VFQUFBQUtBQUlBUVFBRUJnUUFGZ0FBQUFVR0JBQWVBQUFBQ2dZQkFBRUFBQVdBUWdBQUFBb0FBZ0JDQUFRR0JBQWVBQUFBQlFZRUFCOEFBQUFLQmdFQUFRQUFCWUJEQUFBQUNnQUNBRU1BQkFZRUFCTUFBQUFGQmdRQUh3QUFBQW9HQVFBQkFBQUhnRVlBQUFBRUFoQUFmOEliQUlyTnEvOS93aHNBQ2ZXYi93b0FBZ0JFQUFBS0FnQUVBQVFLQWdBQkFBMENEQUFKOVp2L2Y4SWJBQUFBQUFBT0Fnd0FpczJyLzMvQ0d3QUFBQUFBRHdJTUFBbjFtLzhCbXlzQUFBQUFBQUFBQjRCSEFBQUFCQUlRQVBOSkV3QXhOVnYvODBrVEFMQmNTLzhLQUFJQVJRQVFBRWNBQUFCVWFHVnlaU0JwY3lCaElIWmhiR1Z1WTJVZ2IzSWdZMmhoY21kbElHVnljbTl5SUhOdmJXVjNhR1Z5WlNCcGJpQjBhR2x6SUdGeWIyMWhkR2xqSUhONWMzUmxiUzRBQ2dJQUJBQUVDZ0lBQVFBTkFnd0FzRnhMLy9OSkV3QUFBQUFBRGdJTUFERTFXLy96U1JNQUFBQUFBQThDREFDd1hFdi9kU0lqQUFBQUFBQUFBQWVBU0FBQUFBUUNFQUFCQVBIL3pRdkxBQUVBOGYrRzNiVUFDZ0FDQUVZQUFBb0NBQVFBQkFvQ0FBRUFEUUlNQUliZHRRQUJBUEgvQUFBQUFBNENEQUROQzhzQUFRRHgvd0FBQUFBUEFnd0FodDIxQUVZdUJnQUFBQUFBQUFBQUFBQUFBQUFBQUE9PQ==</t>
        </r>
      </text>
    </comment>
    <comment ref="K220" authorId="0">
      <text>
        <r>
          <rPr>
            <sz val="9"/>
            <color indexed="81"/>
            <rFont val="Tahoma"/>
            <family val="2"/>
          </rPr>
          <t>QzI0SDI5TjVPU3xNQVNURVIgU0hFRVRQaWN0dXJlIDEzfFZtcERSREF4TURBRUF3SUJBQUFBQUFBQUFBQUFBQUNBQUFBQUFBTUFGZ0FBQUVOb1pXMUVjbUYzSURFeUxqQXVNaTR4TURjMkJBSVFBQUJnc2YvdHVUVC80NlUyQUpsWTB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tBQUFBQkFJUUFBQUFBQUFBQUFBQUFJREdCRmFEVEJZV0NBUUFBQUFrQUJnSUJBQUFBQ1FBR1FnQUFCQUlBZ0FCQUE4SUFnQUJBQU9BUlFBQUFBUUNFQUFBWUxILzdiazAvK09sTmdDWldOQUFCSUFCQUFBQUFBSUlBQUFBdGY4VCt4a0FDZ0FDQUFJQUFnUUNBQWdBS3dRQ0FBQUFTQVFBQURjRUFRQUJCb0FBQUFBQUFBSUlBQUNndVA4VEV4WUFCQUlRQUFCZ3NmOFRFeFlBbXJtNC94UFRIUUFqQ0FFQUFBSUhBZ0FBQUFBSERRQUJBQUFBQXdCZ0FNZ0FBd0JQQUFBQUFBU0FBZ0FBQUFBQ0NBQUFBTlAvRS9zWkFBb0FBZ0FEQUFBQUJJQURBQUFBQUFJSUFBQUE0djhBQUFBQUNnQUNBQVFBQUFBRWdBUUFBQUFBQWdnQUFBQUFBQUFBQUFBS0FBSUFCUUEzQkFFQUFRQUFCSUFGQUFBQUFBSUlBUC8vRGdEdEJPYi9DZ0FDQUFZQU53UUJBQUVBQUFTQUJnQUFBQUFDQ0FBQUFBQUEyZ25NL3dvQUFnQUhBQUlFQWdBSEFDc0VBZ0FBQUVnRUFBQUdnQUFBQUFBQUFnZ0FNNU1EQU5weHlQOEVBaEFBeld6OC85cHh5UDh6a3dNQURhWFAveU1JQVFBQUFnY0NBQUFBQUFjTkFBRUFBQUFEQUdBQXlBQURBRTRBQUFBQUJJQUhBQUFBQUFJSUFBQUE0di9hQ2N6L0NnQUNBQWdBTndRQkFBRUFBQVNBQ0FBQUFBQUNDQUFBQU5QLzdRVG0vd29BQWdBSkFEY0VBUUFCQUFBRWdBa0FBQUFBQWdnQS8vOE9BTWNPc3Y4S0FBSUFDZ0FBQUFTQUNnQUFBQUFDQ0FEdDFTd0FBT3l1L3dvQUFnQUxBQUlFQWdBSEFDc0VBZ0FBQUVnRUFBQUdnQUFBQUFBQUFnZ0FJR2t3QUFCVXEvOEVBaEFBdWtJcEFBQlVxLzhnYVRBQU00ZXkveU1JQVFBQUFnY0NBQUFBQUFjTkFBRUFBQUFEQUdBQXlBQURBRTRBQUFBQUJJQUxBQUFBQUFJSUFMQVNNd0RUazVIL0NnQUNBQXdBQWdRQ0FBY0FLd1FDQUFBQVNBUUFBQWFBQUFBQUFBQUNDQURqcFRZQTAvdU4vd1FDRUFCOWZ5OEEwL3VOLytPbE5nQUdMNVgvSXdnQkFBQUNCd0lBQUFBQUJ3MEFBUUFBQUFNQVlBRElBQU1BVGdBQUFBQUVnQXdBQUFBQUFnZ0FuUmNaQU5PVGd2OEtBQUlBRFFBQUFBU0FEUUFBQUFBQ0NBQkR6QUlBdjZhVy93b0FBZ0FPQUFJRUFnQVFBQ3NFQWdBQUFFZ0VBQUFHZ0FBQUFBQUFBZ2dBUTJ3R0FMOUtrLzhFQWhBQVJDei8vNzlLay8vY2hRWUFKdkdaL3lNSUFRQUFBZ2NDQUFBQUFBY05BQUVBQUFBREFHQUF5QUFEQUZNQUFBQUFCSUFPQUFBQUFBSUlBTmIwRlFEbHZXVC9DZ0FDQUE4QUFnUUNBQWNBS3dRQ0FBQUFTQVFBQUFhQUFBQUFBQUFDQ0FBSmlCa0E1U1ZoL3dRQ0VBQ2lZUklBNVNWaC93bUlHUUFaV1dqL0l3Z0JBQUFDQndJQUFBQUFCdzBBQVFBQUFBTUFZQURJQUFNQVRnQUFBQUFFZ0E4QUFBQUFBZ2dBTUVBc0FQbXFVUDhLQUFJQUVBQUFBQVNBRUFBQUFBQUNDQUJ6RENBQThrSTEvd29BQWdBUkFBQUFCSUFSQUFBQUFBSUlBSVUyQWdDNVpUai9DZ0FDQUJJQUFBQUVnQklBQUFBQUFnZ0F3L243LytXOVZmOEtBQUlBRXdBQUFBU0FFd0FBQUFBQ0NBQUJBT0wvSnZZekFBb0FBZ0FVQUFJRUFnQUhBQ3NFQWdBQUFFZ0VBQUFHZ0FBQUFBQUFBZ2dBTkpQbC95WmVNQUFFQWhBQXpXemUveVplTUFBMGsrWC9XWkUzQUNNSUFRQUFBZ2NDQUFBQUFBY05BQUVBQUFBREFHQUF5QUFEQUU0QUFBQUFCSUFVQUFBQUFBSUlBQUVBMC84NThVMEFDZ0FDQUJVQU53UUJBQUVBQUFTQUZRQUFBQUFDQ0FBQUFPTC9UT3huQUFvQUFnQVdBRGNFQVFBQkFBQUVnQllBQUFBQUFnZ0FBQUFBQUV6c1p3QUtBQUlBRndBQUFBU0FGd0FBQUFBQ0NBQUFBQThBWU9lQkFBb0FBZ0FZQURjRUFRQUJBQUFFZ0JnQUFBQUFBZ2dBQUFBQUFIUGltd0FLQUFJQUdRQUFBQVNBR1FBQUFBQUNDQUFCQU9ML2MrS2JBQW9BQWdBYUFBQUFCSUFhQUFBQUFBSUlBQUVBMC8rRzNiVUFDZ0FDQUJzQUFBQUVnQnNBQUFBQUFnZ0FBUURpLzVuWXp3QUtBQUlBSEFBQUFBU0FIQUFBQUFBQ0NBQUFBQUFBbWRqUEFBb0FBZ0FkQUFBQUJJQWRBQUFBQUFJSUFBQUFEd0NHM2JVQUNnQUNBQjRBQUFBRWdCNEFBQUFBQWdnQUFBQVBBRG54VFFBS0FBSUFId0EzQkFFQUFRQUFCSUFmQUFBQUFBSUlBQUFBQUFBbTlqTUFDZ0FDQUNBQU53UUJBQUVBQUFXQUlRQUFBQW9BQWdBaEFBUUdCQUFCQUFBQUJRWUVBQUlBQUFBQUJnSUFBZ0FBQUFXQUlnQUFBQW9BQWdBaUFBUUdCQUFDQUFBQUJRWUVBQU1BQUFBS0JnRUFBUUFBQllBakFBQUFDZ0FDQUNNQUJBWUVBQU1BQUFBRkJnUUFCQUFBQUFvR0FRQUJBQUFGZ0NRQUFBQUtBQUlBSkFBRUJnUUFCQUFBQUFVR0JBQUZBQUFBQ2dZQkFBRUFBQVdBSlFBQUFBb0FBZ0FsQUFRR0JBQUZBQUFBQlFZRUFBWUFBQUFLQmdFQUFRQUFCWUFtQUFBQUNnQUNBQ1lBQkFZRUFBWUFBQUFGQmdRQUJ3QUFBQW9HQVFBQkFBQUZnQ2NBQUFBS0FBSUFKd0FFQmdRQUJ3QUFBQVVHQkFBSUFBQUFDZ1lCQUFFQUFBV0FLQUFBQUFvQUFnQW9BQVFHQkFBREFBQUFCUVlFQUFnQUFBQUtCZ0VBQVFBQUJZQXBBQUFBQ2dBQ0FDa0FCQVlFQUFZQUFBQUZCZ1FBQ1FBQUFBb0dBUUFCQUFBRmdDb0FBQUFLQUFJQUtnQUVCZ1FBQ1FBQUFBVUdCQUFLQUFBQUFBWUNBSUFBQUFBRmdDc0FBQUFLQUFJQUt3QUVCZ1FBQ2dBQUFBVUdCQUFMQUFBQUFBWUNBSUFBQUFBRmdDd0FBQUFLQUFJQUxBQUVCZ1FBQ3dBQUFBVUdCQUFNQUFBQUFBWUNBSUFBQUFBRmdDMEFBQUFLQUFJQUxRQUVCZ1FBREFBQUFBVUdCQUFOQUFBQUFBWUNBSUFBQUFBRmdDNEFBQUFLQUFJQUxnQUVCZ1FBQ1FBQUFBVUdCQUFOQUFBQUFBWUNBSUFBQUFBRmdDOEFBQUFLQUFJQUx3QUVCZ1FBREFBQUFBVUdCQUFPQUFBQUFBQUZnREFBQUFBS0FBSUFNQUFFQmdRQURnQUFBQVVHQkFBUEFBQUFBQVlDQUlBQUFBQUZnREVBQUFBS0FBSUFNUUFFQmdRQUR3QUFBQVVHQkFBUUFBQUFBQVlDQUlBQUFBQUZnRElBQUFBS0FBSUFNZ0FFQmdRQUVBQUFBQVVHQkFBUkFBQUFBQVlDQUlBQUFBQUZnRE1BQUFBS0FBSUFNd0FFQmdRQUVRQUFBQVVHQkFBU0FBQUFBQVlDQUlBQUFBQUZnRFFBQUFBS0FBSUFOQUFFQmdRQURnQUFBQVVHQkFBU0FBQUFBQVlDQUlBQUFBQUZnRFVBQUFBS0FBSUFOUUFFQmdRQUFnQUFBQVVHQkFBVEFBQUFDZ1lCQUFFQUFBV0FOZ0FBQUFvQUFnQTJBQVFHQkFBVEFBQUFCUVlFQUJRQUFBQUtCZ0VBQVFBQUJZQTNBQUFBQ2dBQ0FEY0FCQVlFQUJRQUFBQUZCZ1FBRlFBQUFBb0dBUUFCQUFBRmdEZ0FBQUFLQUFJQU9BQUVCZ1FBRlFBQUFBVUdCQUFXQUFBQUNnWUJBQUVBQUFXQU9RQUFBQW9BQWdBNUFBUUdCQUFXQUFBQUJRWUVBQmNBQUFBS0JnRUFBUUFBQllBNkFBQUFDZ0FDQURvQUJBWUVBQmNBQUFBRkJnUUFHQUFBQUFvR0FRQUJBQUFGZ0RzQUFBQUtBQUlBT3dBRUJnUUFHQUFBQUFVR0JBQVpBQUFBQUFZQ0FJQUFBQUFGZ0R3QUFBQUtBQUlBUEFBRUJnUUFHUUFBQUFVR0JBQWFBQUFBQUFZQ0FJQUFBQUFGZ0QwQUFBQUtBQUlBUFFBRUJnUUFHZ0FBQUFVR0JBQWJBQUFBQUFZQ0FJQUFBQUFGZ0Q0QUFBQUtBQUlBUGdBRUJnUUFHd0FBQUFVR0JBQWNBQUFBQUFZQ0FJQUFBQUFGZ0Q4QUFBQUtBQUlBUHdBRUJnUUFIQUFBQUFVR0JBQWRBQUFBQUFZQ0FJQUFBQUFGZ0VBQUFBQUtBQUlBUUFBRUJnUUFHQUFBQUFVR0JBQWRBQUFBQUFZQ0FJQUFBQUFGZ0VFQUFBQUtBQUlBUVFBRUJnUUFGZ0FBQUFVR0JBQWVBQUFBQ2dZQkFBRUFBQVdBUWdBQUFBb0FBZ0JDQUFRR0JBQWVBQUFBQlFZRUFCOEFBQUFLQmdFQUFRQUFCWUJEQUFBQUNnQUNBRU1BQkFZRUFCTUFBQUFGQmdRQUh3QUFBQW9HQVFBQkFBQUhnRVlBQUFBRUFoQUFmOEliQUlyTnEvOS93aHNBQ2ZXYi93b0FBZ0JFQUFBS0FnQUVBQVFLQWdBQkFBMENEQUFKOVp2L2Y4SWJBQUFBQUFBT0Fnd0FpczJyLzMvQ0d3QUFBQUFBRHdJTUFBbjFtLzhCbXlzQUFBQUFBQUFBQjRCSEFBQUFCQUlRQVBOSkV3QXhOVnYvODBrVEFMQmNTLzhLQUFJQVJRQVFBRWNBQUFCVWFHVnlaU0JwY3lCaElIWmhiR1Z1WTJVZ2IzSWdZMmhoY21kbElHVnljbTl5SUhOdmJXVjNhR1Z5WlNCcGJpQjBhR2x6SUdGeWIyMWhkR2xqSUhONWMzUmxiUzRBQ2dJQUJBQUVDZ0lBQVFBTkFnd0FzRnhMLy9OSkV3QUFBQUFBRGdJTUFERTFXLy96U1JNQUFBQUFBQThDREFDd1hFdi9kU0lqQUFBQUFBQUFBQWVBU0FBQUFBUUNFQUFCQVBIL3pRdkxBQUVBOGYrRzNiVUFDZ0FDQUVZQUFBb0NBQVFBQkFvQ0FBRUFEUUlNQUliZHRRQUJBUEgvQUFBQUFBNENEQUROQzhzQUFRRHgvd0FBQUFBUEFnd0FodDIxQUVZdUJnQUFBQUFBQUFBQUFBQUFBQUFBQUE9PQ==</t>
        </r>
      </text>
    </comment>
    <comment ref="J221" authorId="0">
      <text>
        <r>
          <rPr>
            <sz val="9"/>
            <color indexed="81"/>
            <rFont val="Tahoma"/>
            <family val="2"/>
          </rPr>
          <t>QzE2SDE3TjV8TUFTVEVSIFNIRUVUUGljdHVyZSA0Mjl8Vm1wRFJEQXhNREFFQXdJQkFBQUFBQUFBQUFBQUFBQ0FBQUFBQUFNQUZnQUFBRU5vWlcxRWNtRjNJREV5TGpBdU1pNHhNRGMyQkFJUUFBOStTUCtFc0dULy8vOHNBQk03R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HZ3F0eElXQ0FRQUFBQWtBQmdJQkFBQUFDUUFHUWdBQUJBSUFnQUJBQThJQWdBQkFBT0FMd0FBQUFRQ0VBQVBma2ovaExCay8vLy9MQUFUT3hvQUJJQUJBQUFBQUFJSUFBQUEwLzhUK3hrQUNnQUNBQUlBTndRQkFBRUFBQVNBQWdBQUFBQUNDQUFBQU9ML0FBQUFBQW9BQWdBREFBQUFCSUFEQUFBQUFBSUlBQUFBQUFBQUFBQUFDZ0FDQUFRQUFBQUVnQVFBQUFBQUFnZ0EvLzhPQU8wRTV2OEtBQUlBQlFBQUFBU0FCUUFBQUFBQ0NBRC8veXdBN1FUbS93b0FBZ0FHQURjRUFRQUJBQUFFZ0FZQUFBQUFBZ2dBQUFBQUFOb0p6UDhLQUFJQUJ3QUNCQUlBQndBckJBSUFBQUJJQkFBQUJvQUFBQUFBQUFJSUFET1RBd0RhY2NqL0JBSVFBTTFzL1AvYWNjai9NNU1EQUEybHovOGpDQUVBQUFJSEFnQUFBQUFIRFFBQkFBQUFBd0JnQU1nQUF3Qk9BQUFBQUFTQUJ3QUFBQUFDQ0FBQUFPTC8yZ25NL3dvQUFnQUlBQUFBQklBSUFBQUFBQUlJQUFBQTAvL3RCT2IvQ2dBQ0FBa0FBZ1FDQUFjQUt3UUNBQUFBU0FRQUFBYUFBQUFBQUFBQ0NBQTBrOWIvN1d6aS93UUNFQUROYk0vLzdXemkvelNUMXY4Z29Pbi9Jd2dCQUFBQ0J3SUFBQUFBQncwQUFRQUFBQU1BWUFESUFBTUFUZ0FBQUFBRWdBa0FBQUFBQWdnQUFBRFQvOGNPc3Y4S0FBSUFDZ0FDQkFJQUJ3QXJCQUlBQUFCSUJBQUFCb0FBQUFBQUFBSUlBRFNUMXYvSGRxNy9CQUlRQU0xc3ovL0hkcTcvTkpQVy8vcXB0ZjhqQ0FFQUFBSUhBZ0FBQUFBSERRQUJBQUFBQXdCZ0FNZ0FBd0JPQUFBQUFBU0FDZ0FBQUFBQ0NBQzlNOS8vdjZhVy93b0FBZ0FMQUFJRUFnQUhBQ3NFQWdBQUFFZ0VBQUFHZ0FBQUFBQUFBZ2dBOE1iaS83OE9rLzhFQWhBQWlxRGIvNzhPay8vd3h1TC84MEdhL3lNSUFRQUFBZ2NDQUFBQUFBY05BQUVBQUFBREFHQUF5QUFEQUU0QUFBQUFCSUFMQUFBQUFBSUlBR1BveVAvVGs0TC9DZ0FDQUF3QUFBQUVnQXdBQUFBQUFnZ0FLZ3ZNLytXOVpQOEtBQUlBRFFBM0JBRUFBUUFBQklBTkFBQUFBQUlJQUZEdHJ2L1RrNUgvQ2dBQ0FBNEFBQUFFZ0E0QUFBQUFBZ2dBRXlxMS93RHNydjhLQUFJQUR3QUFBQVNBRHdBQUFBQUNDQUFuRjZIL1dqZkYvd29BQWdBUUFBSUVBZ0FIQUNzRUFnQUJBRWdFQUFBM0JBRUFBUWFBQUFBQUFBQUNDQUJhcXFUL1dwL0Ivd1FDRUFEemc1My9XcC9CLzFxcXBQL0FCZEQvSXdnQkFBQUNCd0lBQUFBRkJ3RUFBUUFIRGdBQkFBQUFBd0JnQU1nQUF3Qk9TQUFBQUFBRWdCQUFBQUFBQWdnQStyNkQvNWY2dnY4S0FBSUFFUUFBQUFTQUVRQUFBQUFDQ0FBT3JHLy84VVhWL3dvQUFnQVNBQUFBQklBU0FBQUFBQUlJQU9GVFV2OHVDYy8vQ2dBQ0FCTUFBQUFFZ0JNQUFBQUFBZ2dBb1E1Si94R0JzdjhLQUFJQUZBQUFBQVNBRkFBQUFBQUNDQUNPSVYzL3RqV2Mvd29BQWdBVkFBQUFCSUFWQUFBQUFBSUlBTHA1ZXY5NWNxTC9DZ0FDQUJZQUFBQUZnQmNBQUFBS0FBSUFGd0FFQmdRQUFRQUFBQVVHQkFBQ0FBQUFDZ1lCQUFFQUFBV0FHQUFBQUFvQUFnQVlBQVFHQkFBQ0FBQUFCUVlFQUFNQUFBQUFCZ0lBZ0FBQUFBV0FHUUFBQUFvQUFnQVpBQVFHQkFBREFBQUFCUVlFQUFRQUFBQUFCZ0lBZ0FBQUFBV0FHZ0FBQUFvQUFnQWFBQVFHQkFBRUFBQUFCUVlFQUFVQUFBQUtCZ0VBQVFBQUJZQWJBQUFBQ2dBQ0FCc0FCQVlFQUFRQUFBQUZCZ1FBQmdBQUFBQUdBZ0NBQUFBQUJZQWNBQUFBQ2dBQ0FCd0FCQVlFQUFZQUFBQUZCZ1FBQndBQUFBQUdBZ0NBQUFBQUJZQWRBQUFBQ2dBQ0FCMEFCQVlFQUFjQUFBQUZCZ1FBQ0FBQUFBQUdBZ0NBQUFBQUJZQWVBQUFBQ2dBQ0FCNEFCQVlFQUFJQUFBQUZCZ1FBQ0FBQUFBQUdBZ0NBQUFBQUJZQWZBQUFBQ2dBQ0FCOEFCQVlFQUFjQUFBQUZCZ1FBQ1FBQUFBQUFCWUFnQUFBQUNnQUNBQ0FBQkFZRUFBa0FBQUFGQmdRQUNnQUFBQUFHQWdDQUFBQUFCWUFoQUFBQUNnQUNBQ0VBQkFZRUFBb0FBQUFGQmdRQUN3QUFBQUFHQWdDQUFBQUFCWUFpQUFBQUNnQUNBQ0lBQkFZRUFBc0FBQUFGQmdRQURBQUFBQW9HQVFBQkFBQUZnQ01BQUFBS0FBSUFJd0FFQmdRQUN3QUFBQVVHQkFBTkFBQUFBQVlDQUlBQUFBQUZnQ1FBQUFBS0FBSUFKQUFFQmdRQURRQUFBQVVHQkFBT0FBQUFBQVlDQUlBQUFBQUZnQ1VBQUFBS0FBSUFKUUFFQmdRQUNRQUFBQVVHQkFBT0FBQUFBQVlDQUlBQUFBQUZnQ1lBQUFBS0FBSUFKZ0FFQmdRQURnQUFBQVVHQkFBUEFBQUFDZ1lCQUFFQUFBV0FKd0FBQUFvQUFnQW5BQVFHQkFBUEFBQUFCUVlFQUJBQUFBQUtCZ0VBQVFBQUJZQW9BQUFBQ2dBQ0FDZ0FCQVlFQUJBQUFBQUZCZ1FBRVFBQUFBQUdBZ0NBQUFBQUJZQXBBQUFBQ2dBQ0FDa0FCQVlFQUJFQUFBQUZCZ1FBRWdBQUFBQUdBZ0NBQUFBQUJZQXFBQUFBQ2dBQ0FDb0FCQVlFQUJJQUFBQUZCZ1FBRXdBQUFBQUdBZ0NBQUFBQUJZQXJBQUFBQ2dBQ0FDc0FCQVlFQUJNQUFBQUZCZ1FBRkFBQUFBQUdBZ0NBQUFBQUJZQXNBQUFBQ2dBQ0FDd0FCQVlFQUJRQUFBQUZCZ1FBRlFBQUFBQUdBZ0NBQUFBQUJZQXRBQUFBQ2dBQ0FDMEFCQVlFQUJBQUFBQUZCZ1FBRlFBQUFBQUdBZ0NBQUFBQUI0QXdBQUFBQkFJUUFBQUE4ZjgwTS92L0FBRHgvKzBFNXY4S0FBSUFMZ0FBQ2dJQUJBQUVDZ0lBQVFBTkFnd0E3UVRtL3dBQThmOEFBQUFBRGdJTUFEUXorLzhBQVBIL0FBQUFBQThDREFEdEJPYi9SaTRHQUFBQUFBQUFBQWVBTVFBQUFBUUNFQUNCUGNiL2lzMnIvNEU5eHY4Sjladi9DZ0FDQUM4QUVBQkhBQUFBVkdobGNtVWdhWE1nWVNCMllXeGxibU5sSUc5eUlHTm9ZWEpuWlNCbGNuSnZjaUJ6YjIxbGQyaGxjbVVnYVc0Z2RHaHBjeUJoY205dFlYUnBZeUJ6ZVhOMFpXMHVBQW9DQUFRQUJBb0NBQUVBRFFJTUFBbjFtLytCUGNiL0FBQUFBQTRDREFDS3phdi9nVDNHL3dBQUFBQVBBZ3dBQ2ZXYi93SVcxdjhBQUFBQUFBQUhnRElBQUFBRUFoQUF6bVptL3hyc3pmL09abWIvMUwyNC93b0FBZ0F3QUFBS0FnQUVBQVFLQWdBQkFBMENEQURVdmJqL3ptWm0vd0FBQUFBT0Fnd0FHdXpOLzg1bVp2OEFBQUFBRHdJTUFOUzl1UDhVbFh2L0FBQUFBQUFBQUFBQUFBQUFBQUE9</t>
        </r>
      </text>
    </comment>
    <comment ref="K221" authorId="0">
      <text>
        <r>
          <rPr>
            <sz val="9"/>
            <color indexed="81"/>
            <rFont val="Tahoma"/>
            <family val="2"/>
          </rPr>
          <t>QzE2SDE3TjV8TUFTVEVSIFNIRUVUUGljdHVyZSA0Mjl8Vm1wRFJEQXhNREFFQXdJQkFBQUFBQUFBQUFBQUFBQ0FBQUFBQUFNQUZnQUFBRU5vWlcxRWNtRjNJREV5TGpBdU1pNHhNRGMyQkFJUUFBOStTUCtFc0dULy8vOHNBQk03R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HZ3F0eElXQ0FRQUFBQWtBQmdJQkFBQUFDUUFHUWdBQUJBSUFnQUJBQThJQWdBQkFBT0FMd0FBQUFRQ0VBQVBma2ovaExCay8vLy9MQUFUT3hvQUJJQUJBQUFBQUFJSUFBQUEwLzhUK3hrQUNnQUNBQUlBTndRQkFBRUFBQVNBQWdBQUFBQUNDQUFBQU9ML0FBQUFBQW9BQWdBREFBQUFCSUFEQUFBQUFBSUlBQUFBQUFBQUFBQUFDZ0FDQUFRQUFBQUVnQVFBQUFBQUFnZ0EvLzhPQU8wRTV2OEtBQUlBQlFBQUFBU0FCUUFBQUFBQ0NBRC8veXdBN1FUbS93b0FBZ0FHQURjRUFRQUJBQUFFZ0FZQUFBQUFBZ2dBQUFBQUFOb0p6UDhLQUFJQUJ3QUNCQUlBQndBckJBSUFBQUJJQkFBQUJvQUFBQUFBQUFJSUFET1RBd0RhY2NqL0JBSVFBTTFzL1AvYWNjai9NNU1EQUEybHovOGpDQUVBQUFJSEFnQUFBQUFIRFFBQkFBQUFBd0JnQU1nQUF3Qk9BQUFBQUFTQUJ3QUFBQUFDQ0FBQUFPTC8yZ25NL3dvQUFnQUlBQUFBQklBSUFBQUFBQUlJQUFBQTAvL3RCT2IvQ2dBQ0FBa0FBZ1FDQUFjQUt3UUNBQUFBU0FRQUFBYUFBQUFBQUFBQ0NBQTBrOWIvN1d6aS93UUNFQUROYk0vLzdXemkvelNUMXY4Z29Pbi9Jd2dCQUFBQ0J3SUFBQUFBQncwQUFRQUFBQU1BWUFESUFBTUFUZ0FBQUFBRWdBa0FBQUFBQWdnQUFBRFQvOGNPc3Y4S0FBSUFDZ0FDQkFJQUJ3QXJCQUlBQUFCSUJBQUFCb0FBQUFBQUFBSUlBRFNUMXYvSGRxNy9CQUlRQU0xc3ovL0hkcTcvTkpQVy8vcXB0ZjhqQ0FFQUFBSUhBZ0FBQUFBSERRQUJBQUFBQXdCZ0FNZ0FBd0JPQUFBQUFBU0FDZ0FBQUFBQ0NBQzlNOS8vdjZhVy93b0FBZ0FMQUFJRUFnQUhBQ3NFQWdBQUFFZ0VBQUFHZ0FBQUFBQUFBZ2dBOE1iaS83OE9rLzhFQWhBQWlxRGIvNzhPay8vd3h1TC84MEdhL3lNSUFRQUFBZ2NDQUFBQUFBY05BQUVBQUFBREFHQUF5QUFEQUU0QUFBQUFCSUFMQUFBQUFBSUlBR1BveVAvVGs0TC9DZ0FDQUF3QUFBQUVnQXdBQUFBQUFnZ0FLZ3ZNLytXOVpQOEtBQUlBRFFBM0JBRUFBUUFBQklBTkFBQUFBQUlJQUZEdHJ2L1RrNUgvQ2dBQ0FBNEFBQUFFZ0E0QUFBQUFBZ2dBRXlxMS93RHNydjhLQUFJQUR3QUFBQVNBRHdBQUFBQUNDQUFuRjZIL1dqZkYvd29BQWdBUUFBSUVBZ0FIQUNzRUFnQUJBRWdFQUFBM0JBRUFBUWFBQUFBQUFBQUNDQUJhcXFUL1dwL0Ivd1FDRUFEemc1My9XcC9CLzFxcXBQL0FCZEQvSXdnQkFBQUNCd0lBQUFBRkJ3RUFBUUFIRGdBQkFBQUFBd0JnQU1nQUF3Qk9TQUFBQUFBRWdCQUFBQUFBQWdnQStyNkQvNWY2dnY4S0FBSUFFUUFBQUFTQUVRQUFBQUFDQ0FBT3JHLy84VVhWL3dvQUFnQVNBQUFBQklBU0FBQUFBQUlJQU9GVFV2OHVDYy8vQ2dBQ0FCTUFBQUFFZ0JNQUFBQUFBZ2dBb1E1Si94R0JzdjhLQUFJQUZBQUFBQVNBRkFBQUFBQUNDQUNPSVYzL3RqV2Mvd29BQWdBVkFBQUFCSUFWQUFBQUFBSUlBTHA1ZXY5NWNxTC9DZ0FDQUJZQUFBQUZnQmNBQUFBS0FBSUFGd0FFQmdRQUFRQUFBQVVHQkFBQ0FBQUFDZ1lCQUFFQUFBV0FHQUFBQUFvQUFnQVlBQVFHQkFBQ0FBQUFCUVlFQUFNQUFBQUFCZ0lBZ0FBQUFBV0FHUUFBQUFvQUFnQVpBQVFHQkFBREFBQUFCUVlFQUFRQUFBQUFCZ0lBZ0FBQUFBV0FHZ0FBQUFvQUFnQWFBQVFHQkFBRUFBQUFCUVlFQUFVQUFBQUtCZ0VBQVFBQUJZQWJBQUFBQ2dBQ0FCc0FCQVlFQUFRQUFBQUZCZ1FBQmdBQUFBQUdBZ0NBQUFBQUJZQWNBQUFBQ2dBQ0FCd0FCQVlFQUFZQUFBQUZCZ1FBQndBQUFBQUdBZ0NBQUFBQUJZQWRBQUFBQ2dBQ0FCMEFCQVlFQUFjQUFBQUZCZ1FBQ0FBQUFBQUdBZ0NBQUFBQUJZQWVBQUFBQ2dBQ0FCNEFCQVlFQUFJQUFBQUZCZ1FBQ0FBQUFBQUdBZ0NBQUFBQUJZQWZBQUFBQ2dBQ0FCOEFCQVlFQUFjQUFBQUZCZ1FBQ1FBQUFBQUFCWUFnQUFBQUNnQUNBQ0FBQkFZRUFBa0FBQUFGQmdRQUNnQUFBQUFHQWdDQUFBQUFCWUFoQUFBQUNnQUNBQ0VBQkFZRUFBb0FBQUFGQmdRQUN3QUFBQUFHQWdDQUFBQUFCWUFpQUFBQUNnQUNBQ0lBQkFZRUFBc0FBQUFGQmdRQURBQUFBQW9HQVFBQkFBQUZnQ01BQUFBS0FBSUFJd0FFQmdRQUN3QUFBQVVHQkFBTkFBQUFBQVlDQUlBQUFBQUZnQ1FBQUFBS0FBSUFKQUFFQmdRQURRQUFBQVVHQkFBT0FBQUFBQVlDQUlBQUFBQUZnQ1VBQUFBS0FBSUFKUUFFQmdRQUNRQUFBQVVHQkFBT0FBQUFBQVlDQUlBQUFBQUZnQ1lBQUFBS0FBSUFKZ0FFQmdRQURnQUFBQVVHQkFBUEFBQUFDZ1lCQUFFQUFBV0FKd0FBQUFvQUFnQW5BQVFHQkFBUEFBQUFCUVlFQUJBQUFBQUtCZ0VBQVFBQUJZQW9BQUFBQ2dBQ0FDZ0FCQVlFQUJBQUFBQUZCZ1FBRVFBQUFBQUdBZ0NBQUFBQUJZQXBBQUFBQ2dBQ0FDa0FCQVlFQUJFQUFBQUZCZ1FBRWdBQUFBQUdBZ0NBQUFBQUJZQXFBQUFBQ2dBQ0FDb0FCQVlFQUJJQUFBQUZCZ1FBRXdBQUFBQUdBZ0NBQUFBQUJZQXJBQUFBQ2dBQ0FDc0FCQVlFQUJNQUFBQUZCZ1FBRkFBQUFBQUdBZ0NBQUFBQUJZQXNBQUFBQ2dBQ0FDd0FCQVlFQUJRQUFBQUZCZ1FBRlFBQUFBQUdBZ0NBQUFBQUJZQXRBQUFBQ2dBQ0FDMEFCQVlFQUJBQUFBQUZCZ1FBRlFBQUFBQUdBZ0NBQUFBQUI0QXdBQUFBQkFJUUFBQUE4ZjgwTS92L0FBRHgvKzBFNXY4S0FBSUFMZ0FBQ2dJQUJBQUVDZ0lBQVFBTkFnd0E3UVRtL3dBQThmOEFBQUFBRGdJTUFEUXorLzhBQVBIL0FBQUFBQThDREFEdEJPYi9SaTRHQUFBQUFBQUFBQWVBTVFBQUFBUUNFQUNCUGNiL2lzMnIvNEU5eHY4Sjladi9DZ0FDQUM4QUVBQkhBQUFBVkdobGNtVWdhWE1nWVNCMllXeGxibU5sSUc5eUlHTm9ZWEpuWlNCbGNuSnZjaUJ6YjIxbGQyaGxjbVVnYVc0Z2RHaHBjeUJoY205dFlYUnBZeUJ6ZVhOMFpXMHVBQW9DQUFRQUJBb0NBQUVBRFFJTUFBbjFtLytCUGNiL0FBQUFBQTRDREFDS3phdi9nVDNHL3dBQUFBQVBBZ3dBQ2ZXYi93SVcxdjhBQUFBQUFBQUhnRElBQUFBRUFoQUF6bVptL3hyc3pmL09abWIvMUwyNC93b0FBZ0F3QUFBS0FnQUVBQVFLQWdBQkFBMENEQURVdmJqL3ptWm0vd0FBQUFBT0Fnd0FHdXpOLzg1bVp2OEFBQUFBRHdJTUFOUzl1UDhVbFh2L0FBQUFBQUFBQUFBQUFBQUFBQUE9</t>
        </r>
      </text>
    </comment>
    <comment ref="K222" authorId="0">
      <text>
        <r>
          <rPr>
            <b/>
            <sz val="9"/>
            <color indexed="81"/>
            <rFont val="Tahoma"/>
            <family val="2"/>
          </rPr>
          <t>QzIzSDE4Q2xOM081fE1BU1RFUiBTSEVFVFBpY3R1cmUgMzczfFZtcERSREF4TURBRUF3SUJBQUFBQUFBQUFBQUFBQUNBQUFBQUFBTUFGZ0FBQUVOb1pXMUVjbUYzSURFeUxqQXVNaTR4TURjMkJBSVFBRE1LZVArVk02UC9zWjJqQU90QVN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BBQUFBQkFJUUFBQUFBQUFBQUFBQUFBQnhCR3RNYXdVV0NBUUFBQUFrQUJnSUJBQUFBQ1FBR1FnQUFCQUlBZ0FCQUE4SUFnQUJBQU9BU0FBQUFBUUNFQUF6Q25qL2xUT2ovN0dkb3dEclFFb0FCSUFCQUFBQUFBSUlBUHJNZnY4ZWVENEFDZ0FDQUFJQUFnUUNBQWdBS3dRQ0FBRUFTQVFBQURjRUFRQUJCb0FBQUFBQUFBSUlBUHBzZ3Y4ZWtEb0FCQUlRQVBvc2UvOGVrRG9BbElhQy8xR0RTUUFqQ0FFQUFBSUhBZ0FBQUFVSEFRQUJBQWNPQUFFQUFBQURBR0FBeUFBREFFOUlBQUFBQUFTQUFnQUFBQUFDQ0FBenFudi9NS0lnQUFvQUFnQURBRGNFQVFBQkFBQUVnQU1BQUFBQUFnZ0FjKytULy8vL0RnQUtBQUlBQkFBd0JBRUFCekVFRUFBakFBQUFKQUFBQUNrQUFBQUFBQUFBQUFBRWdBUUFBQUFBQWdnQWtIZXcvMEJGR0FBS0FBSUFCUUFDQkFJQUNBQXJCQUlBQUFCSUJBQUFOd1FCQUFFR2dBQUFBQUFBQWdnQWtCZTAvMEJkRkFBRUFoQUFrTmVzLzBCZEZBQXFNYlQvUUIwY0FDTUlBUUFBQWdjQ0FBQUFBQWNOQUFFQUFBQURBR0FBeUFBREFFOEFBQUFBQklBRkFBQUFBQUlJQU1FWnd2OEFBQUFBQ2dBQ0FBWUFNQVFCQUFjeEJCQUFKUUFBQUNZQUFBQUFBQUFBS3dBQUFBQUFCSUFHQUFBQUFBSUlBSkIzc1AvQXV1Zi9DZ0FDQUFjQUFBQUVnQWNBQUFBQUFnZ0EwTHk1LzZNeXkvOEtBQUlBQ0FBQ0JBSUFDQUFyQkFJQUFRQklCQUFBTndRQkFBRUdnQUFBQUFBQUFnZ0EwRnk5LzZNYXovOEVBaEFBMEJ5Mi8zQW53UDlxZHIzL294clAveU1JQVFEL0FRY0JBUDhDQndJQUFBQUZCd0VBQXdBSERnQUJBQUFBQXdCZ0FNZ0FBd0JQU0FBQUFBQUVnQWdBQUFBQUFnZ0FjKytUL3dBQThmOEtBQUlBQ1FBd0JBRUFCekVFRUFBcEFBQUFLQUFBQUNvQUFBQUFBQUFBQUFBRWdBa0FBQUFBQWdnQU02cDcvOUJkMy84S0FBSUFDZ0FDQkFJQUNBQXJCQUlBQVFCSUJBQUFOd1FCQUFFR2dBQUFBQUFBQWdnQU0wcC8vOUJGNC84RUFoQUFNd3A0LzV4UzFQL05ZMy8vMEVYai95TUlBUUQvQVFjQkFQOENCd0lBQUFBRkJ3RUFBd0FIRGdBQkFBQUFBd0JnQU1nQUF3QlBTQUFBQUFBRWdBb0FBQUFBQWdnQXdSbmcvd0FBQUFBS0FBSUFDd0FDQkFJQUJ3QXJCQUlBQUFCSUJBQUFCb0FBQUFBQUFBSUlBUFNzNC84QWFQei9CQUlRQUk2RzNQOEFhUHovOUt6ai96T2JBd0FqQ0FFQUFBSUhBZ0FBQUFBSERRQUJBQUFBQXdCZ0FNZ0FBd0JPQUFBQUFBU0FDd0FBQUFBQ0NBRHl1L0gvd0xybi93b0FBZ0FNQUFBQUJJQU1BQUFBQUFJSUFDOS82LytVWXNyL0NnQUNBQTBBQUFBRWdBMEFBQUFBQWdnQWlNb0JBS2hQdHY4S0FBSUFEZ0FBQUFTQURnQUFBQUFDQ0FDbFVoNEE2SlMvL3dvQUFnQVBBQUFBQklBUEFBQUFBQUlJQVArZE5BRDdnYXYvQ2dBQ0FCQUFBZ1FDQUJFQUt3UUNBQUFBU0FRQUFEY0VBUUFCQm9BQUFBQUFBQUlJQVA4OU9BRDdtYXovQkFJUUFQLzlNQUNWTTZQL21WYzRBUHVaclA4akNBRUEvd0VIQVFEL0FnY0NBQUFBQlFjQkFBTUFCdzRBQVFBQUFBTUFZQURJQUFNQVEyd0FBQUFBQklBUUFBQUFBQUlJQUdpUEpBQVU3ZHovQ2dBQ0FCRUFBQUFFZ0JFQUFBQUFBZ2dBRGtRT0FBQUE4ZjhLQUFJQUVnQUFBQVNBRWdBQUFBQUNDQUFPUkE0QS8vOE9BQW9BQWdBVEFBQUFCSUFUQUFBQUFBSUlBR2lQSkFEc0VpTUFDZ0FDQUJRQUFBQUVnQlFBQUFBQUFnZ0FwVkllQUJoclFBQUtBQUlBRlFBQ0JBSUFCd0FyQkFJQUFBQklCQUFBQm9BQUFBQUFBQUlJQU5qbElRQVkwendBQkFJUUFISy9HZ0FZMHp3QTJPVWhBRXNHUkFBakNBRUFBQUlIQWdBQUFBQUhEUUFCQUFBQUF3QmdBTWdBQXdCT0FBQUFBQVNBRlFBQUFBQUNDQUNJeWdFQVdMQkpBQW9BQWdBV0FBQUFCSUFXQUFBQUFBSUlBQzkvNi85c25UVUFDZ0FDQUJjQUFnUUNBQWNBS3dRQ0FBQUFTQVFBQUFhQUFBQUFBQUFDQ0FCaUV1Ly9iQVV5QUFRQ0VBRDg2K2YvYkFVeUFHSVM3LytmT0RrQUl3Z0JBQUFDQndJQUFBQUFCdzBBQVFBQUFBTUFZQURJQUFNQVRnQUFBQUFFZ0JjQUFBQUFBZ2dBOHJ2eC8wQkZHQUFLQUFJQUdBQUFBQVNBR0FBQUFBQUNDQUNGRjBFQXJNMFpBQW9BQWdBWkFBQUFCSUFaQUFBQUFBSUlBTVpjV1FEY2J5c0FDZ0FDQUJvQUFnUUNBQWdBS3dRQ0FBQUFTQVFBQUFhQUFBQUFBQUFDQ0FERy9Gd0EzSWNuQUFRQ0VBREd2RlVBM0ljbkFGOFdYUURjUnk4QUl3Z0JBQUFDQndJQUFBQUFCdzBBQVFBQUFBTUFZQURJQUFNQVR3QUFBQUFFZ0JvQUFBQUFBZ2dBQnFKeEFLek5HUUFLQUFJQUd3QUFBQVNBR3dBQUFBQUNDQUF5K280QWJ3b2dBQW9BQWdBY0FBQUFCSUFjQUFBQUFBSUlBQjROb3dBVnZ3a0FDZ0FDQUIwQUFBQUVnQjBBQUFBQUFnZ0Ezc2VaQVBnMjdmOEtBQUlBSGdBQUFBU0FIZ0FBQUFBQ0NBQ3liM3dBTmZybS93b0FBZ0FmQUFBQUJJQWZBQUFBQUFJSUFNWmNhQUNQUmYzL0NnQUNBQ0FBQUFBRWdDQUFBQUFBQWdnQXhseEtBSTlGL2Y4S0FBSUFJUUFBQUFXQUlnQUFBQW9BQWdBaUFBUUdCQUFCQUFBQUJRWUVBQUlBQUFBS0JnRUFBUUFBQllBakFBQUFDZ0FDQUNNQUJBWUVBQUlBQUFBRkJnUUFBd0FBQUFFR0FnQUhBQW9HQVFBQkFBQUZnQ1FBQUFBS0FBSUFKQUFFQmdRQUF3QUFBQVVHQkFBRUFBQUFDZ1lCQUFFQUFBV0FKUUFBQUFvQUFnQWxBQVFHQkFBRUFBQUFCUVlFQUFVQUFBQUtCZ0VBQVFBQUJZQW1BQUFBQ2dBQ0FDWUFCQVlFQUFVQUFBQUZCZ1FBQmdBQUFBb0dBUUFCQUFBRmdDY0FBQUFLQUFJQUp3QUVCZ1FBQmdBQUFBVUdCQUFIQUFBQUNnWUJBQUVBQUFXQUtBQUFBQW9BQWdBb0FBUUdCQUFHQUFBQUJRWUVBQWdBQUFBS0JnRUFBUUFBQllBcEFBQUFDZ0FDQUNrQUJBWUVBQU1BQUFBRkJnUUFDQUFBQUFvR0FRQUJBQUFGZ0NvQUFBQUtBQUlBS2dBRUJnUUFDQUFBQUFVR0JBQUpBQUFBQVFZQ0FBWUFDZ1lCQUFFQUFBV0FLd0FBQUFvQUFnQXJBQVFHQkFBRkFBQUFCUVlFQUFvQUFBQUJCZ0lBQmdBS0JnRUFBUUFBQllBc0FBQUFDZ0FDQUN3QUJBWUVBQW9BQUFBRkJnUUFDd0FBQUFBR0FnQ0FBQUFBQllBdEFBQUFDZ0FDQUMwQUJBWUVBQXNBQUFBRkJnUUFEQUFBQUFBR0FnQ0FBQUFBQllBdUFBQUFDZ0FDQUM0QUJBWUVBQXdBQUFBRkJnUUFEUUFBQUFBR0FnQ0FBQUFBQllBdkFBQUFDZ0FDQUM4QUJBWUVBQTBBQUFBRkJnUUFEZ0FBQUFBR0FnQ0FBQUFBQllBd0FBQUFDZ0FDQURBQUJBWUVBQTRBQUFBRkJnUUFEd0FBQUFvR0FRQUJBQUFGZ0RFQUFBQUtBQUlBTVFBRUJnUUFEZ0FBQUFVR0JBQVFBQUFBQUFZQ0FJQUFBQUFGZ0RJQUFBQUtBQUlBTWdBRUJnUUFFQUFBQUFVR0JBQVJBQUFBQUFZQ0FJQUFBQUFGZ0RNQUFBQUtBQUlBTXdBRUJnUUFDd0FBQUFVR0JBQVJBQUFBQUFZQ0FJQUFBQUFGZ0RRQUFBQUtBQUlBTkFBRUJnUUFFUUFBQUFVR0JBQVNBQUFBQUFZQ0FJQUFBQUFGZ0RVQUFBQUtBQUlBTlFBRUJnUUFFZ0FBQUFVR0JBQVRBQUFBQUFZQ0FJQUFBQUFGZ0RZQUFBQUtBQUlBTmdBRUJnUUFFd0FBQUFVR0JBQVVBQUFBQUFZQ0FJQUFBQUFGZ0RjQUFBQUtBQUlBTndBRUJnUUFGQUFBQUFVR0JBQVZBQUFBQUFZQ0FJQUFBQUFGZ0RnQUFBQUtBQUlBT0FBRUJnUUFGUUFBQUFVR0JBQVdBQUFBQUFZQ0FJQUFBQUFGZ0RrQUFBQUtBQUlBT1FBRUJnUUFGZ0FBQUFVR0JBQVhBQUFBQUFZQ0FJQUFBQUFGZ0RvQUFBQUtBQUlBT2dBRUJnUUFDZ0FBQUFVR0JBQVhBQUFBQUFZQ0FJQUFBQUFGZ0RzQUFBQUtBQUlBT3dBRUJnUUFFZ0FBQUFVR0JBQVhBQUFBQUFZQ0FJQUFBQUFGZ0R3QUFBQUtBQUlBUEFBRUJnUUFFd0FBQUFVR0JBQVlBQUFBQUFBRmdEMEFBQUFLQUFJQVBRQUVCZ1FBR0FBQUFBVUdCQUFaQUFBQUFBWUNBSUFBQUFBRmdENEFBQUFLQUFJQVBnQUVCZ1FBR1FBQUFBVUdCQUFhQUFBQUFBWUNBSUFBQUFBRmdEOEFBQUFLQUFJQVB3QUVCZ1FBR2dBQUFBVUdCQUFiQUFBQUFBWUNBSUFBQUFBRmdFQUFBQUFLQUFJQVFBQUVCZ1FBR3dBQUFBVUdCQUFjQUFBQUFBWUNBSUFBQUFBRmdFRUFBQUFLQUFJQVFRQUVCZ1FBSEFBQUFBVUdCQUFkQUFBQUFBWUNBSUFBQUFBRmdFSUFBQUFLQUFJQVFnQUVCZ1FBSFFBQUFBVUdCQUFlQUFBQUFBWUNBSUFBQUFBRmdFTUFBQUFLQUFJQVF3QUVCZ1FBSGdBQUFBVUdCQUFmQUFBQUFBWUNBSUFBQUFBRmdFUUFBQUFLQUFJQVJBQUVCZ1FBR2dBQUFBVUdCQUFmQUFBQUFBWUNBSUFBQUFBRmdFVUFBQUFLQUFJQVJRQUVCZ1FBSHdBQUFBVUdCQUFnQUFBQUFBWUNBSUFBQUFBRmdFWUFBQUFLQUFJQVJnQUVCZ1FBR0FBQUFBVUdCQUFnQUFBQUFBWUNBSUFBQUFBSGdFa0FBQUFFQWhBQXdaNzUvNEhZRHdEQm52bi9BQUFBQUFvQUFnQkhBQkFBUndBQUFGUm9aWEpsSUdseklHRWdkbUZzWlc1alpTQnZjaUJqYUdGeVoyVWdaWEp5YjNJZ2MyOXRaWGRvWlhKbElHbHVJSFJvYVhNZ1lYSnZiV0YwYVdNZ2MzbHpkR1Z0TGdBS0FnQUVBQVFLQWdBQkFBMENEQUFBQUFBQXdaNzUvd0FBQUFBT0Fnd0FnZGdQQU1HZStmOEFBQUFBRHdJTUFBQUFBQUJCZHdrQUFBQUFBQUFBQjRCS0FBQUFCQUlRQUVzSENBQWExdWovU3djSUFOU24wLzhLQUFJQVNBQUFDZ0lBQkFBRUNnSUFBUUFOQWd3QTFLZlQvMHNIQ0FBQUFBQUFEZ0lNQUJyVzZQOUxCd2dBQUFBQUFBOENEQURVcDlQL2tqVWRBQUFBQUFBQUFBZUFTd0FBQUFRQ0VBQkxCd2dBY29aQkFFc0hDQUFzV0N3QUNnQUNBRWtBQUFvQ0FBUUFCQW9DQUFFQURRSU1BQ3hZTEFCTEJ3Z0FBQUFBQUE0Q0RBQnloa0VBU3djSUFBQUFBQUFQQWd3QUxGZ3NBSkkxSFFBQUFBQUFBQUFIZ0V3QUFBQUVBaEFBeGx4WkFGL0RJUURHWEZrQTNlb1JBQW9BQWdCS0FBQUtBZ0FFQUFRS0FnQUJBQTBDREFEZDZoRUF4bHhaQUFBQUFBQU9BZ3dBWDhNaEFNWmNXUUFBQUFBQUR3SU1BTjNxRVFCSE5Xa0FBQUFBQUFBQUI0Qk5BQUFBQkFJUUFQSzBoUUNZc0JnQThyU0ZBRkdDQXdBS0FBSUFTd0FBQ2dJQUJBQUVDZ0lBQVFBTkFnd0FVWUlEQVBLMGhRQUFBQUFBRGdJTUFKaXdHQUR5dElVQUFBQUFBQThDREFCUmdnTUFPT09hQUFBQUFBQUFBQUFBQUFBQUFBQUE=</t>
        </r>
      </text>
    </comment>
    <comment ref="J223" authorId="0">
      <text>
        <r>
          <rPr>
            <sz val="9"/>
            <color indexed="81"/>
            <rFont val="Tahoma"/>
            <family val="2"/>
          </rPr>
          <t>QzE1SDE2TzN8TUFTVEVSIFNIRUVUUGljdHVyZSA2MzV8Vm1wRFJEQXhNREFFQXdJQkFBQUFBQUFBQUFBQUFBQ0FBQUFBQUFNQUZnQUFBRU5vWlcxRWNtRjNJREV5TGpBdU1pNHhNRGMyQkFJUUFBQmdoUC9haWN2L3paTWVBRXd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c0FBQUFCQUlRQUFBQUFBQUFBQUFBQUlER0JMbHhVUWdXQ0FRQUFBQWtBQmdJQkFBQUFDUUFHUWdBQUJBSUFnQUJBQThJQWdBQkFBT0FLQUFBQUFRQ0VBQUFZSVQvMm9uTC84MlRIZ0JNTEdnQUJJQUJBQUFBQUFJSUFBRUF0ZjlNN0djQUNnQUNBQUlBTndRQkFBRUFBQVNBQWdBQUFBQUNDQUFCQU1UL09mRk5BQW9BQWdBREFBQUFCSUFEQUFBQUFBSUlBQUVBNHY4NThVMEFDZ0FDQUFRQU53UUJBQUVBQUFTQUJBQUFBQUFDQ0FBQkFMWC9Kdll6QUFvQUFnQUZBQUFBQklBRkFBQUFBQUlJQUFFQXhQOFQreGtBQ2dBQ0FBWUFBZ1FDQUFnQUt3UUNBQUFBU0FRQUFEY0VBUUFCQm9BQUFBQUFBQUlJQUFDZ3gvOFRFeFlBQkFJUUFBQmd3UDhURXhZQW1ybkgveFBUSFFBakNBRUFBQUlIQWdBQUFBQUhEUUFCQUFBQUF3QmdBTWdBQXdCUEFBQUFBQVNBQmdBQUFBQUNDQUFCQU9ML0Uvc1pBQW9BQWdBSEFBQUFCSUFIQUFBQUFBSUlBQUVBOGY4bTlqTUFDZ0FDQUFnQUFBQUVnQWdBQUFBQUFnZ0FBQUFQQUNiMk13QUtBQUlBQ1FBQUFBU0FDUUFBQUFBQ0NBQUFBQjRBRS9zWkFBb0FBZ0FLQUFBQUJJQUtBQUFBQUFJSUFBQUFEd0FBQUFBQUNnQUNBQXNBQUFBRWdBc0FBQUFBQWdnQS8vOGRBTzBFNXY4S0FBSUFEQUFBQUFTQURBQUFBQUFDQ0FELy93NEEyZ25NL3dvQUFnQU5BQUFBQklBTkFBQUFBQUlJQUFBQThmL2FDY3ovQ2dBQ0FBNEFBQUFFZ0E0QUFBQUFBZ2dBQUFEaS8rMEU1djhLQUFJQUR3QUFBQVNBRHdBQUFBQUNDQUFBQVBIL0FBQUFBQW9BQWdBUUFBQUFCSUFRQUFBQUFBSUlBQUVBbC84bTlqTUFDZ0FDQUJFQUFBQUVnQkVBQUFBQUFnZ0FBUUNJL3hQN0dRQUtBQUlBRWdBQ0JBSUFDQUFyQkFJQUFBQklCQUFBTndRQkFBRUdnQUFBQUFBQUFnZ0FBS0NML3hNVEZnQUVBaEFBQUdDRS94TVRGZ0NhdVl2L0U5TWRBQ01JQVFBQUFnY0NBQUFBQUFjTkFBRUFBQUFEQUdBQXlBQURBRThBQUFBQUJJQVNBQUFBQUFJSUFBRUFpUDg1OFUwQUNnQUNBQk1BQWdRQ0FBZ0FLd1FDQUFFQVNBUUFBRGNFQVFBQkJvQUFBQUFBQUFJSUFBQ2dpLzg1Q1VvQUJBSVFBQUJnaFA4NUNVb0Ftcm1MLzJ6OFdBQWpDQUVBQUFJSEFnQUFBQVVIQVFBQkFBY09BQUVBQUFBREFHQUF5QUFEQUU5SUFBQUFBQVdBRkFBQUFBb0FBZ0FVQUFRR0JBQUJBQUFBQlFZRUFBSUFBQUFLQmdFQUFRQUFCWUFWQUFBQUNnQUNBQlVBQkFZRUFBSUFBQUFGQmdRQUF3QUFBQW9HQVFBQkFBQUZnQllBQUFBS0FBSUFGZ0FFQmdRQUFnQUFBQVVHQkFBRUFBQUFDZ1lCQUFFQUFBV0FGd0FBQUFvQUFnQVhBQVFHQkFBRUFBQUFCUVlFQUFVQUFBQUtCZ0VBQVFBQUJZQVlBQUFBQ2dBQ0FCZ0FCQVlFQUFVQUFBQUZCZ1FBQmdBQUFBb0dBUUFCQUFBRmdCa0FBQUFLQUFJQUdRQUVCZ1FBQmdBQUFBVUdCQUFIQUFBQUFBWUNBSUFBQUFBRmdCb0FBQUFLQUFJQUdnQUVCZ1FBQndBQUFBVUdCQUFJQUFBQUFBWUNBSUFBQUFBRmdCc0FBQUFLQUFJQUd3QUVCZ1FBQ0FBQUFBVUdCQUFKQUFBQUFBWUNBSUFBQUFBRmdCd0FBQUFLQUFJQUhBQUVCZ1FBQ1FBQUFBVUdCQUFLQUFBQUFBWUNBSUFBQUFBRmdCMEFBQUFLQUFJQUhRQUVCZ1FBQ2dBQUFBVUdCQUFMQUFBQUFBWUNBSUFBQUFBRmdCNEFBQUFLQUFJQUhnQUVCZ1FBQ3dBQUFBVUdCQUFNQUFBQUFBWUNBSUFBQUFBRmdCOEFBQUFLQUFJQUh3QUVCZ1FBREFBQUFBVUdCQUFOQUFBQUFBWUNBSUFBQUFBRmdDQUFBQUFLQUFJQUlBQUVCZ1FBRFFBQUFBVUdCQUFPQUFBQUFBWUNBSUFBQUFBRmdDRUFBQUFLQUFJQUlRQUVCZ1FBRGdBQUFBVUdCQUFQQUFBQUFBWUNBSUFBQUFBRmdDSUFBQUFLQUFJQUlnQUVCZ1FBQmdBQUFBVUdCQUFQQUFBQUFBWUNBSUFBQUFBRmdDTUFBQUFLQUFJQUl3QUVCZ1FBQ2dBQUFBVUdCQUFQQUFBQUFBWUNBSUFBQUFBRmdDUUFBQUFLQUFJQUpBQUVCZ1FBQkFBQUFBVUdCQUFRQUFBQUNnWUJBQUVBQUFXQUpRQUFBQW9BQWdBbEFBUUdCQUFRQUFBQUJRWUVBQkVBQUFBQUJnSUFBZ0FBQUFXQUpnQUFBQW9BQWdBbUFBUUdCQUFRQUFBQUJRWUVBQklBQUFBS0JnRUFBUUFBQjRBcEFBQUFCQUlRQUFBQUFBQlpLUzhBQUFBQUFCUDdHUUFLQUFJQUp3QUFDZ0lBQkFBRUNnSUFBUUFOQWd3QUUvc1pBQUFBQUFBQUFBQUFEZ0lNQUZrcEx3QUFBQUFBQUFBQUFBOENEQUFUK3hrQVJpNFZBQUFBQUFBQUFBZUFLZ0FBQUFRQ0VBQUFBQUFBTkRQNy93QUFBQUR0Qk9iL0NnQUNBQ2dBQUFvQ0FBUUFCQW9DQUFFQURRSU1BTzBFNXY4QUFBQUFBQUFBQUE0Q0RBQTBNL3YvQUFBQUFBQUFBQUFQQWd3QTdRVG0vMFl1RlFBQUFBQUFBQUFBQUFBQUFBQUFBQT09</t>
        </r>
      </text>
    </comment>
    <comment ref="K223" authorId="0">
      <text>
        <r>
          <rPr>
            <sz val="9"/>
            <color indexed="81"/>
            <rFont val="Tahoma"/>
            <family val="2"/>
          </rPr>
          <t>QzE1SDE2TzN8TUFTVEVSIFNIRUVUUGljdHVyZSA2MzV8Vm1wRFJEQXhNREFFQXdJQkFBQUFBQUFBQUFBQUFBQ0FBQUFBQUFNQUZnQUFBRU5vWlcxRWNtRjNJREV5TGpBdU1pNHhNRGMyQkFJUUFBQmdoUC9haWN2L3paTWVBRXd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c0FBQUFCQUlRQUFBQUFBQUFBQUFBQUlER0JMbHhVUWdXQ0FRQUFBQWtBQmdJQkFBQUFDUUFHUWdBQUJBSUFnQUJBQThJQWdBQkFBT0FLQUFBQUFRQ0VBQUFZSVQvMm9uTC84MlRIZ0JNTEdnQUJJQUJBQUFBQUFJSUFBRUF0ZjlNN0djQUNnQUNBQUlBTndRQkFBRUFBQVNBQWdBQUFBQUNDQUFCQU1UL09mRk5BQW9BQWdBREFBQUFCSUFEQUFBQUFBSUlBQUVBNHY4NThVMEFDZ0FDQUFRQU53UUJBQUVBQUFTQUJBQUFBQUFDQ0FBQkFMWC9Kdll6QUFvQUFnQUZBQUFBQklBRkFBQUFBQUlJQUFFQXhQOFQreGtBQ2dBQ0FBWUFBZ1FDQUFnQUt3UUNBQUFBU0FRQUFEY0VBUUFCQm9BQUFBQUFBQUlJQUFDZ3gvOFRFeFlBQkFJUUFBQmd3UDhURXhZQW1ybkgveFBUSFFBakNBRUFBQUlIQWdBQUFBQUhEUUFCQUFBQUF3QmdBTWdBQXdCUEFBQUFBQVNBQmdBQUFBQUNDQUFCQU9ML0Uvc1pBQW9BQWdBSEFBQUFCSUFIQUFBQUFBSUlBQUVBOGY4bTlqTUFDZ0FDQUFnQUFBQUVnQWdBQUFBQUFnZ0FBQUFQQUNiMk13QUtBQUlBQ1FBQUFBU0FDUUFBQUFBQ0NBQUFBQjRBRS9zWkFBb0FBZ0FLQUFBQUJJQUtBQUFBQUFJSUFBQUFEd0FBQUFBQUNnQUNBQXNBQUFBRWdBc0FBQUFBQWdnQS8vOGRBTzBFNXY4S0FBSUFEQUFBQUFTQURBQUFBQUFDQ0FELy93NEEyZ25NL3dvQUFnQU5BQUFBQklBTkFBQUFBQUlJQUFBQThmL2FDY3ovQ2dBQ0FBNEFBQUFFZ0E0QUFBQUFBZ2dBQUFEaS8rMEU1djhLQUFJQUR3QUFBQVNBRHdBQUFBQUNDQUFBQVBIL0FBQUFBQW9BQWdBUUFBQUFCSUFRQUFBQUFBSUlBQUVBbC84bTlqTUFDZ0FDQUJFQUFBQUVnQkVBQUFBQUFnZ0FBUUNJL3hQN0dRQUtBQUlBRWdBQ0JBSUFDQUFyQkFJQUFBQklCQUFBTndRQkFBRUdnQUFBQUFBQUFnZ0FBS0NML3hNVEZnQUVBaEFBQUdDRS94TVRGZ0NhdVl2L0U5TWRBQ01JQVFBQUFnY0NBQUFBQUFjTkFBRUFBQUFEQUdBQXlBQURBRThBQUFBQUJJQVNBQUFBQUFJSUFBRUFpUDg1OFUwQUNnQUNBQk1BQWdRQ0FBZ0FLd1FDQUFFQVNBUUFBRGNFQVFBQkJvQUFBQUFBQUFJSUFBQ2dpLzg1Q1VvQUJBSVFBQUJnaFA4NUNVb0Ftcm1MLzJ6OFdBQWpDQUVBQUFJSEFnQUFBQVVIQVFBQkFBY09BQUVBQUFBREFHQUF5QUFEQUU5SUFBQUFBQVdBRkFBQUFBb0FBZ0FVQUFRR0JBQUJBQUFBQlFZRUFBSUFBQUFLQmdFQUFRQUFCWUFWQUFBQUNnQUNBQlVBQkFZRUFBSUFBQUFGQmdRQUF3QUFBQW9HQVFBQkFBQUZnQllBQUFBS0FBSUFGZ0FFQmdRQUFnQUFBQVVHQkFBRUFBQUFDZ1lCQUFFQUFBV0FGd0FBQUFvQUFnQVhBQVFHQkFBRUFBQUFCUVlFQUFVQUFBQUtCZ0VBQVFBQUJZQVlBQUFBQ2dBQ0FCZ0FCQVlFQUFVQUFBQUZCZ1FBQmdBQUFBb0dBUUFCQUFBRmdCa0FBQUFLQUFJQUdRQUVCZ1FBQmdBQUFBVUdCQUFIQUFBQUFBWUNBSUFBQUFBRmdCb0FBQUFLQUFJQUdnQUVCZ1FBQndBQUFBVUdCQUFJQUFBQUFBWUNBSUFBQUFBRmdCc0FBQUFLQUFJQUd3QUVCZ1FBQ0FBQUFBVUdCQUFKQUFBQUFBWUNBSUFBQUFBRmdCd0FBQUFLQUFJQUhBQUVCZ1FBQ1FBQUFBVUdCQUFLQUFBQUFBWUNBSUFBQUFBRmdCMEFBQUFLQUFJQUhRQUVCZ1FBQ2dBQUFBVUdCQUFMQUFBQUFBWUNBSUFBQUFBRmdCNEFBQUFLQUFJQUhnQUVCZ1FBQ3dBQUFBVUdCQUFNQUFBQUFBWUNBSUFBQUFBRmdCOEFBQUFLQUFJQUh3QUVCZ1FBREFBQUFBVUdCQUFOQUFBQUFBWUNBSUFBQUFBRmdDQUFBQUFLQUFJQUlBQUVCZ1FBRFFBQUFBVUdCQUFPQUFBQUFBWUNBSUFBQUFBRmdDRUFBQUFLQUFJQUlRQUVCZ1FBRGdBQUFBVUdCQUFQQUFBQUFBWUNBSUFBQUFBRmdDSUFBQUFLQUFJQUlnQUVCZ1FBQmdBQUFBVUdCQUFQQUFBQUFBWUNBSUFBQUFBRmdDTUFBQUFLQUFJQUl3QUVCZ1FBQ2dBQUFBVUdCQUFQQUFBQUFBWUNBSUFBQUFBRmdDUUFBQUFLQUFJQUpBQUVCZ1FBQkFBQUFBVUdCQUFRQUFBQUNnWUJBQUVBQUFXQUpRQUFBQW9BQWdBbEFBUUdCQUFRQUFBQUJRWUVBQkVBQUFBQUJnSUFBZ0FBQUFXQUpnQUFBQW9BQWdBbUFBUUdCQUFRQUFBQUJRWUVBQklBQUFBS0JnRUFBUUFBQjRBcEFBQUFCQUlRQUFBQUFBQlpLUzhBQUFBQUFCUDdHUUFLQUFJQUp3QUFDZ0lBQkFBRUNnSUFBUUFOQWd3QUUvc1pBQUFBQUFBQUFBQUFEZ0lNQUZrcEx3QUFBQUFBQUFBQUFBOENEQUFUK3hrQVJpNFZBQUFBQUFBQUFBZUFLZ0FBQUFRQ0VBQUFBQUFBTkRQNy93QUFBQUR0Qk9iL0NnQUNBQ2dBQUFvQ0FBUUFCQW9DQUFFQURRSU1BTzBFNXY4QUFBQUFBQUFBQUE0Q0RBQTBNL3YvQUFBQUFBQUFBQUFQQWd3QTdRVG0vMFl1RlFBQUFBQUFBQUFBQUFBQUFBQUFBQT09</t>
        </r>
      </text>
    </comment>
    <comment ref="J224" authorId="0">
      <text>
        <r>
          <rPr>
            <sz val="9"/>
            <color indexed="81"/>
            <rFont val="Tahoma"/>
            <family val="2"/>
          </rPr>
          <t>QzE2SDE5TjVPMnxNQVNURVIgU0hFRVRQaWN0dXJlIDYyNXxWbXBEUkRBeE1EQUVBd0lCQUFBQUFBQUFBQUFBQUFDQUFBQUFBQU1BRmdBQUFFTm9aVzFFY21GM0lERXlMakF1TWk0eE1EYzJCQUlRQUl5aHRmL2FjY2ovcXgrUkFBMVV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xseFVRZ1dDQVFBQUFBa0FCZ0lCQUFBQUNRQUdRZ0FBQkFJQWdBQkFBOElBZ0FCQUFPQU13QUFBQVFDRUFDTW9iWC8ybkhJLzZzZmtRQU5WSD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BTTlkQVBiQ2FRQUtBQUlBQ2dBQ0JBSUFDQUFyQkFJQUFBQklCQUFBTndRQkFBRUdnQUFBQUFBQUFnZ0FBRzloQVBiYVpRQUVBaEFBQUM5YUFQYmFaUUNhaUdFQTlwcHRBQ01JQVFBQUFnY0NBQUFBQUFjTkFBRUFBQUFEQUdBQXlBQURBRThBQUFBQUJJQUtBQUFBQUFJSUFHeVlTQUNLK1g0QUNnQUNBQXNBTndRQkFBRUFBQVNBQ3dBQUFBQUNDQUJBUlJnQUhZZ2NBQW9BQWdBTUFBQUFCSUFNQUFBQUFBSUlBQUFBQUFCT0tpNEFDZ0FDQUEwQUFnUUNBQWNBS3dRQ0FBQUFTQVFBQUFhQUFBQUFBQUFDQ0FBemt3TUFUcElxQUFRQ0VBRE5iUHovVHBJcUFET1RBd0NCeFRFQUl3Z0JBQUFDQndJQUFBQUFCdzBBQVFBQUFBTUFZQURJQUFNQVRnQUFBQUFFZ0EwQUFBQUFBZ2dBd0xybi94MklIQUFLQUFJQURnQUNCQUlBQndBckJBSUFBQUJJQkFBQUJvQUFBQUFBQUFJSUFQUk42LzhkOEJnQUJBSVFBSTBuNVA4ZDhCZ0E5RTNyLzFBaklBQWpDQUVBQUFJSEFnQUFBQUFIRFFBQkFBQUFBd0JnQU1nQUF3Qk9BQUFBQUFTQURnQUFBQUFDQ0FDak1zdi9YYzBsQUFvQUFnQVBBQUFBQklBUEFBQUFBQUlJQUEvOHRmL0lsaEFBQ2dBQ0FCQUFOd1FCQUFFQUFBU0FFQUFBQUFBQ0NBRGc5Y1QvaVNWREFBb0FBZ0FSQURjRUFRQUJBQUFFZ0JFQUFBQUFBZ2dBQUFEeC93QUFBQUFLQUFJQUVnQUFBQVNBRWdBQUFBQUNDQUFCQU9MLzdRVG0vd29BQWdBVEFBSUVBZ0FIQUNzRUFnQUFBRWdFQUFBR2dBQUFBQUFBQWdnQU5KUGwvKzFzNHY4RUFoQUF6V3plLysxczR2ODBrK1gvSUtEcC95TUlBUUFBQWdjQ0FBQUFBQWNOQUFFQUFBQURBR0FBeUFBREFFNEFBQUFBQklBVEFBQUFBQUlJQUFFQThmL2FDY3ovQ2dBQ0FCUUFBQUFFZ0JRQUFBQUFBZ2dBQUFBUEFOb0p6UDhLQUFJQUZRQUNCQUlBQndBckJBSUFBQUJJQkFBQUJvQUFBQUFBQUFJSUFET1RFZ0RhY2NqL0JBSVFBTXhzQ3dEYWNjai9NNU1TQUEybHovOGpDQUVBQUFJSEFnQUFBQUFIRFFBQkFBQUFBd0JnQU1nQUF3Qk9BQUFBQUFTQUZRQUFBQUFDQ0FBQUFCNEE3UVRtL3dvQUFnQVdBQUFBQklBV0FBQUFBQUlJQUFBQVBBRHRCT2IvQ2dBQ0FCY0FBZ1FDQUFjQUt3UUNBQUlBU0FRQUFEY0VBUUFCQm9BQUFBQUFBQUlJQURPVFB3RHRiT0wvQkFJUUFNeHNPQUR0Yk9ML1pzWkJBTzM4OVA4akNBRUFBQUlIQWdBQUFBVUhBUUFCQUFjUEFBRUFBQUFEQUdBQXlBQURBRTVJTWdBQUFBQUVnQmNBQUFBQUFnZ0FBQUFQQUFBQUFBQUtBQUlBR0FBQUFBV0FHUUFBQUFvQUFnQVpBQVFHQkFBQkFBQUFCUVlFQUFJQUFBQUtCZ0VBQVFBQUJZQWFBQUFBQ2dBQ0FCb0FCQVlFQUFJQUFBQUZCZ1FBQXdBQUFBb0dBUUFCQUFBRmdCc0FBQUFLQUFJQUd3QUVCZ1FBQXdBQUFBVUdCQUFFQUFBQUFBWUNBSUFBQUFBRmdCd0FBQUFLQUFJQUhBQUVCZ1FBQkFBQUFBVUdCQUFGQUFBQUFBWUNBSUFBQUFBRmdCMEFBQUFLQUFJQUhRQUVCZ1FBQlFBQUFBVUdCQUFHQUFBQUFBWUNBSUFBQUFBRmdCNEFBQUFLQUFJQUhnQUVCZ1FBQmdBQUFBVUdCQUFIQUFBQUFBWUNBSUFBQUFBRmdCOEFBQUFLQUFJQUh3QUVCZ1FBQndBQUFBVUdCQUFJQUFBQUFBWUNBSUFBQUFBRmdDQUFBQUFLQUFJQUlBQUVCZ1FBQXdBQUFBVUdCQUFJQUFBQUFBWUNBSUFBQUFBRmdDRUFBQUFLQUFJQUlRQUVCZ1FBQ0FBQUFBVUdCQUFKQUFBQUNnWUJBQUVBQUFXQUlnQUFBQW9BQWdBaUFBUUdCQUFKQUFBQUJRWUVBQW9BQUFBS0JnRUFBUUFBQllBakFBQUFDZ0FDQUNNQUJBWUVBQVlBQUFBRkJnUUFDd0FBQUFBQUJZQWtBQUFBQ2dBQ0FDUUFCQVlFQUFzQUFBQUZCZ1FBREFBQUFBQUdBZ0NBQUFBQUJZQWxBQUFBQ2dBQ0FDVUFCQVlFQUF3QUFBQUZCZ1FBRFFBQUFBQUdBZ0NBQUFBQUJZQW1BQUFBQ2dBQ0FDWUFCQVlFQUEwQUFBQUZCZ1FBRGdBQUFBb0dBUUFCQUFBRmdDY0FBQUFLQUFJQUp3QUVCZ1FBRGdBQUFBVUdCQUFQQUFBQUNnWUJBQUVBQUFXQUtBQUFBQW9BQWdBb0FBUUdCQUFPQUFBQUJRWUVBQkFBQUFBS0JnRUFBUUFBQllBcEFBQUFDZ0FDQUNrQUJBWUVBQTBBQUFBRkJnUUFFUUFBQUFBR0FnQ0FBQUFBQllBcUFBQUFDZ0FDQUNvQUJBWUVBQkVBQUFBRkJnUUFFZ0FBQUFBR0FnQ0FBQUFBQllBckFBQUFDZ0FDQUNzQUJBWUVBQklBQUFBRkJnUUFFd0FBQUFBR0FnQ0FBQUFBQllBc0FBQUFDZ0FDQUN3QUJBWUVBQk1BQUFBRkJnUUFGQUFBQUFBR0FnQ0FBQUFBQllBdEFBQUFDZ0FDQUMwQUJBWUVBQlFBQUFBRkJnUUFGUUFBQUFBR0FnQ0FBQUFBQllBdUFBQUFDZ0FDQUM0QUJBWUVBQlVBQUFBRkJnUUFGZ0FBQUFvR0FRQUJBQUFGZ0M4QUFBQUtBQUlBTHdBRUJnUUFGUUFBQUFVR0JBQVhBQUFBQUFZQ0FJQUFBQUFGZ0RBQUFBQUtBQUlBTUFBRUJnUUFDd0FBQUFVR0JBQVhBQUFBQUFZQ0FJQUFBQUFGZ0RFQUFBQUtBQUlBTVFBRUJnUUFFUUFBQUFVR0JBQVhBQUFBQUFZQ0FJQUFBQUFIZ0RRQUFBQUVBaEFBZWxWUkFPTkFSQUI2VlZFQW5SSXZBQW9BQWdBeUFBQUtBZ0FFQUFRS0FnQUJBQTBDREFDZEVpOEFlbFZSQUFBQUFBQU9BZ3dBNDBCRUFIcFZVUUFBQUFBQUR3SU1BSjBTTHdEQWcyWUFBQUFBQUFBQUI0QTFBQUFBQkFJUUFBQUFBQURRZlNRQUFBQUFBRTZsRkFBS0FBSUFNd0FRQUVjQUFBQlVhR1Z5WlNCcGN5QmhJSFpoYkdWdVkyVWdiM0lnWTJoaGNtZGxJR1Z5Y205eUlITnZiV1YzYUdWeVpTQnBiaUIwYUdseklHRnliMjFoZEdsaklITjVjM1JsYlM0QUNnSUFCQUFFQ2dJQUFRQU5BZ3dBVHFVVUFBQUFBQUFBQUFBQURnSU1BTkI5SkFBQUFBQUFBQUFBQUE4Q0RBQk9wUlFBZ2RnUEFBQUFBQUFBQUFlQU5nQUFBQVFDRUFBQUFBQUFORFA3L3dBQUFBRHRCT2IvQ2dBQ0FEUUFBQW9DQUFRQUJBb0NBQUVBRFFJTUFPMEU1djhBQUFBQUFBQUFBQTRDREFBME0vdi9BQUFBQUFBQUFBQVBBZ3dBN1FUbS8wWXVGUUFBQUFBQUFBQUFBQUFBQUFBQUFBPT0=</t>
        </r>
      </text>
    </comment>
    <comment ref="K224" authorId="0">
      <text>
        <r>
          <rPr>
            <sz val="9"/>
            <color indexed="81"/>
            <rFont val="Tahoma"/>
            <family val="2"/>
          </rPr>
          <t>QzE2SDE5TjVPMnxNQVNURVIgU0hFRVRQaWN0dXJlIDYyNXxWbXBEUkRBeE1EQUVBd0lCQUFBQUFBQUFBQUFBQUFDQUFBQUFBQU1BRmdBQUFFTm9aVzFFY21GM0lERXlMakF1TWk0eE1EYzJCQUlRQUl5aHRmL2FjY2ovcXgrUkFBMVV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xseFVRZ1dDQVFBQUFBa0FCZ0lCQUFBQUNRQUdRZ0FBQkFJQWdBQkFBOElBZ0FCQUFPQU13QUFBQVFDRUFDTW9iWC8ybkhJLzZzZmtRQU5WSD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BTTlkQVBiQ2FRQUtBQUlBQ2dBQ0JBSUFDQUFyQkFJQUFBQklCQUFBTndRQkFBRUdnQUFBQUFBQUFnZ0FBRzloQVBiYVpRQUVBaEFBQUM5YUFQYmFaUUNhaUdFQTlwcHRBQ01JQVFBQUFnY0NBQUFBQUFjTkFBRUFBQUFEQUdBQXlBQURBRThBQUFBQUJJQUtBQUFBQUFJSUFHeVlTQUNLK1g0QUNnQUNBQXNBTndRQkFBRUFBQVNBQ3dBQUFBQUNDQUJBUlJnQUhZZ2NBQW9BQWdBTUFBQUFCSUFNQUFBQUFBSUlBQUFBQUFCT0tpNEFDZ0FDQUEwQUFnUUNBQWNBS3dRQ0FBQUFTQVFBQUFhQUFBQUFBQUFDQ0FBemt3TUFUcElxQUFRQ0VBRE5iUHovVHBJcUFET1RBd0NCeFRFQUl3Z0JBQUFDQndJQUFBQUFCdzBBQVFBQUFBTUFZQURJQUFNQVRnQUFBQUFFZ0EwQUFBQUFBZ2dBd0xybi94MklIQUFLQUFJQURnQUNCQUlBQndBckJBSUFBQUJJQkFBQUJvQUFBQUFBQUFJSUFQUk42LzhkOEJnQUJBSVFBSTBuNVA4ZDhCZ0E5RTNyLzFBaklBQWpDQUVBQUFJSEFnQUFBQUFIRFFBQkFBQUFBd0JnQU1nQUF3Qk9BQUFBQUFTQURnQUFBQUFDQ0FDak1zdi9YYzBsQUFvQUFnQVBBQUFBQklBUEFBQUFBQUlJQUEvOHRmL0lsaEFBQ2dBQ0FCQUFOd1FCQUFFQUFBU0FFQUFBQUFBQ0NBRGc5Y1QvaVNWREFBb0FBZ0FSQURjRUFRQUJBQUFFZ0JFQUFBQUFBZ2dBQUFEeC93QUFBQUFLQUFJQUVnQUFBQVNBRWdBQUFBQUNDQUFCQU9MLzdRVG0vd29BQWdBVEFBSUVBZ0FIQUNzRUFnQUFBRWdFQUFBR2dBQUFBQUFBQWdnQU5KUGwvKzFzNHY4RUFoQUF6V3plLysxczR2ODBrK1gvSUtEcC95TUlBUUFBQWdjQ0FBQUFBQWNOQUFFQUFBQURBR0FBeUFBREFFNEFBQUFBQklBVEFBQUFBQUlJQUFFQThmL2FDY3ovQ2dBQ0FCUUFBQUFFZ0JRQUFBQUFBZ2dBQUFBUEFOb0p6UDhLQUFJQUZRQUNCQUlBQndBckJBSUFBQUJJQkFBQUJvQUFBQUFBQUFJSUFET1RFZ0RhY2NqL0JBSVFBTXhzQ3dEYWNjai9NNU1TQUEybHovOGpDQUVBQUFJSEFnQUFBQUFIRFFBQkFBQUFBd0JnQU1nQUF3Qk9BQUFBQUFTQUZRQUFBQUFDQ0FBQUFCNEE3UVRtL3dvQUFnQVdBQUFBQklBV0FBQUFBQUlJQUFBQVBBRHRCT2IvQ2dBQ0FCY0FBZ1FDQUFjQUt3UUNBQUlBU0FRQUFEY0VBUUFCQm9BQUFBQUFBQUlJQURPVFB3RHRiT0wvQkFJUUFNeHNPQUR0Yk9ML1pzWkJBTzM4OVA4akNBRUFBQUlIQWdBQUFBVUhBUUFCQUFjUEFBRUFBQUFEQUdBQXlBQURBRTVJTWdBQUFBQUVnQmNBQUFBQUFnZ0FBQUFQQUFBQUFBQUtBQUlBR0FBQUFBV0FHUUFBQUFvQUFnQVpBQVFHQkFBQkFBQUFCUVlFQUFJQUFBQUtCZ0VBQVFBQUJZQWFBQUFBQ2dBQ0FCb0FCQVlFQUFJQUFBQUZCZ1FBQXdBQUFBb0dBUUFCQUFBRmdCc0FBQUFLQUFJQUd3QUVCZ1FBQXdBQUFBVUdCQUFFQUFBQUFBWUNBSUFBQUFBRmdCd0FBQUFLQUFJQUhBQUVCZ1FBQkFBQUFBVUdCQUFGQUFBQUFBWUNBSUFBQUFBRmdCMEFBQUFLQUFJQUhRQUVCZ1FBQlFBQUFBVUdCQUFHQUFBQUFBWUNBSUFBQUFBRmdCNEFBQUFLQUFJQUhnQUVCZ1FBQmdBQUFBVUdCQUFIQUFBQUFBWUNBSUFBQUFBRmdCOEFBQUFLQUFJQUh3QUVCZ1FBQndBQUFBVUdCQUFJQUFBQUFBWUNBSUFBQUFBRmdDQUFBQUFLQUFJQUlBQUVCZ1FBQXdBQUFBVUdCQUFJQUFBQUFBWUNBSUFBQUFBRmdDRUFBQUFLQUFJQUlRQUVCZ1FBQ0FBQUFBVUdCQUFKQUFBQUNnWUJBQUVBQUFXQUlnQUFBQW9BQWdBaUFBUUdCQUFKQUFBQUJRWUVBQW9BQUFBS0JnRUFBUUFBQllBakFBQUFDZ0FDQUNNQUJBWUVBQVlBQUFBRkJnUUFDd0FBQUFBQUJZQWtBQUFBQ2dBQ0FDUUFCQVlFQUFzQUFBQUZCZ1FBREFBQUFBQUdBZ0NBQUFBQUJZQWxBQUFBQ2dBQ0FDVUFCQVlFQUF3QUFBQUZCZ1FBRFFBQUFBQUdBZ0NBQUFBQUJZQW1BQUFBQ2dBQ0FDWUFCQVlFQUEwQUFBQUZCZ1FBRGdBQUFBb0dBUUFCQUFBRmdDY0FBQUFLQUFJQUp3QUVCZ1FBRGdBQUFBVUdCQUFQQUFBQUNnWUJBQUVBQUFXQUtBQUFBQW9BQWdBb0FBUUdCQUFPQUFBQUJRWUVBQkFBQUFBS0JnRUFBUUFBQllBcEFBQUFDZ0FDQUNrQUJBWUVBQTBBQUFBRkJnUUFFUUFBQUFBR0FnQ0FBQUFBQllBcUFBQUFDZ0FDQUNvQUJBWUVBQkVBQUFBRkJnUUFFZ0FBQUFBR0FnQ0FBQUFBQllBckFBQUFDZ0FDQUNzQUJBWUVBQklBQUFBRkJnUUFFd0FBQUFBR0FnQ0FBQUFBQllBc0FBQUFDZ0FDQUN3QUJBWUVBQk1BQUFBRkJnUUFGQUFBQUFBR0FnQ0FBQUFBQllBdEFBQUFDZ0FDQUMwQUJBWUVBQlFBQUFBRkJnUUFGUUFBQUFBR0FnQ0FBQUFBQllBdUFBQUFDZ0FDQUM0QUJBWUVBQlVBQUFBRkJnUUFGZ0FBQUFvR0FRQUJBQUFGZ0M4QUFBQUtBQUlBTHdBRUJnUUFGUUFBQUFVR0JBQVhBQUFBQUFZQ0FJQUFBQUFGZ0RBQUFBQUtBQUlBTUFBRUJnUUFDd0FBQUFVR0JBQVhBQUFBQUFZQ0FJQUFBQUFGZ0RFQUFBQUtBQUlBTVFBRUJnUUFFUUFBQUFVR0JBQVhBQUFBQUFZQ0FJQUFBQUFIZ0RRQUFBQUVBaEFBZWxWUkFPTkFSQUI2VlZFQW5SSXZBQW9BQWdBeUFBQUtBZ0FFQUFRS0FnQUJBQTBDREFDZEVpOEFlbFZSQUFBQUFBQU9BZ3dBNDBCRUFIcFZVUUFBQUFBQUR3SU1BSjBTTHdEQWcyWUFBQUFBQUFBQUI0QTFBQUFBQkFJUUFBQUFBQURRZlNRQUFBQUFBRTZsRkFBS0FBSUFNd0FRQUVjQUFBQlVhR1Z5WlNCcGN5QmhJSFpoYkdWdVkyVWdiM0lnWTJoaGNtZGxJR1Z5Y205eUlITnZiV1YzYUdWeVpTQnBiaUIwYUdseklHRnliMjFoZEdsaklITjVjM1JsYlM0QUNnSUFCQUFFQ2dJQUFRQU5BZ3dBVHFVVUFBQUFBQUFBQUFBQURnSU1BTkI5SkFBQUFBQUFBQUFBQUE4Q0RBQk9wUlFBZ2RnUEFBQUFBQUFBQUFlQU5nQUFBQVFDRUFBQUFBQUFORFA3L3dBQUFBRHRCT2IvQ2dBQ0FEUUFBQW9DQUFRQUJBb0NBQUVBRFFJTUFPMEU1djhBQUFBQUFBQUFBQTRDREFBME0vdi9BQUFBQUFBQUFBQVBBZ3dBN1FUbS8wWXVGUUFBQUFBQUFBQUFBQUFBQUFBQUFBPT0=</t>
        </r>
      </text>
    </comment>
    <comment ref="J225" authorId="0">
      <text>
        <r>
          <rPr>
            <sz val="9"/>
            <color indexed="81"/>
            <rFont val="Tahoma"/>
            <family val="2"/>
          </rPr>
          <t>QzIwSDIxQ2xONnxNQVNURVIgU0hFRVRQaWN0dXJlIDg3fFZtcERSREF4TURBRUF3SUJBQUFBQUFBQUFBQUFBQUNBQUFBQUFBTUFGZ0FBQUVOb1pXMUVjbUYzSURFeUxqQXVNaTR4TURjMkJBSVFBQUFBcHYrZ21IMy9xdW9MQUNhZENR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RUV6UEJ3V0NBUUFBQUFrQUJnSUJBQUFBQ1FBR1FnQUFCQUlBZ0FCQUE4SUFnQUJBQU9BT3dBQUFBUUNFQUFBQUtiL29KaDkvNnJxQ3dBbW5Ra0JCSUFCQUFBQUFBSUlBQUFBcHY4bTlqTUFDZ0FDQUFJQU53UUJBQUVBQUFTQUFnQUFBQUFDQ0FBQUFNVC9Kdll6QUFvQUFnQURBQUFBQklBREFBQUFBQUlJQUFBQTAvOFQreGtBQ2dBQ0FBUUFBQUFFZ0FRQUFBQUFBZ2dBQUFEeC94UDdHUUFLQUFJQUJRQUFBQVNBQlFBQUFBQUNDQUFBQUFBQUFBQUFBQW9BQWdBR0FBSUVBZ0FIQUNzRUFnQUJBRWdFQUFBM0JBRUFBUWFBQUFBQUFBQUNDQUF6a3dNQUFHajgvd1FDRUFETmJQei9BR2o4LzZycUN3QXptd01BSXdnQkFBQUNCd0lBQUFBRkJ3RUFCUVFIQmdBQ0FBSUFBd0FBQnc0QUFRQUFBQU1BWUFESUFBTUFUa2dBQUFBQUJJQUdBQUFBQUFJSUFBRUE4Zi90Qk9iL0NnQUNBQWNBTndRQkFBRUFBQVNBQndBQUFBQUNDQUFBQUFBQTJnbk0vd29BQWdBSUFEY0VBUUFCQUFBRWdBZ0FBQUFBQWdnQUFRRHgvOGNPc3Y4S0FBSUFDUUFBQUFTQUNRQUFBQUFDQ0FBQUFBQUF0Qk9ZL3dvQUFnQUtBQUFBQklBS0FBQUFBQUlJQUFBQThmK2dHSDcvQ2dBQ0FBc0FBQUFFZ0FzQUFBQUFBZ2dBQUFEVC82QVlmdjhLQUFJQURBQUFBQVNBREFBQUFBQUNDQUFBQU1UL3RCT1kvd29BQWdBTkFBQUFCSUFOQUFBQUFBSUlBQUVBMC8vSERyTC9DZ0FDQUE0QUFBQUVnQTRBQUFBQUFnZ0FBQUFBQUNiMk13QUtBQUlBRHdBQ0JBSUFCd0FyQkFJQUFBQklCQUFBQm9BQUFBQUFBQUlJQURPVEF3QW1YakFBQkFJUUFNMXMvUDhtWGpBQU01TURBRm1STndBakNBRUFBQUlIQWdBQUFBQUhEUUFCQUFBQUF3QmdBTWdBQXdCT0FBQUFBQVNBRHdBQUFBQUNDQUFBQVBIL09mRk5BQW9BQWdBUUFBQUFCSUFRQUFBQUFBSUlBQUFBQUFCTTdHY0FDZ0FDQUJFQUFnUUNBQWNBS3dRQ0FBRUFTQVFBQURjRUFRQUJCb0FBQUFBQUFBSUlBRE9UQXdCTVZHUUFCQUlRQU0xcy9QOU1WR1FBcXVvTEFJQ0hhd0FqQ0FFQUFBSUhBZ0FBQUFVSEFRQUZCQWNHQUFJQUFnQURBQUFIRGdBQkFBQUFBd0JnQU1nQUF3Qk9TQUFBQUFBRWdCRUFBQUFBQWdnQUFBRHgvMkRuZ1FBS0FBSUFFZ0FBQUFTQUVnQUFBQUFDQ0FBQUFOUC9ZT2VCQUFvQUFnQVRBQUlFQWdBSEFDc0VBZ0FCQUVnRUFBQTNCQUVBQVFhQUFBQUFBQUFDQ0FBMGs5Yi9ZRTkrQUFRQ0VBRE5iTS8vWUU5K0FEU1Qxdi9HdFl3QUl3Z0JBQUFDQndJQUFBQUZCd0VBQVFBSERnQUJBQUFBQXdCZ0FNZ0FBd0JPU0FBQUFBQUVnQk1BQUFBQUFnZ0FBQUFBQUhQaW13QUtBQUlBRkFBQ0JBSUFCd0FyQkFJQUFRQklCQUFBTndRQkFBRUdnQUFBQUFBQUFnZ0FNNU1EQUhOS21BQUVBaEFBeld6OC8zTkttQUNxNmdzQXBuMmZBQ01JQVFBQUFnY0NBQUFBQlFjQkFBVUVCd1lBQWdBQ0FBTUFBQWNPQUFFQUFBQURBR0FBeUFBREFFNUlBQUFBQUFTQUZBQUFBQUFDQ0FBQkFQSC9odDIxQUFvQUFnQVZBQUFBQklBVkFBQUFBQUlJQUFFQTAvK0czYlVBQ2dBQ0FCWUFBQUFFZ0JZQUFBQUFBZ2dBQUFERS81bll6d0FLQUFJQUZ3QUFBQVNBRndBQUFBQUNDQUFBQU5QL3JkUHBBQW9BQWdBWUFBQUFCSUFZQUFBQUFBSUlBQUFBeFAvQXpnTUJDZ0FDQUJrQUFnUUNBQkVBS3dRQ0FBQUFTQVFBQURjRUFRQUJCb0FBQUFBQUFBSUlBQUNneC8vQU5nQUJCQUlRQUFCZ3dQL0FOZ0FCbXJuSC95YWRDUUVqQ0FFQUFBSUhBZ0FBQUFVSEFRQUJBQWNPQUFFQUFBQURBR0FBeUFBREFFTnNBQUFBQUFTQUdRQUFBQUFDQ0FBQUFQSC9yZFBwQUFvQUFnQWFBQUFBQklBYUFBQUFBQUlJQUFBQUFBQ1oyTThBQ2dBQ0FCc0FBQUFFZ0JzQUFBQUFBZ2dBQUFEVC96bnhUUUFLQUFJQUhBQUNCQUlBQndBckJBSUFBQUJJQkFBQUJvQUFBQUFBQUFJSUFEU1Qxdjg1V1VvQUJBSVFBTTFzei84NVdVb0FOSlBXLzJ5TVVRQWpDQUVBQUFJSEFnQUFBQUFIRFFBQkFBQUFBd0JnQU1nQUF3Qk9BQUFBQUFXQUhRQUFBQW9BQWdBZEFBUUdCQUFCQUFBQUJRWUVBQUlBQUFBS0JnRUFBUUFBQllBZUFBQUFDZ0FDQUI0QUJBWUVBQUlBQUFBRkJnUUFBd0FBQUFBR0FnQ0FBQUFBQllBZkFBQUFDZ0FDQUI4QUJBWUVBQU1BQUFBRkJnUUFCQUFBQUFBR0FnQ0FBQUFBQllBZ0FBQUFDZ0FDQUNBQUJBWUVBQVFBQUFBRkJnUUFCUUFBQUFvR0FRQUJBQUFGZ0NFQUFBQUtBQUlBSVFBRUJnUUFCUUFBQUFVR0JBQUdBQUFBQ2dZQkFBRUFBQVdBSWdBQUFBb0FBZ0FpQUFRR0JBQUdBQUFBQlFZRUFBY0FBQUFLQmdFQUFRQUFCWUFqQUFBQUNnQUNBQ01BQkFZRUFBY0FBQUFGQmdRQUNBQUFBQW9HQVFBQkFBQUZnQ1FBQUFBS0FBSUFKQUFFQmdRQUNBQUFBQVVHQkFBSkFBQUFBQVlDQUlBQUFBQUZnQ1VBQUFBS0FBSUFKUUFFQmdRQUNRQUFBQVVHQkFBS0FBQUFBQVlDQUlBQUFBQUZnQ1lBQUFBS0FBSUFKZ0FFQmdRQUNnQUFBQVVHQkFBTEFBQUFBQVlDQUlBQUFBQUZnQ2NBQUFBS0FBSUFKd0FFQmdRQUN3QUFBQVVHQkFBTUFBQUFBQVlDQUlBQUFBQUZnQ2dBQUFBS0FBSUFLQUFFQmdRQURBQUFBQVVHQkFBTkFBQUFBQVlDQUlBQUFBQUZnQ2tBQUFBS0FBSUFLUUFFQmdRQUNBQUFBQVVHQkFBTkFBQUFBQVlDQUlBQUFBQUZnQ29BQUFBS0FBSUFLZ0FFQmdRQUJBQUFBQVVHQkFBT0FBQUFBQVlDQUlBQUFBQUZnQ3NBQUFBS0FBSUFLd0FFQmdRQURnQUFBQVVHQkFBUEFBQUFBQVlDQUlBQUFBQUZnQ3dBQUFBS0FBSUFMQUFFQmdRQUR3QUFBQVVHQkFBUUFBQUFDZ1lCQUFFQUFBV0FMUUFBQUFvQUFnQXRBQVFHQkFBUUFBQUFCUVlFQUJFQUFBQUtCZ0VBQVFBQUJZQXVBQUFBQ2dBQ0FDNEFCQVlFQUJFQUFBQUZCZ1FBRWdBQUFBQUdBZ0FDQUFBQUJZQXZBQUFBQ2dBQ0FDOEFCQVlFQUJFQUFBQUZCZ1FBRXdBQUFBb0dBUUFCQUFBRmdEQUFBQUFLQUFJQU1BQUVCZ1FBRXdBQUFBVUdCQUFVQUFBQUNnWUJBQUVBQUFXQU1RQUFBQW9BQWdBeEFBUUdCQUFVQUFBQUJRWUVBQlVBQUFBQUJnSUFnQUFBQUFXQU1nQUFBQW9BQWdBeUFBUUdCQUFWQUFBQUJRWUVBQllBQUFBQUJnSUFnQUFBQUFXQU13QUFBQW9BQWdBekFBUUdCQUFXQUFBQUJRWUVBQmNBQUFBQUJnSUFnQUFBQUFXQU5BQUFBQW9BQWdBMEFBUUdCQUFYQUFBQUJRWUVBQmdBQUFBS0JnRUFBUUFBQllBMUFBQUFDZ0FDQURVQUJBWUVBQmNBQUFBRkJnUUFHUUFBQUFBR0FnQ0FBQUFBQllBMkFBQUFDZ0FDQURZQUJBWUVBQmtBQUFBRkJnUUFHZ0FBQUFBR0FnQ0FBQUFBQllBM0FBQUFDZ0FDQURjQUJBWUVBQlFBQUFBRkJnUUFHZ0FBQUFBR0FnQ0FBQUFBQllBNEFBQUFDZ0FDQURnQUJBWUVBQThBQUFBRkJnUUFHd0FBQUFBR0FnQ0FBQUFBQllBNUFBQUFDZ0FDQURrQUJBWUVBQUlBQUFBRkJnUUFHd0FBQUFBR0FnQ0FBQUFBQjRBOEFBQUFCQUlRQUFBQTR2OXNKRWtBQUFEaS95YjJNd0FLQUFJQU9nQUFDZ0lBQkFBRUNnSUFBUUFOQWd3QUp2WXpBQUFBNHY4QUFBQUFEZ0lNQUd3a1NRQUFBT0wvQUFBQUFBOENEQUFtOWpNQVJ5NzMvd0FBQUFBQUFBZUFQUUFBQUFRQ0VBQUFBT0wvK2tHdC93QUE0diswRTVqL0NnQUNBRHNBQUFvQ0FBUUFCQW9DQUFFQURRSU1BTFFUbVA4QUFPTC9BQUFBQUE0Q0RBRDZRYTMvQUFEaS93QUFBQUFQQWd3QXRCT1kvMGN1OS84QUFBQUFBQUFIZ0Q0QUFBQUVBaEFBQUFEaS8rQUc1UUFBQU9ML21kalBBQW9BQWdBOEFBQUtBZ0FFQUFRS0FnQUJBQTBDREFDWjJNOEFBQURpL3dBQUFBQU9BZ3dBNEFibEFBQUE0djhBQUFBQUR3SU1BSm5ZendCSEx2Zi9BQUFBQUFBQUFBQUFBQUFBQUFBPQ==</t>
        </r>
      </text>
    </comment>
    <comment ref="K225" authorId="0">
      <text>
        <r>
          <rPr>
            <sz val="9"/>
            <color indexed="81"/>
            <rFont val="Tahoma"/>
            <family val="2"/>
          </rPr>
          <t>QzIwSDIxQ2xONnxNQVNURVIgU0hFRVRQaWN0dXJlIDg3fFZtcERSREF4TURBRUF3SUJBQUFBQUFBQUFBQUFBQUNBQUFBQUFBTUFGZ0FBQUVOb1pXMUVjbUYzSURFeUxqQXVNaTR4TURjMkJBSVFBQUFBcHYrZ21IMy9xdW9MQUNhZENR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RUV6UEJ3V0NBUUFBQUFrQUJnSUJBQUFBQ1FBR1FnQUFCQUlBZ0FCQUE4SUFnQUJBQU9BT3dBQUFBUUNFQUFBQUtiL29KaDkvNnJxQ3dBbW5Ra0JCSUFCQUFBQUFBSUlBQUFBcHY4bTlqTUFDZ0FDQUFJQU53UUJBQUVBQUFTQUFnQUFBQUFDQ0FBQUFNVC9Kdll6QUFvQUFnQURBQUFBQklBREFBQUFBQUlJQUFBQTAvOFQreGtBQ2dBQ0FBUUFBQUFFZ0FRQUFBQUFBZ2dBQUFEeC94UDdHUUFLQUFJQUJRQUFBQVNBQlFBQUFBQUNDQUFBQUFBQUFBQUFBQW9BQWdBR0FBSUVBZ0FIQUNzRUFnQUJBRWdFQUFBM0JBRUFBUWFBQUFBQUFBQUNDQUF6a3dNQUFHajgvd1FDRUFETmJQei9BR2o4LzZycUN3QXptd01BSXdnQkFBQUNCd0lBQUFBRkJ3RUFCUVFIQmdBQ0FBSUFBd0FBQnc0QUFRQUFBQU1BWUFESUFBTUFUa2dBQUFBQUJJQUdBQUFBQUFJSUFBRUE4Zi90Qk9iL0NnQUNBQWNBTndRQkFBRUFBQVNBQndBQUFBQUNDQUFBQUFBQTJnbk0vd29BQWdBSUFEY0VBUUFCQUFBRWdBZ0FBQUFBQWdnQUFRRHgvOGNPc3Y4S0FBSUFDUUFBQUFTQUNRQUFBQUFDQ0FBQUFBQUF0Qk9ZL3dvQUFnQUtBQUFBQklBS0FBQUFBQUlJQUFBQThmK2dHSDcvQ2dBQ0FBc0FBQUFFZ0FzQUFBQUFBZ2dBQUFEVC82QVlmdjhLQUFJQURBQUFBQVNBREFBQUFBQUNDQUFBQU1UL3RCT1kvd29BQWdBTkFBQUFCSUFOQUFBQUFBSUlBQUVBMC8vSERyTC9DZ0FDQUE0QUFBQUVnQTRBQUFBQUFnZ0FBQUFBQUNiMk13QUtBQUlBRHdBQ0JBSUFCd0FyQkFJQUFBQklCQUFBQm9BQUFBQUFBQUlJQURPVEF3QW1YakFBQkFJUUFNMXMvUDhtWGpBQU01TURBRm1STndBakNBRUFBQUlIQWdBQUFBQUhEUUFCQUFBQUF3QmdBTWdBQXdCT0FBQUFBQVNBRHdBQUFBQUNDQUFBQVBIL09mRk5BQW9BQWdBUUFBQUFCSUFRQUFBQUFBSUlBQUFBQUFCTTdHY0FDZ0FDQUJFQUFnUUNBQWNBS3dRQ0FBRUFTQVFBQURjRUFRQUJCb0FBQUFBQUFBSUlBRE9UQXdCTVZHUUFCQUlRQU0xcy9QOU1WR1FBcXVvTEFJQ0hhd0FqQ0FFQUFBSUhBZ0FBQUFVSEFRQUZCQWNHQUFJQUFnQURBQUFIRGdBQkFBQUFBd0JnQU1nQUF3Qk9TQUFBQUFBRWdCRUFBQUFBQWdnQUFBRHgvMkRuZ1FBS0FBSUFFZ0FBQUFTQUVnQUFBQUFDQ0FBQUFOUC9ZT2VCQUFvQUFnQVRBQUlFQWdBSEFDc0VBZ0FCQUVnRUFBQTNCQUVBQVFhQUFBQUFBQUFDQ0FBMGs5Yi9ZRTkrQUFRQ0VBRE5iTS8vWUU5K0FEU1Qxdi9HdFl3QUl3Z0JBQUFDQndJQUFBQUZCd0VBQVFBSERnQUJBQUFBQXdCZ0FNZ0FBd0JPU0FBQUFBQUVnQk1BQUFBQUFnZ0FBQUFBQUhQaW13QUtBQUlBRkFBQ0JBSUFCd0FyQkFJQUFRQklCQUFBTndRQkFBRUdnQUFBQUFBQUFnZ0FNNU1EQUhOS21BQUVBaEFBeld6OC8zTkttQUNxNmdzQXBuMmZBQ01JQVFBQUFnY0NBQUFBQlFjQkFBVUVCd1lBQWdBQ0FBTUFBQWNPQUFFQUFBQURBR0FBeUFBREFFNUlBQUFBQUFTQUZBQUFBQUFDQ0FBQkFQSC9odDIxQUFvQUFnQVZBQUFBQklBVkFBQUFBQUlJQUFFQTAvK0czYlVBQ2dBQ0FCWUFBQUFFZ0JZQUFBQUFBZ2dBQUFERS81bll6d0FLQUFJQUZ3QUFBQVNBRndBQUFBQUNDQUFBQU5QL3JkUHBBQW9BQWdBWUFBQUFCSUFZQUFBQUFBSUlBQUFBeFAvQXpnTUJDZ0FDQUJrQUFnUUNBQkVBS3dRQ0FBQUFTQVFBQURjRUFRQUJCb0FBQUFBQUFBSUlBQUNneC8vQU5nQUJCQUlRQUFCZ3dQL0FOZ0FCbXJuSC95YWRDUUVqQ0FFQUFBSUhBZ0FBQUFVSEFRQUJBQWNPQUFFQUFBQURBR0FBeUFBREFFTnNBQUFBQUFTQUdRQUFBQUFDQ0FBQUFQSC9yZFBwQUFvQUFnQWFBQUFBQklBYUFBQUFBQUlJQUFBQUFBQ1oyTThBQ2dBQ0FCc0FBQUFFZ0JzQUFBQUFBZ2dBQUFEVC96bnhUUUFLQUFJQUhBQUNCQUlBQndBckJBSUFBQUJJQkFBQUJvQUFBQUFBQUFJSUFEU1Qxdjg1V1VvQUJBSVFBTTFzei84NVdVb0FOSlBXLzJ5TVVRQWpDQUVBQUFJSEFnQUFBQUFIRFFBQkFBQUFBd0JnQU1nQUF3Qk9BQUFBQUFXQUhRQUFBQW9BQWdBZEFBUUdCQUFCQUFBQUJRWUVBQUlBQUFBS0JnRUFBUUFBQllBZUFBQUFDZ0FDQUI0QUJBWUVBQUlBQUFBRkJnUUFBd0FBQUFBR0FnQ0FBQUFBQllBZkFBQUFDZ0FDQUI4QUJBWUVBQU1BQUFBRkJnUUFCQUFBQUFBR0FnQ0FBQUFBQllBZ0FBQUFDZ0FDQUNBQUJBWUVBQVFBQUFBRkJnUUFCUUFBQUFvR0FRQUJBQUFGZ0NFQUFBQUtBQUlBSVFBRUJnUUFCUUFBQUFVR0JBQUdBQUFBQ2dZQkFBRUFBQVdBSWdBQUFBb0FBZ0FpQUFRR0JBQUdBQUFBQlFZRUFBY0FBQUFLQmdFQUFRQUFCWUFqQUFBQUNnQUNBQ01BQkFZRUFBY0FBQUFGQmdRQUNBQUFBQW9HQVFBQkFBQUZnQ1FBQUFBS0FBSUFKQUFFQmdRQUNBQUFBQVVHQkFBSkFBQUFBQVlDQUlBQUFBQUZnQ1VBQUFBS0FBSUFKUUFFQmdRQUNRQUFBQVVHQkFBS0FBQUFBQVlDQUlBQUFBQUZnQ1lBQUFBS0FBSUFKZ0FFQmdRQUNnQUFBQVVHQkFBTEFBQUFBQVlDQUlBQUFBQUZnQ2NBQUFBS0FBSUFKd0FFQmdRQUN3QUFBQVVHQkFBTUFBQUFBQVlDQUlBQUFBQUZnQ2dBQUFBS0FBSUFLQUFFQmdRQURBQUFBQVVHQkFBTkFBQUFBQVlDQUlBQUFBQUZnQ2tBQUFBS0FBSUFLUUFFQmdRQUNBQUFBQVVHQkFBTkFBQUFBQVlDQUlBQUFBQUZnQ29BQUFBS0FBSUFLZ0FFQmdRQUJBQUFBQVVHQkFBT0FBQUFBQVlDQUlBQUFBQUZnQ3NBQUFBS0FBSUFLd0FFQmdRQURnQUFBQVVHQkFBUEFBQUFBQVlDQUlBQUFBQUZnQ3dBQUFBS0FBSUFMQUFFQmdRQUR3QUFBQVVHQkFBUUFBQUFDZ1lCQUFFQUFBV0FMUUFBQUFvQUFnQXRBQVFHQkFBUUFBQUFCUVlFQUJFQUFBQUtCZ0VBQVFBQUJZQXVBQUFBQ2dBQ0FDNEFCQVlFQUJFQUFBQUZCZ1FBRWdBQUFBQUdBZ0FDQUFBQUJZQXZBQUFBQ2dBQ0FDOEFCQVlFQUJFQUFBQUZCZ1FBRXdBQUFBb0dBUUFCQUFBRmdEQUFBQUFLQUFJQU1BQUVCZ1FBRXdBQUFBVUdCQUFVQUFBQUNnWUJBQUVBQUFXQU1RQUFBQW9BQWdBeEFBUUdCQUFVQUFBQUJRWUVBQlVBQUFBQUJnSUFnQUFBQUFXQU1nQUFBQW9BQWdBeUFBUUdCQUFWQUFBQUJRWUVBQllBQUFBQUJnSUFnQUFBQUFXQU13QUFBQW9BQWdBekFBUUdCQUFXQUFBQUJRWUVBQmNBQUFBQUJnSUFnQUFBQUFXQU5BQUFBQW9BQWdBMEFBUUdCQUFYQUFBQUJRWUVBQmdBQUFBS0JnRUFBUUFBQllBMUFBQUFDZ0FDQURVQUJBWUVBQmNBQUFBRkJnUUFHUUFBQUFBR0FnQ0FBQUFBQllBMkFBQUFDZ0FDQURZQUJBWUVBQmtBQUFBRkJnUUFHZ0FBQUFBR0FnQ0FBQUFBQllBM0FBQUFDZ0FDQURjQUJBWUVBQlFBQUFBRkJnUUFHZ0FBQUFBR0FnQ0FBQUFBQllBNEFBQUFDZ0FDQURnQUJBWUVBQThBQUFBRkJnUUFHd0FBQUFBR0FnQ0FBQUFBQllBNUFBQUFDZ0FDQURrQUJBWUVBQUlBQUFBRkJnUUFHd0FBQUFBR0FnQ0FBQUFBQjRBOEFBQUFCQUlRQUFBQTR2OXNKRWtBQUFEaS95YjJNd0FLQUFJQU9nQUFDZ0lBQkFBRUNnSUFBUUFOQWd3QUp2WXpBQUFBNHY4QUFBQUFEZ0lNQUd3a1NRQUFBT0wvQUFBQUFBOENEQUFtOWpNQVJ5NzMvd0FBQUFBQUFBZUFQUUFBQUFRQ0VBQUFBT0wvK2tHdC93QUE0diswRTVqL0NnQUNBRHNBQUFvQ0FBUUFCQW9DQUFFQURRSU1BTFFUbVA4QUFPTC9BQUFBQUE0Q0RBRDZRYTMvQUFEaS93QUFBQUFQQWd3QXRCT1kvMGN1OS84QUFBQUFBQUFIZ0Q0QUFBQUVBaEFBQUFEaS8rQUc1UUFBQU9ML21kalBBQW9BQWdBOEFBQUtBZ0FFQUFRS0FnQUJBQTBDREFDWjJNOEFBQURpL3dBQUFBQU9BZ3dBNEFibEFBQUE0djhBQUFBQUR3SU1BSm5ZendCSEx2Zi9BQUFBQUFBQUFBQUFBQUFBQUFBPQ==</t>
        </r>
      </text>
    </comment>
    <comment ref="J226" authorId="0">
      <text>
        <r>
          <rPr>
            <sz val="9"/>
            <color indexed="81"/>
            <rFont val="Tahoma"/>
            <family val="2"/>
          </rPr>
          <t>QzE2SDE1Q2xONnxNQVNURVIgU0hFRVRQaWN0dXJlIDcxN3xWbXBEUkRBeE1EQUVBd0lCQUFBQUFBQUFBQUFBQUFDQUFBQUFBQU1BRmdBQUFFTm9aVzFFY21GM0lERXlMakF1TWk0eE1EYzJCQUlRQUl5aHRmL2FjY2ovaUZPWEFGajNl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2QUFBQUJBSVFBQUFBQUFBQUFBQUFBQUJ4Qkd0TWF3VVdDQVFBQUFBa0FCZ0lCQUFBQUNRQUdRZ0FBQkFJQWdBQkFBOElBZ0FCQUFPQU5BQUFBQVFDRUFDTW9iWC8ybkhJLzRoVGx3Qlk5M29BQklBQkFBQUFBQUlJQUEvOHRmL0lsaEFBQ2dBQ0FBSUFOd1FCQUFFQUFBU0FBZ0FBQUFBQ0NBQ2pNc3YvWGMwbEFBb0FBZ0FEQUFBQUJJQURBQUFBQUFJSUFPRDF4UCtKSlVNQUNnQUNBQVFBTndRQkFBRUFBQVNBQkFBQUFBQUNDQURBdXVmL0hZZ2NBQW9BQWdBRkFBSUVBZ0FIQUNzRUFnQUFBRWdFQUFBR2dBQUFBQUFBQWdnQTlFM3IveDN3R0FBRUFoQUFqU2ZrL3gzd0dBRDBUZXYvVUNNZ0FDTUlBUUFBQWdjQ0FBQUFBQWNOQUFFQUFBQURBR0FBeUFBREFFNEFBQUFBQklBRkFBQUFBQUlJQUFBQUFBQk9LaTRBQ2dBQ0FBWUFBZ1FDQUFjQUt3UUNBQUFBU0FRQUFBYUFBQUFBQUFBQ0NBQXprd01BVHBJcUFBUUNFQUROYlB6L1RwSXFBRE9UQXdDQnhURUFJd2dCQUFBQ0J3SUFBQUFBQncwQUFRQUFBQU1BWUFESUFBTUFUZ0FBQUFBRWdBWUFBQUFBQWdnQVFFVVlBQjJJSEFBS0FBSUFCd0FBQUFTQUJ3QUFBQUFDQ0FCZHpUUUFYYzBsQUFvQUFnQUlBQUFBQklBSUFBQUFBQUlJQUowU1BnQjZWVUlBQ2dBQ0FBa0FBQUFFZ0FrQUFBQUFBZ2dBblJKY0FIcFZRZ0FLQUFJQUNnQUFBQVNBQ2dBQUFBQUNDQUNKSlhBQTFLQllBQW9BQWdBTEFBQUFCSUFMQUFBQUFBSUlBRW5nWmdEeEtIVUFDZ0FDQUF3QUFnUUNBQkVBS3dRQ0FBQUFTQVFBQURjRUFRQUJCb0FBQUFBQUFBSUlBRW1BYWdEeGtIRUFCQUlRQUVsQVl3RHhrSEVBNDVscUFGajNlZ0FqQ0FFQUFBSUhBZ0FBQUFVSEFRQUJBQWNPQUFFQUFBQURBR0FBeUFBREFFTnNBQUFBQUFTQURBQUFBQUFDQ0FDMmZZMEFFV1JTQUFvQUFnQU5BQUFBQklBTkFBQUFBQUlJQVBiQ2xnRDAyelVBQ2dBQ0FBNEFBQUFFZ0E0QUFBQUFBZ2dBQ3JDQ0FKcVFId0FLQUFJQUR3QUFBQVNBRHdBQUFBQUNDQURkVjJVQVhjMGxBQW9BQWdBUUFBQUFCSUFRQUFBQUFBSUlBSjBTVFFBc0t4UUFDZ0FDQUJFQUFnUUNBQWNBS3dRQ0FBRUFTQVFBQUFhQUFBQUFBQUFDQ0FEUXBWQUFMTU1YQUFRQ0VBQnFmMGtBeGx3SkFOQ2xVQUFzd3hjQUl3Z0JBUDhCQndFQS93SUhBZ0FBQUFVSEFRQURBQWNPQUFFQUFBQURBR0FBeUFBREFFNUlBQUFBQUFTQUVRQUFBQUFDQ0FBQUFBOEFBQUFBQUFvQUFnQVNBQUFBQklBU0FBQUFBQUlJQVAvL0hRRHRCT2IvQ2dBQ0FCTUFBQUFFZ0JNQUFBQUFBZ2dBLy84N0FPMEU1djhLQUFJQUZBQUNCQUlBQndBckJBSUFBZ0JJQkFBQU53UUJBQUVHZ0FBQUFBQUFBZ2dBTTVNL0FPMXM0djhFQWhBQXpHdzRBTzFzNHY5bXhrRUE3ZnowL3lNSUFRQUFBZ2NDQUFBQUJRY0JBQUVBQnc4QUFRQUFBQU1BWUFESUFBTUFUa2d5QUFBQUFBU0FGQUFBQUFBQ0NBRC8vdzRBMmduTS93b0FBZ0FWQUFJRUFnQUhBQ3NFQWdBQUFFZ0VBQUFHZ0FBQUFBQUFBZ2dBTTVNU0FOcHh5UDhFQWhBQXpHd0xBTnB4eVA4emt4SUFEYVhQL3lNSUFRQUFBZ2NDQUFBQUFBY05BQUVBQUFBREFHQUF5QUFEQUU0QUFBQUFCSUFWQUFBQUFBSUlBQUFBOGYvYUNjei9DZ0FDQUJZQUFBQUVnQllBQUFBQUFnZ0FBQURpLyswRTV2OEtBQUlBRndBQ0JBSUFCd0FyQkFJQUFBQklCQUFBQm9BQUFBQUFBQUlJQURTVDVmL3RiT0wvQkFJUUFNMXMzdi90Yk9ML05KUGwveUNnNmY4akNBRUFBQUlIQWdBQUFBQUhEUUFCQUFBQUF3QmdBTWdBQXdCT0FBQUFBQVNBRndBQUFBQUNDQUFBQVBIL0FBQUFBQW9BQWdBWUFBQUFCWUFaQUFBQUNnQUNBQmtBQkFZRUFBRUFBQUFGQmdRQUFnQUFBQW9HQVFBQkFBQUZnQm9BQUFBS0FBSUFHZ0FFQmdRQUFnQUFBQVVHQkFBREFBQUFDZ1lCQUFFQUFBV0FHd0FBQUFvQUFnQWJBQVFHQkFBQ0FBQUFCUVlFQUFRQUFBQUtCZ0VBQVFBQUJZQWNBQUFBQ2dBQ0FCd0FCQVlFQUFRQUFBQUZCZ1FBQlFBQUFBQUdBZ0NBQUFBQUJZQWRBQUFBQ2dBQ0FCMEFCQVlFQUFVQUFBQUZCZ1FBQmdBQUFBQUdBZ0NBQUFBQUJZQWVBQUFBQ2dBQ0FCNEFCQVlFQUFZQUFBQUZCZ1FBQndBQUFBQUFCWUFmQUFBQUNnQUNBQjhBQkFZRUFBY0FBQUFGQmdRQUNBQUFBQUFHQWdDQUFBQUFCWUFnQUFBQUNnQUNBQ0FBQkFZRUFBZ0FBQUFGQmdRQUNRQUFBQUFHQWdDQUFBQUFCWUFoQUFBQUNnQUNBQ0VBQkFZRUFBa0FBQUFGQmdRQUNnQUFBQUFHQWdDQUFBQUFCWUFpQUFBQUNnQUNBQ0lBQkFZRUFBb0FBQUFGQmdRQUN3QUFBQW9HQVFBQkFBQUZnQ01BQUFBS0FBSUFJd0FFQmdRQUNnQUFBQVVHQkFBTUFBQUFBQVlDQUlBQUFBQUZnQ1FBQUFBS0FBSUFKQUFFQmdRQURBQUFBQVVHQkFBTkFBQUFBQVlDQUlBQUFBQUZnQ1VBQUFBS0FBSUFKUUFFQmdRQURRQUFBQVVHQkFBT0FBQUFBQVlDQUlBQUFBQUZnQ1lBQUFBS0FBSUFKZ0FFQmdRQURnQUFBQVVHQkFBUEFBQUFBQVlDQUlBQUFBQUZnQ2NBQUFBS0FBSUFKd0FFQmdRQUNRQUFBQVVHQkFBUEFBQUFBQVlDQUlBQUFBQUZnQ2dBQUFBS0FBSUFLQUFFQmdRQUR3QUFBQVVHQkFBUUFBQUFBQVlDQUlBQUFBQUZnQ2tBQUFBS0FBSUFLUUFFQmdRQUJ3QUFBQVVHQkFBUUFBQUFBQVlDQUlBQUFBQUZnQ29BQUFBS0FBSUFLZ0FFQmdRQUJnQUFBQVVHQkFBUkFBQUFBQVlDQUlBQUFBQUZnQ3NBQUFBS0FBSUFLd0FFQmdRQUVRQUFBQVVHQkFBU0FBQUFBQVlDQUlBQUFBQUZnQ3dBQUFBS0FBSUFMQUFFQmdRQUVnQUFBQVVHQkFBVEFBQUFDZ1lCQUFFQUFBV0FMUUFBQUFvQUFnQXRBQVFHQkFBU0FBQUFCUVlFQUJRQUFBQUFCZ0lBZ0FBQUFBV0FMZ0FBQUFvQUFnQXVBQVFHQkFBVUFBQUFCUVlFQUJVQUFBQUFCZ0lBZ0FBQUFBV0FMd0FBQUFvQUFnQXZBQVFHQkFBVkFBQUFCUVlFQUJZQUFBQUFCZ0lBZ0FBQUFBV0FNQUFBQUFvQUFnQXdBQVFHQkFBV0FBQUFCUVlFQUJjQUFBQUFCZ0lBZ0FBQUFBV0FNUUFBQUFvQUFnQXhBQVFHQkFBRUFBQUFCUVlFQUJjQUFBQUFCZ0lBZ0FBQUFBV0FNZ0FBQUFvQUFnQXlBQVFHQkFBUkFBQUFCUVlFQUJjQUFBQUFCZ0lBZ0FBQUFBZUFOUUFBQUFRQ0VBQUFBQUFBMEgwa0FBQUFBQUJPcFJRQUNnQUNBRE1BRUFCSEFBQUFWR2hsY21VZ2FYTWdZU0IyWVd4bGJtTmxJRzl5SUdOb1lYSm5aU0JsY25KdmNpQnpiMjFsZDJobGNtVWdhVzRnZEdocGN5QmhjbTl0WVhScFl5QnplWE4wWlcwdUFBb0NBQVFBQkFvQ0FBRUFEUUlNQUU2bEZBQUFBQUFBQUFBQUFBNENEQURRZlNRQUFBQUFBQUFBQUFBUEFnd0FUcVVVQUlIWUR3QUFBQUFBQUFBSGdEWUFBQUFFQWhBQW5SSk5BSzJJUFFDZEVrMEFMTEF0QUFvQUFnQTBBQUFLQWdBRUFBUUtBZ0FCQUEwQ0RBQXNzQzBBblJKTkFBQUFBQUFPQWd3QXJZZzlBSjBTVFFBQUFBQUFEd0lNQUN5d0xRQWY2MXdBQUFBQUFBQUFCNEEzQUFBQUJBSVFBTWxxZVFEOVJsRUF5V3A1QUxjWVBBQUtBQUlBTlFBQUNnSUFCQUFFQ2dJQUFRQU5BZ3dBdHhnOEFNbHFlUUFBQUFBQURnSU1BUDFHVVFESmFua0FBQUFBQUE4Q0RBQzNHRHdBRUptT0FBQUFBQUFBQUFlQU9BQUFBQVFDRUFBQUFBQUFORFA3L3dBQUFBRHRCT2IvQ2dBQ0FEWUFBQW9DQUFRQUJBb0NBQUVBRFFJTUFPMEU1djhBQUFBQUFBQUFBQTRDREFBME0vdi9BQUFBQUFBQUFBQVBBZ3dBN1FUbS8wWXVGUUFBQUFBQUFBQUFBQUFBQUFBQUFBPT0=</t>
        </r>
      </text>
    </comment>
    <comment ref="K226" authorId="0">
      <text>
        <r>
          <rPr>
            <sz val="9"/>
            <color indexed="81"/>
            <rFont val="Tahoma"/>
            <family val="2"/>
          </rPr>
          <t>QzE2SDE1Q2xONnxNQVNURVIgU0hFRVRQaWN0dXJlIDcxN3xWbXBEUkRBeE1EQUVBd0lCQUFBQUFBQUFBQUFBQUFDQUFBQUFBQU1BRmdBQUFFTm9aVzFFY21GM0lERXlMakF1TWk0eE1EYzJCQUlRQUl5aHRmL2FjY2ovaUZPWEFGajNl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2QUFBQUJBSVFBQUFBQUFBQUFBQUFBQUJ4Qkd0TWF3VVdDQVFBQUFBa0FCZ0lCQUFBQUNRQUdRZ0FBQkFJQWdBQkFBOElBZ0FCQUFPQU5BQUFBQVFDRUFDTW9iWC8ybkhJLzRoVGx3Qlk5M29BQklBQkFBQUFBQUlJQUEvOHRmL0lsaEFBQ2dBQ0FBSUFOd1FCQUFFQUFBU0FBZ0FBQUFBQ0NBQ2pNc3YvWGMwbEFBb0FBZ0FEQUFBQUJJQURBQUFBQUFJSUFPRDF4UCtKSlVNQUNnQUNBQVFBTndRQkFBRUFBQVNBQkFBQUFBQUNDQURBdXVmL0hZZ2NBQW9BQWdBRkFBSUVBZ0FIQUNzRUFnQUFBRWdFQUFBR2dBQUFBQUFBQWdnQTlFM3IveDN3R0FBRUFoQUFqU2ZrL3gzd0dBRDBUZXYvVUNNZ0FDTUlBUUFBQWdjQ0FBQUFBQWNOQUFFQUFBQURBR0FBeUFBREFFNEFBQUFBQklBRkFBQUFBQUlJQUFBQUFBQk9LaTRBQ2dBQ0FBWUFBZ1FDQUFjQUt3UUNBQUFBU0FRQUFBYUFBQUFBQUFBQ0NBQXprd01BVHBJcUFBUUNFQUROYlB6L1RwSXFBRE9UQXdDQnhURUFJd2dCQUFBQ0J3SUFBQUFBQncwQUFRQUFBQU1BWUFESUFBTUFUZ0FBQUFBRWdBWUFBQUFBQWdnQVFFVVlBQjJJSEFBS0FBSUFCd0FBQUFTQUJ3QUFBQUFDQ0FCZHpUUUFYYzBsQUFvQUFnQUlBQUFBQklBSUFBQUFBQUlJQUowU1BnQjZWVUlBQ2dBQ0FBa0FBQUFFZ0FrQUFBQUFBZ2dBblJKY0FIcFZRZ0FLQUFJQUNnQUFBQVNBQ2dBQUFBQUNDQUNKSlhBQTFLQllBQW9BQWdBTEFBQUFCSUFMQUFBQUFBSUlBRW5nWmdEeEtIVUFDZ0FDQUF3QUFnUUNBQkVBS3dRQ0FBQUFTQVFBQURjRUFRQUJCb0FBQUFBQUFBSUlBRW1BYWdEeGtIRUFCQUlRQUVsQVl3RHhrSEVBNDVscUFGajNlZ0FqQ0FFQUFBSUhBZ0FBQUFVSEFRQUJBQWNPQUFFQUFBQURBR0FBeUFBREFFTnNBQUFBQUFTQURBQUFBQUFDQ0FDMmZZMEFFV1JTQUFvQUFnQU5BQUFBQklBTkFBQUFBQUlJQVBiQ2xnRDAyelVBQ2dBQ0FBNEFBQUFFZ0E0QUFBQUFBZ2dBQ3JDQ0FKcVFId0FLQUFJQUR3QUFBQVNBRHdBQUFBQUNDQURkVjJVQVhjMGxBQW9BQWdBUUFBQUFCSUFRQUFBQUFBSUlBSjBTVFFBc0t4UUFDZ0FDQUJFQUFnUUNBQWNBS3dRQ0FBRUFTQVFBQUFhQUFBQUFBQUFDQ0FEUXBWQUFMTU1YQUFRQ0VBQnFmMGtBeGx3SkFOQ2xVQUFzd3hjQUl3Z0JBUDhCQndFQS93SUhBZ0FBQUFVSEFRQURBQWNPQUFFQUFBQURBR0FBeUFBREFFNUlBQUFBQUFTQUVRQUFBQUFDQ0FBQUFBOEFBQUFBQUFvQUFnQVNBQUFBQklBU0FBQUFBQUlJQVAvL0hRRHRCT2IvQ2dBQ0FCTUFBQUFFZ0JNQUFBQUFBZ2dBLy84N0FPMEU1djhLQUFJQUZBQUNCQUlBQndBckJBSUFBZ0JJQkFBQU53UUJBQUVHZ0FBQUFBQUFBZ2dBTTVNL0FPMXM0djhFQWhBQXpHdzRBTzFzNHY5bXhrRUE3ZnowL3lNSUFRQUFBZ2NDQUFBQUJRY0JBQUVBQnc4QUFRQUFBQU1BWUFESUFBTUFUa2d5QUFBQUFBU0FGQUFBQUFBQ0NBRC8vdzRBMmduTS93b0FBZ0FWQUFJRUFnQUhBQ3NFQWdBQUFFZ0VBQUFHZ0FBQUFBQUFBZ2dBTTVNU0FOcHh5UDhFQWhBQXpHd0xBTnB4eVA4emt4SUFEYVhQL3lNSUFRQUFBZ2NDQUFBQUFBY05BQUVBQUFBREFHQUF5QUFEQUU0QUFBQUFCSUFWQUFBQUFBSUlBQUFBOGYvYUNjei9DZ0FDQUJZQUFBQUVnQllBQUFBQUFnZ0FBQURpLyswRTV2OEtBQUlBRndBQ0JBSUFCd0FyQkFJQUFBQklCQUFBQm9BQUFBQUFBQUlJQURTVDVmL3RiT0wvQkFJUUFNMXMzdi90Yk9ML05KUGwveUNnNmY4akNBRUFBQUlIQWdBQUFBQUhEUUFCQUFBQUF3QmdBTWdBQXdCT0FBQUFBQVNBRndBQUFBQUNDQUFBQVBIL0FBQUFBQW9BQWdBWUFBQUFCWUFaQUFBQUNnQUNBQmtBQkFZRUFBRUFBQUFGQmdRQUFnQUFBQW9HQVFBQkFBQUZnQm9BQUFBS0FBSUFHZ0FFQmdRQUFnQUFBQVVHQkFBREFBQUFDZ1lCQUFFQUFBV0FHd0FBQUFvQUFnQWJBQVFHQkFBQ0FBQUFCUVlFQUFRQUFBQUtCZ0VBQVFBQUJZQWNBQUFBQ2dBQ0FCd0FCQVlFQUFRQUFBQUZCZ1FBQlFBQUFBQUdBZ0NBQUFBQUJZQWRBQUFBQ2dBQ0FCMEFCQVlFQUFVQUFBQUZCZ1FBQmdBQUFBQUdBZ0NBQUFBQUJZQWVBQUFBQ2dBQ0FCNEFCQVlFQUFZQUFBQUZCZ1FBQndBQUFBQUFCWUFmQUFBQUNnQUNBQjhBQkFZRUFBY0FBQUFGQmdRQUNBQUFBQUFHQWdDQUFBQUFCWUFnQUFBQUNnQUNBQ0FBQkFZRUFBZ0FBQUFGQmdRQUNRQUFBQUFHQWdDQUFBQUFCWUFoQUFBQUNnQUNBQ0VBQkFZRUFBa0FBQUFGQmdRQUNnQUFBQUFHQWdDQUFBQUFCWUFpQUFBQUNnQUNBQ0lBQkFZRUFBb0FBQUFGQmdRQUN3QUFBQW9HQVFBQkFBQUZnQ01BQUFBS0FBSUFJd0FFQmdRQUNnQUFBQVVHQkFBTUFBQUFBQVlDQUlBQUFBQUZnQ1FBQUFBS0FBSUFKQUFFQmdRQURBQUFBQVVHQkFBTkFBQUFBQVlDQUlBQUFBQUZnQ1VBQUFBS0FBSUFKUUFFQmdRQURRQUFBQVVHQkFBT0FBQUFBQVlDQUlBQUFBQUZnQ1lBQUFBS0FBSUFKZ0FFQmdRQURnQUFBQVVHQkFBUEFBQUFBQVlDQUlBQUFBQUZnQ2NBQUFBS0FBSUFKd0FFQmdRQUNRQUFBQVVHQkFBUEFBQUFBQVlDQUlBQUFBQUZnQ2dBQUFBS0FBSUFLQUFFQmdRQUR3QUFBQVVHQkFBUUFBQUFBQVlDQUlBQUFBQUZnQ2tBQUFBS0FBSUFLUUFFQmdRQUJ3QUFBQVVHQkFBUUFBQUFBQVlDQUlBQUFBQUZnQ29BQUFBS0FBSUFLZ0FFQmdRQUJnQUFBQVVHQkFBUkFBQUFBQVlDQUlBQUFBQUZnQ3NBQUFBS0FBSUFLd0FFQmdRQUVRQUFBQVVHQkFBU0FBQUFBQVlDQUlBQUFBQUZnQ3dBQUFBS0FBSUFMQUFFQmdRQUVnQUFBQVVHQkFBVEFBQUFDZ1lCQUFFQUFBV0FMUUFBQUFvQUFnQXRBQVFHQkFBU0FBQUFCUVlFQUJRQUFBQUFCZ0lBZ0FBQUFBV0FMZ0FBQUFvQUFnQXVBQVFHQkFBVUFBQUFCUVlFQUJVQUFBQUFCZ0lBZ0FBQUFBV0FMd0FBQUFvQUFnQXZBQVFHQkFBVkFBQUFCUVlFQUJZQUFBQUFCZ0lBZ0FBQUFBV0FNQUFBQUFvQUFnQXdBQVFHQkFBV0FBQUFCUVlFQUJjQUFBQUFCZ0lBZ0FBQUFBV0FNUUFBQUFvQUFnQXhBQVFHQkFBRUFBQUFCUVlFQUJjQUFBQUFCZ0lBZ0FBQUFBV0FNZ0FBQUFvQUFnQXlBQVFHQkFBUkFBQUFCUVlFQUJjQUFBQUFCZ0lBZ0FBQUFBZUFOUUFBQUFRQ0VBQUFBQUFBMEgwa0FBQUFBQUJPcFJRQUNnQUNBRE1BRUFCSEFBQUFWR2hsY21VZ2FYTWdZU0IyWVd4bGJtTmxJRzl5SUdOb1lYSm5aU0JsY25KdmNpQnpiMjFsZDJobGNtVWdhVzRnZEdocGN5QmhjbTl0WVhScFl5QnplWE4wWlcwdUFBb0NBQVFBQkFvQ0FBRUFEUUlNQUU2bEZBQUFBQUFBQUFBQUFBNENEQURRZlNRQUFBQUFBQUFBQUFBUEFnd0FUcVVVQUlIWUR3QUFBQUFBQUFBSGdEWUFBQUFFQWhBQW5SSk5BSzJJUFFDZEVrMEFMTEF0QUFvQUFnQTBBQUFLQWdBRUFBUUtBZ0FCQUEwQ0RBQXNzQzBBblJKTkFBQUFBQUFPQWd3QXJZZzlBSjBTVFFBQUFBQUFEd0lNQUN5d0xRQWY2MXdBQUFBQUFBQUFCNEEzQUFBQUJBSVFBTWxxZVFEOVJsRUF5V3A1QUxjWVBBQUtBQUlBTlFBQUNnSUFCQUFFQ2dJQUFRQU5BZ3dBdHhnOEFNbHFlUUFBQUFBQURnSU1BUDFHVVFESmFua0FBQUFBQUE4Q0RBQzNHRHdBRUptT0FBQUFBQUFBQUFlQU9BQUFBQVFDRUFBQUFBQUFORFA3L3dBQUFBRHRCT2IvQ2dBQ0FEWUFBQW9DQUFRQUJBb0NBQUVBRFFJTUFPMEU1djhBQUFBQUFBQUFBQTRDREFBME0vdi9BQUFBQUFBQUFBQVBBZ3dBN1FUbS8wWXVGUUFBQUFBQUFBQUFBQUFBQUFBQUFBPT0=</t>
        </r>
      </text>
    </comment>
    <comment ref="J227" authorId="0">
      <text>
        <r>
          <rPr>
            <sz val="9"/>
            <color indexed="81"/>
            <rFont val="Tahoma"/>
            <family val="2"/>
          </rPr>
          <t>QzIySDM4TjJ8TUFTVEVSIFNIRUVUUGljdHVyZSA4MXxWbXBEUkRBeE1EQUVBd0lCQUFBQUFBQUFBQUFBQUFDQUFBQUFBQU1BRmdBQUFFTm9aVzFFY21GM0lERXlMakF1TWk0eE1EYzJCQUlRQUFBQXhQOTR3cGovelpONEFDSlU2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xaUlFCc1dDQVFBQUFBa0FCZ0lCQUFBQUNRQUdRZ0FBQkFJQWdBQkFBOElBZ0FCQUFPQU5RQUFBQVFDRUFBQUFNVC9lTUtZLzgyVGVBQWlWT29BQklBQkFBQUFBQUlJQUFBQThmOTRBcG4vQ2dBQ0FBSUFOd1FCQUFFQUFBU0FBZ0FBQUFBQ0NBQUFBT0wvaS8yeS93b0FBZ0FEQUFBQUJJQURBQUFBQUFJSUFBRUE4ZitmK016L0NnQUNBQVFBTndRQkFBRUFBQVNBQkFBQUFBQUNDQUFBQUE4QW4vak0vd29BQWdBRkFEY0VBUUFCQUFBRWdBVUFBQUFBQWdnQUFBQWVBTEx6NXY4S0FBSUFCZ0EzQkFFQUFRQUFCSUFHQUFBQUFBSUlBQUFBUEFDeTgrYi9DZ0FDQUFjQUFBQUVnQWNBQUFBQUFnZ0FBQUJMQU1UdUFBQUtBQUlBQ0FBM0JBRUFBUUFBQklBSUFBQUFBQUlJQUFBQVBBRFg2Um9BQ2dBQ0FBa0FOd1FCQUFFQUFBU0FDUUFBQUFBQ0NBQUFBRXNBNnVRMEFBb0FBZ0FLQUFJRUFnQUhBQ3NFQWdBQkFFZ0VBQUEzQkFFQUFRYUFBQUFBQUFBQ0NBQXprMDRBNmt3eEFBUUNFQURNYkVjQTZrd3hBS3JxVmdBZWdEZ0FJd2dCQUFBQ0J3SUFBQUFGQndFQUJRUUhCZ0FDQUFJQUF3QUFCdzRBQVFBQUFBTUFZQURJQUFNQVRrZ0FBQUFBQklBS0FBQUFBQUlJQUFBQVBBRCszMDRBQ2dBQ0FBc0FOd1FCQUFFQUFBU0FDd0FBQUFBQ0NBQUFBRXNBRWR0b0FBb0FBZ0FNQURjRUFRQUJBQUFFZ0F3QUFBQUFBZ2dBQUFBOEFDVFdnZ0FLQUFJQURRQUNCQUlBQndBckJBSUFBUUJJQkFBQU53UUJBQUVHZ0FBQUFBQUFBZ2dBdXpzM0FDUStmd0FFQWhBQVZSVXdBQ1ErZndBemt6OEFWM0dHQUNNSUFRQUFBZ2NDQUFBQUJRY0JBQVFFQndZQUFnQUNBQU1BQUFjT0FBRUFBQUFEQUdBQXlBQURBRTVJQUFBQUFBU0FEUUFBQUFBQ0NBQUFBRXNBTjlHY0FBb0FBZ0FPQUFBQUJJQU9BQUFBQUFJSUFBQUFhUUEzMFp3QUNnQUNBQThBQUFBRWdBOEFBQUFBQWdnQWJsdGZBRDkzeWdBS0FBSUFFQUEzQkFFQUFRQUFCSUFRQUFBQUFBSUlBRStsUEFBZ3BPa0FDZ0FDQUJFQUFBQUVnQkVBQUFBQUFnZ0FLT1ZaQUszVDZRQUtBQUlBRWdBM0JBRUFBUUFBQklBU0FBQUFBQUlJQUFBQWFRQmV4OUFBQ2dBQ0FCTUFBQUFFZ0JNQUFBQUFBZ2dBQUFCTEFGN0gwQUFLQUFJQUZBQTNCQUVBQVFBQUJJQVVBQUFBQUFJSUFBQUFQQUJMekxZQUNnQUNBQlVBQUFBRWdCVUFBQUFBQWdnQU5kd3RBRHRuMEFBS0FBSUFGZ0EzQkFFQUFRQUFCSUFXQUFBQUFBSUlBQUFBZUFCTHpMWUFDZ0FDQUJjQU53UUJBQUVBQUFTQUZ3QUFBQUFDQ0FBQUFFc0FuL2pNL3dvQUFnQVlBRGNFQVFBQkFBQUVnQmdBQUFBQUFnZ0FBQURFLzR2OXN2OEtBQUlBR1FBM0JBRUFBUUFBQllBYUFBQUFDZ0FDQUJvQUJBWUVBQUVBQUFBRkJnUUFBZ0FBQUFvR0FRQUJBQUFGZ0JzQUFBQUtBQUlBR3dBRUJnUUFBZ0FBQUFVR0JBQURBQUFBQUFZQ0FBSUFBd1lDQUFJQUN3WVFBRE1BQUFBYUFBQUFIQUFBQUFBQUFBQUFBQVdBSEFBQUFBb0FBZ0FjQUFRR0JBQURBQUFBQlFZRUFBUUFBQUFLQmdFQUFRQUFCWUFkQUFBQUNnQUNBQjBBQkFZRUFBUUFBQUFGQmdRQUJRQUFBQW9HQVFBQkFBQUZnQjRBQUFBS0FBSUFIZ0FFQmdRQUJRQUFBQVVHQkFBR0FBQUFDZ1lCQUFFQUFBV0FId0FBQUFvQUFnQWZBQVFHQkFBR0FBQUFCUVlFQUFjQUFBQUFCZ0lBQWdBREJnSUFBUUFMQmhBQUhnQUFBRElBQUFBQUFBQUFJQUFBQUFBQUJZQWdBQUFBQ2dBQ0FDQUFCQVlFQUFjQUFBQUZCZ1FBQ0FBQUFBb0dBUUFCQUFBRmdDRUFBQUFLQUFJQUlRQUVCZ1FBQ0FBQUFBVUdCQUFKQUFBQUNnWUJBQUVBQUFXQUlnQUFBQW9BQWdBaUFBUUdCQUFKQUFBQUJRWUVBQW9BQUFBS0JnRUFBUUFBQllBakFBQUFDZ0FDQUNNQUJBWUVBQW9BQUFBRkJnUUFDd0FBQUFvR0FRQUJBQUFGZ0NRQUFBQUtBQUlBSkFBRUJnUUFDd0FBQUFVR0JBQU1BQUFBQ2dZQkFBRUFBQVdBSlFBQUFBb0FBZ0FsQUFRR0JBQU1BQUFBQlFZRUFBMEFBQUFLQmdFQUFRQUFCWUFtQUFBQUNnQUNBQ1lBQkFZRUFBMEFBQUFGQmdRQURnQUFBQW9HQVFBQkFBQUZnQ2NBQUFBS0FBSUFKd0FFQmdRQURnQUFBQVVHQkFBUEFBQUFDZ1lCQUFFQUFBV0FLQUFBQUFvQUFnQW9BQVFHQkFBUEFBQUFCUVlFQUJBQUFBQUtCZ0VBQVE0R0JBQXJBQUFBQUFBRmdDa0FBQUFLQUFJQUtRQUVCZ1FBRUFBQUFBVUdCQUFSQUFBQUNnWUJBQUVBQUFXQUtnQUFBQW9BQWdBcUFBUUdCQUFSQUFBQUJRWUVBQklBQUFBS0JnRUFBUUFBQllBckFBQUFDZ0FDQUNzQUJBWUVBQklBQUFBRkJnUUFFd0FBQUFvR0FRQUJEZ1lFQUNnQUFBQUFBQVdBTEFBQUFBb0FBZ0FzQUFRR0JBQVRBQUFBQlFZRUFCUUFBQUFLQmdFQUFRQUFCWUF0QUFBQUNnQUNBQzBBQkFZRUFBMEFBQUFGQmdRQUZBQUFBQW9HQVFBQkFBQUZnQzRBQUFBS0FBSUFMZ0FFQmdRQUZBQUFBQVVHQkFBVkFBQUFDZ1lCQUFFQUFBV0FMd0FBQUFvQUFnQXZBQVFHQkFBUUFBQUFCUVlFQUJVQUFBQUtCZ0VBQVFBQUJZQXdBQUFBQ2dBQ0FEQUFCQVlFQUJJQUFBQUZCZ1FBRmdBQUFBb0dBUUFCQUFBRmdERUFBQUFLQUFJQU1RQUVCZ1FBRGdBQUFBVUdCQUFXQUFBQUNnWUJBQUVBQUFXQU1nQUFBQW9BQWdBeUFBUUdCQUFHQUFBQUJRWUVBQmNBQUFBS0JnRUFBUUFBQllBekFBQUFDZ0FDQURNQUJBWUVBQUlBQUFBRkJnUUFHQUFBQUFvR0FRQUJBQUFBQUFBQUFBQUFBQT09</t>
        </r>
      </text>
    </comment>
    <comment ref="K227" authorId="0">
      <text>
        <r>
          <rPr>
            <sz val="9"/>
            <color indexed="81"/>
            <rFont val="Tahoma"/>
            <family val="2"/>
          </rPr>
          <t>QzIySDM4TjJ8TUFTVEVSIFNIRUVUUGljdHVyZSA4MXxWbXBEUkRBeE1EQUVBd0lCQUFBQUFBQUFBQUFBQUFDQUFBQUFBQU1BRmdBQUFFTm9aVzFFY21GM0lERXlMakF1TWk0eE1EYzJCQUlRQUFBQXhQOTR3cGovelpONEFDSlU2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xaUlFCc1dDQVFBQUFBa0FCZ0lCQUFBQUNRQUdRZ0FBQkFJQWdBQkFBOElBZ0FCQUFPQU5RQUFBQVFDRUFBQUFNVC9lTUtZLzgyVGVBQWlWT29BQklBQkFBQUFBQUlJQUFBQThmOTRBcG4vQ2dBQ0FBSUFOd1FCQUFFQUFBU0FBZ0FBQUFBQ0NBQUFBT0wvaS8yeS93b0FBZ0FEQUFBQUJJQURBQUFBQUFJSUFBRUE4ZitmK016L0NnQUNBQVFBTndRQkFBRUFBQVNBQkFBQUFBQUNDQUFBQUE4QW4vak0vd29BQWdBRkFEY0VBUUFCQUFBRWdBVUFBQUFBQWdnQUFBQWVBTEx6NXY4S0FBSUFCZ0EzQkFFQUFRQUFCSUFHQUFBQUFBSUlBQUFBUEFDeTgrYi9DZ0FDQUFjQUFBQUVnQWNBQUFBQUFnZ0FBQUJMQU1UdUFBQUtBQUlBQ0FBM0JBRUFBUUFBQklBSUFBQUFBQUlJQUFBQVBBRFg2Um9BQ2dBQ0FBa0FOd1FCQUFFQUFBU0FDUUFBQUFBQ0NBQUFBRXNBNnVRMEFBb0FBZ0FLQUFJRUFnQUhBQ3NFQWdBQkFFZ0VBQUEzQkFFQUFRYUFBQUFBQUFBQ0NBQXprMDRBNmt3eEFBUUNFQURNYkVjQTZrd3hBS3JxVmdBZWdEZ0FJd2dCQUFBQ0J3SUFBQUFGQndFQUJRUUhCZ0FDQUFJQUF3QUFCdzRBQVFBQUFBTUFZQURJQUFNQVRrZ0FBQUFBQklBS0FBQUFBQUlJQUFBQVBBRCszMDRBQ2dBQ0FBc0FOd1FCQUFFQUFBU0FDd0FBQUFBQ0NBQUFBRXNBRWR0b0FBb0FBZ0FNQURjRUFRQUJBQUFFZ0F3QUFBQUFBZ2dBQUFBOEFDVFdnZ0FLQUFJQURRQUNCQUlBQndBckJBSUFBUUJJQkFBQU53UUJBQUVHZ0FBQUFBQUFBZ2dBdXpzM0FDUStmd0FFQWhBQVZSVXdBQ1ErZndBemt6OEFWM0dHQUNNSUFRQUFBZ2NDQUFBQUJRY0JBQVFFQndZQUFnQUNBQU1BQUFjT0FBRUFBQUFEQUdBQXlBQURBRTVJQUFBQUFBU0FEUUFBQUFBQ0NBQUFBRXNBTjlHY0FBb0FBZ0FPQUFBQUJJQU9BQUFBQUFJSUFBQUFhUUEzMFp3QUNnQUNBQThBQUFBRWdBOEFBQUFBQWdnQWJsdGZBRDkzeWdBS0FBSUFFQUEzQkFFQUFRQUFCSUFRQUFBQUFBSUlBRStsUEFBZ3BPa0FDZ0FDQUJFQUFBQUVnQkVBQUFBQUFnZ0FLT1ZaQUszVDZRQUtBQUlBRWdBM0JBRUFBUUFBQklBU0FBQUFBQUlJQUFBQWFRQmV4OUFBQ2dBQ0FCTUFBQUFFZ0JNQUFBQUFBZ2dBQUFCTEFGN0gwQUFLQUFJQUZBQTNCQUVBQVFBQUJJQVVBQUFBQUFJSUFBQUFQQUJMekxZQUNnQUNBQlVBQUFBRWdCVUFBQUFBQWdnQU5kd3RBRHRuMEFBS0FBSUFGZ0EzQkFFQUFRQUFCSUFXQUFBQUFBSUlBQUFBZUFCTHpMWUFDZ0FDQUJjQU53UUJBQUVBQUFTQUZ3QUFBQUFDQ0FBQUFFc0FuL2pNL3dvQUFnQVlBRGNFQVFBQkFBQUVnQmdBQUFBQUFnZ0FBQURFLzR2OXN2OEtBQUlBR1FBM0JBRUFBUUFBQllBYUFBQUFDZ0FDQUJvQUJBWUVBQUVBQUFBRkJnUUFBZ0FBQUFvR0FRQUJBQUFGZ0JzQUFBQUtBQUlBR3dBRUJnUUFBZ0FBQUFVR0JBQURBQUFBQUFZQ0FBSUFBd1lDQUFJQUN3WVFBRE1BQUFBYUFBQUFIQUFBQUFBQUFBQUFBQVdBSEFBQUFBb0FBZ0FjQUFRR0JBQURBQUFBQlFZRUFBUUFBQUFLQmdFQUFRQUFCWUFkQUFBQUNnQUNBQjBBQkFZRUFBUUFBQUFGQmdRQUJRQUFBQW9HQVFBQkFBQUZnQjRBQUFBS0FBSUFIZ0FFQmdRQUJRQUFBQVVHQkFBR0FBQUFDZ1lCQUFFQUFBV0FId0FBQUFvQUFnQWZBQVFHQkFBR0FBQUFCUVlFQUFjQUFBQUFCZ0lBQWdBREJnSUFBUUFMQmhBQUhnQUFBRElBQUFBQUFBQUFJQUFBQUFBQUJZQWdBQUFBQ2dBQ0FDQUFCQVlFQUFjQUFBQUZCZ1FBQ0FBQUFBb0dBUUFCQUFBRmdDRUFBQUFLQUFJQUlRQUVCZ1FBQ0FBQUFBVUdCQUFKQUFBQUNnWUJBQUVBQUFXQUlnQUFBQW9BQWdBaUFBUUdCQUFKQUFBQUJRWUVBQW9BQUFBS0JnRUFBUUFBQllBakFBQUFDZ0FDQUNNQUJBWUVBQW9BQUFBRkJnUUFDd0FBQUFvR0FRQUJBQUFGZ0NRQUFBQUtBQUlBSkFBRUJnUUFDd0FBQUFVR0JBQU1BQUFBQ2dZQkFBRUFBQVdBSlFBQUFBb0FBZ0FsQUFRR0JBQU1BQUFBQlFZRUFBMEFBQUFLQmdFQUFRQUFCWUFtQUFBQUNnQUNBQ1lBQkFZRUFBMEFBQUFGQmdRQURnQUFBQW9HQVFBQkFBQUZnQ2NBQUFBS0FBSUFKd0FFQmdRQURnQUFBQVVHQkFBUEFBQUFDZ1lCQUFFQUFBV0FLQUFBQUFvQUFnQW9BQVFHQkFBUEFBQUFCUVlFQUJBQUFBQUtCZ0VBQVE0R0JBQXJBQUFBQUFBRmdDa0FBQUFLQUFJQUtRQUVCZ1FBRUFBQUFBVUdCQUFSQUFBQUNnWUJBQUVBQUFXQUtnQUFBQW9BQWdBcUFBUUdCQUFSQUFBQUJRWUVBQklBQUFBS0JnRUFBUUFBQllBckFBQUFDZ0FDQUNzQUJBWUVBQklBQUFBRkJnUUFFd0FBQUFvR0FRQUJEZ1lFQUNnQUFBQUFBQVdBTEFBQUFBb0FBZ0FzQUFRR0JBQVRBQUFBQlFZRUFCUUFBQUFLQmdFQUFRQUFCWUF0QUFBQUNnQUNBQzBBQkFZRUFBMEFBQUFGQmdRQUZBQUFBQW9HQVFBQkFBQUZnQzRBQUFBS0FBSUFMZ0FFQmdRQUZBQUFBQVVHQkFBVkFBQUFDZ1lCQUFFQUFBV0FMd0FBQUFvQUFnQXZBQVFHQkFBUUFBQUFCUVlFQUJVQUFBQUtCZ0VBQVFBQUJZQXdBQUFBQ2dBQ0FEQUFCQVlFQUJJQUFBQUZCZ1FBRmdBQUFBb0dBUUFCQUFBRmdERUFBQUFLQUFJQU1RQUVCZ1FBRGdBQUFBVUdCQUFXQUFBQUNnWUJBQUVBQUFXQU1nQUFBQW9BQWdBeUFBUUdCQUFHQUFBQUJRWUVBQmNBQUFBS0JnRUFBUUFBQllBekFBQUFDZ0FDQURNQUJBWUVBQUlBQUFBRkJnUUFHQUFBQUFvR0FRQUJBQUFBQUFBQUFBQUFBQT09</t>
        </r>
      </text>
    </comment>
    <comment ref="J228" authorId="0">
      <text>
        <r>
          <rPr>
            <sz val="9"/>
            <color indexed="81"/>
            <rFont val="Tahoma"/>
            <family val="2"/>
          </rPr>
          <t>QzI0SDI1RjNONE8yfE1BU1RFUiBTSEVFVFBpY3R1cmUgMzN8Vm1wRFJEQXhNREFFQXdJQkFBQUFBQUFBQUFBQUFBQ0FBQUFBQUFNQUZnQUFBRU5vWlcxRWNtRjNJREV5TGpBdU1pNHhNRGMyQkFJUUFNMXNvdjk2NGtuL2NpQ0JBSWM5M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ONmhFaGNXQ0FRQUFBQWtBQmdJQkFBQUFDUUFHUWdBQUJBSUFnQUJBQThJQWdBQkFBT0FTQUFBQUFRQ0VBRE5iS0wvZXVKSi8zSWdnUUNIUGRZQUJJQUJBQUFBQUFJSUFBQUFQQUI2SWtyL0NnQUNBQUlBTndRQkFBRUFBQVNBQWdBQUFBQUNDQUFBQUVzQWpSMWsvd29BQWdBREFEY0VBUUFCQUFBRWdBTUFBQUFBQWdnQUFBQThBS0FZZnY4S0FBSUFCQUFBQUFTQUJBQUFBQUFDQ0FBQUFCNEFvQmgrL3dvQUFnQUZBQUFBQklBRkFBQUFBQUlJQUFBQUR3QzBFNWovQ2dBQ0FBWUFBQUFFZ0FZQUFBQUFBZ2dBQUFBZUFNY09zdjhLQUFJQUJ3QUFBQVNBQndBQUFBQUNDQUFBQUR3QXh3Nnkvd29BQWdBSUFBQUFCSUFJQUFBQUFBSUlBQUFBU3dDMEU1ai9DZ0FDQUFrQUFBQUVnQWtBQUFBQUFnZ0FBQUFQQU5vSnpQOEtBQUlBQ2dBd0JBRUFCekVFRUFBckFBQUFMQUFBQUFBQUFBQkNBQUFBQUFBRWdBb0FBQUFBQWdnQUFRRHgvOW9KelA4S0FBSUFDd0EzQkFFQUFRQUFCSUFMQUFBQUFBSUlBQUFBNHYvdEJPYi9DZ0FDQUF3QU1BUUJBQWN4QkJBQUxRQUFBQzRBQUFCREFBQUFBQUFBQUFBQUJJQU1BQUFBQUFJSUFBQUE4ZjhBQUFBQUNnQUNBQTBBQWdRQ0FBY0FLd1FDQUFBQVNBUUFBQWFBQUFBQUFBQUNDQUEway9UL0FHajgvd1FDRUFETmJPMy9BR2o4L3pTVDlQOHptd01BSXdnQkFBQUNCd0lBQUFBQUJ3MEFBUUFBQUFNQVlBRElBQU1BVGdBQUFBQUVnQTBBQUFBQUFnZ0F3THJuL3gySUhBQUtBQUlBRGdBQ0JBSUFCd0FyQkFJQUFBQklCQUFBQm9BQUFBQUFBQUlJQVBSTjYvOGQ4QmdBQkFJUUFJMG41UDhkOEJnQTlFM3IvMUFqSUFBakNBRUFBQUlIQWdBQUFBQUhEUUFCQUFBQUF3QmdBTWdBQXdCT0FBQUFBQVNBRGdBQUFBQUNDQUFBQUFBQVRpb3VBQW9BQWdBUEFBQUFCSUFQQUFBQUFBSUlBRUJGR0FBZGlCd0FDZ0FDQUJBQUFBQUVnQkFBQUFBQUFnZ0FYYzAwQUYzTkpRQUtBQUlBRVFBQUFBU0FFUUFBQUFBQ0NBQzNHRXNBY2JvUkFBb0FBZ0FTQUFJRUFnQUlBQ3NFQWdBQUFFZ0VBQUEzQkFFQUFRYUFBQUFBQUFBQ0NBQzN1RTRBY2RJTkFBUUNFQUMzZUVjQWNkSU5BRkhTVGdCeGtoVUFJd2dCQUFBQ0J3SUFBQUFBQncwQUFRQUFBQU1BWUFESUFBTUFUd0FBQUFBRWdCSUFBQUFBQWdnQUlBbzdBSWtsUXdBS0FBSUFFd0FDQkFJQUJ3QXJCQUlBQVFCSUJBQUFOd1FCQUFFR2dBQUFBQUFBQWdnQVU1MCtBSW1OUHdBRUFoQUE3WFkzQUltTlB3QlRuVDRBOFBOTkFDTUlBUUFBQWdjQ0FBQUFCUWNCQUFFQUJ3NEFBUUFBQUFNQVlBRElBQU1BVGtnQUFBQUFCSUFUQUFBQUFBSUlBRDJTVndESmFrd0FDZ0FDQUJRQU53UUJBQUVBQUFTQUZBQUFBQUFDQ0FBQXoxMEE5c0pwQUFvQUFnQVZBQUFBQklBVkFBQUFBQUlJQUthRFJ3RGkxWDBBQ2dBQ0FCWUFBQUFFZ0JZQUFBQUFBZ2dBYWNCTkFBOHVtd0FLQUFJQUZ3QUFBQVNBRndBQUFBQUNDQUNHU0dvQVQzT2tBQW9BQWdBWUFBQUFCSUFZQUFBQUFBSUlBRW1GY0FCN3k4RUFDZ0FDQUJrQUFnUUNBQWdBS3dRQ0FBQUFTQVFBQURjRUFRQUJCb0FBQUFBQUFBSUlBRWtsZEFCNzQ3MEFCQUlRQUVubGJBQjc0NzBBNHo1MEFIdWp4UUFqQ0FFQUFBSUhBZ0FBQUFBSERRQUJBQUFBQXdCZ0FNZ0FBd0JQQUFBQUFBU0FHUUFBQUFBQ0NBRHZPVm9BWjk3VkFBb0FBZ0FhQURjRUFRQUJBQUFFZ0JvQUFBQUFBZ2dBNEpPQUFHSmdrQUFLQUFJQUd3QUFBQVNBR3dBQUFBQUNDQUFkVjNvQU5naHpBQW9BQWdBY0FBQUFCSUFjQUFBQUFBSUlBUC8vRGdBQUFBQUFDZ0FDQUIwQUFBQUVnQjBBQUFBQUFnZ0FBQUFlQU8wRTV2OEtBQUlBSGdBQ0JBSUFCd0FyQkFJQUFRQklCQUFBTndRQkFBRUdnQUFBQUFBQUFnZ0FNNU1oQU8xczR2OEVBaEFBekd3YUFPMXM0ditxNmlrQUlLRHAveU1JQVFBQUFnY0NBQUFBQlFjQkFBVUVCd1lBQWdBQ0FBTUFBQWNPQUFFQUFBQURBR0FBeUFBREFFNUlBQUFBQUFTQUhnQUFBQUFDQ0FBQUFNVC83UVRtL3dvQUFnQWZBQUFBQklBZkFBQUFBQUlJQUFBQXB2L3RCT2IvQ2dBQ0FDQUFBZ1FDQUFrQUt3UUNBQUFBU0FRQUFEY0VBUUFCQm9BQUFBQUFBQUlJQURTVHFmL3QwT0wvQkFJUUFNMXNvdi90ME9ML05KT3AvNGZxNlA4akNBRUFBQUlIQWdBQUFBQUhEUUFCQUFBQUF3QmdBTWdBQXdCR0FBQUFBQVNBSUFBQUFBQUNDQUFBQUxYLzJnbk0vd29BQWdBaEFBSUVBZ0FKQUNzRUFnQUFBRWdFQUFBM0JBRUFBUWFBQUFBQUFBQUNDQUEwazdqLzJ0WEkvd1FDRUFETmJMSC8ydFhJL3pTVHVQOTA3ODcvSXdnQkFBQUNCd0lBQUFBQUJ3MEFBUUFBQUFNQVlBRElBQU1BUmdBQUFBQUVnQ0VBQUFBQUFnZ0FBQUMxL3dBQUFBQUtBQUlBSWdBQ0JBSUFDUUFyQkFJQUFBQklCQUFBTndRQkFBRUdnQUFBQUFBQUFnZ0FOSk80L3dETS9QOEVBaEFBeld5eC93RE0vUDgwazdqL21lVUNBQ01JQVFBQUFnY0NBQUFBQUFjTkFBRUFBQUFEQUdBQXlBQURBRVlBQUFBQUJZQWpBQUFBQ2dBQ0FDTUFCQVlFQUFFQUFBQUZCZ1FBQWdBQUFBb0dBUUFCQUFBRmdDUUFBQUFLQUFJQUpBQUVCZ1FBQWdBQUFBVUdCQUFEQUFBQUNnWUJBQUVBQUFXQUpRQUFBQW9BQWdBbEFBUUdCQUFEQUFBQUJRWUVBQVFBQUFBQUJnSUFnQUFBQUFXQUpnQUFBQW9BQWdBbUFBUUdCQUFFQUFBQUJRWUVBQVVBQUFBQUJnSUFnQUFBQUFXQUp3QUFBQW9BQWdBbkFBUUdCQUFGQUFBQUJRWUVBQVlBQUFBQUJnSUFnQUFBQUFXQUtBQUFBQW9BQWdBb0FBUUdCQUFHQUFBQUJRWUVBQWNBQUFBQUJnSUFnQUFBQUFXQUtRQUFBQW9BQWdBcEFBUUdCQUFIQUFBQUJRWUVBQWdBQUFBQUJnSUFnQUFBQUFXQUtnQUFBQW9BQWdBcUFBUUdCQUFEQUFBQUJRWUVBQWdBQUFBQUJnSUFnQUFBQUFXQUt3QUFBQW9BQWdBckFBUUdCQUFHQUFBQUJRWUVBQWtBQUFBQkJnSUFCQUFLQmdFQUFRQUFCWUFzQUFBQUNnQUNBQ3dBQkFZRUFBa0FBQUFGQmdRQUNnQUFBQW9HQVFBQkFBQUZnQzBBQUFBS0FBSUFMUUFFQmdRQUNnQUFBQVVHQkFBTEFBQUFDZ1lCQUFFQUFBV0FMZ0FBQUFvQUFnQXVBQVFHQkFBTEFBQUFCUVlFQUF3QUFBQUtCZ0VBQVFBQUJZQXZBQUFBQ2dBQ0FDOEFCQVlFQUF3QUFBQUZCZ1FBRFFBQUFBQUdBZ0NBQUFBQUJZQXdBQUFBQ2dBQ0FEQUFCQVlFQUEwQUFBQUZCZ1FBRGdBQUFBQUdBZ0NBQUFBQUJZQXhBQUFBQ2dBQ0FERUFCQVlFQUE0QUFBQUZCZ1FBRHdBQUFBQUdBZ0NBQUFBQUJZQXlBQUFBQ2dBQ0FESUFCQVlFQUE4QUFBQUZCZ1FBRUFBQUFBb0dBUUFCQUFBRmdETUFBQUFLQUFJQU13QUVCZ1FBRUFBQUFBVUdCQUFSQUFBQUFBWUNBQUlBQUFBRmdEUUFBQUFLQUFJQU5BQUVCZ1FBRUFBQUFBVUdCQUFTQUFBQUNnWUJBQUVBQUFXQU5RQUFBQW9BQWdBMUFBUUdCQUFTQUFBQUJRWUVBQk1BQUFBS0JnRUFBUUFBQllBMkFBQUFDZ0FDQURZQUJBWUVBQk1BQUFBRkJnUUFGQUFBQUFvR0FRQUJBQUFGZ0RjQUFBQUtBQUlBTndBRUJnUUFGQUFBQUFVR0JBQVZBQUFBQUFZQ0FJQUFBQUFGZ0RnQUFBQUtBQUlBT0FBRUJnUUFGUUFBQUFVR0JBQVdBQUFBQUFZQ0FJQUFBQUFGZ0RrQUFBQUtBQUlBT1FBRUJnUUFGZ0FBQUFVR0JBQVhBQUFBQUFZQ0FJQUFBQUFGZ0RvQUFBQUtBQUlBT2dBRUJnUUFGd0FBQUFVR0JBQVlBQUFBQ2dZQkFBRUFBQVdBT3dBQUFBb0FBZ0E3QUFRR0JBQVlBQUFBQlFZRUFCa0FBQUFLQmdFQUFRQUFCWUE4QUFBQUNnQUNBRHdBQkFZRUFCY0FBQUFGQmdRQUdnQUFBQUFHQWdDQUFBQUFCWUE5QUFBQUNnQUNBRDBBQkFZRUFCb0FBQUFGQmdRQUd3QUFBQUFHQWdDQUFBQUFCWUErQUFBQUNnQUNBRDRBQkFZRUFCUUFBQUFGQmdRQUd3QUFBQUFHQWdDQUFBQUFCWUEvQUFBQUNnQUNBRDhBQkFZRUFBOEFBQUFGQmdRQUhBQUFBQUFHQWdDQUFBQUFCWUJBQUFBQUNnQUNBRUFBQkFZRUFBd0FBQUFGQmdRQUhBQUFBQUFHQWdDQUFBQUFCWUJCQUFBQUNnQUNBRUVBQkFZRUFCd0FBQUFGQmdRQUhRQUFBQW9HQVFBQkFBQUZnRUlBQUFBS0FBSUFRZ0FFQmdRQUNRQUFBQVVHQkFBZEFBQUFDZ1lCQUFFQUFBV0FRd0FBQUFvQUFnQkRBQVFHQkFBTEFBQUFCUVlFQUI0QUFBQUJCZ0lBQXdBS0JnRUFBUUFBQllCRUFBQUFDZ0FDQUVRQUJBWUVBQjRBQUFBRkJnUUFId0FBQUFvR0FRQUJBQUFGZ0VVQUFBQUtBQUlBUlFBRUJnUUFIZ0FBQUFVR0JBQWdBQUFBQ2dZQkFBRUFBQVdBUmdBQUFBb0FBZ0JHQUFRR0JBQWVBQUFBQlFZRUFDRUFBQUFLQmdFQUFRQUFCNEJKQUFBQUJBSVFBQUFBTFFENlFhMy9BQUF0QUxRVG1QOEtBQUlBUndBQUNnSUFCQUFFQ2dJQUFRQU5BZ3dBdEJPWS93QUFMUUFBQUFBQURnSU1BUHBCcmY4QUFDMEFBQUFBQUE4Q0RBQzBFNWovUmk1Q0FBQUFBQUFBQUFlQVNnQUFBQVFDRUFBQUFBQUEwSDBrQUFBQUFBQk9wUlFBQ2dBQ0FFZ0FFQUJIQUFBQVZHaGxjbVVnYVhNZ1lTQjJZV3hsYm1ObElHOXlJR05vWVhKblpTQmxjbkp2Y2lCemIyMWxkMmhsY21VZ2FXNGdkR2hwY3lCaGNtOXRZWFJwWXlCemVYTjBaVzB1QUFvQ0FBUUFCQW9DQUFFQURRSU1BRTZsRkFBQUFBQUFBQUFBQUE0Q0RBRFFmU1FBQUFBQUFBQUFBQUFQQWd3QVRxVVVBSUhZRHdBQUFBQUFBQUFIZ0VzQUFBQUVBaEFBd3d0a0FHbEpuQUREQzJRQUlodUhBQW9BQWdCSkFBQUtBZ0FFQUFRS0FnQUJBQTBDREFBaUc0Y0F3d3RrQUFBQUFBQU9BZ3dBYVVtY0FNTUxaQUFBQUFBQUR3SU1BQ0liaHdBS09ua0FBQUFBQUFBQUFBQUFBQUFBQUFBPQ==</t>
        </r>
      </text>
    </comment>
    <comment ref="K228" authorId="0">
      <text>
        <r>
          <rPr>
            <sz val="9"/>
            <color indexed="81"/>
            <rFont val="Tahoma"/>
            <family val="2"/>
          </rPr>
          <t>QzI0SDI1RjNONE8yfE1BU1RFUiBTSEVFVFBpY3R1cmUgMzN8Vm1wRFJEQXhNREFFQXdJQkFBQUFBQUFBQUFBQUFBQ0FBQUFBQUFNQUZnQUFBRU5vWlcxRWNtRjNJREV5TGpBdU1pNHhNRGMyQkFJUUFNMXNvdjk2NGtuL2NpQ0JBSWM5M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ONmhFaGNXQ0FRQUFBQWtBQmdJQkFBQUFDUUFHUWdBQUJBSUFnQUJBQThJQWdBQkFBT0FTQUFBQUFRQ0VBRE5iS0wvZXVKSi8zSWdnUUNIUGRZQUJJQUJBQUFBQUFJSUFBQUFQQUI2SWtyL0NnQUNBQUlBTndRQkFBRUFBQVNBQWdBQUFBQUNDQUFBQUVzQWpSMWsvd29BQWdBREFEY0VBUUFCQUFBRWdBTUFBQUFBQWdnQUFBQThBS0FZZnY4S0FBSUFCQUFBQUFTQUJBQUFBQUFDQ0FBQUFCNEFvQmgrL3dvQUFnQUZBQUFBQklBRkFBQUFBQUlJQUFBQUR3QzBFNWovQ2dBQ0FBWUFBQUFFZ0FZQUFBQUFBZ2dBQUFBZUFNY09zdjhLQUFJQUJ3QUFBQVNBQndBQUFBQUNDQUFBQUR3QXh3Nnkvd29BQWdBSUFBQUFCSUFJQUFBQUFBSUlBQUFBU3dDMEU1ai9DZ0FDQUFrQUFBQUVnQWtBQUFBQUFnZ0FBQUFQQU5vSnpQOEtBQUlBQ2dBd0JBRUFCekVFRUFBckFBQUFMQUFBQUFBQUFBQkNBQUFBQUFBRWdBb0FBQUFBQWdnQUFRRHgvOW9KelA4S0FBSUFDd0EzQkFFQUFRQUFCSUFMQUFBQUFBSUlBQUFBNHYvdEJPYi9DZ0FDQUF3QU1BUUJBQWN4QkJBQUxRQUFBQzRBQUFCREFBQUFBQUFBQUFBQUJJQU1BQUFBQUFJSUFBQUE4ZjhBQUFBQUNnQUNBQTBBQWdRQ0FBY0FLd1FDQUFBQVNBUUFBQWFBQUFBQUFBQUNDQUEway9UL0FHajgvd1FDRUFETmJPMy9BR2o4L3pTVDlQOHptd01BSXdnQkFBQUNCd0lBQUFBQUJ3MEFBUUFBQUFNQVlBRElBQU1BVGdBQUFBQUVnQTBBQUFBQUFnZ0F3THJuL3gySUhBQUtBQUlBRGdBQ0JBSUFCd0FyQkFJQUFBQklCQUFBQm9BQUFBQUFBQUlJQVBSTjYvOGQ4QmdBQkFJUUFJMG41UDhkOEJnQTlFM3IvMUFqSUFBakNBRUFBQUlIQWdBQUFBQUhEUUFCQUFBQUF3QmdBTWdBQXdCT0FBQUFBQVNBRGdBQUFBQUNDQUFBQUFBQVRpb3VBQW9BQWdBUEFBQUFCSUFQQUFBQUFBSUlBRUJGR0FBZGlCd0FDZ0FDQUJBQUFBQUVnQkFBQUFBQUFnZ0FYYzAwQUYzTkpRQUtBQUlBRVFBQUFBU0FFUUFBQUFBQ0NBQzNHRXNBY2JvUkFBb0FBZ0FTQUFJRUFnQUlBQ3NFQWdBQUFFZ0VBQUEzQkFFQUFRYUFBQUFBQUFBQ0NBQzN1RTRBY2RJTkFBUUNFQUMzZUVjQWNkSU5BRkhTVGdCeGtoVUFJd2dCQUFBQ0J3SUFBQUFBQncwQUFRQUFBQU1BWUFESUFBTUFUd0FBQUFBRWdCSUFBQUFBQWdnQUlBbzdBSWtsUXdBS0FBSUFFd0FDQkFJQUJ3QXJCQUlBQVFCSUJBQUFOd1FCQUFFR2dBQUFBQUFBQWdnQVU1MCtBSW1OUHdBRUFoQUE3WFkzQUltTlB3QlRuVDRBOFBOTkFDTUlBUUFBQWdjQ0FBQUFCUWNCQUFFQUJ3NEFBUUFBQUFNQVlBRElBQU1BVGtnQUFBQUFCSUFUQUFBQUFBSUlBRDJTVndESmFrd0FDZ0FDQUJRQU53UUJBQUVBQUFTQUZBQUFBQUFDQ0FBQXoxMEE5c0pwQUFvQUFnQVZBQUFBQklBVkFBQUFBQUlJQUthRFJ3RGkxWDBBQ2dBQ0FCWUFBQUFFZ0JZQUFBQUFBZ2dBYWNCTkFBOHVtd0FLQUFJQUZ3QUFBQVNBRndBQUFBQUNDQUNHU0dvQVQzT2tBQW9BQWdBWUFBQUFCSUFZQUFBQUFBSUlBRW1GY0FCN3k4RUFDZ0FDQUJrQUFnUUNBQWdBS3dRQ0FBQUFTQVFBQURjRUFRQUJCb0FBQUFBQUFBSUlBRWtsZEFCNzQ3MEFCQUlRQUVubGJBQjc0NzBBNHo1MEFIdWp4UUFqQ0FFQUFBSUhBZ0FBQUFBSERRQUJBQUFBQXdCZ0FNZ0FBd0JQQUFBQUFBU0FHUUFBQUFBQ0NBRHZPVm9BWjk3VkFBb0FBZ0FhQURjRUFRQUJBQUFFZ0JvQUFBQUFBZ2dBNEpPQUFHSmdrQUFLQUFJQUd3QUFBQVNBR3dBQUFBQUNDQUFkVjNvQU5naHpBQW9BQWdBY0FBQUFCSUFjQUFBQUFBSUlBUC8vRGdBQUFBQUFDZ0FDQUIwQUFBQUVnQjBBQUFBQUFnZ0FBQUFlQU8wRTV2OEtBQUlBSGdBQ0JBSUFCd0FyQkFJQUFRQklCQUFBTndRQkFBRUdnQUFBQUFBQUFnZ0FNNU1oQU8xczR2OEVBaEFBekd3YUFPMXM0ditxNmlrQUlLRHAveU1JQVFBQUFnY0NBQUFBQlFjQkFBVUVCd1lBQWdBQ0FBTUFBQWNPQUFFQUFBQURBR0FBeUFBREFFNUlBQUFBQUFTQUhnQUFBQUFDQ0FBQUFNVC83UVRtL3dvQUFnQWZBQUFBQklBZkFBQUFBQUlJQUFBQXB2L3RCT2IvQ2dBQ0FDQUFBZ1FDQUFrQUt3UUNBQUFBU0FRQUFEY0VBUUFCQm9BQUFBQUFBQUlJQURTVHFmL3QwT0wvQkFJUUFNMXNvdi90ME9ML05KT3AvNGZxNlA4akNBRUFBQUlIQWdBQUFBQUhEUUFCQUFBQUF3QmdBTWdBQXdCR0FBQUFBQVNBSUFBQUFBQUNDQUFBQUxYLzJnbk0vd29BQWdBaEFBSUVBZ0FKQUNzRUFnQUFBRWdFQUFBM0JBRUFBUWFBQUFBQUFBQUNDQUEwazdqLzJ0WEkvd1FDRUFETmJMSC8ydFhJL3pTVHVQOTA3ODcvSXdnQkFBQUNCd0lBQUFBQUJ3MEFBUUFBQUFNQVlBRElBQU1BUmdBQUFBQUVnQ0VBQUFBQUFnZ0FBQUMxL3dBQUFBQUtBQUlBSWdBQ0JBSUFDUUFyQkFJQUFBQklCQUFBTndRQkFBRUdnQUFBQUFBQUFnZ0FOSk80L3dETS9QOEVBaEFBeld5eC93RE0vUDgwazdqL21lVUNBQ01JQVFBQUFnY0NBQUFBQUFjTkFBRUFBQUFEQUdBQXlBQURBRVlBQUFBQUJZQWpBQUFBQ2dBQ0FDTUFCQVlFQUFFQUFBQUZCZ1FBQWdBQUFBb0dBUUFCQUFBRmdDUUFBQUFLQUFJQUpBQUVCZ1FBQWdBQUFBVUdCQUFEQUFBQUNnWUJBQUVBQUFXQUpRQUFBQW9BQWdBbEFBUUdCQUFEQUFBQUJRWUVBQVFBQUFBQUJnSUFnQUFBQUFXQUpnQUFBQW9BQWdBbUFBUUdCQUFFQUFBQUJRWUVBQVVBQUFBQUJnSUFnQUFBQUFXQUp3QUFBQW9BQWdBbkFBUUdCQUFGQUFBQUJRWUVBQVlBQUFBQUJnSUFnQUFBQUFXQUtBQUFBQW9BQWdBb0FBUUdCQUFHQUFBQUJRWUVBQWNBQUFBQUJnSUFnQUFBQUFXQUtRQUFBQW9BQWdBcEFBUUdCQUFIQUFBQUJRWUVBQWdBQUFBQUJnSUFnQUFBQUFXQUtnQUFBQW9BQWdBcUFBUUdCQUFEQUFBQUJRWUVBQWdBQUFBQUJnSUFnQUFBQUFXQUt3QUFBQW9BQWdBckFBUUdCQUFHQUFBQUJRWUVBQWtBQUFBQkJnSUFCQUFLQmdFQUFRQUFCWUFzQUFBQUNnQUNBQ3dBQkFZRUFBa0FBQUFGQmdRQUNnQUFBQW9HQVFBQkFBQUZnQzBBQUFBS0FBSUFMUUFFQmdRQUNnQUFBQVVHQkFBTEFBQUFDZ1lCQUFFQUFBV0FMZ0FBQUFvQUFnQXVBQVFHQkFBTEFBQUFCUVlFQUF3QUFBQUtCZ0VBQVFBQUJZQXZBQUFBQ2dBQ0FDOEFCQVlFQUF3QUFBQUZCZ1FBRFFBQUFBQUdBZ0NBQUFBQUJZQXdBQUFBQ2dBQ0FEQUFCQVlFQUEwQUFBQUZCZ1FBRGdBQUFBQUdBZ0NBQUFBQUJZQXhBQUFBQ2dBQ0FERUFCQVlFQUE0QUFBQUZCZ1FBRHdBQUFBQUdBZ0NBQUFBQUJZQXlBQUFBQ2dBQ0FESUFCQVlFQUE4QUFBQUZCZ1FBRUFBQUFBb0dBUUFCQUFBRmdETUFBQUFLQUFJQU13QUVCZ1FBRUFBQUFBVUdCQUFSQUFBQUFBWUNBQUlBQUFBRmdEUUFBQUFLQUFJQU5BQUVCZ1FBRUFBQUFBVUdCQUFTQUFBQUNnWUJBQUVBQUFXQU5RQUFBQW9BQWdBMUFBUUdCQUFTQUFBQUJRWUVBQk1BQUFBS0JnRUFBUUFBQllBMkFBQUFDZ0FDQURZQUJBWUVBQk1BQUFBRkJnUUFGQUFBQUFvR0FRQUJBQUFGZ0RjQUFBQUtBQUlBTndBRUJnUUFGQUFBQUFVR0JBQVZBQUFBQUFZQ0FJQUFBQUFGZ0RnQUFBQUtBQUlBT0FBRUJnUUFGUUFBQUFVR0JBQVdBQUFBQUFZQ0FJQUFBQUFGZ0RrQUFBQUtBQUlBT1FBRUJnUUFGZ0FBQUFVR0JBQVhBQUFBQUFZQ0FJQUFBQUFGZ0RvQUFBQUtBQUlBT2dBRUJnUUFGd0FBQUFVR0JBQVlBQUFBQ2dZQkFBRUFBQVdBT3dBQUFBb0FBZ0E3QUFRR0JBQVlBQUFBQlFZRUFCa0FBQUFLQmdFQUFRQUFCWUE4QUFBQUNnQUNBRHdBQkFZRUFCY0FBQUFGQmdRQUdnQUFBQUFHQWdDQUFBQUFCWUE5QUFBQUNnQUNBRDBBQkFZRUFCb0FBQUFGQmdRQUd3QUFBQUFHQWdDQUFBQUFCWUErQUFBQUNnQUNBRDRBQkFZRUFCUUFBQUFGQmdRQUd3QUFBQUFHQWdDQUFBQUFCWUEvQUFBQUNnQUNBRDhBQkFZRUFBOEFBQUFGQmdRQUhBQUFBQUFHQWdDQUFBQUFCWUJBQUFBQUNnQUNBRUFBQkFZRUFBd0FBQUFGQmdRQUhBQUFBQUFHQWdDQUFBQUFCWUJCQUFBQUNnQUNBRUVBQkFZRUFCd0FBQUFGQmdRQUhRQUFBQW9HQVFBQkFBQUZnRUlBQUFBS0FBSUFRZ0FFQmdRQUNRQUFBQVVHQkFBZEFBQUFDZ1lCQUFFQUFBV0FRd0FBQUFvQUFnQkRBQVFHQkFBTEFBQUFCUVlFQUI0QUFBQUJCZ0lBQXdBS0JnRUFBUUFBQllCRUFBQUFDZ0FDQUVRQUJBWUVBQjRBQUFBRkJnUUFId0FBQUFvR0FRQUJBQUFGZ0VVQUFBQUtBQUlBUlFBRUJnUUFIZ0FBQUFVR0JBQWdBQUFBQ2dZQkFBRUFBQVdBUmdBQUFBb0FBZ0JHQUFRR0JBQWVBQUFBQlFZRUFDRUFBQUFLQmdFQUFRQUFCNEJKQUFBQUJBSVFBQUFBTFFENlFhMy9BQUF0QUxRVG1QOEtBQUlBUndBQUNnSUFCQUFFQ2dJQUFRQU5BZ3dBdEJPWS93QUFMUUFBQUFBQURnSU1BUHBCcmY4QUFDMEFBQUFBQUE4Q0RBQzBFNWovUmk1Q0FBQUFBQUFBQUFlQVNnQUFBQVFDRUFBQUFBQUEwSDBrQUFBQUFBQk9wUlFBQ2dBQ0FFZ0FFQUJIQUFBQVZHaGxjbVVnYVhNZ1lTQjJZV3hsYm1ObElHOXlJR05vWVhKblpTQmxjbkp2Y2lCemIyMWxkMmhsY21VZ2FXNGdkR2hwY3lCaGNtOXRZWFJwWXlCemVYTjBaVzB1QUFvQ0FBUUFCQW9DQUFFQURRSU1BRTZsRkFBQUFBQUFBQUFBQUE0Q0RBRFFmU1FBQUFBQUFBQUFBQUFQQWd3QVRxVVVBSUhZRHdBQUFBQUFBQUFIZ0VzQUFBQUVBaEFBd3d0a0FHbEpuQUREQzJRQUlodUhBQW9BQWdCSkFBQUtBZ0FFQUFRS0FnQUJBQTBDREFBaUc0Y0F3d3RrQUFBQUFBQU9BZ3dBYVVtY0FNTUxaQUFBQUFBQUR3SU1BQ0liaHdBS09ua0FBQUFBQUFBQUFBQUFBQUFBQUFBPQ==</t>
        </r>
      </text>
    </comment>
    <comment ref="J229" authorId="0">
      <text>
        <r>
          <rPr>
            <sz val="9"/>
            <color indexed="81"/>
            <rFont val="Tahoma"/>
            <family val="2"/>
          </rPr>
          <t>QzE4SDIxTjNPU3xNQVNURVIgU0hFRVRQaWN0dXJlIDQzMXxWbXBEUkRBeE1EQUVBd0lCQUFBQUFBQUFBQUFBQUFDQUFBQUFBQU1BRmdBQUFFTm9aVzFFY21GM0lERXlMakF1TWk0eE1EYzJCQUlRQUh2RTN2KzBrNWYvelpNdEFEUkF4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dncXR4SVdDQVFBQUFBa0FCZ0lCQUFBQUNRQUdRZ0FBQkFJQWdBQkFBOElBZ0FCQUFPQU13QUFBQVFDRUFCN3hONy90Sk9YLzgyVExRQTBRTVFBQklBQkFBQUFBQUlJQUFBQUxRQVQreGtBQ2dBQ0FBSUFOd1FCQUFFQUFBU0FBZ0FBQUFBQ0NBQUFBQjRBQUFBQUFBb0FBZ0FEQUFBQUJJQURBQUFBQUFJSUFBQUFMUUR0Qk9iL0NnQUNBQVFBTndRQkFBRUFBQVNBQkFBQUFBQUNDQUFBQUFBQUFBQUFBQW9BQWdBRkFBSUVBZ0FIQUNzRUFnQUFBRWdFQUFBR2dBQUFBQUFBQWdnQU01TURBQUJvL1A4RUFoQUF6V3o4L3dCby9QOHprd01BTTVzREFDTUlBUUFBQWdjQ0FBQUFBQWNOQUFFQUFBQURBR0FBeUFBREFFNEFBQUFBQklBRkFBQUFBQUlJQUFFQThmL3RCT2IvQ2dBQ0FBWUFOd1FCQUFFQUFBU0FCZ0FBQUFBQ0NBQUFBQUFBMmduTS93b0FBZ0FIQUFBQUJJQUhBQUFBQUFJSUFBQUFIZ0RhQ2N6L0NnQUNBQWdBQUFBRWdBZ0FBQUFBQWdnQUFBQXRBTWNPc3Y4S0FBSUFDUUFBQUFTQUNRQUFBQUFDQ0FBQUFCNEF0Qk9ZL3dvQUFnQUtBQUFBQklBS0FBQUFBQUlJQUFBQUFBQzBFNWovQ2dBQ0FBc0FBQUFFZ0FzQUFBQUFBZ2dBQVFEeC84Y09zdjhLQUFJQURBQUNCQUlBQndBckJBSUFBQUJJQkFBQUJvQUFBQUFBQUFJSUFEU1Q5UC9IZHE3L0JBSVFBTTFzN2YvSGRxNy9OSlAwLy9xcHRmOGpDQUVBQUFJSEFnQUFBQUFIRFFBQkFBQUFBd0JnQU1nQUF3Qk9BQUFBQUFTQURBQUFBQUFDQ0FBQUFQSC9FL3NaQUFvQUFnQU5BRGNFQVFBQkFBQUVnQTBBQUFBQUFnZ0FBQUFBQUNiMk13QUtBQUlBRGdBQUFBU0FEZ0FBQUFBQ0NBRHQxUjBBN1JnM0FBb0FBZ0FQQUFBQUJJQVBBQUFBQUFJSUFMQVNKQUFhY1ZRQUNnQUNBQkFBQWdRQ0FCQUFLd1FDQUFBQVNBUUFBQWFBQUFBQUFBQUNDQUN3c2ljQUdoVlJBQVFDRUFDd2NpQUFHaFZSQUVyTUp3Q0F1MWNBSXdnQkFBQUNCd0lBQUFBQUJ3MEFBUUFBQUFNQVlBRElBQU1BVXdBQUFBQUVnQkFBQUFBQUFnZ0FuUmNLQUJweFl3QUtBQUlBRVFBQUFBU0FFUUFBQUFBQ0NBQkV6UFAvTFY1UEFBb0FBZ0FTQUFJRUFnQUhBQ3NFQWdBQUFFZ0VBQUFHZ0FBQUFBQUFBZ2dBZDEvMy95M0dTd0FFQWhBQUVUbncveTNHU3dCM1gvZi9ZZmxTQUNNSUFRQUFBZ2NDQUFBQUFBY05BQUVBQUFBREFHQUF5QUFEQUU0QUFBQUFCSUFTQUFBQUFBSUlBTmIwQmdBSFI0RUFDZ0FDQUJNQUFBQUVnQk1BQUFBQUFnZ0F3L25zL3dkSGtBQUtBQUlBRkFBQ0JBSUFDQUFyQkFJQUFBQklCQUFBQm9BQUFBQUFBQUlJQU1PWjhQOEhYNHdBQkFJUUFNTlo2ZjhIWDR3QVhiUHcvd2NmbEFBakNBRUFBQUlIQWdBQUFBQUhEUUFCQUFBQUF3QmdBTWdBQXdCUEFBQUFBQVNBRkFBQUFBQUNDQUNHTnZQL05KK3RBQW9BQWdBVkFBQUFCSUFWQUFBQUFBSUlBSm9qMy8rTzZzTUFDZ0FDQUJZQU53UUJBQUVBQUFTQUZnQUFBQUFDQ0FCekRCRUErOEd3QUFvQUFnQVhBQUFBQklBWEFBQUFBQUlJQURCQUhRRDBXWlVBQ2dBQ0FCZ0FBQUFGZ0JrQUFBQUtBQUlBR1FBRUJnUUFBUUFBQUFVR0JBQUNBQUFBQ2dZQkFBRUFBQVdBR2dBQUFBb0FBZ0FhQUFRR0JBQUNBQUFBQlFZRUFBTUFBQUFLQmdFQUFRQUFCWUFiQUFBQUNnQUNBQnNBQkFZRUFBSUFBQUFGQmdRQUJBQUFBQW9HQVFBQkFBQUZnQndBQUFBS0FBSUFIQUFFQmdRQUJBQUFBQVVHQkFBRkFBQUFDZ1lCQUFFQUFBV0FIUUFBQUFvQUFnQWRBQVFHQkFBRkFBQUFCUVlFQUFZQUFBQUtCZ0VBQVFBQUJZQWVBQUFBQ2dBQ0FCNEFCQVlFQUFZQUFBQUZCZ1FBQndBQUFBQUdBZ0NBQUFBQUJZQWZBQUFBQ2dBQ0FCOEFCQVlFQUFjQUFBQUZCZ1FBQ0FBQUFBQUdBZ0NBQUFBQUJZQWdBQUFBQ2dBQ0FDQUFCQVlFQUFnQUFBQUZCZ1FBQ1FBQUFBQUdBZ0NBQUFBQUJZQWhBQUFBQ2dBQ0FDRUFCQVlFQUFrQUFBQUZCZ1FBQ2dBQUFBQUdBZ0NBQUFBQUJZQWlBQUFBQ2dBQ0FDSUFCQVlFQUFvQUFBQUZCZ1FBQ3dBQUFBQUdBZ0NBQUFBQUJZQWpBQUFBQ2dBQ0FDTUFCQVlFQUFZQUFBQUZCZ1FBQ3dBQUFBQUdBZ0NBQUFBQUJZQWtBQUFBQ2dBQ0FDUUFCQVlFQUFRQUFBQUZCZ1FBREFBQUFBb0dBUUFCQUFBRmdDVUFBQUFLQUFJQUpRQUVCZ1FBREFBQUFBVUdCQUFOQUFBQUNnWUJBQUVBQUFXQUpnQUFBQW9BQWdBbUFBUUdCQUFOQUFBQUJRWUVBQTRBQUFBQUJnSUFnQUFBQUFXQUp3QUFBQW9BQWdBbkFBUUdCQUFPQUFBQUJRWUVBQThBQUFBQUJnSUFnQUFBQUFXQUtBQUFBQW9BQWdBb0FBUUdCQUFQQUFBQUJRWUVBQkFBQUFBQUJnSUFnQUFBQUFXQUtRQUFBQW9BQWdBcEFBUUdCQUFRQUFBQUJRWUVBQkVBQUFBQUJnSUFnQUFBQUFXQUtnQUFBQW9BQWdBcUFBUUdCQUFOQUFBQUJRWUVBQkVBQUFBQUJnSUFnQUFBQUFXQUt3QUFBQW9BQWdBckFBUUdCQUFRQUFBQUJRWUVBQklBQUFBQUFBV0FMQUFBQUFvQUFnQXNBQVFHQkFBU0FBQUFCUVlFQUJNQUFBQUFCZ0lBZ0FBQUFBV0FMUUFBQUFvQUFnQXRBQVFHQkFBVEFBQUFCUVlFQUJRQUFBQUFCZ0lBZ0FBQUFBV0FMZ0FBQUFvQUFnQXVBQVFHQkFBVUFBQUFCUVlFQUJVQUFBQUtCZ0VBQVFBQUJZQXZBQUFBQ2dBQ0FDOEFCQVlFQUJRQUFBQUZCZ1FBRmdBQUFBQUdBZ0NBQUFBQUJZQXdBQUFBQ2dBQ0FEQUFCQVlFQUJZQUFBQUZCZ1FBRndBQUFBQUdBZ0NBQUFBQUJZQXhBQUFBQ2dBQ0FERUFCQVlFQUJJQUFBQUZCZ1FBRndBQUFBQUdBZ0NBQUFBQUI0QTBBQUFBQkFJUUFBQUFEd0FOUGNmL0FBQVBBTWNPc3Y4S0FBSUFNZ0FBQ2dJQUJBQUVDZ0lBQVFBTkFnd0F4dzZ5L3dBQUR3QUFBQUFBRGdJTUFBMDl4LzhBQUE4QUFBQUFBQThDREFESERyTC9SaTRrQUFBQUFBQUFBQWVBTlFBQUFBUUNFQUIvd2d3QVp1aFpBSC9DREFEa0Qwb0FDZ0FDQURNQUFBb0NBQVFBQkFvQ0FBRUFEUUlNQU9RUFNnQi93Z3dBQUFBQUFBNENEQUJtNkZrQWY4SU1BQUFBQUFBUEFnd0E1QTlLQUFHYkhBQUFBQUFBQUFBSGdEWUFBQUFFQWhBQTgwa0VBTCtBcWdEelNRUUFQYWlhQUFvQUFnQTBBQUFLQWdBRUFBUUtBZ0FCQUEwQ0RBQTlxSm9BODBrRUFBQUFBQUFPQWd3QXY0Q3FBUE5KQkFBQUFBQUFEd0lNQUQyb21nQjFJaFFBQUFBQUFBQUFBQUFBQUFBQUFBQT0=</t>
        </r>
      </text>
    </comment>
    <comment ref="K229" authorId="0">
      <text>
        <r>
          <rPr>
            <sz val="9"/>
            <color indexed="81"/>
            <rFont val="Tahoma"/>
            <family val="2"/>
          </rPr>
          <t>QzE4SDIxTjNPU3xNQVNURVIgU0hFRVRQaWN0dXJlIDQzMXxWbXBEUkRBeE1EQUVBd0lCQUFBQUFBQUFBQUFBQUFDQUFBQUFBQU1BRmdBQUFFTm9aVzFFY21GM0lERXlMakF1TWk0eE1EYzJCQUlRQUh2RTN2KzBrNWYvelpNdEFEUkF4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dncXR4SVdDQVFBQUFBa0FCZ0lCQUFBQUNRQUdRZ0FBQkFJQWdBQkFBOElBZ0FCQUFPQU13QUFBQVFDRUFCN3hONy90Sk9YLzgyVExRQTBRTVFBQklBQkFBQUFBQUlJQUFBQUxRQVQreGtBQ2dBQ0FBSUFOd1FCQUFFQUFBU0FBZ0FBQUFBQ0NBQUFBQjRBQUFBQUFBb0FBZ0FEQUFBQUJJQURBQUFBQUFJSUFBQUFMUUR0Qk9iL0NnQUNBQVFBTndRQkFBRUFBQVNBQkFBQUFBQUNDQUFBQUFBQUFBQUFBQW9BQWdBRkFBSUVBZ0FIQUNzRUFnQUFBRWdFQUFBR2dBQUFBQUFBQWdnQU01TURBQUJvL1A4RUFoQUF6V3o4L3dCby9QOHprd01BTTVzREFDTUlBUUFBQWdjQ0FBQUFBQWNOQUFFQUFBQURBR0FBeUFBREFFNEFBQUFBQklBRkFBQUFBQUlJQUFFQThmL3RCT2IvQ2dBQ0FBWUFOd1FCQUFFQUFBU0FCZ0FBQUFBQ0NBQUFBQUFBMmduTS93b0FBZ0FIQUFBQUJJQUhBQUFBQUFJSUFBQUFIZ0RhQ2N6L0NnQUNBQWdBQUFBRWdBZ0FBQUFBQWdnQUFBQXRBTWNPc3Y4S0FBSUFDUUFBQUFTQUNRQUFBQUFDQ0FBQUFCNEF0Qk9ZL3dvQUFnQUtBQUFBQklBS0FBQUFBQUlJQUFBQUFBQzBFNWovQ2dBQ0FBc0FBQUFFZ0FzQUFBQUFBZ2dBQVFEeC84Y09zdjhLQUFJQURBQUNCQUlBQndBckJBSUFBQUJJQkFBQUJvQUFBQUFBQUFJSUFEU1Q5UC9IZHE3L0JBSVFBTTFzN2YvSGRxNy9OSlAwLy9xcHRmOGpDQUVBQUFJSEFnQUFBQUFIRFFBQkFBQUFBd0JnQU1nQUF3Qk9BQUFBQUFTQURBQUFBQUFDQ0FBQUFQSC9FL3NaQUFvQUFnQU5BRGNFQVFBQkFBQUVnQTBBQUFBQUFnZ0FBQUFBQUNiMk13QUtBQUlBRGdBQUFBU0FEZ0FBQUFBQ0NBRHQxUjBBN1JnM0FBb0FBZ0FQQUFBQUJJQVBBQUFBQUFJSUFMQVNKQUFhY1ZRQUNnQUNBQkFBQWdRQ0FCQUFLd1FDQUFBQVNBUUFBQWFBQUFBQUFBQUNDQUN3c2ljQUdoVlJBQVFDRUFDd2NpQUFHaFZSQUVyTUp3Q0F1MWNBSXdnQkFBQUNCd0lBQUFBQUJ3MEFBUUFBQUFNQVlBRElBQU1BVXdBQUFBQUVnQkFBQUFBQUFnZ0FuUmNLQUJweFl3QUtBQUlBRVFBQUFBU0FFUUFBQUFBQ0NBQkV6UFAvTFY1UEFBb0FBZ0FTQUFJRUFnQUhBQ3NFQWdBQUFFZ0VBQUFHZ0FBQUFBQUFBZ2dBZDEvMy95M0dTd0FFQWhBQUVUbncveTNHU3dCM1gvZi9ZZmxTQUNNSUFRQUFBZ2NDQUFBQUFBY05BQUVBQUFBREFHQUF5QUFEQUU0QUFBQUFCSUFTQUFBQUFBSUlBTmIwQmdBSFI0RUFDZ0FDQUJNQUFBQUVnQk1BQUFBQUFnZ0F3L25zL3dkSGtBQUtBQUlBRkFBQ0JBSUFDQUFyQkFJQUFBQklCQUFBQm9BQUFBQUFBQUlJQU1PWjhQOEhYNHdBQkFJUUFNTlo2ZjhIWDR3QVhiUHcvd2NmbEFBakNBRUFBQUlIQWdBQUFBQUhEUUFCQUFBQUF3QmdBTWdBQXdCUEFBQUFBQVNBRkFBQUFBQUNDQUNHTnZQL05KK3RBQW9BQWdBVkFBQUFCSUFWQUFBQUFBSUlBSm9qMy8rTzZzTUFDZ0FDQUJZQU53UUJBQUVBQUFTQUZnQUFBQUFDQ0FCekRCRUErOEd3QUFvQUFnQVhBQUFBQklBWEFBQUFBQUlJQURCQUhRRDBXWlVBQ2dBQ0FCZ0FBQUFGZ0JrQUFBQUtBQUlBR1FBRUJnUUFBUUFBQUFVR0JBQUNBQUFBQ2dZQkFBRUFBQVdBR2dBQUFBb0FBZ0FhQUFRR0JBQUNBQUFBQlFZRUFBTUFBQUFLQmdFQUFRQUFCWUFiQUFBQUNnQUNBQnNBQkFZRUFBSUFBQUFGQmdRQUJBQUFBQW9HQVFBQkFBQUZnQndBQUFBS0FBSUFIQUFFQmdRQUJBQUFBQVVHQkFBRkFBQUFDZ1lCQUFFQUFBV0FIUUFBQUFvQUFnQWRBQVFHQkFBRkFBQUFCUVlFQUFZQUFBQUtCZ0VBQVFBQUJZQWVBQUFBQ2dBQ0FCNEFCQVlFQUFZQUFBQUZCZ1FBQndBQUFBQUdBZ0NBQUFBQUJZQWZBQUFBQ2dBQ0FCOEFCQVlFQUFjQUFBQUZCZ1FBQ0FBQUFBQUdBZ0NBQUFBQUJZQWdBQUFBQ2dBQ0FDQUFCQVlFQUFnQUFBQUZCZ1FBQ1FBQUFBQUdBZ0NBQUFBQUJZQWhBQUFBQ2dBQ0FDRUFCQVlFQUFrQUFBQUZCZ1FBQ2dBQUFBQUdBZ0NBQUFBQUJZQWlBQUFBQ2dBQ0FDSUFCQVlFQUFvQUFBQUZCZ1FBQ3dBQUFBQUdBZ0NBQUFBQUJZQWpBQUFBQ2dBQ0FDTUFCQVlFQUFZQUFBQUZCZ1FBQ3dBQUFBQUdBZ0NBQUFBQUJZQWtBQUFBQ2dBQ0FDUUFCQVlFQUFRQUFBQUZCZ1FBREFBQUFBb0dBUUFCQUFBRmdDVUFBQUFLQUFJQUpRQUVCZ1FBREFBQUFBVUdCQUFOQUFBQUNnWUJBQUVBQUFXQUpnQUFBQW9BQWdBbUFBUUdCQUFOQUFBQUJRWUVBQTRBQUFBQUJnSUFnQUFBQUFXQUp3QUFBQW9BQWdBbkFBUUdCQUFPQUFBQUJRWUVBQThBQUFBQUJnSUFnQUFBQUFXQUtBQUFBQW9BQWdBb0FBUUdCQUFQQUFBQUJRWUVBQkFBQUFBQUJnSUFnQUFBQUFXQUtRQUFBQW9BQWdBcEFBUUdCQUFRQUFBQUJRWUVBQkVBQUFBQUJnSUFnQUFBQUFXQUtnQUFBQW9BQWdBcUFBUUdCQUFOQUFBQUJRWUVBQkVBQUFBQUJnSUFnQUFBQUFXQUt3QUFBQW9BQWdBckFBUUdCQUFRQUFBQUJRWUVBQklBQUFBQUFBV0FMQUFBQUFvQUFnQXNBQVFHQkFBU0FBQUFCUVlFQUJNQUFBQUFCZ0lBZ0FBQUFBV0FMUUFBQUFvQUFnQXRBQVFHQkFBVEFBQUFCUVlFQUJRQUFBQUFCZ0lBZ0FBQUFBV0FMZ0FBQUFvQUFnQXVBQVFHQkFBVUFBQUFCUVlFQUJVQUFBQUtCZ0VBQVFBQUJZQXZBQUFBQ2dBQ0FDOEFCQVlFQUJRQUFBQUZCZ1FBRmdBQUFBQUdBZ0NBQUFBQUJZQXdBQUFBQ2dBQ0FEQUFCQVlFQUJZQUFBQUZCZ1FBRndBQUFBQUdBZ0NBQUFBQUJZQXhBQUFBQ2dBQ0FERUFCQVlFQUJJQUFBQUZCZ1FBRndBQUFBQUdBZ0NBQUFBQUI0QTBBQUFBQkFJUUFBQUFEd0FOUGNmL0FBQVBBTWNPc3Y4S0FBSUFNZ0FBQ2dJQUJBQUVDZ0lBQVFBTkFnd0F4dzZ5L3dBQUR3QUFBQUFBRGdJTUFBMDl4LzhBQUE4QUFBQUFBQThDREFESERyTC9SaTRrQUFBQUFBQUFBQWVBTlFBQUFBUUNFQUIvd2d3QVp1aFpBSC9DREFEa0Qwb0FDZ0FDQURNQUFBb0NBQVFBQkFvQ0FBRUFEUUlNQU9RUFNnQi93Z3dBQUFBQUFBNENEQUJtNkZrQWY4SU1BQUFBQUFBUEFnd0E1QTlLQUFHYkhBQUFBQUFBQUFBSGdEWUFBQUFFQWhBQTgwa0VBTCtBcWdEelNRUUFQYWlhQUFvQUFnQTBBQUFLQWdBRUFBUUtBZ0FCQUEwQ0RBQTlxSm9BODBrRUFBQUFBQUFPQWd3QXY0Q3FBUE5KQkFBQUFBQUFEd0lNQUQyb21nQjFJaFFBQUFBQUFBQUFBQUFBQUFBQUFBQT0=</t>
        </r>
      </text>
    </comment>
    <comment ref="J230" authorId="0">
      <text>
        <r>
          <rPr>
            <sz val="9"/>
            <color indexed="81"/>
            <rFont val="Tahoma"/>
            <family val="2"/>
          </rPr>
          <t>QzE4SDExQnJGM05PNHxNQVNURVIgU0hFRVRQaWN0dXJlIDIyMXxWbXBEUkRBeE1EQUVBd0lCQUFBQUFBQUFBQUFBQUFDQUFBQUFBQU1BRmdBQUFFTm9aVzFFY21GM0lERXlMakF1TWk0eE1EYzJCQUlRQUNlUnRQOHROYW4velpOTEFFYTU3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NIaWl5WVdDQVFBQUFBa0FCZ0lCQUFBQUNRQUdRZ0FBQkFJQWdBQkFBOElBZ0FCQUFPQU93QUFBQVFDRUFBbmtiVC9MVFdwLzgyVFN3Qkd1ZXdBQklBQkFBQUFBQUlJQUFBQXRmL2FDY3ovQ2dBQ0FBSUFOd1FCQUFFQUFBU0FBZ0FBQUFBQ0NBQUFBTVQvN1FUbS93b0FBZ0FEQUFJRUFnQUlBQ3NFQWdBQUFFZ0VBQUEzQkFFQUFRYUFBQUFBQUFBQ0NBQUFvTWYvN1J6aS93UUNFQUFBWU1ELzdSemkvNXE1eC8vdDNPbi9Jd2dCQUFBQ0J3SUFBQUFBQncwQUFRQUFBQU1BWUFESUFBTUFUd0FBQUFBRWdBTUFBQUFBQWdnQUFBRGkvKzBFNXY4S0FBSUFCQUFBQUFTQUJBQUFBQUFDQ0FBQUFQSC8yZ25NL3dvQUFnQUZBQUFBQklBRkFBQUFBQUlJQVAvL0RnRGFDY3ovQ2dBQ0FBWUFBQUFFZ0FZQUFBQUFBZ2dBLy84ZEFNY09zdjhLQUFJQUJ3QUNCQUlBSXdBckJBSUFBQUJJQkFBQU53UUJBQUVHZ0FBQUFBQUFBZ2dBTTVNaEFNZE9zLzhFQWhBQXpHd2FBQzAxcWY4emt5RUF4MDZ6L3lNSUFRRC9BUWNCQVA4Q0J3SUFBQUFGQndFQUF3QUhEZ0FCQUFBQUF3QmdBTWdBQXdCQ2NnQUFBQUFFZ0FjQUFBQUFBZ2dBQUFBZUFPMEU1djhLQUFJQUNBQUFBQVNBQ0FBQUFBQUNDQUQvL3c0QUFBQUFBQW9BQWdBSkFBQUFCSUFKQUFBQUFBSUlBUC8vSFFBVCt4a0FDZ0FDQUFvQU53UUJBQUVBQUFTQUNnQUFBQUFDQ0FELy93NEFKdll6QUFvQUFnQUxBQUFBQklBTEFBQUFBQUlJQVAvL0hRQTU4VTBBQ2dBQ0FBd0FBQUFFZ0F3QUFBQUFBZ2dBLy84N0FEbnhUUUFLQUFJQURRQUNCQUlBQ0FBckJBSUFBQUJJQkFBQU53UUJBQUVHZ0FBQUFBQUFBZ2dBQUtBL0FEa0pTZ0FFQWhBQUFHQTRBRGtKU2dDWnVUOEFPY2xSQUNNSUFRQUFBZ2NDQUFBQUFBY05BQUVBQUFBREFHQUF5QUFEQUU4QUFBQUFCSUFOQUFBQUFBSUlBUC8vRGdCTTdHY0FDZ0FDQUE0QUFnUUNBQWNBS3dRQ0FBRUFTQVFBQURjRUFRQUJCb0FBQUFBQUFBSUlBTHM3Q2dCTVZHUUFCQUlRQUZVVkF3Qk1WR1FBTTVNU0FJQ0hhd0FqQ0FFQUFBSUhBZ0FBQUFVSEFRQUVCQWNHQUFJQUFnQURBQUFIRGdBQkFBQUFBd0JnQU1nQUF3Qk9TQUFBQUFBRWdBNEFBQUFBQWdnQUFBQWVBR0RuZ1FBS0FBSUFEd0FBQUFTQUR3QUFBQUFDQ0FBQUFEd0FZT2VCQUFvQUFnQVFBQUFBQklBUUFBQUFBQUlJQUFBQVN3Qno0cHNBQ2dBQ0FCRUFBQUFFZ0JFQUFBQUFBZ2dBQUFBOEFJYmR0UUFLQUFJQUVnQUFBQVNBRWdBQUFBQUNDQUFBQUI0QWh0MjFBQW9BQWdBVEFBQUFCSUFUQUFBQUFBSUlBQUFBRHdCejRwc0FDZ0FDQUJRQUFBQUVnQlFBQUFBQUFnZ0FBQUFQQUpuWXp3QUtBQUlBRlFBQUFBU0FGUUFBQUFBQ0NBQUFBQUFBcmRQcEFBb0FBZ0FXQUFJRUFnQUpBQ3NFQWdBQUFFZ0VBQUEzQkFFQUFRYUFBQUFBQUFBQ0NBQXprd01BclovbUFBUUNFQUROYlB6L3JaL21BRE9UQXdCR3Vld0FJd2dCQUFBQ0J3SUFBQUFBQncwQUFRQUFBQU1BWUFESUFBTUFSZ0FBQUFBRWdCWUFBQUFBQWdnQUFRRHgvNW5ZendBS0FBSUFGd0FDQkFJQUNRQXJCQUlBQUFCSUJBQUFOd1FCQUFFR2dBQUFBQUFBQWdnQU5KUDAvNW1rekFBRUFoQUF6V3p0LzVta3pBQTBrL1QvTTc3U0FDTUlBUUFBQWdjQ0FBQUFBQWNOQUFFQUFBQURBR0FBeUFBREFFWUFBQUFBQklBWEFBQUFBQUlJQUFBQUhnQ3QwK2tBQ2dBQ0FCZ0FBZ1FDQUFrQUt3UUNBQUFBU0FRQUFEY0VBUUFCQm9BQUFBQUFBQUlJQURPVElRQ3RuK1lBQkFJUUFNeHNHZ0N0bitZQU01TWhBRWE1N0FBakNBRUFBQUlIQWdBQUFBQUhEUUFCQUFBQUF3QmdBTWdBQXdCR0FBQUFBQVNBR0FBQUFBQUNDQUFBQVBIL0p2WXpBQW9BQWdBWkFBQUFCSUFaQUFBQUFBSUlBQUFBNHY4NThVMEFDZ0FDQUJvQUFnUUNBQWdBS3dRQ0FBQUFTQVFBQURjRUFRQUJCb0FBQUFBQUFBSUlBQUNnNWY4NUNVb0FCQUlRQUFCZzN2ODVDVW9BbXJubC96bkpVUUFqQ0FFQUFBSUhBZ0FBQUFBSERRQUJBQUFBQXdCZ0FNZ0FBd0JQQUFBQUFBU0FHZ0FBQUFBQ0NBQUFBT0wvRS9zWkFBb0FBZ0FiQUFJRUFnQUlBQ3NFQWdBQUFFZ0VBQUEzQkFFQUFRYUFBQUFBQUFBQ0NBQUFvT1gvRXhNV0FBUUNFQUFBWU43L0V4TVdBSnE1NWY4VDB4MEFJd2dCQUFBQ0J3SUFBQUFBQncwQUFRQUFBQU1BWUFESUFBTUFUd0FBQUFBRWdCc0FBQUFBQWdnQUFBRHgvd0FBQUFBS0FBSUFIQUFBQUFXQUhRQUFBQW9BQWdBZEFBUUdCQUFCQUFBQUJRWUVBQUlBQUFBS0JnRUFBUUFBQllBZUFBQUFDZ0FDQUI0QUJBWUVBQUlBQUFBRkJnUUFBd0FBQUFvR0FRQUJBQUFGZ0I4QUFBQUtBQUlBSHdBRUJnUUFBd0FBQUFVR0JBQUVBQUFBQUFZQ0FJQUFBQUFGZ0NBQUFBQUtBQUlBSUFBRUJnUUFCQUFBQUFVR0JBQUZBQUFBQUFZQ0FJQUFBQUFGZ0NFQUFBQUtBQUlBSVFBRUJnUUFCUUFBQUFVR0JBQUdBQUFBQ2dZQkFBRUFBQVdBSWdBQUFBb0FBZ0FpQUFRR0JBQUZBQUFBQlFZRUFBY0FBQUFBQmdJQWdBQUFBQVdBSXdBQUFBb0FBZ0FqQUFRR0JBQUhBQUFBQlFZRUFBZ0FBQUFBQmdJQWdBQUFBQVdBSkFBQUFBb0FBZ0FrQUFRR0JBQUlBQUFBQlFZRUFBa0FBQUFLQmdFQUFRQUFCWUFsQUFBQUNnQUNBQ1VBQkFZRUFBa0FBQUFGQmdRQUNnQUFBQUFHQWdBQ0FBTUdBZ0FCQUFzR0VBQWtBQUFBQUFBQUFDWUFBQUEwQUFBQUFBQUZnQ1lBQUFBS0FBSUFKZ0FFQmdRQUNnQUFBQVVHQkFBTEFBQUFDZ1lCQUFFQUFBV0FKd0FBQUFvQUFnQW5BQVFHQkFBTEFBQUFCUVlFQUF3QUFBQUFCZ0lBQWdBQUFBV0FLQUFBQUFvQUFnQW9BQVFHQkFBTEFBQUFCUVlFQUEwQUFBQUtCZ0VBQVFBQUJZQXBBQUFBQ2dBQ0FDa0FCQVlFQUEwQUFBQUZCZ1FBRGdBQUFBb0dBUUFCQUFBRmdDb0FBQUFLQUFJQUtnQUVCZ1FBRGdBQUFBVUdCQUFQQUFBQUFBWUNBSUFBQUFBRmdDc0FBQUFLQUFJQUt3QUVCZ1FBRHdBQUFBVUdCQUFRQUFBQUFBWUNBSUFBQUFBRmdDd0FBQUFLQUFJQUxBQUVCZ1FBRUFBQUFBVUdCQUFSQUFBQUFBWUNBSUFBQUFBRmdDMEFBQUFLQUFJQUxRQUVCZ1FBRVFBQUFBVUdCQUFTQUFBQUFBWUNBSUFBQUFBRmdDNEFBQUFLQUFJQUxnQUVCZ1FBRWdBQUFBVUdCQUFUQUFBQUFBWUNBSUFBQUFBRmdDOEFBQUFLQUFJQUx3QUVCZ1FBRGdBQUFBVUdCQUFUQUFBQUFBWUNBSUFBQUFBRmdEQUFBQUFLQUFJQU1BQUVCZ1FBRWdBQUFBVUdCQUFVQUFBQUNnWUJBQUVBQUFXQU1RQUFBQW9BQWdBeEFBUUdCQUFVQUFBQUJRWUVBQlVBQUFBS0JnRUFBUUFBQllBeUFBQUFDZ0FDQURJQUJBWUVBQlFBQUFBRkJnUUFGZ0FBQUFvR0FRQUJBQUFGZ0RNQUFBQUtBQUlBTXdBRUJnUUFGQUFBQUFVR0JBQVhBQUFBQ2dZQkFBRUFBQVdBTkFBQUFBb0FBZ0EwQUFRR0JBQUtBQUFBQlFZRUFCZ0FBQUFLQmdFQUFRQUFCWUExQUFBQUNnQUNBRFVBQkFZRUFCZ0FBQUFGQmdRQUdRQUFBQUFHQWdBQ0FBQUFCWUEyQUFBQUNnQUNBRFlBQkFZRUFCZ0FBQUFGQmdRQUdnQUFBQW9HQVFBQkFBQUZnRGNBQUFBS0FBSUFOd0FFQmdRQUdnQUFBQVVHQkFBYkFBQUFDZ1lCQUFFQUFBV0FPQUFBQUFvQUFnQTRBQVFHQkFBREFBQUFCUVlFQUJzQUFBQUFCZ0lBZ0FBQUFBV0FPUUFBQUFvQUFnQTVBQVFHQkFBSUFBQUFCUVlFQUJzQUFBQUFCZ0lBZ0FBQUFBZUFQQUFBQUFRQ0VBQUFBQUFBTkRQNy93QUFBQUR0Qk9iL0NnQUNBRG9BQUFvQ0FBUUFCQW9DQUFFQURRSU1BTzBFNXY4QUFBQUFBQUFBQUE0Q0RBQTBNL3YvQUFBQUFBQUFBQUFQQWd3QTdRVG0vMFl1RlFBQUFBQUFBQUFIZ0QwQUFBQUVBaEFBQUFBdEFMa1FzUUFBQUMwQWMrS2JBQW9BQWdBN0FBQUtBZ0FFQUFRS0FnQUJBQTBDREFCejRwc0FBQUF0QUFBQUFBQU9BZ3dBdVJDeEFBQUFMUUFBQUFBQUR3SU1BSFBpbXdCR0xrSUFBQUFBQUFBQUFBQUFBQUFBQUFBPQ==</t>
        </r>
      </text>
    </comment>
    <comment ref="K230" authorId="0">
      <text>
        <r>
          <rPr>
            <sz val="9"/>
            <color indexed="81"/>
            <rFont val="Tahoma"/>
            <family val="2"/>
          </rPr>
          <t>QzE4SDExQnJGM05PNHxNQVNURVIgU0hFRVRQaWN0dXJlIDIyMXxWbXBEUkRBeE1EQUVBd0lCQUFBQUFBQUFBQUFBQUFDQUFBQUFBQU1BRmdBQUFFTm9aVzFFY21GM0lERXlMakF1TWk0eE1EYzJCQUlRQUNlUnRQOHROYW4velpOTEFFYTU3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NIaWl5WVdDQVFBQUFBa0FCZ0lCQUFBQUNRQUdRZ0FBQkFJQWdBQkFBOElBZ0FCQUFPQU93QUFBQVFDRUFBbmtiVC9MVFdwLzgyVFN3Qkd1ZXdBQklBQkFBQUFBQUlJQUFBQXRmL2FDY3ovQ2dBQ0FBSUFOd1FCQUFFQUFBU0FBZ0FBQUFBQ0NBQUFBTVQvN1FUbS93b0FBZ0FEQUFJRUFnQUlBQ3NFQWdBQUFFZ0VBQUEzQkFFQUFRYUFBQUFBQUFBQ0NBQUFvTWYvN1J6aS93UUNFQUFBWU1ELzdSemkvNXE1eC8vdDNPbi9Jd2dCQUFBQ0J3SUFBQUFBQncwQUFRQUFBQU1BWUFESUFBTUFUd0FBQUFBRWdBTUFBQUFBQWdnQUFBRGkvKzBFNXY4S0FBSUFCQUFBQUFTQUJBQUFBQUFDQ0FBQUFQSC8yZ25NL3dvQUFnQUZBQUFBQklBRkFBQUFBQUlJQVAvL0RnRGFDY3ovQ2dBQ0FBWUFBQUFFZ0FZQUFBQUFBZ2dBLy84ZEFNY09zdjhLQUFJQUJ3QUNCQUlBSXdBckJBSUFBQUJJQkFBQU53UUJBQUVHZ0FBQUFBQUFBZ2dBTTVNaEFNZE9zLzhFQWhBQXpHd2FBQzAxcWY4emt5RUF4MDZ6L3lNSUFRRC9BUWNCQVA4Q0J3SUFBQUFGQndFQUF3QUhEZ0FCQUFBQUF3QmdBTWdBQXdCQ2NnQUFBQUFFZ0FjQUFBQUFBZ2dBQUFBZUFPMEU1djhLQUFJQUNBQUFBQVNBQ0FBQUFBQUNDQUQvL3c0QUFBQUFBQW9BQWdBSkFBQUFCSUFKQUFBQUFBSUlBUC8vSFFBVCt4a0FDZ0FDQUFvQU53UUJBQUVBQUFTQUNnQUFBQUFDQ0FELy93NEFKdll6QUFvQUFnQUxBQUFBQklBTEFBQUFBQUlJQVAvL0hRQTU4VTBBQ2dBQ0FBd0FBQUFFZ0F3QUFBQUFBZ2dBLy84N0FEbnhUUUFLQUFJQURRQUNCQUlBQ0FBckJBSUFBQUJJQkFBQU53UUJBQUVHZ0FBQUFBQUFBZ2dBQUtBL0FEa0pTZ0FFQWhBQUFHQTRBRGtKU2dDWnVUOEFPY2xSQUNNSUFRQUFBZ2NDQUFBQUFBY05BQUVBQUFBREFHQUF5QUFEQUU4QUFBQUFCSUFOQUFBQUFBSUlBUC8vRGdCTTdHY0FDZ0FDQUE0QUFnUUNBQWNBS3dRQ0FBRUFTQVFBQURjRUFRQUJCb0FBQUFBQUFBSUlBTHM3Q2dCTVZHUUFCQUlRQUZVVkF3Qk1WR1FBTTVNU0FJQ0hhd0FqQ0FFQUFBSUhBZ0FBQUFVSEFRQUVCQWNHQUFJQUFnQURBQUFIRGdBQkFBQUFBd0JnQU1nQUF3Qk9TQUFBQUFBRWdBNEFBQUFBQWdnQUFBQWVBR0RuZ1FBS0FBSUFEd0FBQUFTQUR3QUFBQUFDQ0FBQUFEd0FZT2VCQUFvQUFnQVFBQUFBQklBUUFBQUFBQUlJQUFBQVN3Qno0cHNBQ2dBQ0FCRUFBQUFFZ0JFQUFBQUFBZ2dBQUFBOEFJYmR0UUFLQUFJQUVnQUFBQVNBRWdBQUFBQUNDQUFBQUI0QWh0MjFBQW9BQWdBVEFBQUFCSUFUQUFBQUFBSUlBQUFBRHdCejRwc0FDZ0FDQUJRQUFBQUVnQlFBQUFBQUFnZ0FBQUFQQUpuWXp3QUtBQUlBRlFBQUFBU0FGUUFBQUFBQ0NBQUFBQUFBcmRQcEFBb0FBZ0FXQUFJRUFnQUpBQ3NFQWdBQUFFZ0VBQUEzQkFFQUFRYUFBQUFBQUFBQ0NBQXprd01BclovbUFBUUNFQUROYlB6L3JaL21BRE9UQXdCR3Vld0FJd2dCQUFBQ0J3SUFBQUFBQncwQUFRQUFBQU1BWUFESUFBTUFSZ0FBQUFBRWdCWUFBQUFBQWdnQUFRRHgvNW5ZendBS0FBSUFGd0FDQkFJQUNRQXJCQUlBQUFCSUJBQUFOd1FCQUFFR2dBQUFBQUFBQWdnQU5KUDAvNW1rekFBRUFoQUF6V3p0LzVta3pBQTBrL1QvTTc3U0FDTUlBUUFBQWdjQ0FBQUFBQWNOQUFFQUFBQURBR0FBeUFBREFFWUFBQUFBQklBWEFBQUFBQUlJQUFBQUhnQ3QwK2tBQ2dBQ0FCZ0FBZ1FDQUFrQUt3UUNBQUFBU0FRQUFEY0VBUUFCQm9BQUFBQUFBQUlJQURPVElRQ3RuK1lBQkFJUUFNeHNHZ0N0bitZQU01TWhBRWE1N0FBakNBRUFBQUlIQWdBQUFBQUhEUUFCQUFBQUF3QmdBTWdBQXdCR0FBQUFBQVNBR0FBQUFBQUNDQUFBQVBIL0p2WXpBQW9BQWdBWkFBQUFCSUFaQUFBQUFBSUlBQUFBNHY4NThVMEFDZ0FDQUJvQUFnUUNBQWdBS3dRQ0FBQUFTQVFBQURjRUFRQUJCb0FBQUFBQUFBSUlBQUNnNWY4NUNVb0FCQUlRQUFCZzN2ODVDVW9BbXJubC96bkpVUUFqQ0FFQUFBSUhBZ0FBQUFBSERRQUJBQUFBQXdCZ0FNZ0FBd0JQQUFBQUFBU0FHZ0FBQUFBQ0NBQUFBT0wvRS9zWkFBb0FBZ0FiQUFJRUFnQUlBQ3NFQWdBQUFFZ0VBQUEzQkFFQUFRYUFBQUFBQUFBQ0NBQUFvT1gvRXhNV0FBUUNFQUFBWU43L0V4TVdBSnE1NWY4VDB4MEFJd2dCQUFBQ0J3SUFBQUFBQncwQUFRQUFBQU1BWUFESUFBTUFUd0FBQUFBRWdCc0FBQUFBQWdnQUFBRHgvd0FBQUFBS0FBSUFIQUFBQUFXQUhRQUFBQW9BQWdBZEFBUUdCQUFCQUFBQUJRWUVBQUlBQUFBS0JnRUFBUUFBQllBZUFBQUFDZ0FDQUI0QUJBWUVBQUlBQUFBRkJnUUFBd0FBQUFvR0FRQUJBQUFGZ0I4QUFBQUtBQUlBSHdBRUJnUUFBd0FBQUFVR0JBQUVBQUFBQUFZQ0FJQUFBQUFGZ0NBQUFBQUtBQUlBSUFBRUJnUUFCQUFBQUFVR0JBQUZBQUFBQUFZQ0FJQUFBQUFGZ0NFQUFBQUtBQUlBSVFBRUJnUUFCUUFBQUFVR0JBQUdBQUFBQ2dZQkFBRUFBQVdBSWdBQUFBb0FBZ0FpQUFRR0JBQUZBQUFBQlFZRUFBY0FBQUFBQmdJQWdBQUFBQVdBSXdBQUFBb0FBZ0FqQUFRR0JBQUhBQUFBQlFZRUFBZ0FBQUFBQmdJQWdBQUFBQVdBSkFBQUFBb0FBZ0FrQUFRR0JBQUlBQUFBQlFZRUFBa0FBQUFLQmdFQUFRQUFCWUFsQUFBQUNnQUNBQ1VBQkFZRUFBa0FBQUFGQmdRQUNnQUFBQUFHQWdBQ0FBTUdBZ0FCQUFzR0VBQWtBQUFBQUFBQUFDWUFBQUEwQUFBQUFBQUZnQ1lBQUFBS0FBSUFKZ0FFQmdRQUNnQUFBQVVHQkFBTEFBQUFDZ1lCQUFFQUFBV0FKd0FBQUFvQUFnQW5BQVFHQkFBTEFBQUFCUVlFQUF3QUFBQUFCZ0lBQWdBQUFBV0FLQUFBQUFvQUFnQW9BQVFHQkFBTEFBQUFCUVlFQUEwQUFBQUtCZ0VBQVFBQUJZQXBBQUFBQ2dBQ0FDa0FCQVlFQUEwQUFBQUZCZ1FBRGdBQUFBb0dBUUFCQUFBRmdDb0FBQUFLQUFJQUtnQUVCZ1FBRGdBQUFBVUdCQUFQQUFBQUFBWUNBSUFBQUFBRmdDc0FBQUFLQUFJQUt3QUVCZ1FBRHdBQUFBVUdCQUFRQUFBQUFBWUNBSUFBQUFBRmdDd0FBQUFLQUFJQUxBQUVCZ1FBRUFBQUFBVUdCQUFSQUFBQUFBWUNBSUFBQUFBRmdDMEFBQUFLQUFJQUxRQUVCZ1FBRVFBQUFBVUdCQUFTQUFBQUFBWUNBSUFBQUFBRmdDNEFBQUFLQUFJQUxnQUVCZ1FBRWdBQUFBVUdCQUFUQUFBQUFBWUNBSUFBQUFBRmdDOEFBQUFLQUFJQUx3QUVCZ1FBRGdBQUFBVUdCQUFUQUFBQUFBWUNBSUFBQUFBRmdEQUFBQUFLQUFJQU1BQUVCZ1FBRWdBQUFBVUdCQUFVQUFBQUNnWUJBQUVBQUFXQU1RQUFBQW9BQWdBeEFBUUdCQUFVQUFBQUJRWUVBQlVBQUFBS0JnRUFBUUFBQllBeUFBQUFDZ0FDQURJQUJBWUVBQlFBQUFBRkJnUUFGZ0FBQUFvR0FRQUJBQUFGZ0RNQUFBQUtBQUlBTXdBRUJnUUFGQUFBQUFVR0JBQVhBQUFBQ2dZQkFBRUFBQVdBTkFBQUFBb0FBZ0EwQUFRR0JBQUtBQUFBQlFZRUFCZ0FBQUFLQmdFQUFRQUFCWUExQUFBQUNnQUNBRFVBQkFZRUFCZ0FBQUFGQmdRQUdRQUFBQUFHQWdBQ0FBQUFCWUEyQUFBQUNnQUNBRFlBQkFZRUFCZ0FBQUFGQmdRQUdnQUFBQW9HQVFBQkFBQUZnRGNBQUFBS0FBSUFOd0FFQmdRQUdnQUFBQVVHQkFBYkFBQUFDZ1lCQUFFQUFBV0FPQUFBQUFvQUFnQTRBQVFHQkFBREFBQUFCUVlFQUJzQUFBQUFCZ0lBZ0FBQUFBV0FPUUFBQUFvQUFnQTVBQVFHQkFBSUFBQUFCUVlFQUJzQUFBQUFCZ0lBZ0FBQUFBZUFQQUFBQUFRQ0VBQUFBQUFBTkRQNy93QUFBQUR0Qk9iL0NnQUNBRG9BQUFvQ0FBUUFCQW9DQUFFQURRSU1BTzBFNXY4QUFBQUFBQUFBQUE0Q0RBQTBNL3YvQUFBQUFBQUFBQUFQQWd3QTdRVG0vMFl1RlFBQUFBQUFBQUFIZ0QwQUFBQUVBaEFBQUFBdEFMa1FzUUFBQUMwQWMrS2JBQW9BQWdBN0FBQUtBZ0FFQUFRS0FnQUJBQTBDREFCejRwc0FBQUF0QUFBQUFBQU9BZ3dBdVJDeEFBQUFMUUFBQUFBQUR3SU1BSFBpbXdCR0xrSUFBQUFBQUFBQUFBQUFBQUFBQUFBPQ==</t>
        </r>
      </text>
    </comment>
    <comment ref="J231" authorId="0">
      <text>
        <r>
          <rPr>
            <sz val="9"/>
            <color indexed="81"/>
            <rFont val="Tahoma"/>
            <family val="2"/>
          </rPr>
          <t>QzE0SDEwQ2xON3xNQVNURVIgU0hFRVRQaWN0dXJlIDMxMXxWbXBEUkRBeE1EQUVBd0lCQUFBQUFBQUFBQUFBQUFDQUFBQUFBQU1BRmdBQUFFTm9aVzFFY21GM0lERXlMakF1TWk0eE1EYzJCQUlRQUtkMnlQOWd3S24veEZ0dkFESFly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FMSUdCRVdDQVFBQUFBa0FCZ0lCQUFBQUNRQUdRZ0FBQkFJQWdBQkFBOElBZ0FCQUFPQU1nQUFBQVFDRUFDbmRzai9ZTUNwLzhSYmJ3QXgySzhBQklBQkFBQUFBQUlJQU5vSnpQOU9La3dBQ2dBQ0FBSUFBZ1FDQUFjQUt3UUNBQUlBU0FRQUFEY0VBUUFCQm9BQUFBQUFBQUlJQUEyZHovOU93azhBQkFJUUFLZDJ5UDlPTWowQVFORFIvMDdDVHdBakNBRUEvd0VIQVFEL0FnY0NBQUFBQlFjQkFBTUFCdzhBQVFBQUFBTUFZQURJQUFNQVRrZ3lBQUFBQUFTQUFnQUFBQUFDQ0FEdEJPYi9UaXBiQUFvQUFnQURBQUFBQklBREFBQUFBQUlJQU8wRTV2OU9LbmtBQ2dBQ0FBUUFBZ1FDQUFjQUt3UUNBQUFBU0FRQUFBYUFBQUFBQUFBQ0NBQWdtT24vVHBKMUFBUUNFQUM2Y2VML1RwSjFBQ0NZNmYrQnhYd0FJd2dCQUFBQ0J3SUFBQUFBQncwQUFRQUFBQU1BWUFESUFBTUFUZ0FBQUFBRWdBUUFBQUFBQWdnQUFBQUFBRTRxaUFBS0FBSUFCUUFBQUFTQUJRQUFBQUFDQ0FBVCt4a0FUaXA1QUFvQUFnQUdBQUFBQklBR0FBQUFBQUlJQUJQN0dRQk9LbHNBQ2dBQ0FBY0FBQUFFZ0FjQUFBQUFBZ2dBQUFBQUFFNHFUQUFLQUFJQUNBQUFBQVNBQ0FBQUFBQUNDQUFBQUFBQVRpb3VBQW9BQWdBSkFBQUFCSUFKQUFBQUFBSUlBTUM2NS84ZGlCd0FDZ0FDQUFvQUFnUUNBQWNBS3dRQ0FBQUFTQVFBQUFhQUFBQUFBQUFDQ0FEMFRldi9IZkFZQUFRQ0VBQ05KK1QvSGZBWUFQUk42LzlRSXlBQUl3Z0JBQUFDQndJQUFBQUFCdzBBQVFBQUFBTUFZQURJQUFNQVRnQUFBQUFFZ0FvQUFBQUFBZ2dBQUFEeC93QUFBQUFLQUFJQUN3QUFBQVNBQ3dBQUFBQUNDQUFCQU9MLzdRVG0vd29BQWdBTUFBQUFCSUFNQUFBQUFBSUlBQUVBOGYvYUNjei9DZ0FDQUEwQUFBQUVnQTBBQUFBQUFnZ0FBUURpLzhjT3N2OEtBQUlBRGdBQ0JBSUFFUUFyQkFJQUFBQklCQUFBTndRQkFBRUdnQUFBQUFBQUFnZ0FBYURsLzhjbXMvOEVBaEFBQVdEZS8yREFxZithdWVYL3h5YXoveU1JQVFEL0FRY0JBUDhDQndJQUFBQUZCd0VBQXdBSERnQUJBQUFBQXdCZ0FNZ0FBd0JEYkFBQUFBQUVnQTRBQUFBQUFnZ0FBQUFQQU5vSnpQOEtBQUlBRHdBQUFBU0FEd0FBQUFBQ0NBQUFBQjRBN1FUbS93b0FBZ0FRQUFJRUFnQUhBQ3NFQWdBQUFFZ0VBQUFHZ0FBQUFBQUFBZ2dBTTVNaEFPMXM0djhFQWhBQXpHd2FBTzFzNHY4emt5RUFJS0RwL3lNSUFRQUFBZ2NDQUFBQUFBY05BQUVBQUFBREFHQUF5QUFEQUU0QUFBQUFCSUFRQUFBQUFBSUlBQUFBRHdBQUFBQUFDZ0FDQUJFQUFBQUVnQkVBQUFBQUFnZ0FRRVVZQUIySUhBQUtBQUlBRWdBQ0JBSUFCd0FyQkFJQUFRQklCQUFBQm9BQUFBQUFBQUlJQUhQWUd3QWQ4QmdBQkFJUUFBeXlGQUFkOEJnQTZpOGtBRkFqSUFBakNBRUFBQUlIQWdBQUFBVUhBUUFGQkFjR0FBSUFBZ0FEQUFBSERnQUJBQUFBQXdCZ0FNZ0FBd0JPU0FBQUFBQUVnQklBQUFBQUFnZ0FKdll6QUU0cWlBQUtBQUlBRXdBQUFBU0FFd0FBQUFBQ0NBRHRHRGNBT3dDbUFBb0FBZ0FVQUFBQUJJQVVBQUFBQUFJSUFCcHhWQUQrUEt3QUNnQUNBQlVBQWdRQ0FBY0FLd1FDQUFBQVNBUUFBQWFBQUFBQUFBQUNDQUJOQkZnQS9xU29BQVFDRUFEbjNWQUEvcVNvQUUwRVdBQXgySzhBSXdnQkFBQUNCd0lBQUFBQUJ3MEFBUUFBQUFNQVlBRElBQU1BVGdBQUFBQUVnQlVBQUFBQUFnZ0FHbkZqQU90QmtnQUtBQUlBRmdBQ0JBSUFCd0FyQkFJQUFRQklCQUFBQm9BQUFBQUFBQUlJQUUwRVp3RHJxWTRBQkFJUUFPZmRYd0RycVk0QXhGdHZBQjdkbFFBakNBRUFBQUlIQWdBQUFBVUhBUUFGQkFjR0FBSUFBZ0FEQUFBSERnQUJBQUFBQXdCZ0FNZ0FBd0JPU0FBQUFBQUVnQllBQUFBQUFnZ0FMVjVQQUpIMmV3QUtBQUlBRndBQUFBV0FHQUFBQUFvQUFnQVlBQVFHQkFBQkFBQUFCUVlFQUFJQUFBQUtCZ0VBQVFBQUJZQVpBQUFBQ2dBQ0FCa0FCQVlFQUFJQUFBQUZCZ1FBQXdBQUFBQUdBZ0NBQUFBQUJZQWFBQUFBQ2dBQ0FCb0FCQVlFQUFNQUFBQUZCZ1FBQkFBQUFBQUdBZ0NBQUFBQUJZQWJBQUFBQ2dBQ0FCc0FCQVlFQUFRQUFBQUZCZ1FBQlFBQUFBQUdBZ0NBQUFBQUJZQWNBQUFBQ2dBQ0FCd0FCQVlFQUFVQUFBQUZCZ1FBQmdBQUFBQUdBZ0NBQUFBQUJZQWRBQUFBQ2dBQ0FCMEFCQVlFQUFZQUFBQUZCZ1FBQndBQUFBQUdBZ0NBQUFBQUJZQWVBQUFBQ2dBQ0FCNEFCQVlFQUFJQUFBQUZCZ1FBQndBQUFBQUdBZ0NBQUFBQUJZQWZBQUFBQ2dBQ0FCOEFCQVlFQUFjQUFBQUZCZ1FBQ0FBQUFBQUFCWUFnQUFBQUNnQUNBQ0FBQkFZRUFBZ0FBQUFGQmdRQUNRQUFBQUFHQWdDQUFBQUFCWUFoQUFBQUNnQUNBQ0VBQkFZRUFBa0FBQUFGQmdRQUNnQUFBQUFHQWdDQUFBQUFCWUFpQUFBQUNnQUNBQ0lBQkFZRUFBb0FBQUFGQmdRQUN3QUFBQUFHQWdDQUFBQUFCWUFqQUFBQUNnQUNBQ01BQkFZRUFBc0FBQUFGQmdRQURBQUFBQUFHQWdDQUFBQUFCWUFrQUFBQUNnQUNBQ1FBQkFZRUFBd0FBQUFGQmdRQURRQUFBQW9HQVFBQkFBQUZnQ1VBQUFBS0FBSUFKUUFFQmdRQURBQUFBQVVHQkFBT0FBQUFBQVlDQUlBQUFBQUZnQ1lBQUFBS0FBSUFKZ0FFQmdRQURnQUFBQVVHQkFBUEFBQUFBQVlDQUlBQUFBQUZnQ2NBQUFBS0FBSUFKd0FFQmdRQUR3QUFBQVVHQkFBUUFBQUFBQVlDQUlBQUFBQUZnQ2dBQUFBS0FBSUFLQUFFQmdRQUNnQUFBQVVHQkFBUUFBQUFBQVlDQUlBQUFBQUZnQ2tBQUFBS0FBSUFLUUFFQmdRQUVBQUFBQVVHQkFBUkFBQUFBQVlDQUlBQUFBQUZnQ29BQUFBS0FBSUFLZ0FFQmdRQUNBQUFBQVVHQkFBUkFBQUFBQVlDQUlBQUFBQUZnQ3NBQUFBS0FBSUFLd0FFQmdRQUJRQUFBQVVHQkFBU0FBQUFBQUFGZ0N3QUFBQUtBQUlBTEFBRUJnUUFFZ0FBQUFVR0JBQVRBQUFBQUFZQ0FJQUFBQUFGZ0MwQUFBQUtBQUlBTFFBRUJnUUFFd0FBQUFVR0JBQVVBQUFBQUFZQ0FJQUFBQUFGZ0M0QUFBQUtBQUlBTGdBRUJnUUFGQUFBQUFVR0JBQVZBQUFBQUFZQ0FJQUFBQUFGZ0M4QUFBQUtBQUlBTHdBRUJnUUFGUUFBQUFVR0JBQVdBQUFBQUFZQ0FJQUFBQUFGZ0RBQUFBQUtBQUlBTUFBRUJnUUFFZ0FBQUFVR0JBQVdBQUFBQUFZQ0FJQUFBQUFIZ0RNQUFBQUVBaEFBQUFBQUFKUllmd0FBQUFBQVRpcHFBQW9BQWdBeEFBQUtBZ0FFQUFRS0FnQUJBQTBDREFCT0ttb0FBQUFBQUFBQUFBQU9BZ3dBbEZoL0FBQUFBQUFBQUFBQUR3SU1BRTRxYWdCR0xoVUFBQUFBQUFBQUI0QTBBQUFBQkFJUUFBQUFBQURRZlNRQUFBQUFBRTZsRkFBS0FBSUFNZ0FBQ2dJQUJBQUVDZ0lBQVFBTkFnd0FUcVVVQUFBQUFBQUFBQUFBRGdJTUFOQjlKQUFBQUFBQUFBQUFBQThDREFCT3BSUUFnZGdQQUFBQUFBQUFBQWVBTlFBQUFBUUNFQUFBQUFBQU5EUDcvd0FBQUFEdEJPYi9DZ0FDQURNQUFBb0NBQVFBQkFvQ0FBRUFEUUlNQU8wRTV2OEFBQUFBQUFBQUFBNENEQUEwTS92L0FBQUFBQUFBQUFBUEFnd0E3UVRtLzBZdUZRQUFBQUFBQUFBSGdEWUFBQUFFQWhBQTVBOUtBRS9GcEFEa0Qwb0F6ZXlVQUFvQUFnQTBBQUFLQWdBRUFBUUtBZ0FCQUEwQ0RBRE43SlFBNUE5S0FBQUFBQUFPQWd3QVQ4V2tBT1FQU2dBQUFBQUFEd0lNQU0zc2xBQm02RmtBQUFBQUFBQUFBQUFBQUFBQUFBQT0=</t>
        </r>
      </text>
    </comment>
    <comment ref="K231" authorId="0">
      <text>
        <r>
          <rPr>
            <sz val="9"/>
            <color indexed="81"/>
            <rFont val="Tahoma"/>
            <family val="2"/>
          </rPr>
          <t>QzE0SDEwQ2xON3xNQVNURVIgU0hFRVRQaWN0dXJlIDMxMXxWbXBEUkRBeE1EQUVBd0lCQUFBQUFBQUFBQUFBQUFDQUFBQUFBQU1BRmdBQUFFTm9aVzFFY21GM0lERXlMakF1TWk0eE1EYzJCQUlRQUtkMnlQOWd3S24veEZ0dkFESFly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FMSUdCRVdDQVFBQUFBa0FCZ0lCQUFBQUNRQUdRZ0FBQkFJQWdBQkFBOElBZ0FCQUFPQU1nQUFBQVFDRUFDbmRzai9ZTUNwLzhSYmJ3QXgySzhBQklBQkFBQUFBQUlJQU5vSnpQOU9La3dBQ2dBQ0FBSUFBZ1FDQUFjQUt3UUNBQUlBU0FRQUFEY0VBUUFCQm9BQUFBQUFBQUlJQUEyZHovOU93azhBQkFJUUFLZDJ5UDlPTWowQVFORFIvMDdDVHdBakNBRUEvd0VIQVFEL0FnY0NBQUFBQlFjQkFBTUFCdzhBQVFBQUFBTUFZQURJQUFNQVRrZ3lBQUFBQUFTQUFnQUFBQUFDQ0FEdEJPYi9UaXBiQUFvQUFnQURBQUFBQklBREFBQUFBQUlJQU8wRTV2OU9LbmtBQ2dBQ0FBUUFBZ1FDQUFjQUt3UUNBQUFBU0FRQUFBYUFBQUFBQUFBQ0NBQWdtT24vVHBKMUFBUUNFQUM2Y2VML1RwSjFBQ0NZNmYrQnhYd0FJd2dCQUFBQ0J3SUFBQUFBQncwQUFRQUFBQU1BWUFESUFBTUFUZ0FBQUFBRWdBUUFBQUFBQWdnQUFBQUFBRTRxaUFBS0FBSUFCUUFBQUFTQUJRQUFBQUFDQ0FBVCt4a0FUaXA1QUFvQUFnQUdBQUFBQklBR0FBQUFBQUlJQUJQN0dRQk9LbHNBQ2dBQ0FBY0FBQUFFZ0FjQUFBQUFBZ2dBQUFBQUFFNHFUQUFLQUFJQUNBQUFBQVNBQ0FBQUFBQUNDQUFBQUFBQVRpb3VBQW9BQWdBSkFBQUFCSUFKQUFBQUFBSUlBTUM2NS84ZGlCd0FDZ0FDQUFvQUFnUUNBQWNBS3dRQ0FBQUFTQVFBQUFhQUFBQUFBQUFDQ0FEMFRldi9IZkFZQUFRQ0VBQ05KK1QvSGZBWUFQUk42LzlRSXlBQUl3Z0JBQUFDQndJQUFBQUFCdzBBQVFBQUFBTUFZQURJQUFNQVRnQUFBQUFFZ0FvQUFBQUFBZ2dBQUFEeC93QUFBQUFLQUFJQUN3QUFBQVNBQ3dBQUFBQUNDQUFCQU9MLzdRVG0vd29BQWdBTUFBQUFCSUFNQUFBQUFBSUlBQUVBOGYvYUNjei9DZ0FDQUEwQUFBQUVnQTBBQUFBQUFnZ0FBUURpLzhjT3N2OEtBQUlBRGdBQ0JBSUFFUUFyQkFJQUFBQklCQUFBTndRQkFBRUdnQUFBQUFBQUFnZ0FBYURsLzhjbXMvOEVBaEFBQVdEZS8yREFxZithdWVYL3h5YXoveU1JQVFEL0FRY0JBUDhDQndJQUFBQUZCd0VBQXdBSERnQUJBQUFBQXdCZ0FNZ0FBd0JEYkFBQUFBQUVnQTRBQUFBQUFnZ0FBQUFQQU5vSnpQOEtBQUlBRHdBQUFBU0FEd0FBQUFBQ0NBQUFBQjRBN1FUbS93b0FBZ0FRQUFJRUFnQUhBQ3NFQWdBQUFFZ0VBQUFHZ0FBQUFBQUFBZ2dBTTVNaEFPMXM0djhFQWhBQXpHd2FBTzFzNHY4emt5RUFJS0RwL3lNSUFRQUFBZ2NDQUFBQUFBY05BQUVBQUFBREFHQUF5QUFEQUU0QUFBQUFCSUFRQUFBQUFBSUlBQUFBRHdBQUFBQUFDZ0FDQUJFQUFBQUVnQkVBQUFBQUFnZ0FRRVVZQUIySUhBQUtBQUlBRWdBQ0JBSUFCd0FyQkFJQUFRQklCQUFBQm9BQUFBQUFBQUlJQUhQWUd3QWQ4QmdBQkFJUUFBeXlGQUFkOEJnQTZpOGtBRkFqSUFBakNBRUFBQUlIQWdBQUFBVUhBUUFGQkFjR0FBSUFBZ0FEQUFBSERnQUJBQUFBQXdCZ0FNZ0FBd0JPU0FBQUFBQUVnQklBQUFBQUFnZ0FKdll6QUU0cWlBQUtBQUlBRXdBQUFBU0FFd0FBQUFBQ0NBRHRHRGNBT3dDbUFBb0FBZ0FVQUFBQUJJQVVBQUFBQUFJSUFCcHhWQUQrUEt3QUNnQUNBQlVBQWdRQ0FBY0FLd1FDQUFBQVNBUUFBQWFBQUFBQUFBQUNDQUJOQkZnQS9xU29BQVFDRUFEbjNWQUEvcVNvQUUwRVdBQXgySzhBSXdnQkFBQUNCd0lBQUFBQUJ3MEFBUUFBQUFNQVlBRElBQU1BVGdBQUFBQUVnQlVBQUFBQUFnZ0FHbkZqQU90QmtnQUtBQUlBRmdBQ0JBSUFCd0FyQkFJQUFRQklCQUFBQm9BQUFBQUFBQUlJQUUwRVp3RHJxWTRBQkFJUUFPZmRYd0RycVk0QXhGdHZBQjdkbFFBakNBRUFBQUlIQWdBQUFBVUhBUUFGQkFjR0FBSUFBZ0FEQUFBSERnQUJBQUFBQXdCZ0FNZ0FBd0JPU0FBQUFBQUVnQllBQUFBQUFnZ0FMVjVQQUpIMmV3QUtBQUlBRndBQUFBV0FHQUFBQUFvQUFnQVlBQVFHQkFBQkFBQUFCUVlFQUFJQUFBQUtCZ0VBQVFBQUJZQVpBQUFBQ2dBQ0FCa0FCQVlFQUFJQUFBQUZCZ1FBQXdBQUFBQUdBZ0NBQUFBQUJZQWFBQUFBQ2dBQ0FCb0FCQVlFQUFNQUFBQUZCZ1FBQkFBQUFBQUdBZ0NBQUFBQUJZQWJBQUFBQ2dBQ0FCc0FCQVlFQUFRQUFBQUZCZ1FBQlFBQUFBQUdBZ0NBQUFBQUJZQWNBQUFBQ2dBQ0FCd0FCQVlFQUFVQUFBQUZCZ1FBQmdBQUFBQUdBZ0NBQUFBQUJZQWRBQUFBQ2dBQ0FCMEFCQVlFQUFZQUFBQUZCZ1FBQndBQUFBQUdBZ0NBQUFBQUJZQWVBQUFBQ2dBQ0FCNEFCQVlFQUFJQUFBQUZCZ1FBQndBQUFBQUdBZ0NBQUFBQUJZQWZBQUFBQ2dBQ0FCOEFCQVlFQUFjQUFBQUZCZ1FBQ0FBQUFBQUFCWUFnQUFBQUNnQUNBQ0FBQkFZRUFBZ0FBQUFGQmdRQUNRQUFBQUFHQWdDQUFBQUFCWUFoQUFBQUNnQUNBQ0VBQkFZRUFBa0FBQUFGQmdRQUNnQUFBQUFHQWdDQUFBQUFCWUFpQUFBQUNnQUNBQ0lBQkFZRUFBb0FBQUFGQmdRQUN3QUFBQUFHQWdDQUFBQUFCWUFqQUFBQUNnQUNBQ01BQkFZRUFBc0FBQUFGQmdRQURBQUFBQUFHQWdDQUFBQUFCWUFrQUFBQUNnQUNBQ1FBQkFZRUFBd0FBQUFGQmdRQURRQUFBQW9HQVFBQkFBQUZnQ1VBQUFBS0FBSUFKUUFFQmdRQURBQUFBQVVHQkFBT0FBQUFBQVlDQUlBQUFBQUZnQ1lBQUFBS0FBSUFKZ0FFQmdRQURnQUFBQVVHQkFBUEFBQUFBQVlDQUlBQUFBQUZnQ2NBQUFBS0FBSUFKd0FFQmdRQUR3QUFBQVVHQkFBUUFBQUFBQVlDQUlBQUFBQUZnQ2dBQUFBS0FBSUFLQUFFQmdRQUNnQUFBQVVHQkFBUUFBQUFBQVlDQUlBQUFBQUZnQ2tBQUFBS0FBSUFLUUFFQmdRQUVBQUFBQVVHQkFBUkFBQUFBQVlDQUlBQUFBQUZnQ29BQUFBS0FBSUFLZ0FFQmdRQUNBQUFBQVVHQkFBUkFBQUFBQVlDQUlBQUFBQUZnQ3NBQUFBS0FBSUFLd0FFQmdRQUJRQUFBQVVHQkFBU0FBQUFBQUFGZ0N3QUFBQUtBQUlBTEFBRUJnUUFFZ0FBQUFVR0JBQVRBQUFBQUFZQ0FJQUFBQUFGZ0MwQUFBQUtBQUlBTFFBRUJnUUFFd0FBQUFVR0JBQVVBQUFBQUFZQ0FJQUFBQUFGZ0M0QUFBQUtBQUlBTGdBRUJnUUFGQUFBQUFVR0JBQVZBQUFBQUFZQ0FJQUFBQUFGZ0M4QUFBQUtBQUlBTHdBRUJnUUFGUUFBQUFVR0JBQVdBQUFBQUFZQ0FJQUFBQUFGZ0RBQUFBQUtBQUlBTUFBRUJnUUFFZ0FBQUFVR0JBQVdBQUFBQUFZQ0FJQUFBQUFIZ0RNQUFBQUVBaEFBQUFBQUFKUllmd0FBQUFBQVRpcHFBQW9BQWdBeEFBQUtBZ0FFQUFRS0FnQUJBQTBDREFCT0ttb0FBQUFBQUFBQUFBQU9BZ3dBbEZoL0FBQUFBQUFBQUFBQUR3SU1BRTRxYWdCR0xoVUFBQUFBQUFBQUI0QTBBQUFBQkFJUUFBQUFBQURRZlNRQUFBQUFBRTZsRkFBS0FBSUFNZ0FBQ2dJQUJBQUVDZ0lBQVFBTkFnd0FUcVVVQUFBQUFBQUFBQUFBRGdJTUFOQjlKQUFBQUFBQUFBQUFBQThDREFCT3BSUUFnZGdQQUFBQUFBQUFBQWVBTlFBQUFBUUNFQUFBQUFBQU5EUDcvd0FBQUFEdEJPYi9DZ0FDQURNQUFBb0NBQVFBQkFvQ0FBRUFEUUlNQU8wRTV2OEFBQUFBQUFBQUFBNENEQUEwTS92L0FBQUFBQUFBQUFBUEFnd0E3UVRtLzBZdUZRQUFBQUFBQUFBSGdEWUFBQUFFQWhBQTVBOUtBRS9GcEFEa0Qwb0F6ZXlVQUFvQUFnQTBBQUFLQWdBRUFBUUtBZ0FCQUEwQ0RBRE43SlFBNUE5S0FBQUFBQUFPQWd3QVQ4V2tBT1FQU2dBQUFBQUFEd0lNQU0zc2xBQm02RmtBQUFBQUFBQUFBQUFBQUFBQUFBQT0=</t>
        </r>
      </text>
    </comment>
    <comment ref="J232" authorId="0">
      <text>
        <r>
          <rPr>
            <sz val="9"/>
            <color indexed="81"/>
            <rFont val="Tahoma"/>
            <family val="2"/>
          </rPr>
          <t>QzIxSDIyRk4zfE1BU1RFUiBTSEVFVFBpY3R1cmUgNzMxfFZtcERSREF4TURBRUF3SUJBQUFBQUFBQUFBQUFBQUNBQUFBQUFBTUFGZ0FBQUVOb1pXMUVjbUYzSURFeUxqQXVNaTR4TURjMkJBSVFBSHNiYi8vSDJxNy9NNU1TQUdMZHd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3J6UmdZV0NBUUFBQUFrQUJnSUJBQUFBQ1FBR1FnQUFCQUlBZ0FCQUE4SUFnQUJBQU9BT0FBQUFBUUNFQUI3RzIvL3g5cXUvek9URWdCaTNjQUFCSUFCQUFBQUFBSUlBSUJ6MWYrOXpjQUFDZ0FDQUFJQU53UUJBQUVBQUFTQUFnQUFBQUFDQ0FDNVVOTC96L2VpQUFvQUFnQURBQUlFQWdBSEFDc0VBZ0FBQUVnRUFBQUdnQUFBQUFBQUFnZ0E3T1BWLzg5Zm53QUVBaEFBaHIzTy84OWZud0RzNDlYL0E1T21BQ01JQVFBQUFnY0NBQUFBQUFjTkFBRUFBQUFEQUdBQXlBQURBRTRBQUFBQUJJQURBQUFBQUFJSUFQbVY2ditlVlpFQUNnQUNBQVFBTndRQkFBRUFBQVNBQkFBQUFBQUNDQUF5YytmL3NYOXpBQW9BQWdBRkFEY0VBUUFCQUFBRWdBVUFBQUFBQWdnQUtndk0vL1JMWndBS0FBSUFCZ0FBQUFTQUJnQUFBQUFDQ0FEcXhiUC9KZTU0QUFvQUFnQUhBRGNFQVFBQkFBQUVnQWNBQUFBQUFnZ0FzdWkyL3hQRWxnQUtBQUlBQ0FBM0JBRUFBUUFBQklBSUFBQUFBQUlJQUdQb3lQOEdka2tBQ2dBQ0FBa0FBQUFFZ0FrQUFBQUFBZ2dBVU8ydS93WjJPZ0FLQUFJQUNnQUFBQVNBQ2dBQUFBQUNDQUFUS3JYLzJoMGRBQW9BQWdBTEFBQUFCSUFMQUFBQUFBSUlBQUFBMC84VCt4a0FDZ0FDQUF3QUFBQUVnQXdBQUFBQUFnZ0F2VFBmL3hwak5RQUtBQUlBRFFBQ0JBSUFCd0FyQkFJQUFRQklCQUFBQm9BQUFBQUFBQUlJQVBERzR2OGF5ekVBQkFJUUFJcWcyLzhheXpFQWFCN3IvMDMrT0FBakNBRUFBQUlIQWdBQUFBVUhBUUFGQkFjR0FBSUFBZ0FEQUFBSERnQUJBQUFBQXdCZ0FNZ0FBd0JPU0FBQUFBQUVnQTBBQUFBQUFnZ0FBQURpL3dBQUFBQUtBQUlBRGdBQUFBU0FEZ0FBQUFBQ0NBQUFBQUFBQUFBQUFBb0FBZ0FQQUFBQUJJQVBBQUFBQUFJSUFQLy9EZ0R0Qk9iL0NnQUNBQkFBQUFBRWdCQUFBQUFBQWdnQUFBQUFBTm9KelA4S0FBSUFFUUFBQUFTQUVRQUFBQUFDQ0FELy93NEF4dzZ5L3dvQUFnQVNBQUlFQWdBSkFDc0VBZ0FBQUVnRUFBQTNCQUVBQVFhQUFBQUFBQUFDQ0FBemt4SUF4OXF1L3dRQ0VBRE1iQXNBeDlxdS96T1RFZ0JnOUxUL0l3Z0JBQUFDQndJQUFBQUFCdzBBQVFBQUFBTUFZQURJQUFNQVJnQUFBQUFFZ0JJQUFBQUFBZ2dBQUFEaS85b0p6UDhLQUFJQUV3QUFBQVNBRXdBQUFBQUNDQUFBQU5QLzdRVG0vd29BQWdBVUFBQUFCSUFVQUFBQUFBSUlBQ2NYb2YrQTBnWUFDZ0FDQUJVQUFBQUVnQlVBQUFBQUFnZ0FaMXlxLzJSSzZ2OEtBQUlBRmdBQUFBU0FGZ0FBQUFBQ0NBQjZTWmIvQ2YvVC93b0FBZ0FYQUFBQUJJQVhBQUFBQUFJSUFFN3hlUC9OTzlyL0NnQUNBQmdBQWdRQ0FBY0FLd1FDQUFBQVNBUUFBQWFBQUFBQUFBQUNDQUNCaEh6L3phUFcvd1FDRUFBYlhuWC96YVBXLzRHRWZQOEExOTMvSXdnQkFBQUNCd0lBQUFBQUJ3MEFBUUFBQUFNQVlBRElBQU1BVGdBQUFBQUVnQmdBQUFBQUFnZ0FEcXh2LytyRDl2OEtBQUlBR1FBQUFBU0FHUUFBQUFBQ0NBRDZ2b1AvUXc4TkFBb0FBZ0FhQUFBQUJZQWJBQUFBQ2dBQ0FCc0FCQVlFQUFFQUFBQUZCZ1FBQWdBQUFBb0dBUUFCQUFBRmdCd0FBQUFLQUFJQUhBQUVCZ1FBQWdBQUFBVUdCQUFEQUFBQUNnWUJBQUVBQUFXQUhRQUFBQW9BQWdBZEFBUUdCQUFEQUFBQUJRWUVBQVFBQUFBS0JnRUFBUUFBQllBZUFBQUFDZ0FDQUI0QUJBWUVBQVFBQUFBRkJnUUFCUUFBQUFvR0FRQUJBQUFGZ0I4QUFBQUtBQUlBSHdBRUJnUUFCUUFBQUFVR0JBQUdBQUFBQ2dZQkFBRUFBQVdBSUFBQUFBb0FBZ0FnQUFRR0JBQUdBQUFBQlFZRUFBY0FBQUFLQmdFQUFRQUFCWUFoQUFBQUNnQUNBQ0VBQkFZRUFBSUFBQUFGQmdRQUJ3QUFBQW9HQVFBQkFBQUZnQ0lBQUFBS0FBSUFJZ0FFQmdRQUJRQUFBQVVHQkFBSUFBQUFDZ1lCQUFFQUFBV0FJd0FBQUFvQUFnQWpBQVFHQkFBSUFBQUFCUVlFQUFrQUFBQUFCZ0lBZ0FBQUFBV0FKQUFBQUFvQUFnQWtBQVFHQkFBSkFBQUFCUVlFQUFvQUFBQUFCZ0lBZ0FBQUFBV0FKUUFBQUFvQUFnQWxBQVFHQkFBS0FBQUFCUVlFQUFzQUFBQUFCZ0lBZ0FBQUFBV0FKZ0FBQUFvQUFnQW1BQVFHQkFBTEFBQUFCUVlFQUF3QUFBQUFCZ0lBZ0FBQUFBV0FKd0FBQUFvQUFnQW5BQVFHQkFBSUFBQUFCUVlFQUF3QUFBQUFCZ0lBZ0FBQUFBV0FLQUFBQUFvQUFnQW9BQVFHQkFBTEFBQUFCUVlFQUEwQUFBQUFBQVdBS1FBQUFBb0FBZ0FwQUFRR0JBQU5BQUFBQlFZRUFBNEFBQUFBQmdJQWdBQUFBQVdBS2dBQUFBb0FBZ0FxQUFRR0JBQU9BQUFBQlFZRUFBOEFBQUFBQmdJQWdBQUFBQVdBS3dBQUFBb0FBZ0FyQUFRR0JBQVBBQUFBQlFZRUFCQUFBQUFBQmdJQWdBQUFBQVdBTEFBQUFBb0FBZ0FzQUFRR0JBQVFBQUFBQlFZRUFCRUFBQUFLQmdFQUFRQUFCWUF0QUFBQUNnQUNBQzBBQkFZRUFCQUFBQUFGQmdRQUVnQUFBQUFHQWdDQUFBQUFCWUF1QUFBQUNnQUNBQzRBQkFZRUFCSUFBQUFGQmdRQUV3QUFBQUFHQWdDQUFBQUFCWUF2QUFBQUNnQUNBQzhBQkFZRUFBMEFBQUFGQmdRQUV3QUFBQUFHQWdDQUFBQUFCWUF3QUFBQUNnQUNBREFBQkFZRUFBb0FBQUFGQmdRQUZBQUFBQUFBQllBeEFBQUFDZ0FDQURFQUJBWUVBQlFBQUFBRkJnUUFGUUFBQUFBR0FnQ0FBQUFBQllBeUFBQUFDZ0FDQURJQUJBWUVBQlVBQUFBRkJnUUFGZ0FBQUFBR0FnQ0FBQUFBQllBekFBQUFDZ0FDQURNQUJBWUVBQllBQUFBRkJnUUFGd0FBQUFBR0FnQ0FBQUFBQllBMEFBQUFDZ0FDQURRQUJBWUVBQmNBQUFBRkJnUUFHQUFBQUFBR0FnQ0FBQUFBQllBMUFBQUFDZ0FDQURVQUJBWUVBQmdBQUFBRkJnUUFHUUFBQUFBR0FnQ0FBQUFBQllBMkFBQUFDZ0FDQURZQUJBWUVBQlFBQUFBRkJnUUFHUUFBQUFBR0FnQ0FBQUFBQjRBNUFBQUFCQUlRQUlFOXh2OVM3VDhBZ1QzRy85RVVNQUFLQUFJQU53QUFDZ0lBQkFBRUNnSUFBUUFOQWd3QTBSUXdBSUU5eHY4QUFBQUFEZ0lNQUZMdFB3Q0JQY2IvQUFBQUFBOENEQURSRkRBQUFoYlcvd0FBQUFBQUFBZUFPZ0FBQUFRQ0VBQUFBUEgvTkRQNy93QUE4Zi90Qk9iL0NnQUNBRGdBQUFvQ0FBUUFCQW9DQUFFQURRSU1BTzBFNXY4QUFQSC9BQUFBQUE0Q0RBQTBNL3YvQUFEeC93QUFBQUFQQWd3QTdRVG0vMFl1QmdBQUFBQUFBQUFIZ0RzQUFBQUVBaEFBT2dTTi8yeTFCUUE2QkkzL0o0Zncvd29BQWdBNUFBQUtBZ0FFQUFRS0FnQUJBQTBDREFBbmgvRC9PZ1NOL3dBQUFBQU9BZ3dBYkxVRkFEb0VqZjhBQUFBQUR3SU1BQ2VIOFArQk1xTC9BQUFBQUFBQUFBQUFBQUFBQUFBPQ==</t>
        </r>
      </text>
    </comment>
    <comment ref="K232" authorId="0">
      <text>
        <r>
          <rPr>
            <sz val="9"/>
            <color indexed="81"/>
            <rFont val="Tahoma"/>
            <family val="2"/>
          </rPr>
          <t>QzIxSDIyRk4zfE1BU1RFUiBTSEVFVFBpY3R1cmUgNzMxfFZtcERSREF4TURBRUF3SUJBQUFBQUFBQUFBQUFBQUNBQUFBQUFBTUFGZ0FBQUVOb1pXMUVjbUYzSURFeUxqQXVNaTR4TURjMkJBSVFBSHNiYi8vSDJxNy9NNU1TQUdMZHd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3J6UmdZV0NBUUFBQUFrQUJnSUJBQUFBQ1FBR1FnQUFCQUlBZ0FCQUE4SUFnQUJBQU9BT0FBQUFBUUNFQUI3RzIvL3g5cXUvek9URWdCaTNjQUFCSUFCQUFBQUFBSUlBSUJ6MWYrOXpjQUFDZ0FDQUFJQU53UUJBQUVBQUFTQUFnQUFBQUFDQ0FDNVVOTC96L2VpQUFvQUFnQURBQUlFQWdBSEFDc0VBZ0FBQUVnRUFBQUdnQUFBQUFBQUFnZ0E3T1BWLzg5Zm53QUVBaEFBaHIzTy84OWZud0RzNDlYL0E1T21BQ01JQVFBQUFnY0NBQUFBQUFjTkFBRUFBQUFEQUdBQXlBQURBRTRBQUFBQUJJQURBQUFBQUFJSUFQbVY2ditlVlpFQUNnQUNBQVFBTndRQkFBRUFBQVNBQkFBQUFBQUNDQUF5YytmL3NYOXpBQW9BQWdBRkFEY0VBUUFCQUFBRWdBVUFBQUFBQWdnQUtndk0vL1JMWndBS0FBSUFCZ0FBQUFTQUJnQUFBQUFDQ0FEcXhiUC9KZTU0QUFvQUFnQUhBRGNFQVFBQkFBQUVnQWNBQUFBQUFnZ0FzdWkyL3hQRWxnQUtBQUlBQ0FBM0JBRUFBUUFBQklBSUFBQUFBQUlJQUdQb3lQOEdka2tBQ2dBQ0FBa0FBQUFFZ0FrQUFBQUFBZ2dBVU8ydS93WjJPZ0FLQUFJQUNnQUFBQVNBQ2dBQUFBQUNDQUFUS3JYLzJoMGRBQW9BQWdBTEFBQUFCSUFMQUFBQUFBSUlBQUFBMC84VCt4a0FDZ0FDQUF3QUFBQUVnQXdBQUFBQUFnZ0F2VFBmL3hwak5RQUtBQUlBRFFBQ0JBSUFCd0FyQkFJQUFRQklCQUFBQm9BQUFBQUFBQUlJQVBERzR2OGF5ekVBQkFJUUFJcWcyLzhheXpFQWFCN3IvMDMrT0FBakNBRUFBQUlIQWdBQUFBVUhBUUFGQkFjR0FBSUFBZ0FEQUFBSERnQUJBQUFBQXdCZ0FNZ0FBd0JPU0FBQUFBQUVnQTBBQUFBQUFnZ0FBQURpL3dBQUFBQUtBQUlBRGdBQUFBU0FEZ0FBQUFBQ0NBQUFBQUFBQUFBQUFBb0FBZ0FQQUFBQUJJQVBBQUFBQUFJSUFQLy9EZ0R0Qk9iL0NnQUNBQkFBQUFBRWdCQUFBQUFBQWdnQUFBQUFBTm9KelA4S0FBSUFFUUFBQUFTQUVRQUFBQUFDQ0FELy93NEF4dzZ5L3dvQUFnQVNBQUlFQWdBSkFDc0VBZ0FBQUVnRUFBQTNCQUVBQVFhQUFBQUFBQUFDQ0FBemt4SUF4OXF1L3dRQ0VBRE1iQXNBeDlxdS96T1RFZ0JnOUxUL0l3Z0JBQUFDQndJQUFBQUFCdzBBQVFBQUFBTUFZQURJQUFNQVJnQUFBQUFFZ0JJQUFBQUFBZ2dBQUFEaS85b0p6UDhLQUFJQUV3QUFBQVNBRXdBQUFBQUNDQUFBQU5QLzdRVG0vd29BQWdBVUFBQUFCSUFVQUFBQUFBSUlBQ2NYb2YrQTBnWUFDZ0FDQUJVQUFBQUVnQlVBQUFBQUFnZ0FaMXlxLzJSSzZ2OEtBQUlBRmdBQUFBU0FGZ0FBQUFBQ0NBQjZTWmIvQ2YvVC93b0FBZ0FYQUFBQUJJQVhBQUFBQUFJSUFFN3hlUC9OTzlyL0NnQUNBQmdBQWdRQ0FBY0FLd1FDQUFBQVNBUUFBQWFBQUFBQUFBQUNDQUNCaEh6L3phUFcvd1FDRUFBYlhuWC96YVBXLzRHRWZQOEExOTMvSXdnQkFBQUNCd0lBQUFBQUJ3MEFBUUFBQUFNQVlBRElBQU1BVGdBQUFBQUVnQmdBQUFBQUFnZ0FEcXh2LytyRDl2OEtBQUlBR1FBQUFBU0FHUUFBQUFBQ0NBRDZ2b1AvUXc4TkFBb0FBZ0FhQUFBQUJZQWJBQUFBQ2dBQ0FCc0FCQVlFQUFFQUFBQUZCZ1FBQWdBQUFBb0dBUUFCQUFBRmdCd0FBQUFLQUFJQUhBQUVCZ1FBQWdBQUFBVUdCQUFEQUFBQUNnWUJBQUVBQUFXQUhRQUFBQW9BQWdBZEFBUUdCQUFEQUFBQUJRWUVBQVFBQUFBS0JnRUFBUUFBQllBZUFBQUFDZ0FDQUI0QUJBWUVBQVFBQUFBRkJnUUFCUUFBQUFvR0FRQUJBQUFGZ0I4QUFBQUtBQUlBSHdBRUJnUUFCUUFBQUFVR0JBQUdBQUFBQ2dZQkFBRUFBQVdBSUFBQUFBb0FBZ0FnQUFRR0JBQUdBQUFBQlFZRUFBY0FBQUFLQmdFQUFRQUFCWUFoQUFBQUNnQUNBQ0VBQkFZRUFBSUFBQUFGQmdRQUJ3QUFBQW9HQVFBQkFBQUZnQ0lBQUFBS0FBSUFJZ0FFQmdRQUJRQUFBQVVHQkFBSUFBQUFDZ1lCQUFFQUFBV0FJd0FBQUFvQUFnQWpBQVFHQkFBSUFBQUFCUVlFQUFrQUFBQUFCZ0lBZ0FBQUFBV0FKQUFBQUFvQUFnQWtBQVFHQkFBSkFBQUFCUVlFQUFvQUFBQUFCZ0lBZ0FBQUFBV0FKUUFBQUFvQUFnQWxBQVFHQkFBS0FBQUFCUVlFQUFzQUFBQUFCZ0lBZ0FBQUFBV0FKZ0FBQUFvQUFnQW1BQVFHQkFBTEFBQUFCUVlFQUF3QUFBQUFCZ0lBZ0FBQUFBV0FKd0FBQUFvQUFnQW5BQVFHQkFBSUFBQUFCUVlFQUF3QUFBQUFCZ0lBZ0FBQUFBV0FLQUFBQUFvQUFnQW9BQVFHQkFBTEFBQUFCUVlFQUEwQUFBQUFBQVdBS1FBQUFBb0FBZ0FwQUFRR0JBQU5BQUFBQlFZRUFBNEFBQUFBQmdJQWdBQUFBQVdBS2dBQUFBb0FBZ0FxQUFRR0JBQU9BQUFBQlFZRUFBOEFBQUFBQmdJQWdBQUFBQVdBS3dBQUFBb0FBZ0FyQUFRR0JBQVBBQUFBQlFZRUFCQUFBQUFBQmdJQWdBQUFBQVdBTEFBQUFBb0FBZ0FzQUFRR0JBQVFBQUFBQlFZRUFCRUFBQUFLQmdFQUFRQUFCWUF0QUFBQUNnQUNBQzBBQkFZRUFCQUFBQUFGQmdRQUVnQUFBQUFHQWdDQUFBQUFCWUF1QUFBQUNnQUNBQzRBQkFZRUFCSUFBQUFGQmdRQUV3QUFBQUFHQWdDQUFBQUFCWUF2QUFBQUNnQUNBQzhBQkFZRUFBMEFBQUFGQmdRQUV3QUFBQUFHQWdDQUFBQUFCWUF3QUFBQUNnQUNBREFBQkFZRUFBb0FBQUFGQmdRQUZBQUFBQUFBQllBeEFBQUFDZ0FDQURFQUJBWUVBQlFBQUFBRkJnUUFGUUFBQUFBR0FnQ0FBQUFBQllBeUFBQUFDZ0FDQURJQUJBWUVBQlVBQUFBRkJnUUFGZ0FBQUFBR0FnQ0FBQUFBQllBekFBQUFDZ0FDQURNQUJBWUVBQllBQUFBRkJnUUFGd0FBQUFBR0FnQ0FBQUFBQllBMEFBQUFDZ0FDQURRQUJBWUVBQmNBQUFBRkJnUUFHQUFBQUFBR0FnQ0FBQUFBQllBMUFBQUFDZ0FDQURVQUJBWUVBQmdBQUFBRkJnUUFHUUFBQUFBR0FnQ0FBQUFBQllBMkFBQUFDZ0FDQURZQUJBWUVBQlFBQUFBRkJnUUFHUUFBQUFBR0FnQ0FBQUFBQjRBNUFBQUFCQUlRQUlFOXh2OVM3VDhBZ1QzRy85RVVNQUFLQUFJQU53QUFDZ0lBQkFBRUNnSUFBUUFOQWd3QTBSUXdBSUU5eHY4QUFBQUFEZ0lNQUZMdFB3Q0JQY2IvQUFBQUFBOENEQURSRkRBQUFoYlcvd0FBQUFBQUFBZUFPZ0FBQUFRQ0VBQUFBUEgvTkRQNy93QUE4Zi90Qk9iL0NnQUNBRGdBQUFvQ0FBUUFCQW9DQUFFQURRSU1BTzBFNXY4QUFQSC9BQUFBQUE0Q0RBQTBNL3YvQUFEeC93QUFBQUFQQWd3QTdRVG0vMFl1QmdBQUFBQUFBQUFIZ0RzQUFBQUVBaEFBT2dTTi8yeTFCUUE2QkkzL0o0Zncvd29BQWdBNUFBQUtBZ0FFQUFRS0FnQUJBQTBDREFBbmgvRC9PZ1NOL3dBQUFBQU9BZ3dBYkxVRkFEb0VqZjhBQUFBQUR3SU1BQ2VIOFArQk1xTC9BQUFBQUFBQUFBQUFBQUFBQUFBPQ==</t>
        </r>
      </text>
    </comment>
    <comment ref="J233" authorId="0">
      <text>
        <r>
          <rPr>
            <sz val="9"/>
            <color indexed="81"/>
            <rFont val="Tahoma"/>
            <family val="2"/>
          </rPr>
          <t>QzIxSDI4TjJPMnxNQVNURVIgU0hFRVRQaWN0dXJlIDY2M3xWbXBEUkRBeE1EQUVBd0lCQUFBQUFBQUFBQUFBQUFDQUFBQUFBQU1BRmdBQUFFTm9aVzFFY21GM0lERXlMakF1TWk0eE1EYzJCQUlRQU1aY2dmK05uV1AvcXVvYU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1BeGpRY1dDQVFBQUFBa0FCZ0lCQUFBQUNRQUdRZ0FBQkFJQWdBQkFBOElBZ0FCQUFPQU53QUFBQVFDRUFER1hJSC9qWjFqLzZycUdnQW1OalFBQklBQkFBQUFBQUlJQUFBQXRmOFQreGtBQ2dBQ0FBSUFOd1FCQUFFQUFBU0FBZ0FBQUFBQ0NBQUFBTlAvRS9zWkFBb0FBZ0FEQUFBQUJJQURBQUFBQUFJSUFBQUF4UDhtOWpNQUNnQUNBQVFBTndRQkFBRUFBQVNBQkFBQUFBQUNDQUFCQU9ML0p2WXpBQW9BQWdBRkFEY0VBUUFCQUFBRWdBVUFBQUFBQWdnQUFBRGkvd0FBQUFBS0FBSUFCZ0FBQUFTQUJnQUFBQUFDQ0FBQUFBQUFBQUFBQUFvQUFnQUhBQUFBQklBSEFBQUFBQUlJQVAvL0RnRHRCT2IvQ2dBQ0FBZ0FBQUFFZ0FnQUFBQUFBZ2dBQUFBQUFOb0p6UDhLQUFJQUNRQUFBQVNBQ1FBQUFBQUNDQUQvL3c0QXh3Nnkvd29BQWdBS0FBSUVBZ0FIQUNzRUFnQUJBRWdFQUFBM0JBRUFBUWFBQUFBQUFBQUNDQUF6a3hJQXgzYXUvd1FDRUFETWJBc0F4M2F1LzZycUdnRDZxYlgvSXdnQkFBQUNCd0lBQUFBRkJ3RUFCUVFIQmdBQ0FBSUFBd0FBQnc0QUFRQUFBQU1BWUFESUFBTUFUa2dBQUFBQUJJQUtBQUFBQUFJSUFBQUFBQUMwRTVqL0NnQUNBQXNBTUFRQkFBY3hCQkFBSXdBQUFDUUFBQUFBQUFBQUtRQUFBQUFBQklBTEFBQUFBQUlJQVAvL0RnQ2dHSDcvQ2dBQ0FBd0FOd1FCQUFFQUFBU0FEQUFBQUFBQ0NBQUFBQUFBalIxay93b0FBZ0FOQURjRUFRQUJBQUFFZ0EwQUFBQUFBZ2dBQUFEaS80MGRaUDhLQUFJQURnQTNCQUVBQVFBQUJJQU9BQUFBQUFJSUFBQUEwLytnR0g3L0NnQUNBQThBTndRQkFBRUFBQVNBRHdBQUFBQUNDQUFBQU9ML3RCT1kvd29BQWdBUUFEQUVBUUFITVFRUUFDa0FBQUFvQUFBQUtnQUFBQUFBQUFBQUFBU0FFQUFBQUFBQ0NBQUFBTlAveHc2eS93b0FBZ0FSQUFJRUFnQUhBQ3NFQWdBQkFFZ0VBQUEzQkFFQUFRYUFBQUFBQUFBQ0NBQTBrOWIveDNhdS93UUNFQUROYk0vL3gzYXUvelNUMXY4dDNiei9Jd2dCQUFBQ0J3SUFBQUFGQndFQUFRQUhEZ0FCQUFBQUF3QmdBTWdBQXdCT1NBQUFBQUFFZ0JFQUFBQUFBZ2dBQUFDMS84Y09zdjhLQUFJQUVnQUFBQVNBRWdBQUFBQUNDQUFBQUtiLzJnbk0vd29BQWdBVEFBSUVBZ0FJQUNzRUFnQUFBRWdFQUFBM0JBRUFBUWFBQUFBQUFBQUNDQUFBb0tuLzJpSEkvd1FDRUFBQVlLTC8yaUhJLzVxNXFmL2E0Yy8vSXdnQkFBQUNCd0lBQUFBQUJ3MEFBUUFBQUFNQVlBRElBQU1BVHdBQUFBQUVnQk1BQUFBQUFnZ0FBQUNtLzdRVG1QOEtBQUlBRkFBQUFBU0FGQUFBQUFBQ0NBQzlNN0wvckt0OC93b0FBZ0FWQUFJRUFnQUlBQ3NFQWdBQUFFZ0VBQUFHZ0FBQUFBQUFBZ2dBdmRPMS82ekRlUDhFQWhBQXZaT3UvNnpEZVA5WDdiWC9ySU9BL3lNSUFRQUFBZ2NDQUFBQUFBY05BQUVBQUFBREFHQUF5QUFEQUU4QUFBQUFCSUFWQUFBQUFBSUlBR1BvbS8vQW1Hai9DZ0FDQUJZQUFBQUVnQllBQUFBQUFnZ0FVTzJCLzhDWWQvOEtBQUlBRndBQUFBU0FGd0FBQUFBQ0NBQVRLb2ovN1BDVS93b0FBZ0FZQUFBQUJJQVlBQUFBQUFJSUFBQUE0di9hQ2N6L0NnQUNBQmtBQUFBRWdCa0FBQUFBQWdnQUFBRFQvKzBFNXY4S0FBSUFHZ0FBQUFXQUd3QUFBQW9BQWdBYkFBUUdCQUFCQUFBQUJRWUVBQUlBQUFBS0JnRUFBUUFBQllBY0FBQUFDZ0FDQUJ3QUJBWUVBQUlBQUFBRkJnUUFBd0FBQUFvR0FRQUJBQUFGZ0IwQUFBQUtBQUlBSFFBRUJnUUFBZ0FBQUFVR0JBQUVBQUFBQ2dZQkFBRUFBQVdBSGdBQUFBb0FBZ0FlQUFRR0JBQUNBQUFBQlFZRUFBVUFBQUFLQmdFQUFRQUFCWUFmQUFBQUNnQUNBQjhBQkFZRUFBVUFBQUFGQmdRQUJnQUFBQUFHQWdDQUFBQUFCWUFnQUFBQUNnQUNBQ0FBQkFZRUFBWUFBQUFGQmdRQUJ3QUFBQUFHQWdDQUFBQUFCWUFoQUFBQUNnQUNBQ0VBQkFZRUFBY0FBQUFGQmdRQUNBQUFBQUFHQWdDQUFBQUFCWUFpQUFBQUNnQUNBQ0lBQkFZRUFBZ0FBQUFGQmdRQUNRQUFBQW9HQVFBQkFBQUZnQ01BQUFBS0FBSUFJd0FFQmdRQUNRQUFBQVVHQkFBS0FBQUFBUVlDQUFRQUNnWUJBQUVBQUFXQUpBQUFBQW9BQWdBa0FBUUdCQUFLQUFBQUJRWUVBQXNBQUFBS0JnRUFBUUFBQllBbEFBQUFDZ0FDQUNVQUJBWUVBQXNBQUFBRkJnUUFEQUFBQUFvR0FRQUJBQUFGZ0NZQUFBQUtBQUlBSmdBRUJnUUFEQUFBQUFVR0JBQU5BQUFBQ2dZQkFBRUFBQVdBSndBQUFBb0FBZ0FuQUFRR0JBQU5BQUFBQlFZRUFBNEFBQUFLQmdFQUFRQUFCWUFvQUFBQUNnQUNBQ2dBQkFZRUFBNEFBQUFGQmdRQUR3QUFBQW9HQVFBQkFBQUZnQ2tBQUFBS0FBSUFLUUFFQmdRQUNnQUFBQVVHQkFBUEFBQUFDZ1lCQUFFQUFBV0FLZ0FBQUFvQUFnQXFBQVFHQkFBUEFBQUFCUVlFQUJBQUFBQUJCZ0lBQmdBS0JnRUFBUUFBQllBckFBQUFDZ0FDQUNzQUJBWUVBQkFBQUFBRkJnUUFFUUFBQUFvR0FRQUJBQUFGZ0N3QUFBQUtBQUlBTEFBRUJnUUFFUUFBQUFVR0JBQVNBQUFBQUFZQ0FBSUFBQUFGZ0MwQUFBQUtBQUlBTFFBRUJnUUFFUUFBQUFVR0JBQVRBQUFBQ2dZQkFBRUFBQVdBTGdBQUFBb0FBZ0F1QUFRR0JBQVRBQUFBQlFZRUFCUUFBQUFBQmdJQWdBQUFBQVdBTHdBQUFBb0FBZ0F2QUFRR0JBQVVBQUFBQlFZRUFCVUFBQUFBQmdJQWdBQUFBQVdBTUFBQUFBb0FBZ0F3QUFRR0JBQVZBQUFBQlFZRUFCWUFBQUFBQmdJQWdBQUFBQVdBTVFBQUFBb0FBZ0F4QUFRR0JBQVdBQUFBQlFZRUFCY0FBQUFBQmdJQWdBQUFBQVdBTWdBQUFBb0FBZ0F5QUFRR0JBQVRBQUFBQlFZRUFCY0FBQUFBQmdJQWdBQUFBQVdBTXdBQUFBb0FBZ0F6QUFRR0JBQUlBQUFBQlFZRUFCZ0FBQUFBQmdJQWdBQUFBQVdBTkFBQUFBb0FBZ0EwQUFRR0JBQVlBQUFBQlFZRUFCa0FBQUFBQmdJQWdBQUFBQVdBTlFBQUFBb0FBZ0ExQUFRR0JBQUZBQUFBQlFZRUFCa0FBQUFBQmdJQWdBQUFBQWVBT0FBQUFBUUNFQUFBQVBIL05EUDcvd0FBOGYvdEJPYi9DZ0FDQURZQUFBb0NBQVFBQkFvQ0FBRUFEUUlNQU8wRTV2OEFBUEgvQUFBQUFBNENEQUEwTS92L0FBRHgvd0FBQUFBUEFnd0E3UVRtLzBZdUJnQUFBQUFBQUFBSGdEa0FBQUFFQWhBQWdUMlovM2ZTa2YrQlBabi85dm1CL3dvQUFnQTNBQUFLQWdBRUFBUUtBZ0FCQUEwQ0RBRDIrWUgvZ1QyWi93QUFBQUFPQWd3QWQ5S1IvNEU5bWY4QUFBQUFEd0lNQVBiNWdmOENGcW4vQUFBQUFBQUFBQUFBQUFBQUFBQT0=</t>
        </r>
      </text>
    </comment>
    <comment ref="K233" authorId="0">
      <text>
        <r>
          <rPr>
            <sz val="9"/>
            <color indexed="81"/>
            <rFont val="Tahoma"/>
            <family val="2"/>
          </rPr>
          <t>QzIxSDI4TjJPMnxNQVNURVIgU0hFRVRQaWN0dXJlIDY2M3xWbXBEUkRBeE1EQUVBd0lCQUFBQUFBQUFBQUFBQUFDQUFBQUFBQU1BRmdBQUFFTm9aVzFFY21GM0lERXlMakF1TWk0eE1EYzJCQUlRQU1aY2dmK05uV1AvcXVvYU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1BeGpRY1dDQVFBQUFBa0FCZ0lCQUFBQUNRQUdRZ0FBQkFJQWdBQkFBOElBZ0FCQUFPQU53QUFBQVFDRUFER1hJSC9qWjFqLzZycUdnQW1OalFBQklBQkFBQUFBQUlJQUFBQXRmOFQreGtBQ2dBQ0FBSUFOd1FCQUFFQUFBU0FBZ0FBQUFBQ0NBQUFBTlAvRS9zWkFBb0FBZ0FEQUFBQUJJQURBQUFBQUFJSUFBQUF4UDhtOWpNQUNnQUNBQVFBTndRQkFBRUFBQVNBQkFBQUFBQUNDQUFCQU9ML0p2WXpBQW9BQWdBRkFEY0VBUUFCQUFBRWdBVUFBQUFBQWdnQUFBRGkvd0FBQUFBS0FBSUFCZ0FBQUFTQUJnQUFBQUFDQ0FBQUFBQUFBQUFBQUFvQUFnQUhBQUFBQklBSEFBQUFBQUlJQVAvL0RnRHRCT2IvQ2dBQ0FBZ0FBQUFFZ0FnQUFBQUFBZ2dBQUFBQUFOb0p6UDhLQUFJQUNRQUFBQVNBQ1FBQUFBQUNDQUQvL3c0QXh3Nnkvd29BQWdBS0FBSUVBZ0FIQUNzRUFnQUJBRWdFQUFBM0JBRUFBUWFBQUFBQUFBQUNDQUF6a3hJQXgzYXUvd1FDRUFETWJBc0F4M2F1LzZycUdnRDZxYlgvSXdnQkFBQUNCd0lBQUFBRkJ3RUFCUVFIQmdBQ0FBSUFBd0FBQnc0QUFRQUFBQU1BWUFESUFBTUFUa2dBQUFBQUJJQUtBQUFBQUFJSUFBQUFBQUMwRTVqL0NnQUNBQXNBTUFRQkFBY3hCQkFBSXdBQUFDUUFBQUFBQUFBQUtRQUFBQUFBQklBTEFBQUFBQUlJQVAvL0RnQ2dHSDcvQ2dBQ0FBd0FOd1FCQUFFQUFBU0FEQUFBQUFBQ0NBQUFBQUFBalIxay93b0FBZ0FOQURjRUFRQUJBQUFFZ0EwQUFBQUFBZ2dBQUFEaS80MGRaUDhLQUFJQURnQTNCQUVBQVFBQUJJQU9BQUFBQUFJSUFBQUEwLytnR0g3L0NnQUNBQThBTndRQkFBRUFBQVNBRHdBQUFBQUNDQUFBQU9ML3RCT1kvd29BQWdBUUFEQUVBUUFITVFRUUFDa0FBQUFvQUFBQUtnQUFBQUFBQUFBQUFBU0FFQUFBQUFBQ0NBQUFBTlAveHc2eS93b0FBZ0FSQUFJRUFnQUhBQ3NFQWdBQkFFZ0VBQUEzQkFFQUFRYUFBQUFBQUFBQ0NBQTBrOWIveDNhdS93UUNFQUROYk0vL3gzYXUvelNUMXY4dDNiei9Jd2dCQUFBQ0J3SUFBQUFGQndFQUFRQUhEZ0FCQUFBQUF3QmdBTWdBQXdCT1NBQUFBQUFFZ0JFQUFBQUFBZ2dBQUFDMS84Y09zdjhLQUFJQUVnQUFBQVNBRWdBQUFBQUNDQUFBQUtiLzJnbk0vd29BQWdBVEFBSUVBZ0FJQUNzRUFnQUFBRWdFQUFBM0JBRUFBUWFBQUFBQUFBQUNDQUFBb0tuLzJpSEkvd1FDRUFBQVlLTC8yaUhJLzVxNXFmL2E0Yy8vSXdnQkFBQUNCd0lBQUFBQUJ3MEFBUUFBQUFNQVlBRElBQU1BVHdBQUFBQUVnQk1BQUFBQUFnZ0FBQUNtLzdRVG1QOEtBQUlBRkFBQUFBU0FGQUFBQUFBQ0NBQzlNN0wvckt0OC93b0FBZ0FWQUFJRUFnQUlBQ3NFQWdBQUFFZ0VBQUFHZ0FBQUFBQUFBZ2dBdmRPMS82ekRlUDhFQWhBQXZaT3UvNnpEZVA5WDdiWC9ySU9BL3lNSUFRQUFBZ2NDQUFBQUFBY05BQUVBQUFBREFHQUF5QUFEQUU4QUFBQUFCSUFWQUFBQUFBSUlBR1BvbS8vQW1Hai9DZ0FDQUJZQUFBQUVnQllBQUFBQUFnZ0FVTzJCLzhDWWQvOEtBQUlBRndBQUFBU0FGd0FBQUFBQ0NBQVRLb2ovN1BDVS93b0FBZ0FZQUFBQUJJQVlBQUFBQUFJSUFBQUE0di9hQ2N6L0NnQUNBQmtBQUFBRWdCa0FBQUFBQWdnQUFBRFQvKzBFNXY4S0FBSUFHZ0FBQUFXQUd3QUFBQW9BQWdBYkFBUUdCQUFCQUFBQUJRWUVBQUlBQUFBS0JnRUFBUUFBQllBY0FBQUFDZ0FDQUJ3QUJBWUVBQUlBQUFBRkJnUUFBd0FBQUFvR0FRQUJBQUFGZ0IwQUFBQUtBQUlBSFFBRUJnUUFBZ0FBQUFVR0JBQUVBQUFBQ2dZQkFBRUFBQVdBSGdBQUFBb0FBZ0FlQUFRR0JBQUNBQUFBQlFZRUFBVUFBQUFLQmdFQUFRQUFCWUFmQUFBQUNnQUNBQjhBQkFZRUFBVUFBQUFGQmdRQUJnQUFBQUFHQWdDQUFBQUFCWUFnQUFBQUNnQUNBQ0FBQkFZRUFBWUFBQUFGQmdRQUJ3QUFBQUFHQWdDQUFBQUFCWUFoQUFBQUNnQUNBQ0VBQkFZRUFBY0FBQUFGQmdRQUNBQUFBQUFHQWdDQUFBQUFCWUFpQUFBQUNnQUNBQ0lBQkFZRUFBZ0FBQUFGQmdRQUNRQUFBQW9HQVFBQkFBQUZnQ01BQUFBS0FBSUFJd0FFQmdRQUNRQUFBQVVHQkFBS0FBQUFBUVlDQUFRQUNnWUJBQUVBQUFXQUpBQUFBQW9BQWdBa0FBUUdCQUFLQUFBQUJRWUVBQXNBQUFBS0JnRUFBUUFBQllBbEFBQUFDZ0FDQUNVQUJBWUVBQXNBQUFBRkJnUUFEQUFBQUFvR0FRQUJBQUFGZ0NZQUFBQUtBQUlBSmdBRUJnUUFEQUFBQUFVR0JBQU5BQUFBQ2dZQkFBRUFBQVdBSndBQUFBb0FBZ0FuQUFRR0JBQU5BQUFBQlFZRUFBNEFBQUFLQmdFQUFRQUFCWUFvQUFBQUNnQUNBQ2dBQkFZRUFBNEFBQUFGQmdRQUR3QUFBQW9HQVFBQkFBQUZnQ2tBQUFBS0FBSUFLUUFFQmdRQUNnQUFBQVVHQkFBUEFBQUFDZ1lCQUFFQUFBV0FLZ0FBQUFvQUFnQXFBQVFHQkFBUEFBQUFCUVlFQUJBQUFBQUJCZ0lBQmdBS0JnRUFBUUFBQllBckFBQUFDZ0FDQUNzQUJBWUVBQkFBQUFBRkJnUUFFUUFBQUFvR0FRQUJBQUFGZ0N3QUFBQUtBQUlBTEFBRUJnUUFFUUFBQUFVR0JBQVNBQUFBQUFZQ0FBSUFBQUFGZ0MwQUFBQUtBQUlBTFFBRUJnUUFFUUFBQUFVR0JBQVRBQUFBQ2dZQkFBRUFBQVdBTGdBQUFBb0FBZ0F1QUFRR0JBQVRBQUFBQlFZRUFCUUFBQUFBQmdJQWdBQUFBQVdBTHdBQUFBb0FBZ0F2QUFRR0JBQVVBQUFBQlFZRUFCVUFBQUFBQmdJQWdBQUFBQVdBTUFBQUFBb0FBZ0F3QUFRR0JBQVZBQUFBQlFZRUFCWUFBQUFBQmdJQWdBQUFBQVdBTVFBQUFBb0FBZ0F4QUFRR0JBQVdBQUFBQlFZRUFCY0FBQUFBQmdJQWdBQUFBQVdBTWdBQUFBb0FBZ0F5QUFRR0JBQVRBQUFBQlFZRUFCY0FBQUFBQmdJQWdBQUFBQVdBTXdBQUFBb0FBZ0F6QUFRR0JBQUlBQUFBQlFZRUFCZ0FBQUFBQmdJQWdBQUFBQVdBTkFBQUFBb0FBZ0EwQUFRR0JBQVlBQUFBQlFZRUFCa0FBQUFBQmdJQWdBQUFBQVdBTlFBQUFBb0FBZ0ExQUFRR0JBQUZBQUFBQlFZRUFCa0FBQUFBQmdJQWdBQUFBQWVBT0FBQUFBUUNFQUFBQVBIL05EUDcvd0FBOGYvdEJPYi9DZ0FDQURZQUFBb0NBQVFBQkFvQ0FBRUFEUUlNQU8wRTV2OEFBUEgvQUFBQUFBNENEQUEwTS92L0FBRHgvd0FBQUFBUEFnd0E3UVRtLzBZdUJnQUFBQUFBQUFBSGdEa0FBQUFFQWhBQWdUMlovM2ZTa2YrQlBabi85dm1CL3dvQUFnQTNBQUFLQWdBRUFBUUtBZ0FCQUEwQ0RBRDIrWUgvZ1QyWi93QUFBQUFPQWd3QWQ5S1IvNEU5bWY4QUFBQUFEd0lNQVBiNWdmOENGcW4vQUFBQUFBQUFBQUFBQUFBQUFBQT0=</t>
        </r>
      </text>
    </comment>
    <comment ref="J234" authorId="0">
      <text>
        <r>
          <rPr>
            <sz val="9"/>
            <color indexed="81"/>
            <rFont val="Tahoma"/>
            <family val="2"/>
          </rPr>
          <t>QzIzSDIzTjNPMnxNQVNURVIgU0hFRVRQaWN0dXJlIDY4NXxWbXBEUkRBeE1EQUVBd0lCQUFBQUFBQUFBQUFBQUFDQUFBQUFBQU1BRmdBQUFFTm9aVzFFY21GM0lERXlMakF1TWk0eE1EYzJCQUlRQUROczRmOTY0a24vcXgrUkFBMVV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JCNGJRWVdDQVFBQUFBa0FCZ0lCQUFBQUNRQUdRZ0FBQkFJQWdBQkFBOElBZ0FCQUFPQVBnQUFBQVFDRUFBemJPSC9ldUpKLzZzZmtRQU5WSD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BTTlkQVBiQ2FRQUtBQUlBQ2dBQ0JBSUFDQUFyQkFJQUFBQklCQUFBTndRQkFBRUdnQUFBQUFBQUFnZ0FBRzloQVBiYVpRQUVBaEFBQUM5YUFQYmFaUUNhaUdFQTlwcHRBQ01JQVFBQUFnY0NBQUFBQUFjTkFBRUFBQUFEQUdBQXlBQURBRThBQUFBQUJJQUtBQUFBQUFJSUFHeVlTQUNLK1g0QUNnQUNBQXNBTndRQkFBRUFBQVNBQ3dBQUFBQUNDQUJBUlJnQUhZZ2NBQW9BQWdBTUFBQUFCSUFNQUFBQUFBSUlBQUFBQUFCT0tpNEFDZ0FDQUEwQUFnUUNBQWNBS3dRQ0FBQUFTQVFBQUFhQUFBQUFBQUFDQ0FBemt3TUFUcElxQUFRQ0VBRE5iUHovVHBJcUFET1RBd0NCeFRFQUl3Z0JBQUFDQndJQUFBQUFCdzBBQVFBQUFBTUFZQURJQUFNQVRnQUFBQUFFZ0EwQUFBQUFBZ2dBd0xybi94MklIQUFLQUFJQURnQUNCQUlBQndBckJBSUFBQUJJQkFBQUJvQUFBQUFBQUFJSUFQUk42LzhkOEJnQUJBSVFBSTBuNVA4ZDhCZ0E5RTNyLzFBaklBQWpDQUVBQUFJSEFnQUFBQUFIRFFBQkFBQUFBd0JnQU1nQUF3Qk9BQUFBQUFTQURnQUFBQUFDQ0FBQUFQSC9BQUFBQUFvQUFnQVBBQUFBQklBUEFBQUFBQUlJQUFFQTR2L3RCT2IvQ2dBQ0FCQUFBQUFFZ0JBQUFBQUFBZ2dBQVFEeC85b0p6UDhLQUFJQUVRQUFBQVNBRVFBQUFBQUNDQUFBQUE4QTJnbk0vd29BQWdBU0FBQUFCSUFTQUFBQUFBSUlBQUFBSGdEdEJPYi9DZ0FDQUJNQUFBQUVnQk1BQUFBQUFnZ0FBQUFQQUFBQUFBQUtBQUlBRkFBQ0JBSUFCd0FyQkFJQUFBQklCQUFBQm9BQUFBQUFBQUlJQURPVEVnQUJhUHovQkFJUUFNeHNDd0FCYVB6L001TVNBRE9iQXdBakNBRUFBQUlIQWdBQUFBQUhEUUFCQUFBQUF3QmdBTWdBQXdCT0FBQUFBQVNBRkFBQUFBQUNDQUFBQUI0QXh3Nnkvd29BQWdBVkFBQUFCSUFWQUFBQUFBSUlBQUFBUEFESERyTC9DZ0FDQUJZQUFBQUVnQllBQUFBQUFnZ0FBQUJMQUxRVG1QOEtBQUlBRndBQUFBU0FGd0FBQUFBQ0NBQUFBRHdBb0JoKy93b0FBZ0FZQUFBQUJJQVlBQUFBQUFJSUFBQUFIZ0NnR0g3L0NnQUNBQmtBQUFBRWdCa0FBQUFBQWdnQUFBQVBBTFFUbVA4S0FBSUFHZ0FBQUFTQUdnQUFBQUFDQ0FBQUFBOEFqUjFrL3dvQUFnQWJBQUFBQklBYkFBQUFBQUlJQUFFQThmK05IV1QvQ2dBQ0FCd0FOd1FCQUFFQUFBU0FIQUFBQUFBQ0NBQUFBQjRBZWlKSy93b0FBZ0FkQURjRUFRQUJBQUFGZ0I0QUFBQUtBQUlBSGdBRUJnUUFBUUFBQUFVR0JBQUNBQUFBQ2dZQkFBRUFBQVdBSHdBQUFBb0FBZ0FmQUFRR0JBQUNBQUFBQlFZRUFBTUFBQUFLQmdFQUFRQUFCWUFnQUFBQUNnQUNBQ0FBQkFZRUFBTUFBQUFGQmdRQUJBQUFBQUFHQWdDQUFBQUFCWUFoQUFBQUNnQUNBQ0VBQkFZRUFBUUFBQUFGQmdRQUJRQUFBQUFHQWdDQUFBQUFCWUFpQUFBQUNnQUNBQ0lBQkFZRUFBVUFBQUFGQmdRQUJnQUFBQUFHQWdDQUFBQUFCWUFqQUFBQUNnQUNBQ01BQkFZRUFBWUFBQUFGQmdRQUJ3QUFBQUFHQWdDQUFBQUFCWUFrQUFBQUNnQUNBQ1FBQkFZRUFBY0FBQUFGQmdRQUNBQUFBQUFHQWdDQUFBQUFCWUFsQUFBQUNnQUNBQ1VBQkFZRUFBTUFBQUFGQmdRQUNBQUFBQUFHQWdDQUFBQUFCWUFtQUFBQUNnQUNBQ1lBQkFZRUFBZ0FBQUFGQmdRQUNRQUFBQW9HQVFBQkFBQUZnQ2NBQUFBS0FBSUFKd0FFQmdRQUNRQUFBQVVHQkFBS0FBQUFDZ1lCQUFFQUFBV0FLQUFBQUFvQUFnQW9BQVFHQkFBR0FBQUFCUVlFQUFzQUFBQUFBQVdBS1FBQUFBb0FBZ0FwQUFRR0JBQUxBQUFBQlFZRUFBd0FBQUFBQmdJQWdBQUFBQVdBS2dBQUFBb0FBZ0FxQUFRR0JBQU1BQUFBQlFZRUFBMEFBQUFBQmdJQWdBQ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VJBQUFBQlFZRUFCSUFBQUFBQmdJQWdBQUFBQVdBTUFBQUFBb0FBZ0F3QUFRR0JBQVNBQUFBQlFZRUFCTUFBQUFBQmdJQWdBQUFBQVdBTVFBQUFBb0FBZ0F4QUFRR0JBQUxBQUFBQlFZRUFCTUFBQUFBQmdJQWdBQUFBQVdBTWdBQUFBb0FBZ0F5QUFRR0JBQU9BQUFBQlFZRUFCTUFBQUFBQmdJQWdBQUFBQVdBTXdBQUFBb0FBZ0F6QUFRR0JBQVJBQUFBQlFZRUFCUUFBQUFBQUFXQU5BQUFBQW9BQWdBMEFBUUdCQUFVQUFBQUJRWUVBQlVBQUFBQUJnSUFnQUFBQUFXQU5RQUFBQW9BQWdBMUFBUUdCQUFWQUFBQUJRWUVBQllBQUFBQUJnSUFnQUFBQUFXQU5nQUFBQW9BQWdBMkFBUUdCQUFXQUFBQUJRWUVBQmNBQUFBQUJnSUFnQUFBQUFXQU53QUFBQW9BQWdBM0FBUUdCQUFYQUFBQUJRWUVBQmdBQUFBQUJnSUFnQUFBQUFXQU9BQUFBQW9BQWdBNEFBUUdCQUFZQUFBQUJRWUVBQmtBQUFBQUJnSUFnQUFBQUFXQU9RQUFBQW9BQWdBNUFBUUdCQUFVQUFBQUJRWUVBQmtBQUFBQUJnSUFnQUFBQUFXQU9nQUFBQW9BQWdBNkFBUUdCQUFZQUFBQUJRWUVBQm9BQUFBS0JnRUFBUUFBQllBN0FBQUFDZ0FDQURzQUJBWUVBQm9BQUFBRkJnUUFHd0FBQUFvR0FRQUJBQUFGZ0R3QUFBQUtBQUlBUEFBRUJnUUFHZ0FBQUFVR0JBQWNBQUFBQ2dZQkFBRUFBQWVBUHdBQUFBUUNFQUI2VlZFQTQwQkVBSHBWVVFDZEVpOEFDZ0FDQUQwQUFBb0NBQVFBQkFvQ0FBRUFEUUlNQUowU0x3QjZWVkVBQUFBQUFBNENEQURqUUVRQWVsVlJBQUFBQUFBUEFnd0FuUkl2QU1DRFpnQUFBQUFBQUFBSGdFQUFBQUFFQWhBQUFBQUFBTkI5SkFBQUFBQUFUcVVVQUFvQUFnQStBQkFBUndBQUFGUm9aWEpsSUdseklHRWdkbUZzWlc1alpTQnZjaUJqYUdGeVoyVWdaWEp5YjNJZ2MyOXRaWGRvWlhKbElHbHVJSFJvYVhNZ1lYSnZiV0YwYVdNZ2MzbHpkR1Z0TGdBS0FnQUVBQVFLQWdBQkFBMENEQUJPcFJRQUFBQUFBQUFBQUFBT0Fnd0EwSDBrQUFBQUFBQUFBQUFBRHdJTUFFNmxGQUNCMkE4QUFBQUFBQUFBQjRCQkFBQUFCQUlRQUFBQUFBQTBNL3YvQUFBQUFPMEU1djhLQUFJQVB3QUFDZ0lBQkFBRUNnSUFBUUFOQWd3QTdRVG0vd0FBQUFBQUFBQUFEZ0lNQURReisvOEFBQUFBQUFBQUFBOENEQUR0Qk9iL1JpNFZBQUFBQUFBQUFBZUFRZ0FBQUFRQ0VBQUFBQzBBK2tHdC93QUFMUUMwRTVqL0NnQUNBRUFBQUFvQ0FBUUFCQW9DQUFFQURRSU1BTFFUbVA4QUFDMEFBQUFBQUE0Q0RBRDZRYTMvQUFBdEFBQUFBQUFQQWd3QXRCT1kvMFl1UWdBQUFBQUFBQUFBQUFBQUFBQUFBQT09</t>
        </r>
      </text>
    </comment>
    <comment ref="K234" authorId="0">
      <text>
        <r>
          <rPr>
            <sz val="9"/>
            <color indexed="81"/>
            <rFont val="Tahoma"/>
            <family val="2"/>
          </rPr>
          <t>QzIzSDIzTjNPMnxNQVNURVIgU0hFRVRQaWN0dXJlIDY4NXxWbXBEUkRBeE1EQUVBd0lCQUFBQUFBQUFBQUFBQUFDQUFBQUFBQU1BRmdBQUFFTm9aVzFFY21GM0lERXlMakF1TWk0eE1EYzJCQUlRQUROczRmOTY0a24vcXgrUkFBMVV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JCNGJRWVdDQVFBQUFBa0FCZ0lCQUFBQUNRQUdRZ0FBQkFJQWdBQkFBOElBZ0FCQUFPQVBnQUFBQVFDRUFBemJPSC9ldUpKLzZzZmtRQU5WSD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BTTlkQVBiQ2FRQUtBQUlBQ2dBQ0JBSUFDQUFyQkFJQUFBQklCQUFBTndRQkFBRUdnQUFBQUFBQUFnZ0FBRzloQVBiYVpRQUVBaEFBQUM5YUFQYmFaUUNhaUdFQTlwcHRBQ01JQVFBQUFnY0NBQUFBQUFjTkFBRUFBQUFEQUdBQXlBQURBRThBQUFBQUJJQUtBQUFBQUFJSUFHeVlTQUNLK1g0QUNnQUNBQXNBTndRQkFBRUFBQVNBQ3dBQUFBQUNDQUJBUlJnQUhZZ2NBQW9BQWdBTUFBQUFCSUFNQUFBQUFBSUlBQUFBQUFCT0tpNEFDZ0FDQUEwQUFnUUNBQWNBS3dRQ0FBQUFTQVFBQUFhQUFBQUFBQUFDQ0FBemt3TUFUcElxQUFRQ0VBRE5iUHovVHBJcUFET1RBd0NCeFRFQUl3Z0JBQUFDQndJQUFBQUFCdzBBQVFBQUFBTUFZQURJQUFNQVRnQUFBQUFFZ0EwQUFBQUFBZ2dBd0xybi94MklIQUFLQUFJQURnQUNCQUlBQndBckJBSUFBQUJJQkFBQUJvQUFBQUFBQUFJSUFQUk42LzhkOEJnQUJBSVFBSTBuNVA4ZDhCZ0E5RTNyLzFBaklBQWpDQUVBQUFJSEFnQUFBQUFIRFFBQkFBQUFBd0JnQU1nQUF3Qk9BQUFBQUFTQURnQUFBQUFDQ0FBQUFQSC9BQUFBQUFvQUFnQVBBQUFBQklBUEFBQUFBQUlJQUFFQTR2L3RCT2IvQ2dBQ0FCQUFBQUFFZ0JBQUFBQUFBZ2dBQVFEeC85b0p6UDhLQUFJQUVRQUFBQVNBRVFBQUFBQUNDQUFBQUE4QTJnbk0vd29BQWdBU0FBQUFCSUFTQUFBQUFBSUlBQUFBSGdEdEJPYi9DZ0FDQUJNQUFBQUVnQk1BQUFBQUFnZ0FBQUFQQUFBQUFBQUtBQUlBRkFBQ0JBSUFCd0FyQkFJQUFBQklCQUFBQm9BQUFBQUFBQUlJQURPVEVnQUJhUHovQkFJUUFNeHNDd0FCYVB6L001TVNBRE9iQXdBakNBRUFBQUlIQWdBQUFBQUhEUUFCQUFBQUF3QmdBTWdBQXdCT0FBQUFBQVNBRkFBQUFBQUNDQUFBQUI0QXh3Nnkvd29BQWdBVkFBQUFCSUFWQUFBQUFBSUlBQUFBUEFESERyTC9DZ0FDQUJZQUFBQUVnQllBQUFBQUFnZ0FBQUJMQUxRVG1QOEtBQUlBRndBQUFBU0FGd0FBQUFBQ0NBQUFBRHdBb0JoKy93b0FBZ0FZQUFBQUJJQVlBQUFBQUFJSUFBQUFIZ0NnR0g3L0NnQUNBQmtBQUFBRWdCa0FBQUFBQWdnQUFBQVBBTFFUbVA4S0FBSUFHZ0FBQUFTQUdnQUFBQUFDQ0FBQUFBOEFqUjFrL3dvQUFnQWJBQUFBQklBYkFBQUFBQUlJQUFFQThmK05IV1QvQ2dBQ0FCd0FOd1FCQUFFQUFBU0FIQUFBQUFBQ0NBQUFBQjRBZWlKSy93b0FBZ0FkQURjRUFRQUJBQUFGZ0I0QUFBQUtBQUlBSGdBRUJnUUFBUUFBQUFVR0JBQUNBQUFBQ2dZQkFBRUFBQVdBSHdBQUFBb0FBZ0FmQUFRR0JBQUNBQUFBQlFZRUFBTUFBQUFLQmdFQUFRQUFCWUFnQUFBQUNnQUNBQ0FBQkFZRUFBTUFBQUFGQmdRQUJBQUFBQUFHQWdDQUFBQUFCWUFoQUFBQUNnQUNBQ0VBQkFZRUFBUUFBQUFGQmdRQUJRQUFBQUFHQWdDQUFBQUFCWUFpQUFBQUNnQUNBQ0lBQkFZRUFBVUFBQUFGQmdRQUJnQUFBQUFHQWdDQUFBQUFCWUFqQUFBQUNnQUNBQ01BQkFZRUFBWUFBQUFGQmdRQUJ3QUFBQUFHQWdDQUFBQUFCWUFrQUFBQUNnQUNBQ1FBQkFZRUFBY0FBQUFGQmdRQUNBQUFBQUFHQWdDQUFBQUFCWUFsQUFBQUNnQUNBQ1VBQkFZRUFBTUFBQUFGQmdRQUNBQUFBQUFHQWdDQUFBQUFCWUFtQUFBQUNnQUNBQ1lBQkFZRUFBZ0FBQUFGQmdRQUNRQUFBQW9HQVFBQkFBQUZnQ2NBQUFBS0FBSUFKd0FFQmdRQUNRQUFBQVVHQkFBS0FBQUFDZ1lCQUFFQUFBV0FLQUFBQUFvQUFnQW9BQVFHQkFBR0FBQUFCUVlFQUFzQUFBQUFBQVdBS1FBQUFBb0FBZ0FwQUFRR0JBQUxBQUFBQlFZRUFBd0FBQUFBQmdJQWdBQUFBQVdBS2dBQUFBb0FBZ0FxQUFRR0JBQU1BQUFBQlFZRUFBMEFBQUFBQmdJQWdBQ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VJBQUFBQlFZRUFCSUFBQUFBQmdJQWdBQUFBQVdBTUFBQUFBb0FBZ0F3QUFRR0JBQVNBQUFBQlFZRUFCTUFBQUFBQmdJQWdBQUFBQVdBTVFBQUFBb0FBZ0F4QUFRR0JBQUxBQUFBQlFZRUFCTUFBQUFBQmdJQWdBQUFBQVdBTWdBQUFBb0FBZ0F5QUFRR0JBQU9BQUFBQlFZRUFCTUFBQUFBQmdJQWdBQUFBQVdBTXdBQUFBb0FBZ0F6QUFRR0JBQVJBQUFBQlFZRUFCUUFBQUFBQUFXQU5BQUFBQW9BQWdBMEFBUUdCQUFVQUFBQUJRWUVBQlVBQUFBQUJnSUFnQUFBQUFXQU5RQUFBQW9BQWdBMUFBUUdCQUFWQUFBQUJRWUVBQllBQUFBQUJnSUFnQUFBQUFXQU5nQUFBQW9BQWdBMkFBUUdCQUFXQUFBQUJRWUVBQmNBQUFBQUJnSUFnQUFBQUFXQU53QUFBQW9BQWdBM0FBUUdCQUFYQUFBQUJRWUVBQmdBQUFBQUJnSUFnQUFBQUFXQU9BQUFBQW9BQWdBNEFBUUdCQUFZQUFBQUJRWUVBQmtBQUFBQUJnSUFnQUFBQUFXQU9RQUFBQW9BQWdBNUFBUUdCQUFVQUFBQUJRWUVBQmtBQUFBQUJnSUFnQUFBQUFXQU9nQUFBQW9BQWdBNkFBUUdCQUFZQUFBQUJRWUVBQm9BQUFBS0JnRUFBUUFBQllBN0FBQUFDZ0FDQURzQUJBWUVBQm9BQUFBRkJnUUFHd0FBQUFvR0FRQUJBQUFGZ0R3QUFBQUtBQUlBUEFBRUJnUUFHZ0FBQUFVR0JBQWNBQUFBQ2dZQkFBRUFBQWVBUHdBQUFBUUNFQUI2VlZFQTQwQkVBSHBWVVFDZEVpOEFDZ0FDQUQwQUFBb0NBQVFBQkFvQ0FBRUFEUUlNQUowU0x3QjZWVkVBQUFBQUFBNENEQURqUUVRQWVsVlJBQUFBQUFBUEFnd0FuUkl2QU1DRFpnQUFBQUFBQUFBSGdFQUFBQUFFQWhBQUFBQUFBTkI5SkFBQUFBQUFUcVVVQUFvQUFnQStBQkFBUndBQUFGUm9aWEpsSUdseklHRWdkbUZzWlc1alpTQnZjaUJqYUdGeVoyVWdaWEp5YjNJZ2MyOXRaWGRvWlhKbElHbHVJSFJvYVhNZ1lYSnZiV0YwYVdNZ2MzbHpkR1Z0TGdBS0FnQUVBQVFLQWdBQkFBMENEQUJPcFJRQUFBQUFBQUFBQUFBT0Fnd0EwSDBrQUFBQUFBQUFBQUFBRHdJTUFFNmxGQUNCMkE4QUFBQUFBQUFBQjRCQkFBQUFCQUlRQUFBQUFBQTBNL3YvQUFBQUFPMEU1djhLQUFJQVB3QUFDZ0lBQkFBRUNnSUFBUUFOQWd3QTdRVG0vd0FBQUFBQUFBQUFEZ0lNQURReisvOEFBQUFBQUFBQUFBOENEQUR0Qk9iL1JpNFZBQUFBQUFBQUFBZUFRZ0FBQUFRQ0VBQUFBQzBBK2tHdC93QUFMUUMwRTVqL0NnQUNBRUFBQUFvQ0FBUUFCQW9DQUFFQURRSU1BTFFUbVA4QUFDMEFBQUFBQUE0Q0RBRDZRYTMvQUFBdEFBQUFBQUFQQWd3QXRCT1kvMFl1UWdBQUFBQUFBQUFBQUFBQUFBQUFBQT09</t>
        </r>
      </text>
    </comment>
    <comment ref="J235" authorId="0">
      <text>
        <r>
          <rPr>
            <sz val="9"/>
            <color indexed="81"/>
            <rFont val="Tahoma"/>
            <family val="2"/>
          </rPr>
          <t>QzIzSDI1TjVPfE1BU1RFUiBTSEVFVFBpY3R1cmUgMzF8Vm1wRFJEQXhNREFFQXdJQkFBQUFBQUFBQUFBQUFBQ0FBQUFBQUFNQUZnQUFBRU5vWlcxRWNtRjNJREV5TGpBdU1pNHhNRGMyQkFJUUFBRmd3UC9haWN2L3paTkxBQTNuTX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GaEU3UllXQ0FRQUFBQWtBQmdJQkFBQUFDUUFHUWdBQUJBSUFnQUJBQThJQWdBQkFBT0FRUUFBQUFRQ0VBQUJZTUQvMm9uTC84MlRTd0FONXpNQkJJQUJBQUFBQUFJSUFBRUF4UDg1OFUwQUNnQUNBQUlBQWdRQ0FBZ0FLd1FDQUFBQVNBUUFBRGNFQVFBQkJvQUFBQUFBQUFJSUFBR2d4Lzg1Q1VvQUJBSVFBQUZnd1A4NUNVb0Ftcm5IL3puSlVRQWpDQUVBQUFJSEFnQUFBQUFIRFFBQkFBQUFBd0JnQU1nQUF3QlBBQUFBQUFTQUFnQUFBQUFDQ0FBQkFPTC9PZkZOQUFvQUFnQURBQUFBQklBREFBQUFBQUlJQUFFQThmOU03R2NBQ2dBQ0FBUUFBQUFFZ0FRQUFBQUFBZ2dBQVFEaS8yRG5nUUFLQUFJQUJRQTNCQUVBQVFBQUJJQUZBQUFBQUFJSUFBRUE4Zjl6NHBzQUNnQUNBQVlBTndRQkFBRUFBQVNBQmdBQUFBQUNDQUFBQUE4QWMrS2JBQW9BQWdBSEFBSUVBZ0FIQUNzRUFnQUFBRWdFQUFBR2dBQUFBQUFBQWdnQU01TVNBSE5LbUFBRUFoQUF6R3dMQUhOS21BQXpreElBcG4yZkFDTUlBUUFBQWdjQ0FBQUFBQWNOQUFFQUFBQURBR0FBeUFBREFFNEFBQUFBQklBSEFBQUFBQUlJQUFBQUhnQmc1NEVBQ2dBQ0FBZ0FOd1FCQUFFQUFBU0FDQUFBQUFBQ0NBQUFBQThBVE94bkFBb0FBZ0FKQURjRUFRQUJBQUFFZ0FrQUFBQUFBZ2dBQUFBZUFJYmR0UUFLQUFJQUNnQUFBQVNBQ2dBQUFBQUNDQUFBQUE4QW1kalBBQW9BQWdBTEFBQUFCSUFMQUFBQUFBSUlBQUFBSGdDdDAra0FDZ0FDQUF3QUFBQUVnQXdBQUFBQUFnZ0FBQUE4QUszVDZRQUtBQUlBRFFBQ0JBSUFCd0FyQkFJQUFBQklCQUFBQm9BQUFBQUFBQUlJQURPVFB3Q3RPK1lBQkFJUUFNeHNPQUN0TytZQU01TS9BT0J1N1FBakNBRUFBQUlIQWdBQUFBQUhEUUFCQUFBQUF3QmdBTWdBQXdCT0FBQUFBQVNBRFFBQUFBQUNDQUFBQUVzQW1kalBBQW9BQWdBT0FBQUFCSUFPQUFBQUFBSUlBQUFBUEFDRzNiVUFDZ0FDQUE4QUFnUUNBQWNBS3dRQ0FBQUFTQVFBQUFhQUFBQUFBQUFDQ0FBemt6OEFoa1d5QUFRQ0VBRE1iRGdBaGtXeUFET1RQd0M1ZUxrQUl3Z0JBQUFDQndJQUFBQUFCdzBBQVFBQUFBTUFZQURJQUFNQVRnQUFBQUFFZ0E4QUFBQUFBZ2dBQUFBUEFNRE9Bd0VLQUFJQUVBQUNCQUlBQndBckJBSUFBQUJJQkFBQUJvQUFBQUFBQUFJSUFET1RFZ0RBTmdBQkJBSVFBTXhzQ3dEQU5nQUJNNU1TQVBOcEJ3RWpDQUVBQUFJSEFnQUFBQUFIRFFBQkFBQUFBd0JnQU1nQUF3Qk9BQUFBQUFTQUVBQUFBQUFDQ0FBVEt2SC9oL0VHQVFvQUFnQVJBQUFBQklBUkFBQUFBQUlJQUZEdDZ2KzBTU1FCQ2dBQ0FCSUFBQUFFZ0JJQUFBQUFBZ2dBWXVnRUFMUkpNd0VLQUFJQUV3QUFBQVNBRXdBQUFBQUNDQUM4TXhzQXh6WWZBUW9BQWdBVUFBQUFCSUFVQUFBQUFBSUlBQUVBOGY4bTlqTUFDZ0FDQUJVQUFnUUNBQWNBS3dRQ0FBQUFTQVFBQUFhQUFBQUFBQUFDQ0FBMGsvVC9KbDR3QUFRQ0VBRE5iTzMvSmw0d0FEU1Q5UDlaa1RjQUl3Z0JBQUFDQndJQUFBQUFCdzBBQVFBQUFBTUFZQURJQUFNQVRnQUFBQUFFZ0JVQUFBQUFBZ2dBQUFBUEFDYjJNd0FLQUFJQUZnQTNCQUVBQVFBQUJJQVdBQUFBQUFJSUFBQUFIZ0FUK3hrQUNnQUNBQmNBTndRQkFBRUFBQVNBRndBQUFBQUNDQUFBQUE4QUFBQUFBQW9BQWdBWUFBQUFCSUFZQUFBQUFBSUlBUC8vSFFEdEJPYi9DZ0FDQUJrQUFBQUVnQmtBQUFBQUFnZ0EvLzhPQU5vSnpQOEtBQUlBR2dBQUFBU0FHZ0FBQUFBQ0NBQUFBUEgvMmduTS93b0FBZ0FiQUFBQUJJQWJBQUFBQUFJSUFBQUE0di90Qk9iL0NnQUNBQndBQUFBRWdCd0FBQUFBQWdnQUFBRHgvd0FBQUFBS0FBSUFIUUFBQUFTQUhRQUFBQUFDQ0FBQkFPTC9FL3NaQUFvQUFnQWVBRGNFQVFBQkFBQUZnQjhBQUFBS0FBSUFId0FFQmdRQUFRQUFBQVVHQkFBQ0FBQUFBQVlDQUFJQUFBQUZnQ0FBQUFBS0FBSUFJQUFFQmdRQUFnQUFBQVVHQkFBREFBQUFDZ1lCQUFFQUFBV0FJUUFBQUFvQUFnQWhBQVFHQkFBREFBQUFCUVlFQUFRQUFBQUtCZ0VBQVFBQUJZQWlBQUFBQ2dBQ0FDSUFCQVlFQUFRQUFBQUZCZ1FBQlFBQUFBb0dBUUFCQUFBRmdDTUFBQUFLQUFJQUl3QUVCZ1FBQlFBQUFBVUdCQUFHQUFBQUNnWUJBQUVBQUFXQUpBQUFBQW9BQWdBa0FBUUdCQUFHQUFBQUJRWUVBQWNBQUFBS0JnRUFBUUFBQllBbEFBQUFDZ0FDQUNVQUJBWUVBQWNBQUFBRkJnUUFDQUFBQUFvR0FRQUJBQUFGZ0NZQUFBQUtBQUlBSmdBRUJnUUFBd0FBQUFVR0JBQUlBQUFBQ2dZQkFBRUFBQVdBSndBQUFBb0FBZ0FuQUFRR0JBQUdBQUFBQlFZRUFBa0FBQUFLQmdFQUFRQUFCWUFvQUFBQUNnQUNBQ2dBQkFZRUFBa0FBQUFGQmdRQUNnQUFBQUFHQWdDQUFBQUFCWUFwQUFBQUNnQUNBQ2tBQkFZRUFBb0FBQUFGQmdRQUN3QUFBQUFHQWdDQUFBQUFCWUFxQUFBQUNnQUNBQ29BQkFZRUFBc0FBQUFGQmdRQURBQUFBQUFHQWdDQUFBQUFCWUFyQUFBQUNnQUNBQ3NBQkFZRUFBd0FBQUFGQmdRQURRQUFBQUFHQWdDQUFBQUFCWUFzQUFBQUNnQUNBQ3dBQkFZRUFBMEFBQUFGQmdRQURnQUFBQUFHQWdDQUFBQUFCWUF0QUFBQUNnQUNBQzBBQkFZRUFBa0FBQUFGQmdRQURnQUFBQUFHQWdDQUFBQUFCWUF1QUFBQUNnQUNBQzRBQkFZRUFBc0FBQUFGQmdRQUR3QUFBQUFBQllBdkFBQUFDZ0FDQUM4QUJBWUVBQThBQUFBRkJnUUFFQUFBQUFBR0FnQ0FBQUFBQllBd0FBQUFDZ0FDQURBQUJBWUVBQkFBQUFBRkJnUUFFUUFBQUFBR0FnQ0FBQUFBQllBeEFBQUFDZ0FDQURFQUJBWUVBQkVBQUFBRkJnUUFFZ0FBQUFBR0FnQ0FBQUFBQllBeUFBQUFDZ0FDQURJQUJBWUVBQklBQUFBRkJnUUFFd0FBQUFBR0FnQ0FBQUFBQllBekFBQUFDZ0FDQURNQUJBWUVBQThBQUFBRkJnUUFFd0FBQUFBR0FnQ0FBQUFBQllBMEFBQUFDZ0FDQURRQUJBWUVBQUlBQUFBRkJnUUFGQUFBQUFvR0FRQUJBQUFGZ0RVQUFBQUtBQUlBTlFBRUJnUUFGQUFBQUFVR0JBQVZBQUFBQ2dZQkFBRUFBQVdBTmdBQUFBb0FBZ0EyQUFRR0JBQVZBQUFBQlFZRUFCWUFBQUFLQmdFQUFRQUFCWUEzQUFBQUNnQUNBRGNBQkFZRUFCWUFBQUFGQmdRQUZ3QUFBQW9HQVFBQkFBQUZnRGdBQUFBS0FBSUFPQUFFQmdRQUZ3QUFBQVVHQkFBWUFBQUFBQVlDQUlBQUFBQUZnRGtBQUFBS0FBSUFPUUFFQmdRQUdBQUFBQVVHQkFBWkFBQUFBQVlDQUlBQUFBQUZnRG9BQUFBS0FBSUFPZ0FFQmdRQUdRQUFBQVVHQkFBYUFBQUFBQVlDQUlBQUFBQUZnRHNBQUFBS0FBSUFPd0FFQmdRQUdnQUFBQVVHQkFBYkFBQUFBQVlDQUlBQUFBQUZnRHdBQUFBS0FBSUFQQUFFQmdRQUd3QUFBQVVHQkFBY0FBQUFBQVlDQUlBQUFBQUZnRDBBQUFBS0FBSUFQUUFFQmdRQUZ3QUFBQVVHQkFBY0FBQUFBQVlDQUlBQUFBQUZnRDRBQUFBS0FBSUFQZ0FFQmdRQUhBQUFBQVVHQkFBZEFBQUFDZ1lCQUFFQUFBV0FQd0FBQUFvQUFnQS9BQVFHQkFBVUFBQUFCUVlFQUIwQUFBQUtCZ0VBQVFBQUI0QkNBQUFBQkFJUUFBQUFMUURnQnVVQUFBQXRBSm5ZendBS0FBSUFRQUFBQ2dJQUJBQUVDZ0lBQVFBTkFnd0FtZGpQQUFBQUxRQUFBQUFBRGdJTUFPQUc1UUFBQUMwQUFBQUFBQThDREFDWjJNOEFSaTVDQUFBQUFBQUFBQWVBUXdBQUFBUUNFQUNBUFFJQS84QXBBWUE5QWdCKzZCa0JDZ0FDQUVFQUVBQkhBQUFBVkdobGNtVWdhWE1nWVNCMllXeGxibU5sSUc5eUlHTm9ZWEpuWlNCbGNuSnZjaUJ6YjIxbGQyaGxjbVVnYVc0Z2RHaHBjeUJoY205dFlYUnBZeUJ6ZVhOMFpXMHVBQW9DQUFRQUJBb0NBQUVBRFFJTUFIN29HUUdBUFFJQUFBQUFBQTRDREFEL3dDa0JnRDBDQUFBQUFBQVBBZ3dBZnVnWkFRRVdFZ0FBQUFBQUFBQUhnRVFBQUFBRUFoQUFBQUFBQURReisvOEFBQUFBN1FUbS93b0FBZ0JDQUFBS0FnQUVBQVFLQWdBQkFBMENEQUR0Qk9iL0FBQUFBQUFBQUFBT0Fnd0FORFA3L3dBQUFBQUFBQUFBRHdJTUFPMEU1djlHTGhVQUFBQUFBQUFBQUFBQUFBQUFBQUE9</t>
        </r>
      </text>
    </comment>
    <comment ref="K235" authorId="0">
      <text>
        <r>
          <rPr>
            <sz val="9"/>
            <color indexed="81"/>
            <rFont val="Tahoma"/>
            <family val="2"/>
          </rPr>
          <t>QzIzSDI1TjVPfE1BU1RFUiBTSEVFVFBpY3R1cmUgMzF8Vm1wRFJEQXhNREFFQXdJQkFBQUFBQUFBQUFBQUFBQ0FBQUFBQUFNQUZnQUFBRU5vWlcxRWNtRjNJREV5TGpBdU1pNHhNRGMyQkFJUUFBRmd3UC9haWN2L3paTkxBQTNuTX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GaEU3UllXQ0FRQUFBQWtBQmdJQkFBQUFDUUFHUWdBQUJBSUFnQUJBQThJQWdBQkFBT0FRUUFBQUFRQ0VBQUJZTUQvMm9uTC84MlRTd0FONXpNQkJJQUJBQUFBQUFJSUFBRUF4UDg1OFUwQUNnQUNBQUlBQWdRQ0FBZ0FLd1FDQUFBQVNBUUFBRGNFQVFBQkJvQUFBQUFBQUFJSUFBR2d4Lzg1Q1VvQUJBSVFBQUZnd1A4NUNVb0Ftcm5IL3puSlVRQWpDQUVBQUFJSEFnQUFBQUFIRFFBQkFBQUFBd0JnQU1nQUF3QlBBQUFBQUFTQUFnQUFBQUFDQ0FBQkFPTC9PZkZOQUFvQUFnQURBQUFBQklBREFBQUFBQUlJQUFFQThmOU03R2NBQ2dBQ0FBUUFBQUFFZ0FRQUFBQUFBZ2dBQVFEaS8yRG5nUUFLQUFJQUJRQTNCQUVBQVFBQUJJQUZBQUFBQUFJSUFBRUE4Zjl6NHBzQUNnQUNBQVlBTndRQkFBRUFBQVNBQmdBQUFBQUNDQUFBQUE4QWMrS2JBQW9BQWdBSEFBSUVBZ0FIQUNzRUFnQUFBRWdFQUFBR2dBQUFBQUFBQWdnQU01TVNBSE5LbUFBRUFoQUF6R3dMQUhOS21BQXpreElBcG4yZkFDTUlBUUFBQWdjQ0FBQUFBQWNOQUFFQUFBQURBR0FBeUFBREFFNEFBQUFBQklBSEFBQUFBQUlJQUFBQUhnQmc1NEVBQ2dBQ0FBZ0FOd1FCQUFFQUFBU0FDQUFBQUFBQ0NBQUFBQThBVE94bkFBb0FBZ0FKQURjRUFRQUJBQUFFZ0FrQUFBQUFBZ2dBQUFBZUFJYmR0UUFLQUFJQUNnQUFBQVNBQ2dBQUFBQUNDQUFBQUE4QW1kalBBQW9BQWdBTEFBQUFCSUFMQUFBQUFBSUlBQUFBSGdDdDAra0FDZ0FDQUF3QUFBQUVnQXdBQUFBQUFnZ0FBQUE4QUszVDZRQUtBQUlBRFFBQ0JBSUFCd0FyQkFJQUFBQklCQUFBQm9BQUFBQUFBQUlJQURPVFB3Q3RPK1lBQkFJUUFNeHNPQUN0TytZQU01TS9BT0J1N1FBakNBRUFBQUlIQWdBQUFBQUhEUUFCQUFBQUF3QmdBTWdBQXdCT0FBQUFBQVNBRFFBQUFBQUNDQUFBQUVzQW1kalBBQW9BQWdBT0FBQUFCSUFPQUFBQUFBSUlBQUFBUEFDRzNiVUFDZ0FDQUE4QUFnUUNBQWNBS3dRQ0FBQUFTQVFBQUFhQUFBQUFBQUFDQ0FBemt6OEFoa1d5QUFRQ0VBRE1iRGdBaGtXeUFET1RQd0M1ZUxrQUl3Z0JBQUFDQndJQUFBQUFCdzBBQVFBQUFBTUFZQURJQUFNQVRnQUFBQUFFZ0E4QUFBQUFBZ2dBQUFBUEFNRE9Bd0VLQUFJQUVBQUNCQUlBQndBckJBSUFBQUJJQkFBQUJvQUFBQUFBQUFJSUFET1RFZ0RBTmdBQkJBSVFBTXhzQ3dEQU5nQUJNNU1TQVBOcEJ3RWpDQUVBQUFJSEFnQUFBQUFIRFFBQkFBQUFBd0JnQU1nQUF3Qk9BQUFBQUFTQUVBQUFBQUFDQ0FBVEt2SC9oL0VHQVFvQUFnQVJBQUFBQklBUkFBQUFBQUlJQUZEdDZ2KzBTU1FCQ2dBQ0FCSUFBQUFFZ0JJQUFBQUFBZ2dBWXVnRUFMUkpNd0VLQUFJQUV3QUFBQVNBRXdBQUFBQUNDQUM4TXhzQXh6WWZBUW9BQWdBVUFBQUFCSUFVQUFBQUFBSUlBQUVBOGY4bTlqTUFDZ0FDQUJVQUFnUUNBQWNBS3dRQ0FBQUFTQVFBQUFhQUFBQUFBQUFDQ0FBMGsvVC9KbDR3QUFRQ0VBRE5iTzMvSmw0d0FEU1Q5UDlaa1RjQUl3Z0JBQUFDQndJQUFBQUFCdzBBQVFBQUFBTUFZQURJQUFNQVRnQUFBQUFFZ0JVQUFBQUFBZ2dBQUFBUEFDYjJNd0FLQUFJQUZnQTNCQUVBQVFBQUJJQVdBQUFBQUFJSUFBQUFIZ0FUK3hrQUNnQUNBQmNBTndRQkFBRUFBQVNBRndBQUFBQUNDQUFBQUE4QUFBQUFBQW9BQWdBWUFBQUFCSUFZQUFBQUFBSUlBUC8vSFFEdEJPYi9DZ0FDQUJrQUFBQUVnQmtBQUFBQUFnZ0EvLzhPQU5vSnpQOEtBQUlBR2dBQUFBU0FHZ0FBQUFBQ0NBQUFBUEgvMmduTS93b0FBZ0FiQUFBQUJJQWJBQUFBQUFJSUFBQUE0di90Qk9iL0NnQUNBQndBQUFBRWdCd0FBQUFBQWdnQUFBRHgvd0FBQUFBS0FBSUFIUUFBQUFTQUhRQUFBQUFDQ0FBQkFPTC9FL3NaQUFvQUFnQWVBRGNFQVFBQkFBQUZnQjhBQUFBS0FBSUFId0FFQmdRQUFRQUFBQVVHQkFBQ0FBQUFBQVlDQUFJQUFBQUZnQ0FBQUFBS0FBSUFJQUFFQmdRQUFnQUFBQVVHQkFBREFBQUFDZ1lCQUFFQUFBV0FJUUFBQUFvQUFnQWhBQVFHQkFBREFBQUFCUVlFQUFRQUFBQUtCZ0VBQVFBQUJZQWlBQUFBQ2dBQ0FDSUFCQVlFQUFRQUFBQUZCZ1FBQlFBQUFBb0dBUUFCQUFBRmdDTUFBQUFLQUFJQUl3QUVCZ1FBQlFBQUFBVUdCQUFHQUFBQUNnWUJBQUVBQUFXQUpBQUFBQW9BQWdBa0FBUUdCQUFHQUFBQUJRWUVBQWNBQUFBS0JnRUFBUUFBQllBbEFBQUFDZ0FDQUNVQUJBWUVBQWNBQUFBRkJnUUFDQUFBQUFvR0FRQUJBQUFGZ0NZQUFBQUtBQUlBSmdBRUJnUUFBd0FBQUFVR0JBQUlBQUFBQ2dZQkFBRUFBQVdBSndBQUFBb0FBZ0FuQUFRR0JBQUdBQUFBQlFZRUFBa0FBQUFLQmdFQUFRQUFCWUFvQUFBQUNnQUNBQ2dBQkFZRUFBa0FBQUFGQmdRQUNnQUFBQUFHQWdDQUFBQUFCWUFwQUFBQUNnQUNBQ2tBQkFZRUFBb0FBQUFGQmdRQUN3QUFBQUFHQWdDQUFBQUFCWUFxQUFBQUNnQUNBQ29BQkFZRUFBc0FBQUFGQmdRQURBQUFBQUFHQWdDQUFBQUFCWUFyQUFBQUNnQUNBQ3NBQkFZRUFBd0FBQUFGQmdRQURRQUFBQUFHQWdDQUFBQUFCWUFzQUFBQUNnQUNBQ3dBQkFZRUFBMEFBQUFGQmdRQURnQUFBQUFHQWdDQUFBQUFCWUF0QUFBQUNnQUNBQzBBQkFZRUFBa0FBQUFGQmdRQURnQUFBQUFHQWdDQUFBQUFCWUF1QUFBQUNnQUNBQzRBQkFZRUFBc0FBQUFGQmdRQUR3QUFBQUFBQllBdkFBQUFDZ0FDQUM4QUJBWUVBQThBQUFBRkJnUUFFQUFBQUFBR0FnQ0FBQUFBQllBd0FBQUFDZ0FDQURBQUJBWUVBQkFBQUFBRkJnUUFFUUFBQUFBR0FnQ0FBQUFBQllBeEFBQUFDZ0FDQURFQUJBWUVBQkVBQUFBRkJnUUFFZ0FBQUFBR0FnQ0FBQUFBQllBeUFBQUFDZ0FDQURJQUJBWUVBQklBQUFBRkJnUUFFd0FBQUFBR0FnQ0FBQUFBQllBekFBQUFDZ0FDQURNQUJBWUVBQThBQUFBRkJnUUFFd0FBQUFBR0FnQ0FBQUFBQllBMEFBQUFDZ0FDQURRQUJBWUVBQUlBQUFBRkJnUUFGQUFBQUFvR0FRQUJBQUFGZ0RVQUFBQUtBQUlBTlFBRUJnUUFGQUFBQUFVR0JBQVZBQUFBQ2dZQkFBRUFBQVdBTmdBQUFBb0FBZ0EyQUFRR0JBQVZBQUFBQlFZRUFCWUFBQUFLQmdFQUFRQUFCWUEzQUFBQUNnQUNBRGNBQkFZRUFCWUFBQUFGQmdRQUZ3QUFBQW9HQVFBQkFBQUZnRGdBQUFBS0FBSUFPQUFFQmdRQUZ3QUFBQVVHQkFBWUFBQUFBQVlDQUlBQUFBQUZnRGtBQUFBS0FBSUFPUUFFQmdRQUdBQUFBQVVHQkFBWkFBQUFBQVlDQUlBQUFBQUZnRG9BQUFBS0FBSUFPZ0FFQmdRQUdRQUFBQVVHQkFBYUFBQUFBQVlDQUlBQUFBQUZnRHNBQUFBS0FBSUFPd0FFQmdRQUdnQUFBQVVHQkFBYkFBQUFBQVlDQUlBQUFBQUZnRHdBQUFBS0FBSUFQQUFFQmdRQUd3QUFBQVVHQkFBY0FBQUFBQVlDQUlBQUFBQUZnRDBBQUFBS0FBSUFQUUFFQmdRQUZ3QUFBQVVHQkFBY0FBQUFBQVlDQUlBQUFBQUZnRDRBQUFBS0FBSUFQZ0FFQmdRQUhBQUFBQVVHQkFBZEFBQUFDZ1lCQUFFQUFBV0FQd0FBQUFvQUFnQS9BQVFHQkFBVUFBQUFCUVlFQUIwQUFBQUtCZ0VBQVFBQUI0QkNBQUFBQkFJUUFBQUFMUURnQnVVQUFBQXRBSm5ZendBS0FBSUFRQUFBQ2dJQUJBQUVDZ0lBQVFBTkFnd0FtZGpQQUFBQUxRQUFBQUFBRGdJTUFPQUc1UUFBQUMwQUFBQUFBQThDREFDWjJNOEFSaTVDQUFBQUFBQUFBQWVBUXdBQUFBUUNFQUNBUFFJQS84QXBBWUE5QWdCKzZCa0JDZ0FDQUVFQUVBQkhBQUFBVkdobGNtVWdhWE1nWVNCMllXeGxibU5sSUc5eUlHTm9ZWEpuWlNCbGNuSnZjaUJ6YjIxbGQyaGxjbVVnYVc0Z2RHaHBjeUJoY205dFlYUnBZeUJ6ZVhOMFpXMHVBQW9DQUFRQUJBb0NBQUVBRFFJTUFIN29HUUdBUFFJQUFBQUFBQTRDREFEL3dDa0JnRDBDQUFBQUFBQVBBZ3dBZnVnWkFRRVdFZ0FBQUFBQUFBQUhnRVFBQUFBRUFoQUFBQUFBQURReisvOEFBQUFBN1FUbS93b0FBZ0JDQUFBS0FnQUVBQVFLQWdBQkFBMENEQUR0Qk9iL0FBQUFBQUFBQUFBT0Fnd0FORFA3L3dBQUFBQUFBQUFBRHdJTUFPMEU1djlHTGhVQUFBQUFBQUFBQUFBQUFBQUFBQUE9</t>
        </r>
      </text>
    </comment>
    <comment ref="J236" authorId="0">
      <text>
        <r>
          <rPr>
            <sz val="9"/>
            <color indexed="81"/>
            <rFont val="Tahoma"/>
            <family val="2"/>
          </rPr>
          <t>QzIzSDI1Q2xONE8yfE1BU1RFUiBTSEVFVFBpY3R1cmUgMjExfFZtcERSREF4TURBRUF3SUJBQUFBQUFBQUFBQUFBQUNBQUFBQUFBTUFGZ0FBQUVOb1pXMUVjbUYzSURFeUxqQXVNaTR4TURjMkJBSVFBQUJnay8vSDU5bittYmtoQUV3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Q0hpaXlZV0NBUUFBQUFrQUJnSUJBQUFBQ1FBR1FnQUFCQUlBZ0FCQUE4SUFnQUJBQU9BUWdBQUFBUUNFQUFBWUpQL3grZlovcG01SVFCTUxHZ0FCSUFCQUFBQUFBSUlBQUVBOGY5TTdHY0FDZ0FDQUFJQU53UUJBQUVBQUFTQUFnQUFBQUFDQ0FBQkFPTC9PZkZOQUFvQUFnQURBQUlFQWdBSUFDc0VBZ0FBQUVnRUFBQTNCQUVBQVFhQUFBQUFBQUFDQ0FBQm9PWC9PUWxLQUFRQ0VBQUJZTjcvT1FsS0FKcTU1Zjg1eVZFQUl3Z0JBQUFDQndJQUFBQUFCdzBBQVFBQUFBTUFZQURJQUFNQVR3QUFBQUFFZ0FNQUFBQUFBZ2dBQVFEeC95YjJNd0FLQUFJQUJBQUFBQVNBQkFBQUFBQUNDQUFBQUE4QUp2WXpBQW9BQWdBRkFBQUFCSUFGQUFBQUFBSUlBQUFBSGdBVCt4a0FDZ0FDQUFZQUFBQUVnQVlBQUFBQUFnZ0FBQUFQQUFBQUFBQUtBQUlBQndBQUFBU0FCd0FBQUFBQ0NBRC8veDBBN1FUbS93b0FBZ0FJQUFJRUFnQUhBQ3NFQWdBQUFFZ0VBQUFHZ0FBQUFBQUFBZ2dBTTVNaEFPMXM0djhFQWhBQXpHd2FBTzFzNHY4emt5RUFJS0RwL3lNSUFRQUFBZ2NDQUFBQUFBY05BQUVBQUFBREFHQUF5QUFEQUU0QUFBQUFCSUFJQUFBQUFBSUlBUC8vRGdEYUNjei9DZ0FDQUFrQUFBQUVnQWtBQUFBQUFnZ0FBQUR4LzlvSnpQOEtBQUlBQ2dBQUFBU0FDZ0FBQUFBQ0NBQUFBT0wvN1FUbS93b0FBZ0FMQUFBQUJJQUxBQUFBQUFJSUFBQUF4UC90Qk9iL0NnQUNBQXdBQWdRQ0FBY0FLd1FDQUFFQVNBUUFBRGNFQVFBQkJvQUFBQUFBQUFJSUFEU1R4Ly90Yk9ML0JBSVFBTTFzd1AvdGJPTC9OSlBILzFUVDhQOGpDQUVBQUFJSEFnQUFBQVVIQVFBQkFBY09BQUVBQUFBREFHQUF5QUFEQUU1SUFBQUFBQVNBREFBQUFBQUNDQUFBQUxYLzJnbk0vd29BQWdBTkFBQUFCSUFOQUFBQUFBSUlBQUFBbC8vYUNjei9DZ0FDQUE0QUFnUUNBQWdBS3dRQ0FBQUFTQVFBQURjRUFRQUJCb0FBQUFBQUFBSUlBQUNnbXYvYUljai9CQUlRQUFCZ2svL2FJY2ovbXJtYS85cmh6LzhqQ0FFQUFBSUhBZ0FBQUFBSERRQUJBQUFBQXdCZ0FNZ0FBd0JQQUFBQUFBU0FEZ0FBQUFBQ0NBQUFBTVQveHc2eS93b0FBZ0FQQUFBQUJJQVBBQUFBQUFJSUFBQUE0di9IRHJML0NnQUNBQkFBTndRQkFBRUFBQVNBRUFBQUFBQUNDQUFBQVBIL3RCT1kvd29BQWdBUkFEY0VBUUFCQUFBRWdCRUFBQUFBQWdnQUFBRGkvNkFZZnY4S0FBSUFFZ0FDQkFJQUJ3QXJCQUlBQUFCSUJBQUFCb0FBQUFBQUFBSUlBRFNUNWYrZ2dIci9CQUlRQU0xczN2K2dnSHIvTkpQbC85U3pnZjhqQ0FFQUFBSUhBZ0FBQUFBSERRQUJBQUFBQXdCZ0FNZ0FBd0JPQUFBQUFBU0FFZ0FBQUFBQ0NBQUFBUEgvalIxay93b0FBZ0FUQURjRUFRQUJBQUFFZ0JNQUFBQUFBZ2dBQUFEaS8zb2lTdjhLQUFJQUZBQTNCQUVBQVFBQUJJQVVBQUFBQUFJSUFBQUE4ZjluSnpEL0NnQUNBQlVBQUFBRWdCVUFBQUFBQWdnQUFBQVBBR2NuTVA4S0FBSUFGZ0FBQUFTQUZnQUFBQUFDQ0FBQUFCNEFVeXdXL3dvQUFnQVhBQUFBQklBWEFBQUFBQUlJQUFBQUR3QkFNZnorQ2dBQ0FCZ0FBQUFFZ0JnQUFBQUFBZ2dBQUFBZUFDMDI0djRLQUFJQUdRQUNCQUlBRVFBckJBSUFBQUJJQkFBQU53UUJBQUVHZ0FBQUFBQUFBZ2dBQUtBaEFDMU80LzRFQWhBQUFHQWFBTWZuMmY2WnVTRUFMVTdqL2lNSUFRRC9BUWNCQVA4Q0J3SUFBQUFGQndFQUF3QUhEZ0FCQUFBQUF3QmdBTWdBQXdCRGJBQUFBQUFFZ0JrQUFBQUFBZ2dBQVFEeC8wQXgvUDRLQUFJQUdnQUFBQVNBR2dBQUFBQUNDQUFCQU9ML1V5d1cvd29BQWdBYkFBQUFCSUFiQUFBQUFBSUlBQUFBeFArZ0dINy9DZ0FDQUJ3QU53UUJBQUVBQUFTQUhBQUFBQUFDQ0FBQUFMWC90Qk9ZL3dvQUFnQWRBRGNFQVFBQkFBQUVnQjBBQUFBQUFnZ0FBQUR4L3dBQUFBQUtBQUlBSGdBQUFBU0FIZ0FBQUFBQ0NBQUJBT0wvRS9zWkFBb0FBZ0FmQUFJRUFnQUhBQ3NFQWdBQUFFZ0VBQUFHZ0FBQUFBQUFBZ2dBTkpQbC94TmpGZ0FFQWhBQXpXemUveE5qRmdBMGsrWC9ScFlkQUNNSUFRQUFBZ2NDQUFBQUFBY05BQUVBQUFBREFHQUF5QUFEQUU0QUFBQUFCWUFnQUFBQUNnQUNBQ0FBQkFZRUFBRUFBQUFGQmdRQUFnQUFBQW9HQVFBQkFBQUZnQ0VBQUFBS0FBSUFJUUFFQmdRQUFnQUFBQVVHQkFBREFBQUFDZ1lCQUFFQUFBV0FJZ0FBQUFvQUFnQWlBQVFHQkFBREFBQUFCUVlFQUFRQUFBQUFCZ0lBZ0FBQUFBV0FJd0FBQUFvQUFnQWpBQVFHQkFBRUFBQUFCUVlFQUFVQUFBQUFCZ0lBZ0FBQUFBV0FKQUFBQUFvQUFnQWtBQVFHQkFBRkFBQUFCUVlFQUFZQUFBQUFCZ0lBZ0FBQUFBV0FKUUFBQUFvQUFnQWxBQVFHQkFBR0FBQUFCUVlFQUFjQUFBQUFCZ0lBZ0FBQUFBV0FKZ0FBQUFvQUFnQW1BQVFHQkFBSEFBQUFCUVlFQUFnQUFBQUFCZ0lBZ0FBQUFBV0FKd0FBQUFvQUFnQW5BQVFHQkFBSUFBQUFCUVlFQUFrQUFBQUFCZ0lBZ0FBQUFBV0FLQUFBQUFvQUFnQW9BQVFHQkFBSkFBQUFCUVlFQUFvQUFBQUFCZ0lBZ0FBQUFBV0FLUUFBQUFvQUFnQXBBQVFHQkFBS0FBQUFCUVlFQUFzQUFBQUtCZ0VBQVFBQUJZQXFBQUFBQ2dBQ0FDb0FCQVlFQUFzQUFBQUZCZ1FBREFBQUFBb0dBUUFCQUFBRmdDc0FBQUFLQUFJQUt3QUVCZ1FBREFBQUFBVUdCQUFOQUFBQUFBWUNBQUlBQUFBRmdDd0FBQUFLQUFJQUxBQUVCZ1FBREFBQUFBVUdCQUFPQUFBQUNnWUJBQUVBQUFXQUxRQUFBQW9BQWdBdEFBUUdCQUFPQUFBQUJRWUVBQThBQUFBS0JnRUFBUUFBQllBdUFBQUFDZ0FDQUM0QUJBWUVBQThBQUFBRkJnUUFFQUFBQUFvR0FRQUJBQUFGZ0M4QUFBQUtBQUlBTHdBRUJnUUFFQUFBQUFVR0JBQVJBQUFBQ2dZQkFBRUFBQVdBTUFBQUFBb0FBZ0F3QUFRR0JBQVJBQUFBQlFZRUFCSUFBQUFLQmdFQUFRQUFCWUF4QUFBQUNnQUNBREVBQkFZRUFCSUFBQUFGQmdRQUV3QUFBQW9HQVFBQkFBQUZnRElBQUFBS0FBSUFNZ0FFQmdRQUV3QUFBQVVHQkFBVUFBQUFDZ1lCQUFFQUFBV0FNd0FBQUFvQUFnQXpBQVFHQkFBVUFBQUFCUVlFQUJVQUFBQUFCZ0lBZ0FBQUFBV0FOQUFBQUFvQUFnQTBBQVFHQkFBVkFBQUFCUVlFQUJZQUFBQUFCZ0lBZ0FBQUFBV0FOUUFBQUFvQUFnQTFBQVFHQkFBV0FBQUFCUVlFQUJjQUFBQUFCZ0lBZ0FBQUFBV0FOZ0FBQUFvQUFnQTJBQVFHQkFBWEFBQUFCUVlFQUJnQUFBQUtCZ0VBQVFBQUJZQTNBQUFBQ2dBQ0FEY0FCQVlFQUJjQUFBQUZCZ1FBR1FBQUFBQUdBZ0NBQUFBQUJZQTRBQUFBQ2dBQ0FEZ0FCQVlFQUJrQUFBQUZCZ1FBR2dBQUFBQUdBZ0NBQUFBQUJZQTVBQUFBQ2dBQ0FEa0FCQVlFQUJRQUFBQUZCZ1FBR2dBQUFBQUdBZ0NBQUFBQUJZQTZBQUFBQ2dBQ0FEb0FCQVlFQUJFQUFBQUZCZ1FBR3dBQUFBb0dBUUFCQUFBRmdEc0FBQUFLQUFJQU93QUVCZ1FBR3dBQUFBVUdCQUFjQUFBQUNnWUJBQUVBQUFXQVBBQUFBQW9BQWdBOEFBUUdCQUFPQUFBQUJRWUVBQndBQUFBS0JnRUFBUUFBQllBOUFBQUFDZ0FDQUQwQUJBWUVBQW9BQUFBRkJnUUFIUUFBQUFBR0FnQ0FBQUFBQllBK0FBQUFDZ0FDQUQ0QUJBWUVBQVlBQUFBRkJnUUFIUUFBQUFBR0FnQ0FBQUFBQllBL0FBQUFDZ0FDQUQ4QUJBWUVBQjBBQUFBRkJnUUFIZ0FBQUFBR0FnQ0FBQUFBQllCQUFBQUFDZ0FDQUVBQUJBWUVBQU1BQUFBRkJnUUFIZ0FBQUFBR0FnQ0FBQUFBQjRCREFBQUFCQUlRQUFBQUFBQlpLUzhBQUFBQUFCUDdHUUFLQUFJQVFRQUFDZ0lBQkFBRUNnSUFBUUFOQWd3QUUvc1pBQUFBQUFBQUFBQUFEZ0lNQUZrcEx3QUFBQUFBQUFBQUFBOENEQUFUK3hrQVJpNFZBQUFBQUFBQUFBZUFSQUFBQUFRQ0VBQUFBQUFBTkRQNy93QUFBQUR0Qk9iL0NnQUNBRUlBQUFvQ0FBUUFCQW9DQUFFQURRSU1BTzBFNXY4QUFBQUFBQUFBQUE0Q0RBQTBNL3YvQUFBQUFBQUFBQUFQQWd3QTdRVG0vMFl1RlFBQUFBQUFBQUFIZ0VVQUFBQUVBaEFBQUFBQUFKcGFLLzhBQUFBQVV5d1cvd29BQWdCREFBQUtBZ0FFQUFRS0FnQUJBQTBDREFCVExCYi9BQUFBQUFBQUFBQU9BZ3dBbWxvci93QUFBQUFBQUFBQUR3SU1BRk1zRnY5R0xoVUFBQUFBQUFBQUFBQUFBQUFBQUFBPQ==</t>
        </r>
      </text>
    </comment>
    <comment ref="K236" authorId="0">
      <text>
        <r>
          <rPr>
            <sz val="9"/>
            <color indexed="81"/>
            <rFont val="Tahoma"/>
            <family val="2"/>
          </rPr>
          <t>QzIzSDI1Q2xONE8yfE1BU1RFUiBTSEVFVFBpY3R1cmUgMjExfFZtcERSREF4TURBRUF3SUJBQUFBQUFBQUFBQUFBQUNBQUFBQUFBTUFGZ0FBQUVOb1pXMUVjbUYzSURFeUxqQXVNaTR4TURjMkJBSVFBQUJnay8vSDU5bittYmtoQUV3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Q0hpaXlZV0NBUUFBQUFrQUJnSUJBQUFBQ1FBR1FnQUFCQUlBZ0FCQUE4SUFnQUJBQU9BUWdBQUFBUUNFQUFBWUpQL3grZlovcG01SVFCTUxHZ0FCSUFCQUFBQUFBSUlBQUVBOGY5TTdHY0FDZ0FDQUFJQU53UUJBQUVBQUFTQUFnQUFBQUFDQ0FBQkFPTC9PZkZOQUFvQUFnQURBQUlFQWdBSUFDc0VBZ0FBQUVnRUFBQTNCQUVBQVFhQUFBQUFBQUFDQ0FBQm9PWC9PUWxLQUFRQ0VBQUJZTjcvT1FsS0FKcTU1Zjg1eVZFQUl3Z0JBQUFDQndJQUFBQUFCdzBBQVFBQUFBTUFZQURJQUFNQVR3QUFBQUFFZ0FNQUFBQUFBZ2dBQVFEeC95YjJNd0FLQUFJQUJBQUFBQVNBQkFBQUFBQUNDQUFBQUE4QUp2WXpBQW9BQWdBRkFBQUFCSUFGQUFBQUFBSUlBQUFBSGdBVCt4a0FDZ0FDQUFZQUFBQUVnQVlBQUFBQUFnZ0FBQUFQQUFBQUFBQUtBQUlBQndBQUFBU0FCd0FBQUFBQ0NBRC8veDBBN1FUbS93b0FBZ0FJQUFJRUFnQUhBQ3NFQWdBQUFFZ0VBQUFHZ0FBQUFBQUFBZ2dBTTVNaEFPMXM0djhFQWhBQXpHd2FBTzFzNHY4emt5RUFJS0RwL3lNSUFRQUFBZ2NDQUFBQUFBY05BQUVBQUFBREFHQUF5QUFEQUU0QUFBQUFCSUFJQUFBQUFBSUlBUC8vRGdEYUNjei9DZ0FDQUFrQUFBQUVnQWtBQUFBQUFnZ0FBQUR4LzlvSnpQOEtBQUlBQ2dBQUFBU0FDZ0FBQUFBQ0NBQUFBT0wvN1FUbS93b0FBZ0FMQUFBQUJJQUxBQUFBQUFJSUFBQUF4UC90Qk9iL0NnQUNBQXdBQWdRQ0FBY0FLd1FDQUFFQVNBUUFBRGNFQVFBQkJvQUFBQUFBQUFJSUFEU1R4Ly90Yk9ML0JBSVFBTTFzd1AvdGJPTC9OSlBILzFUVDhQOGpDQUVBQUFJSEFnQUFBQVVIQVFBQkFBY09BQUVBQUFBREFHQUF5QUFEQUU1SUFBQUFBQVNBREFBQUFBQUNDQUFBQUxYLzJnbk0vd29BQWdBTkFBQUFCSUFOQUFBQUFBSUlBQUFBbC8vYUNjei9DZ0FDQUE0QUFnUUNBQWdBS3dRQ0FBQUFTQVFBQURjRUFRQUJCb0FBQUFBQUFBSUlBQUNnbXYvYUljai9CQUlRQUFCZ2svL2FJY2ovbXJtYS85cmh6LzhqQ0FFQUFBSUhBZ0FBQUFBSERRQUJBQUFBQXdCZ0FNZ0FBd0JQQUFBQUFBU0FEZ0FBQUFBQ0NBQUFBTVQveHc2eS93b0FBZ0FQQUFBQUJJQVBBQUFBQUFJSUFBQUE0di9IRHJML0NnQUNBQkFBTndRQkFBRUFBQVNBRUFBQUFBQUNDQUFBQVBIL3RCT1kvd29BQWdBUkFEY0VBUUFCQUFBRWdCRUFBQUFBQWdnQUFBRGkvNkFZZnY4S0FBSUFFZ0FDQkFJQUJ3QXJCQUlBQUFCSUJBQUFCb0FBQUFBQUFBSUlBRFNUNWYrZ2dIci9CQUlRQU0xczN2K2dnSHIvTkpQbC85U3pnZjhqQ0FFQUFBSUhBZ0FBQUFBSERRQUJBQUFBQXdCZ0FNZ0FBd0JPQUFBQUFBU0FFZ0FBQUFBQ0NBQUFBUEgvalIxay93b0FBZ0FUQURjRUFRQUJBQUFFZ0JNQUFBQUFBZ2dBQUFEaS8zb2lTdjhLQUFJQUZBQTNCQUVBQVFBQUJJQVVBQUFBQUFJSUFBQUE4ZjluSnpEL0NnQUNBQlVBQUFBRWdCVUFBQUFBQWdnQUFBQVBBR2NuTVA4S0FBSUFGZ0FBQUFTQUZnQUFBQUFDQ0FBQUFCNEFVeXdXL3dvQUFnQVhBQUFBQklBWEFBQUFBQUlJQUFBQUR3QkFNZnorQ2dBQ0FCZ0FBQUFFZ0JnQUFBQUFBZ2dBQUFBZUFDMDI0djRLQUFJQUdRQUNCQUlBRVFBckJBSUFBQUJJQkFBQU53UUJBQUVHZ0FBQUFBQUFBZ2dBQUtBaEFDMU80LzRFQWhBQUFHQWFBTWZuMmY2WnVTRUFMVTdqL2lNSUFRRC9BUWNCQVA4Q0J3SUFBQUFGQndFQUF3QUhEZ0FCQUFBQUF3QmdBTWdBQXdCRGJBQUFBQUFFZ0JrQUFBQUFBZ2dBQVFEeC8wQXgvUDRLQUFJQUdnQUFBQVNBR2dBQUFBQUNDQUFCQU9ML1V5d1cvd29BQWdBYkFBQUFCSUFiQUFBQUFBSUlBQUFBeFArZ0dINy9DZ0FDQUJ3QU53UUJBQUVBQUFTQUhBQUFBQUFDQ0FBQUFMWC90Qk9ZL3dvQUFnQWRBRGNFQVFBQkFBQUVnQjBBQUFBQUFnZ0FBQUR4L3dBQUFBQUtBQUlBSGdBQUFBU0FIZ0FBQUFBQ0NBQUJBT0wvRS9zWkFBb0FBZ0FmQUFJRUFnQUhBQ3NFQWdBQUFFZ0VBQUFHZ0FBQUFBQUFBZ2dBTkpQbC94TmpGZ0FFQWhBQXpXemUveE5qRmdBMGsrWC9ScFlkQUNNSUFRQUFBZ2NDQUFBQUFBY05BQUVBQUFBREFHQUF5QUFEQUU0QUFBQUFCWUFnQUFBQUNnQUNBQ0FBQkFZRUFBRUFBQUFGQmdRQUFnQUFBQW9HQVFBQkFBQUZnQ0VBQUFBS0FBSUFJUUFFQmdRQUFnQUFBQVVHQkFBREFBQUFDZ1lCQUFFQUFBV0FJZ0FBQUFvQUFnQWlBQVFHQkFBREFBQUFCUVlFQUFRQUFBQUFCZ0lBZ0FBQUFBV0FJd0FBQUFvQUFnQWpBQVFHQkFBRUFBQUFCUVlFQUFVQUFBQUFCZ0lBZ0FBQUFBV0FKQUFBQUFvQUFnQWtBQVFHQkFBRkFBQUFCUVlFQUFZQUFBQUFCZ0lBZ0FBQUFBV0FKUUFBQUFvQUFnQWxBQVFHQkFBR0FBQUFCUVlFQUFjQUFBQUFCZ0lBZ0FBQUFBV0FKZ0FBQUFvQUFnQW1BQVFHQkFBSEFBQUFCUVlFQUFnQUFBQUFCZ0lBZ0FBQUFBV0FKd0FBQUFvQUFnQW5BQVFHQkFBSUFBQUFCUVlFQUFrQUFBQUFCZ0lBZ0FBQUFBV0FLQUFBQUFvQUFnQW9BQVFHQkFBSkFBQUFCUVlFQUFvQUFBQUFCZ0lBZ0FBQUFBV0FLUUFBQUFvQUFnQXBBQVFHQkFBS0FBQUFCUVlFQUFzQUFBQUtCZ0VBQVFBQUJZQXFBQUFBQ2dBQ0FDb0FCQVlFQUFzQUFBQUZCZ1FBREFBQUFBb0dBUUFCQUFBRmdDc0FBQUFLQUFJQUt3QUVCZ1FBREFBQUFBVUdCQUFOQUFBQUFBWUNBQUlBQUFBRmdDd0FBQUFLQUFJQUxBQUVCZ1FBREFBQUFBVUdCQUFPQUFBQUNnWUJBQUVBQUFXQUxRQUFBQW9BQWdBdEFBUUdCQUFPQUFBQUJRWUVBQThBQUFBS0JnRUFBUUFBQllBdUFBQUFDZ0FDQUM0QUJBWUVBQThBQUFBRkJnUUFFQUFBQUFvR0FRQUJBQUFGZ0M4QUFBQUtBQUlBTHdBRUJnUUFFQUFBQUFVR0JBQVJBQUFBQ2dZQkFBRUFBQVdBTUFBQUFBb0FBZ0F3QUFRR0JBQVJBQUFBQlFZRUFCSUFBQUFLQmdFQUFRQUFCWUF4QUFBQUNnQUNBREVBQkFZRUFCSUFBQUFGQmdRQUV3QUFBQW9HQVFBQkFBQUZnRElBQUFBS0FBSUFNZ0FFQmdRQUV3QUFBQVVHQkFBVUFBQUFDZ1lCQUFFQUFBV0FNd0FBQUFvQUFnQXpBQVFHQkFBVUFBQUFCUVlFQUJVQUFBQUFCZ0lBZ0FBQUFBV0FOQUFBQUFvQUFnQTBBQVFHQkFBVkFBQUFCUVlFQUJZQUFBQUFCZ0lBZ0FBQUFBV0FOUUFBQUFvQUFnQTFBQVFHQkFBV0FBQUFCUVlFQUJjQUFBQUFCZ0lBZ0FBQUFBV0FOZ0FBQUFvQUFnQTJBQVFHQkFBWEFBQUFCUVlFQUJnQUFBQUtCZ0VBQVFBQUJZQTNBQUFBQ2dBQ0FEY0FCQVlFQUJjQUFBQUZCZ1FBR1FBQUFBQUdBZ0NBQUFBQUJZQTRBQUFBQ2dBQ0FEZ0FCQVlFQUJrQUFBQUZCZ1FBR2dBQUFBQUdBZ0NBQUFBQUJZQTVBQUFBQ2dBQ0FEa0FCQVlFQUJRQUFBQUZCZ1FBR2dBQUFBQUdBZ0NBQUFBQUJZQTZBQUFBQ2dBQ0FEb0FCQVlFQUJFQUFBQUZCZ1FBR3dBQUFBb0dBUUFCQUFBRmdEc0FBQUFLQUFJQU93QUVCZ1FBR3dBQUFBVUdCQUFjQUFBQUNnWUJBQUVBQUFXQVBBQUFBQW9BQWdBOEFBUUdCQUFPQUFBQUJRWUVBQndBQUFBS0JnRUFBUUFBQllBOUFBQUFDZ0FDQUQwQUJBWUVBQW9BQUFBRkJnUUFIUUFBQUFBR0FnQ0FBQUFBQllBK0FBQUFDZ0FDQUQ0QUJBWUVBQVlBQUFBRkJnUUFIUUFBQUFBR0FnQ0FBQUFBQllBL0FBQUFDZ0FDQUQ4QUJBWUVBQjBBQUFBRkJnUUFIZ0FBQUFBR0FnQ0FBQUFBQllCQUFBQUFDZ0FDQUVBQUJBWUVBQU1BQUFBRkJnUUFIZ0FBQUFBR0FnQ0FBQUFBQjRCREFBQUFCQUlRQUFBQUFBQlpLUzhBQUFBQUFCUDdHUUFLQUFJQVFRQUFDZ0lBQkFBRUNnSUFBUUFOQWd3QUUvc1pBQUFBQUFBQUFBQUFEZ0lNQUZrcEx3QUFBQUFBQUFBQUFBOENEQUFUK3hrQVJpNFZBQUFBQUFBQUFBZUFSQUFBQUFRQ0VBQUFBQUFBTkRQNy93QUFBQUR0Qk9iL0NnQUNBRUlBQUFvQ0FBUUFCQW9DQUFFQURRSU1BTzBFNXY4QUFBQUFBQUFBQUE0Q0RBQTBNL3YvQUFBQUFBQUFBQUFQQWd3QTdRVG0vMFl1RlFBQUFBQUFBQUFIZ0VVQUFBQUVBaEFBQUFBQUFKcGFLLzhBQUFBQVV5d1cvd29BQWdCREFBQUtBZ0FFQUFRS0FnQUJBQTBDREFCVExCYi9BQUFBQUFBQUFBQU9BZ3dBbWxvci93QUFBQUFBQUFBQUR3SU1BRk1zRnY5R0xoVUFBQUFBQUFBQUFBQUFBQUFBQUFBPQ==</t>
        </r>
      </text>
    </comment>
    <comment ref="J237" authorId="0">
      <text>
        <r>
          <rPr>
            <sz val="9"/>
            <color indexed="81"/>
            <rFont val="Tahoma"/>
            <family val="2"/>
          </rPr>
          <t>QzE5SDIxTjNPM3xNQVNURVIgU0hFRVRQaWN0dXJlIDcwM3xWbXBEUkRBeE1EQUVBd0lCQUFBQUFBQUFBQUFBQUFDQUFBQUFBQU1BRmdBQUFFTm9aVzFFY21GM0lERXlMakF1TWk0eE1EYzJCQUlRQUFGZ292KzZ1MEwrLy85S0FMUlRtUD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1QUFBQUJBSVFBQUFBQUFBQUFBQUFBSURHQkZhOEdRY1dDQVFBQUFBa0FCZ0lCQUFBQUNRQUdRZ0FBQkFJQWdBQkFBOElBZ0FCQUFPQU5nQUFBQVFDRUFBQllLTC91cnRDL3YvL1NnQzBVNWovQklBQkFBQUFBQUlJQVAvL1NnQ2dHSDcvQ2dBQ0FBSUFOd1FCQUFFQUFBU0FBZ0FBQUFBQ0NBRC8veXdBb0JoKy93b0FBZ0FEQUFBQUJJQURBQUFBQUFJSUFQLy9IUUMwRTVqL0NnQUNBQVFBTndRQkFBRUFBQVNBQkFBQUFBQUNDQUQvL3gwQWpSMWsvd29BQWdBRkFBQUFCSUFGQUFBQUFBSUlBQUFBQUFDTkhXVC9DZ0FDQUFZQUFBQUVnQVlBQUFBQUFnZ0FBQUR4LzNvaVN2OEtBQUlBQndBQUFBU0FCd0FBQUFBQ0NBQUFBQUFBWnljdy93b0FBZ0FJQUFBQUJJQUlBQUFBQUFJSUFBQUE4ZjlUTEJiL0NnQUNBQWtBQWdRQ0FBY0FLd1FDQUFFQVNBUUFBRGNFQVFBQkJvQUFBQUFBQUFJSUFMdzc3UDlUbEJML0JBSVFBRllWNWY5VGxCTC9OSlAwLzRmSEdmOGpDQUVBQUFJSEFnQUFBQVVIQVFBRUJBY0dBQUlBQWdBREFBQUhEZ0FCQUFBQUF3QmdBTWdBQXdCT1NBQUFBQUFFZ0FrQUFBQUFBZ2dBQUFBQUFFQXgvUDRLQUFJQUNnQUFBQVNBQ2dBQUFBQUNDQUFBQUI0QVFESDgvZ29BQWdBTEFBSUVBZ0FJQUNzRUFnQUFBRWdFQUFBM0JBRUFBUWFBQUFBQUFBQUNDQUFBb0NFQVFFbjQvZ1FDRUFBQVlCb0FRRW40L3BtNUlRQkFDUUQvSXdnQkFBQUNCd0lBQUFBQUJ3MEFBUUFBQUFNQVlBRElBQU1BVHdBQUFBQUVnQXNBQUFBQUFnZ0FBQUR4L3kwMjR2NEtBQUlBREFBM0JBRUFBUUFBQklBTUFBQUFBQUlJQUFBQUFBQWFPOGorQ2dBQ0FBMEFBZ1FDQUFnQUt3UUNBQUFBU0FRQUFEY0VBUUFCQm9BQUFBQUFBQUlJQUFDZ0F3QWFVOFQrQkFJUUFBRmcvUDhhVThUK21ia0RBQm9UelA0akNBRUFBQUlIQWdBQUFBQUhEUUFCQUFBQUF3QmdBTWdBQXdCUEFBQUFBQVNBRFFBQUFBQUNDQUFCQVBIL0IwQ3UvZ29BQWdBT0FBQUFCSUFPQUFBQUFBSUlBQUFBQUFEelJKVCtDZ0FDQUE4QU53UUJBQUVBQUFTQUR3QUFBQUFDQ0FBQkFQSC80RWw2L2dvQUFnQVFBQUFBQklBUUFBQUFBQUlJQUFFQTAvL2dTWHIrQ2dBQ0FCRUFBQUFFZ0JFQUFBQUFBZ2dBQVFERS84MU9ZUDRLQUFJQUVnQTNCQUVBQVFBQUJJQVNBQUFBQUFJSUFBRUF0Zis2VTBiK0NnQUNBQk1BQWdRQ0FBY0FLd1FDQUFBQVNBUUFBRGNFQVFBQkJvQUFBQUFBQUFJSUFEU1R1UCs2dTBMK0JBSVFBTTFzc2YrNnUwTCtOSk80LyszdVNmNGpDQUVBQUFJSEFnQUFBQUFIRFFBQkFBQUFBd0JnQU1nQUF3Qk9BQUFBQUFTQUV3QUFBQUFDQ0FBQkFNVC84MFNVL2dvQUFnQVVBQUFBQklBVUFBQUFBQUlJQUFFQXB2L3pSSlQrQ2dBQ0FCVUFBZ1FDQUFnQUt3UUNBQUFBU0FRQUFEY0VBUUFCQm9BQUFBQUFBQUlJQUFHZ3FmL3pYSkQrQkFJUUFBRmdvdi96WEpEK21ybXAvL01jbVA0akNBRUFBQUlIQWdBQUFBQUhEUUFCQUFBQUF3QmdBTWdBQXdCUEFBQUFBQVNBRlFBQUFBQUNDQUFBQU5QL0IwQ3UvZ29BQWdBV0FBSUVBZ0FIQUNzRUFnQUFBRWdFQUFBR2dBQUFBQUFBQWdnQU5KUFcvd2VvcXY0RUFoQUF6V3pQL3dlb3F2NDBrOWIvT3R1eC9pTUlBUUFBQWdjQ0FBQUFBQWNOQUFFQUFBQURBR0FBeUFBREFFNEFBQUFBQklBV0FBQUFBQUlJQUFBQXhQOGFPOGorQ2dBQ0FCY0FOd1FCQUFFQUFBU0FGd0FBQUFBQ0NBQUFBQUFBelU1Zy9nb0FBZ0FZQURjRUFRQUJBQUFFZ0JnQUFBQUFBZ2dBLy84ZEFHY25NUDhLQUFJQUdRQUFBQVNBR1FBQUFBQUNDQUQvL3l3QWVpSksvd29BQWdBYUFBQUFCWUFiQUFBQUNnQUNBQnNBQkFZRUFBRUFBQUFGQmdRQUFnQUFBQW9HQVFBQkFBQUZnQndBQUFBS0FBSUFIQUFFQmdRQUFnQUFBQVVHQkFBREFBQUFDZ1lCQUFFQUFBV0FIUUFBQUFvQUFnQWRBQVFHQkFBQ0FBQUFCUVlFQUFRQUFBQUtCZ0VBQVFBQUJZQWVBQUFBQ2dBQ0FCNEFCQVlFQUFRQUFBQUZCZ1FBQlFBQUFBQUdBZ0NBQUFBQUJZQWZBQUFBQ2dBQ0FCOEFCQVlFQUFVQUFBQUZCZ1FBQmdBQUFBQUdBZ0NBQUFBQUJZQWdBQUFBQ2dBQ0FDQUFCQVlFQUFZQUFBQUZCZ1FBQndBQUFBQUdBZ0NBQUFBQUJZQWhBQUFBQ2dBQ0FDRUFCQVlFQUFjQUFBQUZCZ1FBQ0FBQUFBb0dBUUFCQUFBRmdDSUFBQUFLQUFJQUlnQUVCZ1FBQ0FBQUFBVUdCQUFKQUFBQUNnWUJBQUVBQUFXQUl3QUFBQW9BQWdBakFBUUdCQUFKQUFBQUJRWUVBQW9BQUFBQUJnSUFBZ0FBQUFXQUpBQUFBQW9BQWdBa0FBUUdCQUFKQUFBQUJRWUVBQXNBQUFBS0JnRUFBUUFBQllBbEFBQUFDZ0FDQUNVQUJBWUVBQXNBQUFBRkJnUUFEQUFBQUFvR0FRQUJBQUFGZ0NZQUFBQUtBQUlBSmdBRUJnUUFEQUFBQUFVR0JBQU5BQUFBQ2dZQkFBRUFBQVdBSndBQUFBb0FBZ0FuQUFRR0JBQU5BQUFBQlFZRUFBNEFBQUFBQmdJQUFnQURCZ0lBQWdBTEJoQUFKZ0FBQUM4QUFBQW9BQUFBQUFBQUFBQUFCWUFvQUFBQUNnQUNBQ2dBQkFZRUFBNEFBQUFGQmdRQUR3QUFBQW9HQVFBQkFBQUZnQ2tBQUFBS0FBSUFLUUFFQmdRQUR3QUFBQVVHQkFBUUFBQUFBQVlDQUFJQUF3WUNBQUlBQ3dZUUFERUFBQUFvQUFBQUxBQUFBQ29BQUFBQUFBV0FLZ0FBQUFvQUFnQXFBQVFHQkFBUUFBQUFCUVlFQUJFQUFBQUtCZ0VBQVFBQUJZQXJBQUFBQ2dBQ0FDc0FCQVlFQUJFQUFBQUZCZ1FBRWdBQUFBQUdBZ0FFQUFvR0FRQUJBQUFGZ0N3QUFBQUtBQUlBTEFBRUJnUUFFQUFBQUFVR0JBQVRBQUFBQ2dZQkFBRUFBQVdBTFFBQUFBb0FBZ0F0QUFRR0JBQVRBQUFBQlFZRUFCUUFBQUFBQmdJQUFnQUFBQVdBTGdBQUFBb0FBZ0F1QUFRR0JBQVRBQUFBQlFZRUFCVUFBQUFLQmdFQUFRQUFCWUF2QUFBQUNnQUNBQzhBQkFZRUFBMEFBQUFGQmdRQUZRQUFBQW9HQVFBQkFBQUZnREFBQUFBS0FBSUFNQUFFQmdRQUZRQUFBQVVHQkFBV0FBQUFDZ1lCQUFFQUFBV0FNUUFBQUFvQUFnQXhBQVFHQkFBUEFBQUFCUVlFQUJjQUFBQUtCZ0VBQVFBQUJZQXlBQUFBQ2dBQ0FESUFCQVlFQUFjQUFBQUZCZ1FBR0FBQUFBQUdBZ0NBQUFBQUJZQXpBQUFBQ2dBQ0FETUFCQVlFQUJnQUFBQUZCZ1FBR1FBQUFBQUdBZ0NBQUFBQUJZQTBBQUFBQ2dBQ0FEUUFCQVlFQUFRQUFBQUZCZ1FBR1FBQUFBQUdBZ0NBQUFBQUI0QTNBQUFBQkFJUUFQLy9EZ0RBVUYvLy8vOE9BSG9pU3Y4S0FBSUFOUUFBQ2dJQUJBQUVDZ0lBQVFBTkFnd0FlaUpLLy8vL0RnQUFBQUFBRGdJTUFNQlFYLy8vL3c0QUFBQUFBQThDREFCNklrci9SaTRrQUFBQUFBQUFBQUFBQUFBQUFBQUE=</t>
        </r>
      </text>
    </comment>
    <comment ref="K237" authorId="0">
      <text>
        <r>
          <rPr>
            <sz val="9"/>
            <color indexed="81"/>
            <rFont val="Tahoma"/>
            <family val="2"/>
          </rPr>
          <t>QzE5SDIxTjNPM3xNQVNURVIgU0hFRVRQaWN0dXJlIDcwM3xWbXBEUkRBeE1EQUVBd0lCQUFBQUFBQUFBQUFBQUFDQUFBQUFBQU1BRmdBQUFFTm9aVzFFY21GM0lERXlMakF1TWk0eE1EYzJCQUlRQUFGZ292KzZ1MEwrLy85S0FMUlRtUD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1QUFBQUJBSVFBQUFBQUFBQUFBQUFBSURHQkZhOEdRY1dDQVFBQUFBa0FCZ0lCQUFBQUNRQUdRZ0FBQkFJQWdBQkFBOElBZ0FCQUFPQU5nQUFBQVFDRUFBQllLTC91cnRDL3YvL1NnQzBVNWovQklBQkFBQUFBQUlJQVAvL1NnQ2dHSDcvQ2dBQ0FBSUFOd1FCQUFFQUFBU0FBZ0FBQUFBQ0NBRC8veXdBb0JoKy93b0FBZ0FEQUFBQUJJQURBQUFBQUFJSUFQLy9IUUMwRTVqL0NnQUNBQVFBTndRQkFBRUFBQVNBQkFBQUFBQUNDQUQvL3gwQWpSMWsvd29BQWdBRkFBQUFCSUFGQUFBQUFBSUlBQUFBQUFDTkhXVC9DZ0FDQUFZQUFBQUVnQVlBQUFBQUFnZ0FBQUR4LzNvaVN2OEtBQUlBQndBQUFBU0FCd0FBQUFBQ0NBQUFBQUFBWnljdy93b0FBZ0FJQUFBQUJJQUlBQUFBQUFJSUFBQUE4ZjlUTEJiL0NnQUNBQWtBQWdRQ0FBY0FLd1FDQUFFQVNBUUFBRGNFQVFBQkJvQUFBQUFBQUFJSUFMdzc3UDlUbEJML0JBSVFBRllWNWY5VGxCTC9OSlAwLzRmSEdmOGpDQUVBQUFJSEFnQUFBQVVIQVFBRUJBY0dBQUlBQWdBREFBQUhEZ0FCQUFBQUF3QmdBTWdBQXdCT1NBQUFBQUFFZ0FrQUFBQUFBZ2dBQUFBQUFFQXgvUDRLQUFJQUNnQUFBQVNBQ2dBQUFBQUNDQUFBQUI0QVFESDgvZ29BQWdBTEFBSUVBZ0FJQUNzRUFnQUFBRWdFQUFBM0JBRUFBUWFBQUFBQUFBQUNDQUFBb0NFQVFFbjQvZ1FDRUFBQVlCb0FRRW40L3BtNUlRQkFDUUQvSXdnQkFBQUNCd0lBQUFBQUJ3MEFBUUFBQUFNQVlBRElBQU1BVHdBQUFBQUVnQXNBQUFBQUFnZ0FBQUR4L3kwMjR2NEtBQUlBREFBM0JBRUFBUUFBQklBTUFBQUFBQUlJQUFBQUFBQWFPOGorQ2dBQ0FBMEFBZ1FDQUFnQUt3UUNBQUFBU0FRQUFEY0VBUUFCQm9BQUFBQUFBQUlJQUFDZ0F3QWFVOFQrQkFJUUFBRmcvUDhhVThUK21ia0RBQm9UelA0akNBRUFBQUlIQWdBQUFBQUhEUUFCQUFBQUF3QmdBTWdBQXdCUEFBQUFBQVNBRFFBQUFBQUNDQUFCQVBIL0IwQ3UvZ29BQWdBT0FBQUFCSUFPQUFBQUFBSUlBQUFBQUFEelJKVCtDZ0FDQUE4QU53UUJBQUVBQUFTQUR3QUFBQUFDQ0FBQkFQSC80RWw2L2dvQUFnQVFBQUFBQklBUUFBQUFBQUlJQUFFQTAvL2dTWHIrQ2dBQ0FCRUFBQUFFZ0JFQUFBQUFBZ2dBQVFERS84MU9ZUDRLQUFJQUVnQTNCQUVBQVFBQUJJQVNBQUFBQUFJSUFBRUF0Zis2VTBiK0NnQUNBQk1BQWdRQ0FBY0FLd1FDQUFBQVNBUUFBRGNFQVFBQkJvQUFBQUFBQUFJSUFEU1R1UCs2dTBMK0JBSVFBTTFzc2YrNnUwTCtOSk80LyszdVNmNGpDQUVBQUFJSEFnQUFBQUFIRFFBQkFBQUFBd0JnQU1nQUF3Qk9BQUFBQUFTQUV3QUFBQUFDQ0FBQkFNVC84MFNVL2dvQUFnQVVBQUFBQklBVUFBQUFBQUlJQUFFQXB2L3pSSlQrQ2dBQ0FCVUFBZ1FDQUFnQUt3UUNBQUFBU0FRQUFEY0VBUUFCQm9BQUFBQUFBQUlJQUFHZ3FmL3pYSkQrQkFJUUFBRmdvdi96WEpEK21ybXAvL01jbVA0akNBRUFBQUlIQWdBQUFBQUhEUUFCQUFBQUF3QmdBTWdBQXdCUEFBQUFBQVNBRlFBQUFBQUNDQUFBQU5QL0IwQ3UvZ29BQWdBV0FBSUVBZ0FIQUNzRUFnQUFBRWdFQUFBR2dBQUFBQUFBQWdnQU5KUFcvd2VvcXY0RUFoQUF6V3pQL3dlb3F2NDBrOWIvT3R1eC9pTUlBUUFBQWdjQ0FBQUFBQWNOQUFFQUFBQURBR0FBeUFBREFFNEFBQUFBQklBV0FBQUFBQUlJQUFBQXhQOGFPOGorQ2dBQ0FCY0FOd1FCQUFFQUFBU0FGd0FBQUFBQ0NBQUFBQUFBelU1Zy9nb0FBZ0FZQURjRUFRQUJBQUFFZ0JnQUFBQUFBZ2dBLy84ZEFHY25NUDhLQUFJQUdRQUFBQVNBR1FBQUFBQUNDQUQvL3l3QWVpSksvd29BQWdBYUFBQUFCWUFiQUFBQUNnQUNBQnNBQkFZRUFBRUFBQUFGQmdRQUFnQUFBQW9HQVFBQkFBQUZnQndBQUFBS0FBSUFIQUFFQmdRQUFnQUFBQVVHQkFBREFBQUFDZ1lCQUFFQUFBV0FIUUFBQUFvQUFnQWRBQVFHQkFBQ0FBQUFCUVlFQUFRQUFBQUtCZ0VBQVFBQUJZQWVBQUFBQ2dBQ0FCNEFCQVlFQUFRQUFBQUZCZ1FBQlFBQUFBQUdBZ0NBQUFBQUJZQWZBQUFBQ2dBQ0FCOEFCQVlFQUFVQUFBQUZCZ1FBQmdBQUFBQUdBZ0NBQUFBQUJZQWdBQUFBQ2dBQ0FDQUFCQVlFQUFZQUFBQUZCZ1FBQndBQUFBQUdBZ0NBQUFBQUJZQWhBQUFBQ2dBQ0FDRUFCQVlFQUFjQUFBQUZCZ1FBQ0FBQUFBb0dBUUFCQUFBRmdDSUFBQUFLQUFJQUlnQUVCZ1FBQ0FBQUFBVUdCQUFKQUFBQUNnWUJBQUVBQUFXQUl3QUFBQW9BQWdBakFBUUdCQUFKQUFBQUJRWUVBQW9BQUFBQUJnSUFBZ0FBQUFXQUpBQUFBQW9BQWdBa0FBUUdCQUFKQUFBQUJRWUVBQXNBQUFBS0JnRUFBUUFBQllBbEFBQUFDZ0FDQUNVQUJBWUVBQXNBQUFBRkJnUUFEQUFBQUFvR0FRQUJBQUFGZ0NZQUFBQUtBQUlBSmdBRUJnUUFEQUFBQUFVR0JBQU5BQUFBQ2dZQkFBRUFBQVdBSndBQUFBb0FBZ0FuQUFRR0JBQU5BQUFBQlFZRUFBNEFBQUFBQmdJQUFnQURCZ0lBQWdBTEJoQUFKZ0FBQUM4QUFBQW9BQUFBQUFBQUFBQUFCWUFvQUFBQUNnQUNBQ2dBQkFZRUFBNEFBQUFGQmdRQUR3QUFBQW9HQVFBQkFBQUZnQ2tBQUFBS0FBSUFLUUFFQmdRQUR3QUFBQVVHQkFBUUFBQUFBQVlDQUFJQUF3WUNBQUlBQ3dZUUFERUFBQUFvQUFBQUxBQUFBQ29BQUFBQUFBV0FLZ0FBQUFvQUFnQXFBQVFHQkFBUUFBQUFCUVlFQUJFQUFBQUtCZ0VBQVFBQUJZQXJBQUFBQ2dBQ0FDc0FCQVlFQUJFQUFBQUZCZ1FBRWdBQUFBQUdBZ0FFQUFvR0FRQUJBQUFGZ0N3QUFBQUtBQUlBTEFBRUJnUUFFQUFBQUFVR0JBQVRBQUFBQ2dZQkFBRUFBQVdBTFFBQUFBb0FBZ0F0QUFRR0JBQVRBQUFBQlFZRUFCUUFBQUFBQmdJQUFnQUFBQVdBTGdBQUFBb0FBZ0F1QUFRR0JBQVRBQUFBQlFZRUFCVUFBQUFLQmdFQUFRQUFCWUF2QUFBQUNnQUNBQzhBQkFZRUFBMEFBQUFGQmdRQUZRQUFBQW9HQVFBQkFBQUZnREFBQUFBS0FBSUFNQUFFQmdRQUZRQUFBQVVHQkFBV0FBQUFDZ1lCQUFFQUFBV0FNUUFBQUFvQUFnQXhBQVFHQkFBUEFBQUFCUVlFQUJjQUFBQUtCZ0VBQVFBQUJZQXlBQUFBQ2dBQ0FESUFCQVlFQUFjQUFBQUZCZ1FBR0FBQUFBQUdBZ0NBQUFBQUJZQXpBQUFBQ2dBQ0FETUFCQVlFQUJnQUFBQUZCZ1FBR1FBQUFBQUdBZ0NBQUFBQUJZQTBBQUFBQ2dBQ0FEUUFCQVlFQUFRQUFBQUZCZ1FBR1FBQUFBQUdBZ0NBQUFBQUI0QTNBQUFBQkFJUUFQLy9EZ0RBVUYvLy8vOE9BSG9pU3Y4S0FBSUFOUUFBQ2dJQUJBQUVDZ0lBQVFBTkFnd0FlaUpLLy8vL0RnQUFBQUFBRGdJTUFNQlFYLy8vL3c0QUFBQUFBQThDREFCNklrci9SaTRrQUFBQUFBQUFBQUFBQUFBQUFBQUE=</t>
        </r>
      </text>
    </comment>
    <comment ref="J238" authorId="0">
      <text>
        <r>
          <rPr>
            <sz val="9"/>
            <color indexed="81"/>
            <rFont val="Tahoma"/>
            <family val="2"/>
          </rPr>
          <t>QzE5SDIxTjN8TUFTVEVSIFNIRUVUUGljdHVyZSAxNTV8Vm1wRFJEQXhNREFFQXdJQkFBQUFBQUFBQUFBQUFBQ0FBQUFBQUFNQUZnQUFBRU5vWlcxRWNtRjNJREV5TGpBdU1pNHhNRGMyQkFJUUFCYlEyLy9IenJIL3luQnhBQnUra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FajZqUjRXQ0FRQUFBQWtBQmdJQkFBQUFDUUFHUWdBQUJBSUFnQUJBQThJQWdBQkFBT0FNZ0FBQUFRQ0VBQVcwTnYveDg2eC84cHdjUUFidm9nQUJJQUJBQUFBQUFJSUFBQUFIZ0RIRHJML0NnQUNBQUlBTndRQkFBRUFBQVNBQWdBQUFBQUNDQUFBQUE4QTJnbk0vd29BQWdBREFBQUFCSUFEQUFBQUFBSUlBQUVBOGYvYUNjei9DZ0FDQUFRQUFBQUVnQVFBQUFBQUFnZ0FBQURpLyswRTV2OEtBQUlBQlFBQUFBU0FCUUFBQUFBQ0NBQUFBUEgvQUFBQUFBb0FBZ0FHQUFBQUJJQUdBQUFBQUFJSUFNQzY1LzhkaUJ3QUNnQUNBQWNBQWdRQ0FBY0FLd1FDQUFFQVNBUUFBQWFBQUFBQUFBQUNDQUI4OXVML0hmQVlBQVFDRUFBVzBOdi9IZkFZQVBSTjYvOVFJeUFBSXdnQkFBQUNCd0lBQUFBRkJ3RUFCQVFIQmdBQ0FBSUFBd0FBQnc0QUFRQUFBQU1BWUFESUFBTUFUa2dBQUFBQUJJQUhBQUFBQUFJSUFBQUFBQUJPS2k0QUNnQUNBQWdBQUFBRWdBZ0FBQUFBQWdnQUFBQUFBRTRxVEFBS0FBSUFDUUFBQUFTQUNRQUFBQUFDQ0FEdEJPYi9UaXBiQUFvQUFnQUtBRGNFQVFBQkFBQUVnQW9BQUFBQUFnZ0E3UVRtLzA0cWVRQUtBQUlBQ3dBM0JBRUFBUUFBQklBTEFBQUFBQUlJQUFBQUFBQk9Lb2dBQ2dBQ0FBd0FOd1FCQUFFQUFBU0FEQUFBQUFBQ0NBQVQreGtBVGlwNUFBb0FBZ0FOQUFJRUFnQUhBQ3NFQWdBQkFFZ0VBQUEzQkFFQUFRYUFBQUFBQUFBQ0NBQkdqaDBBVHBKMUFBUUNFQURnWnhZQVRwSjFBRWFPSFFDMCtJTUFJd2dCQUFBQ0J3SUFBQUFGQndFQUFRQUhEZ0FCQUFBQUF3QmdBTWdBQXdCT1NBQUFBQUFFZ0EwQUFBQUFBZ2dBRS9zWkFFNHFXd0FLQUFJQURnQTNCQUVBQVFBQUJJQU9BQUFBQUFJSUFFQkZHQUFkaUJ3QUNnQUNBQThBQUFBRWdBOEFBQUFBQWdnQVhjMDBBRjNOSlFBS0FBSUFFQUFBQUFTQUVBQUFBQUFDQ0FBZ0Nqc0FpU1ZEQUFvQUFnQVJBQUFBQklBUkFBQUFBQUlJQUQyU1Z3REpha3dBQ2dBQ0FCSUFBQUFFZ0JJQUFBQUFBZ2dBbDkxdEFOMVhPQUFLQUFJQUV3QUNCQUlBQndBckJBSUFBQUJJQkFBQUJvQUFBQUFBQUFJSUFNcHdjUURkdnpRQUJBSVFBR1JLYWdEZHZ6UUF5bkJ4QUJEek93QWpDQUVBQUFJSEFnQUFBQUFIRFFBQkFBQUFBd0JnQU1nQUF3Qk9BQUFBQUFTQUV3QUFBQUFDQ0FEVW9HY0FzZjhhQUFvQUFnQVVBQUFBQklBVUFBQUFBQUlJQUxjWVN3Qnh1aEVBQ2dBQ0FCVUFBQUFFZ0JVQUFBQUFBZ2dBLy84T0FBQUFBQUFLQUFJQUZnQUFBQVNBRmdBQUFBQUNDQUFBQUI0QTdRVG0vd29BQWdBWEFBQUFCWUFZQUFBQUNnQUNBQmdBQkFZRUFBRUFBQUFGQmdRQUFnQUFBQW9HQVFBQkFBQUZnQmtBQUFBS0FBSUFHUUFFQmdRQUFnQUFBQVVHQkFBREFBQUFBQVlDQUlBQUFBQUZnQm9BQUFBS0FBSUFHZ0FFQmdRQUF3QUFBQVVHQkFBRUFBQUFBQVlDQUlBQUFBQUZnQnNBQUFBS0FBSUFHd0FFQmdRQUJBQUFBQVVHQkFBRkFBQUFBQVlDQUlBQUFBQUZnQndBQUFBS0FBSUFIQUFFQmdRQUJRQUFBQVVHQkFBR0FBQUFBQVlDQUlBQUFBQUZnQjBBQUFBS0FBSUFIUUFFQmdRQUJnQUFBQVVHQkFBSEFBQUFBQVlDQUlBQUFBQUZnQjRBQUFBS0FBSUFIZ0FFQmdRQUJ3QUFBQVVHQkFBSUFBQUFDZ1lCQUFFQUFBV0FId0FBQUFvQUFnQWZBQVFHQkFBSUFBQUFCUVlFQUFrQUFBQUtCZ0VBQVFBQUJZQWdBQUFBQ2dBQ0FDQUFCQVlFQUFrQUFBQUZCZ1FBQ2dBQUFBb0dBUUFCQUFBRmdDRUFBQUFLQUFJQUlRQUVCZ1FBQ2dBQUFBVUdCQUFMQUFBQUNnWUJBQUVBQUFXQUlnQUFBQW9BQWdBaUFBUUdCQUFMQUFBQUJRWUVBQXdBQUFBS0JnRUFBUUFBQllBakFBQUFDZ0FDQUNNQUJBWUVBQXdBQUFBRkJnUUFEUUFBQUFvR0FRQUJBQUFGZ0NRQUFBQUtBQUlBSkFBRUJnUUFDQUFBQUFVR0JBQU5BQUFBQ2dZQkFBRUFBQVdBSlFBQUFBb0FBZ0FsQUFRR0JBQUhBQUFBQlFZRUFBNEFBQUFBQmdJQWdBQUFBQVdBSmdBQUFBb0FBZ0FtQUFRR0JBQU9BQUFBQlFZRUFBOEFBQUFBQUFXQUp3QUFBQW9BQWdBbkFBUUdCQUFQQUFBQUJRWUVBQkFBQUFBQUJnSUFnQUFBQUFXQUtBQUFBQW9BQWdBb0FBUUdCQUFRQUFBQUJRWUVBQkVBQUFBQUJnSUFnQUFBQUFXQUtRQUFBQW9BQWdBcEFBUUdCQUFSQUFBQUJRWUVBQklBQUFBQUJnSUFnQUFBQUFXQUtnQUFBQW9BQWdBcUFBUUdCQUFTQUFBQUJRWUVBQk1BQUFBQUJnSUFnQUFBQUFXQUt3QUFBQW9BQWdBckFBUUdCQUFUQUFBQUJRWUVBQlFBQUFBQUJnSUFnQUFBQUFXQUxBQUFBQW9BQWdBc0FBUUdCQUFQQUFBQUJRWUVBQlFBQUFBQUJnSUFnQUFBQUFXQUxRQUFBQW9BQWdBdEFBUUdCQUFPQUFBQUJRWUVBQlVBQUFBQUJnSUFnQUFBQUFXQUxnQUFBQW9BQWdBdUFBUUdCQUFGQUFBQUJRWUVBQlVBQUFBQUJnSUFnQUFBQUFXQUx3QUFBQW9BQWdBdkFBUUdCQUFWQUFBQUJRWUVBQllBQUFBQUJnSUFnQUFBQUFXQU1BQUFBQW9BQWdBd0FBUUdCQUFDQUFBQUJRWUVBQllBQUFBQUJnSUFnQUFBQUFlQU13QUFBQVFDRUFBQUFBQUFORFA3L3dBQUFBRHRCT2IvQ2dBQ0FERUFBQW9DQUFRQUJBb0NBQUVBRFFJTUFPMEU1djhBQUFBQUFBQUFBQTRDREFBME0vdi9BQUFBQUFBQUFBQVBBZ3dBN1FUbS8wWXVGUUFBQUFBQUFBQUhnRFFBQUFBRUFoQUFBQUFBQU5COUpBQUFBQUFBVHFVVUFBb0FBZ0F5QUFBS0FnQUVBQVFLQWdBQkFBMENEQUJPcFJRQUFBQUFBQUFBQUFBT0Fnd0EwSDBrQUFBQUFBQUFBQUFBRHdJTUFFNmxGQUNCMkE4QUFBQUFBQUFBQjRBMUFBQUFCQUlRQUhwVlVRRGpRRVFBZWxWUkFKMFNMd0FLQUFJQU13QUFDZ0lBQkFBRUNnSUFBUUFOQWd3QW5SSXZBSHBWVVFBQUFBQUFEZ0lNQU9OQVJBQjZWVkVBQUFBQUFBOENEQUNkRWk4QXdJTm1BQUFBQUFBQUFBQUFBQUFBQUFBQQ==</t>
        </r>
      </text>
    </comment>
    <comment ref="K238" authorId="0">
      <text>
        <r>
          <rPr>
            <sz val="9"/>
            <color indexed="81"/>
            <rFont val="Tahoma"/>
            <family val="2"/>
          </rPr>
          <t>QzE5SDIxTjN8TUFTVEVSIFNIRUVUUGljdHVyZSAxNTV8Vm1wRFJEQXhNREFFQXdJQkFBQUFBQUFBQUFBQUFBQ0FBQUFBQUFNQUZnQUFBRU5vWlcxRWNtRjNJREV5TGpBdU1pNHhNRGMyQkFJUUFCYlEyLy9IenJIL3luQnhBQnUra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FajZqUjRXQ0FRQUFBQWtBQmdJQkFBQUFDUUFHUWdBQUJBSUFnQUJBQThJQWdBQkFBT0FNZ0FBQUFRQ0VBQVcwTnYveDg2eC84cHdjUUFidm9nQUJJQUJBQUFBQUFJSUFBQUFIZ0RIRHJML0NnQUNBQUlBTndRQkFBRUFBQVNBQWdBQUFBQUNDQUFBQUE4QTJnbk0vd29BQWdBREFBQUFCSUFEQUFBQUFBSUlBQUVBOGYvYUNjei9DZ0FDQUFRQUFBQUVnQVFBQUFBQUFnZ0FBQURpLyswRTV2OEtBQUlBQlFBQUFBU0FCUUFBQUFBQ0NBQUFBUEgvQUFBQUFBb0FBZ0FHQUFBQUJJQUdBQUFBQUFJSUFNQzY1LzhkaUJ3QUNnQUNBQWNBQWdRQ0FBY0FLd1FDQUFFQVNBUUFBQWFBQUFBQUFBQUNDQUI4OXVML0hmQVlBQVFDRUFBVzBOdi9IZkFZQVBSTjYvOVFJeUFBSXdnQkFBQUNCd0lBQUFBRkJ3RUFCQVFIQmdBQ0FBSUFBd0FBQnc0QUFRQUFBQU1BWUFESUFBTUFUa2dBQUFBQUJJQUhBQUFBQUFJSUFBQUFBQUJPS2k0QUNnQUNBQWdBQUFBRWdBZ0FBQUFBQWdnQUFBQUFBRTRxVEFBS0FBSUFDUUFBQUFTQUNRQUFBQUFDQ0FEdEJPYi9UaXBiQUFvQUFnQUtBRGNFQVFBQkFBQUVnQW9BQUFBQUFnZ0E3UVRtLzA0cWVRQUtBQUlBQ3dBM0JBRUFBUUFBQklBTEFBQUFBQUlJQUFBQUFBQk9Lb2dBQ2dBQ0FBd0FOd1FCQUFFQUFBU0FEQUFBQUFBQ0NBQVQreGtBVGlwNUFBb0FBZ0FOQUFJRUFnQUhBQ3NFQWdBQkFFZ0VBQUEzQkFFQUFRYUFBQUFBQUFBQ0NBQkdqaDBBVHBKMUFBUUNFQURnWnhZQVRwSjFBRWFPSFFDMCtJTUFJd2dCQUFBQ0J3SUFBQUFGQndFQUFRQUhEZ0FCQUFBQUF3QmdBTWdBQXdCT1NBQUFBQUFFZ0EwQUFBQUFBZ2dBRS9zWkFFNHFXd0FLQUFJQURnQTNCQUVBQVFBQUJJQU9BQUFBQUFJSUFFQkZHQUFkaUJ3QUNnQUNBQThBQUFBRWdBOEFBQUFBQWdnQVhjMDBBRjNOSlFBS0FBSUFFQUFBQUFTQUVBQUFBQUFDQ0FBZ0Nqc0FpU1ZEQUFvQUFnQVJBQUFBQklBUkFBQUFBQUlJQUQyU1Z3REpha3dBQ2dBQ0FCSUFBQUFFZ0JJQUFBQUFBZ2dBbDkxdEFOMVhPQUFLQUFJQUV3QUNCQUlBQndBckJBSUFBQUJJQkFBQUJvQUFBQUFBQUFJSUFNcHdjUURkdnpRQUJBSVFBR1JLYWdEZHZ6UUF5bkJ4QUJEek93QWpDQUVBQUFJSEFnQUFBQUFIRFFBQkFBQUFBd0JnQU1nQUF3Qk9BQUFBQUFTQUV3QUFBQUFDQ0FEVW9HY0FzZjhhQUFvQUFnQVVBQUFBQklBVUFBQUFBQUlJQUxjWVN3Qnh1aEVBQ2dBQ0FCVUFBQUFFZ0JVQUFBQUFBZ2dBLy84T0FBQUFBQUFLQUFJQUZnQUFBQVNBRmdBQUFBQUNDQUFBQUI0QTdRVG0vd29BQWdBWEFBQUFCWUFZQUFBQUNnQUNBQmdBQkFZRUFBRUFBQUFGQmdRQUFnQUFBQW9HQVFBQkFBQUZnQmtBQUFBS0FBSUFHUUFFQmdRQUFnQUFBQVVHQkFBREFBQUFBQVlDQUlBQUFBQUZnQm9BQUFBS0FBSUFHZ0FFQmdRQUF3QUFBQVVHQkFBRUFBQUFBQVlDQUlBQUFBQUZnQnNBQUFBS0FBSUFHd0FFQmdRQUJBQUFBQVVHQkFBRkFBQUFBQVlDQUlBQUFBQUZnQndBQUFBS0FBSUFIQUFFQmdRQUJRQUFBQVVHQkFBR0FBQUFBQVlDQUlBQUFBQUZnQjBBQUFBS0FBSUFIUUFFQmdRQUJnQUFBQVVHQkFBSEFBQUFBQVlDQUlBQUFBQUZnQjRBQUFBS0FBSUFIZ0FFQmdRQUJ3QUFBQVVHQkFBSUFBQUFDZ1lCQUFFQUFBV0FId0FBQUFvQUFnQWZBQVFHQkFBSUFBQUFCUVlFQUFrQUFBQUtCZ0VBQVFBQUJZQWdBQUFBQ2dBQ0FDQUFCQVlFQUFrQUFBQUZCZ1FBQ2dBQUFBb0dBUUFCQUFBRmdDRUFBQUFLQUFJQUlRQUVCZ1FBQ2dBQUFBVUdCQUFMQUFBQUNnWUJBQUVBQUFXQUlnQUFBQW9BQWdBaUFBUUdCQUFMQUFBQUJRWUVBQXdBQUFBS0JnRUFBUUFBQllBakFBQUFDZ0FDQUNNQUJBWUVBQXdBQUFBRkJnUUFEUUFBQUFvR0FRQUJBQUFGZ0NRQUFBQUtBQUlBSkFBRUJnUUFDQUFBQUFVR0JBQU5BQUFBQ2dZQkFBRUFBQVdBSlFBQUFBb0FBZ0FsQUFRR0JBQUhBQUFBQlFZRUFBNEFBQUFBQmdJQWdBQUFBQVdBSmdBQUFBb0FBZ0FtQUFRR0JBQU9BQUFBQlFZRUFBOEFBQUFBQUFXQUp3QUFBQW9BQWdBbkFBUUdCQUFQQUFBQUJRWUVBQkFBQUFBQUJnSUFnQUFBQUFXQUtBQUFBQW9BQWdBb0FBUUdCQUFRQUFBQUJRWUVBQkVBQUFBQUJnSUFnQUFBQUFXQUtRQUFBQW9BQWdBcEFBUUdCQUFSQUFBQUJRWUVBQklBQUFBQUJnSUFnQUFBQUFXQUtnQUFBQW9BQWdBcUFBUUdCQUFTQUFBQUJRWUVBQk1BQUFBQUJnSUFnQUFBQUFXQUt3QUFBQW9BQWdBckFBUUdCQUFUQUFBQUJRWUVBQlFBQUFBQUJnSUFnQUFBQUFXQUxBQUFBQW9BQWdBc0FBUUdCQUFQQUFBQUJRWUVBQlFBQUFBQUJnSUFnQUFBQUFXQUxRQUFBQW9BQWdBdEFBUUdCQUFPQUFBQUJRWUVBQlVBQUFBQUJnSUFnQUFBQUFXQUxnQUFBQW9BQWdBdUFBUUdCQUFGQUFBQUJRWUVBQlVBQUFBQUJnSUFnQUFBQUFXQUx3QUFBQW9BQWdBdkFBUUdCQUFWQUFBQUJRWUVBQllBQUFBQUJnSUFnQUFBQUFXQU1BQUFBQW9BQWdBd0FBUUdCQUFDQUFBQUJRWUVBQllBQUFBQUJnSUFnQUFBQUFlQU13QUFBQVFDRUFBQUFBQUFORFA3L3dBQUFBRHRCT2IvQ2dBQ0FERUFBQW9DQUFRQUJBb0NBQUVBRFFJTUFPMEU1djhBQUFBQUFBQUFBQTRDREFBME0vdi9BQUFBQUFBQUFBQVBBZ3dBN1FUbS8wWXVGUUFBQUFBQUFBQUhnRFFBQUFBRUFoQUFBQUFBQU5COUpBQUFBQUFBVHFVVUFBb0FBZ0F5QUFBS0FnQUVBQVFLQWdBQkFBMENEQUJPcFJRQUFBQUFBQUFBQUFBT0Fnd0EwSDBrQUFBQUFBQUFBQUFBRHdJTUFFNmxGQUNCMkE4QUFBQUFBQUFBQjRBMUFBQUFCQUlRQUhwVlVRRGpRRVFBZWxWUkFKMFNMd0FLQUFJQU13QUFDZ0lBQkFBRUNnSUFBUUFOQWd3QW5SSXZBSHBWVVFBQUFBQUFEZ0lNQU9OQVJBQjZWVkVBQUFBQUFBOENEQUNkRWk4QXdJTm1BQUFBQUFBQUFBQUFBQUFBQUFBQQ==</t>
        </r>
      </text>
    </comment>
    <comment ref="J239" authorId="0">
      <text>
        <r>
          <rPr>
            <sz val="9"/>
            <color indexed="81"/>
            <rFont val="Tahoma"/>
            <family val="2"/>
          </rPr>
          <t>QzE4SDI4TjZ8TUFTVEVSIFNIRUVUUGljdHVyZSA0Mjd8Vm1wRFJEQXhNREFFQXdJQkFBQUFBQUFBQUFBQUFBQ0FBQUFBQUFNQUZnQUFBRU5vWlcxRWNtRjNJREV5TGpBdU1pNHhNRGMyQkFJUUFDZVJwZi9heWN2L1pzYU1BSVlkd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HZ3F0eElXQ0FRQUFBQWtBQmdJQkFBQUFDUUFHUWdBQUJBSUFnQUJBQThJQWdBQkFBT0FOQUFBQUFRQ0VBQW5rYVgvMnNuTC8yYkdqQUNHSGJZQUJJQUJBQUFBQUFJSUFBQUFwdjl6NHBzQUNnQUNBQUlBTndRQkFBRUFBQVNBQWdBQUFBQUNDQUFBQUxYL1lPZUJBQW9BQWdBREFEY0VBUUFCQUFBRWdBTUFBQUFBQWdnQUFBRFQvMkRuZ1FBS0FBSUFCQUFBQUFTQUJBQUFBQUFDQ0FBQUFPTC9jK0tiQUFvQUFnQUZBQUFBQklBRkFBQUFBQUlJQUFBQUFBQno0cHNBQ2dBQ0FBWUFBQUFFZ0FZQUFBQUFBZ2dBLy84T0FHRG5nUUFLQUFJQUJ3QUFBQVNBQndBQUFBQUNDQUFBQUFBQVRPeG5BQW9BQWdBSUFBQUFCSUFJQUFBQUFBSUlBQUFBNHY5TTdHY0FDZ0FDQUFrQUFBQUVnQWtBQUFBQUFnZ0EvLzhzQUdEbmdRQUtBQUlBQ2dBQUFBU0FDZ0FBQUFBQ0NBRC8venNBVE94bkFBb0FBZ0FMQUFJRUFnQUhBQ3NFQWdBQkFFZ0VBQUEzQkFFQUFRYUFBQUFBQUFBQ0NBQXprejhBVEZSa0FBUUNFQURNYkRnQVRGUmtBS3JxUndDQWgyc0FJd2dCQUFBQ0J3SUFBQUFGQndFQUJRUUhCZ0FDQUFJQUF3QUFCdzRBQVFBQUFBTUFZQURJQUFNQVRrZ0FBQUFBQklBTEFBQUFBQUlJQVAvL0xBQTU4VTBBQ2dBQ0FBd0FOd1FCQUFFQUFBU0FEQUFBQUFBQ0NBRC8venNBSnZZekFBb0FBZ0FOQUFBQUJJQU5BQUFBQUFJSUFQLy9XUUFtOWpNQUNnQUNBQTRBQWdRQ0FBY0FLd1FDQUFBQVNBUUFBQWFBQUFBQUFBQUNDQUF6azEwQUpsNHdBQVFDRUFETWJGWUFKbDR3QURPVFhRQlprVGNBSXdnQkFBQUNCd0lBQUFBQUJ3MEFBUUFBQUFNQVlBRElBQU1BVGdBQUFBQUVnQTRBQUFBQUFnZ0FBQUJwQUJQN0dRQUtBQUlBRHdBQUFBU0FEd0FBQUFBQ0NBQUFBSWNBRS9zWkFBb0FBZ0FRQUFJRUFnQUhBQ3NFQWdBQ0FFZ0VBQUEzQkFFQUFRYUFBQUFBQUFBQ0NBQXprNG9BRTJNV0FBUUNFQURNYklNQUUyTVdBR2JHakFBVDh5Z0FJd2dCQUFBQ0J3SUFBQUFGQndFQUFRQUhEd0FCQUFBQUF3QmdBTWdBQXdCT1NESUFBQUFBQklBUUFBQUFBQUlJQVAvL1dRQUFBQUFBQ2dBQ0FCRUFBZ1FDQUFjQUt3UUNBQUFBU0FRQUFBYUFBQUFBQUFBQ0NBQXprMTBBQUdqOC93UUNFQURNYkZZQUFHajgvek9UWFFBem13TUFJd2dCQUFBQ0J3SUFBQUFBQncwQUFRQUFBQU1BWUFESUFBTUFUZ0FBQUFBRWdCRUFBQUFBQWdnQS8vODdBQUFBQUFBS0FBSUFFZ0FBQUFTQUVnQUFBQUFDQ0FELy95d0FFL3NaQUFvQUFnQVRBQUlFQWdBSEFDc0VBZ0FBQUVnRUFBQUdnQUFBQUFBQUFnZ0FNNU13QUJOakZnQUVBaEFBekd3cEFCTmpGZ0F6a3pBQVJwWWRBQ01JQVFBQUFnY0NBQUFBQUFjTkFBRUFBQUFEQUdBQXlBQURBRTRBQUFBQUJJQVRBQUFBQUFJSUFQLy9MQUR0Qk9iL0NnQUNBQlFBQWdRQ0FBY0FLd1FDQUFBQVNBUUFBQWFBQUFBQUFBQUNDQUF6a3pBQTdXemkvd1FDRUFETWJDa0E3V3ppL3pPVE1BQWdvT24vSXdnQkFBQUNCd0lBQUFBQUJ3MEFBUUFBQUFNQVlBRElBQU1BVGdBQUFBQUVnQlFBQUFBQUFnZ0EvLzhPQU8wRTV2OEtBQUlBRlFBM0JBRUFBUUFBQklBVkFBQUFBQUlJQVAvL093RGFDY3ovQ2dBQ0FCWUFOd1FCQUFFQUFBU0FGZ0FBQUFBQ0NBRC8venNBYytLYkFBb0FBZ0FYQUFBQUJJQVhBQUFBQUFJSUFQLy9MQUNHM2JVQUNnQUNBQmdBTndRQkFBRUFBQVNBR0FBQUFBQUNDQUQvLzFrQWMrS2JBQW9BQWdBWkFEY0VBUUFCQUFBRmdCb0FBQUFLQUFJQUdnQUVCZ1FBQVFBQUFBVUdCQUFDQUFBQUNnWUJBQUVBQUFXQUd3QUFBQW9BQWdBYkFBUUdCQUFDQUFBQUJRWUVBQU1BQUFBS0JnRUFBUUFBQllBY0FBQUFDZ0FDQUJ3QUJBWUVBQU1BQUFBRkJnUUFCQUFBQUFBR0FnQ0FBQUFBQllBZEFBQUFDZ0FDQUIwQUJBWUVBQVFBQUFBRkJnUUFCUUFBQUFBR0FnQ0FBQUFBQllBZUFBQUFDZ0FDQUI0QUJBWUVBQVVBQUFBRkJnUUFCZ0FBQUFBR0FnQ0FBQUFBQllBZkFBQUFDZ0FDQUI4QUJBWUVBQVlBQUFBRkJnUUFCd0FBQUFBR0FnQ0FBQUFBQllBZ0FBQUFDZ0FDQUNBQUJBWUVBQWNBQUFBRkJnUUFDQUFBQUFBR0FnQ0FBQUFBQllBaEFBQUFDZ0FDQUNFQUJBWUVBQU1BQUFBRkJnUUFDQUFBQUFBR0FnQ0FBQUFBQllBaUFBQUFDZ0FDQUNJQUJBWUVBQVlBQUFBRkJnUUFDUUFBQUFvR0FRQUJBQUFGZ0NNQUFBQUtBQUlBSXdBRUJnUUFDUUFBQUFVR0JBQUtBQUFBQ2dZQkFBRUFBQVdBSkFBQUFBb0FBZ0FrQUFRR0JBQUtBQUFBQlFZRUFBc0FBQUFLQmdFQUFRQUFCWUFsQUFBQUNnQUNBQ1VBQkFZRUFBc0FBQUFGQmdRQURBQUFBQW9HQVFBQkFBQUZnQ1lBQUFBS0FBSUFKZ0FFQmdRQURBQUFBQVVHQkFBTkFBQUFBQVlDQUlBQUFBQUZnQ2NBQUFBS0FBSUFKd0FFQmdRQURRQUFBQVVHQkFBT0FBQUFBQVlDQUlBQUFBQUZnQ2dBQUFBS0FBSUFLQUFFQmdRQURnQUFBQVVHQkFBUEFBQUFDZ1lCQUFFQUFBV0FLUUFBQUFvQUFnQXBBQVFHQkFBT0FBQUFCUVlFQUJBQUFBQUFCZ0lBZ0FBQUFBV0FLZ0FBQUFvQUFnQXFBQVFHQkFBUUFBQUFCUVlFQUJFQUFBQUFCZ0lBZ0FBQUFBV0FLd0FBQUFvQUFnQXJBQVFHQkFBUkFBQUFCUVlFQUJJQUFBQUFCZ0lBZ0FBQUFBV0FMQUFBQUFvQUFnQXNBQVFHQkFBTUFBQUFCUVlFQUJJQUFBQUFCZ0lBZ0FBQUFBV0FMUUFBQUFvQUFnQXRBQVFHQkFBUkFBQUFCUVlFQUJNQUFBQUtCZ0VBQVFBQUJZQXVBQUFBQ2dBQ0FDNEFCQVlFQUJNQUFBQUZCZ1FBRkFBQUFBb0dBUUFCQUFBRmdDOEFBQUFLQUFJQUx3QUVCZ1FBRXdBQUFBVUdCQUFWQUFBQUNnWUJBQUVBQUFXQU1BQUFBQW9BQWdBd0FBUUdCQUFKQUFBQUJRWUVBQllBQUFBS0JnRUFBUUFBQllBeEFBQUFDZ0FDQURFQUJBWUVBQllBQUFBRkJnUUFGd0FBQUFvR0FRQUJBQUFGZ0RJQUFBQUtBQUlBTWdBRUJnUUFGZ0FBQUFVR0JBQVlBQUFBQ2dZQkFBRUFBQWVBTlFBQUFBUUNFQUFBQVBIL3BoV1hBQUFBOGY5ZzU0RUFDZ0FDQURNQUFBb0NBQVFBQkFvQ0FBRUFEUUlNQUdEbmdRQUFBUEgvQUFBQUFBNENEQUNtRlpjQUFBRHgvd0FBQUFBUEFnd0FZT2VCQUVZdUJnQUFBQUFBQUFBSGdEWUFBQUFFQWhBQS8vOUtBRmtwTHdELy8wb0FFL3NaQUFvQUFnQTBBQUFLQWdBRUFBUUtBZ0FCQUEwQ0RBQVQreGtBLy85S0FBQUFBQUFPQWd3QVdTa3ZBUC8vU2dBQUFBQUFEd0lNQUJQN0dRQkdMbUFBQUFBQUFBQUFBQUFBQUFBQUFBQT0=</t>
        </r>
      </text>
    </comment>
    <comment ref="K239" authorId="0">
      <text>
        <r>
          <rPr>
            <sz val="9"/>
            <color indexed="81"/>
            <rFont val="Tahoma"/>
            <family val="2"/>
          </rPr>
          <t>QzE4SDI4TjZ8TUFTVEVSIFNIRUVUUGljdHVyZSA0Mjd8Vm1wRFJEQXhNREFFQXdJQkFBQUFBQUFBQUFBQUFBQ0FBQUFBQUFNQUZnQUFBRU5vWlcxRWNtRjNJREV5TGpBdU1pNHhNRGMyQkFJUUFDZVJwZi9heWN2L1pzYU1BSVlkd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HZ3F0eElXQ0FRQUFBQWtBQmdJQkFBQUFDUUFHUWdBQUJBSUFnQUJBQThJQWdBQkFBT0FOQUFBQUFRQ0VBQW5rYVgvMnNuTC8yYkdqQUNHSGJZQUJJQUJBQUFBQUFJSUFBQUFwdjl6NHBzQUNnQUNBQUlBTndRQkFBRUFBQVNBQWdBQUFBQUNDQUFBQUxYL1lPZUJBQW9BQWdBREFEY0VBUUFCQUFBRWdBTUFBQUFBQWdnQUFBRFQvMkRuZ1FBS0FBSUFCQUFBQUFTQUJBQUFBQUFDQ0FBQUFPTC9jK0tiQUFvQUFnQUZBQUFBQklBRkFBQUFBQUlJQUFBQUFBQno0cHNBQ2dBQ0FBWUFBQUFFZ0FZQUFBQUFBZ2dBLy84T0FHRG5nUUFLQUFJQUJ3QUFBQVNBQndBQUFBQUNDQUFBQUFBQVRPeG5BQW9BQWdBSUFBQUFCSUFJQUFBQUFBSUlBQUFBNHY5TTdHY0FDZ0FDQUFrQUFBQUVnQWtBQUFBQUFnZ0EvLzhzQUdEbmdRQUtBQUlBQ2dBQUFBU0FDZ0FBQUFBQ0NBRC8venNBVE94bkFBb0FBZ0FMQUFJRUFnQUhBQ3NFQWdBQkFFZ0VBQUEzQkFFQUFRYUFBQUFBQUFBQ0NBQXprejhBVEZSa0FBUUNFQURNYkRnQVRGUmtBS3JxUndDQWgyc0FJd2dCQUFBQ0J3SUFBQUFGQndFQUJRUUhCZ0FDQUFJQUF3QUFCdzRBQVFBQUFBTUFZQURJQUFNQVRrZ0FBQUFBQklBTEFBQUFBQUlJQVAvL0xBQTU4VTBBQ2dBQ0FBd0FOd1FCQUFFQUFBU0FEQUFBQUFBQ0NBRC8venNBSnZZekFBb0FBZ0FOQUFBQUJJQU5BQUFBQUFJSUFQLy9XUUFtOWpNQUNnQUNBQTRBQWdRQ0FBY0FLd1FDQUFBQVNBUUFBQWFBQUFBQUFBQUNDQUF6azEwQUpsNHdBQVFDRUFETWJGWUFKbDR3QURPVFhRQlprVGNBSXdnQkFBQUNCd0lBQUFBQUJ3MEFBUUFBQUFNQVlBRElBQU1BVGdBQUFBQUVnQTRBQUFBQUFnZ0FBQUJwQUJQN0dRQUtBQUlBRHdBQUFBU0FEd0FBQUFBQ0NBQUFBSWNBRS9zWkFBb0FBZ0FRQUFJRUFnQUhBQ3NFQWdBQ0FFZ0VBQUEzQkFFQUFRYUFBQUFBQUFBQ0NBQXprNG9BRTJNV0FBUUNFQURNYklNQUUyTVdBR2JHakFBVDh5Z0FJd2dCQUFBQ0J3SUFBQUFGQndFQUFRQUhEd0FCQUFBQUF3QmdBTWdBQXdCT1NESUFBQUFBQklBUUFBQUFBQUlJQVAvL1dRQUFBQUFBQ2dBQ0FCRUFBZ1FDQUFjQUt3UUNBQUFBU0FRQUFBYUFBQUFBQUFBQ0NBQXprMTBBQUdqOC93UUNFQURNYkZZQUFHajgvek9UWFFBem13TUFJd2dCQUFBQ0J3SUFBQUFBQncwQUFRQUFBQU1BWUFESUFBTUFUZ0FBQUFBRWdCRUFBQUFBQWdnQS8vODdBQUFBQUFBS0FBSUFFZ0FBQUFTQUVnQUFBQUFDQ0FELy95d0FFL3NaQUFvQUFnQVRBQUlFQWdBSEFDc0VBZ0FBQUVnRUFBQUdnQUFBQUFBQUFnZ0FNNU13QUJOakZnQUVBaEFBekd3cEFCTmpGZ0F6a3pBQVJwWWRBQ01JQVFBQUFnY0NBQUFBQUFjTkFBRUFBQUFEQUdBQXlBQURBRTRBQUFBQUJJQVRBQUFBQUFJSUFQLy9MQUR0Qk9iL0NnQUNBQlFBQWdRQ0FBY0FLd1FDQUFBQVNBUUFBQWFBQUFBQUFBQUNDQUF6a3pBQTdXemkvd1FDRUFETWJDa0E3V3ppL3pPVE1BQWdvT24vSXdnQkFBQUNCd0lBQUFBQUJ3MEFBUUFBQUFNQVlBRElBQU1BVGdBQUFBQUVnQlFBQUFBQUFnZ0EvLzhPQU8wRTV2OEtBQUlBRlFBM0JBRUFBUUFBQklBVkFBQUFBQUlJQVAvL093RGFDY3ovQ2dBQ0FCWUFOd1FCQUFFQUFBU0FGZ0FBQUFBQ0NBRC8venNBYytLYkFBb0FBZ0FYQUFBQUJJQVhBQUFBQUFJSUFQLy9MQUNHM2JVQUNnQUNBQmdBTndRQkFBRUFBQVNBR0FBQUFBQUNDQUQvLzFrQWMrS2JBQW9BQWdBWkFEY0VBUUFCQUFBRmdCb0FBQUFLQUFJQUdnQUVCZ1FBQVFBQUFBVUdCQUFDQUFBQUNnWUJBQUVBQUFXQUd3QUFBQW9BQWdBYkFBUUdCQUFDQUFBQUJRWUVBQU1BQUFBS0JnRUFBUUFBQllBY0FBQUFDZ0FDQUJ3QUJBWUVBQU1BQUFBRkJnUUFCQUFBQUFBR0FnQ0FBQUFBQllBZEFBQUFDZ0FDQUIwQUJBWUVBQVFBQUFBRkJnUUFCUUFBQUFBR0FnQ0FBQUFBQllBZUFBQUFDZ0FDQUI0QUJBWUVBQVVBQUFBRkJnUUFCZ0FBQUFBR0FnQ0FBQUFBQllBZkFBQUFDZ0FDQUI4QUJBWUVBQVlBQUFBRkJnUUFCd0FBQUFBR0FnQ0FBQUFBQllBZ0FBQUFDZ0FDQUNBQUJBWUVBQWNBQUFBRkJnUUFDQUFBQUFBR0FnQ0FBQUFBQllBaEFBQUFDZ0FDQUNFQUJBWUVBQU1BQUFBRkJnUUFDQUFBQUFBR0FnQ0FBQUFBQllBaUFBQUFDZ0FDQUNJQUJBWUVBQVlBQUFBRkJnUUFDUUFBQUFvR0FRQUJBQUFGZ0NNQUFBQUtBQUlBSXdBRUJnUUFDUUFBQUFVR0JBQUtBQUFBQ2dZQkFBRUFBQVdBSkFBQUFBb0FBZ0FrQUFRR0JBQUtBQUFBQlFZRUFBc0FBQUFLQmdFQUFRQUFCWUFsQUFBQUNnQUNBQ1VBQkFZRUFBc0FBQUFGQmdRQURBQUFBQW9HQVFBQkFBQUZnQ1lBQUFBS0FBSUFKZ0FFQmdRQURBQUFBQVVHQkFBTkFBQUFBQVlDQUlBQUFBQUZnQ2NBQUFBS0FBSUFKd0FFQmdRQURRQUFBQVVHQkFBT0FBQUFBQVlDQUlBQUFBQUZnQ2dBQUFBS0FBSUFLQUFFQmdRQURnQUFBQVVHQkFBUEFBQUFDZ1lCQUFFQUFBV0FLUUFBQUFvQUFnQXBBQVFHQkFBT0FBQUFCUVlFQUJBQUFBQUFCZ0lBZ0FBQUFBV0FLZ0FBQUFvQUFnQXFBQVFHQkFBUUFBQUFCUVlFQUJFQUFBQUFCZ0lBZ0FBQUFBV0FLd0FBQUFvQUFnQXJBQVFHQkFBUkFBQUFCUVlFQUJJQUFBQUFCZ0lBZ0FBQUFBV0FMQUFBQUFvQUFnQXNBQVFHQkFBTUFBQUFCUVlFQUJJQUFBQUFCZ0lBZ0FBQUFBV0FMUUFBQUFvQUFnQXRBQVFHQkFBUkFBQUFCUVlFQUJNQUFBQUtCZ0VBQVFBQUJZQXVBQUFBQ2dBQ0FDNEFCQVlFQUJNQUFBQUZCZ1FBRkFBQUFBb0dBUUFCQUFBRmdDOEFBQUFLQUFJQUx3QUVCZ1FBRXdBQUFBVUdCQUFWQUFBQUNnWUJBQUVBQUFXQU1BQUFBQW9BQWdBd0FBUUdCQUFKQUFBQUJRWUVBQllBQUFBS0JnRUFBUUFBQllBeEFBQUFDZ0FDQURFQUJBWUVBQllBQUFBRkJnUUFGd0FBQUFvR0FRQUJBQUFGZ0RJQUFBQUtBQUlBTWdBRUJnUUFGZ0FBQUFVR0JBQVlBQUFBQ2dZQkFBRUFBQWVBTlFBQUFBUUNFQUFBQVBIL3BoV1hBQUFBOGY5ZzU0RUFDZ0FDQURNQUFBb0NBQVFBQkFvQ0FBRUFEUUlNQUdEbmdRQUFBUEgvQUFBQUFBNENEQUNtRlpjQUFBRHgvd0FBQUFBUEFnd0FZT2VCQUVZdUJnQUFBQUFBQUFBSGdEWUFBQUFFQWhBQS8vOUtBRmtwTHdELy8wb0FFL3NaQUFvQUFnQTBBQUFLQWdBRUFBUUtBZ0FCQUEwQ0RBQVQreGtBLy85S0FBQUFBQUFPQWd3QVdTa3ZBUC8vU2dBQUFBQUFEd0lNQUJQN0dRQkdMbUFBQUFBQUFBQUFBQUFBQUFBQUFBQT0=</t>
        </r>
      </text>
    </comment>
    <comment ref="J240" authorId="0">
      <text>
        <r>
          <rPr>
            <sz val="9"/>
            <color indexed="81"/>
            <rFont val="Tahoma"/>
            <family val="2"/>
          </rPr>
          <t>QzE4SDIxTjVPU3xNQVNURVIgU0hFRVRQaWN0dXJlIDQzN3xWbXBEUkRBeE1EQUVBd0lCQUFBQUFBQUFBQUFBQUFDQUFBQUFBQU1BRmdBQUFFTm9aVzFFY21GM0lERXlMakF1TWk0eE1EYzJCQUlRQUN6MnRmLzNnNWYvQUVDSEFPcERn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dncXR4SVdDQVFBQUFBa0FCZ0lCQUFBQUNRQUdRZ0FBQkFJQWdBQkFBOElBZ0FCQUFPQU53QUFBQVFDRUFBczlyWC85NE9YL3dCQWh3RHFRNEVBQklBQkFBQUFBQUlJQVBtSlBRRHFBNEVBQ2dBQ0FBSUFOd1FCQUFFQUFBU0FBZ0FBQUFBQ0NBRDVpVXdBMXdobkFBb0FBZ0FEQURjRUFRQUJBQUFFZ0FNQUFBQUFBZ2dBK1lrOUFNTU5UUUFLQUFJQUJBQUNCQUlBQndBckJBSUFBUUJJQkFBQU53UUJBQUVHZ0FBQUFBQUFBZ2dBdE1VNEFNTjFTUUFFQWhBQVRwOHhBTU4xU1FBc0hVRUE5NmhRQUNNSUFRQUFBZ2NDQUFBQUJRY0JBQVFFQndZQUFnQUNBQU1BQUFjT0FBRUFBQUFEQUdBQXlBQURBRTVJQUFBQUFBU0FCQUFBQUFBQ0NBRDVpVXdBc0JJekFBb0FBZ0FGQUFBQUJJQUZBQUFBQUFJSUFQbUphZ0N3RWpNQUNnQUNBQVlBQWdRQ0FBZ0FLd1FDQUFBQVNBUUFBRGNFQVFBQkJvQUFBQUFBQUFJSUFQa3BiZ0N3S2k4QUJBSVFBUG5wWmdDd0tpOEFra051QUxEcU5nQWpDQUVBQUFJSEFnQUFBQUFIRFFBQkFBQUFBd0JnQU1nQUF3QlBBQUFBQUFTQUJnQUFBQUFDQ0FENWlUMEFuUmNaQUFvQUFnQUhBQUFBQklBSEFBQUFBQUlJQVBtSkh3Q2RGeGtBQ2dBQ0FBZ0FOd1FCQUFFQUFBU0FDQUFBQUFBQ0NBRDVpVXdBaXh6Ly93b0FBZ0FKQUFJRUFnQUhBQ3NFQWdBQkFFZ0VBQUEzQkFFQUFRYUFBQUFBQUFBQ0NBQXNIVkFBaTRUNy93UUNFQURGOWtnQWk0VDcvNk4wV0FDOXR3SUFJd2dCQUFBQ0J3SUFBQUFGQndFQUJRUUhCZ0FDQUFJQUF3QUFCdzRBQVFBQUFBTUFZQURJQUFNQVRrZ0FBQUFBQklBSkFBQUFBQUlJQVBtSlBRQjNJZVgvQ2dBQ0FBb0FBQUFFZ0FvQUFBQUFBZ2dBK1lrZkFIY2g1ZjhLQUFJQUN3QUNCQUlBQndBckJBSUFBQUJJQkFBQUJvQUFBQUFBQUFJSUFDd2RJd0IzaWVIL0JBSVFBTVgyR3dCM2llSC9MQjBqQUt1ODZQOGpDQUVBQUFJSEFnQUFBQUFIRFFBQkFBQUFBd0JnQU1nQUF3Qk9BQUFBQUFTQUN3QUFBQUFDQ0FENWlSQUFaQ2JML3dvQUFnQU1BQUFBQklBTUFBQUFBQUlJQVBtSkh3QlJLN0gvQ2dBQ0FBMEFBZ1FDQUFjQUt3UUNBQUFBU0FRQUFBYUFBQUFBQUFBQ0NBQXNIU01BVVpPdC93UUNFQURGOWhzQVVaT3QveXdkSXdDRXhyVC9Jd2dCQUFBQ0J3SUFBQUFBQncwQUFRQUFBQU1BWUFESUFBTUFUZ0FBQUFBRWdBMEFBQUFBQWdnQStZazlBRkVyc2Y4S0FBSUFEZ0FBQUFTQURnQUFBQUFDQ0FEbG5GRUE5OSthL3dvQUFnQVBBQUlFQWdBUUFDc0VBZ0FBQUVnRUFBQUdnQUFBQUFBQUFnZ0E1VHhWQVBlRGwvOEVBaEFBNWZ4TkFQZURsLzkrVmxVQVhTcWUveU1JQVFBQUFnY0NBQUFBQUFjTkFBRUFBQUFEQUdBQXlBQURBRk1BQUFBQUJJQVBBQUFBQUFJSUFPd0ViUUMwRTZmL0NnQUNBQkFBQUFBRWdCQUFBQUFBQWdnQUFBQ0hBTFFUbVA4S0FBSUFFUUEzQkFFQUFRQUFCSUFSQUFBQUFBSUlBQ1hpYVFDaDZjVC9DZ0FDQUJJQUFBQUVnQklBQUFBQUFnZ0FmeTJBQUk3ODJQOEtBQUlBRXdBM0JBRUFBUUFBQklBVEFBQUFBQUlJQVBtSlRBQmtKc3YvQ2dBQ0FCUUFBQUFFZ0JRQUFBQUFBZ2dBK29ueS8yUW15LzhLQUFJQUZRQUFBQVNBRlFBQUFBQUNDQUQ2aWVQL2R5SGwvd29BQWdBV0FBQUFCSUFXQUFBQUFBSUlBUHFKeGY5M0llWC9DZ0FDQUJjQUFBQUVnQmNBQUFBQUFnZ0Erb20yLzJRbXkvOEtBQUlBR0FBQUFBU0FHQUFBQUFBQ0NBRDZpY1gvVVN1eC93b0FBZ0FaQUFJRUFnQUhBQ3NFQWdBQUFFZ0VBQUFHZ0FBQUFBQUFBZ2dBTFIzSi8xR1RyZjhFQWhBQXh2YkIvMUdUcmY4dEhjbi9oTWEwL3lNSUFRQUFBZ2NDQUFBQUFBY05BQUVBQUFBREFHQUF5QUFEQUU0QUFBQUFCSUFaQUFBQUFBSUlBUHFKNC85Uks3SC9DZ0FDQUJvQUFBQUZnQnNBQUFBS0FBSUFHd0FFQmdRQUFRQUFBQVVHQkFBQ0FBQUFDZ1lCQUFFQUFBV0FIQUFBQUFvQUFnQWNBQVFHQkFBQ0FBQUFCUVlFQUFNQUFBQUtCZ0VBQVFBQUJZQWRBQUFBQ2dBQ0FCMEFCQVlFQUFNQUFBQUZCZ1FBQkFBQUFBb0dBUUFCQUFBRmdCNEFBQUFLQUFJQUhnQUVCZ1FBQkFBQUFBVUdCQUFGQUFBQUFBWUNBQUlBQUFBRmdCOEFBQUFLQUFJQUh3QUVCZ1FBQkFBQUFBVUdCQUFHQUFBQUNnWUJBQUVBQUFXQUlBQUFBQW9BQWdBZ0FBUUdCQUFHQUFBQUJRWUVBQWNBQUFBS0JnRUFBUUFBQllBaEFBQUFDZ0FDQUNFQUJBWUVBQVlBQUFBRkJnUUFDQUFBQUFvR0FRQUJBQUFGZ0NJQUFBQUtBQUlBSWdBRUJnUUFDQUFBQUFVR0JBQUpBQUFBQ2dZQkFBR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5BQUFBQlFZRUFBNEFBQUFBQmdJQWdBQUFBQVdBS0FBQUFBb0FBZ0FvQUFRR0JBQU9BQUFBQlFZRUFBOEFBQUFBQmdJQWdBQUFBQVdBS1FBQUFBb0FBZ0FwQUFRR0JBQVBBQUFBQlFZRUFCQUFBQUFLQmdFQUFRQUFCWUFxQUFBQUNnQUNBQ29BQkFZRUFBOEFBQUFGQmdRQUVRQUFBQUFHQWdDQUFBQUFCWUFyQUFBQUNnQUNBQ3NBQkFZRUFCRUFBQUFGQmdRQUVnQUFBQW9HQVFBQkFBQUZnQ3dBQUFBS0FBSUFMQUFFQmdRQUVRQUFBQVVHQkFBVEFBQUFBQVlDQUlBQUFBQUZnQzBBQUFBS0FBSUFMUUFFQmdRQUNRQUFBQVVHQkFBVEFBQUFBQVlDQUlBQUFBQUZnQzRBQUFBS0FBSUFMZ0FFQmdRQURRQUFBQVVHQkFBVEFBQUFBQVlDQUlBQUFBQUZnQzhBQUFBS0FBSUFMd0FFQmdRQUN3QUFBQVVHQkFBVUFBQUFBQUFGZ0RBQUFBQUtBQUlBTUFBRUJnUUFGQUFBQUFVR0JBQVZBQUFBQUFZQ0FJQUFBQUFGZ0RFQUFBQUtBQUlBTVFBRUJnUUFGUUFBQUFVR0JBQVdBQUFBQUFZQ0FJQUFBQUFGZ0RJQUFBQUtBQUlBTWdBRUJnUUFGZ0FBQUFVR0JBQVhBQUFBQUFZQ0FJQUFBQUFGZ0RNQUFBQUtBQUlBTXdBRUJnUUFGd0FBQUFVR0JBQVlBQUFBQUFZQ0FJQUFBQUFGZ0RRQUFBQUtBQUlBTkFBRUJnUUFHQUFBQUFVR0JBQVpBQUFBQUFZQ0FJQUFBQUFGZ0RVQUFBQUtBQUlBTlFBRUJnUUFGQUFBQUFVR0JBQVpBQUFBQUFZQ0FJQUFBQUFIZ0RnQUFBQUVBaEFBK1lrdUFLdFU0UC81aVM0QVpDYkwvd29BQWdBMkFBQUtBZ0FFQUFRS0FnQUJBQTBDREFCa0pzdi8rWWt1QUFBQUFBQU9BZ3dBcTFUZy8vbUpMZ0FBQUFBQUR3SU1BR1FteS84L3VFTUFBQUFBQUFBQUI0QTVBQUFBQkFJUUFDN3JWZ0MxcnNQL0x1dFdBRFBXcy84S0FBSUFOd0FBQ2dJQUJBQUVDZ0lBQVFBTkFnd0FNOWF6L3k3clZnQUFBQUFBRGdJTUFMV3V3Lzh1NjFZQUFBQUFBQThDREFBejFyUC9zTU5tQUFBQUFBQUFBQWVBT2dBQUFBUUNFQUQ2aWRUL3ExVGcvL3FKMVA5a0pzdi9DZ0FDQURnQUFBb0NBQVFBQkFvQ0FBRUFEUUlNQUdRbXkvLzZpZFQvQUFBQUFBNENEQUNyVk9ELytvblUvd0FBQUFBUEFnd0FaQ2JMLzBDNDZmOEFBQUFBQUFBQUFBQUFBQUFBQUE9PQ==</t>
        </r>
      </text>
    </comment>
    <comment ref="K240" authorId="0">
      <text>
        <r>
          <rPr>
            <sz val="9"/>
            <color indexed="81"/>
            <rFont val="Tahoma"/>
            <family val="2"/>
          </rPr>
          <t>QzE4SDIxTjVPU3xNQVNURVIgU0hFRVRQaWN0dXJlIDQzN3xWbXBEUkRBeE1EQUVBd0lCQUFBQUFBQUFBQUFBQUFDQUFBQUFBQU1BRmdBQUFFTm9aVzFFY21GM0lERXlMakF1TWk0eE1EYzJCQUlRQUN6MnRmLzNnNWYvQUVDSEFPcERn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dncXR4SVdDQVFBQUFBa0FCZ0lCQUFBQUNRQUdRZ0FBQkFJQWdBQkFBOElBZ0FCQUFPQU53QUFBQVFDRUFBczlyWC85NE9YL3dCQWh3RHFRNEVBQklBQkFBQUFBQUlJQVBtSlBRRHFBNEVBQ2dBQ0FBSUFOd1FCQUFFQUFBU0FBZ0FBQUFBQ0NBRDVpVXdBMXdobkFBb0FBZ0FEQURjRUFRQUJBQUFFZ0FNQUFBQUFBZ2dBK1lrOUFNTU5UUUFLQUFJQUJBQUNCQUlBQndBckJBSUFBUUJJQkFBQU53UUJBQUVHZ0FBQUFBQUFBZ2dBdE1VNEFNTjFTUUFFQWhBQVRwOHhBTU4xU1FBc0hVRUE5NmhRQUNNSUFRQUFBZ2NDQUFBQUJRY0JBQVFFQndZQUFnQUNBQU1BQUFjT0FBRUFBQUFEQUdBQXlBQURBRTVJQUFBQUFBU0FCQUFBQUFBQ0NBRDVpVXdBc0JJekFBb0FBZ0FGQUFBQUJJQUZBQUFBQUFJSUFQbUphZ0N3RWpNQUNnQUNBQVlBQWdRQ0FBZ0FLd1FDQUFBQVNBUUFBRGNFQVFBQkJvQUFBQUFBQUFJSUFQa3BiZ0N3S2k4QUJBSVFBUG5wWmdDd0tpOEFra051QUxEcU5nQWpDQUVBQUFJSEFnQUFBQUFIRFFBQkFBQUFBd0JnQU1nQUF3QlBBQUFBQUFTQUJnQUFBQUFDQ0FENWlUMEFuUmNaQUFvQUFnQUhBQUFBQklBSEFBQUFBQUlJQVBtSkh3Q2RGeGtBQ2dBQ0FBZ0FOd1FCQUFFQUFBU0FDQUFBQUFBQ0NBRDVpVXdBaXh6Ly93b0FBZ0FKQUFJRUFnQUhBQ3NFQWdBQkFFZ0VBQUEzQkFFQUFRYUFBQUFBQUFBQ0NBQXNIVkFBaTRUNy93UUNFQURGOWtnQWk0VDcvNk4wV0FDOXR3SUFJd2dCQUFBQ0J3SUFBQUFGQndFQUJRUUhCZ0FDQUFJQUF3QUFCdzRBQVFBQUFBTUFZQURJQUFNQVRrZ0FBQUFBQklBSkFBQUFBQUlJQVBtSlBRQjNJZVgvQ2dBQ0FBb0FBQUFFZ0FvQUFBQUFBZ2dBK1lrZkFIY2g1ZjhLQUFJQUN3QUNCQUlBQndBckJBSUFBQUJJQkFBQUJvQUFBQUFBQUFJSUFDd2RJd0IzaWVIL0JBSVFBTVgyR3dCM2llSC9MQjBqQUt1ODZQOGpDQUVBQUFJSEFnQUFBQUFIRFFBQkFBQUFBd0JnQU1nQUF3Qk9BQUFBQUFTQUN3QUFBQUFDQ0FENWlSQUFaQ2JML3dvQUFnQU1BQUFBQklBTUFBQUFBQUlJQVBtSkh3QlJLN0gvQ2dBQ0FBMEFBZ1FDQUFjQUt3UUNBQUFBU0FRQUFBYUFBQUFBQUFBQ0NBQXNIU01BVVpPdC93UUNFQURGOWhzQVVaT3QveXdkSXdDRXhyVC9Jd2dCQUFBQ0J3SUFBQUFBQncwQUFRQUFBQU1BWUFESUFBTUFUZ0FBQUFBRWdBMEFBQUFBQWdnQStZazlBRkVyc2Y4S0FBSUFEZ0FBQUFTQURnQUFBQUFDQ0FEbG5GRUE5OSthL3dvQUFnQVBBQUlFQWdBUUFDc0VBZ0FBQUVnRUFBQUdnQUFBQUFBQUFnZ0E1VHhWQVBlRGwvOEVBaEFBNWZ4TkFQZURsLzkrVmxVQVhTcWUveU1JQVFBQUFnY0NBQUFBQUFjTkFBRUFBQUFEQUdBQXlBQURBRk1BQUFBQUJJQVBBQUFBQUFJSUFPd0ViUUMwRTZmL0NnQUNBQkFBQUFBRWdCQUFBQUFBQWdnQUFBQ0hBTFFUbVA4S0FBSUFFUUEzQkFFQUFRQUFCSUFSQUFBQUFBSUlBQ1hpYVFDaDZjVC9DZ0FDQUJJQUFBQUVnQklBQUFBQUFnZ0FmeTJBQUk3ODJQOEtBQUlBRXdBM0JBRUFBUUFBQklBVEFBQUFBQUlJQVBtSlRBQmtKc3YvQ2dBQ0FCUUFBQUFFZ0JRQUFBQUFBZ2dBK29ueS8yUW15LzhLQUFJQUZRQUFBQVNBRlFBQUFBQUNDQUQ2aWVQL2R5SGwvd29BQWdBV0FBQUFCSUFXQUFBQUFBSUlBUHFKeGY5M0llWC9DZ0FDQUJjQUFBQUVnQmNBQUFBQUFnZ0Erb20yLzJRbXkvOEtBQUlBR0FBQUFBU0FHQUFBQUFBQ0NBRDZpY1gvVVN1eC93b0FBZ0FaQUFJRUFnQUhBQ3NFQWdBQUFFZ0VBQUFHZ0FBQUFBQUFBZ2dBTFIzSi8xR1RyZjhFQWhBQXh2YkIvMUdUcmY4dEhjbi9oTWEwL3lNSUFRQUFBZ2NDQUFBQUFBY05BQUVBQUFBREFHQUF5QUFEQUU0QUFBQUFCSUFaQUFBQUFBSUlBUHFKNC85Uks3SC9DZ0FDQUJvQUFBQUZnQnNBQUFBS0FBSUFHd0FFQmdRQUFRQUFBQVVHQkFBQ0FBQUFDZ1lCQUFFQUFBV0FIQUFBQUFvQUFnQWNBQVFHQkFBQ0FBQUFCUVlFQUFNQUFBQUtCZ0VBQVFBQUJZQWRBQUFBQ2dBQ0FCMEFCQVlFQUFNQUFBQUZCZ1FBQkFBQUFBb0dBUUFCQUFBRmdCNEFBQUFLQUFJQUhnQUVCZ1FBQkFBQUFBVUdCQUFGQUFBQUFBWUNBQUlBQUFBRmdCOEFBQUFLQUFJQUh3QUVCZ1FBQkFBQUFBVUdCQUFHQUFBQUNnWUJBQUVBQUFXQUlBQUFBQW9BQWdBZ0FBUUdCQUFHQUFBQUJRWUVBQWNBQUFBS0JnRUFBUUFBQllBaEFBQUFDZ0FDQUNFQUJBWUVBQVlBQUFBRkJnUUFDQUFBQUFvR0FRQUJBQUFGZ0NJQUFBQUtBQUlBSWdBRUJnUUFDQUFBQUFVR0JBQUpBQUFBQ2dZQkFBR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5BQUFBQlFZRUFBNEFBQUFBQmdJQWdBQUFBQVdBS0FBQUFBb0FBZ0FvQUFRR0JBQU9BQUFBQlFZRUFBOEFBQUFBQmdJQWdBQUFBQVdBS1FBQUFBb0FBZ0FwQUFRR0JBQVBBQUFBQlFZRUFCQUFBQUFLQmdFQUFRQUFCWUFxQUFBQUNnQUNBQ29BQkFZRUFBOEFBQUFGQmdRQUVRQUFBQUFHQWdDQUFBQUFCWUFyQUFBQUNnQUNBQ3NBQkFZRUFCRUFBQUFGQmdRQUVnQUFBQW9HQVFBQkFBQUZnQ3dBQUFBS0FBSUFMQUFFQmdRQUVRQUFBQVVHQkFBVEFBQUFBQVlDQUlBQUFBQUZnQzBBQUFBS0FBSUFMUUFFQmdRQUNRQUFBQVVHQkFBVEFBQUFBQVlDQUlBQUFBQUZnQzRBQUFBS0FBSUFMZ0FFQmdRQURRQUFBQVVHQkFBVEFBQUFBQVlDQUlBQUFBQUZnQzhBQUFBS0FBSUFMd0FFQmdRQUN3QUFBQVVHQkFBVUFBQUFBQUFGZ0RBQUFBQUtBQUlBTUFBRUJnUUFGQUFBQUFVR0JBQVZBQUFBQUFZQ0FJQUFBQUFGZ0RFQUFBQUtBQUlBTVFBRUJnUUFGUUFBQUFVR0JBQVdBQUFBQUFZQ0FJQUFBQUFGZ0RJQUFBQUtBQUlBTWdBRUJnUUFGZ0FBQUFVR0JBQVhBQUFBQUFZQ0FJQUFBQUFGZ0RNQUFBQUtBQUlBTXdBRUJnUUFGd0FBQUFVR0JBQVlBQUFBQUFZQ0FJQUFBQUFGZ0RRQUFBQUtBQUlBTkFBRUJnUUFHQUFBQUFVR0JBQVpBQUFBQUFZQ0FJQUFBQUFGZ0RVQUFBQUtBQUlBTlFBRUJnUUFGQUFBQUFVR0JBQVpBQUFBQUFZQ0FJQUFBQUFIZ0RnQUFBQUVBaEFBK1lrdUFLdFU0UC81aVM0QVpDYkwvd29BQWdBMkFBQUtBZ0FFQUFRS0FnQUJBQTBDREFCa0pzdi8rWWt1QUFBQUFBQU9BZ3dBcTFUZy8vbUpMZ0FBQUFBQUR3SU1BR1FteS84L3VFTUFBQUFBQUFBQUI0QTVBQUFBQkFJUUFDN3JWZ0MxcnNQL0x1dFdBRFBXcy84S0FBSUFOd0FBQ2dJQUJBQUVDZ0lBQVFBTkFnd0FNOWF6L3k3clZnQUFBQUFBRGdJTUFMV3V3Lzh1NjFZQUFBQUFBQThDREFBejFyUC9zTU5tQUFBQUFBQUFBQWVBT2dBQUFBUUNFQUQ2aWRUL3ExVGcvL3FKMVA5a0pzdi9DZ0FDQURnQUFBb0NBQVFBQkFvQ0FBRUFEUUlNQUdRbXkvLzZpZFQvQUFBQUFBNENEQUNyVk9ELytvblUvd0FBQUFBUEFnd0FaQ2JMLzBDNDZmOEFBQUFBQUFBQUFBQUFBQUFBQUE9PQ==</t>
        </r>
      </text>
    </comment>
    <comment ref="J241" authorId="0">
      <text>
        <r>
          <rPr>
            <sz val="9"/>
            <color indexed="81"/>
            <rFont val="Tahoma"/>
            <family val="2"/>
          </rPr>
          <t>QzE1SDE1Q2wyTjd8TUFTVEVSIFNIRUVUUGljdHVyZSA2MDl8Vm1wRFJEQXhNREFFQXdJQkFBQUFBQUFBQUFBQUFBQ0FBQUFBQUFNQUZnQUFBRU5vWlcxRWNtRjNJREV5TGpBdU1pNHhNRGMyQkFJUUFBRmdrLzhBMlNmL1pzWkJBRG5wW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KZE9KUTRXQ0FRQUFBQWtBQmdJQkFBQUFDUUFHUWdBQUJBSUFnQUJBQThJQWdBQkFBT0FOUUFBQUFRQ0VBQUJZSlAvQU5rbi8yYkdRUUE1NlZ3QUJJQUJBQUFBQUFJSUFBQUFEd0MwRTVqL0NnQUNBQUlBTndRQkFBRUFBQVNBQWdBQUFBQUNDQUFCQVBIL3RCT1kvd29BQWdBREFBQUFCSUFEQUFBQUFBSUlBQUVBNHYvSERyTC9DZ0FDQUFRQUFnUUNBQWNBS3dRQ0FBQUFTQVFBQUFhQUFBQUFBQUFDQ0FBMGsrWC94M2F1L3dRQ0VBRE5iTjcveDNhdS96U1Q1Zi82cWJYL0l3Z0JBQUFDQndJQUFBQUFCdzBBQVFBQUFBTUFZQURJQUFNQVRnQUFBQUFFZ0FRQUFBQUFBZ2dBQVFERS84Y09zdjhLQUFJQUJRQTNCQUVBQVFBQUJJQUZBQUFBQUFJSUFBRUE4Zi9hQ2N6L0NnQUNBQVlBQUFBRWdBWUFBQUFBQWdnQUFBQVBBTm9KelA4S0FBSUFCd0FDQkFJQUJ3QXJCQUlBQUFCSUJBQUFCb0FBQUFBQUFBSUlBRE9URWdEYWNjai9CQUlRQU14c0N3RGFjY2ovTTVNU0FBMmx6LzhqQ0FFQUFBSUhBZ0FBQUFBSERRQUJBQUFBQXdCZ0FNZ0FBd0JPQUFBQUFBU0FCd0FBQUFBQ0NBQUFBQjRBN1FUbS93b0FBZ0FJQUFBQUJJQUlBQUFBQUFJSUFBQUFEd0FBQUFBQUNnQUNBQWtBQUFBRWdBa0FBQUFBQWdnQS8vOGRBQlA3R1FBS0FBSUFDZ0FBQUFTQUNnQUFBQUFDQ0FELy96c0FFL3NaQUFvQUFnQUxBQUlFQWdBSEFDc0VBZ0FDQUVnRUFBQTNCQUVBQVFhQUFBQUFBQUFDQ0FBemt6OEFFMk1XQUFRQ0VBRE1iRGdBRTJNV0FHYkdRUUFUOHlnQUl3Z0JBQUFDQndJQUFBQUZCd0VBQVFBSER3QUJBQUFBQXdCZ0FNZ0FBd0JPU0RJQUFBQUFCSUFMQUFBQUFBSUlBUC8vRGdBbTlqTUFDZ0FDQUF3QUFnUUNBQWNBS3dRQ0FBQUFTQVFBQUFhQUFBQUFBQUFDQ0FBemt4SUFKbDR3QUFRQ0VBRE1iQXNBSmw0d0FET1RFZ0Jaa1RjQUl3Z0JBQUFDQndJQUFBQUFCdzBBQVFBQUFBTUFZQURJQUFNQVRnQUFBQUFFZ0F3QUFBQUFBZ2dBQUFEeC95YjJNd0FLQUFJQURRQUFBQVNBRFFBQUFBQUNDQUFBQU9ML09mRk5BQW9BQWdBT0FBSUVBZ0FIQUNzRUFnQUNBRWdFQUFBM0JBRUFBUWFBQUFBQUFBQUNDQUEwaytYL09WbEtBQVFDRUFETmJONy9PVmxLQUdmRzUvODU2VndBSXdnQkFBQUNCd0lBQUFBRkJ3RUFBUUFIRHdBQkFBQUFBd0JnQU1nQUF3Qk9TRElBQUFBQUJJQU9BQUFBQUFJSUFBQUE0djhUK3hrQUNnQUNBQThBQWdRQ0FBY0FLd1FDQUFBQVNBUUFBQWFBQUFBQUFBQUNDQUEwaytYL0UyTVdBQVFDRUFETmJONy9FMk1XQURTVDVmOUdsaDBBSXdnQkFBQUNCd0lBQUFBQUJ3MEFBUUFBQUFNQVlBRElBQU1BVGdBQUFBQUVnQThBQUFBQUFnZ0FBQUR4L3dBQUFBQUtBQUlBRUFBQUFBU0FFQUFBQUFBQ0NBQUJBT0wvN1FUbS93b0FBZ0FSQUFJRUFnQUhBQ3NFQWdBQUFFZ0VBQUFHZ0FBQUFBQUFBZ2dBTkpQbC8rMXM0djhFQWhBQXpXemUvKzFzNHY4MGsrWC9JS0RwL3lNSUFRQUFBZ2NDQUFBQUFBY05BQUVBQUFBREFHQUF5QUFEQUU0QUFBQUFCSUFSQUFBQUFBSUlBQUVBNHYrZ0dINy9DZ0FDQUJJQUFBQUVnQklBQUFBQUFnZ0FBUURFLzZBWWZ2OEtBQUlBRXdBQUFBU0FFd0FBQUFBQ0NBQUJBTFgvalIxay93b0FBZ0FVQUFBQUJJQVVBQUFBQUFJSUFBRUFsLytOSFdUL0NnQUNBQlVBQWdRQ0FCRUFLd1FDQUFBQVNBUUFBRGNFQVFBQkJvQUFBQUFBQUFJSUFBR2dtditOaFdEL0JBSVFBQUZnay8rTmhXRC9tcm1hLy9UcmFmOGpDQUVBQUFJSEFnQUFBQVVIQVFBQkFBY09BQUVBQUFBREFHQUF5QUFEQUVOc0FBQUFBQVNBRlFBQUFBQUNDQUFCQU1UL2VpSksvd29BQWdBV0FBQUFCSUFXQUFBQUFBSUlBQUVBNHY5Nklrci9DZ0FDQUJjQUFBQUVnQmNBQUFBQUFnZ0FBUUR4LzJjbk1QOEtBQUlBR0FBQ0JBSUFFUUFyQkFJQUFBQklCQUFBTndRQkFBRUdnQUFBQUFBQUFnZ0FBYUQwLzJjL01mOEVBaEFBQVdEdC93RFpKLythdWZUL1p6OHgveU1JQVFEL0FRY0JBUDhDQndJQUFBQUZCd0VBQXdBSERnQUJBQUFBQXdCZ0FNZ0FBd0JEYkFBQUFBQUVnQmdBQUFBQUFnZ0FBUUR4LzQwZFpQOEtBQUlBR1FBQUFBV0FHZ0FBQUFvQUFnQWFBQVFHQkFBQkFBQUFCUVlFQUFJQUFBQUtCZ0VBQVFBQUJZQWJBQUFBQ2dBQ0FCc0FCQVlFQUFJQUFBQUZCZ1FBQXdBQUFBb0dBUUFCQUFBRmdCd0FBQUFLQUFJQUhBQUVCZ1FBQXdBQUFBVUdCQUFFQUFBQUNnWUJBQUVBQUFXQUhRQUFBQW9BQWdBZEFBUUdCQUFEQUFBQUJRWUVBQVVBQUFBS0JnRUFBUUFBQllBZUFBQUFDZ0FDQUI0QUJBWUVBQVVBQUFBRkJnUUFCZ0FBQUFBR0FnQ0FBQUFBQllBZkFBQUFDZ0FDQUI4QUJBWUVBQVlBQUFBRkJnUUFCd0FBQUFBR0FnQ0FBQUFBQllBZ0FBQUFDZ0FDQUNBQUJBWUVBQWNBQUFBRkJnUUFDQUFBQUFBR0FnQ0FBQUFBQllBaEFBQUFDZ0FDQUNFQUJBWUVBQWdBQUFBRkJnUUFDUUFBQUFBR0FnQ0FBQUFBQllBaUFBQUFDZ0FDQUNJQUJBWUVBQWtBQUFBRkJnUUFDZ0FBQUFvR0FRQUJBQUFGZ0NNQUFBQUtBQUlBSXdBRUJnUUFDUUFBQUFVR0JBQUxBQUFBQUFZQ0FJQUFBQUFGZ0NRQUFBQUtBQUlBSkFBRUJnUUFDd0FBQUFVR0JBQU1BQUFBQUFZQ0FJQUFBQUFGZ0NVQUFBQUtBQUlBSlFBRUJnUUFEQUFBQUFVR0JBQU5BQUFBQ2dZQkFBRUFBQVdBSmdBQUFBb0FBZ0FtQUFRR0JBQU1BQUFBQlFZRUFBNEFBQUFBQmdJQWdBQUFBQVdBSndBQUFBb0FBZ0FuQUFRR0JBQU9BQUFBQlFZRUFBOEFBQUFBQmdJQWdBQUFBQVdBS0FBQUFBb0FBZ0FvQUFRR0JBQUlBQUFBQlFZRUFBOEFBQUFBQmdJQWdBQUFBQVdBS1FBQUFBb0FBZ0FwQUFRR0JBQVBBQUFBQlFZRUFCQUFBQUFBQmdJQWdBQUFBQVdBS2dBQUFBb0FBZ0FxQUFRR0JBQUZBQUFBQlFZRUFCQUFBQUFBQmdJQWdBQUFBQVdBS3dBQUFBb0FBZ0FyQUFRR0JBQUNBQUFBQlFZRUFCRUFBQUFLQmdFQUFRQUFCWUFzQUFBQUNnQUNBQ3dBQkFZRUFCRUFBQUFGQmdRQUVnQUFBQUFHQWdDQUFBQUFCWUF0QUFBQUNnQUNBQzBBQkFZRUFCSUFBQUFGQmdRQUV3QUFBQUFHQWdDQUFBQUFCWUF1QUFBQUNnQUNBQzRBQkFZRUFCTUFBQUFGQmdRQUZBQUFBQW9HQVFBQkFBQUZnQzhBQUFBS0FBSUFMd0FFQmdRQUV3QUFBQVVHQkFBVkFBQUFBQVlDQUlBQUFBQUZnREFBQUFBS0FBSUFNQUFFQmdRQUZRQUFBQVVHQkFBV0FBQUFBQVlDQUlBQUFBQUZnREVBQUFBS0FBSUFNUUFFQmdRQUZnQUFBQVVHQkFBWEFBQUFDZ1lCQUFFQUFBV0FNZ0FBQUFvQUFnQXlBQVFHQkFBV0FBQUFCUVlFQUJnQUFBQUFCZ0lBZ0FBQUFBV0FNd0FBQUFvQUFnQXpBQVFHQkFBUkFBQUFCUVlFQUJnQUFBQUFCZ0lBZ0FBQUFBZUFOZ0FBQUFRQ0VBQUFBQUFBTkRQNy93QUFBQUR0Qk9iL0NnQUNBRFFBQUFvQ0FBUUFCQW9DQUFFQURRSU1BTzBFNXY4QUFBQUFBQUFBQUE0Q0RBQTBNL3YvQUFBQUFBQUFBQUFQQWd3QTdRVG0vMFl1RlFBQUFBQUFBQUFIZ0RjQUFBQUVBaEFBQUFBQUFGa3BMd0FBQUFBQUUvc1pBQW9BQWdBMUFBQUtBZ0FFQUFRS0FnQUJBQTBDREFBVCt4a0FBQUFBQUFBQUFBQU9BZ3dBV1NrdkFBQUFBQUFBQUFBQUR3SU1BQlA3R1FCR0xoVUFBQUFBQUFBQUI0QTRBQUFBQkFJUUFBRUEwLy9VUzNuL0FRRFQvNDBkWlA4S0FBSUFOZ0FBQ2dJQUJBQUVDZ0lBQVFBTkFnd0FqUjFrL3dFQTAvOEFBQUFBRGdJTUFOUkxlZjhCQU5QL0FBQUFBQThDREFDTkhXVC9SeTdvL3dBQUFBQUFBQUFBQUFBQUFBQUE=</t>
        </r>
      </text>
    </comment>
    <comment ref="K241" authorId="0">
      <text>
        <r>
          <rPr>
            <sz val="9"/>
            <color indexed="81"/>
            <rFont val="Tahoma"/>
            <family val="2"/>
          </rPr>
          <t>QzE1SDE1Q2wyTjd8TUFTVEVSIFNIRUVUUGljdHVyZSA2MDl8Vm1wRFJEQXhNREFFQXdJQkFBQUFBQUFBQUFBQUFBQ0FBQUFBQUFNQUZnQUFBRU5vWlcxRWNtRjNJREV5TGpBdU1pNHhNRGMyQkFJUUFBRmdrLzhBMlNmL1pzWkJBRG5wW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KZE9KUTRXQ0FRQUFBQWtBQmdJQkFBQUFDUUFHUWdBQUJBSUFnQUJBQThJQWdBQkFBT0FOUUFBQUFRQ0VBQUJZSlAvQU5rbi8yYkdRUUE1NlZ3QUJJQUJBQUFBQUFJSUFBQUFEd0MwRTVqL0NnQUNBQUlBTndRQkFBRUFBQVNBQWdBQUFBQUNDQUFCQVBIL3RCT1kvd29BQWdBREFBQUFCSUFEQUFBQUFBSUlBQUVBNHYvSERyTC9DZ0FDQUFRQUFnUUNBQWNBS3dRQ0FBQUFTQVFBQUFhQUFBQUFBQUFDQ0FBMGsrWC94M2F1L3dRQ0VBRE5iTjcveDNhdS96U1Q1Zi82cWJYL0l3Z0JBQUFDQndJQUFBQUFCdzBBQVFBQUFBTUFZQURJQUFNQVRnQUFBQUFFZ0FRQUFBQUFBZ2dBQVFERS84Y09zdjhLQUFJQUJRQTNCQUVBQVFBQUJJQUZBQUFBQUFJSUFBRUE4Zi9hQ2N6L0NnQUNBQVlBQUFBRWdBWUFBQUFBQWdnQUFBQVBBTm9KelA4S0FBSUFCd0FDQkFJQUJ3QXJCQUlBQUFCSUJBQUFCb0FBQUFBQUFBSUlBRE9URWdEYWNjai9CQUlRQU14c0N3RGFjY2ovTTVNU0FBMmx6LzhqQ0FFQUFBSUhBZ0FBQUFBSERRQUJBQUFBQXdCZ0FNZ0FBd0JPQUFBQUFBU0FCd0FBQUFBQ0NBQUFBQjRBN1FUbS93b0FBZ0FJQUFBQUJJQUlBQUFBQUFJSUFBQUFEd0FBQUFBQUNnQUNBQWtBQUFBRWdBa0FBQUFBQWdnQS8vOGRBQlA3R1FBS0FBSUFDZ0FBQUFTQUNnQUFBQUFDQ0FELy96c0FFL3NaQUFvQUFnQUxBQUlFQWdBSEFDc0VBZ0FDQUVnRUFBQTNCQUVBQVFhQUFBQUFBQUFDQ0FBemt6OEFFMk1XQUFRQ0VBRE1iRGdBRTJNV0FHYkdRUUFUOHlnQUl3Z0JBQUFDQndJQUFBQUZCd0VBQVFBSER3QUJBQUFBQXdCZ0FNZ0FBd0JPU0RJQUFBQUFCSUFMQUFBQUFBSUlBUC8vRGdBbTlqTUFDZ0FDQUF3QUFnUUNBQWNBS3dRQ0FBQUFTQVFBQUFhQUFBQUFBQUFDQ0FBemt4SUFKbDR3QUFRQ0VBRE1iQXNBSmw0d0FET1RFZ0Jaa1RjQUl3Z0JBQUFDQndJQUFBQUFCdzBBQVFBQUFBTUFZQURJQUFNQVRnQUFBQUFFZ0F3QUFBQUFBZ2dBQUFEeC95YjJNd0FLQUFJQURRQUFBQVNBRFFBQUFBQUNDQUFBQU9ML09mRk5BQW9BQWdBT0FBSUVBZ0FIQUNzRUFnQUNBRWdFQUFBM0JBRUFBUWFBQUFBQUFBQUNDQUEwaytYL09WbEtBQVFDRUFETmJONy9PVmxLQUdmRzUvODU2VndBSXdnQkFBQUNCd0lBQUFBRkJ3RUFBUUFIRHdBQkFBQUFBd0JnQU1nQUF3Qk9TRElBQUFBQUJJQU9BQUFBQUFJSUFBQUE0djhUK3hrQUNnQUNBQThBQWdRQ0FBY0FLd1FDQUFBQVNBUUFBQWFBQUFBQUFBQUNDQUEwaytYL0UyTVdBQVFDRUFETmJONy9FMk1XQURTVDVmOUdsaDBBSXdnQkFBQUNCd0lBQUFBQUJ3MEFBUUFBQUFNQVlBRElBQU1BVGdBQUFBQUVnQThBQUFBQUFnZ0FBQUR4L3dBQUFBQUtBQUlBRUFBQUFBU0FFQUFBQUFBQ0NBQUJBT0wvN1FUbS93b0FBZ0FSQUFJRUFnQUhBQ3NFQWdBQUFFZ0VBQUFHZ0FBQUFBQUFBZ2dBTkpQbC8rMXM0djhFQWhBQXpXemUvKzFzNHY4MGsrWC9JS0RwL3lNSUFRQUFBZ2NDQUFBQUFBY05BQUVBQUFBREFHQUF5QUFEQUU0QUFBQUFCSUFSQUFBQUFBSUlBQUVBNHYrZ0dINy9DZ0FDQUJJQUFBQUVnQklBQUFBQUFnZ0FBUURFLzZBWWZ2OEtBQUlBRXdBQUFBU0FFd0FBQUFBQ0NBQUJBTFgvalIxay93b0FBZ0FVQUFBQUJJQVVBQUFBQUFJSUFBRUFsLytOSFdUL0NnQUNBQlVBQWdRQ0FCRUFLd1FDQUFBQVNBUUFBRGNFQVFBQkJvQUFBQUFBQUFJSUFBR2dtditOaFdEL0JBSVFBQUZnay8rTmhXRC9tcm1hLy9UcmFmOGpDQUVBQUFJSEFnQUFBQVVIQVFBQkFBY09BQUVBQUFBREFHQUF5QUFEQUVOc0FBQUFBQVNBRlFBQUFBQUNDQUFCQU1UL2VpSksvd29BQWdBV0FBQUFCSUFXQUFBQUFBSUlBQUVBNHY5Nklrci9DZ0FDQUJjQUFBQUVnQmNBQUFBQUFnZ0FBUUR4LzJjbk1QOEtBQUlBR0FBQ0JBSUFFUUFyQkFJQUFBQklCQUFBTndRQkFBRUdnQUFBQUFBQUFnZ0FBYUQwLzJjL01mOEVBaEFBQVdEdC93RFpKLythdWZUL1p6OHgveU1JQVFEL0FRY0JBUDhDQndJQUFBQUZCd0VBQXdBSERnQUJBQUFBQXdCZ0FNZ0FBd0JEYkFBQUFBQUVnQmdBQUFBQUFnZ0FBUUR4LzQwZFpQOEtBQUlBR1FBQUFBV0FHZ0FBQUFvQUFnQWFBQVFHQkFBQkFBQUFCUVlFQUFJQUFBQUtCZ0VBQVFBQUJZQWJBQUFBQ2dBQ0FCc0FCQVlFQUFJQUFBQUZCZ1FBQXdBQUFBb0dBUUFCQUFBRmdCd0FBQUFLQUFJQUhBQUVCZ1FBQXdBQUFBVUdCQUFFQUFBQUNnWUJBQUVBQUFXQUhRQUFBQW9BQWdBZEFBUUdCQUFEQUFBQUJRWUVBQVVBQUFBS0JnRUFBUUFBQllBZUFBQUFDZ0FDQUI0QUJBWUVBQVVBQUFBRkJnUUFCZ0FBQUFBR0FnQ0FBQUFBQllBZkFBQUFDZ0FDQUI4QUJBWUVBQVlBQUFBRkJnUUFCd0FBQUFBR0FnQ0FBQUFBQllBZ0FBQUFDZ0FDQUNBQUJBWUVBQWNBQUFBRkJnUUFDQUFBQUFBR0FnQ0FBQUFBQllBaEFBQUFDZ0FDQUNFQUJBWUVBQWdBQUFBRkJnUUFDUUFBQUFBR0FnQ0FBQUFBQllBaUFBQUFDZ0FDQUNJQUJBWUVBQWtBQUFBRkJnUUFDZ0FBQUFvR0FRQUJBQUFGZ0NNQUFBQUtBQUlBSXdBRUJnUUFDUUFBQUFVR0JBQUxBQUFBQUFZQ0FJQUFBQUFGZ0NRQUFBQUtBQUlBSkFBRUJnUUFDd0FBQUFVR0JBQU1BQUFBQUFZQ0FJQUFBQUFGZ0NVQUFBQUtBQUlBSlFBRUJnUUFEQUFBQUFVR0JBQU5BQUFBQ2dZQkFBRUFBQVdBSmdBQUFBb0FBZ0FtQUFRR0JBQU1BQUFBQlFZRUFBNEFBQUFBQmdJQWdBQUFBQVdBSndBQUFBb0FBZ0FuQUFRR0JBQU9BQUFBQlFZRUFBOEFBQUFBQmdJQWdBQUFBQVdBS0FBQUFBb0FBZ0FvQUFRR0JBQUlBQUFBQlFZRUFBOEFBQUFBQmdJQWdBQUFBQVdBS1FBQUFBb0FBZ0FwQUFRR0JBQVBBQUFBQlFZRUFCQUFBQUFBQmdJQWdBQUFBQVdBS2dBQUFBb0FBZ0FxQUFRR0JBQUZBQUFBQlFZRUFCQUFBQUFBQmdJQWdBQUFBQVdBS3dBQUFBb0FBZ0FyQUFRR0JBQUNBQUFBQlFZRUFCRUFBQUFLQmdFQUFRQUFCWUFzQUFBQUNnQUNBQ3dBQkFZRUFCRUFBQUFGQmdRQUVnQUFBQUFHQWdDQUFBQUFCWUF0QUFBQUNnQUNBQzBBQkFZRUFCSUFBQUFGQmdRQUV3QUFBQUFHQWdDQUFBQUFCWUF1QUFBQUNnQUNBQzRBQkFZRUFCTUFBQUFGQmdRQUZBQUFBQW9HQVFBQkFBQUZnQzhBQUFBS0FBSUFMd0FFQmdRQUV3QUFBQVVHQkFBVkFBQUFBQVlDQUlBQUFBQUZnREFBQUFBS0FBSUFNQUFFQmdRQUZRQUFBQVVHQkFBV0FBQUFBQVlDQUlBQUFBQUZnREVBQUFBS0FBSUFNUUFFQmdRQUZnQUFBQVVHQkFBWEFBQUFDZ1lCQUFFQUFBV0FNZ0FBQUFvQUFnQXlBQVFHQkFBV0FBQUFCUVlFQUJnQUFBQUFCZ0lBZ0FBQUFBV0FNd0FBQUFvQUFnQXpBQVFHQkFBUkFBQUFCUVlFQUJnQUFBQUFCZ0lBZ0FBQUFBZUFOZ0FBQUFRQ0VBQUFBQUFBTkRQNy93QUFBQUR0Qk9iL0NnQUNBRFFBQUFvQ0FBUUFCQW9DQUFFQURRSU1BTzBFNXY4QUFBQUFBQUFBQUE0Q0RBQTBNL3YvQUFBQUFBQUFBQUFQQWd3QTdRVG0vMFl1RlFBQUFBQUFBQUFIZ0RjQUFBQUVBaEFBQUFBQUFGa3BMd0FBQUFBQUUvc1pBQW9BQWdBMUFBQUtBZ0FFQUFRS0FnQUJBQTBDREFBVCt4a0FBQUFBQUFBQUFBQU9BZ3dBV1NrdkFBQUFBQUFBQUFBQUR3SU1BQlA3R1FCR0xoVUFBQUFBQUFBQUI0QTRBQUFBQkFJUUFBRUEwLy9VUzNuL0FRRFQvNDBkWlA4S0FBSUFOZ0FBQ2dJQUJBQUVDZ0lBQVFBTkFnd0FqUjFrL3dFQTAvOEFBQUFBRGdJTUFOUkxlZjhCQU5QL0FBQUFBQThDREFDTkhXVC9SeTdvL3dBQUFBQUFBQUFBQUFBQUFBQUE=</t>
        </r>
      </text>
    </comment>
    <comment ref="J242" authorId="0">
      <text>
        <r>
          <rPr>
            <sz val="9"/>
            <color indexed="81"/>
            <rFont val="Tahoma"/>
            <family val="2"/>
          </rPr>
          <t>QzE1SDExQ2xOMk81fE1BU1RFUiBTSEVFVFBpY3R1cmUgNzM3fFZtcERSREF4TURBRUF3SUJBQUFBQUFBQUFBQUFBQUNBQUFBQUFBTUFGZ0FBQUVOb1pXMUVjbUYzSURFeUxqQXVNaTR4TURjMkJBSVFBTS9zeWY5Z3dLbi94cDBYQUMxMSt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Q3J6UmdZV0NBUUFBQUFrQUJnSUJBQUFBQ1FBR1FnQUFCQUlBZ0FCQUE4SUFnQUJBQU9BTXdBQUFBUUNFQURQN01uL1lNQ3AvOGFkRndBdGRmb0FCSUFCQUFBQUFBSUlBT3d1RndBdE5mb0FDZ0FDQUFJQU53UUJBQUVBQUFTQUFnQUFBQUFDQ0FEc0xnZ0FHanJnQUFvQUFnQURBQUFBQklBREFBQUFBQUlJQUtsaUZBQVMwc1FBQ2dBQ0FBUUFBQUFFZ0FRQUFBQUFBZ2dBVHhmKy95YS9zQUFLQUFJQUJRQUFBQVNBQlFBQUFBQUNDQUFXT2dFQU9PbVNBQW9BQWdBR0FBSUVBZ0FIQUNzRUFnQUJBRWdFQUFBM0JBRUFBUWFBQUFBQUFBQUNDQUJKelFRQU9JR1dBQVFDRUFEa3B2My8waHFJQUVuTkJBQTRnWllBSXdnQkFQOEJCd0VBL3dJSEFnQUFBQVVIQVFBREFBY09BQUVBQUFBREFHQUF5QUFEQUU1SUFBQUFBQVNBQmdBQUFBQUNDQURYOU9qL0IwZUJBQW9BQWdBSEFBQUFCSUFIQUFBQUFBSUlBTStNemYvRWVvMEFDZ0FDQUFnQUFnUUNBQWdBS3dRQ0FBQUFTQVFBQURjRUFRQUJCb0FBQUFBQUFBSUlBTThzMGYvRWtva0FCQUlRQU0vc3lmL0Vrb2tBYVViUi84UlNrUUFqQ0FFQUFBSUhBZ0FBQUFBSERRQUJBQUFBQXdCZ0FNZ0FBd0JQQUFBQUFBU0FDQUFBQUFBQ0NBQ2VGK3ovR25GakFBb0FBZ0FKQUFBQUJJQUpBQUFBQUFJSUFMQVNCZ0FhY1ZRQUNnQUNBQW9BQUFBRWdBb0FBQUFBQWdnQTd0WC8vKzBZTndBS0FBSUFDd0FBQUFTQUN3QUFBQUFDQ0FBQUFPTC9Kdll6QUFvQUFnQU1BQUFBQklBTUFBQUFBQUlJQUFBQTAvOFQreGtBQ2dBQ0FBMEFBZ1FDQUFnQUt3UUNBQUFBU0FRQUFEY0VBUUFCQm9BQUFBQUFBQUlJQUFDZzF2OFRFeFlBQkFJUUFBQmd6LzhURXhZQW1yblcveFBUSFFBakNBRUFBQUlIQWdBQUFBQUhEUUFCQUFBQUF3QmdBTWdBQXdCUEFBQUFBQVNBRFFBQUFBQUNDQUFBQU9ML0FBQUFBQW9BQWdBT0FBQUFCSUFPQUFBQUFBSUlBQUFBMC8vdEJPYi9DZ0FDQUE4QUFBQUVnQThBQUFBQUFnZ0FBUURpLzlvSnpQOEtBQUlBRUFBQUFBU0FFQUFBQUFBQ0NBQUFBQUFBMmduTS93b0FBZ0FSQUFBQUJJQVJBQUFBQUFJSUFBQUFEd0RIRHJML0NnQUNBQklBQWdRQ0FCRUFLd1FDQUFBQVNBUUFBRGNFQVFBQkJvQUFBQUFBQUFJSUFBQ2dFZ0RISnJQL0JBSVFBQUJnQ3dCZ3dLbi9tYmtTQU1jbXMvOGpDQUVBL3dFSEFRRC9BZ2NDQUFBQUJRY0JBQU1BQnc0QUFRQUFBQU1BWUFESUFBTUFRMndBQUFBQUJJQVNBQUFBQUFJSUFQLy9EZ0R0Qk9iL0NnQUNBQk1BQUFBRWdCTUFBQUFBQWdnQUFBQUFBQUFBQUFBS0FBSUFGQUFBQUFTQUZBQUFBQUFDQ0FELy93NEFFL3NaQUFvQUFnQVZBQUlFQWdBSUFDc0VBZ0FCQUVnRUFBQTNCQUVBQVFhQUFBQUFBQUFDQ0FBQW9CSUFFeE1XQUFRQ0VBQUFZQXNBRXhNV0FKbTVFZ0JHQmlVQUl3Z0JBQUFDQndJQUFBQUZCd0VBQVFBSERnQUJBQUFBQXdCZ0FNZ0FBd0JQU0FBQUFBQUVnQlVBQUFBQUFnZ0FSTXpWL3kxZVR3QUtBQUlBRmdBQ0JBSUFDQUFyQkFJQUFBQklCQUFBQm9BQUFBQUFBQUlJQUVSczJmOHRka3NBQkFJUUFFUXMwdjh0ZGtzQTNZWFoveTAyVXdBakNBRUFBQUlIQWdBQUFBQUhEUUFCQUFBQUF3QmdBTWdBQXdCUEFBQUFBQVNBRmdBQUFBQUNDQUE4SE9UL0pyKy9BQW9BQWdBWEFBSUVBZ0FIQUNzRUFnQUFBRWdFQUFBR2dBQUFBQUFBQWdnQWI2L24veVludkFBRUFoQUFDWW5nL3lZbnZBQnZyK2YvV1ZyREFDTUlBUUFBQWdjQ0FBQUFBQWNOQUFFQUFBQURBR0FBeUFBREFFNEFBQUFBQklBWEFBQUFBQUlJQVA5WTZ2OVNGOTBBQ2dBQ0FCZ0FBZ1FDQUFnQUt3UUNBQUFBU0FRQUFBYUFBQUFBQUFBQ0NBRC8rTzMvVWkvWkFBUUNFQUQvdU9iL1VpL1pBSmtTN3Y5UzcrQUFJd2dCQUFBQ0J3SUFBQUFBQncwQUFRQUFBQU1BWUFESUFBTUFUd0FBQUFBRmdCa0FBQUFLQUFJQUdRQUVCZ1FBQVFBQUFBVUdCQUFDQUFBQUNnWUJBQUVBQUFXQUdnQUFBQW9BQWdBYUFBUUdCQUFDQUFBQUJRWUVBQU1BQUFBQUJnSUFnQUFBQUFXQUd3QUFBQW9BQWdBYkFBUUdCQUFEQUFBQUJRWUVBQVFBQUFBQUJnSUFnQUFBQUFXQUhBQUFBQW9BQWdBY0FBUUdCQUFFQUFBQUJRWUVBQVVBQUFBS0JnRUFBUUFBQllBZEFBQUFDZ0FDQUIwQUJBWUVBQVVBQUFBRkJnUUFCZ0FBQUFvR0FRQUJBQUFGZ0I0QUFBQUtBQUlBSGdBRUJnUUFCZ0FBQUFVR0JBQUhBQUFBQUFZQ0FBSUFBQUFGZ0I4QUFBQUtBQUlBSHdBRUJnUUFCZ0FBQUFVR0JBQUlBQUFBQ2dZQkFBRUFBQVdBSUFBQUFBb0FBZ0FnQUFRR0JBQUlBQUFBQlFZRUFBa0FBQUFBQmdJQWdBQUFBQVdBSVFBQUFBb0FBZ0FoQUFRR0JBQUpBQUFBQlFZRUFBb0FBQUFBQmdJQWdBQUFBQVdBSWdBQUFBb0FBZ0FpQUFRR0JBQUtBQUFBQlFZRUFBc0FBQUFBQmdJQWdBQUFBQVdBSXdBQUFBb0FBZ0FqQUFRR0JBQUxBQUFBQlFZRUFBd0FBQUFLQmdFQUFRQUFCWUFrQUFBQUNnQUNBQ1FBQkFZRUFBd0FBQUFGQmdRQURRQUFBQW9HQVFBQkFBQUZnQ1VBQUFBS0FBSUFKUUFFQmdRQURRQUFBQVVHQkFBT0FBQUFBQVlDQUlBQUFBQUZnQ1lBQUFBS0FBSUFKZ0FFQmdRQURnQUFBQVVHQkFBUEFBQUFBQVlDQUlBQUFBQUZnQ2NBQUFBS0FBSUFKd0FFQmdRQUR3QUFBQVVHQkFBUUFBQUFBQVlDQUlBQUFBQUZnQ2dBQUFBS0FBSUFLQUFFQmdRQUVBQUFBQVVHQkFBUkFBQUFDZ1lCQUFFQUFBV0FLUUFBQUFvQUFnQXBBQVFHQkFBUUFBQUFCUVlFQUJJQUFBQUFCZ0lBZ0FBQUFBV0FLZ0FBQUFvQUFnQXFBQVFHQkFBU0FBQUFCUVlFQUJNQUFBQUFCZ0lBZ0FBQUFBV0FLd0FBQUFvQUFnQXJBQVFHQkFBTkFBQUFCUVlFQUJNQUFBQUFCZ0lBZ0FBQUFBV0FMQUFBQUFvQUFnQXNBQVFHQkFBVEFBQUFCUVlFQUJRQUFBQUtCZ0VBQVFBQUJZQXRBQUFBQ2dBQ0FDMEFCQVlFQUFzQUFBQUZCZ1FBRlFBQUFBQUdBZ0NBQUFBQUJZQXVBQUFBQ2dBQ0FDNEFCQVlFQUFnQUFBQUZCZ1FBRlFBQUFBQUdBZ0NBQUFBQUJZQXZBQUFBQ2dBQ0FDOEFCQVlFQUFRQUFBQUZCZ1FBRmdBQUFBQUdBZ0NBQUFBQUJZQXdBQUFBQ2dBQ0FEQUFCQVlFQUJZQUFBQUZCZ1FBRndBQUFBQUdBZ0NBQUFBQUJZQXhBQUFBQ2dBQ0FERUFCQVlFQUFJQUFBQUZCZ1FBRndBQUFBQUdBZ0NBQUFBQUI0QTBBQUFBQkFJUUFHMXMrLy9kK05rQWJXejcvMXNneWdBS0FBSUFNZ0FBQ2dJQUJBQUVDZ0lBQVFBTkFnd0FXeURLQUcxcysvOEFBQUFBRGdJTUFOMzQyUUJ0YlB2L0FBQUFBQThDREFCYklNb0E3a1FMQUFBQUFBQUFBQWVBTlFBQUFBUUNFQUNBd3U3L1p1aFpBSURDN3Yva0Qwb0FDZ0FDQURNQUFBb0NBQVFBQkFvQ0FBRUFEUUlNQU9RUFNnQ0F3dTcvQUFBQUFBNENEQUJtNkZrQWdNTHUvd0FBQUFBUEFnd0E1QTlLQUFLYi92OEFBQUFBQUFBSGdEWUFBQUFFQWhBQUFBRHgvelF6Ky84QUFQSC83UVRtL3dvQUFnQTBBQUFLQWdBRUFBUUtBZ0FCQUEwQ0RBRHRCT2IvQUFEeC93QUFBQUFPQWd3QU5EUDcvd0FBOGY4QUFBQUFEd0lNQU8wRTV2OUdMZ1lBQUFBQUFBQUFBQUFBQUFBQUFBQT0=</t>
        </r>
      </text>
    </comment>
    <comment ref="K242" authorId="0">
      <text>
        <r>
          <rPr>
            <sz val="9"/>
            <color indexed="81"/>
            <rFont val="Tahoma"/>
            <family val="2"/>
          </rPr>
          <t>QzE1SDExQ2xOMk81fE1BU1RFUiBTSEVFVFBpY3R1cmUgNzM3fFZtcERSREF4TURBRUF3SUJBQUFBQUFBQUFBQUFBQUNBQUFBQUFBTUFGZ0FBQUVOb1pXMUVjbUYzSURFeUxqQXVNaTR4TURjMkJBSVFBTS9zeWY5Z3dLbi94cDBYQUMxMSt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Q3J6UmdZV0NBUUFBQUFrQUJnSUJBQUFBQ1FBR1FnQUFCQUlBZ0FCQUE4SUFnQUJBQU9BTXdBQUFBUUNFQURQN01uL1lNQ3AvOGFkRndBdGRmb0FCSUFCQUFBQUFBSUlBT3d1RndBdE5mb0FDZ0FDQUFJQU53UUJBQUVBQUFTQUFnQUFBQUFDQ0FEc0xnZ0FHanJnQUFvQUFnQURBQUFBQklBREFBQUFBQUlJQUtsaUZBQVMwc1FBQ2dBQ0FBUUFBQUFFZ0FRQUFBQUFBZ2dBVHhmKy95YS9zQUFLQUFJQUJRQUFBQVNBQlFBQUFBQUNDQUFXT2dFQU9PbVNBQW9BQWdBR0FBSUVBZ0FIQUNzRUFnQUJBRWdFQUFBM0JBRUFBUWFBQUFBQUFBQUNDQUJKelFRQU9JR1dBQVFDRUFEa3B2My8waHFJQUVuTkJBQTRnWllBSXdnQkFQOEJCd0VBL3dJSEFnQUFBQVVIQVFBREFBY09BQUVBQUFBREFHQUF5QUFEQUU1SUFBQUFBQVNBQmdBQUFBQUNDQURYOU9qL0IwZUJBQW9BQWdBSEFBQUFCSUFIQUFBQUFBSUlBTStNemYvRWVvMEFDZ0FDQUFnQUFnUUNBQWdBS3dRQ0FBQUFTQVFBQURjRUFRQUJCb0FBQUFBQUFBSUlBTThzMGYvRWtva0FCQUlRQU0vc3lmL0Vrb2tBYVViUi84UlNrUUFqQ0FFQUFBSUhBZ0FBQUFBSERRQUJBQUFBQXdCZ0FNZ0FBd0JQQUFBQUFBU0FDQUFBQUFBQ0NBQ2VGK3ovR25GakFBb0FBZ0FKQUFBQUJJQUpBQUFBQUFJSUFMQVNCZ0FhY1ZRQUNnQUNBQW9BQUFBRWdBb0FBQUFBQWdnQTd0WC8vKzBZTndBS0FBSUFDd0FBQUFTQUN3QUFBQUFDQ0FBQUFPTC9Kdll6QUFvQUFnQU1BQUFBQklBTUFBQUFBQUlJQUFBQTAvOFQreGtBQ2dBQ0FBMEFBZ1FDQUFnQUt3UUNBQUFBU0FRQUFEY0VBUUFCQm9BQUFBQUFBQUlJQUFDZzF2OFRFeFlBQkFJUUFBQmd6LzhURXhZQW1yblcveFBUSFFBakNBRUFBQUlIQWdBQUFBQUhEUUFCQUFBQUF3QmdBTWdBQXdCUEFBQUFBQVNBRFFBQUFBQUNDQUFBQU9ML0FBQUFBQW9BQWdBT0FBQUFCSUFPQUFBQUFBSUlBQUFBMC8vdEJPYi9DZ0FDQUE4QUFBQUVnQThBQUFBQUFnZ0FBUURpLzlvSnpQOEtBQUlBRUFBQUFBU0FFQUFBQUFBQ0NBQUFBQUFBMmduTS93b0FBZ0FSQUFBQUJJQVJBQUFBQUFJSUFBQUFEd0RIRHJML0NnQUNBQklBQWdRQ0FCRUFLd1FDQUFBQVNBUUFBRGNFQVFBQkJvQUFBQUFBQUFJSUFBQ2dFZ0RISnJQL0JBSVFBQUJnQ3dCZ3dLbi9tYmtTQU1jbXMvOGpDQUVBL3dFSEFRRC9BZ2NDQUFBQUJRY0JBQU1BQnc0QUFRQUFBQU1BWUFESUFBTUFRMndBQUFBQUJJQVNBQUFBQUFJSUFQLy9EZ0R0Qk9iL0NnQUNBQk1BQUFBRWdCTUFBQUFBQWdnQUFBQUFBQUFBQUFBS0FBSUFGQUFBQUFTQUZBQUFBQUFDQ0FELy93NEFFL3NaQUFvQUFnQVZBQUlFQWdBSUFDc0VBZ0FCQUVnRUFBQTNCQUVBQVFhQUFBQUFBQUFDQ0FBQW9CSUFFeE1XQUFRQ0VBQUFZQXNBRXhNV0FKbTVFZ0JHQmlVQUl3Z0JBQUFDQndJQUFBQUZCd0VBQVFBSERnQUJBQUFBQXdCZ0FNZ0FBd0JQU0FBQUFBQUVnQlVBQUFBQUFnZ0FSTXpWL3kxZVR3QUtBQUlBRmdBQ0JBSUFDQUFyQkFJQUFBQklCQUFBQm9BQUFBQUFBQUlJQUVSczJmOHRka3NBQkFJUUFFUXMwdjh0ZGtzQTNZWFoveTAyVXdBakNBRUFBQUlIQWdBQUFBQUhEUUFCQUFBQUF3QmdBTWdBQXdCUEFBQUFBQVNBRmdBQUFBQUNDQUE4SE9UL0pyKy9BQW9BQWdBWEFBSUVBZ0FIQUNzRUFnQUFBRWdFQUFBR2dBQUFBQUFBQWdnQWI2L24veVludkFBRUFoQUFDWW5nL3lZbnZBQnZyK2YvV1ZyREFDTUlBUUFBQWdjQ0FBQUFBQWNOQUFFQUFBQURBR0FBeUFBREFFNEFBQUFBQklBWEFBQUFBQUlJQVA5WTZ2OVNGOTBBQ2dBQ0FCZ0FBZ1FDQUFnQUt3UUNBQUFBU0FRQUFBYUFBQUFBQUFBQ0NBRC8rTzMvVWkvWkFBUUNFQUQvdU9iL1VpL1pBSmtTN3Y5UzcrQUFJd2dCQUFBQ0J3SUFBQUFBQncwQUFRQUFBQU1BWUFESUFBTUFUd0FBQUFBRmdCa0FBQUFLQUFJQUdRQUVCZ1FBQVFBQUFBVUdCQUFDQUFBQUNnWUJBQUVBQUFXQUdnQUFBQW9BQWdBYUFBUUdCQUFDQUFBQUJRWUVBQU1BQUFBQUJnSUFnQUFBQUFXQUd3QUFBQW9BQWdBYkFBUUdCQUFEQUFBQUJRWUVBQVFBQUFBQUJnSUFnQUFBQUFXQUhBQUFBQW9BQWdBY0FBUUdCQUFFQUFBQUJRWUVBQVVBQUFBS0JnRUFBUUFBQllBZEFBQUFDZ0FDQUIwQUJBWUVBQVVBQUFBRkJnUUFCZ0FBQUFvR0FRQUJBQUFGZ0I0QUFBQUtBQUlBSGdBRUJnUUFCZ0FBQUFVR0JBQUhBQUFBQUFZQ0FBSUFBQUFGZ0I4QUFBQUtBQUlBSHdBRUJnUUFCZ0FBQUFVR0JBQUlBQUFBQ2dZQkFBRUFBQVdBSUFBQUFBb0FBZ0FnQUFRR0JBQUlBQUFBQlFZRUFBa0FBQUFBQmdJQWdBQUFBQVdBSVFBQUFBb0FBZ0FoQUFRR0JBQUpBQUFBQlFZRUFBb0FBQUFBQmdJQWdBQUFBQVdBSWdBQUFBb0FBZ0FpQUFRR0JBQUtBQUFBQlFZRUFBc0FBQUFBQmdJQWdBQUFBQVdBSXdBQUFBb0FBZ0FqQUFRR0JBQUxBQUFBQlFZRUFBd0FBQUFLQmdFQUFRQUFCWUFrQUFBQUNnQUNBQ1FBQkFZRUFBd0FBQUFGQmdRQURRQUFBQW9HQVFBQkFBQUZnQ1VBQUFBS0FBSUFKUUFFQmdRQURRQUFBQVVHQkFBT0FBQUFBQVlDQUlBQUFBQUZnQ1lBQUFBS0FBSUFKZ0FFQmdRQURnQUFBQVVHQkFBUEFBQUFBQVlDQUlBQUFBQUZnQ2NBQUFBS0FBSUFKd0FFQmdRQUR3QUFBQVVHQkFBUUFBQUFBQVlDQUlBQUFBQUZnQ2dBQUFBS0FBSUFLQUFFQmdRQUVBQUFBQVVHQkFBUkFBQUFDZ1lCQUFFQUFBV0FLUUFBQUFvQUFnQXBBQVFHQkFBUUFBQUFCUVlFQUJJQUFBQUFCZ0lBZ0FBQUFBV0FLZ0FBQUFvQUFnQXFBQVFHQkFBU0FBQUFCUVlFQUJNQUFBQUFCZ0lBZ0FBQUFBV0FLd0FBQUFvQUFnQXJBQVFHQkFBTkFBQUFCUVlFQUJNQUFBQUFCZ0lBZ0FBQUFBV0FMQUFBQUFvQUFnQXNBQVFHQkFBVEFBQUFCUVlFQUJRQUFBQUtCZ0VBQVFBQUJZQXRBQUFBQ2dBQ0FDMEFCQVlFQUFzQUFBQUZCZ1FBRlFBQUFBQUdBZ0NBQUFBQUJZQXVBQUFBQ2dBQ0FDNEFCQVlFQUFnQUFBQUZCZ1FBRlFBQUFBQUdBZ0NBQUFBQUJZQXZBQUFBQ2dBQ0FDOEFCQVlFQUFRQUFBQUZCZ1FBRmdBQUFBQUdBZ0NBQUFBQUJZQXdBQUFBQ2dBQ0FEQUFCQVlFQUJZQUFBQUZCZ1FBRndBQUFBQUdBZ0NBQUFBQUJZQXhBQUFBQ2dBQ0FERUFCQVlFQUFJQUFBQUZCZ1FBRndBQUFBQUdBZ0NBQUFBQUI0QTBBQUFBQkFJUUFHMXMrLy9kK05rQWJXejcvMXNneWdBS0FBSUFNZ0FBQ2dJQUJBQUVDZ0lBQVFBTkFnd0FXeURLQUcxcysvOEFBQUFBRGdJTUFOMzQyUUJ0YlB2L0FBQUFBQThDREFCYklNb0E3a1FMQUFBQUFBQUFBQWVBTlFBQUFBUUNFQUNBd3U3L1p1aFpBSURDN3Yva0Qwb0FDZ0FDQURNQUFBb0NBQVFBQkFvQ0FBRUFEUUlNQU9RUFNnQ0F3dTcvQUFBQUFBNENEQUJtNkZrQWdNTHUvd0FBQUFBUEFnd0E1QTlLQUFLYi92OEFBQUFBQUFBSGdEWUFBQUFFQWhBQUFBRHgvelF6Ky84QUFQSC83UVRtL3dvQUFnQTBBQUFLQWdBRUFBUUtBZ0FCQUEwQ0RBRHRCT2IvQUFEeC93QUFBQUFPQWd3QU5EUDcvd0FBOGY4QUFBQUFEd0lNQU8wRTV2OUdMZ1lBQUFBQUFBQUFBQUFBQUFBQUFBQT0=</t>
        </r>
      </text>
    </comment>
    <comment ref="J243" authorId="0">
      <text>
        <r>
          <rPr>
            <sz val="9"/>
            <color indexed="81"/>
            <rFont val="Tahoma"/>
            <family val="2"/>
          </rPr>
          <t>QzE4SDE1Q2xOMk98TUFTVEVSIFNIRUVUUGljdHVyZSAyNTl8Vm1wRFJEQXhNREFFQXdJQkFBQUFBQUFBQUFBQUFBQ0FBQUFBQUFNQUZnQUFBRU5vWlcxRWNtRjNJREV5TGpBdU1pNHhNRGMyQkFJUUFETnNwZjhVMUVIL001TVNBSlB5a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Od3EvUkFXQ0FRQUFBQWtBQmdJQkFBQUFDUUFHUWdBQUJBSUFnQUJBQThJQWdBQkFBT0FNUUFBQUFRQ0VBQXpiS1gvRk5SQi96T1RFZ0NUOG93QUJJQUJBQUFBQUFJSUFBRUF0ZjlnNTRFQUNnQUNBQUlBQWdRQ0FBZ0FLd1FDQUFFQVNBUUFBRGNFQVFBQkJvQUFBQUFBQUFJSUFBR2d1UDlnLzMwQUJBSVFBQUZnc2Y5Zy8zMEFtcm00LzVQeWpBQWpDQUVBQUFJSEFnQUFBQVVIQVFBQkFBY09BQUVBQUFBREFHQUF5QUFEQUU5SUFBQUFBQVNBQWdBQUFBQUNDQUFCQUtiL1RPeG5BQW9BQWdBREFEY0VBUUFCQUFBRWdBTUFBQUFBQWdnQUFRQzEvem54VFFBS0FBSUFCQUFBQUFTQUJBQUFBQUFDQ0FBQkFOUC9PZkZOQUFvQUFnQUZBQUFBQklBRkFBQUFBQUlJQUFFQTR2OG05ak1BQ2dBQ0FBWUFBQUFFZ0FZQUFBQUFBZ2dBQUFEVC94UDdHUUFLQUFJQUJ3QUFBQVNBQndBQUFBQUNDQUFCQUxYL0Uvc1pBQW9BQWdBSUFBQUFCSUFJQUFBQUFBSUlBQUVBcHY4bTlqTUFDZ0FDQUFrQUFBQUVnQWtBQUFBQUFnZ0FBQURpL3dBQUFBQUtBQUlBQ2dBQUFBU0FDZ0FBQUFBQ0NBQUFBQUFBQUFBQUFBb0FBZ0FMQUFBQUJJQUxBQUFBQUFJSUFQLy9EZ0R0Qk9iL0NnQUNBQXdBQWdRQ0FBY0FLd1FDQUFBQVNBUUFBQWFBQUFBQUFBQUNDQUF6a3hJQTdXemkvd1FDRUFETWJBc0E3V3ppL3pPVEVnQWdvT24vSXdnQkFBQUNCd0lBQUFBQUJ3MEFBUUFBQUFNQVlBRElBQU1BVGdBQUFBQUVnQXdBQUFBQUFnZ0FBQUFBQU5vSnpQOEtBQUlBRFFBQUFBU0FEUUFBQUFBQ0NBQUFBT0wvMmduTS93b0FBZ0FPQUFBQUJJQU9BQUFBQUFJSUFBQUEwLy9IRHJML0NnQUNBQThBQWdRQ0FBY0FLd1FDQUFFQVNBUUFBRGNFQVFBQkJvQUFBQUFBQUFJSUFMdzd6di9IZHE3L0JBSVFBRllWeC8vSGRxNy9OSlBXLy9xcHRmOGpDQUVBQUFJSEFnQUFBQVVIQVFBRUJBY0dBQUlBQWdBREFBQUhEZ0FCQUFBQUF3QmdBTWdBQXdCT1NBQUFBQUFFZ0E4QUFBQUFBZ2dBQUFEaS83UVRtUDhLQUFJQUVBQUFBQVNBRUFBQUFBQUNDQUFBQUFBQXRCT1kvd29BQWdBUkFBQUFCSUFSQUFBQUFBSUlBUC8vRGdDZ0dINy9DZ0FDQUJJQUFBQUVnQklBQUFBQUFnZ0FBQUFBQUkwZFpQOEtBQUlBRXdBQUFBU0FFd0FBQUFBQ0NBQUFBT0wvalIxay93b0FBZ0FVQUFBQUJJQVVBQUFBQUFJSUFBQUEwLzk2SWtyL0NnQUNBQlVBQWdRQ0FCRUFLd1FDQUFBQVNBUUFBRGNFQVFBQkJvQUFBQUFBQUFJSUFBQ2cxdjk2T2t2L0JBSVFBQUJnei84VTFFSC9tcm5XLzNvNlMvOGpDQUVBL3dFSEFRRC9BZ2NDQUFBQUJRY0JBQU1BQnc0QUFRQUFBQU1BWUFESUFBTUFRMndBQUFBQUJJQVZBQUFBQUFJSUFBQUEwLytnR0g3L0NnQUNBQllBQUFBRWdCWUFBQUFBQWdnQUFBRFQvKzBFNXY4S0FBSUFGd0FBQUFXQUdBQUFBQW9BQWdBWUFBUUdCQUFCQUFBQUJRWUVBQUlBQUFBS0JnRUFBUUFBQllBWkFBQUFDZ0FDQUJrQUJBWUVBQUlBQUFBRkJnUUFBd0FBQUFvR0FRQUJBQUFGZ0JvQUFBQUtBQUlBR2dBRUJnUUFBd0FBQUFVR0JBQUVBQUFBQUFZQ0FJQUFBQUFGZ0JzQUFBQUtBQUlBR3dBRUJnUUFCQUFBQUFVR0JBQUZBQUFBQUFZQ0FJQUFBQUFGZ0J3QUFBQUtBQUlBSEFBRUJnUUFCUUFBQUFVR0JBQUdBQUFBQUFZQ0FJQUFBQUFGZ0IwQUFBQUtBQUlBSFFBRUJnUUFCZ0FBQUFVR0JBQUhBQUFBQUFZQ0FJQUFBQUFGZ0I0QUFBQUtBQUlBSGdBRUJnUUFCd0FBQUFVR0JBQUlBQUFBQUFZQ0FJQUFBQUFGZ0I4QUFBQUtBQUlBSHdBRUJnUUFBd0FBQUFVR0JBQUlBQUFBQUFZQ0FJQUFBQUFGZ0NBQUFBQUtBQUlBSUFBRUJnUUFCZ0FBQUFVR0JBQUpBQUFBQUFBRmdDRUFBQUFLQUFJQUlRQUVCZ1FBQ1FBQUFBVUdCQUFLQUFBQUFBWUNBSUFBQUFBRmdDSUFBQUFLQUFJQUlnQUVCZ1FBQ2dBQUFBVUdCQUFMQUFBQUFBWUNBSUFBQUFBRmdDTUFBQUFLQUFJQUl3QUVCZ1FBQ3dBQUFBVUdCQUFNQUFBQUFBWUNBSUFBQUFBRmdDUUFBQUFLQUFJQUpBQUVCZ1FBREFBQUFBVUdCQUFOQUFBQUFBWUNBSUFBQUFBRmdDVUFBQUFLQUFJQUpRQUVCZ1FBRFFBQUFBVUdCQUFPQUFBQUNnWUJBQUVBQUFXQUpnQUFBQW9BQWdBbUFBUUdCQUFPQUFBQUJRWUVBQThBQUFBS0JnRUFBUUFBQllBbkFBQUFDZ0FDQUNjQUJBWUVBQThBQUFBRkJnUUFFQUFBQUFBR0FnQ0FBQUFBQllBb0FBQUFDZ0FDQUNnQUJBWUVBQkFBQUFBRkJnUUFFUUFBQUFBR0FnQ0FBQUFBQllBcEFBQUFDZ0FDQUNrQUJBWUVBQkVBQUFBRkJnUUFFZ0FBQUFBR0FnQ0FBQUFBQllBcUFBQUFDZ0FDQUNvQUJBWUVBQklBQUFBRkJnUUFFd0FBQUFBR0FnQ0FBQUFBQllBckFBQUFDZ0FDQUNzQUJBWUVBQk1BQUFBRkJnUUFGQUFBQUFvR0FRQUJBQUFGZ0N3QUFBQUtBQUlBTEFBRUJnUUFFd0FBQUFVR0JBQVZBQUFBQUFZQ0FJQUFBQUFGZ0MwQUFBQUtBQUlBTFFBRUJnUUFEd0FBQUFVR0JBQVZBQUFBQUFZQ0FJQUFBQUFGZ0M0QUFBQUtBQUlBTGdBRUJnUUFEUUFBQUFVR0JBQVdBQUFBQUFZQ0FJQUFBQUFGZ0M4QUFBQUtBQUlBTHdBRUJnUUFDUUFBQUFVR0JBQVdBQUFBQUFZQ0FJQUFBQUFIZ0RJQUFBQUVBaEFBQVFERS8yd2tTUUFCQU1UL0p2WXpBQW9BQWdBd0FBQUtBZ0FFQUFRS0FnQUJBQTBDREFBbTlqTUFBUURFL3dBQUFBQU9BZ3dBYkNSSkFBRUF4UDhBQUFBQUR3SU1BQ2IyTXdCSEx0bi9BQUFBQUFBQUI0QXpBQUFBQkFJUUFBQUE4ZjgwTS92L0FBRHgvKzBFNXY4S0FBSUFNUUFBQ2dJQUJBQUVDZ0lBQVFBTkFnd0E3UVRtL3dBQThmOEFBQUFBRGdJTUFEUXorLzhBQVBIL0FBQUFBQThDREFEdEJPYi9SaTRHQUFBQUFBQUFBQWVBTkFBQUFBUUNFQUFBQVBILzUwYVQvd0FBOGYrZ0dINy9DZ0FDQURJQUFBb0NBQVFBQkFvQ0FBRUFEUUlNQUtBWWZ2OEFBUEgvQUFBQUFBNENEQURuUnBQL0FBRHgvd0FBQUFBUEFnd0FvQmgrLzBZdUJnQUFBQUFBQUFBQUFBQUFBQUFBQUE9PQ==</t>
        </r>
      </text>
    </comment>
    <comment ref="K243" authorId="0">
      <text>
        <r>
          <rPr>
            <sz val="9"/>
            <color indexed="81"/>
            <rFont val="Tahoma"/>
            <family val="2"/>
          </rPr>
          <t>QzE4SDE1Q2xOMk98TUFTVEVSIFNIRUVUUGljdHVyZSAyNTl8Vm1wRFJEQXhNREFFQXdJQkFBQUFBQUFBQUFBQUFBQ0FBQUFBQUFNQUZnQUFBRU5vWlcxRWNtRjNJREV5TGpBdU1pNHhNRGMyQkFJUUFETnNwZjhVMUVIL001TVNBSlB5a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Od3EvUkFXQ0FRQUFBQWtBQmdJQkFBQUFDUUFHUWdBQUJBSUFnQUJBQThJQWdBQkFBT0FNUUFBQUFRQ0VBQXpiS1gvRk5SQi96T1RFZ0NUOG93QUJJQUJBQUFBQUFJSUFBRUF0ZjlnNTRFQUNnQUNBQUlBQWdRQ0FBZ0FLd1FDQUFFQVNBUUFBRGNFQVFBQkJvQUFBQUFBQUFJSUFBR2d1UDlnLzMwQUJBSVFBQUZnc2Y5Zy8zMEFtcm00LzVQeWpBQWpDQUVBQUFJSEFnQUFBQVVIQVFBQkFBY09BQUVBQUFBREFHQUF5QUFEQUU5SUFBQUFBQVNBQWdBQUFBQUNDQUFCQUtiL1RPeG5BQW9BQWdBREFEY0VBUUFCQUFBRWdBTUFBQUFBQWdnQUFRQzEvem54VFFBS0FBSUFCQUFBQUFTQUJBQUFBQUFDQ0FBQkFOUC9PZkZOQUFvQUFnQUZBQUFBQklBRkFBQUFBQUlJQUFFQTR2OG05ak1BQ2dBQ0FBWUFBQUFFZ0FZQUFBQUFBZ2dBQUFEVC94UDdHUUFLQUFJQUJ3QUFBQVNBQndBQUFBQUNDQUFCQUxYL0Uvc1pBQW9BQWdBSUFBQUFCSUFJQUFBQUFBSUlBQUVBcHY4bTlqTUFDZ0FDQUFrQUFBQUVnQWtBQUFBQUFnZ0FBQURpL3dBQUFBQUtBQUlBQ2dBQUFBU0FDZ0FBQUFBQ0NBQUFBQUFBQUFBQUFBb0FBZ0FMQUFBQUJJQUxBQUFBQUFJSUFQLy9EZ0R0Qk9iL0NnQUNBQXdBQWdRQ0FBY0FLd1FDQUFBQVNBUUFBQWFBQUFBQUFBQUNDQUF6a3hJQTdXemkvd1FDRUFETWJBc0E3V3ppL3pPVEVnQWdvT24vSXdnQkFBQUNCd0lBQUFBQUJ3MEFBUUFBQUFNQVlBRElBQU1BVGdBQUFBQUVnQXdBQUFBQUFnZ0FBQUFBQU5vSnpQOEtBQUlBRFFBQUFBU0FEUUFBQUFBQ0NBQUFBT0wvMmduTS93b0FBZ0FPQUFBQUJJQU9BQUFBQUFJSUFBQUEwLy9IRHJML0NnQUNBQThBQWdRQ0FBY0FLd1FDQUFFQVNBUUFBRGNFQVFBQkJvQUFBQUFBQUFJSUFMdzd6di9IZHE3L0JBSVFBRllWeC8vSGRxNy9OSlBXLy9xcHRmOGpDQUVBQUFJSEFnQUFBQVVIQVFBRUJBY0dBQUlBQWdBREFBQUhEZ0FCQUFBQUF3QmdBTWdBQXdCT1NBQUFBQUFFZ0E4QUFBQUFBZ2dBQUFEaS83UVRtUDhLQUFJQUVBQUFBQVNBRUFBQUFBQUNDQUFBQUFBQXRCT1kvd29BQWdBUkFBQUFCSUFSQUFBQUFBSUlBUC8vRGdDZ0dINy9DZ0FDQUJJQUFBQUVnQklBQUFBQUFnZ0FBQUFBQUkwZFpQOEtBQUlBRXdBQUFBU0FFd0FBQUFBQ0NBQUFBT0wvalIxay93b0FBZ0FVQUFBQUJJQVVBQUFBQUFJSUFBQUEwLzk2SWtyL0NnQUNBQlVBQWdRQ0FCRUFLd1FDQUFBQVNBUUFBRGNFQVFBQkJvQUFBQUFBQUFJSUFBQ2cxdjk2T2t2L0JBSVFBQUJnei84VTFFSC9tcm5XLzNvNlMvOGpDQUVBL3dFSEFRRC9BZ2NDQUFBQUJRY0JBQU1BQnc0QUFRQUFBQU1BWUFESUFBTUFRMndBQUFBQUJJQVZBQUFBQUFJSUFBQUEwLytnR0g3L0NnQUNBQllBQUFBRWdCWUFBQUFBQWdnQUFBRFQvKzBFNXY4S0FBSUFGd0FBQUFXQUdBQUFBQW9BQWdBWUFBUUdCQUFCQUFBQUJRWUVBQUlBQUFBS0JnRUFBUUFBQllBWkFBQUFDZ0FDQUJrQUJBWUVBQUlBQUFBRkJnUUFBd0FBQUFvR0FRQUJBQUFGZ0JvQUFBQUtBQUlBR2dBRUJnUUFBd0FBQUFVR0JBQUVBQUFBQUFZQ0FJQUFBQUFGZ0JzQUFBQUtBQUlBR3dBRUJnUUFCQUFBQUFVR0JBQUZBQUFBQUFZQ0FJQUFBQUFGZ0J3QUFBQUtBQUlBSEFBRUJnUUFCUUFBQUFVR0JBQUdBQUFBQUFZQ0FJQUFBQUFGZ0IwQUFBQUtBQUlBSFFBRUJnUUFCZ0FBQUFVR0JBQUhBQUFBQUFZQ0FJQUFBQUFGZ0I0QUFBQUtBQUlBSGdBRUJnUUFCd0FBQUFVR0JBQUlBQUFBQUFZQ0FJQUFBQUFGZ0I4QUFBQUtBQUlBSHdBRUJnUUFBd0FBQUFVR0JBQUlBQUFBQUFZQ0FJQUFBQUFGZ0NBQUFBQUtBQUlBSUFBRUJnUUFCZ0FBQUFVR0JBQUpBQUFBQUFBRmdDRUFBQUFLQUFJQUlRQUVCZ1FBQ1FBQUFBVUdCQUFLQUFBQUFBWUNBSUFBQUFBRmdDSUFBQUFLQUFJQUlnQUVCZ1FBQ2dBQUFBVUdCQUFMQUFBQUFBWUNBSUFBQUFBRmdDTUFBQUFLQUFJQUl3QUVCZ1FBQ3dBQUFBVUdCQUFNQUFBQUFBWUNBSUFBQUFBRmdDUUFBQUFLQUFJQUpBQUVCZ1FBREFBQUFBVUdCQUFOQUFBQUFBWUNBSUFBQUFBRmdDVUFBQUFLQUFJQUpRQUVCZ1FBRFFBQUFBVUdCQUFPQUFBQUNnWUJBQUVBQUFXQUpnQUFBQW9BQWdBbUFBUUdCQUFPQUFBQUJRWUVBQThBQUFBS0JnRUFBUUFBQllBbkFBQUFDZ0FDQUNjQUJBWUVBQThBQUFBRkJnUUFFQUFBQUFBR0FnQ0FBQUFBQllBb0FBQUFDZ0FDQUNnQUJBWUVBQkFBQUFBRkJnUUFFUUFBQUFBR0FnQ0FBQUFBQllBcEFBQUFDZ0FDQUNrQUJBWUVBQkVBQUFBRkJnUUFFZ0FBQUFBR0FnQ0FBQUFBQllBcUFBQUFDZ0FDQUNvQUJBWUVBQklBQUFBRkJnUUFFd0FBQUFBR0FnQ0FBQUFBQllBckFBQUFDZ0FDQUNzQUJBWUVBQk1BQUFBRkJnUUFGQUFBQUFvR0FRQUJBQUFGZ0N3QUFBQUtBQUlBTEFBRUJnUUFFd0FBQUFVR0JBQVZBQUFBQUFZQ0FJQUFBQUFGZ0MwQUFBQUtBQUlBTFFBRUJnUUFEd0FBQUFVR0JBQVZBQUFBQUFZQ0FJQUFBQUFGZ0M0QUFBQUtBQUlBTGdBRUJnUUFEUUFBQUFVR0JBQVdBQUFBQUFZQ0FJQUFBQUFGZ0M4QUFBQUtBQUlBTHdBRUJnUUFDUUFBQUFVR0JBQVdBQUFBQUFZQ0FJQUFBQUFIZ0RJQUFBQUVBaEFBQVFERS8yd2tTUUFCQU1UL0p2WXpBQW9BQWdBd0FBQUtBZ0FFQUFRS0FnQUJBQTBDREFBbTlqTUFBUURFL3dBQUFBQU9BZ3dBYkNSSkFBRUF4UDhBQUFBQUR3SU1BQ2IyTXdCSEx0bi9BQUFBQUFBQUI0QXpBQUFBQkFJUUFBQUE4ZjgwTS92L0FBRHgvKzBFNXY4S0FBSUFNUUFBQ2dJQUJBQUVDZ0lBQVFBTkFnd0E3UVRtL3dBQThmOEFBQUFBRGdJTUFEUXorLzhBQVBIL0FBQUFBQThDREFEdEJPYi9SaTRHQUFBQUFBQUFBQWVBTkFBQUFBUUNFQUFBQVBILzUwYVQvd0FBOGYrZ0dINy9DZ0FDQURJQUFBb0NBQVFBQkFvQ0FBRUFEUUlNQUtBWWZ2OEFBUEgvQUFBQUFBNENEQURuUnBQL0FBRHgvd0FBQUFBUEFnd0FvQmgrLzBZdUJnQUFBQUFBQUFBQUFBQUFBQUFBQUE9PQ==</t>
        </r>
      </text>
    </comment>
    <comment ref="J244" authorId="0">
      <text>
        <r>
          <rPr>
            <sz val="9"/>
            <color indexed="81"/>
            <rFont val="Tahoma"/>
            <family val="2"/>
          </rPr>
          <t>QzIySDIxTjVPMnxNQVNURVIgU0hFRVRQaWN0dXJlIDQ2OXxWbXBEUkRBeE1EQUVBd0lCQUFBQUFBQUFBQUFBQUFDQUFBQUFBQU1BRmdBQUFFTm9aVzFFY21GM0lERXlMakF1TWk0eE1EYzJCQUlRQUNlUncvK3RCVXYvelpPSEFMbUV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gyU054VVdDQVFBQUFBa0FCZ0lCQUFBQUNRQUdRZ0FBQkFJQWdBQkFBOElBZ0FCQUFPQVFBQUFBQVFDRUFBbmtjUC9yUVZMLzgyVGh3QzVoSUlBQklBQkFBQUFBQUlJQUFBQXhQK3RuVTcvQ2dBQ0FBSUFOd1FCQUFFQUFBU0FBZ0FBQUFBQ0NBQUFBTlAvd0poby93b0FBZ0FEQUFJRUFnQUlBQ3NFQWdBQUFFZ0VBQUEzQkFFQUFRYUFBQUFBQUFBQ0NBQUFvTmIvd0xCay93UUNFQUFBWU0vL3dMQmsvNXE1MXYvQWNHei9Jd2dCQUFBQ0J3SUFBQUFBQncwQUFRQUFBQU1BWUFESUFBTUFUd0FBQUFBRWdBTUFBQUFBQWdnQUFBRHgvOENZYVA4S0FBSUFCQUFBQUFTQUJBQUFBQUFDQ0FBQUFBQUEwNU9DL3dvQUFnQUZBQUFBQklBRkFBQUFBQUlJQVAvL0hRRFRrNEwvQ2dBQ0FBWUFBQUFFZ0FZQUFBQUFBZ2dBLy84c0FNQ1lhUDhLQUFJQUJ3QUFBQVNBQndBQUFBQUNDQUQvL3gwQXJaMU8vd29BQWdBSUFBQUFCSUFJQUFBQUFBSUlBQUFBQUFDdG5VNy9DZ0FDQUFrQUFBQUVnQWtBQUFBQUFnZ0EvLzlLQU1DWWFQOEtBQUlBQ2dBQUFBU0FDZ0FBQUFBQ0NBQUFBRm9BcloxTy93b0FBZ0FMQUFBQUJJQUxBQUFBQUFJSUFBQUFlQUN0blU3L0NnQUNBQXdBQWdRQ0FBY0FLd1FDQUFBQVNBUUFBQWFBQUFBQUFBQUNDQUF6azNzQXJRVkwvd1FDRUFETWJIUUFyUVZML3pPVGV3RGdPRkwvSXdnQkFBQUNCd0lBQUFBQUJ3MEFBUUFBQUFNQVlBRElBQU1BVGdBQUFBQUVnQXdBQUFBQUFnZ0FBQUNIQU1DWWFQOEtBQUlBRFFBQUFBU0FEUUFBQUFBQ0NBRC8vM2NBMDVPQy93b0FBZ0FPQUFBQUJJQU9BQUFBQUFJSUFBQUFod0RtanB6L0NnQUNBQThBQUFBRWdBOEFBQUFBQWdnQUFBQjRBUHFKdHY4S0FBSUFFQUFBQUFTQUVBQUFBQUFDQ0FELy8xa0Erb20yL3dvQUFnQVJBQUFBQklBUkFBQUFBQUlJQVAvL1NnRG1qcHovQ2dBQ0FCSUFBZ1FDQUFjQUt3UUNBQUFBU0FRQUFBYUFBQUFBQUFBQ0NBQXprMDRBNXZhWS93UUNFQURNYkVjQTV2YVkvek9UVGdBWktxRC9Jd2dCQUFBQ0J3SUFBQUFBQncwQUFRQUFBQU1BWUFESUFBTUFUZ0FBQUFBRWdCSUFBQUFBQWdnQS8vOVpBTk9UZ3Y4S0FBSUFFd0FBQUFTQUV3QUFBQUFDQ0FELy8wb0FEWVhRL3dvQUFnQVVBQUFBQklBVUFBQUFBQUlJQVAvL0xBQU5oZEQvQ2dBQ0FCVUFBZ1FDQUFnQUt3UUNBQUFBU0FRQUFEY0VBUUFCQm9BQUFBQUFBQUlJQVArZk1BQU5uY3ovQkFJUUFQOWZLUUFObmN6L21ia3dBQTFkMVA4akNBRUFBQUlIQWdBQUFBQUhEUUFCQUFBQUF3QmdBTWdBQXdCUEFBQUFBQVNBRlFBQUFBQUNDQUQvLzFrQUlJRHEvd29BQWdBV0FBSUVBZ0FIQUNzRUFnQUJBRWdFQUFBM0JBRUFBUWFBQUFBQUFBQUNDQUF6azEwQUlPam0vd1FDRUFETWJGWUFJT2ptLzZycVpRQlRHKzcvSXdnQkFBQUNCd0lBQUFBRkJ3RUFCUVFIQmdBQ0FBSUFBd0FBQnc0QUFRQUFBQU1BWUFESUFBTUFUa2dBQUFBQUJJQVdBQUFBQUFJSUFQLy9TZ0F5ZXdRQUNnQUNBQmNBTndRQkFBRUFBQVNBRndBQUFBQUNDQUQvLzFrQVJYWWVBQW9BQWdBWUFEY0VBUUFCQUFBRWdCZ0FBQUFBQWdnQS8vOUtBRmx4T0FBS0FBSUFHUUEzQkFFQUFRQUFCSUFaQUFBQUFBSUlBUC8vV1FCc2JGSUFDZ0FDQUJvQUFnUUNBQWNBS3dRQ0FBQUFTQVFBQUFhQUFBQUFBQUFDQ0FBemsxMEFiTlJPQUFRQ0VBRE1iRllBYk5ST0FET1RYUUNmQjFZQUl3Z0JBQUFDQndJQUFBQUFCdzBBQVFBQUFBTUFZQURJQUFNQVRnQUFBQUFFZ0JvQUFBQUFBZ2dBUTh4TkFIUFViUUFLQUFJQUd3QUFBQVNBR3dBQUFBQUNDQUNkRjJRQVlPZUJBQW9BQWdBY0FBQUFCSUFjQUFBQUFBSUlBTEFTZmdCZzUzSUFDZ0FDQUIwQUFnUUNBQWNBS3dRQ0FBQUFTQVFBQUFhQUFBQUFBQUFDQ0FEanBZRUFZRTl2QUFRQ0VBQjlmM29BWUU5dkFPT2xnUUNUZ25ZQUl3Z0JBQUFDQndJQUFBQUFCdzBBQVFBQUFBTUFZQURJQUFNQVRnQUFBQUFFZ0IwQUFBQUFBZ2dBN2RWM0FET1BWUUFLQUFJQUhnQUFBQVdBSHdBQUFBb0FBZ0FmQUFRR0JBQUJBQUFBQlFZRUFBSUFBQUFLQmdFQUFRQUFCWUFnQUFBQUNnQUNBQ0FBQkFZRUFBSUFBQUFGQmdRQUF3QUFBQW9HQVFBQkFBQUZnQ0VBQUFBS0FBSUFJUUFFQmdRQUF3QUFBQVVHQkFBRUFBQUFBQVlDQUlBQUFBQUZnQ0lBQUFBS0FBSUFJZ0FFQmdRQUJBQUFBQVVHQkFBRkFBQUFBQVlDQUlBQUFBQUZnQ01BQUFBS0FBSUFJd0FFQmdRQUJRQUFBQVVHQkFBR0FBQUFBQVlDQUlBQUFBQUZnQ1FBQUFBS0FBSUFKQUFFQmdRQUJnQUFBQVVHQkFBSEFBQUFBQVlDQUlBQUFBQUZnQ1VBQUFBS0FBSUFKUUFFQmdRQUJ3QUFBQVVHQkFBSUFBQUFBQVlDQUlBQUFBQUZnQ1lBQUFBS0FBSUFKZ0FFQmdRQUF3QUFBQVVHQkFBSUFBQUFBQVlDQUlBQUFBQUZnQ2NBQUFBS0FBSUFKd0FFQmdRQUJnQUFBQVVHQkFBSkFBQUFBQUFGZ0NnQUFBQUtBQUlBS0FBRUJnUUFDUUFBQUFVR0JBQUtBQUFBQUFZQ0FJQUFBQUFGZ0NrQUFBQUtBQUlBS1FBRUJnUUFDZ0FBQUFVR0JBQUxBQUFBQUFZQ0FJQUFBQUFGZ0NvQUFBQUtBQUlBS2dBRUJnUUFDd0FBQUFVR0JBQU1BQUFBQUFZQ0FJQUFBQUFGZ0NzQUFBQUtBQUlBS3dBRUJnUUFEQUFBQUFVR0JBQU5BQUFBQUFZQ0FJQUFBQUFGZ0N3QUFBQUtBQUlBTEFBRUJnUUFEUUFBQUFVR0JBQU9BQUFBQUFZQ0FJQUFBQUFGZ0MwQUFBQUtBQUlBTFFBRUJnUUFEZ0FBQUFVR0JBQVBBQUFBQUFZQ0FJQUFBQUFGZ0M0QUFBQUtBQUlBTGdBRUJnUUFEd0FBQUFVR0JBQVFBQUFBQUFZQ0FJQUFBQUFGZ0M4QUFBQUtBQUlBTHdBRUJnUUFFQUFBQUFVR0JBQVJBQUFBQUFZQ0FJQUFBQUFGZ0RBQUFBQUtBQUlBTUFBRUJnUUFFUUFBQUFVR0JBQVNBQUFBQUFZQ0FJQUFBQUFGZ0RFQUFBQUtBQUlBTVFBRUJnUUFDUUFBQUFVR0JBQVNBQUFBQUFZQ0FJQUFBQUFGZ0RJQUFBQUtBQUlBTWdBRUJnUUFEUUFBQUFVR0JBQVNBQUFBQUFZQ0FJQUFBQUFGZ0RNQUFBQUtBQUlBTXdBRUJnUUFFQUFBQUFVR0JBQVRBQUFBQ2dZQkFBRUFBQVdBTkFBQUFBb0FBZ0EwQUFRR0JBQVRBQUFBQlFZRUFCUUFBQUFBQmdJQUFnQUFBQVdBTlFBQUFBb0FBZ0ExQUFRR0JBQVRBQUFBQlFZRUFCVUFBQUFLQmdFQUFRQUFCWUEyQUFBQUNnQUNBRFlBQkFZRUFCVUFBQUFGQmdRQUZnQUFBQW9HQVFBQkFBQUZnRGNBQUFBS0FBSUFOd0FFQmdRQUZnQUFBQVVHQkFBWEFBQUFDZ1lCQUFFQUFBV0FPQUFBQUFvQUFnQTRBQVFHQkFBWEFBQUFCUVlFQUJnQUFBQUtCZ0VBQVFBQUJZQTVBQUFBQ2dBQ0FEa0FCQVlFQUJnQUFBQUZCZ1FBR1FBQUFBb0dBUUFCQUFBRmdEb0FBQUFLQUFJQU9nQUVCZ1FBR1FBQUFBVUdCQUFhQUFBQUFBWUNBSUFBQUFBRmdEc0FBQUFLQUFJQU93QUVCZ1FBR2dBQUFBVUdCQUFiQUFBQUFBWUNBSUFBQUFBRmdEd0FBQUFLQUFJQVBBQUVCZ1FBR3dBQUFBVUdCQUFjQUFBQUFBWUNBSUFBQUFBRmdEMEFBQUFLQUFJQVBRQUVCZ1FBSEFBQUFBVUdCQUFkQUFBQUFBWUNBSUFBQUFBRmdENEFBQUFLQUFJQVBnQUVCZ1FBR1FBQUFBVUdCQUFkQUFBQUFBWUNBSUFBQUFBSGdFRUFBQUFFQWhBQS8vOE9BQWJIZmYvLy93NEF3SmhvL3dvQUFnQS9BQUFLQWdBRUFBUUtBZ0FCQUEwQ0RBREFtR2ovLy84T0FBQUFBQUFPQWd3QUJzZDkvLy8vRGdBQUFBQUFEd0lNQU1DWWFQOUdMaVFBQUFBQUFBQUFCNEJDQUFBQUJBSVFBQUFBYVFBR3gzMy9BQUJwQU1DWWFQOEtBQUlBUUFBQUNnSUFCQUFFQ2dJQUFRQU5BZ3dBd0poby93QUFhUUFBQUFBQURnSU1BQWJIZmY4QUFHa0FBQUFBQUE4Q0RBREFtR2ovUmk1K0FBQUFBQUFBQUFlQVF3QUFBQVFDRUFELy8yZ0FMYjJ4Ly8vL2FBRG1qcHovQ2dBQ0FFRUFBQW9DQUFRQUJBb0NBQUVBRFFJTUFPYU9uUC8vLzJnQUFBQUFBQTRDREFBdHZiSC8vLzlvQUFBQUFBQVBBZ3dBNW82Yy8wWXVmZ0FBQUFBQUFBQUhnRVFBQUFBRUFoQUFmOEptQUt4ZWVBQi93bVlBS29ab0FBb0FBZ0JDQUJBQVJ3QUFBRlJvWlhKbElHbHpJR0VnZG1Gc1pXNWpaU0J2Y2lCamFHRnlaMlVnWlhKeWIzSWdjMjl0Wlhkb1pYSmxJR2x1SUhSb2FYTWdZWEp2YldGMGFXTWdjM2x6ZEdWdExnQUtBZ0FFQUFRS0FnQUJBQTBDREFBcWhtZ0FmOEptQUFBQUFBQU9BZ3dBckY1NEFIL0NaZ0FBQUFBQUR3SU1BQ3FHYUFBQm0zWUFBQUFBQUFBQUFBQUFBQUFBQUFBPQ==</t>
        </r>
      </text>
    </comment>
    <comment ref="K244" authorId="0">
      <text>
        <r>
          <rPr>
            <sz val="9"/>
            <color indexed="81"/>
            <rFont val="Tahoma"/>
            <family val="2"/>
          </rPr>
          <t>QzIySDIxTjVPMnxNQVNURVIgU0hFRVRQaWN0dXJlIDQ2OXxWbXBEUkRBeE1EQUVBd0lCQUFBQUFBQUFBQUFBQUFDQUFBQUFBQU1BRmdBQUFFTm9aVzFFY21GM0lERXlMakF1TWk0eE1EYzJCQUlRQUNlUncvK3RCVXYvelpPSEFMbUV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gyU054VVdDQVFBQUFBa0FCZ0lCQUFBQUNRQUdRZ0FBQkFJQWdBQkFBOElBZ0FCQUFPQVFBQUFBQVFDRUFBbmtjUC9yUVZMLzgyVGh3QzVoSUlBQklBQkFBQUFBQUlJQUFBQXhQK3RuVTcvQ2dBQ0FBSUFOd1FCQUFFQUFBU0FBZ0FBQUFBQ0NBQUFBTlAvd0poby93b0FBZ0FEQUFJRUFnQUlBQ3NFQWdBQUFFZ0VBQUEzQkFFQUFRYUFBQUFBQUFBQ0NBQUFvTmIvd0xCay93UUNFQUFBWU0vL3dMQmsvNXE1MXYvQWNHei9Jd2dCQUFBQ0J3SUFBQUFBQncwQUFRQUFBQU1BWUFESUFBTUFUd0FBQUFBRWdBTUFBQUFBQWdnQUFBRHgvOENZYVA4S0FBSUFCQUFBQUFTQUJBQUFBQUFDQ0FBQUFBQUEwNU9DL3dvQUFnQUZBQUFBQklBRkFBQUFBQUlJQVAvL0hRRFRrNEwvQ2dBQ0FBWUFBQUFFZ0FZQUFBQUFBZ2dBLy84c0FNQ1lhUDhLQUFJQUJ3QUFBQVNBQndBQUFBQUNDQUQvL3gwQXJaMU8vd29BQWdBSUFBQUFCSUFJQUFBQUFBSUlBQUFBQUFDdG5VNy9DZ0FDQUFrQUFBQUVnQWtBQUFBQUFnZ0EvLzlLQU1DWWFQOEtBQUlBQ2dBQUFBU0FDZ0FBQUFBQ0NBQUFBRm9BcloxTy93b0FBZ0FMQUFBQUJJQUxBQUFBQUFJSUFBQUFlQUN0blU3L0NnQUNBQXdBQWdRQ0FBY0FLd1FDQUFBQVNBUUFBQWFBQUFBQUFBQUNDQUF6azNzQXJRVkwvd1FDRUFETWJIUUFyUVZML3pPVGV3RGdPRkwvSXdnQkFBQUNCd0lBQUFBQUJ3MEFBUUFBQUFNQVlBRElBQU1BVGdBQUFBQUVnQXdBQUFBQUFnZ0FBQUNIQU1DWWFQOEtBQUlBRFFBQUFBU0FEUUFBQUFBQ0NBRC8vM2NBMDVPQy93b0FBZ0FPQUFBQUJJQU9BQUFBQUFJSUFBQUFod0RtanB6L0NnQUNBQThBQUFBRWdBOEFBQUFBQWdnQUFBQjRBUHFKdHY4S0FBSUFFQUFBQUFTQUVBQUFBQUFDQ0FELy8xa0Erb20yL3dvQUFnQVJBQUFBQklBUkFBQUFBQUlJQVAvL1NnRG1qcHovQ2dBQ0FCSUFBZ1FDQUFjQUt3UUNBQUFBU0FRQUFBYUFBQUFBQUFBQ0NBQXprMDRBNXZhWS93UUNFQURNYkVjQTV2YVkvek9UVGdBWktxRC9Jd2dCQUFBQ0J3SUFBQUFBQncwQUFRQUFBQU1BWUFESUFBTUFUZ0FBQUFBRWdCSUFBQUFBQWdnQS8vOVpBTk9UZ3Y4S0FBSUFFd0FBQUFTQUV3QUFBQUFDQ0FELy8wb0FEWVhRL3dvQUFnQVVBQUFBQklBVUFBQUFBQUlJQVAvL0xBQU5oZEQvQ2dBQ0FCVUFBZ1FDQUFnQUt3UUNBQUFBU0FRQUFEY0VBUUFCQm9BQUFBQUFBQUlJQVArZk1BQU5uY3ovQkFJUUFQOWZLUUFObmN6L21ia3dBQTFkMVA4akNBRUFBQUlIQWdBQUFBQUhEUUFCQUFBQUF3QmdBTWdBQXdCUEFBQUFBQVNBRlFBQUFBQUNDQUQvLzFrQUlJRHEvd29BQWdBV0FBSUVBZ0FIQUNzRUFnQUJBRWdFQUFBM0JBRUFBUWFBQUFBQUFBQUNDQUF6azEwQUlPam0vd1FDRUFETWJGWUFJT2ptLzZycVpRQlRHKzcvSXdnQkFBQUNCd0lBQUFBRkJ3RUFCUVFIQmdBQ0FBSUFBd0FBQnc0QUFRQUFBQU1BWUFESUFBTUFUa2dBQUFBQUJJQVdBQUFBQUFJSUFQLy9TZ0F5ZXdRQUNnQUNBQmNBTndRQkFBRUFBQVNBRndBQUFBQUNDQUQvLzFrQVJYWWVBQW9BQWdBWUFEY0VBUUFCQUFBRWdCZ0FBQUFBQWdnQS8vOUtBRmx4T0FBS0FBSUFHUUEzQkFFQUFRQUFCSUFaQUFBQUFBSUlBUC8vV1FCc2JGSUFDZ0FDQUJvQUFnUUNBQWNBS3dRQ0FBQUFTQVFBQUFhQUFBQUFBQUFDQ0FBemsxMEFiTlJPQUFRQ0VBRE1iRllBYk5ST0FET1RYUUNmQjFZQUl3Z0JBQUFDQndJQUFBQUFCdzBBQVFBQUFBTUFZQURJQUFNQVRnQUFBQUFFZ0JvQUFBQUFBZ2dBUTh4TkFIUFViUUFLQUFJQUd3QUFBQVNBR3dBQUFBQUNDQUNkRjJRQVlPZUJBQW9BQWdBY0FBQUFCSUFjQUFBQUFBSUlBTEFTZmdCZzUzSUFDZ0FDQUIwQUFnUUNBQWNBS3dRQ0FBQUFTQVFBQUFhQUFBQUFBQUFDQ0FEanBZRUFZRTl2QUFRQ0VBQjlmM29BWUU5dkFPT2xnUUNUZ25ZQUl3Z0JBQUFDQndJQUFBQUFCdzBBQVFBQUFBTUFZQURJQUFNQVRnQUFBQUFFZ0IwQUFBQUFBZ2dBN2RWM0FET1BWUUFLQUFJQUhnQUFBQVdBSHdBQUFBb0FBZ0FmQUFRR0JBQUJBQUFBQlFZRUFBSUFBQUFLQmdFQUFRQUFCWUFnQUFBQUNnQUNBQ0FBQkFZRUFBSUFBQUFGQmdRQUF3QUFBQW9HQVFBQkFBQUZnQ0VBQUFBS0FBSUFJUUFFQmdRQUF3QUFBQVVHQkFBRUFBQUFBQVlDQUlBQUFBQUZnQ0lBQUFBS0FBSUFJZ0FFQmdRQUJBQUFBQVVHQkFBRkFBQUFBQVlDQUlBQUFBQUZnQ01BQUFBS0FBSUFJd0FFQmdRQUJRQUFBQVVHQkFBR0FBQUFBQVlDQUlBQUFBQUZnQ1FBQUFBS0FBSUFKQUFFQmdRQUJnQUFBQVVHQkFBSEFBQUFBQVlDQUlBQUFBQUZnQ1VBQUFBS0FBSUFKUUFFQmdRQUJ3QUFBQVVHQkFBSUFBQUFBQVlDQUlBQUFBQUZnQ1lBQUFBS0FBSUFKZ0FFQmdRQUF3QUFBQVVHQkFBSUFBQUFBQVlDQUlBQUFBQUZnQ2NBQUFBS0FBSUFKd0FFQmdRQUJnQUFBQVVHQkFBSkFBQUFBQUFGZ0NnQUFBQUtBQUlBS0FBRUJnUUFDUUFBQUFVR0JBQUtBQUFBQUFZQ0FJQUFBQUFGZ0NrQUFBQUtBQUlBS1FBRUJnUUFDZ0FBQUFVR0JBQUxBQUFBQUFZQ0FJQUFBQUFGZ0NvQUFBQUtBQUlBS2dBRUJnUUFDd0FBQUFVR0JBQU1BQUFBQUFZQ0FJQUFBQUFGZ0NzQUFBQUtBQUlBS3dBRUJnUUFEQUFBQUFVR0JBQU5BQUFBQUFZQ0FJQUFBQUFGZ0N3QUFBQUtBQUlBTEFBRUJnUUFEUUFBQUFVR0JBQU9BQUFBQUFZQ0FJQUFBQUFGZ0MwQUFBQUtBQUlBTFFBRUJnUUFEZ0FBQUFVR0JBQVBBQUFBQUFZQ0FJQUFBQUFGZ0M0QUFBQUtBQUlBTGdBRUJnUUFEd0FBQUFVR0JBQVFBQUFBQUFZQ0FJQUFBQUFGZ0M4QUFBQUtBQUlBTHdBRUJnUUFFQUFBQUFVR0JBQVJBQUFBQUFZQ0FJQUFBQUFGZ0RBQUFBQUtBQUlBTUFBRUJnUUFFUUFBQUFVR0JBQVNBQUFBQUFZQ0FJQUFBQUFGZ0RFQUFBQUtBQUlBTVFBRUJnUUFDUUFBQUFVR0JBQVNBQUFBQUFZQ0FJQUFBQUFGZ0RJQUFBQUtBQUlBTWdBRUJnUUFEUUFBQUFVR0JBQVNBQUFBQUFZQ0FJQUFBQUFGZ0RNQUFBQUtBQUlBTXdBRUJnUUFFQUFBQUFVR0JBQVRBQUFBQ2dZQkFBRUFBQVdBTkFBQUFBb0FBZ0EwQUFRR0JBQVRBQUFBQlFZRUFCUUFBQUFBQmdJQUFnQUFBQVdBTlFBQUFBb0FBZ0ExQUFRR0JBQVRBQUFBQlFZRUFCVUFBQUFLQmdFQUFRQUFCWUEyQUFBQUNnQUNBRFlBQkFZRUFCVUFBQUFGQmdRQUZnQUFBQW9HQVFBQkFBQUZnRGNBQUFBS0FBSUFOd0FFQmdRQUZnQUFBQVVHQkFBWEFBQUFDZ1lCQUFFQUFBV0FPQUFBQUFvQUFnQTRBQVFHQkFBWEFBQUFCUVlFQUJnQUFBQUtCZ0VBQVFBQUJZQTVBQUFBQ2dBQ0FEa0FCQVlFQUJnQUFBQUZCZ1FBR1FBQUFBb0dBUUFCQUFBRmdEb0FBQUFLQUFJQU9nQUVCZ1FBR1FBQUFBVUdCQUFhQUFBQUFBWUNBSUFBQUFBRmdEc0FBQUFLQUFJQU93QUVCZ1FBR2dBQUFBVUdCQUFiQUFBQUFBWUNBSUFBQUFBRmdEd0FBQUFLQUFJQVBBQUVCZ1FBR3dBQUFBVUdCQUFjQUFBQUFBWUNBSUFBQUFBRmdEMEFBQUFLQUFJQVBRQUVCZ1FBSEFBQUFBVUdCQUFkQUFBQUFBWUNBSUFBQUFBRmdENEFBQUFLQUFJQVBnQUVCZ1FBR1FBQUFBVUdCQUFkQUFBQUFBWUNBSUFBQUFBSGdFRUFBQUFFQWhBQS8vOE9BQWJIZmYvLy93NEF3SmhvL3dvQUFnQS9BQUFLQWdBRUFBUUtBZ0FCQUEwQ0RBREFtR2ovLy84T0FBQUFBQUFPQWd3QUJzZDkvLy8vRGdBQUFBQUFEd0lNQU1DWWFQOUdMaVFBQUFBQUFBQUFCNEJDQUFBQUJBSVFBQUFBYVFBR3gzMy9BQUJwQU1DWWFQOEtBQUlBUUFBQUNnSUFCQUFFQ2dJQUFRQU5BZ3dBd0poby93QUFhUUFBQUFBQURnSU1BQWJIZmY4QUFHa0FBQUFBQUE4Q0RBREFtR2ovUmk1K0FBQUFBQUFBQUFlQVF3QUFBQVFDRUFELy8yZ0FMYjJ4Ly8vL2FBRG1qcHovQ2dBQ0FFRUFBQW9DQUFRQUJBb0NBQUVBRFFJTUFPYU9uUC8vLzJnQUFBQUFBQTRDREFBdHZiSC8vLzlvQUFBQUFBQVBBZ3dBNW82Yy8wWXVmZ0FBQUFBQUFBQUhnRVFBQUFBRUFoQUFmOEptQUt4ZWVBQi93bVlBS29ab0FBb0FBZ0JDQUJBQVJ3QUFBRlJvWlhKbElHbHpJR0VnZG1Gc1pXNWpaU0J2Y2lCamFHRnlaMlVnWlhKeWIzSWdjMjl0Wlhkb1pYSmxJR2x1SUhSb2FYTWdZWEp2YldGMGFXTWdjM2x6ZEdWdExnQUtBZ0FFQUFRS0FnQUJBQTBDREFBcWhtZ0FmOEptQUFBQUFBQU9BZ3dBckY1NEFIL0NaZ0FBQUFBQUR3SU1BQ3FHYUFBQm0zWUFBQUFBQUFBQUFBQUFBQUFBQUFBPQ==</t>
        </r>
      </text>
    </comment>
    <comment ref="J245" authorId="0">
      <text>
        <r>
          <rPr>
            <sz val="9"/>
            <color indexed="81"/>
            <rFont val="Tahoma"/>
            <family val="2"/>
          </rPr>
          <t>QzI1SDI4TjRPfE1BU1RFUiBTSEVFVFBpY3R1cmUgMjM5fFZtcERSREF4TURBRUF3SUJBQUFBQUFBQUFBQUFBQUNBQUFBQUFBTUFGZ0FBQUVOb1pXMUVjbUYzSURFeUxqQXVNaTR4TURjMkJBSVFBRE5zbHY5Z1o0RUFPcU1rQU0yMU53S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T05xaHc0V0NBUUFBQUFrQUJnSUJBQUFBQ1FBR1FnQUFCQUlBZ0FCQUE4SUFnQUJBQU9BUWdBQUFBUUNFQUF6YkpiL1lHZUJBRHFqSkFETnRUY0NCSUFCQUFBQUFBSUlBQUVBcHYrWjJNOEFDZ0FDQUFJQUFnUUNBQWdBS3dRQ0FBQUFTQVFBQURjRUFRQUJCb0FBQUFBQUFBSUlBQUdncWYrWjhNc0FCQUlRQUFGZ292K1o4TXNBbXJtcC81bXcwd0FqQ0FFQUFBSUhBZ0FBQUFBSERRQUJBQUFBQXdCZ0FNZ0FBd0JQQUFBQUFBU0FBZ0FBQUFBQ0NBQUJBTVQvbWRqUEFBb0FBZ0FEQUFBQUJJQURBQUFBQUFJSUFBRUEwLyt0MCtrQUNnQUNBQVFBQWdRQ0FBY0FLd1FDQUFFQVNBUUFBRGNFQVFBQkJvQUFBQUFBQUFJSUFEU1Qxdit0TytZQUJBSVFBTTFzei8rdE8rWUFxK3JlLytCdTdRQWpDQUVBQUFJSEFnQUFBQVVIQVFBRkJBY0dBQUlBQWdBREFBQUhEZ0FCQUFBQUF3QmdBTWdBQXdCT1NBQUFBQUFFZ0FRQUFBQUFBZ2dBQVFERS84RE9Bd0VLQUFJQUJRQUFBQVNBQlFBQUFBQUNDQUFCQUtiL3dNNERBUW9BQWdBR0FBQUFCSUFHQUFBQUFBSUlBQUVBbC8vVHlSMEJDZ0FDQUFjQUFBQUVnQWNBQUFBQUFnZ0FBUUNtLytiRU53RUtBQUlBQ0FBQUFBU0FDQUFBQUFBQ0NBQUJBTVQvNXNRM0FRb0FBZ0FKQUFBQUJJQUpBQUFBQUFJSUFBRUEwLy9UeVIwQkNnQUNBQW9BQUFBRWdBb0FBQUFBQWdnQUFRRFQvL20vVVFFS0FBSUFDd0FBQUFTQUN3QUFBQUFDQ0FBQkFQSC8rYjlSQVFvQUFnQU1BQUFBQklBTUFBQUFBQUlJQUFBQUFBQU51MnNCQ2dBQ0FBMEFBQUFFZ0EwQUFBQUFBZ2dBQUFEeC95QzJoUUVLQUFJQURnQUFBQVNBRGdBQUFBQUNDQUFBQUFBQU03R2ZBUW9BQWdBUEFBSUVBZ0FIQUNzRUFnQUJBRWdFQUFBM0JBRUFBUWFBQUFBQUFBQUNDQUF6a3dNQU14bWNBUVFDRUFETmJQei9NeG1jQWFycUN3Qm1US01CSXdnQkFBQUNCd0lBQUFBRkJ3RUFCUVFIQmdBQ0FBSUFBd0FBQnc0QUFRQUFBQU1BWUFESUFBTUFUa2dBQUFBQUJJQVBBQUFBQUFJSUFBQUE4ZjlHckxrQkNnQUNBQkFBTndRQkFBRUFBQVNBRUFBQUFBQUNDQUFBQUFBQVdxZlRBUW9BQWdBUkFEY0VBUUFCQUFBRWdCRUFBQUFBQWdnQUFRRHgvMjJpN1FFS0FBSUFFZ0EzQkFFQUFRQUFCSUFTQUFBQUFBSUlBQUFBQUFDQW5RY0NDZ0FDQUJNQUFnUUNBQWNBS3dRQ0FBQUFTQVFBQUFhQUFBQUFBQUFDQ0FBemt3TUFnQVVFQWdRQ0VBRE5iUHovZ0FVRUFqT1RBd0N6T0FzQ0l3Z0JBQUFDQndJQUFBQUFCdzBBQVFBQUFBTUFZQURJQUFNQVRnQUFBQUFFZ0JNQUFBQUFBZ2dBN2RVZEFFZkFDZ0lLQUFJQUZBQTNCQUVBQVFBQUJJQVVBQUFBQUFJSUFMQVNKQUIwR0NnQ0NnQUNBQlVBTndRQkFBRUFBQVNBRlFBQUFBQUNDQUNkRndvQWRCZzNBZ29BQWdBV0FEY0VBUUFCQUFBRWdCWUFBQUFBQWdnQVJNenovNGNGSXdJS0FBSUFGd0EzQkFFQUFRQUFCSUFYQUFBQUFBSUlBQUVBMC84Z3RvVUJDZ0FDQUJnQUFnUUNBQWNBS3dRQ0FBQUFTQVFBQUFhQUFBQUFBQUFDQ0FBMGs5Yi9JQjZDQVFRQ0VBRE5iTS8vSUI2Q0FUU1QxdjlUVVlrQkl3Z0JBQUFDQndJQUFBQUFCdzBBQVFBQUFBTUFZQURJQUFNQVRnQUFBQUFFZ0JnQUFBQUFBZ2dBQVFERS93Mjdhd0VLQUFJQUdRQUFBQVNBR1FBQUFBQUNDQUFCQU5QL2h0MjFBQW9BQWdBYUFBQUFCSUFhQUFBQUFBSUlBQUVBeFA5ejRwc0FDZ0FDQUJzQUFBQUVnQnNBQUFBQUFnZ0FBUURULzJEbmdRQUtBQUlBSEFBQUFBU0FIQUFBQUFBQ0NBQUJBUEgvWU9lQkFBb0FBZ0FkQUFBQUJJQWRBQUFBQUFJSUFBQUFBQUJ6NHBzQUNnQUNBQjRBQUFBRWdCNEFBQUFBQWdnQUFRRHgvNGJkdFFBS0FBSUFId0FBQUFXQUlBQUFBQW9BQWdBZ0FBUUdCQUFCQUFBQUJRWUVBQUlBQUFBQUJnSUFBZ0FBQUFXQUlRQUFBQW9BQWdBaEFBUUdCQUFDQUFBQUJRWUVBQU1BQUFBS0JnRUFBUUFBQllBaUFBQUFDZ0FDQUNJQUJBWUVBQU1BQUFBRkJnUUFCQUFBQUFvR0FRQUJBQUFGZ0NNQUFBQUtBQUlBSXdBRUJnUUFCQUFBQUFVR0JBQUZBQUFBQUFZQ0FJQUFBQUFGZ0NRQUFBQUtBQUlBSkFBRUJnUUFCUUFBQUFVR0JBQUdBQUFBQUFZQ0FJQUFBQUFGZ0NVQUFBQUtBQUlBSlFBRUJnUUFCZ0FBQUFVR0JBQUhBQUFBQUFZQ0FJQUFBQUFGZ0NZQUFBQUtBQUlBSmdBRUJnUUFCd0FBQUFVR0JBQUlBQUFBQUFZQ0FJQUFBQUFGZ0NjQUFBQUtBQUlBSndBRUJnUUFDQUFBQUFVR0JBQUpBQUFBQUFZQ0FJQUFBQUFGZ0NnQUFBQUtBQUlBS0FBRUJnUUFCQUFBQUFVR0JBQUpBQUFBQUFZQ0FJQUFBQUFGZ0NrQUFBQUtBQUlBS1FBRUJnUUFDQUFBQUFVR0JBQUtBQUFBQUFBRmdDb0FBQUFLQUFJQUtnQUVCZ1FBQ2dBQUFBVUdCQUFMQUFBQUFBWUNBSUFBQUFBRmdDc0FBQUFLQUFJQUt3QUVCZ1FBQ3dBQUFBVUdCQUFNQUFBQUFBWUNBSUFBQUFBRmdDd0FBQUFLQUFJQUxBQUVCZ1FBREFBQUFBVUdCQUFOQUFBQUFBWUNBSUFBQUFBRmdDMEFBQUFLQUFJQUxRQUVCZ1FBRFFBQUFBVUdCQUFPQUFBQUNnWUJBQUVBQUFXQUxnQUFBQW9BQWdBdUFBUUdCQUFPQUFBQUJRWUVBQThBQUFBS0JnRUFBUUFBQllBdkFBQUFDZ0FDQUM4QUJBWUVBQThBQUFBRkJnUUFFQUFBQUFvR0FRQUJBQUFGZ0RBQUFBQUtBQUlBTUFBRUJnUUFFQUFBQUFVR0JBQVJBQUFBQ2dZQkFBRUFBQVdBTVFBQUFBb0FBZ0F4QUFRR0JBQVJBQUFBQlFZRUFCSUFBQUFLQmdFQUFRQUFCWUF5QUFBQUNnQUNBRElBQkFZRUFCSUFBQUFGQmdRQUV3QUFBQW9HQVFBQkFBQUZnRE1BQUFBS0FBSUFNd0FFQmdRQUV3QUFBQVVHQkFBVUFBQUFDZ1lCQUFFQUFBV0FOQUFBQUFvQUFnQTBBQVFHQkFBVUFBQUFCUVlFQUJVQUFBQUtCZ0VBQVFBQUJZQTFBQUFBQ2dBQ0FEVUFCQVlFQUJVQUFBQUZCZ1FBRmdBQUFBb0dBUUFCQUFBRmdEWUFBQUFLQUFJQU5nQUVCZ1FBRWdBQUFBVUdCQUFXQUFBQUNnWUJBQUVBQUFXQU53QUFBQW9BQWdBM0FBUUdCQUFOQUFBQUJRWUVBQmNBQUFBQUJnSUFnQUFBQUFXQU9BQUFBQW9BQWdBNEFBUUdCQUFYQUFBQUJRWUVBQmdBQUFBQUJnSUFnQUFBQUFXQU9RQUFBQW9BQWdBNUFBUUdCQUFLQUFBQUJRWUVBQmdBQUFBQUJnSUFnQUFBQUFXQU9nQUFBQW9BQWdBNkFBUUdCQUFDQUFBQUJRWUVBQmtBQUFBS0JnRUFBUUFBQllBN0FBQUFDZ0FDQURzQUJBWUVBQmtBQUFBRkJnUUFHZ0FBQUFBR0FnQ0FBQUFBQllBOEFBQUFDZ0FDQUR3QUJBWUVBQm9BQUFBRkJnUUFHd0FBQUFBR0FnQ0FBQUFBQllBOUFBQUFDZ0FDQUQwQUJBWUVBQnNBQUFBRkJnUUFIQUFBQUFBR0FnQ0FBQUFBQllBK0FBQUFDZ0FDQUQ0QUJBWUVBQndBQUFBRkJnUUFIUUFBQUFBR0FnQ0FBQUFBQllBL0FBQUFDZ0FDQUQ4QUJBWUVBQjBBQUFBRkJnUUFIZ0FBQUFBR0FnQ0FBQUFBQllCQUFBQUFDZ0FDQUVBQUJBWUVBQmtBQUFBRkJnUUFIZ0FBQUFBR0FnQ0FBQUFBQjRCREFBQUFCQUlRQUFFQXRmOForRElCQVFDMS85UEpIUUVLQUFJQVFRQUFDZ0lBQkFBRUNnSUFBUUFOQWd3QTA4a2RBUUVBdGY4QUFBQUFEZ0lNQUJuNE1nRUJBTFgvQUFBQUFBOENEQURUeVIwQlJ5N0svd0FBQUFBQUFBZUFSQUFBQUFRQ0VBQUJBT0wvVSttQUFRRUE0djhOdTJzQkNnQUNBRUlBQUFvQ0FBUUFCQW9DQUFFQURRSU1BQTI3YXdFQkFPTC9BQUFBQUE0Q0RBQlQ2WUFCQVFEaS93QUFBQUFQQWd3QURidHJBVWN1OS84QUFBQUFBQUFIZ0VVQUFBQUVBaEFBQVFEaS83a1FzUUFCQU9ML2MrS2JBQW9BQWdCREFBQUtBZ0FFQUFRS0FnQUJBQTBDREFCejRwc0FBUURpL3dBQUFBQU9BZ3dBdVJDeEFBRUE0djhBQUFBQUR3SU1BSFBpbXdCSEx2Zi9BQUFBQUFBQUFBQUFBQUFBQUFBPQ==</t>
        </r>
      </text>
    </comment>
    <comment ref="K245" authorId="0">
      <text>
        <r>
          <rPr>
            <sz val="9"/>
            <color indexed="81"/>
            <rFont val="Tahoma"/>
            <family val="2"/>
          </rPr>
          <t>QzI1SDI4TjRPfE1BU1RFUiBTSEVFVFBpY3R1cmUgMjM5fFZtcERSREF4TURBRUF3SUJBQUFBQUFBQUFBQUFBQUNBQUFBQUFBTUFGZ0FBQUVOb1pXMUVjbUYzSURFeUxqQXVNaTR4TURjMkJBSVFBRE5zbHY5Z1o0RUFPcU1rQU0yMU53S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T05xaHc0V0NBUUFBQUFrQUJnSUJBQUFBQ1FBR1FnQUFCQUlBZ0FCQUE4SUFnQUJBQU9BUWdBQUFBUUNFQUF6YkpiL1lHZUJBRHFqSkFETnRUY0NCSUFCQUFBQUFBSUlBQUVBcHYrWjJNOEFDZ0FDQUFJQUFnUUNBQWdBS3dRQ0FBQUFTQVFBQURjRUFRQUJCb0FBQUFBQUFBSUlBQUdncWYrWjhNc0FCQUlRQUFGZ292K1o4TXNBbXJtcC81bXcwd0FqQ0FFQUFBSUhBZ0FBQUFBSERRQUJBQUFBQXdCZ0FNZ0FBd0JQQUFBQUFBU0FBZ0FBQUFBQ0NBQUJBTVQvbWRqUEFBb0FBZ0FEQUFBQUJJQURBQUFBQUFJSUFBRUEwLyt0MCtrQUNnQUNBQVFBQWdRQ0FBY0FLd1FDQUFFQVNBUUFBRGNFQVFBQkJvQUFBQUFBQUFJSUFEU1Qxdit0TytZQUJBSVFBTTFzei8rdE8rWUFxK3JlLytCdTdRQWpDQUVBQUFJSEFnQUFBQVVIQVFBRkJBY0dBQUlBQWdBREFBQUhEZ0FCQUFBQUF3QmdBTWdBQXdCT1NBQUFBQUFFZ0FRQUFBQUFBZ2dBQVFERS84RE9Bd0VLQUFJQUJRQUFBQVNBQlFBQUFBQUNDQUFCQUtiL3dNNERBUW9BQWdBR0FBQUFCSUFHQUFBQUFBSUlBQUVBbC8vVHlSMEJDZ0FDQUFjQUFBQUVnQWNBQUFBQUFnZ0FBUUNtLytiRU53RUtBQUlBQ0FBQUFBU0FDQUFBQUFBQ0NBQUJBTVQvNXNRM0FRb0FBZ0FKQUFBQUJJQUpBQUFBQUFJSUFBRUEwLy9UeVIwQkNnQUNBQW9BQUFBRWdBb0FBQUFBQWdnQUFRRFQvL20vVVFFS0FBSUFDd0FBQUFTQUN3QUFBQUFDQ0FBQkFQSC8rYjlSQVFvQUFnQU1BQUFBQklBTUFBQUFBQUlJQUFBQUFBQU51MnNCQ2dBQ0FBMEFBQUFFZ0EwQUFBQUFBZ2dBQUFEeC95QzJoUUVLQUFJQURnQUFBQVNBRGdBQUFBQUNDQUFBQUFBQU03R2ZBUW9BQWdBUEFBSUVBZ0FIQUNzRUFnQUJBRWdFQUFBM0JBRUFBUWFBQUFBQUFBQUNDQUF6a3dNQU14bWNBUVFDRUFETmJQei9NeG1jQWFycUN3Qm1US01CSXdnQkFBQUNCd0lBQUFBRkJ3RUFCUVFIQmdBQ0FBSUFBd0FBQnc0QUFRQUFBQU1BWUFESUFBTUFUa2dBQUFBQUJJQVBBQUFBQUFJSUFBQUE4ZjlHckxrQkNnQUNBQkFBTndRQkFBRUFBQVNBRUFBQUFBQUNDQUFBQUFBQVdxZlRBUW9BQWdBUkFEY0VBUUFCQUFBRWdCRUFBQUFBQWdnQUFRRHgvMjJpN1FFS0FBSUFFZ0EzQkFFQUFRQUFCSUFTQUFBQUFBSUlBQUFBQUFDQW5RY0NDZ0FDQUJNQUFnUUNBQWNBS3dRQ0FBQUFTQVFBQUFhQUFBQUFBQUFDQ0FBemt3TUFnQVVFQWdRQ0VBRE5iUHovZ0FVRUFqT1RBd0N6T0FzQ0l3Z0JBQUFDQndJQUFBQUFCdzBBQVFBQUFBTUFZQURJQUFNQVRnQUFBQUFFZ0JNQUFBQUFBZ2dBN2RVZEFFZkFDZ0lLQUFJQUZBQTNCQUVBQVFBQUJJQVVBQUFBQUFJSUFMQVNKQUIwR0NnQ0NnQUNBQlVBTndRQkFBRUFBQVNBRlFBQUFBQUNDQUNkRndvQWRCZzNBZ29BQWdBV0FEY0VBUUFCQUFBRWdCWUFBQUFBQWdnQVJNenovNGNGSXdJS0FBSUFGd0EzQkFFQUFRQUFCSUFYQUFBQUFBSUlBQUVBMC84Z3RvVUJDZ0FDQUJnQUFnUUNBQWNBS3dRQ0FBQUFTQVFBQUFhQUFBQUFBQUFDQ0FBMGs5Yi9JQjZDQVFRQ0VBRE5iTS8vSUI2Q0FUU1QxdjlUVVlrQkl3Z0JBQUFDQndJQUFBQUFCdzBBQVFBQUFBTUFZQURJQUFNQVRnQUFBQUFFZ0JnQUFBQUFBZ2dBQVFERS93Mjdhd0VLQUFJQUdRQUFBQVNBR1FBQUFBQUNDQUFCQU5QL2h0MjFBQW9BQWdBYUFBQUFCSUFhQUFBQUFBSUlBQUVBeFA5ejRwc0FDZ0FDQUJzQUFBQUVnQnNBQUFBQUFnZ0FBUURULzJEbmdRQUtBQUlBSEFBQUFBU0FIQUFBQUFBQ0NBQUJBUEgvWU9lQkFBb0FBZ0FkQUFBQUJJQWRBQUFBQUFJSUFBQUFBQUJ6NHBzQUNnQUNBQjRBQUFBRWdCNEFBQUFBQWdnQUFRRHgvNGJkdFFBS0FBSUFId0FBQUFXQUlBQUFBQW9BQWdBZ0FBUUdCQUFCQUFBQUJRWUVBQUlBQUFBQUJnSUFBZ0FBQUFXQUlRQUFBQW9BQWdBaEFBUUdCQUFDQUFBQUJRWUVBQU1BQUFBS0JnRUFBUUFBQllBaUFBQUFDZ0FDQUNJQUJBWUVBQU1BQUFBRkJnUUFCQUFBQUFvR0FRQUJBQUFGZ0NNQUFBQUtBQUlBSXdBRUJnUUFCQUFBQUFVR0JBQUZBQUFBQUFZQ0FJQUFBQUFGZ0NRQUFBQUtBQUlBSkFBRUJnUUFCUUFBQUFVR0JBQUdBQUFBQUFZQ0FJQUFBQUFGZ0NVQUFBQUtBQUlBSlFBRUJnUUFCZ0FBQUFVR0JBQUhBQUFBQUFZQ0FJQUFBQUFGZ0NZQUFBQUtBQUlBSmdBRUJnUUFCd0FBQUFVR0JBQUlBQUFBQUFZQ0FJQUFBQUFGZ0NjQUFBQUtBQUlBSndBRUJnUUFDQUFBQUFVR0JBQUpBQUFBQUFZQ0FJQUFBQUFGZ0NnQUFBQUtBQUlBS0FBRUJnUUFCQUFBQUFVR0JBQUpBQUFBQUFZQ0FJQUFBQUFGZ0NrQUFBQUtBQUlBS1FBRUJnUUFDQUFBQUFVR0JBQUtBQUFBQUFBRmdDb0FBQUFLQUFJQUtnQUVCZ1FBQ2dBQUFBVUdCQUFMQUFBQUFBWUNBSUFBQUFBRmdDc0FBQUFLQUFJQUt3QUVCZ1FBQ3dBQUFBVUdCQUFNQUFBQUFBWUNBSUFBQUFBRmdDd0FBQUFLQUFJQUxBQUVCZ1FBREFBQUFBVUdCQUFOQUFBQUFBWUNBSUFBQUFBRmdDMEFBQUFLQUFJQUxRQUVCZ1FBRFFBQUFBVUdCQUFPQUFBQUNnWUJBQUVBQUFXQUxnQUFBQW9BQWdBdUFBUUdCQUFPQUFBQUJRWUVBQThBQUFBS0JnRUFBUUFBQllBdkFBQUFDZ0FDQUM4QUJBWUVBQThBQUFBRkJnUUFFQUFBQUFvR0FRQUJBQUFGZ0RBQUFBQUtBQUlBTUFBRUJnUUFFQUFBQUFVR0JBQVJBQUFBQ2dZQkFBRUFBQVdBTVFBQUFBb0FBZ0F4QUFRR0JBQVJBQUFBQlFZRUFCSUFBQUFLQmdFQUFRQUFCWUF5QUFBQUNnQUNBRElBQkFZRUFCSUFBQUFGQmdRQUV3QUFBQW9HQVFBQkFBQUZnRE1BQUFBS0FBSUFNd0FFQmdRQUV3QUFBQVVHQkFBVUFBQUFDZ1lCQUFFQUFBV0FOQUFBQUFvQUFnQTBBQVFHQkFBVUFBQUFCUVlFQUJVQUFBQUtCZ0VBQVFBQUJZQTFBQUFBQ2dBQ0FEVUFCQVlFQUJVQUFBQUZCZ1FBRmdBQUFBb0dBUUFCQUFBRmdEWUFBQUFLQUFJQU5nQUVCZ1FBRWdBQUFBVUdCQUFXQUFBQUNnWUJBQUVBQUFXQU53QUFBQW9BQWdBM0FBUUdCQUFOQUFBQUJRWUVBQmNBQUFBQUJnSUFnQUFBQUFXQU9BQUFBQW9BQWdBNEFBUUdCQUFYQUFBQUJRWUVBQmdBQUFBQUJnSUFnQUFBQUFXQU9RQUFBQW9BQWdBNUFBUUdCQUFLQUFBQUJRWUVBQmdBQUFBQUJnSUFnQUFBQUFXQU9nQUFBQW9BQWdBNkFBUUdCQUFDQUFBQUJRWUVBQmtBQUFBS0JnRUFBUUFBQllBN0FBQUFDZ0FDQURzQUJBWUVBQmtBQUFBRkJnUUFHZ0FBQUFBR0FnQ0FBQUFBQllBOEFBQUFDZ0FDQUR3QUJBWUVBQm9BQUFBRkJnUUFHd0FBQUFBR0FnQ0FBQUFBQllBOUFBQUFDZ0FDQUQwQUJBWUVBQnNBQUFBRkJnUUFIQUFBQUFBR0FnQ0FBQUFBQllBK0FBQUFDZ0FDQUQ0QUJBWUVBQndBQUFBRkJnUUFIUUFBQUFBR0FnQ0FBQUFBQllBL0FBQUFDZ0FDQUQ4QUJBWUVBQjBBQUFBRkJnUUFIZ0FBQUFBR0FnQ0FBQUFBQllCQUFBQUFDZ0FDQUVBQUJBWUVBQmtBQUFBRkJnUUFIZ0FBQUFBR0FnQ0FBQUFBQjRCREFBQUFCQUlRQUFFQXRmOForRElCQVFDMS85UEpIUUVLQUFJQVFRQUFDZ0lBQkFBRUNnSUFBUUFOQWd3QTA4a2RBUUVBdGY4QUFBQUFEZ0lNQUJuNE1nRUJBTFgvQUFBQUFBOENEQURUeVIwQlJ5N0svd0FBQUFBQUFBZUFSQUFBQUFRQ0VBQUJBT0wvVSttQUFRRUE0djhOdTJzQkNnQUNBRUlBQUFvQ0FBUUFCQW9DQUFFQURRSU1BQTI3YXdFQkFPTC9BQUFBQUE0Q0RBQlQ2WUFCQVFEaS93QUFBQUFQQWd3QURidHJBVWN1OS84QUFBQUFBQUFIZ0VVQUFBQUVBaEFBQVFEaS83a1FzUUFCQU9ML2MrS2JBQW9BQWdCREFBQUtBZ0FFQUFRS0FnQUJBQTBDREFCejRwc0FBUURpL3dBQUFBQU9BZ3dBdVJDeEFBRUE0djhBQUFBQUR3SU1BSFBpbXdCSEx2Zi9BQUFBQUFBQUFBQUFBQUFBQUFBPQ==</t>
        </r>
      </text>
    </comment>
    <comment ref="J246" authorId="0">
      <text>
        <r>
          <rPr>
            <sz val="9"/>
            <color indexed="81"/>
            <rFont val="Tahoma"/>
            <family val="2"/>
          </rPr>
          <t>QzE5SDE4TjJPNFN8TUFTVEVSIFNIRUVUUGljdHVyZSAyNTV8Vm1wRFJEQXhNREFFQXdJQkFBQUFBQUFBQUFBQUFBQ0FBQUFBQUFNQUZnQUFBRU5vWlcxRWNtRjNJREV5TGpBdU1pNHhNRGMyQkFJUUFNMXN6Lzk2NGtuL3JMUlpBR0F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Od3EvUkFXQ0FRQUFBQWtBQmdJQkFBQUFDUUFHUWdBQUJBSUFnQUJBQThJQWdBQkFBT0FPUUFBQUFRQ0VBRE5iTS8vZXVKSi82eTBXUUJnSjRJQUJJQUJBQUFBQUFJSUFBQUFEd0JnNTRFQUNnQUNBQUlBTndRQkFBRUFBQVNBQWdBQUFBQUNDQUFBQUFBQVRPeG5BQW9BQWdBREFBSUVBZ0FJQUNzRUFnQUFBRWdFQUFBM0JBRUFBUWFBQUFBQUFBQUNDQUFBb0FNQVRBUmtBQVFDRUFBQllQei9UQVJrQUptNUF3Qk14R3NBSXdnQkFBQUNCd0lBQUFBQUJ3MEFBUUFBQUFNQVlBRElBQU1BVHdBQUFBQUVnQU1BQUFBQUFnZ0FBQUFQQURueFRRQUtBQUlBQkFBQUFBU0FCQUFBQUFBQ0NBQUFBQUFBSnZZekFBb0FBZ0FGQUFBQUJJQUZBQUFBQUFJSUFBQUFEd0FUK3hrQUNnQUNBQVlBQUFBRWdBWUFBQUFBQWdnQUFBQXRBQlA3R1FBS0FBSUFCd0FBQUFTQUJ3QUFBQUFDQ0FBQUFEd0FKdll6QUFvQUFnQUlBQUFBQklBSUFBQUFBQUlJQUFBQUxRQTU4VTBBQ2dBQ0FBa0FBQUFFZ0FrQUFBQUFBZ2dBQUFBOEFFenNad0FLQUFJQUNnQUNCQUlBQ0FBckJBSUFBUUJJQkFBQU53UUJBQUVHZ0FBQUFBQUFBZ2dBQUtBL0FFd0VaQUFFQWhBQUFHQTRBRXdFWkFDWnVUOEFnUGR5QUNNSUFRQUFBZ2NDQUFBQUJRY0JBQUVBQnc0QUFRQUFBQU1BWUFESUFBTUFUMGdBQUFBQUJJQUtBQUFBQUFJSUFBQUFBQUFBQUFBQUNnQUNBQXNBQUFBRWdBc0FBQUFBQWdnQS8vOE9BTzBFNXY4S0FBSUFEQUFBQUFTQURBQUFBQUFDQ0FBQUFBQUEyZ25NL3dvQUFnQU5BQUFBQklBTkFBQUFBQUlJQUFBQTR2L2FDY3ovQ2dBQ0FBNEFBQUFFZ0E0QUFBQUFBZ2dBQUFEVC8rMEU1djhLQUFJQUR3QUNCQUlBQndBckJBSUFBQUJJQkFBQUJvQUFBQUFBQUFJSUFEU1Qxdi90Yk9ML0JBSVFBTTFzei8vdGJPTC9OSlBXL3lDZzZmOGpDQUVBQUFJSEFnQUFBQUFIRFFBQkFBQUFBd0JnQU1nQUF3Qk9BQUFBQUFTQUR3QUFBQUFDQ0FBQUFPTC9BQUFBQUFvQUFnQVFBQUFBQklBUUFBQUFBQUlJQUFBQTAvOFQreGtBQ2dBQ0FCRUFBZ1FDQUFjQUt3UUNBQUlBU0FRQUFEY0VBUUFCQm9BQUFBQUFBQUlJQURTVDF2OFRZeFlBQkFJUUFNMXN6LzhUWXhZQVo4YlkveFB6S0FBakNBRUFBQUlIQWdBQUFBVUhBUUFCQUFjUEFBRUFBQUFEQUdBQXlBQURBRTVJTWdBQUFBQUVnQkVBQUFBQUFnZ0EvLzhPQU1jT3N2OEtBQUlBRWdBQUFBU0FFZ0FBQUFBQ0NBRC8veXdBeHc2eS93b0FBZ0FUQUFBQUJJQVRBQUFBQUFJSUFQLy9Pd0MwRTVqL0NnQUNBQlFBQUFBRWdCUUFBQUFBQWdnQS8vOHNBS0FZZnY4S0FBSUFGUUFBQUFTQUZRQUFBQUFDQ0FELy93NEFvQmgrL3dvQUFnQVdBQUFBQklBV0FBQUFBQUlJQUFBQUFBQzBFNWovQ2dBQ0FCY0FBQUFFZ0JjQUFBQUFBZ2dBLy84N0FJMGRaUDhLQUFJQUdBQUNCQUlBRUFBckJBSUFBQUJJQkFBQUJvQUFBQUFBQUFJSUFBQ2dQd0NOd1dEL0JBSVFBQUJnT0FDTndXRC9tYmsvQVBSblovOGpDQUVBQUFJSEFnQUFBQUFIRFFBQkFBQUFBd0JnQU1nQUF3QlRBQUFBQUFTQUdBQUFBQUFDQ0FEc0JDSUFqUjFWL3dvQUFnQVpBQUlFQWdBSUFDc0VBZ0FBQUVnRUFBQTNCQUVBQVFhQUFBQUFBQUFDQ0FEc3BDVUFqVFZSL3dRQ0VBRHNaQjRBalRWUi80YStKUUNOOVZqL0l3Z0JBQUFDQndJQUFBQUFCdzBBQVFBQUFBTUFZQURJQUFNQVR3QUFBQUFFZ0JrQUFBQUFBZ2dBRS90VkFJMGRjLzhLQUFJQUdnQUNCQUlBQ0FBckJBSUFBQUJJQkFBQU53UUJBQUVHZ0FBQUFBQUFBZ2dBRTV0WkFJMDFiLzhFQWhBQUUxdFNBSTAxYi8rc3RGa0FqZlYyL3lNSUFRQUFBZ2NDQUFBQUFBY05BQUVBQUFBREFHQUF5QUFEQUU4QUFBQUFCSUFhQUFBQUFBSUlBUC8vU2dCNklrci9DZ0FDQUJzQU53UUJBQUVBQUFXQUhBQUFBQW9BQWdBY0FBUUdCQUFCQUFBQUJRWUVBQUlBQUFBS0JnRUFBUUFBQllBZEFBQUFDZ0FDQUIwQUJBWUVBQUlBQUFBRkJnUUFBd0FBQUFvR0FRQUJBQUFGZ0I0QUFBQUtBQUlBSGdBRUJnUUFBd0FBQUFVR0JBQUVBQUFBQUFZQ0FJQUFBQUFGZ0I4QUFBQUtBQUlBSHdBRUJnUUFCQUFBQUFVR0JBQUZBQUFBQUFZQ0FJQUFBQUFGZ0NBQUFBQUtBQUlBSUFBRUJnUUFCUUFBQUFVR0JBQUdBQUFBQUFZQ0FJQUFBQUFGZ0NFQUFBQUtBQUlBSVFBRUJnUUFCZ0FBQUFVR0JBQUhBQUFBQUFZQ0FJQUFBQUFGZ0NJQUFBQUtBQUlBSWdBRUJnUUFCd0FBQUFVR0JBQUlBQUFBQUFZQ0FJQUFBQUFGZ0NNQUFBQUtBQUlBSXdBRUJnUUFBd0FBQUFVR0JBQUlBQUFBQUFZQ0FJQUFBQUFGZ0NRQUFBQUtBQUlBSkFBRUJnUUFDQUFBQUFVR0JBQUpBQUFBQ2dZQkFBRUFBQVdBSlFBQUFBb0FBZ0FsQUFRR0JBQUZBQUFBQlFZRUFBb0FBQUFBQUFXQUpnQUFBQW9BQWdBbUFBUUdCQUFLQUFBQUJRWUVBQXNBQUFBQUJnSUFnQUFBQUFXQUp3QUFBQW9BQWdBbkFBUUdCQUFMQUFBQUJRWUVBQXdBQUFBQUJnSUFnQUFBQUFXQUtBQUFBQW9BQWdBb0FBUUdCQUFNQUFBQUJRWUVBQTBBQUFBQUJnSUFnQUFBQUFXQUtRQUFBQW9BQWdBcEFBUUdCQUFOQUFBQUJRWUVBQTRBQUFBQUJnSUFnQUFBQUFXQUtnQUFBQW9BQWdBcUFBUUdCQUFPQUFBQUJRWUVBQThBQUFBQUJnSUFnQUFBQUFXQUt3QUFBQW9BQWdBckFBUUdCQUFLQUFBQUJRWUVBQThBQUFBQUJnSUFnQUFBQUFXQUxBQUFBQW9BQWdBc0FBUUdCQUFQQUFBQUJRWUVBQkFBQUFBS0JnRUFBUUFBQllBdEFBQUFDZ0FDQUMwQUJBWUVBQXdBQUFBRkJnUUFFUUFBQUFBQUJZQXVBQUFBQ2dBQ0FDNEFCQVlFQUJFQUFBQUZCZ1FBRWdBQUFBQUdBZ0NBQUFBQUJZQXZBQUFBQ2dBQ0FDOEFCQVlFQUJJQUFBQUZCZ1FBRXdBQUFBQUdBZ0NBQUFBQUJZQXdBQUFBQ2dBQ0FEQUFCQVlFQUJNQUFBQUZCZ1FBRkFBQUFBQUdBZ0NBQUFBQUJZQXhBQUFBQ2dBQ0FERUFCQVlFQUJRQUFBQUZCZ1FBRlFBQUFBQUdBZ0NBQUFBQUJZQXlBQUFBQ2dBQ0FESUFCQVlFQUJVQUFBQUZCZ1FBRmdBQUFBQUdBZ0NBQUFBQUJZQXpBQUFBQ2dBQ0FETUFCQVlFQUJFQUFBQUZCZ1FBRmdBQUFBQUdBZ0NBQUFBQUJZQTBBQUFBQ2dBQ0FEUUFCQVlFQUJRQUFBQUZCZ1FBRndBQUFBb0dBUUFCQUFBRmdEVUFBQUFLQUFJQU5RQUVCZ1FBRndBQUFBVUdCQUFZQUFBQUFBWUNBQUlBQUFBRmdEWUFBQUFLQUFJQU5nQUVCZ1FBRndBQUFBVUdCQUFaQUFBQUFBWUNBQUlBQUFBRmdEY0FBQUFLQUFJQU53QUVCZ1FBRndBQUFBVUdCQUFhQUFBQUNnWUJBQUVBQUFlQU9nQUFBQVFDRUFBQUFCNEFiQ1JKQUFBQUhnQW05ak1BQ2dBQ0FEZ0FBQW9DQUFRQUJBb0NBQUVBRFFJTUFDYjJNd0FBQUI0QUFBQUFBQTRDREFCc0pFa0FBQUFlQUFBQUFBQVBBZ3dBSnZZekFFWXVNd0FBQUFBQUFBQUhnRHNBQUFBRUFoQUFBQUR4L3pReisvOEFBUEgvN1FUbS93b0FBZ0E1QUFBS0FnQUVBQVFLQWdBQkFBMENEQUR0Qk9iL0FBRHgvd0FBQUFBT0Fnd0FORFA3L3dBQThmOEFBQUFBRHdJTUFPMEU1djlHTGdZQUFBQUFBQUFBQjRBOEFBQUFCQUlRQVAvL0hRRDZRYTMvLy84ZEFMUVRtUDhLQUFJQU9nQUFDZ0lBQkFBRUNnSUFBUUFOQWd3QXRCT1kvLy8vSFFBQUFBQUFEZ0lNQVBwQnJmLy8veDBBQUFBQUFBOENEQUMwRTVqL1JpNHpBQUFBQUFBQUFBQUFBQUFBQUFBQQ==</t>
        </r>
      </text>
    </comment>
    <comment ref="K246" authorId="0">
      <text>
        <r>
          <rPr>
            <sz val="9"/>
            <color indexed="81"/>
            <rFont val="Tahoma"/>
            <family val="2"/>
          </rPr>
          <t>QzE5SDE4TjJPNFN8TUFTVEVSIFNIRUVUUGljdHVyZSAyNTV8Vm1wRFJEQXhNREFFQXdJQkFBQUFBQUFBQUFBQUFBQ0FBQUFBQUFNQUZnQUFBRU5vWlcxRWNtRjNJREV5TGpBdU1pNHhNRGMyQkFJUUFNMXN6Lzk2NGtuL3JMUlpBR0F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Od3EvUkFXQ0FRQUFBQWtBQmdJQkFBQUFDUUFHUWdBQUJBSUFnQUJBQThJQWdBQkFBT0FPUUFBQUFRQ0VBRE5iTS8vZXVKSi82eTBXUUJnSjRJQUJJQUJBQUFBQUFJSUFBQUFEd0JnNTRFQUNnQUNBQUlBTndRQkFBRUFBQVNBQWdBQUFBQUNDQUFBQUFBQVRPeG5BQW9BQWdBREFBSUVBZ0FJQUNzRUFnQUFBRWdFQUFBM0JBRUFBUWFBQUFBQUFBQUNDQUFBb0FNQVRBUmtBQVFDRUFBQllQei9UQVJrQUptNUF3Qk14R3NBSXdnQkFBQUNCd0lBQUFBQUJ3MEFBUUFBQUFNQVlBRElBQU1BVHdBQUFBQUVnQU1BQUFBQUFnZ0FBQUFQQURueFRRQUtBQUlBQkFBQUFBU0FCQUFBQUFBQ0NBQUFBQUFBSnZZekFBb0FBZ0FGQUFBQUJJQUZBQUFBQUFJSUFBQUFEd0FUK3hrQUNnQUNBQVlBQUFBRWdBWUFBQUFBQWdnQUFBQXRBQlA3R1FBS0FBSUFCd0FBQUFTQUJ3QUFBQUFDQ0FBQUFEd0FKdll6QUFvQUFnQUlBQUFBQklBSUFBQUFBQUlJQUFBQUxRQTU4VTBBQ2dBQ0FBa0FBQUFFZ0FrQUFBQUFBZ2dBQUFBOEFFenNad0FLQUFJQUNnQUNCQUlBQ0FBckJBSUFBUUJJQkFBQU53UUJBQUVHZ0FBQUFBQUFBZ2dBQUtBL0FFd0VaQUFFQWhBQUFHQTRBRXdFWkFDWnVUOEFnUGR5QUNNSUFRQUFBZ2NDQUFBQUJRY0JBQUVBQnc0QUFRQUFBQU1BWUFESUFBTUFUMGdBQUFBQUJJQUtBQUFBQUFJSUFBQUFBQUFBQUFBQUNnQUNBQXNBQUFBRWdBc0FBQUFBQWdnQS8vOE9BTzBFNXY4S0FBSUFEQUFBQUFTQURBQUFBQUFDQ0FBQUFBQUEyZ25NL3dvQUFnQU5BQUFBQklBTkFBQUFBQUlJQUFBQTR2L2FDY3ovQ2dBQ0FBNEFBQUFFZ0E0QUFBQUFBZ2dBQUFEVC8rMEU1djhLQUFJQUR3QUNCQUlBQndBckJBSUFBQUJJQkFBQUJvQUFBQUFBQUFJSUFEU1Qxdi90Yk9ML0JBSVFBTTFzei8vdGJPTC9OSlBXL3lDZzZmOGpDQUVBQUFJSEFnQUFBQUFIRFFBQkFBQUFBd0JnQU1nQUF3Qk9BQUFBQUFTQUR3QUFBQUFDQ0FBQUFPTC9BQUFBQUFvQUFnQVFBQUFBQklBUUFBQUFBQUlJQUFBQTAvOFQreGtBQ2dBQ0FCRUFBZ1FDQUFjQUt3UUNBQUlBU0FRQUFEY0VBUUFCQm9BQUFBQUFBQUlJQURTVDF2OFRZeFlBQkFJUUFNMXN6LzhUWXhZQVo4YlkveFB6S0FBakNBRUFBQUlIQWdBQUFBVUhBUUFCQUFjUEFBRUFBQUFEQUdBQXlBQURBRTVJTWdBQUFBQUVnQkVBQUFBQUFnZ0EvLzhPQU1jT3N2OEtBQUlBRWdBQUFBU0FFZ0FBQUFBQ0NBRC8veXdBeHc2eS93b0FBZ0FUQUFBQUJJQVRBQUFBQUFJSUFQLy9Pd0MwRTVqL0NnQUNBQlFBQUFBRWdCUUFBQUFBQWdnQS8vOHNBS0FZZnY4S0FBSUFGUUFBQUFTQUZRQUFBQUFDQ0FELy93NEFvQmgrL3dvQUFnQVdBQUFBQklBV0FBQUFBQUlJQUFBQUFBQzBFNWovQ2dBQ0FCY0FBQUFFZ0JjQUFBQUFBZ2dBLy84N0FJMGRaUDhLQUFJQUdBQUNCQUlBRUFBckJBSUFBQUJJQkFBQUJvQUFBQUFBQUFJSUFBQ2dQd0NOd1dEL0JBSVFBQUJnT0FDTndXRC9tYmsvQVBSblovOGpDQUVBQUFJSEFnQUFBQUFIRFFBQkFBQUFBd0JnQU1nQUF3QlRBQUFBQUFTQUdBQUFBQUFDQ0FEc0JDSUFqUjFWL3dvQUFnQVpBQUlFQWdBSUFDc0VBZ0FBQUVnRUFBQTNCQUVBQVFhQUFBQUFBQUFDQ0FEc3BDVUFqVFZSL3dRQ0VBRHNaQjRBalRWUi80YStKUUNOOVZqL0l3Z0JBQUFDQndJQUFBQUFCdzBBQVFBQUFBTUFZQURJQUFNQVR3QUFBQUFFZ0JrQUFBQUFBZ2dBRS90VkFJMGRjLzhLQUFJQUdnQUNCQUlBQ0FBckJBSUFBQUJJQkFBQU53UUJBQUVHZ0FBQUFBQUFBZ2dBRTV0WkFJMDFiLzhFQWhBQUUxdFNBSTAxYi8rc3RGa0FqZlYyL3lNSUFRQUFBZ2NDQUFBQUFBY05BQUVBQUFBREFHQUF5QUFEQUU4QUFBQUFCSUFhQUFBQUFBSUlBUC8vU2dCNklrci9DZ0FDQUJzQU53UUJBQUVBQUFXQUhBQUFBQW9BQWdBY0FBUUdCQUFCQUFBQUJRWUVBQUlBQUFBS0JnRUFBUUFBQllBZEFBQUFDZ0FDQUIwQUJBWUVBQUlBQUFBRkJnUUFBd0FBQUFvR0FRQUJBQUFGZ0I0QUFBQUtBQUlBSGdBRUJnUUFBd0FBQUFVR0JBQUVBQUFBQUFZQ0FJQUFBQUFGZ0I4QUFBQUtBQUlBSHdBRUJnUUFCQUFBQUFVR0JBQUZBQUFBQUFZQ0FJQUFBQUFGZ0NBQUFBQUtBQUlBSUFBRUJnUUFCUUFBQUFVR0JBQUdBQUFBQUFZQ0FJQUFBQUFGZ0NFQUFBQUtBQUlBSVFBRUJnUUFCZ0FBQUFVR0JBQUhBQUFBQUFZQ0FJQUFBQUFGZ0NJQUFBQUtBQUlBSWdBRUJnUUFCd0FBQUFVR0JBQUlBQUFBQUFZQ0FJQUFBQUFGZ0NNQUFBQUtBQUlBSXdBRUJnUUFBd0FBQUFVR0JBQUlBQUFBQUFZQ0FJQUFBQUFGZ0NRQUFBQUtBQUlBSkFBRUJnUUFDQUFBQUFVR0JBQUpBQUFBQ2dZQkFBRUFBQVdBSlFBQUFBb0FBZ0FsQUFRR0JBQUZBQUFBQlFZRUFBb0FBQUFBQUFXQUpnQUFBQW9BQWdBbUFBUUdCQUFLQUFBQUJRWUVBQXNBQUFBQUJnSUFnQUFBQUFXQUp3QUFBQW9BQWdBbkFBUUdCQUFMQUFBQUJRWUVBQXdBQUFBQUJnSUFnQUFBQUFXQUtBQUFBQW9BQWdBb0FBUUdCQUFNQUFBQUJRWUVBQTBBQUFBQUJnSUFnQUFBQUFXQUtRQUFBQW9BQWdBcEFBUUdCQUFOQUFBQUJRWUVBQTRBQUFBQUJnSUFnQUFBQUFXQUtnQUFBQW9BQWdBcUFBUUdCQUFPQUFBQUJRWUVBQThBQUFBQUJnSUFnQUFBQUFXQUt3QUFBQW9BQWdBckFBUUdCQUFLQUFBQUJRWUVBQThBQUFBQUJnSUFnQUFBQUFXQUxBQUFBQW9BQWdBc0FBUUdCQUFQQUFBQUJRWUVBQkFBQUFBS0JnRUFBUUFBQllBdEFBQUFDZ0FDQUMwQUJBWUVBQXdBQUFBRkJnUUFFUUFBQUFBQUJZQXVBQUFBQ2dBQ0FDNEFCQVlFQUJFQUFBQUZCZ1FBRWdBQUFBQUdBZ0NBQUFBQUJZQXZBQUFBQ2dBQ0FDOEFCQVlFQUJJQUFBQUZCZ1FBRXdBQUFBQUdBZ0NBQUFBQUJZQXdBQUFBQ2dBQ0FEQUFCQVlFQUJNQUFBQUZCZ1FBRkFBQUFBQUdBZ0NBQUFBQUJZQXhBQUFBQ2dBQ0FERUFCQVlFQUJRQUFBQUZCZ1FBRlFBQUFBQUdBZ0NBQUFBQUJZQXlBQUFBQ2dBQ0FESUFCQVlFQUJVQUFBQUZCZ1FBRmdBQUFBQUdBZ0NBQUFBQUJZQXpBQUFBQ2dBQ0FETUFCQVlFQUJFQUFBQUZCZ1FBRmdBQUFBQUdBZ0NBQUFBQUJZQTBBQUFBQ2dBQ0FEUUFCQVlFQUJRQUFBQUZCZ1FBRndBQUFBb0dBUUFCQUFBRmdEVUFBQUFLQUFJQU5RQUVCZ1FBRndBQUFBVUdCQUFZQUFBQUFBWUNBQUlBQUFBRmdEWUFBQUFLQUFJQU5nQUVCZ1FBRndBQUFBVUdCQUFaQUFBQUFBWUNBQUlBQUFBRmdEY0FBQUFLQUFJQU53QUVCZ1FBRndBQUFBVUdCQUFhQUFBQUNnWUJBQUVBQUFlQU9nQUFBQVFDRUFBQUFCNEFiQ1JKQUFBQUhnQW05ak1BQ2dBQ0FEZ0FBQW9DQUFRQUJBb0NBQUVBRFFJTUFDYjJNd0FBQUI0QUFBQUFBQTRDREFCc0pFa0FBQUFlQUFBQUFBQVBBZ3dBSnZZekFFWXVNd0FBQUFBQUFBQUhnRHNBQUFBRUFoQUFBQUR4L3pReisvOEFBUEgvN1FUbS93b0FBZ0E1QUFBS0FnQUVBQVFLQWdBQkFBMENEQUR0Qk9iL0FBRHgvd0FBQUFBT0Fnd0FORFA3L3dBQThmOEFBQUFBRHdJTUFPMEU1djlHTGdZQUFBQUFBQUFBQjRBOEFBQUFCQUlRQVAvL0hRRDZRYTMvLy84ZEFMUVRtUDhLQUFJQU9nQUFDZ0lBQkFBRUNnSUFBUUFOQWd3QXRCT1kvLy8vSFFBQUFBQUFEZ0lNQVBwQnJmLy8veDBBQUFBQUFBOENEQUMwRTVqL1JpNHpBQUFBQUFBQUFBQUFBQUFBQUFBQQ==</t>
        </r>
      </text>
    </comment>
    <comment ref="J247" authorId="0">
      <text>
        <r>
          <rPr>
            <sz val="9"/>
            <color indexed="81"/>
            <rFont val="Tahoma"/>
            <family val="2"/>
          </rPr>
          <t>QzE5SDE0RjNONXxNQVNURVIgU0hFRVRQaWN0dXJlIDI1M3xWbXBEUkRBeE1EQUVBd0lCQUFBQUFBQUFBQUFBQUFDQUFBQUFBQU1BRmdBQUFFTm9aVzFFY21GM0lERXlMakF1TWk0eE1EYzJCQUlRQUpSN3J2L0hqckgvTTVPb0FPY1B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53cS9SQVdDQVFBQUFBa0FCZ0lCQUFBQUNRQUdRZ0FBQkFJQWdBQkFBOElBZ0FCQUFPQVBBQUFBQVFDRUFDVWU2Ny94NDZ4L3pPVHFBRG5ENmtBQklBQkFBQUFBQUlJQU1jT3N2OU9LcGNBQ2dBQ0FBSUFBZ1FDQUFrQUt3UUNBQUFBU0FRQUFEY0VBUUFCQm9BQUFBQUFBQUlJQVBxaHRmOU85cE1BQkFJUUFKUjdydjlPOXBNQStxRzEvK2NQbWdBakNBRUFBQUlIQWdBQUFBQUhEUUFCQUFBQUF3QmdBTWdBQXdCR0FBQUFBQVNBQWdBQUFBQUNDQURhQ2N6L1RpcUlBQW9BQWdBREFBQUFCSUFEQUFBQUFBSUlBTWNPc3Y5T0tua0FDZ0FDQUFRQUFnUUNBQWtBS3dRQ0FBQUFTQVFBQURjRUFRQUJCb0FBQUFBQUFBSUlBUHFodGY5TzluVUFCQUlRQUpSN3J2OU85blVBK3FHMS8rY1BmQUFqQ0FFQUFBSUhBZ0FBQUFBSERRQUJBQUFBQXdCZ0FNZ0FBd0JHQUFBQUFBU0FCQUFBQUFBQ0NBRGFDY3ovVGlxbUFBb0FBZ0FGQUFJRUFnQUpBQ3NFQWdBQUFFZ0VBQUEzQkFFQUFRYUFBQUFBQUFBQ0NBQU5uYy8vVHZhaUFBUUNFQUNuZHNqL1R2YWlBQTJkei8vbkQ2a0FJd2dCQUFBQ0J3SUFBQUFBQncwQUFRQUFBQU1BWUFESUFBTUFSZ0FBQUFBRWdBVUFBQUFBQWdnQTdRVG0vMDRxZVFBS0FBSUFCZ0FBQUFTQUJnQUFBQUFDQ0FBQUFBQUFUaXFJQUFvQUFnQUhBQUFBQklBSEFBQUFBQUlJQUJQN0dRQk9LbmtBQ2dBQ0FBZ0FBQUFFZ0FnQUFBQUFBZ2dBRS9zWkFFNHFXd0FLQUFJQUNRQUFBQVNBQ1FBQUFBQUNDQUFBQUFBQVRpcE1BQW9BQWdBS0FBQUFCSUFLQUFBQUFBSUlBTzBFNXY5T0tsc0FDZ0FDQUFzQUFBQUVnQXNBQUFBQUFnZ0FBQUFBQUU0cUxnQUtBQUlBREFBQUFBU0FEQUFBQUFBQ0NBQkFSUmdBSFlnY0FBb0FBZ0FOQUFJRUFnQUhBQ3NFQWdBQUFFZ0VBQUFHZ0FBQUFBQUFBZ2dBYzlnYkFCM3dHQUFFQWhBQURMSVVBQjN3R0FCejJCc0FVQ01nQUNNSUFRQUFBZ2NDQUFBQUFBY05BQUVBQUFBREFHQUF5QUFEQUU0QUFBQUFCSUFOQUFBQUFBSUlBQUFBRHdBQUFBQUFDZ0FDQUE0QUFBQUVnQTRBQUFBQUFnZ0EvLzhkQU8wRTV2OEtBQUlBRHdBQUFBU0FEd0FBQUFBQ0NBRC8venNBN1FUbS93b0FBZ0FRQUFJRUFnQUhBQ3NFQWdBQkFFZ0VBQUEzQkFFQUFRYUFBQUFBQUFBQ0NBQXprejhBN1d6aS93UUNFQURNYkRnQTdXemkvek9UUHdCVTAvRC9Jd2dCQUFBQ0J3SUFBQUFGQndFQUFRQUhEZ0FCQUFBQUF3QmdBTWdBQXdCT1NBQUFBQUFFZ0JBQUFBQUFBZ2dBLy85S0FOb0p6UDhLQUFJQUVRQTNCQUVBQVFBQUJJQVJBQUFBQUFJSUFBQUFhUURhQ2N6L0NnQUNBQklBQUFBRWdCSUFBQUFBQWdnQUFBQjRBTzBFNXY4S0FBSUFFd0FBQUFTQUV3QUFBQUFDQ0FBQUFKWUE3UVRtL3dvQUFnQVVBQUFBQklBVUFBQUFBQUlJQUFBQXBRRGFDY3ovQ2dBQ0FCVUFBZ1FDQUFjQUt3UUNBQUFBU0FRQUFBYUFBQUFBQUFBQ0NBQXprNmdBMm5ISS93UUNFQURNYktFQTJuSEkvek9UcUFBTnBjLy9Jd2dCQUFBQ0J3SUFBQUFBQncwQUFRQUFBQU1BWUFESUFBTUFUZ0FBQUFBRWdCVUFBQUFBQWdnQS8vK1ZBTWNPc3Y4S0FBSUFGZ0FBQUFTQUZnQUFBQUFDQ0FBQUFIZ0F4dzZ5L3dvQUFnQVhBQUFBQklBWEFBQUFBQUlJQVAvL0RnRGFDY3ovQ2dBQ0FCZ0FBZ1FDQUFjQUt3UUNBQUFBU0FRQUFBYUFBQUFBQUFBQ0NBQXpreElBMm5ISS93UUNFQURNYkFzQTJuSEkvek9URWdBTnBjLy9Jd2dCQUFBQ0J3SUFBQUFBQncwQUFRQUFBQU1BWUFESUFBTUFUZ0FBQUFBRWdCZ0FBQUFBQWdnQUFBRHgvOW9KelA4S0FBSUFHUUFBQUFTQUdRQUFBQUFDQ0FBQUFPTC83UVRtL3dvQUFnQWFBQUFBQklBYUFBQUFBQUlJQUFBQThmOEFBQUFBQ2dBQ0FCc0FBQUFFZ0JzQUFBQUFBZ2dBd0xybi94MklIQUFLQUFJQUhBQUNCQUlBQndBckJBSUFBUUJJQkFBQUJvQUFBQUFBQUFJSUFIejI0djhkOEJnQUJBSVFBQmJRMi84ZDhCZ0E5RTNyLzFBaklBQWpDQUVBQUFJSEFnQUFBQVVIQVFBRUJBY0dBQUlBQWdBREFBQUhEZ0FCQUFBQUF3QmdBTWdBQXdCT1NBQUFBQUFGZ0IwQUFBQUtBQUlBSFFBRUJnUUFBUUFBQUFVR0JBQUNBQUFBQ2dZQkFBRUFBQVdBSGdBQUFBb0FBZ0FlQUFRR0JBQUNBQUFBQlFZRUFBTUFBQUFLQmdFQUFRQUFCWUFmQUFBQUNnQUNBQjhBQkFZRUFBSUFBQUFGQmdRQUJBQUFBQW9HQVFBQkFBQUZnQ0FBQUFBS0FBSUFJQUFFQmdRQUFnQUFBQVVHQkFBRkFBQUFDZ1lCQUFFQUFBV0FJUUFBQUFvQUFnQWhBQVFHQkFBRkFBQUFCUVlFQUFZQUFBQUFCZ0lBZ0FBQUFBV0FJZ0FBQUFvQUFnQWlBQVFHQkFBR0FBQUFCUVlFQUFjQUFBQUFCZ0lBZ0FBQUFBV0FJd0FBQUFvQUFnQWpBQVFHQkFBSEFBQUFCUVlFQUFnQUFBQUFCZ0lBZ0FBQUFBV0FKQUFBQUFvQUFnQWtBQVFHQkFBSUFBQUFCUVlFQUFrQUFBQUFCZ0lBZ0FBQUFBV0FKUUFBQUFvQUFnQWxBQVFHQkFBSkFBQUFCUVlFQUFvQUFBQUFCZ0lBZ0FBQUFBV0FKZ0FBQUFvQUFnQW1BQVFHQkFBRkFBQUFCUVlFQUFvQUFBQUFCZ0lBZ0FBQUFBV0FKd0FBQUFvQUFnQW5BQVFHQkFBSkFBQUFCUVlFQUFzQUFBQUFBQVdBS0FBQUFBb0FBZ0FvQUFRR0JBQUxBQUFBQlFZRUFBd0FBQUFBQmdJQWdBQUFBQVdBS1FBQUFBb0FBZ0FwQUFRR0JBQU1BQUFBQlFZRUFBMEFBQUFBQmdJQWdBQUFBQVdBS2dBQUFBb0FBZ0FxQUFRR0JBQU5BQUFBQlFZRUFBNEFBQUFBQmdJQWdBQUFBQVdBS3dBQUFBb0FBZ0FyQUFRR0JBQU9BQUFBQlFZRUFBOEFBQUFLQmdFQUFRQUFCWUFzQUFBQUNnQUNBQ3dBQkFZRUFBOEFBQUFGQmdRQUVBQUFBQW9HQVFBQkFBQUZnQzBBQUFBS0FBSUFMUUFFQmdRQUVBQUFBQVVHQkFBUkFBQUFDZ1lCQUFFQUFBV0FMZ0FBQUFvQUFnQXVBQVFHQkFBUkFBQUFCUVlFQUJJQUFBQUFCZ0lBZ0FBQUFBV0FMd0FBQUFvQUFnQXZBQVFHQkFBU0FBQUFCUVlFQUJNQUFBQUFCZ0lBZ0FBQUFBV0FNQUFBQUFvQUFnQXdBQVFHQkFBVEFBQUFCUVlFQUJRQUFBQUFCZ0lBZ0FBQUFBV0FNUUFBQUFvQUFnQXhBQVFHQkFBVUFBQUFCUVlFQUJVQUFBQUFCZ0lBZ0FBQUFBV0FNZ0FBQUFvQUFnQXlBQVFHQkFBVkFBQUFCUVlFQUJZQUFBQUFCZ0lBZ0FBQUFBV0FNd0FBQUFvQUFnQXpBQVFHQkFBUkFBQUFCUVlFQUJZQUFBQUFCZ0lBZ0FBQUFBV0FOQUFBQUFvQUFnQTBBQVFHQkFBT0FBQUFCUVlFQUJjQUFBQUFCZ0lBZ0FBQUFBV0FOUUFBQUFvQUFnQTFBQVFHQkFBWEFBQUFCUVlFQUJnQUFBQUFCZ0lBZ0FBQUFBV0FOZ0FBQUFvQUFnQTJBQVFHQkFBWUFBQUFCUVlFQUJrQUFBQUFCZ0lBZ0FBQUFBV0FOd0FBQUFvQUFnQTNBQVFHQkFBWkFBQUFCUVlFQUJvQUFBQUFCZ0lBZ0FBQUFBV0FPQUFBQUFvQUFnQTRBQVFHQkFBTkFBQUFCUVlFQUJvQUFBQUFCZ0lBZ0FBQUFBV0FPUUFBQUFvQUFnQTVBQVFHQkFBYUFBQUFCUVlFQUJzQUFBQUFCZ0lBZ0FBQUFBV0FPZ0FBQUFvQUFnQTZBQVFHQkFBTEFBQUFCUVlFQUJzQUFBQUFCZ0lBZ0FBQUFBZUFQUUFBQUFRQ0VBQUFBQUFBbEZoL0FBQUFBQUJPS21vQUNnQUNBRHNBQUFvQ0FBUUFCQW9DQUFFQURRSU1BRTRxYWdBQUFBQUFBQUFBQUE0Q0RBQ1VXSDhBQUFBQUFBQUFBQUFQQWd3QVRpcHFBRVl1RlFBQUFBQUFBQUFIZ0Q0QUFBQUVBaEFBQUFBQUFOQjlKQUFBQUFBQVRxVVVBQW9BQWdBOEFBQUtBZ0FFQUFRS0FnQUJBQTBDREFCT3BSUUFBQUFBQUFBQUFBQU9BZ3dBMEgwa0FBQUFBQUFBQUFBQUR3SU1BRTZsRkFDQjJBOEFBQUFBQUFBQUI0QS9BQUFBQkFJUUFBQUFBQUEwTS92L0FBQUFBTzBFNXY4S0FBSUFQUUFBQ2dJQUJBQUVDZ0lBQVFBTkFnd0E3UVRtL3dBQUFBQUFBQUFBRGdJTUFEUXorLzhBQUFBQUFBQUFBQThDREFEdEJPYi9SaTRWQUFBQUFBQUFBQWVBUUFBQUFBUUNFQUFBQUljQUlEamgvd0FBaHdEYUNjei9DZ0FDQUQ0QUFBb0NBQVFBQkFvQ0FBRUFEUUlNQU5vSnpQOEFBSWNBQUFBQUFBNENEQUFnT09IL0FBQ0hBQUFBQUFBUEFnd0EyZ25NLzBZdW5BQUFBQUFBQUFBQUFBQUFBQUFBQUE9PQ==</t>
        </r>
      </text>
    </comment>
    <comment ref="K247" authorId="0">
      <text>
        <r>
          <rPr>
            <sz val="9"/>
            <color indexed="81"/>
            <rFont val="Tahoma"/>
            <family val="2"/>
          </rPr>
          <t>QzE5SDE0RjNONXxNQVNURVIgU0hFRVRQaWN0dXJlIDI1M3xWbXBEUkRBeE1EQUVBd0lCQUFBQUFBQUFBQUFBQUFDQUFBQUFBQU1BRmdBQUFFTm9aVzFFY21GM0lERXlMakF1TWk0eE1EYzJCQUlRQUpSN3J2L0hqckgvTTVPb0FPY1B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53cS9SQVdDQVFBQUFBa0FCZ0lCQUFBQUNRQUdRZ0FBQkFJQWdBQkFBOElBZ0FCQUFPQVBBQUFBQVFDRUFDVWU2Ny94NDZ4L3pPVHFBRG5ENmtBQklBQkFBQUFBQUlJQU1jT3N2OU9LcGNBQ2dBQ0FBSUFBZ1FDQUFrQUt3UUNBQUFBU0FRQUFEY0VBUUFCQm9BQUFBQUFBQUlJQVBxaHRmOU85cE1BQkFJUUFKUjdydjlPOXBNQStxRzEvK2NQbWdBakNBRUFBQUlIQWdBQUFBQUhEUUFCQUFBQUF3QmdBTWdBQXdCR0FBQUFBQVNBQWdBQUFBQUNDQURhQ2N6L1RpcUlBQW9BQWdBREFBQUFCSUFEQUFBQUFBSUlBTWNPc3Y5T0tua0FDZ0FDQUFRQUFnUUNBQWtBS3dRQ0FBQUFTQVFBQURjRUFRQUJCb0FBQUFBQUFBSUlBUHFodGY5TzluVUFCQUlRQUpSN3J2OU85blVBK3FHMS8rY1BmQUFqQ0FFQUFBSUhBZ0FBQUFBSERRQUJBQUFBQXdCZ0FNZ0FBd0JHQUFBQUFBU0FCQUFBQUFBQ0NBRGFDY3ovVGlxbUFBb0FBZ0FGQUFJRUFnQUpBQ3NFQWdBQUFFZ0VBQUEzQkFFQUFRYUFBQUFBQUFBQ0NBQU5uYy8vVHZhaUFBUUNFQUNuZHNqL1R2YWlBQTJkei8vbkQ2a0FJd2dCQUFBQ0J3SUFBQUFBQncwQUFRQUFBQU1BWUFESUFBTUFSZ0FBQUFBRWdBVUFBQUFBQWdnQTdRVG0vMDRxZVFBS0FBSUFCZ0FBQUFTQUJnQUFBQUFDQ0FBQUFBQUFUaXFJQUFvQUFnQUhBQUFBQklBSEFBQUFBQUlJQUJQN0dRQk9LbmtBQ2dBQ0FBZ0FBQUFFZ0FnQUFBQUFBZ2dBRS9zWkFFNHFXd0FLQUFJQUNRQUFBQVNBQ1FBQUFBQUNDQUFBQUFBQVRpcE1BQW9BQWdBS0FBQUFCSUFLQUFBQUFBSUlBTzBFNXY5T0tsc0FDZ0FDQUFzQUFBQUVnQXNBQUFBQUFnZ0FBQUFBQUU0cUxnQUtBQUlBREFBQUFBU0FEQUFBQUFBQ0NBQkFSUmdBSFlnY0FBb0FBZ0FOQUFJRUFnQUhBQ3NFQWdBQUFFZ0VBQUFHZ0FBQUFBQUFBZ2dBYzlnYkFCM3dHQUFFQWhBQURMSVVBQjN3R0FCejJCc0FVQ01nQUNNSUFRQUFBZ2NDQUFBQUFBY05BQUVBQUFBREFHQUF5QUFEQUU0QUFBQUFCSUFOQUFBQUFBSUlBQUFBRHdBQUFBQUFDZ0FDQUE0QUFBQUVnQTRBQUFBQUFnZ0EvLzhkQU8wRTV2OEtBQUlBRHdBQUFBU0FEd0FBQUFBQ0NBRC8venNBN1FUbS93b0FBZ0FRQUFJRUFnQUhBQ3NFQWdBQkFFZ0VBQUEzQkFFQUFRYUFBQUFBQUFBQ0NBQXprejhBN1d6aS93UUNFQURNYkRnQTdXemkvek9UUHdCVTAvRC9Jd2dCQUFBQ0J3SUFBQUFGQndFQUFRQUhEZ0FCQUFBQUF3QmdBTWdBQXdCT1NBQUFBQUFFZ0JBQUFBQUFBZ2dBLy85S0FOb0p6UDhLQUFJQUVRQTNCQUVBQVFBQUJJQVJBQUFBQUFJSUFBQUFhUURhQ2N6L0NnQUNBQklBQUFBRWdCSUFBQUFBQWdnQUFBQjRBTzBFNXY4S0FBSUFFd0FBQUFTQUV3QUFBQUFDQ0FBQUFKWUE3UVRtL3dvQUFnQVVBQUFBQklBVUFBQUFBQUlJQUFBQXBRRGFDY3ovQ2dBQ0FCVUFBZ1FDQUFjQUt3UUNBQUFBU0FRQUFBYUFBQUFBQUFBQ0NBQXprNmdBMm5ISS93UUNFQURNYktFQTJuSEkvek9UcUFBTnBjLy9Jd2dCQUFBQ0J3SUFBQUFBQncwQUFRQUFBQU1BWUFESUFBTUFUZ0FBQUFBRWdCVUFBQUFBQWdnQS8vK1ZBTWNPc3Y4S0FBSUFGZ0FBQUFTQUZnQUFBQUFDQ0FBQUFIZ0F4dzZ5L3dvQUFnQVhBQUFBQklBWEFBQUFBQUlJQVAvL0RnRGFDY3ovQ2dBQ0FCZ0FBZ1FDQUFjQUt3UUNBQUFBU0FRQUFBYUFBQUFBQUFBQ0NBQXpreElBMm5ISS93UUNFQURNYkFzQTJuSEkvek9URWdBTnBjLy9Jd2dCQUFBQ0J3SUFBQUFBQncwQUFRQUFBQU1BWUFESUFBTUFUZ0FBQUFBRWdCZ0FBQUFBQWdnQUFBRHgvOW9KelA4S0FBSUFHUUFBQUFTQUdRQUFBQUFDQ0FBQUFPTC83UVRtL3dvQUFnQWFBQUFBQklBYUFBQUFBQUlJQUFBQThmOEFBQUFBQ2dBQ0FCc0FBQUFFZ0JzQUFBQUFBZ2dBd0xybi94MklIQUFLQUFJQUhBQUNCQUlBQndBckJBSUFBUUJJQkFBQUJvQUFBQUFBQUFJSUFIejI0djhkOEJnQUJBSVFBQmJRMi84ZDhCZ0E5RTNyLzFBaklBQWpDQUVBQUFJSEFnQUFBQVVIQVFBRUJBY0dBQUlBQWdBREFBQUhEZ0FCQUFBQUF3QmdBTWdBQXdCT1NBQUFBQUFGZ0IwQUFBQUtBQUlBSFFBRUJnUUFBUUFBQUFVR0JBQUNBQUFBQ2dZQkFBRUFBQVdBSGdBQUFBb0FBZ0FlQUFRR0JBQUNBQUFBQlFZRUFBTUFBQUFLQmdFQUFRQUFCWUFmQUFBQUNnQUNBQjhBQkFZRUFBSUFBQUFGQmdRQUJBQUFBQW9HQVFBQkFBQUZnQ0FBQUFBS0FBSUFJQUFFQmdRQUFnQUFBQVVHQkFBRkFBQUFDZ1lCQUFFQUFBV0FJUUFBQUFvQUFnQWhBQVFHQkFBRkFBQUFCUVlFQUFZQUFBQUFCZ0lBZ0FBQUFBV0FJZ0FBQUFvQUFnQWlBQVFHQkFBR0FBQUFCUVlFQUFjQUFBQUFCZ0lBZ0FBQUFBV0FJd0FBQUFvQUFnQWpBQVFHQkFBSEFBQUFCUVlFQUFnQUFBQUFCZ0lBZ0FBQUFBV0FKQUFBQUFvQUFnQWtBQVFHQkFBSUFBQUFCUVlFQUFrQUFBQUFCZ0lBZ0FBQUFBV0FKUUFBQUFvQUFnQWxBQVFHQkFBSkFBQUFCUVlFQUFvQUFBQUFCZ0lBZ0FBQUFBV0FKZ0FBQUFvQUFnQW1BQVFHQkFBRkFBQUFCUVlFQUFvQUFBQUFCZ0lBZ0FBQUFBV0FKd0FBQUFvQUFnQW5BQVFHQkFBSkFBQUFCUVlFQUFzQUFBQUFBQVdBS0FBQUFBb0FBZ0FvQUFRR0JBQUxBQUFBQlFZRUFBd0FBQUFBQmdJQWdBQUFBQVdBS1FBQUFBb0FBZ0FwQUFRR0JBQU1BQUFBQlFZRUFBMEFBQUFBQmdJQWdBQUFBQVdBS2dBQUFBb0FBZ0FxQUFRR0JBQU5BQUFBQlFZRUFBNEFBQUFBQmdJQWdBQUFBQVdBS3dBQUFBb0FBZ0FyQUFRR0JBQU9BQUFBQlFZRUFBOEFBQUFLQmdFQUFRQUFCWUFzQUFBQUNnQUNBQ3dBQkFZRUFBOEFBQUFGQmdRQUVBQUFBQW9HQVFBQkFBQUZnQzBBQUFBS0FBSUFMUUFFQmdRQUVBQUFBQVVHQkFBUkFBQUFDZ1lCQUFFQUFBV0FMZ0FBQUFvQUFnQXVBQVFHQkFBUkFBQUFCUVlFQUJJQUFBQUFCZ0lBZ0FBQUFBV0FMd0FBQUFvQUFnQXZBQVFHQkFBU0FBQUFCUVlFQUJNQUFBQUFCZ0lBZ0FBQUFBV0FNQUFBQUFvQUFnQXdBQVFHQkFBVEFBQUFCUVlFQUJRQUFBQUFCZ0lBZ0FBQUFBV0FNUUFBQUFvQUFnQXhBQVFHQkFBVUFBQUFCUVlFQUJVQUFBQUFCZ0lBZ0FBQUFBV0FNZ0FBQUFvQUFnQXlBQVFHQkFBVkFBQUFCUVlFQUJZQUFBQUFCZ0lBZ0FBQUFBV0FNd0FBQUFvQUFnQXpBQVFHQkFBUkFBQUFCUVlFQUJZQUFBQUFCZ0lBZ0FBQUFBV0FOQUFBQUFvQUFnQTBBQVFHQkFBT0FBQUFCUVlFQUJjQUFBQUFCZ0lBZ0FBQUFBV0FOUUFBQUFvQUFnQTFBQVFHQkFBWEFBQUFCUVlFQUJnQUFBQUFCZ0lBZ0FBQUFBV0FOZ0FBQUFvQUFnQTJBQVFHQkFBWUFBQUFCUVlFQUJrQUFBQUFCZ0lBZ0FBQUFBV0FOd0FBQUFvQUFnQTNBQVFHQkFBWkFBQUFCUVlFQUJvQUFBQUFCZ0lBZ0FBQUFBV0FPQUFBQUFvQUFnQTRBQVFHQkFBTkFBQUFCUVlFQUJvQUFBQUFCZ0lBZ0FBQUFBV0FPUUFBQUFvQUFnQTVBQVFHQkFBYUFBQUFCUVlFQUJzQUFBQUFCZ0lBZ0FBQUFBV0FPZ0FBQUFvQUFnQTZBQVFHQkFBTEFBQUFCUVlFQUJzQUFBQUFCZ0lBZ0FBQUFBZUFQUUFBQUFRQ0VBQUFBQUFBbEZoL0FBQUFBQUJPS21vQUNnQUNBRHNBQUFvQ0FBUUFCQW9DQUFFQURRSU1BRTRxYWdBQUFBQUFBQUFBQUE0Q0RBQ1VXSDhBQUFBQUFBQUFBQUFQQWd3QVRpcHFBRVl1RlFBQUFBQUFBQUFIZ0Q0QUFBQUVBaEFBQUFBQUFOQjlKQUFBQUFBQVRxVVVBQW9BQWdBOEFBQUtBZ0FFQUFRS0FnQUJBQTBDREFCT3BSUUFBQUFBQUFBQUFBQU9BZ3dBMEgwa0FBQUFBQUFBQUFBQUR3SU1BRTZsRkFDQjJBOEFBQUFBQUFBQUI0QS9BQUFBQkFJUUFBQUFBQUEwTS92L0FBQUFBTzBFNXY4S0FBSUFQUUFBQ2dJQUJBQUVDZ0lBQVFBTkFnd0E3UVRtL3dBQUFBQUFBQUFBRGdJTUFEUXorLzhBQUFBQUFBQUFBQThDREFEdEJPYi9SaTRWQUFBQUFBQUFBQWVBUUFBQUFBUUNFQUFBQUljQUlEamgvd0FBaHdEYUNjei9DZ0FDQUQ0QUFBb0NBQVFBQkFvQ0FBRUFEUUlNQU5vSnpQOEFBSWNBQUFBQUFBNENEQUFnT09IL0FBQ0hBQUFBQUFBUEFnd0EyZ25NLzBZdW5BQUFBQUFBQUFBQUFBQUFBQUFBQUE9PQ==</t>
        </r>
      </text>
    </comment>
    <comment ref="J248" authorId="0">
      <text>
        <r>
          <rPr>
            <sz val="9"/>
            <color indexed="81"/>
            <rFont val="Tahoma"/>
            <family val="2"/>
          </rPr>
          <t>QzI1SDI5Q2xONE98TUFTVEVSIFNIRUVUUGljdHVyZSAyNDd8Vm1wRFJEQXhNREFFQXdJQkFBQUFBQUFBQUFBQUFBQ0FBQUFBQUFNQUZnQUFBRU5vWlcxRWNtRjNJREV5TGpBdU1pNHhNRGMyQkFJUUFDdUZPZjhWcVpEL3R0OVVBSmc0b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0FBQUFCQUlRQUFBQUFBQUFBQUFBQUlER0JOd3EvUkFXQ0FRQUFBQWtBQmdJQkFBQUFDUUFHUWdBQUJBSUFnQUJBQThJQWdBQkFBT0FSUUFBQUFRQ0VBQXJoVG4vRmFtUS83YmZWQUNZT0o4QUJJQUJBQUFBQUFJSUFKZXNSQUFkNllVQUNnQUNBQUlBTndRQkFBRUFBQVNBQWdBQUFBQUNDQUE4WVM0QU1kWnhBQW9BQWdBREFBSUVBZ0FIQUNzRUFnQUJBRWdFQUFBM0JBRUFBUWFBQUFBQUFBQUNDQUQ0bkNrQU1UNXVBQVFDRUFDU2RpSUFNVDV1QUhEME1RQmtjWFVBSXdnQkFBQUNCd0lBQUFBRkJ3RUFCQVFIQmdBQ0FBSUFBd0FBQnc0QUFRQUFBQU1BWUFESUFBTUFUa2dBQUFBQUJJQURBQUFBQUFJSUFQK2ROQUFGZmxRQUNnQUNBQVFBQUFBRWdBUUFBQUFBQWdnQUhTWlJBTVE0U3dBS0FBSUFCUUFDQkFJQUNBQXJCQUlBQUFCSUJBQUFOd1FCQUFFR2dBQUFBQUFBQWdnQUhjWlVBTVJRUndBRUFoQUFIWVpOQU1SUVJ3QzIzMVFBeEJCUEFDTUlBUUFBQWdjQ0FBQUFBQWNOQUFFQUFBQURBR0FBeUFBREFFOEFBQUFBQklBRkFBQUFBQUlJQUtWU0hnQVlhMEFBQ2dBQ0FBWUFBQUFFZ0FZQUFBQUFBZ2dBYUk4a0FPd1NJd0FLQUFJQUJ3QTNCQUVBQVFBQUJJQUhBQUFBQUFJSUFBNUVEZ0FBQUE4QUNnQUNBQWdBQUFBRWdBZ0FBQUFBQWdnQThydngvMEJGR0FBS0FBSUFDUUFBQUFTQUNRQUFBQUFDQ0FEQkdlRC9BQUFBQUFvQUFnQUtBQUlFQWdBSEFDc0VBZ0FCQUVnRUFBQUdnQUFBQUFBQUFnZ0FmVlhiL3dCby9QOEVBaEFBRmkvVS93Qm8vUC8wck9QL001c0RBQ01JQVFBQUFnY0NBQUFBQlFjQkFBUUVCd1lBQWdBQ0FBTUFBQWNPQUFFQUFBQURBR0FBeUFBREFFNUlBQUFBQUFTQUNnQUFBQUFDQ0FEeXUvSC93THJuL3dvQUFnQUxBQUFBQklBTEFBQUFBQUlJQUM5LzYvK1VZc3IvQ2dBQ0FBd0FBQUFFZ0F3QUFBQUFBZ2dBaU1vQkFLaFB0djhLQUFJQURRQUFBQVNBRFFBQUFBQUNDQURHamZ2L2UvZVkvd29BQWdBT0FBSUVBZ0FSQUNzRUFnQUFBRWdFQUFBM0JBRUFBUWFBQUFBQUFBQUNDQURHTGYvL2V3K2Evd1FDRUFERzdmZi9GYW1RLzJCSC8vOTdENXIvSXdnQkFQOEJCd0VBL3dJSEFnQUFBQVVIQVFBREFBY09BQUVBQUFBREFHQUF5QUFEQUVOc0FBQUFBQVNBRGdBQUFBQUNDQUNsVWg0QTZKUy8vd29BQWdBUEFBQUFCSUFQQUFBQUFBSUlBR2lQSkFBVTdkei9DZ0FDQUJBQUFBQUVnQkFBQUFBQUFnZ0FEa1FPQUFBQThmOEtBQUlBRVFBQUFBU0FFUUFBQUFBQ0NBQXZmK3YvYkowMUFBb0FBZ0FTQUFBQUJJQVNBQUFBQUFJSUFOVXoxZitBaWlFQUNnQUNBQk1BTndRQkFBRUFBQVNBRXdBQUFBQUNDQUM0cTdqL3dNOHFBQW9BQWdBVUFEY0VBUUFCQUFBRWdCUUFBQUFBQWdnQTlHNnkvK3duU0FBS0FBSUFGUUFDQkFJQUJ3QXJCQUlBQUFCSUJBQUFCb0FBQUFBQUFBSUlBQ2dDdHYvc2owUUFCQUlRQU1IYnJ2L3NqMFFBS0FLMi95RERTd0FqQ0FFQUFBSUhBZ0FBQUFBSERRQUJBQUFBQXdCZ0FNZ0FBd0JPQUFBQUFBU0FGUUFBQUFBQ0NBRFg1cFgvTEcxUkFBb0FBZ0FXQURjRUFRQUJBQUFFZ0JZQUFBQUFBZ2dBRktxUC8xbkZiZ0FLQUFJQUZ3QTNCQUVBQVFBQUJJQVhBQUFBQUFJSUFQY2hjLytaQ25nQUNnQUNBQmdBQUFBRWdCZ0FBQUFBQWdnQW5kWmMvNjMzWXdBS0FBSUFHUUFBQUFTQUdRQUFBQUFDQ0FDQVRrRC83VHh0QUFvQUFnQWFBQUFBQklBYUFBQUFBQUlJQUwwUk92OFpsWW9BQ2dBQ0FCc0FBQUFFZ0JzQUFBQUFBZ2dBRjExUS93YW9uZ0FLQUFJQUhBQUFBQVNBSEFBQUFBQUNDQUEwNVd6L3hXS1ZBQW9BQWdBZEFBQUFCSUFkQUFBQUFBSUlBRSs2eVAvWk9sd0FDZ0FDQUI0QU53UUJBQUVBQUFTQUhnQUFBQUFDQ0FCc1F1WC9tZlZTQUFvQUFnQWZBRGNFQVFBQkFBQUVnQjhBQUFBQUFnZ0FpTW9CQUZpd1NRQUtBQUlBSUFBQ0JBSUFCd0FyQkFJQUFRQklCQUFBTndRQkFBRUdnQUFBQUFBQUFnZ0F1MTBGQUZnWVJnQUVBaEFBVmpmKy8xZ1lSZ0M3WFFVQXYzNVVBQ01JQVFBQUFnY0NBQUFBQlFjQkFBRUFCdzRBQVFBQUFBTUFZQURJQUFNQVRrZ0FBQUFBQllBaEFBQUFDZ0FDQUNFQUJBWUVBQUVBQUFBRkJnUUFBZ0FBQUFvR0FRQUJBQUFGZ0NJQUFBQUtBQUlBSWdBRUJnUUFBZ0FBQUFVR0JBQURBQUFBQ2dZQkFBRUFBQVdBSXdBQUFBb0FBZ0FqQUFRR0JBQURBQUFBQlFZRUFBUUFBQUFBQmdJQUFnQUFBQVdBSkFBQUFBb0FBZ0FrQUFRR0JBQURBQUFBQlFZRUFBVUFBQUFLQmdFQUFRQUFCWUFsQUFBQUNnQUNBQ1VBQkFZRUFBVUFBQUFGQmdRQUJnQUFBQW9HQVFBQkFBQUZnQ1lBQUFBS0FBSUFKZ0FFQmdRQUJnQUFBQVVHQkFBSEFBQUFDZ1lCQUFFQUFBV0FKd0FBQUFvQUFnQW5BQVFHQkFBSEFBQUFCUVlFQUFnQUFBQUFCZ0lBZ0FBQUFBV0FLQUFBQUFvQUFnQW9BQVFHQkFBSUFBQUFCUVlFQUFrQUFBQUFCZ0lBZ0FBQUFBV0FLUUFBQUFvQUFnQXBBQVFHQkFBSkFBQUFCUVlFQUFvQUFBQUFCZ0lBZ0FBQUFBV0FLZ0FBQUFvQUFnQXFBQVFHQkFBS0FBQUFCUVlFQUFzQUFBQUFCZ0lBZ0FBQUFBV0FLd0FBQUFvQUFnQXJBQVFHQkFBTEFBQUFCUVlFQUF3QUFBQUFCZ0lBZ0FBQUFBV0FMQUFBQUFvQUFnQXNBQVFHQkFBTUFBQUFCUVlFQUEwQUFBQUtCZ0VBQVFBQUJZQXRBQUFBQ2dBQ0FDMEFCQVlFQUF3QUFBQUZCZ1FBRGdBQUFBQUdBZ0NBQUFBQUJZQXVBQUFBQ2dBQ0FDNEFCQVlFQUE0QUFBQUZCZ1FBRHdBQUFBQUdBZ0NBQUFBQUJZQXZBQUFBQ2dBQ0FDOEFCQVlFQUE4QUFBQUZCZ1FBRUFBQUFBQUdBZ0NBQUFBQUJZQXdBQUFBQ2dBQ0FEQUFCQVlFQUFjQUFBQUZCZ1FBRUFBQUFBQUdBZ0NBQUFBQUJZQXhBQUFBQ2dBQ0FERUFCQVlFQUFvQUFBQUZCZ1FBRUFBQUFBQUdBZ0NBQUFBQUJZQXlBQUFBQ2dBQ0FESUFCQVlFQUFnQUFBQUZCZ1FBRVFBQUFBb0dBUUFCQUFBRmdETUFBQUFLQUFJQU13QUVCZ1FBRVFBQUFBVUdCQUFTQUFBQUNnWUJBQUVBQUFXQU5BQUFBQW9BQWdBMEFBUUdCQUFTQUFBQUJRWUVBQk1BQUFBS0JnRUFBUUFBQllBMUFBQUFDZ0FDQURVQUJBWUVBQk1BQUFBRkJnUUFGQUFBQUFvR0FRQUJBQUFGZ0RZQUFBQUtBQUlBTmdBRUJnUUFGQUFBQUFVR0JBQVZBQUFBQ2dZQkFBRUFBQVdBTndBQUFBb0FBZ0EzQUFRR0JBQVZBQUFBQlFZRUFCWUFBQUFLQmdFQUFRQUFCWUE0QUFBQUNnQUNBRGdBQkFZRUFCWUFBQUFGQmdRQUZ3QUFBQW9HQVFBQkFBQUZnRGtBQUFBS0FBSUFPUUFFQmdRQUZ3QUFBQVVHQkFBWUFBQUFBQVlDQUlBQUFBQUZnRG9BQUFBS0FBSUFPZ0FFQmdRQUdBQUFBQVVHQkFBWkFBQUFBQVlDQUlBQUFBQUZnRHNBQUFBS0FBSUFPd0FFQmdRQUdRQUFBQVVHQkFBYUFBQUFBQVlDQUlBQUFBQUZnRHdBQUFBS0FBSUFQQUFFQmdRQUdnQUFBQVVHQkFBYkFBQUFBQVlDQUlBQUFBQUZnRDBBQUFBS0FBSUFQUUFFQmdRQUd3QUFBQVVHQkFBY0FBQUFBQVlDQUlBQUFBQUZnRDRBQUFBS0FBSUFQZ0FFQmdRQUZ3QUFBQVVHQkFBY0FBQUFBQVlDQUlBQUFBQUZnRDhBQUFBS0FBSUFQd0FFQmdRQUZBQUFBQVVHQkFBZEFBQUFDZ1lCQUFFQUFBV0FRQUFBQUFvQUFnQkFBQVFHQkFBZEFBQUFCUVlFQUI0QUFBQUtCZ0VBQVFBQUJZQkJBQUFBQ2dBQ0FFRUFCQVlFQUJFQUFBQUZCZ1FBSGdBQUFBb0dBUUFCQUFBRmdFSUFBQUFLQUFJQVFnQUVCZ1FBRVFBQUFBVUdCQUFmQUFBQUNnWUJBQUVBQUFXQVF3QUFBQW9BQWdCREFBUUdCQUFGQUFBQUJRWUVBQjhBQUFBS0JnRUFBUUFBQjRCR0FBQUFCQUlRQU1HZStmK0IyQThBd1o3NS93QUFBQUFLQUFJQVJBQUFDZ0lBQkFBRUNnSUFBUUFOQWd3QUFBQUFBTUdlK2Y4QUFBQUFEZ0lNQUlIWUR3REJudm4vQUFBQUFBOENEQUFBQUFBQVFYY0pBQUFBQUFBQUFBZUFSd0FBQUFRQ0VBQkxCd2dBR3Riby8wc0hDQURVcDlQL0NnQUNBRVVBQUFvQ0FBUUFCQW9DQUFFQURRSU1BTlNuMC85TEJ3Z0FBQUFBQUE0Q0RBQWExdWovU3djSUFBQUFBQUFQQWd3QTFLZlQvNUkxSFFBQUFBQUFBQUFIZ0VnQUFBQUVBaEFBMnBsVy95QitsZ0RhbVZiLzJVK0JBQW9BQWdCR0FBQUtBZ0FFQUFRS0FnQUJBQTBDREFEWlQ0RUEycGxXL3dBQUFBQU9BZ3dBSUg2V0FOcVpWdjhBQUFBQUR3SU1BTmxQZ1FBZ3lHdi9BQUFBQUFBQUFBQUFBQUFBQUFBPQ==</t>
        </r>
      </text>
    </comment>
    <comment ref="K248" authorId="0">
      <text>
        <r>
          <rPr>
            <sz val="9"/>
            <color indexed="81"/>
            <rFont val="Tahoma"/>
            <family val="2"/>
          </rPr>
          <t>QzI1SDI5Q2xONE98TUFTVEVSIFNIRUVUUGljdHVyZSAyNDd8Vm1wRFJEQXhNREFFQXdJQkFBQUFBQUFBQUFBQUFBQ0FBQUFBQUFNQUZnQUFBRU5vWlcxRWNtRjNJREV5TGpBdU1pNHhNRGMyQkFJUUFDdUZPZjhWcVpEL3R0OVVBSmc0b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0FBQUFCQUlRQUFBQUFBQUFBQUFBQUlER0JOd3EvUkFXQ0FRQUFBQWtBQmdJQkFBQUFDUUFHUWdBQUJBSUFnQUJBQThJQWdBQkFBT0FSUUFBQUFRQ0VBQXJoVG4vRmFtUS83YmZWQUNZT0o4QUJJQUJBQUFBQUFJSUFKZXNSQUFkNllVQUNnQUNBQUlBTndRQkFBRUFBQVNBQWdBQUFBQUNDQUE4WVM0QU1kWnhBQW9BQWdBREFBSUVBZ0FIQUNzRUFnQUJBRWdFQUFBM0JBRUFBUWFBQUFBQUFBQUNDQUQ0bkNrQU1UNXVBQVFDRUFDU2RpSUFNVDV1QUhEME1RQmtjWFVBSXdnQkFBQUNCd0lBQUFBRkJ3RUFCQVFIQmdBQ0FBSUFBd0FBQnc0QUFRQUFBQU1BWUFESUFBTUFUa2dBQUFBQUJJQURBQUFBQUFJSUFQK2ROQUFGZmxRQUNnQUNBQVFBQUFBRWdBUUFBQUFBQWdnQUhTWlJBTVE0U3dBS0FBSUFCUUFDQkFJQUNBQXJCQUlBQUFCSUJBQUFOd1FCQUFFR2dBQUFBQUFBQWdnQUhjWlVBTVJRUndBRUFoQUFIWVpOQU1SUVJ3QzIzMVFBeEJCUEFDTUlBUUFBQWdjQ0FBQUFBQWNOQUFFQUFBQURBR0FBeUFBREFFOEFBQUFBQklBRkFBQUFBQUlJQUtWU0hnQVlhMEFBQ2dBQ0FBWUFBQUFFZ0FZQUFBQUFBZ2dBYUk4a0FPd1NJd0FLQUFJQUJ3QTNCQUVBQVFBQUJJQUhBQUFBQUFJSUFBNUVEZ0FBQUE4QUNnQUNBQWdBQUFBRWdBZ0FBQUFBQWdnQThydngvMEJGR0FBS0FBSUFDUUFBQUFTQUNRQUFBQUFDQ0FEQkdlRC9BQUFBQUFvQUFnQUtBQUlFQWdBSEFDc0VBZ0FCQUVnRUFBQUdnQUFBQUFBQUFnZ0FmVlhiL3dCby9QOEVBaEFBRmkvVS93Qm8vUC8wck9QL001c0RBQ01JQVFBQUFnY0NBQUFBQlFjQkFBUUVCd1lBQWdBQ0FBTUFBQWNPQUFFQUFBQURBR0FBeUFBREFFNUlBQUFBQUFTQUNnQUFBQUFDQ0FEeXUvSC93THJuL3dvQUFnQUxBQUFBQklBTEFBQUFBQUlJQUM5LzYvK1VZc3IvQ2dBQ0FBd0FBQUFFZ0F3QUFBQUFBZ2dBaU1vQkFLaFB0djhLQUFJQURRQUFBQVNBRFFBQUFBQUNDQURHamZ2L2UvZVkvd29BQWdBT0FBSUVBZ0FSQUNzRUFnQUFBRWdFQUFBM0JBRUFBUWFBQUFBQUFBQUNDQURHTGYvL2V3K2Evd1FDRUFERzdmZi9GYW1RLzJCSC8vOTdENXIvSXdnQkFQOEJCd0VBL3dJSEFnQUFBQVVIQVFBREFBY09BQUVBQUFBREFHQUF5QUFEQUVOc0FBQUFBQVNBRGdBQUFBQUNDQUNsVWg0QTZKUy8vd29BQWdBUEFBQUFCSUFQQUFBQUFBSUlBR2lQSkFBVTdkei9DZ0FDQUJBQUFBQUVnQkFBQUFBQUFnZ0FEa1FPQUFBQThmOEtBQUlBRVFBQUFBU0FFUUFBQUFBQ0NBQXZmK3YvYkowMUFBb0FBZ0FTQUFBQUJJQVNBQUFBQUFJSUFOVXoxZitBaWlFQUNnQUNBQk1BTndRQkFBRUFBQVNBRXdBQUFBQUNDQUM0cTdqL3dNOHFBQW9BQWdBVUFEY0VBUUFCQUFBRWdCUUFBQUFBQWdnQTlHNnkvK3duU0FBS0FBSUFGUUFDQkFJQUJ3QXJCQUlBQUFCSUJBQUFCb0FBQUFBQUFBSUlBQ2dDdHYvc2owUUFCQUlRQU1IYnJ2L3NqMFFBS0FLMi95RERTd0FqQ0FFQUFBSUhBZ0FBQUFBSERRQUJBQUFBQXdCZ0FNZ0FBd0JPQUFBQUFBU0FGUUFBQUFBQ0NBRFg1cFgvTEcxUkFBb0FBZ0FXQURjRUFRQUJBQUFFZ0JZQUFBQUFBZ2dBRktxUC8xbkZiZ0FLQUFJQUZ3QTNCQUVBQVFBQUJJQVhBQUFBQUFJSUFQY2hjLytaQ25nQUNnQUNBQmdBQUFBRWdCZ0FBQUFBQWdnQW5kWmMvNjMzWXdBS0FBSUFHUUFBQUFTQUdRQUFBQUFDQ0FDQVRrRC83VHh0QUFvQUFnQWFBQUFBQklBYUFBQUFBQUlJQUwwUk92OFpsWW9BQ2dBQ0FCc0FBQUFFZ0JzQUFBQUFBZ2dBRjExUS93YW9uZ0FLQUFJQUhBQUFBQVNBSEFBQUFBQUNDQUEwNVd6L3hXS1ZBQW9BQWdBZEFBQUFCSUFkQUFBQUFBSUlBRSs2eVAvWk9sd0FDZ0FDQUI0QU53UUJBQUVBQUFTQUhnQUFBQUFDQ0FCc1F1WC9tZlZTQUFvQUFnQWZBRGNFQVFBQkFBQUVnQjhBQUFBQUFnZ0FpTW9CQUZpd1NRQUtBQUlBSUFBQ0JBSUFCd0FyQkFJQUFRQklCQUFBTndRQkFBRUdnQUFBQUFBQUFnZ0F1MTBGQUZnWVJnQUVBaEFBVmpmKy8xZ1lSZ0M3WFFVQXYzNVVBQ01JQVFBQUFnY0NBQUFBQlFjQkFBRUFCdzRBQVFBQUFBTUFZQURJQUFNQVRrZ0FBQUFBQllBaEFBQUFDZ0FDQUNFQUJBWUVBQUVBQUFBRkJnUUFBZ0FBQUFvR0FRQUJBQUFGZ0NJQUFBQUtBQUlBSWdBRUJnUUFBZ0FBQUFVR0JBQURBQUFBQ2dZQkFBRUFBQVdBSXdBQUFBb0FBZ0FqQUFRR0JBQURBQUFBQlFZRUFBUUFBQUFBQmdJQUFnQUFBQVdBSkFBQUFBb0FBZ0FrQUFRR0JBQURBQUFBQlFZRUFBVUFBQUFLQmdFQUFRQUFCWUFsQUFBQUNnQUNBQ1VBQkFZRUFBVUFBQUFGQmdRQUJnQUFBQW9HQVFBQkFBQUZnQ1lBQUFBS0FBSUFKZ0FFQmdRQUJnQUFBQVVHQkFBSEFBQUFDZ1lCQUFFQUFBV0FKd0FBQUFvQUFnQW5BQVFHQkFBSEFBQUFCUVlFQUFnQUFBQUFCZ0lBZ0FBQUFBV0FLQUFBQUFvQUFnQW9BQVFHQkFBSUFBQUFCUVlFQUFrQUFBQUFCZ0lBZ0FBQUFBV0FLUUFBQUFvQUFnQXBBQVFHQkFBSkFBQUFCUVlFQUFvQUFBQUFCZ0lBZ0FBQUFBV0FLZ0FBQUFvQUFnQXFBQVFHQkFBS0FBQUFCUVlFQUFzQUFBQUFCZ0lBZ0FBQUFBV0FLd0FBQUFvQUFnQXJBQVFHQkFBTEFBQUFCUVlFQUF3QUFBQUFCZ0lBZ0FBQUFBV0FMQUFBQUFvQUFnQXNBQVFHQkFBTUFBQUFCUVlFQUEwQUFBQUtCZ0VBQVFBQUJZQXRBQUFBQ2dBQ0FDMEFCQVlFQUF3QUFBQUZCZ1FBRGdBQUFBQUdBZ0NBQUFBQUJZQXVBQUFBQ2dBQ0FDNEFCQVlFQUE0QUFBQUZCZ1FBRHdBQUFBQUdBZ0NBQUFBQUJZQXZBQUFBQ2dBQ0FDOEFCQVlFQUE4QUFBQUZCZ1FBRUFBQUFBQUdBZ0NBQUFBQUJZQXdBQUFBQ2dBQ0FEQUFCQVlFQUFjQUFBQUZCZ1FBRUFBQUFBQUdBZ0NBQUFBQUJZQXhBQUFBQ2dBQ0FERUFCQVlFQUFvQUFBQUZCZ1FBRUFBQUFBQUdBZ0NBQUFBQUJZQXlBQUFBQ2dBQ0FESUFCQVlFQUFnQUFBQUZCZ1FBRVFBQUFBb0dBUUFCQUFBRmdETUFBQUFLQUFJQU13QUVCZ1FBRVFBQUFBVUdCQUFTQUFBQUNnWUJBQUVBQUFXQU5BQUFBQW9BQWdBMEFBUUdCQUFTQUFBQUJRWUVBQk1BQUFBS0JnRUFBUUFBQllBMUFBQUFDZ0FDQURVQUJBWUVBQk1BQUFBRkJnUUFGQUFBQUFvR0FRQUJBQUFGZ0RZQUFBQUtBQUlBTmdBRUJnUUFGQUFBQUFVR0JBQVZBQUFBQ2dZQkFBRUFBQVdBTndBQUFBb0FBZ0EzQUFRR0JBQVZBQUFBQlFZRUFCWUFBQUFLQmdFQUFRQUFCWUE0QUFBQUNnQUNBRGdBQkFZRUFCWUFBQUFGQmdRQUZ3QUFBQW9HQVFBQkFBQUZnRGtBQUFBS0FBSUFPUUFFQmdRQUZ3QUFBQVVHQkFBWUFBQUFBQVlDQUlBQUFBQUZnRG9BQUFBS0FBSUFPZ0FFQmdRQUdBQUFBQVVHQkFBWkFBQUFBQVlDQUlBQUFBQUZnRHNBQUFBS0FBSUFPd0FFQmdRQUdRQUFBQVVHQkFBYUFBQUFBQVlDQUlBQUFBQUZnRHdBQUFBS0FBSUFQQUFFQmdRQUdnQUFBQVVHQkFBYkFBQUFBQVlDQUlBQUFBQUZnRDBBQUFBS0FBSUFQUUFFQmdRQUd3QUFBQVVHQkFBY0FBQUFBQVlDQUlBQUFBQUZnRDRBQUFBS0FBSUFQZ0FFQmdRQUZ3QUFBQVVHQkFBY0FBQUFBQVlDQUlBQUFBQUZnRDhBQUFBS0FBSUFQd0FFQmdRQUZBQUFBQVVHQkFBZEFBQUFDZ1lCQUFFQUFBV0FRQUFBQUFvQUFnQkFBQVFHQkFBZEFBQUFCUVlFQUI0QUFBQUtCZ0VBQVFBQUJZQkJBQUFBQ2dBQ0FFRUFCQVlFQUJFQUFBQUZCZ1FBSGdBQUFBb0dBUUFCQUFBRmdFSUFBQUFLQUFJQVFnQUVCZ1FBRVFBQUFBVUdCQUFmQUFBQUNnWUJBQUVBQUFXQVF3QUFBQW9BQWdCREFBUUdCQUFGQUFBQUJRWUVBQjhBQUFBS0JnRUFBUUFBQjRCR0FBQUFCQUlRQU1HZStmK0IyQThBd1o3NS93QUFBQUFLQUFJQVJBQUFDZ0lBQkFBRUNnSUFBUUFOQWd3QUFBQUFBTUdlK2Y4QUFBQUFEZ0lNQUlIWUR3REJudm4vQUFBQUFBOENEQUFBQUFBQVFYY0pBQUFBQUFBQUFBZUFSd0FBQUFRQ0VBQkxCd2dBR3Riby8wc0hDQURVcDlQL0NnQUNBRVVBQUFvQ0FBUUFCQW9DQUFFQURRSU1BTlNuMC85TEJ3Z0FBQUFBQUE0Q0RBQWExdWovU3djSUFBQUFBQUFQQWd3QTFLZlQvNUkxSFFBQUFBQUFBQUFIZ0VnQUFBQUVBaEFBMnBsVy95QitsZ0RhbVZiLzJVK0JBQW9BQWdCR0FBQUtBZ0FFQUFRS0FnQUJBQTBDREFEWlQ0RUEycGxXL3dBQUFBQU9BZ3dBSUg2V0FOcVpWdjhBQUFBQUR3SU1BTmxQZ1FBZ3lHdi9BQUFBQUFBQUFBQUFBQUFBQUFBPQ==</t>
        </r>
      </text>
    </comment>
    <comment ref="J249" authorId="0">
      <text>
        <r>
          <rPr>
            <sz val="9"/>
            <color indexed="81"/>
            <rFont val="Tahoma"/>
            <family val="2"/>
          </rPr>
          <t>QzI0SDE3TjNPfE1BU1RFUiBTSEVFVFBpY3R1cmUgNjgzfFZtcERSREF4TURBRUF3SUJBQUFBQUFBQUFBQUFBQUNBQUFBQUFBTUFGZ0FBQUVOb1pXMUVjbUYzSURFeUxqQXVNaTR4TURjMkJBSVFBQmJRMi84YXU4ZitNNU5P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kI0YlFZV0NBUUFBQUFrQUJnSUJBQUFBQ1FBR1FnQUFCQUlBZ0FCQUE4SUFnQUJBQU9BUHdBQUFBUUNFQUFXME52L0dydkgvak9UVGdDRnlDNEFCSUFCQUFBQUFBSUlBQUFBNHY5VExCYi9DZ0FDQUFJQUFnUUNBQWdBS3dRQ0FBQUFTQVFBQURjRUFRQUJCb0FBQUFBQUFBSUlBQUNnNWY5VFJCTC9CQUlRQUFCZzN2OVRSQkwvbXJubC8xTUVHdjhqQ0FFQUFBSUhBZ0FBQUFBSERRQUJBQUFBQXdCZ0FNZ0FBd0JQQUFBQUFBU0FBZ0FBQUFBQ0NBQUFBUEgvUURIOC9nb0FBZ0FEQUFBQUJJQURBQUFBQUFJSUFQLy9EZ0JBTWZ6K0NnQUNBQVFBQUFBRWdBUUFBQUFBQWdnQUFBQWVBQzAyNHY0S0FBSUFCUUFBQUFTQUJRQUFBQUFDQ0FBQUFBOEFHanZJL2dvQUFnQUdBQUFBQklBR0FBQUFBQUlJQUFFQThmOGFPOGorQ2dBQ0FBY0FBQUFFZ0FjQUFBQUFBZ2dBQUFEaS95MDI0djRLQUFJQUNBQUFBQVNBQ0FBQUFBQUNDQUFBQVBIL1p5Y3cvd29BQWdBSkFBQUFCSUFKQUFBQUFBSUlBQUFBNHY5Nklrci9DZ0FDQUFvQUFBQUVnQW9BQUFBQUFnZ0FBQUR4LzQwZFpQOEtBQUlBQ3dBQUFBU0FDd0FBQUFBQ0NBQUFBQThBalIxay93b0FBZ0FNQUFBQUJJQU1BQUFBQUFJSUFQLy9IUUI2SWtyL0NnQUNBQTBBQUFBRWdBMEFBQUFBQWdnQS8vOE9BR2NuTVA4S0FBSUFEZ0FBQUFTQURnQUFBQUFDQ0FELy94MEFvQmgrL3dvQUFnQVBBQUFBQklBUEFBQUFBQUlJQUFBQVBBQ2dHSDcvQ2dBQ0FCQUFBQUFFZ0JBQUFBQUFBZ2dBQUFCTEFMUVRtUDhLQUFJQUVRQUNCQUlBQndBckJBSUFBQUJJQkFBQUJvQUFBQUFBQUFJSUFET1RUZ0MwZTVUL0JBSVFBTXhzUndDMGU1VC9NNU5PQU9ldW0vOGpDQUVBQUFJSEFnQUFBQUFIRFFBQkFBQUFBd0JnQU1nQUF3Qk9BQUFBQUFTQUVRQUFBQUFDQ0FBQUFEd0F4dzZ5L3dvQUFnQVNBQUFBQklBU0FBQUFBQUlJQUFBQUhnREhEckwvQ2dBQ0FCTUFBQUFFZ0JNQUFBQUFBZ2dBQUFBUEFMUVRtUDhLQUFJQUZBQUNCQUlBQndBckJBSUFBQUJJQkFBQUJvQUFBQUFBQUFJSUFET1RFZ0MwZTVUL0JBSVFBTXhzQ3dDMGU1VC9NNU1TQU9ldW0vOGpDQUVBQUFJSEFnQUFBQUFIRFFBQkFBQUFBd0JnQU1nQUF3Qk9BQUFBQUFTQUZBQUFBQUFDQ0FBQUFBOEEyZ25NL3dvQUFnQVZBQUFBQklBVkFBQUFBQUlJQUFFQThmL2FDY3ovQ2dBQ0FCWUFBQUFFZ0JZQUFBQUFBZ2dBQUFEaS8rMEU1djhLQUFJQUZ3QUFBQVNBRndBQUFBQUNDQUFBQVBIL0FBQUFBQW9BQWdBWUFBQUFCSUFZQUFBQUFBSUlBTUM2NS84ZGlCd0FDZ0FDQUJrQUFnUUNBQWNBS3dRQ0FBRUFTQVFBQUFhQUFBQUFBQUFDQ0FCODl1TC9IZkFZQUFRQ0VBQVcwTnYvSGZBWUFQUk42LzlRSXlBQUl3Z0JBQUFDQndJQUFBQUZCd0VBQkFRSEJnQUNBQUlBQXdBQUJ3NEFBUUFBQUFNQVlBRElBQU1BVGtnQUFBQUFCSUFaQUFBQUFBSUlBQUFBQUFCT0tpNEFDZ0FDQUJvQUFBQUVnQm9BQUFBQUFnZ0FRRVVZQUIySUhBQUtBQUlBR3dBQUFBU0FHd0FBQUFBQ0NBRC8vdzRBQUFBQUFBb0FBZ0FjQUFBQUJJQWNBQUFBQUFJSUFBQUFIZ0R0Qk9iL0NnQUNBQjBBQUFBRmdCNEFBQUFLQUFJQUhnQUVCZ1FBQVFBQUFBVUdCQUFDQUFBQUNnWUJBQUVBQUFXQUh3QUFBQW9BQWdBZkFBUUdCQUFDQUFBQUJRWUVBQU1BQUFBQUJnSUFnQUFBQUFXQUlBQUFBQW9BQWdBZ0FBUUdCQUFEQUFBQUJRWUVBQVFBQUFBQUJnSUFnQUFBQUFXQUlRQUFBQW9BQWdBaEFBUUdCQUFFQUFBQUJRWUVBQVVBQUFBQUJnSUFnQUFBQUFXQUlnQUFBQW9BQWdBaUFBUUdCQUFGQUFBQUJRWUVBQVlBQUFBQUJnSUFnQUFBQUFXQUl3QUFBQW9BQWdBakFBUUdCQUFHQUFBQUJRWUVBQWNBQUFBQUJnSUFnQUFBQUFXQUpBQUFBQW9BQWdBa0FBUUdCQUFDQUFBQUJRWUVBQWNBQUFBQUJnSUFnQUFBQUFXQUpRQUFBQW9BQWdBbEFBUUdCQUFCQUFBQUJRWUVBQWdBQUFBS0JnRUFBUUFBQllBbUFBQUFDZ0FDQUNZQUJBWUVBQWdBQUFBRkJnUUFDUUFBQUFBR0FnQ0FBQUFBQllBbkFBQUFDZ0FDQUNjQUJBWUVBQWtBQUFBRkJnUUFDZ0FBQUFBR0FnQ0FBQUFBQllBb0FBQUFDZ0FDQUNnQUJBWUVBQW9BQUFBRkJnUUFDd0FBQUFBR0FnQ0FBQUFBQllBcEFBQUFDZ0FDQUNrQUJBWUVBQXNBQUFBRkJnUUFEQUFBQUFBR0FnQ0FBQUFBQllBcUFBQUFDZ0FDQUNvQUJBWUVBQXdBQUFBRkJnUUFEUUFBQUFBR0FnQ0FBQUFBQllBckFBQUFDZ0FDQUNzQUJBWUVBQWdBQUFBRkJnUUFEUUFBQUFBR0FnQ0FBQUFBQllBc0FBQUFDZ0FDQUN3QUJBWUVBQXNBQUFBRkJnUUFEZ0FBQUFBQUJZQXRBQUFBQ2dBQ0FDMEFCQVlFQUE0QUFBQUZCZ1FBRHdBQUFBQUdBZ0NBQUFBQUJZQXVBQUFBQ2dBQ0FDNEFCQVlFQUE4QUFBQUZCZ1FBRUFBQUFBQUdBZ0NBQUFBQUJZQXZBQUFBQ2dBQ0FDOEFCQVlFQUJBQUFBQUZCZ1FBRVFBQUFBQUdBZ0NBQUFBQUJZQXdBQUFBQ2dBQ0FEQUFCQVlFQUJFQUFBQUZCZ1FBRWdBQUFBQUdBZ0NBQUFBQUJZQXhBQUFBQ2dBQ0FERUFCQVlFQUJJQUFBQUZCZ1FBRXdBQUFBQUdBZ0NBQUFBQUJZQXlBQUFBQ2dBQ0FESUFCQVlFQUE0QUFBQUZCZ1FBRXdBQUFBQUdBZ0NBQUFBQUJZQXpBQUFBQ2dBQ0FETUFCQVlFQUJJQUFBQUZCZ1FBRkFBQUFBQUFCWUEwQUFBQUNnQUNBRFFBQkFZRUFCUUFBQUFGQmdRQUZRQUFBQUFHQWdDQUFBQUFCWUExQUFBQUNnQUNBRFVBQkFZRUFCVUFBQUFGQmdRQUZnQUFBQUFHQWdDQUFBQUFCWUEyQUFBQUNnQUNBRFlBQkFZRUFCWUFBQUFGQmdRQUZ3QUFBQUFHQWdDQUFBQUFCWUEzQUFBQUNnQUNBRGNBQkFZRUFCY0FBQUFGQmdRQUdBQUFBQUFHQWdDQUFBQUFCWUE0QUFBQUNnQUNBRGdBQkFZRUFCZ0FBQUFGQmdRQUdRQUFBQUFHQWdDQUFBQUFCWUE1QUFBQUNnQUNBRGtBQkFZRUFCa0FBQUFGQmdRQUdnQUFBQUFHQWdDQUFBQUFCWUE2QUFBQUNnQUNBRG9BQkFZRUFCb0FBQUFGQmdRQUd3QUFBQUFHQWdDQUFBQUFCWUE3QUFBQUNnQUNBRHNBQkFZRUFCY0FBQUFGQmdRQUd3QUFBQUFHQWdDQUFBQUFCWUE4QUFBQUNnQUNBRHdBQkFZRUFCc0FBQUFGQmdRQUhBQUFBQUFHQWdDQUFBQUFCWUE5QUFBQUNnQUNBRDBBQkFZRUFCUUFBQUFGQmdRQUhBQUFBQUFHQWdDQUFBQUFCNEJBQUFBQUJBSVFBQUFBQUFCelpQZitBQUFBQUMwMjR2NEtBQUlBUGdBQUNnSUFCQUFFQ2dJQUFRQU5BZ3dBTFRiaS9nQUFBQUFBQUFBQURnSU1BSE5rOS80QUFBQUFBQUFBQUE4Q0RBQXROdUwrUmk0VkFBQUFBQUFBQUFlQVFRQUFBQVFDRUFBQUFBQUF3RkJmL3dBQUFBQjZJa3IvQ2dBQ0FEOEFBQW9DQUFRQUJBb0NBQUVBRFFJTUFIb2lTdjhBQUFBQUFBQUFBQTRDREFEQVVGLy9BQUFBQUFBQUFBQVBBZ3dBZWlKSy8wWXVGUUFBQUFBQUFBQUhnRUlBQUFBRUFoQUFBQUF0QVBwQnJmOEFBQzBBdEJPWS93b0FBZ0JBQUFBS0FnQUVBQVFLQWdBQkFBMENEQUMwRTVqL0FBQXRBQUFBQUFBT0Fnd0Era0d0L3dBQUxRQUFBQUFBRHdJTUFMUVRtUDlHTGtJQUFBQUFBQUFBQjRCREFBQUFCQUlRQUFBQUFBQTBNL3YvQUFBQUFPMEU1djhLQUFJQVFRQUFDZ0lBQkFBRUNnSUFBUUFOQWd3QTdRVG0vd0FBQUFBQUFBQUFEZ0lNQURReisvOEFBQUFBQUFBQUFBOENEQUR0Qk9iL1JpNFZBQUFBQUFBQUFBZUFSQUFBQUFRQ0VBQUFBQUFBMEgwa0FBQUFBQUJPcFJRQUNnQUNBRUlBQUFvQ0FBUUFCQW9DQUFFQURRSU1BRTZsRkFBQUFBQUFBQUFBQUE0Q0RBRFFmU1FBQUFBQUFBQUFBQUFQQWd3QVRxVVVBSUhZRHdBQUFBQUFBQUFBQUFBQUFBQUFBQT09</t>
        </r>
      </text>
    </comment>
    <comment ref="K249" authorId="0">
      <text>
        <r>
          <rPr>
            <sz val="9"/>
            <color indexed="81"/>
            <rFont val="Tahoma"/>
            <family val="2"/>
          </rPr>
          <t>QzI0SDE3TjNPfE1BU1RFUiBTSEVFVFBpY3R1cmUgNjgzfFZtcERSREF4TURBRUF3SUJBQUFBQUFBQUFBQUFBQUNBQUFBQUFBTUFGZ0FBQUVOb1pXMUVjbUYzSURFeUxqQXVNaTR4TURjMkJBSVFBQmJRMi84YXU4ZitNNU5P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kI0YlFZV0NBUUFBQUFrQUJnSUJBQUFBQ1FBR1FnQUFCQUlBZ0FCQUE4SUFnQUJBQU9BUHdBQUFBUUNFQUFXME52L0dydkgvak9UVGdDRnlDNEFCSUFCQUFBQUFBSUlBQUFBNHY5VExCYi9DZ0FDQUFJQUFnUUNBQWdBS3dRQ0FBQUFTQVFBQURjRUFRQUJCb0FBQUFBQUFBSUlBQUNnNWY5VFJCTC9CQUlRQUFCZzN2OVRSQkwvbXJubC8xTUVHdjhqQ0FFQUFBSUhBZ0FBQUFBSERRQUJBQUFBQXdCZ0FNZ0FBd0JQQUFBQUFBU0FBZ0FBQUFBQ0NBQUFBUEgvUURIOC9nb0FBZ0FEQUFBQUJJQURBQUFBQUFJSUFQLy9EZ0JBTWZ6K0NnQUNBQVFBQUFBRWdBUUFBQUFBQWdnQUFBQWVBQzAyNHY0S0FBSUFCUUFBQUFTQUJRQUFBQUFDQ0FBQUFBOEFHanZJL2dvQUFnQUdBQUFBQklBR0FBQUFBQUlJQUFFQThmOGFPOGorQ2dBQ0FBY0FBQUFFZ0FjQUFBQUFBZ2dBQUFEaS95MDI0djRLQUFJQUNBQUFBQVNBQ0FBQUFBQUNDQUFBQVBIL1p5Y3cvd29BQWdBSkFBQUFCSUFKQUFBQUFBSUlBQUFBNHY5Nklrci9DZ0FDQUFvQUFBQUVnQW9BQUFBQUFnZ0FBQUR4LzQwZFpQOEtBQUlBQ3dBQUFBU0FDd0FBQUFBQ0NBQUFBQThBalIxay93b0FBZ0FNQUFBQUJJQU1BQUFBQUFJSUFQLy9IUUI2SWtyL0NnQUNBQTBBQUFBRWdBMEFBQUFBQWdnQS8vOE9BR2NuTVA4S0FBSUFEZ0FBQUFTQURnQUFBQUFDQ0FELy94MEFvQmgrL3dvQUFnQVBBQUFBQklBUEFBQUFBQUlJQUFBQVBBQ2dHSDcvQ2dBQ0FCQUFBQUFFZ0JBQUFBQUFBZ2dBQUFCTEFMUVRtUDhLQUFJQUVRQUNCQUlBQndBckJBSUFBQUJJQkFBQUJvQUFBQUFBQUFJSUFET1RUZ0MwZTVUL0JBSVFBTXhzUndDMGU1VC9NNU5PQU9ldW0vOGpDQUVBQUFJSEFnQUFBQUFIRFFBQkFBQUFBd0JnQU1nQUF3Qk9BQUFBQUFTQUVRQUFBQUFDQ0FBQUFEd0F4dzZ5L3dvQUFnQVNBQUFBQklBU0FBQUFBQUlJQUFBQUhnREhEckwvQ2dBQ0FCTUFBQUFFZ0JNQUFBQUFBZ2dBQUFBUEFMUVRtUDhLQUFJQUZBQUNCQUlBQndBckJBSUFBQUJJQkFBQUJvQUFBQUFBQUFJSUFET1RFZ0MwZTVUL0JBSVFBTXhzQ3dDMGU1VC9NNU1TQU9ldW0vOGpDQUVBQUFJSEFnQUFBQUFIRFFBQkFBQUFBd0JnQU1nQUF3Qk9BQUFBQUFTQUZBQUFBQUFDQ0FBQUFBOEEyZ25NL3dvQUFnQVZBQUFBQklBVkFBQUFBQUlJQUFFQThmL2FDY3ovQ2dBQ0FCWUFBQUFFZ0JZQUFBQUFBZ2dBQUFEaS8rMEU1djhLQUFJQUZ3QUFBQVNBRndBQUFBQUNDQUFBQVBIL0FBQUFBQW9BQWdBWUFBQUFCSUFZQUFBQUFBSUlBTUM2NS84ZGlCd0FDZ0FDQUJrQUFnUUNBQWNBS3dRQ0FBRUFTQVFBQUFhQUFBQUFBQUFDQ0FCODl1TC9IZkFZQUFRQ0VBQVcwTnYvSGZBWUFQUk42LzlRSXlBQUl3Z0JBQUFDQndJQUFBQUZCd0VBQkFRSEJnQUNBQUlBQXdBQUJ3NEFBUUFBQUFNQVlBRElBQU1BVGtnQUFBQUFCSUFaQUFBQUFBSUlBQUFBQUFCT0tpNEFDZ0FDQUJvQUFBQUVnQm9BQUFBQUFnZ0FRRVVZQUIySUhBQUtBQUlBR3dBQUFBU0FHd0FBQUFBQ0NBRC8vdzRBQUFBQUFBb0FBZ0FjQUFBQUJJQWNBQUFBQUFJSUFBQUFIZ0R0Qk9iL0NnQUNBQjBBQUFBRmdCNEFBQUFLQUFJQUhnQUVCZ1FBQVFBQUFBVUdCQUFDQUFBQUNnWUJBQUVBQUFXQUh3QUFBQW9BQWdBZkFBUUdCQUFDQUFBQUJRWUVBQU1BQUFBQUJnSUFnQUFBQUFXQUlBQUFBQW9BQWdBZ0FBUUdCQUFEQUFBQUJRWUVBQVFBQUFBQUJnSUFnQUFBQUFXQUlRQUFBQW9BQWdBaEFBUUdCQUFFQUFBQUJRWUVBQVVBQUFBQUJnSUFnQUFBQUFXQUlnQUFBQW9BQWdBaUFBUUdCQUFGQUFBQUJRWUVBQVlBQUFBQUJnSUFnQUFBQUFXQUl3QUFBQW9BQWdBakFBUUdCQUFHQUFBQUJRWUVBQWNBQUFBQUJnSUFnQUFBQUFXQUpBQUFBQW9BQWdBa0FBUUdCQUFDQUFBQUJRWUVBQWNBQUFBQUJnSUFnQUFBQUFXQUpRQUFBQW9BQWdBbEFBUUdCQUFCQUFBQUJRWUVBQWdBQUFBS0JnRUFBUUFBQllBbUFBQUFDZ0FDQUNZQUJBWUVBQWdBQUFBRkJnUUFDUUFBQUFBR0FnQ0FBQUFBQllBbkFBQUFDZ0FDQUNjQUJBWUVBQWtBQUFBRkJnUUFDZ0FBQUFBR0FnQ0FBQUFBQllBb0FBQUFDZ0FDQUNnQUJBWUVBQW9BQUFBRkJnUUFDd0FBQUFBR0FnQ0FBQUFBQllBcEFBQUFDZ0FDQUNrQUJBWUVBQXNBQUFBRkJnUUFEQUFBQUFBR0FnQ0FBQUFBQllBcUFBQUFDZ0FDQUNvQUJBWUVBQXdBQUFBRkJnUUFEUUFBQUFBR0FnQ0FBQUFBQllBckFBQUFDZ0FDQUNzQUJBWUVBQWdBQUFBRkJnUUFEUUFBQUFBR0FnQ0FBQUFBQllBc0FBQUFDZ0FDQUN3QUJBWUVBQXNBQUFBRkJnUUFEZ0FBQUFBQUJZQXRBQUFBQ2dBQ0FDMEFCQVlFQUE0QUFBQUZCZ1FBRHdBQUFBQUdBZ0NBQUFBQUJZQXVBQUFBQ2dBQ0FDNEFCQVlFQUE4QUFBQUZCZ1FBRUFBQUFBQUdBZ0NBQUFBQUJZQXZBQUFBQ2dBQ0FDOEFCQVlFQUJBQUFBQUZCZ1FBRVFBQUFBQUdBZ0NBQUFBQUJZQXdBQUFBQ2dBQ0FEQUFCQVlFQUJFQUFBQUZCZ1FBRWdBQUFBQUdBZ0NBQUFBQUJZQXhBQUFBQ2dBQ0FERUFCQVlFQUJJQUFBQUZCZ1FBRXdBQUFBQUdBZ0NBQUFBQUJZQXlBQUFBQ2dBQ0FESUFCQVlFQUE0QUFBQUZCZ1FBRXdBQUFBQUdBZ0NBQUFBQUJZQXpBQUFBQ2dBQ0FETUFCQVlFQUJJQUFBQUZCZ1FBRkFBQUFBQUFCWUEwQUFBQUNnQUNBRFFBQkFZRUFCUUFBQUFGQmdRQUZRQUFBQUFHQWdDQUFBQUFCWUExQUFBQUNnQUNBRFVBQkFZRUFCVUFBQUFGQmdRQUZnQUFBQUFHQWdDQUFBQUFCWUEyQUFBQUNnQUNBRFlBQkFZRUFCWUFBQUFGQmdRQUZ3QUFBQUFHQWdDQUFBQUFCWUEzQUFBQUNnQUNBRGNBQkFZRUFCY0FBQUFGQmdRQUdBQUFBQUFHQWdDQUFBQUFCWUE0QUFBQUNnQUNBRGdBQkFZRUFCZ0FBQUFGQmdRQUdRQUFBQUFHQWdDQUFBQUFCWUE1QUFBQUNnQUNBRGtBQkFZRUFCa0FBQUFGQmdRQUdnQUFBQUFHQWdDQUFBQUFCWUE2QUFBQUNnQUNBRG9BQkFZRUFCb0FBQUFGQmdRQUd3QUFBQUFHQWdDQUFBQUFCWUE3QUFBQUNnQUNBRHNBQkFZRUFCY0FBQUFGQmdRQUd3QUFBQUFHQWdDQUFBQUFCWUE4QUFBQUNnQUNBRHdBQkFZRUFCc0FBQUFGQmdRQUhBQUFBQUFHQWdDQUFBQUFCWUE5QUFBQUNnQUNBRDBBQkFZRUFCUUFBQUFGQmdRQUhBQUFBQUFHQWdDQUFBQUFCNEJBQUFBQUJBSVFBQUFBQUFCelpQZitBQUFBQUMwMjR2NEtBQUlBUGdBQUNnSUFCQUFFQ2dJQUFRQU5BZ3dBTFRiaS9nQUFBQUFBQUFBQURnSU1BSE5rOS80QUFBQUFBQUFBQUE4Q0RBQXROdUwrUmk0VkFBQUFBQUFBQUFlQVFRQUFBQVFDRUFBQUFBQUF3RkJmL3dBQUFBQjZJa3IvQ2dBQ0FEOEFBQW9DQUFRQUJBb0NBQUVBRFFJTUFIb2lTdjhBQUFBQUFBQUFBQTRDREFEQVVGLy9BQUFBQUFBQUFBQVBBZ3dBZWlKSy8wWXVGUUFBQUFBQUFBQUhnRUlBQUFBRUFoQUFBQUF0QVBwQnJmOEFBQzBBdEJPWS93b0FBZ0JBQUFBS0FnQUVBQVFLQWdBQkFBMENEQUMwRTVqL0FBQXRBQUFBQUFBT0Fnd0Era0d0L3dBQUxRQUFBQUFBRHdJTUFMUVRtUDlHTGtJQUFBQUFBQUFBQjRCREFBQUFCQUlRQUFBQUFBQTBNL3YvQUFBQUFPMEU1djhLQUFJQVFRQUFDZ0lBQkFBRUNnSUFBUUFOQWd3QTdRVG0vd0FBQUFBQUFBQUFEZ0lNQURReisvOEFBQUFBQUFBQUFBOENEQUR0Qk9iL1JpNFZBQUFBQUFBQUFBZUFSQUFBQUFRQ0VBQUFBQUFBMEgwa0FBQUFBQUJPcFJRQUNnQUNBRUlBQUFvQ0FBUUFCQW9DQUFFQURRSU1BRTZsRkFBQUFBQUFBQUFBQUE0Q0RBRFFmU1FBQUFBQUFBQUFBQUFQQWd3QVRxVVVBSUhZRHdBQUFBQUFBQUFBQUFBQUFBQUFBQT09</t>
        </r>
      </text>
    </comment>
    <comment ref="J250" authorId="0">
      <text>
        <r>
          <rPr>
            <sz val="9"/>
            <color indexed="81"/>
            <rFont val="Tahoma"/>
            <family val="2"/>
          </rPr>
          <t>QzIxSDIwTjRPMnxNQVNURVIgU0hFRVRQaWN0dXJlIDU0OXxWbXBEUkRBeE1EQUVBd0lCQUFBQUFBQUFBQUFBQUFDQUFBQUFBQU1BRmdBQUFFTm9aVzFFY21GM0lERXlMakF1TWk0eE1EYzJCQUlRQUNlUnRQOTU5b0gvT3FOQ0FKelUx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w5czRBZ1dDQVFBQUFBa0FCZ0lCQUFBQUNRQUdRZ0FBQkFJQWdBQkFBOElBZ0FCQUFPQVBRQUFBQVFDRUFBbmtiVC9lZmFCL3pxalFnQ2MxTlFBQklBQkFBQUFBQUlJQUFBQXRmL2FDY3ovQ2dBQ0FBSUFOd1FCQUFFQUFBU0FBZ0FBQUFBQ0NBQUFBTVQvN1FUbS93b0FBZ0FEQUFJRUFnQUlBQ3NFQWdBQUFFZ0VBQUEzQkFFQUFRYUFBQUFBQUFBQ0NBQUFvTWYvN1J6aS93UUNFQUFBWU1ELzdSemkvNXE1eC8vdDNPbi9Jd2dCQUFBQ0J3SUFBQUFBQncwQUFRQUFBQU1BWUFESUFBTUFUd0FBQUFBRWdBTUFBQUFBQWdnQUFBRGkvKzBFNXY4S0FBSUFCQUFBQUFTQUJBQUFBQUFDQ0FBQUFQSC8yZ25NL3dvQUFnQUZBQUFBQklBRkFBQUFBQUlJQVAvL0RnRGFDY3ovQ2dBQ0FBWUFBQUFFZ0FZQUFBQUFBZ2dBQUFBZUFPMEU1djhLQUFJQUJ3QUFBQVNBQndBQUFBQUNDQUQvL3c0QUFBQUFBQW9BQWdBSUFBQUFCSUFJQUFBQUFBSUlBRUJGR0FBZGlCd0FDZ0FDQUFrQUFBQUVnQWtBQUFBQUFnZ0FBQUFBQUU0cUxnQUtBQUlBQ2dBQUFBU0FDZ0FBQUFBQ0NBREF1dWYvSFlnY0FBb0FBZ0FMQUFJRUFnQUlBQ3NFQWdBQUFFZ0VBQUFHZ0FBQUFBQUFBZ2dBd0Zyci94MmdHQUFFQWhBQXdCcmsveDJnR0FCYWRPdi9IV0FnQUNNSUFRQUFBZ2NDQUFBQUFBY05BQUVBQUFBREFHQUF5QUFEQUU4QUFBQUFCSUFMQUFBQUFBSUlBQUFBOGY4QUFBQUFDZ0FDQUF3QUFBQUVnQXdBQUFBQUFnZ0FBQUFBQUU0cVRBQUtBQUlBRFFBQUFBU0FEUUFBQUFBQ0NBRHRCT2IvVGlwYkFBb0FBZ0FPQUFBQUJJQU9BQUFBQUFJSUFPMEU1djlPS25rQUNnQUNBQThBQUFBRWdBOEFBQUFBQWdnQUFBQUFBRTRxaUFBS0FBSUFFQUFBQUFTQUVBQUFBQUFDQ0FBVCt4a0FUaXA1QUFvQUFnQVJBQUFBQklBUkFBQUFBQUlJQUJQN0dRQk9LbHNBQ2dBQ0FCSUFBQUFFZ0JJQUFBQUFBZ2dBQUFBQUFFNHFwZ0FLQUFJQUV3QUFBQVNBRXdBQUFBQUNDQURBdXVmL2ZzeTNBQW9BQWdBVUFBSUVBZ0FIQUNzRUFnQUFBRWdFQUFBM0JBRUFBUWFBQUFBQUFBQUNDQUQwVGV2L2ZqUzBBQVFDRUFDTkorVC9malMwQVBSTjYvK3laN3NBSXdnQkFBQUNCd0lBQUFBQUJ3MEFBUUFBQUFNQVlBRElBQU1BVGdBQUFBQUVnQlFBQUFBQUFnZ0FBUUR4LzV4VTFBQUtBQUlBRlFBM0JBRUFBUUFBQklBVkFBQUFBQUlJQUFBQUR3Q2NWTlFBQ2dBQ0FCWUFOd1FCQUFFQUFBU0FGZ0FBQUFBQ0NBQkFSUmdBZnN5M0FBb0FBZ0FYQUFJRUFnQUhBQ3NFQWdBQkFFZ0VBQUEzQkFFQUFRYUFBQUFBQUFBQ0NBQnoyQnNBZmpTMEFBUUNFQUFNc2hRQWZqUzBBT292SkFDeVo3c0FJd2dCQUFBQ0J3SUFBQUFGQndFQUJRUUhCZ0FDQUFJQUF3QUFCdzRBQVFBQUFBTUFZQURJQUFNQVRrZ0FBQUFBQklBWEFBQUFBQUlJQVAvL0hRREhEckwvQ2dBQ0FCZ0FBQUFFZ0JnQUFBQUFBZ2dBN2RVN0FBRHNydjhLQUFJQUdRQUNCQUlBQndBckJBSUFBQUJJQkFBQU53UUJBQUVHZ0FBQUFBQUFBZ2dBSUdrL0FBQlVxLzhFQWhBQXVrSTRBQUJVcS84Z2FUOEFNNGV5L3lNSUFRQUFBZ2NDQUFBQUFBY05BQUVBQUFBREFHQUF5QUFEQUU0QUFBQUFCSUFaQUFBQUFBSUlBTEFTUWdEVGs1SC9DZ0FDQUJvQU53UUJBQUVBQUFTQUdnQUFBQUFDQ0FDZEZ5Z0EwNU9DL3dvQUFnQWJBRGNFQVFBQkFBQUVnQnNBQUFBQUFnZ0FROHdSQUwrbWx2OEtBQUlBSEFBQ0JBSUFCd0FyQkFJQUFRQklCQUFBTndRQkFBRUdnQUFBQUFBQUFnZ0EvZ2NOQUw4T2svOEVBaEFBbU9FRkFMOE9rLzkyWHhVQTgwR2EveU1JQVFBQUFnY0NBQUFBQlFjQkFBUUVCd1lBQWdBQ0FBTUFBQWNPQUFFQUFBQURBR0FBeUFBREFFNUlBQUFBQUFXQUhRQUFBQW9BQWdBZEFBUUdCQUFCQUFBQUJRWUVBQUlBQUFBS0JnRUFBUUFBQllBZUFBQUFDZ0FDQUI0QUJBWUVBQUlBQUFBRkJnUUFBd0FBQUFvR0FRQUJBQUFGZ0I4QUFBQUtBQUlBSHdBRUJnUUFBd0FBQUFVR0JBQUVBQUFBQUFZQ0FJQUFBQUFGZ0NBQUFBQUtBQUlBSUFBRUJnUUFCQUFBQUFVR0JBQUZBQUFBQUFZQ0FJQUFBQUFGZ0NFQUFBQUtBQUlBSVFBRUJnUUFCUUFBQUFVR0JBQUdBQUFBQUFZQ0FJQUFBQUFGZ0NJQUFBQUtBQUlBSWdBRUJnUUFCZ0FBQUFVR0JBQUhBQUFBQUFZQ0FJQUFBQUFGZ0NNQUFBQUtBQUlBSXdBRUJnUUFCd0FBQUFVR0JBQUlBQUFBQUFZQ0FJQUFBQUFGZ0NRQUFBQUtBQUlBSkFBRUJnUUFDQUFBQUFVR0JBQUpBQUFBQUFZQ0FJQUFBQUFGZ0NVQUFBQUtBQUlBSlFBRUJnUUFDUUFBQUFVR0JBQUtBQUFBQUFZQ0FJQUFBQUFGZ0NZQUFBQUtBQUlBSmdBRUJnUUFDZ0FBQUFVR0JBQUxBQUFBQUFZQ0FJQUFBQUFGZ0NjQUFBQUtBQUlBSndBRUJnUUFBd0FBQUFVR0JBQUxBQUFBQUFZQ0FJQUFBQUFGZ0NnQUFBQUtBQUlBS0FBRUJnUUFCd0FBQUFVR0JBQUxBQUFBQUFZQ0FJQUFBQUFGZ0NrQUFBQUtBQUlBS1FBRUJnUUFDUUFBQUFVR0JBQU1BQUFBQUFBRmdDb0FBQUFLQUFJQUtnQUVCZ1FBREFBQUFBVUdCQUFOQUFBQUFBWUNBSUFBQUFBRmdDc0FBQUFLQUFJQUt3QUVCZ1FBRFFBQUFBVUdCQUFPQUFBQUFBWUNBSUFBQUFBRmdDd0FBQUFLQUFJQUxBQUVCZ1FBRGdBQUFBVUdCQUFQQUFBQUFBWUNBSUFBQUFBRmdDMEFBQUFLQUFJQUxRQUVCZ1FBRHdBQUFBVUdCQUFRQUFBQUFBWUNBSUFBQUFBRmdDNEFBQUFLQUFJQUxnQUVCZ1FBRUFBQUFBVUdCQUFSQUFBQUFBWUNBSUFBQUFBRmdDOEFBQUFLQUFJQUx3QUVCZ1FBREFBQUFBVUdCQUFSQUFBQUFBWUNBSUFBQUFBRmdEQUFBQUFLQUFJQU1BQUVCZ1FBRHdBQUFBVUdCQUFTQUFBQUNnWUJBQUVBQUFXQU1RQUFBQW9BQWdBeEFBUUdCQUFTQUFBQUJRWUVBQk1BQUFBQUJnSUFBZ0FEQmdJQUFnQUxCaEFBTUFBQUFEVUFBQUF5QUFBQUFBQUFBQUFBQllBeUFBQUFDZ0FDQURJQUJBWUVBQk1BQUFBRkJnUUFGQUFBQUFvR0FRQUJBQUFGZ0RNQUFBQUtBQUlBTXdBRUJnUUFGQUFBQUFVR0JBQVZBQUFBQ2dZQkFBRUFBQVdBTkFBQUFBb0FBZ0EwQUFRR0JBQVZBQUFBQlFZRUFCWUFBQUFLQmdFQUFRQUFCWUExQUFBQUNnQUNBRFVBQkFZRUFCSUFBQUFGQmdRQUZnQUFBQW9HQVFBQkFBQUZnRFlBQUFBS0FBSUFOZ0FFQmdRQUJRQUFBQVVHQkFBWEFBQUFDZ1lCQUFFQUFBV0FOd0FBQUFvQUFnQTNBQVFHQkFBWEFBQUFCUVlFQUJnQUFBQUFCZ0lBQWdBREJnSUFBZ0FMQmhBQU5nQUFBRHNBQUFBNEFBQUFBQUFBQUFBQUJZQTRBQUFBQ2dBQ0FEZ0FCQVlFQUJnQUFBQUZCZ1FBR1FBQUFBb0dBUUFCQUFBRmdEa0FBQUFLQUFJQU9RQUVCZ1FBR1FBQUFBVUdCQUFhQUFBQUNnWUJBQUVBQUFXQU9nQUFBQW9BQWdBNkFBUUdCQUFhQUFBQUJRWUVBQnNBQUFBS0JnRUFBUUFBQllBN0FBQUFDZ0FDQURzQUJBWUVBQmNBQUFBRkJnUUFHd0FBQUFvR0FRQUJBQUFIZ0Q0QUFBQUVBaEFBQUFBQUFEUXorLzhBQUFBQTdRVG0vd29BQWdBOEFBQUtBZ0FFQUFRS0FnQUJBQTBDREFEdEJPYi9BQUFBQUFBQUFBQU9BZ3dBTkRQNy93QUFBQUFBQUFBQUR3SU1BTzBFNXY5R0xoVUFBQUFBQUFBQUI0QS9BQUFBQkFJUUFBQUFBQURRZlNRQUFBQUFBRTZsRkFBS0FBSUFQUUFBQ2dJQUJBQUVDZ0lBQVFBTkFnd0FUcVVVQUFBQUFBQUFBQUFBRGdJTUFOQjlKQUFBQUFBQUFBQUFBQThDREFCT3BSUUFnZGdQQUFBQUFBQUFBQWVBUUFBQUFBUUNFQUFBQUFBQWxGaC9BQUFBQUFCT0ttb0FDZ0FDQUQ0QUFBb0NBQVFBQkFvQ0FBRUFEUUlNQUU0cWFnQUFBQUFBQUFBQUFBNENEQUNVV0g4QUFBQUFBQUFBQUFBUEFnd0FUaXBxQUVZdUZRQUFBQUFBQUFBQUFBQUFBQUFBQUE9PQ==</t>
        </r>
      </text>
    </comment>
    <comment ref="K250" authorId="0">
      <text>
        <r>
          <rPr>
            <sz val="9"/>
            <color indexed="81"/>
            <rFont val="Tahoma"/>
            <family val="2"/>
          </rPr>
          <t>QzIxSDIwTjRPMnxNQVNURVIgU0hFRVRQaWN0dXJlIDU0OXxWbXBEUkRBeE1EQUVBd0lCQUFBQUFBQUFBQUFBQUFDQUFBQUFBQU1BRmdBQUFFTm9aVzFFY21GM0lERXlMakF1TWk0eE1EYzJCQUlRQUNlUnRQOTU5b0gvT3FOQ0FKelUx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w5czRBZ1dDQVFBQUFBa0FCZ0lCQUFBQUNRQUdRZ0FBQkFJQWdBQkFBOElBZ0FCQUFPQVBRQUFBQVFDRUFBbmtiVC9lZmFCL3pxalFnQ2MxTlFBQklBQkFBQUFBQUlJQUFBQXRmL2FDY3ovQ2dBQ0FBSUFOd1FCQUFFQUFBU0FBZ0FBQUFBQ0NBQUFBTVQvN1FUbS93b0FBZ0FEQUFJRUFnQUlBQ3NFQWdBQUFFZ0VBQUEzQkFFQUFRYUFBQUFBQUFBQ0NBQUFvTWYvN1J6aS93UUNFQUFBWU1ELzdSemkvNXE1eC8vdDNPbi9Jd2dCQUFBQ0J3SUFBQUFBQncwQUFRQUFBQU1BWUFESUFBTUFUd0FBQUFBRWdBTUFBQUFBQWdnQUFBRGkvKzBFNXY4S0FBSUFCQUFBQUFTQUJBQUFBQUFDQ0FBQUFQSC8yZ25NL3dvQUFnQUZBQUFBQklBRkFBQUFBQUlJQVAvL0RnRGFDY3ovQ2dBQ0FBWUFBQUFFZ0FZQUFBQUFBZ2dBQUFBZUFPMEU1djhLQUFJQUJ3QUFBQVNBQndBQUFBQUNDQUQvL3c0QUFBQUFBQW9BQWdBSUFBQUFCSUFJQUFBQUFBSUlBRUJGR0FBZGlCd0FDZ0FDQUFrQUFBQUVnQWtBQUFBQUFnZ0FBQUFBQUU0cUxnQUtBQUlBQ2dBQUFBU0FDZ0FBQUFBQ0NBREF1dWYvSFlnY0FBb0FBZ0FMQUFJRUFnQUlBQ3NFQWdBQUFFZ0VBQUFHZ0FBQUFBQUFBZ2dBd0Zyci94MmdHQUFFQWhBQXdCcmsveDJnR0FCYWRPdi9IV0FnQUNNSUFRQUFBZ2NDQUFBQUFBY05BQUVBQUFBREFHQUF5QUFEQUU4QUFBQUFCSUFMQUFBQUFBSUlBQUFBOGY4QUFBQUFDZ0FDQUF3QUFBQUVnQXdBQUFBQUFnZ0FBQUFBQUU0cVRBQUtBQUlBRFFBQUFBU0FEUUFBQUFBQ0NBRHRCT2IvVGlwYkFBb0FBZ0FPQUFBQUJJQU9BQUFBQUFJSUFPMEU1djlPS25rQUNnQUNBQThBQUFBRWdBOEFBQUFBQWdnQUFBQUFBRTRxaUFBS0FBSUFFQUFBQUFTQUVBQUFBQUFDQ0FBVCt4a0FUaXA1QUFvQUFnQVJBQUFBQklBUkFBQUFBQUlJQUJQN0dRQk9LbHNBQ2dBQ0FCSUFBQUFFZ0JJQUFBQUFBZ2dBQUFBQUFFNHFwZ0FLQUFJQUV3QUFBQVNBRXdBQUFBQUNDQURBdXVmL2ZzeTNBQW9BQWdBVUFBSUVBZ0FIQUNzRUFnQUFBRWdFQUFBM0JBRUFBUWFBQUFBQUFBQUNDQUQwVGV2L2ZqUzBBQVFDRUFDTkorVC9malMwQVBSTjYvK3laN3NBSXdnQkFBQUNCd0lBQUFBQUJ3MEFBUUFBQUFNQVlBRElBQU1BVGdBQUFBQUVnQlFBQUFBQUFnZ0FBUUR4LzV4VTFBQUtBQUlBRlFBM0JBRUFBUUFBQklBVkFBQUFBQUlJQUFBQUR3Q2NWTlFBQ2dBQ0FCWUFOd1FCQUFFQUFBU0FGZ0FBQUFBQ0NBQkFSUmdBZnN5M0FBb0FBZ0FYQUFJRUFnQUhBQ3NFQWdBQkFFZ0VBQUEzQkFFQUFRYUFBQUFBQUFBQ0NBQnoyQnNBZmpTMEFBUUNFQUFNc2hRQWZqUzBBT292SkFDeVo3c0FJd2dCQUFBQ0J3SUFBQUFGQndFQUJRUUhCZ0FDQUFJQUF3QUFCdzRBQVFBQUFBTUFZQURJQUFNQVRrZ0FBQUFBQklBWEFBQUFBQUlJQVAvL0hRREhEckwvQ2dBQ0FCZ0FBQUFFZ0JnQUFBQUFBZ2dBN2RVN0FBRHNydjhLQUFJQUdRQUNCQUlBQndBckJBSUFBQUJJQkFBQU53UUJBQUVHZ0FBQUFBQUFBZ2dBSUdrL0FBQlVxLzhFQWhBQXVrSTRBQUJVcS84Z2FUOEFNNGV5L3lNSUFRQUFBZ2NDQUFBQUFBY05BQUVBQUFBREFHQUF5QUFEQUU0QUFBQUFCSUFaQUFBQUFBSUlBTEFTUWdEVGs1SC9DZ0FDQUJvQU53UUJBQUVBQUFTQUdnQUFBQUFDQ0FDZEZ5Z0EwNU9DL3dvQUFnQWJBRGNFQVFBQkFBQUVnQnNBQUFBQUFnZ0FROHdSQUwrbWx2OEtBQUlBSEFBQ0JBSUFCd0FyQkFJQUFRQklCQUFBTndRQkFBRUdnQUFBQUFBQUFnZ0EvZ2NOQUw4T2svOEVBaEFBbU9FRkFMOE9rLzkyWHhVQTgwR2EveU1JQVFBQUFnY0NBQUFBQlFjQkFBUUVCd1lBQWdBQ0FBTUFBQWNPQUFFQUFBQURBR0FBeUFBREFFNUlBQUFBQUFXQUhRQUFBQW9BQWdBZEFBUUdCQUFCQUFBQUJRWUVBQUlBQUFBS0JnRUFBUUFBQllBZUFBQUFDZ0FDQUI0QUJBWUVBQUlBQUFBRkJnUUFBd0FBQUFvR0FRQUJBQUFGZ0I4QUFBQUtBQUlBSHdBRUJnUUFBd0FBQUFVR0JBQUVBQUFBQUFZQ0FJQUFBQUFGZ0NBQUFBQUtBQUlBSUFBRUJnUUFCQUFBQUFVR0JBQUZBQUFBQUFZQ0FJQUFBQUFGZ0NFQUFBQUtBQUlBSVFBRUJnUUFCUUFBQUFVR0JBQUdBQUFBQUFZQ0FJQUFBQUFGZ0NJQUFBQUtBQUlBSWdBRUJnUUFCZ0FBQUFVR0JBQUhBQUFBQUFZQ0FJQUFBQUFGZ0NNQUFBQUtBQUlBSXdBRUJnUUFCd0FBQUFVR0JBQUlBQUFBQUFZQ0FJQUFBQUFGZ0NRQUFBQUtBQUlBSkFBRUJnUUFDQUFBQUFVR0JBQUpBQUFBQUFZQ0FJQUFBQUFGZ0NVQUFBQUtBQUlBSlFBRUJnUUFDUUFBQUFVR0JBQUtBQUFBQUFZQ0FJQUFBQUFGZ0NZQUFBQUtBQUlBSmdBRUJnUUFDZ0FBQUFVR0JBQUxBQUFBQUFZQ0FJQUFBQUFGZ0NjQUFBQUtBQUlBSndBRUJnUUFBd0FBQUFVR0JBQUxBQUFBQUFZQ0FJQUFBQUFGZ0NnQUFBQUtBQUlBS0FBRUJnUUFCd0FBQUFVR0JBQUxBQUFBQUFZQ0FJQUFBQUFGZ0NrQUFBQUtBQUlBS1FBRUJnUUFDUUFBQUFVR0JBQU1BQUFBQUFBRmdDb0FBQUFLQUFJQUtnQUVCZ1FBREFBQUFBVUdCQUFOQUFBQUFBWUNBSUFBQUFBRmdDc0FBQUFLQUFJQUt3QUVCZ1FBRFFBQUFBVUdCQUFPQUFBQUFBWUNBSUFBQUFBRmdDd0FBQUFLQUFJQUxBQUVCZ1FBRGdBQUFBVUdCQUFQQUFBQUFBWUNBSUFBQUFBRmdDMEFBQUFLQUFJQUxRQUVCZ1FBRHdBQUFBVUdCQUFRQUFBQUFBWUNBSUFBQUFBRmdDNEFBQUFLQUFJQUxnQUVCZ1FBRUFBQUFBVUdCQUFSQUFBQUFBWUNBSUFBQUFBRmdDOEFBQUFLQUFJQUx3QUVCZ1FBREFBQUFBVUdCQUFSQUFBQUFBWUNBSUFBQUFBRmdEQUFBQUFLQUFJQU1BQUVCZ1FBRHdBQUFBVUdCQUFTQUFBQUNnWUJBQUVBQUFXQU1RQUFBQW9BQWdBeEFBUUdCQUFTQUFBQUJRWUVBQk1BQUFBQUJnSUFBZ0FEQmdJQUFnQUxCaEFBTUFBQUFEVUFBQUF5QUFBQUFBQUFBQUFBQllBeUFBQUFDZ0FDQURJQUJBWUVBQk1BQUFBRkJnUUFGQUFBQUFvR0FRQUJBQUFGZ0RNQUFBQUtBQUlBTXdBRUJnUUFGQUFBQUFVR0JBQVZBQUFBQ2dZQkFBRUFBQVdBTkFBQUFBb0FBZ0EwQUFRR0JBQVZBQUFBQlFZRUFCWUFBQUFLQmdFQUFRQUFCWUExQUFBQUNnQUNBRFVBQkFZRUFCSUFBQUFGQmdRQUZnQUFBQW9HQVFBQkFBQUZnRFlBQUFBS0FBSUFOZ0FFQmdRQUJRQUFBQVVHQkFBWEFBQUFDZ1lCQUFFQUFBV0FOd0FBQUFvQUFnQTNBQVFHQkFBWEFBQUFCUVlFQUJnQUFBQUFCZ0lBQWdBREJnSUFBZ0FMQmhBQU5nQUFBRHNBQUFBNEFBQUFBQUFBQUFBQUJZQTRBQUFBQ2dBQ0FEZ0FCQVlFQUJnQUFBQUZCZ1FBR1FBQUFBb0dBUUFCQUFBRmdEa0FBQUFLQUFJQU9RQUVCZ1FBR1FBQUFBVUdCQUFhQUFBQUNnWUJBQUVBQUFXQU9nQUFBQW9BQWdBNkFBUUdCQUFhQUFBQUJRWUVBQnNBQUFBS0JnRUFBUUFBQllBN0FBQUFDZ0FDQURzQUJBWUVBQmNBQUFBRkJnUUFHd0FBQUFvR0FRQUJBQUFIZ0Q0QUFBQUVBaEFBQUFBQUFEUXorLzhBQUFBQTdRVG0vd29BQWdBOEFBQUtBZ0FFQUFRS0FnQUJBQTBDREFEdEJPYi9BQUFBQUFBQUFBQU9BZ3dBTkRQNy93QUFBQUFBQUFBQUR3SU1BTzBFNXY5R0xoVUFBQUFBQUFBQUI0QS9BQUFBQkFJUUFBQUFBQURRZlNRQUFBQUFBRTZsRkFBS0FBSUFQUUFBQ2dJQUJBQUVDZ0lBQVFBTkFnd0FUcVVVQUFBQUFBQUFBQUFBRGdJTUFOQjlKQUFBQUFBQUFBQUFBQThDREFCT3BSUUFnZGdQQUFBQUFBQUFBQWVBUUFBQUFBUUNFQUFBQUFBQWxGaC9BQUFBQUFCT0ttb0FDZ0FDQUQ0QUFBb0NBQVFBQkFvQ0FBRUFEUUlNQUU0cWFnQUFBQUFBQUFBQUFBNENEQUNVV0g4QUFBQUFBQUFBQUFBUEFnd0FUaXBxQUVZdUZRQUFBQUFBQUFBQUFBQUFBQUFBQUE9PQ==</t>
        </r>
      </text>
    </comment>
    <comment ref="J251" authorId="0">
      <text>
        <r>
          <rPr>
            <sz val="9"/>
            <color indexed="81"/>
            <rFont val="Tahoma"/>
            <family val="2"/>
          </rPr>
          <t>QzE5SDIwTjRPfE1BU1RFUiBTSEVFVFBpY3R1cmUgNTI3fFZtcERSREF4TURBRUF3SUJBQUFBQUFBQUFBQUFBQUNBQUFBQUFBTUFGZ0FBQUVOb1pXMUVjbUYzSURFeUxqQXVNaTR4TURjMkJBSVFBQjFhcS8rTm5XUC9tYmtTQURiR3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UCtkdkFnV0NBUUFBQUFrQUJnSUJBQUFBQ1FBR1FnQUFCQUlBZ0FCQUE4SUFnQUJBQU9BTmdBQUFBUUNFQUFkV3F2L2paMWovNW01RWdBMnhxMEFCSUFCQUFBQUFBSUlBUG1WNnYrZVZaRUFDZ0FDQUFJQU53UUJBQUVBQUFTQUFnQUFBQUFDQ0FBeWMrZi9zWDl6QUFvQUFnQURBRGNFQVFBQkFBQUVnQU1BQUFBQUFnZ0FLZ3ZNLy9STFp3QUtBQUlBQkFBQ0JBSUFCd0FyQkFJQUFBQklCQUFBQm9BQUFBQUFBQUlJQUY2ZXovLzBzMk1BQkFJUUFQZDN5UC8wczJNQVhwN1AveWZuYWdBakNBRUFBQUlIQWdBQUFBQUhEUUFCQUFBQUF3QmdBTWdBQXdCT0FBQUFBQVNBQkFBQUFBQUNDQURxeGJQL0plNTRBQW9BQWdBRkFEY0VBUUFCQUFBRWdBVUFBQUFBQWdnQXN1aTIveFBFbGdBS0FBSUFCZ0EzQkFFQUFRQUFCSUFHQUFBQUFBSUlBTGxRMHYvUDk2SUFDZ0FDQUFjQUFnUUNBQWNBS3dRQ0FBRUFTQVFBQURjRUFRQUJCb0FBQUFBQUFBSUlBT3pqMWYvUFg1OEFCQUlRQUlhOXp2L1BYNThBN09QVi96YkdyUUFqQ0FFQUFBSUhBZ0FBQUFVSEFRQUJBQWNPQUFFQUFBQURBR0FBeUFBREFFNUlBQUFBQUFTQUJ3QUFBQUFDQ0FCajZNai9CblpKQUFvQUFnQUlBQUFBQklBSUFBQUFBQUlJQUwwejMvOGFZelVBQ2dBQ0FBa0FBQUFFZ0FrQUFBQUFBZ2dBQUFEVC94UDdHUUFLQUFJQUNnQUFBQVNBQ2dBQUFBQUNDQUFUS3JYLzJoMGRBQW9BQWdBTEFBSUVBZ0FIQUNzRUFnQUFBRWdFQUFBR2dBQUFBQUFBQWdnQVJyMjQvOXFGR1FBRUFoQUE0SmF4LzlxRkdRQkd2YmovRGJrZ0FDTUlBUUFBQWdjQ0FBQUFBQWNOQUFFQUFBQURBR0FBeUFBREFFNEFBQUFBQklBTEFBQUFBQUlJQUZEdHJ2OEdkam9BQ2dBQ0FBd0FBZ1FDQUFjQUt3UUNBQUVBU0FRQUFBYUFBQUFBQUFBQ0NBQ0RnTEwvQnQ0MkFBUUNFQUFkV3F2L0J0NDJBSU9Bc3Y5dFJFVUFJd2dCQUFBQ0J3SUFBQUFGQndFQUFRQUhEZ0FCQUFBQUF3QmdBTWdBQXdCT1NBQUFBQUFFZ0F3QUFBQUFBZ2dBQUFEaS93QUFBQUFLQUFJQURRQUFBQVNBRFFBQUFBQUNDQUFBQUFBQUFBQUFBQW9BQWdBT0FBQUFCSUFPQUFBQUFBSUlBUC8vRGdEdEJPYi9DZ0FDQUE4QUFBQUVnQThBQUFBQUFnZ0FBQUFBQU5vSnpQOEtBQUlBRUFBQUFBU0FFQUFBQUFBQ0NBRC8vdzRBeHc2eS93b0FBZ0FSQUFJRUFnQUlBQ3NFQWdBQUFFZ0VBQUEzQkFFQUFRYUFBQUFBQUFBQ0NBRC9ueElBeHlhdS93UUNFQUQvWHdzQXh5YXUvNW01RWdESDVyWC9Jd2dCQUFBQ0J3SUFBQUFBQncwQUFRQUFBQU1BWUFESUFBTUFUd0FBQUFBRWdCRUFBQUFBQWdnQUFBQUFBTFFUbVA4S0FBSUFFZ0FBQUFTQUVnQUFBQUFDQ0FELy93NEFvQmgrL3dvQUFnQVRBQUFBQklBVEFBQUFBQUlJQUFBQUFBQ05IV1QvQ2dBQ0FCUUFBQUFFZ0JRQUFBQUFBZ2dBQUFEaS80MGRaUDhLQUFJQUZRQUFBQVNBRlFBQUFBQUNDQUFBQU5QL29CaCsvd29BQWdBV0FBQUFCSUFXQUFBQUFBSUlBQUFBNHYrMEU1ai9DZ0FDQUJjQUFBQUVnQmNBQUFBQUFnZ0FBQURpLzlvSnpQOEtBQUlBR0FBQUFBU0FHQUFBQUFBQ0NBQUFBTlAvN1FUbS93b0FBZ0FaQUFBQUJZQWFBQUFBQ2dBQ0FCb0FCQVlFQUFFQUFBQUZCZ1FBQWdBQUFBb0dBUUFCQUFBRmdCc0FBQUFLQUFJQUd3QUVCZ1FBQWdBQUFBVUdCQUFEQUFBQUNnWUJBQUVBQUFXQUhBQUFBQW9BQWdBY0FBUUdCQUFEQUFBQUJRWUVBQVFBQUFBS0JnRUFBUUFBQllBZEFBQUFDZ0FDQUIwQUJBWUVBQVFBQUFBRkJnUUFCUUFBQUFvR0FRQUJBQUFGZ0I0QUFBQUtBQUlBSGdBRUJnUUFCUUFBQUFVR0JBQUdBQUFBQ2dZQkFBRUFBQVdBSHdBQUFBb0FBZ0FmQUFRR0JBQUJBQUFBQlFZRUFBWUFBQUFLQmdFQUFRQUFCWUFnQUFBQUNnQUNBQ0FBQkFZRUFBTUFBQUFGQmdRQUJ3QUFBQW9HQVFBQkFBQUZnQ0VBQUFBS0FBSUFJUUFFQmdRQUJ3QUFBQVVHQkFBSUFBQUFBQVlDQUlBQUFBQUZnQ0lBQUFBS0FBSUFJZ0FFQmdRQUNBQUFBQVVHQkFBSkFBQUFBQVlDQUlBQUFBQUZnQ01BQUFBS0FBSUFJd0FFQmdRQUNRQUFBQVVHQkFBS0FBQUFBQVlDQUlBQUFBQUZnQ1FBQUFBS0FBSUFKQUFFQmdRQUNnQUFBQVVHQkFBTEFBQUFBQVlDQUlBQUFBQUZnQ1VBQUFBS0FBSUFKUUFFQmdRQUJ3QUFBQVVHQkFBTEFBQUFBQVlDQUlBQUFBQUZnQ1lBQUFBS0FBSUFKZ0FFQmdRQUNRQUFBQVVHQkFBTUFBQUFBQUFGZ0NjQUFBQUtBQUlBSndBRUJnUUFEQUFBQUFVR0JBQU5BQUFBQUFZQ0FJQUFBQUFGZ0NnQUFBQUtBQUlBS0FBRUJnUUFEUUFBQUFVR0JBQU9BQUFBQUFZQ0FJQUFBQUFGZ0NrQUFBQUtBQUlBS1FBRUJnUUFEZ0FBQUFVR0JBQVBBQUFBQUFZQ0FJQUFBQUFGZ0NvQUFBQUtBQUlBS2dBRUJnUUFEd0FBQUFVR0JBQVFBQUFBQ2dZQkFBRUFBQVdBS3dBQUFBb0FBZ0FyQUFRR0JBQVFBQUFBQlFZRUFCRUFBQUFLQmdFQUFRQUFCWUFzQUFBQUNnQUNBQ3dBQkFZRUFCRUFBQUFGQmdRQUVnQUFBQUFHQWdDQUFBQUFCWUF0QUFBQUNnQUNBQzBBQkFZRUFCSUFBQUFGQmdRQUV3QUFBQUFHQWdDQUFBQUFCWUF1QUFBQUNnQUNBQzRBQkFZRUFCTUFBQUFGQmdRQUZBQUFBQUFHQWdDQUFBQUFCWUF2QUFBQUNnQUNBQzhBQkFZRUFCUUFBQUFGQmdRQUZRQUFBQUFHQWdDQUFBQUFCWUF3QUFBQUNnQUNBREFBQkFZRUFCVUFBQUFGQmdRQUZnQUFBQUFHQWdDQUFBQUFCWUF4QUFBQUNnQUNBREVBQkFZRUFCRUFBQUFGQmdRQUZnQUFBQUFHQWdDQUFBQUFCWUF5QUFBQUNnQUNBRElBQkFZRUFBOEFBQUFGQmdRQUZ3QUFBQUFHQWdDQUFBQUFCWUF6QUFBQUNnQUNBRE1BQkFZRUFCY0FBQUFGQmdRQUdBQUFBQUFHQWdDQUFBQUFCWUEwQUFBQUNnQUNBRFFBQkFZRUFBd0FBQUFGQmdRQUdBQUFBQUFHQWdDQUFBQUFCNEEzQUFBQUJBSVFBSUU5eHY5UzdUOEFnVDNHLzlFVU1BQUtBQUlBTlFBQUNnSUFCQUFFQ2dJQUFRQU5BZ3dBMFJRd0FJRTl4djhBQUFBQURnSU1BRkx0UHdDQlBjYi9BQUFBQUE4Q0RBRFJGREFBQWhiVy93QUFBQUFBQUFlQU9BQUFBQVFDRUFBQUFQSC9ORFA3L3dBQThmL3RCT2IvQ2dBQ0FEWUFBQW9DQUFRQUJBb0NBQUVBRFFJTUFPMEU1djhBQVBIL0FBQUFBQTRDREFBME0vdi9BQUR4L3dBQUFBQVBBZ3dBN1FUbS8wWXVCZ0FBQUFBQUFBQUhnRGtBQUFBRUFoQUFBQUR4LytkR2svOEFBUEgvb0JoKy93b0FBZ0EzQUFBS0FnQUVBQVFLQWdBQkFBMENEQUNnR0g3L0FBRHgvd0FBQUFBT0Fnd0E1MGFUL3dBQThmOEFBQUFBRHdJTUFLQVlmdjlHTGdZQUFBQUFBQUFBQUFBQUFBQUFBQUE9</t>
        </r>
      </text>
    </comment>
    <comment ref="K251" authorId="0">
      <text>
        <r>
          <rPr>
            <sz val="9"/>
            <color indexed="81"/>
            <rFont val="Tahoma"/>
            <family val="2"/>
          </rPr>
          <t>QzE5SDIwTjRPfE1BU1RFUiBTSEVFVFBpY3R1cmUgNTI3fFZtcERSREF4TURBRUF3SUJBQUFBQUFBQUFBQUFBQUNBQUFBQUFBTUFGZ0FBQUVOb1pXMUVjbUYzSURFeUxqQXVNaTR4TURjMkJBSVFBQjFhcS8rTm5XUC9tYmtTQURiR3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UCtkdkFnV0NBUUFBQUFrQUJnSUJBQUFBQ1FBR1FnQUFCQUlBZ0FCQUE4SUFnQUJBQU9BTmdBQUFBUUNFQUFkV3F2L2paMWovNW01RWdBMnhxMEFCSUFCQUFBQUFBSUlBUG1WNnYrZVZaRUFDZ0FDQUFJQU53UUJBQUVBQUFTQUFnQUFBQUFDQ0FBeWMrZi9zWDl6QUFvQUFnQURBRGNFQVFBQkFBQUVnQU1BQUFBQUFnZ0FLZ3ZNLy9STFp3QUtBQUlBQkFBQ0JBSUFCd0FyQkFJQUFBQklCQUFBQm9BQUFBQUFBQUlJQUY2ZXovLzBzMk1BQkFJUUFQZDN5UC8wczJNQVhwN1AveWZuYWdBakNBRUFBQUlIQWdBQUFBQUhEUUFCQUFBQUF3QmdBTWdBQXdCT0FBQUFBQVNBQkFBQUFBQUNDQURxeGJQL0plNTRBQW9BQWdBRkFEY0VBUUFCQUFBRWdBVUFBQUFBQWdnQXN1aTIveFBFbGdBS0FBSUFCZ0EzQkFFQUFRQUFCSUFHQUFBQUFBSUlBTGxRMHYvUDk2SUFDZ0FDQUFjQUFnUUNBQWNBS3dRQ0FBRUFTQVFBQURjRUFRQUJCb0FBQUFBQUFBSUlBT3pqMWYvUFg1OEFCQUlRQUlhOXp2L1BYNThBN09QVi96YkdyUUFqQ0FFQUFBSUhBZ0FBQUFVSEFRQUJBQWNPQUFFQUFBQURBR0FBeUFBREFFNUlBQUFBQUFTQUJ3QUFBQUFDQ0FCajZNai9CblpKQUFvQUFnQUlBQUFBQklBSUFBQUFBQUlJQUwwejMvOGFZelVBQ2dBQ0FBa0FBQUFFZ0FrQUFBQUFBZ2dBQUFEVC94UDdHUUFLQUFJQUNnQUFBQVNBQ2dBQUFBQUNDQUFUS3JYLzJoMGRBQW9BQWdBTEFBSUVBZ0FIQUNzRUFnQUFBRWdFQUFBR2dBQUFBQUFBQWdnQVJyMjQvOXFGR1FBRUFoQUE0SmF4LzlxRkdRQkd2YmovRGJrZ0FDTUlBUUFBQWdjQ0FBQUFBQWNOQUFFQUFBQURBR0FBeUFBREFFNEFBQUFBQklBTEFBQUFBQUlJQUZEdHJ2OEdkam9BQ2dBQ0FBd0FBZ1FDQUFjQUt3UUNBQUVBU0FRQUFBYUFBQUFBQUFBQ0NBQ0RnTEwvQnQ0MkFBUUNFQUFkV3F2L0J0NDJBSU9Bc3Y5dFJFVUFJd2dCQUFBQ0J3SUFBQUFGQndFQUFRQUhEZ0FCQUFBQUF3QmdBTWdBQXdCT1NBQUFBQUFFZ0F3QUFBQUFBZ2dBQUFEaS93QUFBQUFLQUFJQURRQUFBQVNBRFFBQUFBQUNDQUFBQUFBQUFBQUFBQW9BQWdBT0FBQUFCSUFPQUFBQUFBSUlBUC8vRGdEdEJPYi9DZ0FDQUE4QUFBQUVnQThBQUFBQUFnZ0FBQUFBQU5vSnpQOEtBQUlBRUFBQUFBU0FFQUFBQUFBQ0NBRC8vdzRBeHc2eS93b0FBZ0FSQUFJRUFnQUlBQ3NFQWdBQUFFZ0VBQUEzQkFFQUFRYUFBQUFBQUFBQ0NBRC9ueElBeHlhdS93UUNFQUQvWHdzQXh5YXUvNW01RWdESDVyWC9Jd2dCQUFBQ0J3SUFBQUFBQncwQUFRQUFBQU1BWUFESUFBTUFUd0FBQUFBRWdCRUFBQUFBQWdnQUFBQUFBTFFUbVA4S0FBSUFFZ0FBQUFTQUVnQUFBQUFDQ0FELy93NEFvQmgrL3dvQUFnQVRBQUFBQklBVEFBQUFBQUlJQUFBQUFBQ05IV1QvQ2dBQ0FCUUFBQUFFZ0JRQUFBQUFBZ2dBQUFEaS80MGRaUDhLQUFJQUZRQUFBQVNBRlFBQUFBQUNDQUFBQU5QL29CaCsvd29BQWdBV0FBQUFCSUFXQUFBQUFBSUlBQUFBNHYrMEU1ai9DZ0FDQUJjQUFBQUVnQmNBQUFBQUFnZ0FBQURpLzlvSnpQOEtBQUlBR0FBQUFBU0FHQUFBQUFBQ0NBQUFBTlAvN1FUbS93b0FBZ0FaQUFBQUJZQWFBQUFBQ2dBQ0FCb0FCQVlFQUFFQUFBQUZCZ1FBQWdBQUFBb0dBUUFCQUFBRmdCc0FBQUFLQUFJQUd3QUVCZ1FBQWdBQUFBVUdCQUFEQUFBQUNnWUJBQUVBQUFXQUhBQUFBQW9BQWdBY0FBUUdCQUFEQUFBQUJRWUVBQVFBQUFBS0JnRUFBUUFBQllBZEFBQUFDZ0FDQUIwQUJBWUVBQVFBQUFBRkJnUUFCUUFBQUFvR0FRQUJBQUFGZ0I0QUFBQUtBQUlBSGdBRUJnUUFCUUFBQUFVR0JBQUdBQUFBQ2dZQkFBRUFBQVdBSHdBQUFBb0FBZ0FmQUFRR0JBQUJBQUFBQlFZRUFBWUFBQUFLQmdFQUFRQUFCWUFnQUFBQUNnQUNBQ0FBQkFZRUFBTUFBQUFGQmdRQUJ3QUFBQW9HQVFBQkFBQUZnQ0VBQUFBS0FBSUFJUUFFQmdRQUJ3QUFBQVVHQkFBSUFBQUFBQVlDQUlBQUFBQUZnQ0lBQUFBS0FBSUFJZ0FFQmdRQUNBQUFBQVVHQkFBSkFBQUFBQVlDQUlBQUFBQUZnQ01BQUFBS0FBSUFJd0FFQmdRQUNRQUFBQVVHQkFBS0FBQUFBQVlDQUlBQUFBQUZnQ1FBQUFBS0FBSUFKQUFFQmdRQUNnQUFBQVVHQkFBTEFBQUFBQVlDQUlBQUFBQUZnQ1VBQUFBS0FBSUFKUUFFQmdRQUJ3QUFBQVVHQkFBTEFBQUFBQVlDQUlBQUFBQUZnQ1lBQUFBS0FBSUFKZ0FFQmdRQUNRQUFBQVVHQkFBTUFBQUFBQUFGZ0NjQUFBQUtBQUlBSndBRUJnUUFEQUFBQUFVR0JBQU5BQUFBQUFZQ0FJQUFBQUFGZ0NnQUFBQUtBQUlBS0FBRUJnUUFEUUFBQUFVR0JBQU9BQUFBQUFZQ0FJQUFBQUFGZ0NrQUFBQUtBQUlBS1FBRUJnUUFEZ0FBQUFVR0JBQVBBQUFBQUFZQ0FJQUFBQUFGZ0NvQUFBQUtBQUlBS2dBRUJnUUFEd0FBQUFVR0JBQVFBQUFBQ2dZQkFBRUFBQVdBS3dBQUFBb0FBZ0FyQUFRR0JBQVFBQUFBQlFZRUFCRUFBQUFLQmdFQUFRQUFCWUFzQUFBQUNnQUNBQ3dBQkFZRUFCRUFBQUFGQmdRQUVnQUFBQUFHQWdDQUFBQUFCWUF0QUFBQUNnQUNBQzBBQkFZRUFCSUFBQUFGQmdRQUV3QUFBQUFHQWdDQUFBQUFCWUF1QUFBQUNnQUNBQzRBQkFZRUFCTUFBQUFGQmdRQUZBQUFBQUFHQWdDQUFBQUFCWUF2QUFBQUNnQUNBQzhBQkFZRUFCUUFBQUFGQmdRQUZRQUFBQUFHQWdDQUFBQUFCWUF3QUFBQUNnQUNBREFBQkFZRUFCVUFBQUFGQmdRQUZnQUFBQUFHQWdDQUFBQUFCWUF4QUFBQUNnQUNBREVBQkFZRUFCRUFBQUFGQmdRQUZnQUFBQUFHQWdDQUFBQUFCWUF5QUFBQUNnQUNBRElBQkFZRUFBOEFBQUFGQmdRQUZ3QUFBQUFHQWdDQUFBQUFCWUF6QUFBQUNnQUNBRE1BQkFZRUFCY0FBQUFGQmdRQUdBQUFBQUFHQWdDQUFBQUFCWUEwQUFBQUNnQUNBRFFBQkFZRUFBd0FBQUFGQmdRQUdBQUFBQUFHQWdDQUFBQUFCNEEzQUFBQUJBSVFBSUU5eHY5UzdUOEFnVDNHLzlFVU1BQUtBQUlBTlFBQUNnSUFCQUFFQ2dJQUFRQU5BZ3dBMFJRd0FJRTl4djhBQUFBQURnSU1BRkx0UHdDQlBjYi9BQUFBQUE4Q0RBRFJGREFBQWhiVy93QUFBQUFBQUFlQU9BQUFBQVFDRUFBQUFQSC9ORFA3L3dBQThmL3RCT2IvQ2dBQ0FEWUFBQW9DQUFRQUJBb0NBQUVBRFFJTUFPMEU1djhBQVBIL0FBQUFBQTRDREFBME0vdi9BQUR4L3dBQUFBQVBBZ3dBN1FUbS8wWXVCZ0FBQUFBQUFBQUhnRGtBQUFBRUFoQUFBQUR4LytkR2svOEFBUEgvb0JoKy93b0FBZ0EzQUFBS0FnQUVBQVFLQWdBQkFBMENEQUNnR0g3L0FBRHgvd0FBQUFBT0Fnd0E1MGFUL3dBQThmOEFBQUFBRHdJTUFLQVlmdjlHTGdZQUFBQUFBQUFBQUFBQUFBQUFBQUE9</t>
        </r>
      </text>
    </comment>
    <comment ref="J252" authorId="0">
      <text>
        <r>
          <rPr>
            <sz val="9"/>
            <color indexed="81"/>
            <rFont val="Tahoma"/>
            <family val="2"/>
          </rPr>
          <t>QzIwSDI3TjdPMnxNQVNURVIgU0hFRVRQaWN0dXJlIDMwOXxWbXBEUkRBeE1EQUVBd0lCQUFBQUFBQUFBQUFBQUFDQUFBQUFBQU1BRmdBQUFFTm9aVzFFY21GM0lERXlMakF1TWk0eE1EYzJCQUlRQUt4NHhQOUFCVFQvelpONEFDWk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GQUFBQUJBSVFBQUFBQUFBQUFBQUFBSURHQkFMSUdCRVdDQVFBQUFBa0FCZ0lCQUFBQUNRQUdRZ0FBQkFJQWdBQkFBOElBZ0FCQUFPQVFBQUFBQVFDRUFDc2VNVC9RQVUwLzgyVGVBQW1RRU1BQklBQkFBQUFBQUlJQU9EMXhQK0pKVU1BQ2dBQ0FBSUFOd1FCQUFFQUFBU0FBZ0FBQUFBQ0NBQ2pNc3YvWGMwbEFBb0FBZ0FEQURjRUFRQUJBQUFFZ0FNQUFBQUFBZ2dBd0xybi94MklIQUFLQUFJQUJBQUNCQUlBQndBckJBSUFBQUJJQkFBQUJvQUFBQUFBQUFJSUFQUk42LzhkOEJnQUJBSVFBSTBuNVA4ZDhCZ0E5RTNyLzFBaklBQWpDQUVBQUFJSEFnQUFBQUFIRFFBQkFBQUFBd0JnQU1nQUF3Qk9BQUFBQUFTQUJBQUFBQUFDQ0FBQUFBQUFUaW91QUFvQUFnQUZBQUlFQWdBSEFDc0VBZ0FBQUVnRUFBQUdnQUFBQUFBQUFnZ0FNNU1EQUU2U0tnQUVBaEFBeld6OC8wNlNLZ0F6a3dNQWdjVXhBQ01JQVFBQUFnY0NBQUFBQUFjTkFBRUFBQUFEQUdBQXlBQURBRTRBQUFBQUJJQUZBQUFBQUFJSUFFQkZHQUFkaUJ3QUNnQUNBQVlBQUFBRWdBWUFBQUFBQWdnQUFBQVBBQUFBQUFBS0FBSUFCd0FBQUFTQUJ3QUFBQUFDQ0FELy94MEE3UVRtL3dvQUFnQUlBQUFBQklBSUFBQUFBQUlJQVAvL093RHRCT2IvQ2dBQ0FBa0FBZ1FDQUFjQUt3UUNBQUVBU0FRQUFEY0VBUUFCQm9BQUFBQUFBQUlJQURPVFB3RHRiT0wvQkFJUUFNeHNPQUR0Yk9ML001TS9BRlRUOFA4akNBRUFBQUlIQWdBQUFBVUhBUUFCQUFjT0FBRUFBQUFEQUdBQXlBQURBRTVJQUFBQUFBU0FDUUFBQUFBQ0NBRC8vMG9BMmduTS93b0FBZ0FLQUFBQUJJQUtBQUFBQUFJSUFBQUFhUURhQ2N6L0NnQUNBQXNBTndRQkFBRUFBQVNBQ3dBQUFBQUNDQUFBQUhnQXh3Nnkvd29BQWdBTUFEY0VBUUFCQUFBRWdBd0FBQUFBQWdnQUFBQnBBTFFUbVA4S0FBSUFEUUFDQkFJQUNBQXJCQUlBQUFCSUJBQUFOd1FCQUFFR2dBQUFBQUFBQWdnQS81OXNBTFFybFA4RUFoQUEvMTlsQUxRcmxQK1p1V3dBdE91Yi95TUlBUUFBQWdjQ0FBQUFBQWNOQUFFQUFBQURBR0FBeUFBREFFOEFBQUFBQklBTkFBQUFBQUlJQUFBQVN3QzBFNWovQ2dBQ0FBNEFOd1FCQUFFQUFBU0FEZ0FBQUFBQ0NBQUFBRHdBeHc2eS93b0FBZ0FQQURjRUFRQUJBQUFFZ0E4QUFBQUFBZ2dBLy84T0FOb0p6UDhLQUFJQUVBQUFBQVNBRUFBQUFBQUNDQUQvL3gwQXh3Nnkvd29BQWdBUkFEY0VBUUFCQUFBRWdCRUFBQUFBQWdnQS8vOE9BTFFUbVA4S0FBSUFFZ0FDQkFJQUJ3QXJCQUlBQVFCSUJBQUFOd1FCQUFFR2dBQUFBQUFBQWdnQXV6c0tBTFI3bFA4RUFoQUFWUlVEQUxSN2xQOHpreElBNTY2Yi95TUlBUUFBQWdjQ0FBQUFCUWNCQUFRRUJ3WUFBZ0FDQUFNQUFBY09BQUVBQUFBREFHQUF5QUFEQUU1SUFBQUFBQVNBRWdBQUFBQUNDQUQvL3gwQW9CaCsvd29BQWdBVEFBQUFCSUFUQUFBQUFBSUlBUC8vT3dDZ0dINy9DZ0FDQUJRQUFnUUNBQWdBS3dRQ0FBQUFTQVFBQURjRUFRQUJCb0FBQUFBQUFBSUlBUCtmUHdDZ01Ici9CQUlRQVA5Zk9BQ2dNSHIvbWJrL0FLRHdnZjhqQ0FFQUFBSUhBZ0FBQUFBSERRQUJBQUFBQXdCZ0FNZ0FBd0JQQUFBQUFBU0FGQUFBQUFBQ0NBRC8vdzRBalIxay93b0FBZ0FWQUFBQUJJQVZBQUFBQUFJSUFMd3pHd0NHdFVqL0NnQUNBQllBQUFBRWdCWUFBQUFBQWdnQVl1Z0VBSm1pTlA4S0FBSUFGd0FBQUFTQUZ3QUFBQUFDQ0FCUTdlci9tYUpEL3dvQUFnQVlBQUlFQWdBSEFDc0VBZ0FBQUVnRUFBQUdnQUFBQUFBQUFnZ0FnNER1LzVrS1FQOEVBaEFBSFZybi81a0tRUCtEZ083L3pUMUgveU1JQVFBQUFnY0NBQUFBQUFjTkFBRUFBQUFEQUdBQXlBQURBRTRBQUFBQUJJQVlBQUFBQUFJSUFCTXE4Zi9HK21EL0NnQUNBQmtBQWdRQ0FBY0FLd1FDQUFBQVNBUUFBQWFBQUFBQUFBQUNDQUJHdmZUL3htSmQvd1FDRUFEZ2x1My94bUpkLzBhOTlQLzVsV1QvSXdnQkFBQUNCd0lBQUFBQUJ3MEFBUUFBQUFNQVlBRElBQU1BVGdBQUFBQUVnQmtBQUFBQUFnZ0FKeGZkL3lCR2QvOEtBQUlBR2dBM0JBRUFBUUFBQklBYUFBQUFBQUlJQUFBQThmL2FDY3ovQ2dBQ0FCc0FBQUFFZ0JzQUFBQUFBZ2dBQUFEaS84Y09zdjhLQUFJQUhBQTNCQUVBQVFBQUJJQWNBQUFBQUFJSUFBQUE0di90Qk9iL0NnQUNBQjBBQWdRQ0FBY0FLd1FDQUFBQVNBUUFBQWFBQUFBQUFBQUNDQUEwaytYLzdXemkvd1FDRUFETmJONy83V3ppL3pTVDVmOGdvT24vSXdnQkFBQUNCd0lBQUFBQUJ3MEFBUUFBQUFNQVlBRElBQU1BVGdBQUFBQUVnQjBBQUFBQUFnZ0FBQUR4L3dBQUFBQUtBQUlBSGd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NnWUJBQUVBQUFXQUpnQUFBQW9BQWdBbUFBUUdCQUFJQUFBQUJRWUVBQWtBQUFBS0JnRUFBUUFBQllBbkFBQUFDZ0FDQUNjQUJBWUVBQWtBQUFBRkJnUUFDZ0FBQUFvR0FRQUJBQUFGZ0NnQUFBQUtBQUlBS0FBRUJnUUFDZ0FBQUFVR0JBQUxBQUFBQ2dZQkFBRUFBQVdBS1FBQUFBb0FBZ0FwQUFRR0JBQUxBQUFBQlFZRUFBd0FBQUFLQmdFQUFRQUFCWUFxQUFBQUNnQUNBQ29BQkFZRUFBd0FBQUFGQmdRQURRQUFBQW9HQVFBQkFBQUZnQ3NBQUFBS0FBSUFLd0FFQmdRQURRQUFBQVVHQkFBT0FBQUFDZ1lCQUFFQUFBV0FMQUFBQUFvQUFnQXNBQVFHQkFBSkFBQUFCUVlFQUE0QUFBQUtCZ0VBQVFBQUJZQXRBQUFBQ2dBQ0FDMEFCQVlFQUFjQUFBQUZCZ1FBRHdBQUFBQUdBZ0NBQUFBQUJZQXVBQUFBQ2dBQ0FDNEFCQVlFQUE4QUFBQUZCZ1FBRUFBQUFBb0dBUUFCQUFBRmdDOEFBQUFLQUFJQUx3QUVCZ1FBRUFBQUFBVUdCQUFSQUFBQUNnWUJBQUVBQUFXQU1BQUFBQW9BQWdBd0FBUUdCQUFSQUFBQUJRWUVBQklBQUFBS0JnRUFBUUFBQllBeEFBQUFDZ0FDQURFQUJBWUVBQklBQUFBRkJnUUFFd0FBQUFBR0FnQUNBQUFBQllBeUFBQUFDZ0FDQURJQUJBWUVBQklBQUFBRkJnUUFGQUFBQUFvR0FRQUJBQUFGZ0RNQUFBQUtBQUlBTXdBRUJnUUFGQUFBQUFVR0JBQVZBQUFBQUFZQ0FJQUFBQUFGZ0RRQUFBQUtBQUlBTkFBRUJnUUFGUUFBQUFVR0JBQVdBQUFBQUFZQ0FJQUFBQUFGZ0RVQUFBQUtBQUlBTlFBRUJnUUFGZ0FBQUFVR0JBQVhBQUFBQUFZQ0FJQUFBQUFGZ0RZQUFBQUtBQUlBTmdBRUJnUUFGd0FBQUFVR0JBQVlBQUFBQUFZQ0FJQUFBQUFGZ0RjQUFBQUtBQUlBTndBRUJnUUFGQUFBQUFVR0JBQVlBQUFBQUFZQ0FJQUFBQUFGZ0RnQUFBQUtBQUlBT0FBRUJnUUFHQUFBQUFVR0JBQVpBQUFBQ2dZQkFBRUFBQVdBT1FBQUFBb0FBZ0E1QUFRR0JBQVBBQUFBQlFZRUFCb0FBQUFBQmdJQWdBQUFBQVdBT2dBQUFBb0FBZ0E2QUFRR0JBQWFBQUFBQlFZRUFCc0FBQUFLQmdFQUFRQUFCWUE3QUFBQUNnQUNBRHNBQkFZRUFCb0FBQUFGQmdRQUhBQUFBQUFHQWdDQUFBQUFCWUE4QUFBQUNnQUNBRHdBQkFZRUFCd0FBQUFGQmdRQUhRQUFBQUFHQWdDQUFBQUFCWUE5QUFBQUNnQUNBRDBBQkFZRUFBTUFBQUFGQmdRQUhRQUFBQUFHQWdDQUFBQUFCWUErQUFBQUNnQUNBRDRBQkFZRUFBWUFBQUFGQmdRQUhRQUFBQUFHQWdDQUFBQUFCNEJCQUFBQUJBSVFBQUFBQUFEUWZTUUFBQUFBQUU2bEZBQUtBQUlBUHdBUUFFY0FBQUJVYUdWeVpTQnBjeUJoSUhaaGJHVnVZMlVnYjNJZ1kyaGhjbWRsSUdWeWNtOXlJSE52YldWM2FHVnlaU0JwYmlCMGFHbHpJR0Z5YjIxaGRHbGpJSE41YzNSbGJTNEFDZ0lBQkFBRUNnSUFBUUFOQWd3QVRxVVVBQUFBQUFBQUFBQUFEZ0lNQU5COUpBQUFBQUFBQUFBQUFBOENEQUJPcFJRQWdkZ1BBQUFBQUFBQUFBZUFRZ0FBQUFRQ0VBQUFBQUFBTkRQNy93QUFBQUR0Qk9iL0NnQUNBRUFBQUFvQ0FBUUFCQW9DQUFFQURRSU1BTzBFNXY4QUFBQUFBQUFBQUE0Q0RBQTBNL3YvQUFBQUFBQUFBQUFQQWd3QTdRVG0vMFl1RlFBQUFBQUFBQUFIZ0VNQUFBQUVBaEFBZ0QwQ0FGSGNYZitBUFFJQXp3Tk8vd29BQWdCQkFCQUFSd0FBQUZSb1pYSmxJR2x6SUdFZ2RtRnNaVzVqWlNCdmNpQmphR0Z5WjJVZ1pYSnliM0lnYzI5dFpYZG9aWEpsSUdsdUlIUm9hWE1nWVhKdmJXRjBhV01nYzNsemRHVnRMZ0FLQWdBRUFBUUtBZ0FCQUEwQ0RBRFBBMDcvZ0QwQ0FBQUFBQUFPQWd3QVVkeGQvNEE5QWdBQUFBQUFEd0lNQU04RFR2OEJGaElBQUFBQUFBQUFBQUFBQUFBQUFBQT0=</t>
        </r>
      </text>
    </comment>
    <comment ref="K252" authorId="0">
      <text>
        <r>
          <rPr>
            <sz val="9"/>
            <color indexed="81"/>
            <rFont val="Tahoma"/>
            <family val="2"/>
          </rPr>
          <t>QzIwSDI3TjdPMnxNQVNURVIgU0hFRVRQaWN0dXJlIDMwOXxWbXBEUkRBeE1EQUVBd0lCQUFBQUFBQUFBQUFBQUFDQUFBQUFBQU1BRmdBQUFFTm9aVzFFY21GM0lERXlMakF1TWk0eE1EYzJCQUlRQUt4NHhQOUFCVFQvelpONEFDWk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GQUFBQUJBSVFBQUFBQUFBQUFBQUFBSURHQkFMSUdCRVdDQVFBQUFBa0FCZ0lCQUFBQUNRQUdRZ0FBQkFJQWdBQkFBOElBZ0FCQUFPQVFBQUFBQVFDRUFDc2VNVC9RQVUwLzgyVGVBQW1RRU1BQklBQkFBQUFBQUlJQU9EMXhQK0pKVU1BQ2dBQ0FBSUFOd1FCQUFFQUFBU0FBZ0FBQUFBQ0NBQ2pNc3YvWGMwbEFBb0FBZ0FEQURjRUFRQUJBQUFFZ0FNQUFBQUFBZ2dBd0xybi94MklIQUFLQUFJQUJBQUNCQUlBQndBckJBSUFBQUJJQkFBQUJvQUFBQUFBQUFJSUFQUk42LzhkOEJnQUJBSVFBSTBuNVA4ZDhCZ0E5RTNyLzFBaklBQWpDQUVBQUFJSEFnQUFBQUFIRFFBQkFBQUFBd0JnQU1nQUF3Qk9BQUFBQUFTQUJBQUFBQUFDQ0FBQUFBQUFUaW91QUFvQUFnQUZBQUlFQWdBSEFDc0VBZ0FBQUVnRUFBQUdnQUFBQUFBQUFnZ0FNNU1EQUU2U0tnQUVBaEFBeld6OC8wNlNLZ0F6a3dNQWdjVXhBQ01JQVFBQUFnY0NBQUFBQUFjTkFBRUFBQUFEQUdBQXlBQURBRTRBQUFBQUJJQUZBQUFBQUFJSUFFQkZHQUFkaUJ3QUNnQUNBQVlBQUFBRWdBWUFBQUFBQWdnQUFBQVBBQUFBQUFBS0FBSUFCd0FBQUFTQUJ3QUFBQUFDQ0FELy94MEE3UVRtL3dvQUFnQUlBQUFBQklBSUFBQUFBQUlJQVAvL093RHRCT2IvQ2dBQ0FBa0FBZ1FDQUFjQUt3UUNBQUVBU0FRQUFEY0VBUUFCQm9BQUFBQUFBQUlJQURPVFB3RHRiT0wvQkFJUUFNeHNPQUR0Yk9ML001TS9BRlRUOFA4akNBRUFBQUlIQWdBQUFBVUhBUUFCQUFjT0FBRUFBQUFEQUdBQXlBQURBRTVJQUFBQUFBU0FDUUFBQUFBQ0NBRC8vMG9BMmduTS93b0FBZ0FLQUFBQUJJQUtBQUFBQUFJSUFBQUFhUURhQ2N6L0NnQUNBQXNBTndRQkFBRUFBQVNBQ3dBQUFBQUNDQUFBQUhnQXh3Nnkvd29BQWdBTUFEY0VBUUFCQUFBRWdBd0FBQUFBQWdnQUFBQnBBTFFUbVA4S0FBSUFEUUFDQkFJQUNBQXJCQUlBQUFCSUJBQUFOd1FCQUFFR2dBQUFBQUFBQWdnQS81OXNBTFFybFA4RUFoQUEvMTlsQUxRcmxQK1p1V3dBdE91Yi95TUlBUUFBQWdjQ0FBQUFBQWNOQUFFQUFBQURBR0FBeUFBREFFOEFBQUFBQklBTkFBQUFBQUlJQUFBQVN3QzBFNWovQ2dBQ0FBNEFOd1FCQUFFQUFBU0FEZ0FBQUFBQ0NBQUFBRHdBeHc2eS93b0FBZ0FQQURjRUFRQUJBQUFFZ0E4QUFBQUFBZ2dBLy84T0FOb0p6UDhLQUFJQUVBQUFBQVNBRUFBQUFBQUNDQUQvL3gwQXh3Nnkvd29BQWdBUkFEY0VBUUFCQUFBRWdCRUFBQUFBQWdnQS8vOE9BTFFUbVA4S0FBSUFFZ0FDQkFJQUJ3QXJCQUlBQVFCSUJBQUFOd1FCQUFFR2dBQUFBQUFBQWdnQXV6c0tBTFI3bFA4RUFoQUFWUlVEQUxSN2xQOHpreElBNTY2Yi95TUlBUUFBQWdjQ0FBQUFCUWNCQUFRRUJ3WUFBZ0FDQUFNQUFBY09BQUVBQUFBREFHQUF5QUFEQUU1SUFBQUFBQVNBRWdBQUFBQUNDQUQvL3gwQW9CaCsvd29BQWdBVEFBQUFCSUFUQUFBQUFBSUlBUC8vT3dDZ0dINy9DZ0FDQUJRQUFnUUNBQWdBS3dRQ0FBQUFTQVFBQURjRUFRQUJCb0FBQUFBQUFBSUlBUCtmUHdDZ01Ici9CQUlRQVA5Zk9BQ2dNSHIvbWJrL0FLRHdnZjhqQ0FFQUFBSUhBZ0FBQUFBSERRQUJBQUFBQXdCZ0FNZ0FBd0JQQUFBQUFBU0FGQUFBQUFBQ0NBRC8vdzRBalIxay93b0FBZ0FWQUFBQUJJQVZBQUFBQUFJSUFMd3pHd0NHdFVqL0NnQUNBQllBQUFBRWdCWUFBQUFBQWdnQVl1Z0VBSm1pTlA4S0FBSUFGd0FBQUFTQUZ3QUFBQUFDQ0FCUTdlci9tYUpEL3dvQUFnQVlBQUlFQWdBSEFDc0VBZ0FBQUVnRUFBQUdnQUFBQUFBQUFnZ0FnNER1LzVrS1FQOEVBaEFBSFZybi81a0tRUCtEZ083L3pUMUgveU1JQVFBQUFnY0NBQUFBQUFjTkFBRUFBQUFEQUdBQXlBQURBRTRBQUFBQUJJQVlBQUFBQUFJSUFCTXE4Zi9HK21EL0NnQUNBQmtBQWdRQ0FBY0FLd1FDQUFBQVNBUUFBQWFBQUFBQUFBQUNDQUJHdmZUL3htSmQvd1FDRUFEZ2x1My94bUpkLzBhOTlQLzVsV1QvSXdnQkFBQUNCd0lBQUFBQUJ3MEFBUUFBQUFNQVlBRElBQU1BVGdBQUFBQUVnQmtBQUFBQUFnZ0FKeGZkL3lCR2QvOEtBQUlBR2dBM0JBRUFBUUFBQklBYUFBQUFBQUlJQUFBQThmL2FDY3ovQ2dBQ0FCc0FBQUFFZ0JzQUFBQUFBZ2dBQUFEaS84Y09zdjhLQUFJQUhBQTNCQUVBQVFBQUJJQWNBQUFBQUFJSUFBQUE0di90Qk9iL0NnQUNBQjBBQWdRQ0FBY0FLd1FDQUFBQVNBUUFBQWFBQUFBQUFBQUNDQUEwaytYLzdXemkvd1FDRUFETmJONy83V3ppL3pTVDVmOGdvT24vSXdnQkFBQUNCd0lBQUFBQUJ3MEFBUUFBQUFNQVlBRElBQU1BVGdBQUFBQUVnQjBBQUFBQUFnZ0FBQUR4L3dBQUFBQUtBQUlBSGd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NnWUJBQUVBQUFXQUpnQUFBQW9BQWdBbUFBUUdCQUFJQUFBQUJRWUVBQWtBQUFBS0JnRUFBUUFBQllBbkFBQUFDZ0FDQUNjQUJBWUVBQWtBQUFBRkJnUUFDZ0FBQUFvR0FRQUJBQUFGZ0NnQUFBQUtBQUlBS0FBRUJnUUFDZ0FBQUFVR0JBQUxBQUFBQ2dZQkFBRUFBQVdBS1FBQUFBb0FBZ0FwQUFRR0JBQUxBQUFBQlFZRUFBd0FBQUFLQmdFQUFRQUFCWUFxQUFBQUNnQUNBQ29BQkFZRUFBd0FBQUFGQmdRQURRQUFBQW9HQVFBQkFBQUZnQ3NBQUFBS0FBSUFLd0FFQmdRQURRQUFBQVVHQkFBT0FBQUFDZ1lCQUFFQUFBV0FMQUFBQUFvQUFnQXNBQVFHQkFBSkFBQUFCUVlFQUE0QUFBQUtCZ0VBQVFBQUJZQXRBQUFBQ2dBQ0FDMEFCQVlFQUFjQUFBQUZCZ1FBRHdBQUFBQUdBZ0NBQUFBQUJZQXVBQUFBQ2dBQ0FDNEFCQVlFQUE4QUFBQUZCZ1FBRUFBQUFBb0dBUUFCQUFBRmdDOEFBQUFLQUFJQUx3QUVCZ1FBRUFBQUFBVUdCQUFSQUFBQUNnWUJBQUVBQUFXQU1BQUFBQW9BQWdBd0FBUUdCQUFSQUFBQUJRWUVBQklBQUFBS0JnRUFBUUFBQllBeEFBQUFDZ0FDQURFQUJBWUVBQklBQUFBRkJnUUFFd0FBQUFBR0FnQUNBQUFBQllBeUFBQUFDZ0FDQURJQUJBWUVBQklBQUFBRkJnUUFGQUFBQUFvR0FRQUJBQUFGZ0RNQUFBQUtBQUlBTXdBRUJnUUFGQUFBQUFVR0JBQVZBQUFBQUFZQ0FJQUFBQUFGZ0RRQUFBQUtBQUlBTkFBRUJnUUFGUUFBQUFVR0JBQVdBQUFBQUFZQ0FJQUFBQUFGZ0RVQUFBQUtBQUlBTlFBRUJnUUFGZ0FBQUFVR0JBQVhBQUFBQUFZQ0FJQUFBQUFGZ0RZQUFBQUtBQUlBTmdBRUJnUUFGd0FBQUFVR0JBQVlBQUFBQUFZQ0FJQUFBQUFGZ0RjQUFBQUtBQUlBTndBRUJnUUFGQUFBQUFVR0JBQVlBQUFBQUFZQ0FJQUFBQUFGZ0RnQUFBQUtBQUlBT0FBRUJnUUFHQUFBQUFVR0JBQVpBQUFBQ2dZQkFBRUFBQVdBT1FBQUFBb0FBZ0E1QUFRR0JBQVBBQUFBQlFZRUFCb0FBQUFBQmdJQWdBQUFBQVdBT2dBQUFBb0FBZ0E2QUFRR0JBQWFBQUFBQlFZRUFCc0FBQUFLQmdFQUFRQUFCWUE3QUFBQUNnQUNBRHNBQkFZRUFCb0FBQUFGQmdRQUhBQUFBQUFHQWdDQUFBQUFCWUE4QUFBQUNnQUNBRHdBQkFZRUFCd0FBQUFGQmdRQUhRQUFBQUFHQWdDQUFBQUFCWUE5QUFBQUNnQUNBRDBBQkFZRUFBTUFBQUFGQmdRQUhRQUFBQUFHQWdDQUFBQUFCWUErQUFBQUNnQUNBRDRBQkFZRUFBWUFBQUFGQmdRQUhRQUFBQUFHQWdDQUFBQUFCNEJCQUFBQUJBSVFBQUFBQUFEUWZTUUFBQUFBQUU2bEZBQUtBQUlBUHdBUUFFY0FBQUJVYUdWeVpTQnBjeUJoSUhaaGJHVnVZMlVnYjNJZ1kyaGhjbWRsSUdWeWNtOXlJSE52YldWM2FHVnlaU0JwYmlCMGFHbHpJR0Z5YjIxaGRHbGpJSE41YzNSbGJTNEFDZ0lBQkFBRUNnSUFBUUFOQWd3QVRxVVVBQUFBQUFBQUFBQUFEZ0lNQU5COUpBQUFBQUFBQUFBQUFBOENEQUJPcFJRQWdkZ1BBQUFBQUFBQUFBZUFRZ0FBQUFRQ0VBQUFBQUFBTkRQNy93QUFBQUR0Qk9iL0NnQUNBRUFBQUFvQ0FBUUFCQW9DQUFFQURRSU1BTzBFNXY4QUFBQUFBQUFBQUE0Q0RBQTBNL3YvQUFBQUFBQUFBQUFQQWd3QTdRVG0vMFl1RlFBQUFBQUFBQUFIZ0VNQUFBQUVBaEFBZ0QwQ0FGSGNYZitBUFFJQXp3Tk8vd29BQWdCQkFCQUFSd0FBQUZSb1pYSmxJR2x6SUdFZ2RtRnNaVzVqWlNCdmNpQmphR0Z5WjJVZ1pYSnliM0lnYzI5dFpYZG9aWEpsSUdsdUlIUm9hWE1nWVhKdmJXRjBhV01nYzNsemRHVnRMZ0FLQWdBRUFBUUtBZ0FCQUEwQ0RBRFBBMDcvZ0QwQ0FBQUFBQUFPQWd3QVVkeGQvNEE5QWdBQUFBQUFEd0lNQU04RFR2OEJGaElBQUFBQUFBQUFBQUFBQUFBQUFBQT0=</t>
        </r>
      </text>
    </comment>
    <comment ref="J253" authorId="0">
      <text>
        <r>
          <rPr>
            <sz val="9"/>
            <color indexed="81"/>
            <rFont val="Tahoma"/>
            <family val="2"/>
          </rPr>
          <t>QzIzSDMzTjNPfE1BU1RFUiBTSEVFVFBpY3R1cmUgNDU5fFZtcERSREF4TURBRUF3SUJBQUFBQUFBQUFBQUFBQUNBQUFBQUFBTUFGZ0FBQUVOb1pXMUVjbUYzSURFeUxqQXVNaTR4TURjMkJBSVFBQUZnZGYrMDA1Zi96Wk1QQU9ZRU9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SDJTTnhVV0NBUUFBQUFrQUJnSUJBQUFBQ1FBR1FnQUFCQUlBZ0FCQUE4SUFnQUJBQU9BT3dBQUFBUUNFQUFCWUhYL3ROT1gvODJURHdEbUJEZ0JCSUFCQUFBQUFBSUlBQUVBaVAvbXhEY0JDZ0FDQUFJQU53UUJBQUVBQUFTQUFnQUFBQUFDQ0FBQkFIbi8wOGtkQVFvQUFnQURBQUlFQWdBSUFDc0VBZ0FBQUVnRUFBQTNCQUVBQVFhQUFBQUFBQUFDQ0FBQm9Iei8wK0VaQVFRQ0VBQUJZSFgvMCtFWkFacTVmUC9Ub1NFQkl3Z0JBQUFDQndJQUFBQUFCdzBBQVFBQUFBTUFZQURJQUFNQVR3QUFBQUFFZ0FNQUFBQUFBZ2dBQVFDSS84RE9Bd0VLQUFJQUJBQUFBQVNBQkFBQUFBQUNDQUFCQUtiL3dNNERBUW9BQWdBRkFBQUFCSUFGQUFBQUFBSUlBQUVBdGYrdDAra0FDZ0FDQUFZQUFBQUVnQVlBQUFBQUFnZ0FBUUNtLzVuWXp3QUtBQUlBQndBQUFBU0FCd0FBQUFBQ0NBQUJBTFgvaHQyMUFBb0FBZ0FJQURjRUFRQUJBQUFFZ0FnQUFBQUFBZ2dBQVFDbS8zUGltd0FLQUFJQUNRQTNCQUVBQVFBQUJJQUpBQUFBQUFJSUFBRUF0ZjlnNTRFQUNnQUNBQW9BQWdRQ0FBY0FLd1FDQUFBQVNBUUFBQWFBQUFBQUFBQUNDQUEwazdqL1lFOStBQVFDRUFETmJMSC9ZRTkrQURTVHVQK1Rnb1VBSXdnQkFBQUNCd0lBQUFBQUJ3MEFBUUFBQUFNQVlBRElBQU1BVGdBQUFBQUVnQW9BQUFBQUFnZ0FBUURULzJEbmdRQUtBQUlBQ3dBM0JBRUFBUUFBQklBTEFBQUFBQUlJQUFFQTR2OU03R2NBQ2dBQ0FBd0FOd1FCQUFFQUFBU0FEQUFBQUFBQ0NBQUJBTlAvT2ZGTkFBb0FBZ0FOQUFBQUJJQU5BQUFBQUFJSUFBRUF0Zjg1OFUwQUNnQUNBQTRBTndRQkFBRUFBQVNBRGdBQUFBQUNDQUFCQUtiL1RPeG5BQW9BQWdBUEFEY0VBUUFCQUFBRWdBOEFBQUFBQWdnQUFRRGkveWIyTXdBS0FBSUFFQUFDQkFJQUJ3QXJCQUlBQVFCSUJBQUFOd1FCQUFFR2dBQUFBQUFBQWdnQU5KUGwveVplTUFBRUFoQUF6V3plL3laZU1BQ3I2dTMvV1pFM0FDTUlBUUFBQWdjQ0FBQUFCUWNCQUFVRUJ3WUFBZ0FDQUFNQUFBY09BQUVBQUFBREFHQUF5QUFEQUU1SUFBQUFBQVNBRUFBQUFBQUNDQUFBQU5QL0Uvc1pBQW9BQWdBUkFEY0VBUUFCQUFBRWdCRUFBQUFBQWdnQUFBRGkvd0FBQUFBS0FBSUFFZ0FBQUFTQUVnQUFBQUFDQ0FBQUFBQUFBQUFBQUFvQUFnQVRBQUFBQklBVEFBQUFBQUlJQVAvL0RnRHRCT2IvQ2dBQ0FCUUFBQUFFZ0JRQUFBQUFBZ2dBQUFBQUFOb0p6UDhLQUFJQUZRQUFBQVNBRlFBQUFBQUNDQUFBQU9MLzJnbk0vd29BQWdBV0FBQUFCSUFXQUFBQUFBSUlBQUFBMC8vdEJPYi9DZ0FDQUJjQUFBQUVnQmNBQUFBQUFnZ0FBQURULzhjT3N2OEtBQUlBR0FBQ0JBSUFCd0FyQkFJQUFBQklCQUFBQm9BQUFBQUFBQUlJQURTVDF2L0hkcTcvQkFJUUFNMXN6Ly9IZHE3L05KUFcvL3FwdGY4akNBRUFBQUlIQWdBQUFBQUhEUUFCQUFBQUF3QmdBTWdBQXdCT0FBQUFBQVNBR0FBQUFBQUNDQUFBQUxYL3h3Nnkvd29BQWdBWkFEY0VBUUFCQUFBRWdCa0FBQUFBQWdnQUFBRGkvN1FUbVA4S0FBSUFHZ0EzQkFFQUFRQUFCSUFhQUFBQUFBSUlBQUVBaVArWjJNOEFDZ0FDQUJzQUFBQUVnQnNBQUFBQUFnZ0FBUUI1LzYzVDZRQUtBQUlBSEFBQUFBV0FIUUFBQUFvQUFnQWRBQVFHQkFBQkFBQUFCUVlFQUFJQUFBQUtCZ0VBQVFBQUJZQWVBQUFBQ2dBQ0FCNEFCQVlFQUFJQUFBQUZCZ1FBQXdBQUFBb0dBUUFCQUFBRmdCOEFBQUFLQUFJQUh3QUVCZ1FBQXdBQUFBVUdCQUFFQUFBQUFBWUNBSUFBQUFBRmdDQUFBQUFLQUFJQUlBQUVCZ1FBQkFBQUFBVUdCQUFGQUFBQUFBWUNBSUFBQUFBRmdDRUFBQUFLQUFJQUlRQUVCZ1FBQlFBQUFBVUdCQUFHQUFBQUFBWUNBSUFBQUFBRmdDSUFBQUFLQUFJQUlnQUVCZ1FBQmdBQUFBVUdCQUFIQUFBQUNnWUJBQUVBQUFXQUl3QUFBQW9BQWdBakFBUUdCQUFIQUFBQUJRWUVBQWdBQUFBS0JnRUFBUUFBQllBa0FBQUFDZ0FDQUNRQUJBWUVBQWdBQUFBRkJnUUFDUUFBQUFvR0FRQUJBQUFGZ0NVQUFBQUtBQUlBSlFBRUJnUUFDUUFBQUFVR0JBQUtBQUFBQ2dZQkFBRUFBQVdBSmdBQUFBb0FBZ0FtQUFRR0JBQUtBQUFBQlFZRUFBc0FBQUFLQmdFQUFRQUFCWUFuQUFBQUNnQUNBQ2NBQkFZRUFBc0FBQUFGQmdRQURBQUFBQW9HQVFBQkFBQUZnQ2dBQUFBS0FBSUFLQUFFQmdRQURBQUFBQVVHQkFBTkFBQUFDZ1lCQUFFQUFBV0FLUUFBQUFvQUFnQXBBQVFHQkFBTkFBQUFCUVlFQUE0QUFBQUtCZ0VBQVFBQUJZQXFBQUFBQ2dBQ0FDb0FCQVlFQUFrQUFBQUZCZ1FBRGdBQUFBb0dBUUFCQUFBRmdDc0FBQUFLQUFJQUt3QUVCZ1FBREFBQUFBVUdCQUFQQUFBQUNnWUJBQUVBQUFXQUxBQUFBQW9BQWdBc0FBUUdCQUFQQUFBQUJRWUVBQkFBQUFBS0JnRUFBUUFBQllBdEFBQUFDZ0FDQUMwQUJBWUVBQkFBQUFBRkJnUUFFUUFBQUFvR0FRQUJBQUFGZ0M0QUFBQUtBQUlBTGdBRUJnUUFFUUFBQUFVR0JBQVNBQUFBQUFZQ0FJQUFBQUFGZ0M4QUFBQUtBQUlBTHdBRUJnUUFFZ0FBQUFVR0JBQVRBQUFBQUFZQ0FJQUFBQUFGZ0RBQUFBQUtBQUlBTUFBRUJnUUFFd0FBQUFVR0JBQVVBQUFBQUFZQ0FJQUFBQUFGZ0RFQUFBQUtBQUlBTVFBRUJnUUFGQUFBQUFVR0JBQVZBQUFBQUFZQ0FJQUFBQUFGZ0RJQUFBQUtBQUlBTWdBRUJnUUFGUUFBQUFVR0JBQVdBQUFBQUFZQ0FJQUFBQUFGZ0RNQUFBQUtBQUlBTXdBRUJnUUFFUUFBQUFVR0JBQVdBQUFBQUFZQ0FJQUFBQUFGZ0RRQUFBQUtBQUlBTkFBRUJnUUFGUUFBQUFVR0JBQVhBQUFBQ2dZQkFBRUFBQVdBTlFBQUFBb0FBZ0ExQUFRR0JBQVhBQUFBQlFZRUFCZ0FBQUFLQmdFQUFRQUFCWUEyQUFBQUNnQUNBRFlBQkFZRUFCY0FBQUFGQmdRQUdRQUFBQW9HQVFBQkFBQUZnRGNBQUFBS0FBSUFOd0FFQmdRQUJnQUFBQVVHQkFBYUFBQUFBQVlDQUlBQUFBQUZnRGdBQUFBS0FBSUFPQUFFQmdRQUdnQUFBQVVHQkFBYkFBQUFBQVlDQUlBQUFBQUZnRGtBQUFBS0FBSUFPUUFFQmdRQUF3QUFBQVVHQkFBYkFBQUFBQVlDQUlBQUFBQUhnRHdBQUFBRUFoQUFBUUNYLy9NQi93QUJBSmYvcmRQcEFBb0FBZ0E2QUFBS0FnQUVBQVFLQWdBQkFBMENEQUN0MCtrQUFRQ1gvd0FBQUFBT0Fnd0E4d0gvQUFFQWwvOEFBQUFBRHdJTUFLM1Q2UUJITHF6L0FBQUFBQUFBQjRBOUFBQUFCQUlRQUFBQThmODBNL3YvQUFEeC8rMEU1djhLQUFJQU93QUFDZ0lBQkFBRUNnSUFBUUFOQWd3QTdRVG0vd0FBOGY4QUFBQUFEZ0lNQURReisvOEFBUEgvQUFBQUFBOENEQUR0Qk9iL1JpNEdBQUFBQUFBQUFBQUFBQUFBQUFBQQ==</t>
        </r>
      </text>
    </comment>
    <comment ref="K253" authorId="0">
      <text>
        <r>
          <rPr>
            <sz val="9"/>
            <color indexed="81"/>
            <rFont val="Tahoma"/>
            <family val="2"/>
          </rPr>
          <t>QzIzSDMzTjNPfE1BU1RFUiBTSEVFVFBpY3R1cmUgNDU5fFZtcERSREF4TURBRUF3SUJBQUFBQUFBQUFBQUFBQUNBQUFBQUFBTUFGZ0FBQUVOb1pXMUVjbUYzSURFeUxqQXVNaTR4TURjMkJBSVFBQUZnZGYrMDA1Zi96Wk1QQU9ZRU9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SDJTTnhVV0NBUUFBQUFrQUJnSUJBQUFBQ1FBR1FnQUFCQUlBZ0FCQUE4SUFnQUJBQU9BT3dBQUFBUUNFQUFCWUhYL3ROT1gvODJURHdEbUJEZ0JCSUFCQUFBQUFBSUlBQUVBaVAvbXhEY0JDZ0FDQUFJQU53UUJBQUVBQUFTQUFnQUFBQUFDQ0FBQkFIbi8wOGtkQVFvQUFnQURBQUlFQWdBSUFDc0VBZ0FBQUVnRUFBQTNCQUVBQVFhQUFBQUFBQUFDQ0FBQm9Iei8wK0VaQVFRQ0VBQUJZSFgvMCtFWkFacTVmUC9Ub1NFQkl3Z0JBQUFDQndJQUFBQUFCdzBBQVFBQUFBTUFZQURJQUFNQVR3QUFBQUFFZ0FNQUFBQUFBZ2dBQVFDSS84RE9Bd0VLQUFJQUJBQUFBQVNBQkFBQUFBQUNDQUFCQUtiL3dNNERBUW9BQWdBRkFBQUFCSUFGQUFBQUFBSUlBQUVBdGYrdDAra0FDZ0FDQUFZQUFBQUVnQVlBQUFBQUFnZ0FBUUNtLzVuWXp3QUtBQUlBQndBQUFBU0FCd0FBQUFBQ0NBQUJBTFgvaHQyMUFBb0FBZ0FJQURjRUFRQUJBQUFFZ0FnQUFBQUFBZ2dBQVFDbS8zUGltd0FLQUFJQUNRQTNCQUVBQVFBQUJJQUpBQUFBQUFJSUFBRUF0ZjlnNTRFQUNnQUNBQW9BQWdRQ0FBY0FLd1FDQUFBQVNBUUFBQWFBQUFBQUFBQUNDQUEwazdqL1lFOStBQVFDRUFETmJMSC9ZRTkrQURTVHVQK1Rnb1VBSXdnQkFBQUNCd0lBQUFBQUJ3MEFBUUFBQUFNQVlBRElBQU1BVGdBQUFBQUVnQW9BQUFBQUFnZ0FBUURULzJEbmdRQUtBQUlBQ3dBM0JBRUFBUUFBQklBTEFBQUFBQUlJQUFFQTR2OU03R2NBQ2dBQ0FBd0FOd1FCQUFFQUFBU0FEQUFBQUFBQ0NBQUJBTlAvT2ZGTkFBb0FBZ0FOQUFBQUJJQU5BQUFBQUFJSUFBRUF0Zjg1OFUwQUNnQUNBQTRBTndRQkFBRUFBQVNBRGdBQUFBQUNDQUFCQUtiL1RPeG5BQW9BQWdBUEFEY0VBUUFCQUFBRWdBOEFBQUFBQWdnQUFRRGkveWIyTXdBS0FBSUFFQUFDQkFJQUJ3QXJCQUlBQVFCSUJBQUFOd1FCQUFFR2dBQUFBQUFBQWdnQU5KUGwveVplTUFBRUFoQUF6V3plL3laZU1BQ3I2dTMvV1pFM0FDTUlBUUFBQWdjQ0FBQUFCUWNCQUFVRUJ3WUFBZ0FDQUFNQUFBY09BQUVBQUFBREFHQUF5QUFEQUU1SUFBQUFBQVNBRUFBQUFBQUNDQUFBQU5QL0Uvc1pBQW9BQWdBUkFEY0VBUUFCQUFBRWdCRUFBQUFBQWdnQUFBRGkvd0FBQUFBS0FBSUFFZ0FBQUFTQUVnQUFBQUFDQ0FBQUFBQUFBQUFBQUFvQUFnQVRBQUFBQklBVEFBQUFBQUlJQVAvL0RnRHRCT2IvQ2dBQ0FCUUFBQUFFZ0JRQUFBQUFBZ2dBQUFBQUFOb0p6UDhLQUFJQUZRQUFBQVNBRlFBQUFBQUNDQUFBQU9MLzJnbk0vd29BQWdBV0FBQUFCSUFXQUFBQUFBSUlBQUFBMC8vdEJPYi9DZ0FDQUJjQUFBQUVnQmNBQUFBQUFnZ0FBQURULzhjT3N2OEtBQUlBR0FBQ0JBSUFCd0FyQkFJQUFBQklCQUFBQm9BQUFBQUFBQUlJQURTVDF2L0hkcTcvQkFJUUFNMXN6Ly9IZHE3L05KUFcvL3FwdGY4akNBRUFBQUlIQWdBQUFBQUhEUUFCQUFBQUF3QmdBTWdBQXdCT0FBQUFBQVNBR0FBQUFBQUNDQUFBQUxYL3h3Nnkvd29BQWdBWkFEY0VBUUFCQUFBRWdCa0FBQUFBQWdnQUFBRGkvN1FUbVA4S0FBSUFHZ0EzQkFFQUFRQUFCSUFhQUFBQUFBSUlBQUVBaVArWjJNOEFDZ0FDQUJzQUFBQUVnQnNBQUFBQUFnZ0FBUUI1LzYzVDZRQUtBQUlBSEFBQUFBV0FIUUFBQUFvQUFnQWRBQVFHQkFBQkFBQUFCUVlFQUFJQUFBQUtCZ0VBQVFBQUJZQWVBQUFBQ2dBQ0FCNEFCQVlFQUFJQUFBQUZCZ1FBQXdBQUFBb0dBUUFCQUFBRmdCOEFBQUFLQUFJQUh3QUVCZ1FBQXdBQUFBVUdCQUFFQUFBQUFBWUNBSUFBQUFBRmdDQUFBQUFLQUFJQUlBQUVCZ1FBQkFBQUFBVUdCQUFGQUFBQUFBWUNBSUFBQUFBRmdDRUFBQUFLQUFJQUlRQUVCZ1FBQlFBQUFBVUdCQUFHQUFBQUFBWUNBSUFBQUFBRmdDSUFBQUFLQUFJQUlnQUVCZ1FBQmdBQUFBVUdCQUFIQUFBQUNnWUJBQUVBQUFXQUl3QUFBQW9BQWdBakFBUUdCQUFIQUFBQUJRWUVBQWdBQUFBS0JnRUFBUUFBQllBa0FBQUFDZ0FDQUNRQUJBWUVBQWdBQUFBRkJnUUFDUUFBQUFvR0FRQUJBQUFGZ0NVQUFBQUtBQUlBSlFBRUJnUUFDUUFBQUFVR0JBQUtBQUFBQ2dZQkFBRUFBQVdBSmdBQUFBb0FBZ0FtQUFRR0JBQUtBQUFBQlFZRUFBc0FBQUFLQmdFQUFRQUFCWUFuQUFBQUNnQUNBQ2NBQkFZRUFBc0FBQUFGQmdRQURBQUFBQW9HQVFBQkFBQUZnQ2dBQUFBS0FBSUFLQUFFQmdRQURBQUFBQVVHQkFBTkFBQUFDZ1lCQUFFQUFBV0FLUUFBQUFvQUFnQXBBQVFHQkFBTkFBQUFCUVlFQUE0QUFBQUtCZ0VBQVFBQUJZQXFBQUFBQ2dBQ0FDb0FCQVlFQUFrQUFBQUZCZ1FBRGdBQUFBb0dBUUFCQUFBRmdDc0FBQUFLQUFJQUt3QUVCZ1FBREFBQUFBVUdCQUFQQUFBQUNnWUJBQUVBQUFXQUxBQUFBQW9BQWdBc0FBUUdCQUFQQUFBQUJRWUVBQkFBQUFBS0JnRUFBUUFBQllBdEFBQUFDZ0FDQUMwQUJBWUVBQkFBQUFBRkJnUUFFUUFBQUFvR0FRQUJBQUFGZ0M0QUFBQUtBQUlBTGdBRUJnUUFFUUFBQUFVR0JBQVNBQUFBQUFZQ0FJQUFBQUFGZ0M4QUFBQUtBQUlBTHdBRUJnUUFFZ0FBQUFVR0JBQVRBQUFBQUFZQ0FJQUFBQUFGZ0RBQUFBQUtBQUlBTUFBRUJnUUFFd0FBQUFVR0JBQVVBQUFBQUFZQ0FJQUFBQUFGZ0RFQUFBQUtBQUlBTVFBRUJnUUFGQUFBQUFVR0JBQVZBQUFBQUFZQ0FJQUFBQUFGZ0RJQUFBQUtBQUlBTWdBRUJnUUFGUUFBQUFVR0JBQVdBQUFBQUFZQ0FJQUFBQUFGZ0RNQUFBQUtBQUlBTXdBRUJnUUFFUUFBQUFVR0JBQVdBQUFBQUFZQ0FJQUFBQUFGZ0RRQUFBQUtBQUlBTkFBRUJnUUFGUUFBQUFVR0JBQVhBQUFBQ2dZQkFBRUFBQVdBTlFBQUFBb0FBZ0ExQUFRR0JBQVhBQUFBQlFZRUFCZ0FBQUFLQmdFQUFRQUFCWUEyQUFBQUNnQUNBRFlBQkFZRUFCY0FBQUFGQmdRQUdRQUFBQW9HQVFBQkFBQUZnRGNBQUFBS0FBSUFOd0FFQmdRQUJnQUFBQVVHQkFBYUFBQUFBQVlDQUlBQUFBQUZnRGdBQUFBS0FBSUFPQUFFQmdRQUdnQUFBQVVHQkFBYkFBQUFBQVlDQUlBQUFBQUZnRGtBQUFBS0FBSUFPUUFFQmdRQUF3QUFBQVVHQkFBYkFBQUFBQVlDQUlBQUFBQUhnRHdBQUFBRUFoQUFBUUNYLy9NQi93QUJBSmYvcmRQcEFBb0FBZ0E2QUFBS0FnQUVBQVFLQWdBQkFBMENEQUN0MCtrQUFRQ1gvd0FBQUFBT0Fnd0E4d0gvQUFFQWwvOEFBQUFBRHdJTUFLM1Q2UUJITHF6L0FBQUFBQUFBQjRBOUFBQUFCQUlRQUFBQThmODBNL3YvQUFEeC8rMEU1djhLQUFJQU93QUFDZ0lBQkFBRUNnSUFBUUFOQWd3QTdRVG0vd0FBOGY4QUFBQUFEZ0lNQURReisvOEFBUEgvQUFBQUFBOENEQUR0Qk9iL1JpNEdBQUFBQUFBQUFBQUFBQUFBQUFBQQ==</t>
        </r>
      </text>
    </comment>
    <comment ref="J254" authorId="0">
      <text>
        <r>
          <rPr>
            <sz val="9"/>
            <color indexed="81"/>
            <rFont val="Tahoma"/>
            <family val="2"/>
          </rPr>
          <t>QzIySDI3TjVPU3xNQVNURVIgU0hFRVRQaWN0dXJlIDQ1NXxWbXBEUkRBeE1EQUVBd0lCQUFBQUFBQUFBQUFBQUFDQUFBQUFBQU1BRmdBQUFFTm9aVzFFY21GM0lERXlMakF1TWk0eE1EYzJCQUlRQUFlNGMvOXh0VXIvVnUwUEFMVkE2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GQUFBQUJBSVFBQUFBQUFBQUFBQUFBSURHQkgyU054VVdDQVFBQUFBa0FCZ0lCQUFBQUNRQUdRZ0FBQkFJQWdBQkFBOElBZ0FCQUFPQVFBQUFBQVFDRUFBSHVIUC9jYlZLLzFidER3QzFRT2tBQklBQkFBQUFBQUlJQUNvTG4vOVVNK2tBQ2dBQ0FBSUFOd1FCQUFFQUFBU0FBZ0FBQUFBQ0NBQmo2SnYvWjEzTEFBb0FBZ0FEQUFBQUJJQURBQUFBQUFJSUFGRHRnZjluWGJ3QUNnQUNBQVFBQUFBRWdBUUFBQUFBQWdnQUV5cUkvem9GbndBS0FBSUFCUUFBQUFTQUJRQUFBQUFDQ0FBbkYzVC80TG1JQUFvQUFnQUdBRGNFQVFBQkFBQUVnQVlBQUFBQUFnZ0FBUUNtLzNQaW13QUtBQUlBQndBQ0JBSUFCd0FyQkFJQUFBQklCQUFBQm9BQUFBQUFBQUlJQURTVHFmOXpTcGdBQkFJUUFNMXNvdjl6U3BnQU5KT3AvNlo5bndBakNBRUFBQUlIQWdBQUFBQUhEUUFCQUFBQUF3QmdBTWdBQXdCT0FBQUFBQVNBQndBQUFBQUNDQUM5TTdML2VrcTNBQW9BQWdBSUFBSUVBZ0FIQUNzRUFnQUFBRWdFQUFBR2dBQUFBQUFBQWdnQThNYTEvM3F5c3dBRUFoQUFpcUN1LzNxeXN3RHd4clgvcnVXNkFDTUlBUUFBQWdjQ0FBQUFBQWNOQUFFQUFBQURBR0FBeUFBREFFNEFBQUFBQklBSUFBQUFBQUlJQUFFQXRmOWc1NEVBQ2dBQ0FBa0FBQUFFZ0FrQUFBQUFBZ2dBQVFEVC8yRG5nUUFLQUFJQUNnQUFBQVNBQ2dBQUFBQUNDQUFCQU9ML1RPeG5BQW9BQWdBTEFBQUFCSUFMQUFBQUFBSUlBQUVBMC84NThVMEFDZ0FDQUF3QUFBQUVnQXdBQUFBQUFnZ0FBUURpL3liMk13QUtBQUlBRFFBQ0JBSUFCd0FyQkFJQUFRQklCQUFBTndRQkFBRUdnQUFBQUFBQUFnZ0FOSlBsL3laZU1BQUVBaEFBeld6ZS95WmVNQUNyNnUzL1daRTNBQ01JQVFBQUFnY0NBQUFBQlFjQkFBVUVCd1lBQWdBQ0FBTUFBQWNPQUFFQUFBQURBR0FBeUFBREFFNUlBQUFBQUFTQURRQUFBQUFDQ0FBQUFOUC9FL3NaQUFvQUFnQU9BQUFBQklBT0FBQUFBQUlJQUFBQXRmOFQreGtBQ2dBQ0FBOEFBZ1FDQUFnQUt3UUNBQUFBU0FRQUFEY0VBUUFCQm9BQUFBQUFBQUlJQUFHZ3VQOFRFeFlBQkFJUUFBRmdzZjhURXhZQW1ybTQveFBUSFFBakNBRUFBQUlIQWdBQUFBQUhEUUFCQUFBQUF3QmdBTWdBQXdCUEFBQUFBQVNBRHdBQUFBQUNDQUFBQU9ML0FBQUFBQW9BQWdBUUFBQUFCSUFRQUFBQUFBSUlBQUFBQUFBQUFBQUFDZ0FDQUJFQU53UUJBQUVBQUFTQUVRQUFBQUFDQ0FELy93NEE3UVRtL3dvQUFnQVNBRGNFQVFBQkFBQUVnQklBQUFBQUFnZ0FBQUFBQU5vSnpQOEtBQUlBRXdBQ0JBSUFCd0FyQkFJQUFBQklCQUFBQm9BQUFBQUFBQUlJQURPVEF3RGFjY2ovQkFJUUFNMXMvUC9hY2NqL001TURBQTJsei84akNBRUFBQUlIQWdBQUFBQUhEUUFCQUFBQUF3QmdBTWdBQXdCT0FBQUFBQVNBRXdBQUFBQUNDQUQvL3c0QXh3Nnkvd29BQWdBVUFEY0VBUUFCQUFBRWdCUUFBQUFBQWdnQUFBQUFBTFFUbVA4S0FBSUFGUUFBQUFTQUZRQUFBQUFDQ0FBVEt1TC83UENVL3dvQUFnQVdBQUFBQklBV0FBQUFBQUlJQUZEdDIvL0FtSGYvQ2dBQ0FCY0FBZ1FDQUFjQUt3UUNBQUFBU0FRQUFBYUFBQUFBQUFBQ0NBQ0RnTi8vd0FCMC93UUNFQUFkV3RqL3dBQjAvNE9BMy8vek0zdi9Jd2dCQUFBQ0J3SUFBQUFBQncwQUFRQUFBQU1BWUFESUFBTUFUZ0FBQUFBRWdCY0FBQUFBQWdnQVkrajEvOENZYVA4S0FBSUFHQUFBQUFTQUdBQUFBQUFDQ0FBcUMvbi8wc0pLL3dvQUFnQVpBRGNFQVFBQkFBQUVnQmtBQUFBQUFnZ0F2RE1NQUt5cmZQOEtBQUlBR2dBQ0JBSUFFQUFyQkFJQUFBQklCQUFBQm9BQUFBQUFBQUlJQUx6VER3Q3NUM24vQkFJUUFMeVRDQUNzVDNuL1Z1MFBBQlAyZi84akNBRUFBQUlIQWdBQUFBQUhEUUFCQUFBQUF3QmdBTWdBQXdCVEFBQUFBQVNBR2dBQUFBQUNDQUFBQU9MLzJnbk0vd29BQWdBYkFEY0VBUUFCQUFBRWdCc0FBQUFBQWdnQUFBRFQvKzBFNXY4S0FBSUFIQUEzQkFFQUFRQUFCSUFjQUFBQUFBSUlBQUVBdGY4NThVMEFDZ0FDQUIwQUFBQUVnQjBBQUFBQUFnZ0FBUUNtLzB6c1p3QUtBQUlBSGdBQUFBV0FId0FBQUFvQUFnQWZBQVFHQkFBQkFBQUFCUVlFQUFJQUFBQUtCZ0VBQVFBQUJZQWdBQUFBQ2dBQ0FDQUFCQVlFQUFJQUFBQUZCZ1FBQXdBQUFBQUdBZ0NBQUFBQUJZQWhBQUFBQ2dBQ0FDRUFCQVlFQUFNQUFBQUZCZ1FBQkFBQUFBQUdBZ0NBQUFBQUJZQWlBQUFBQ2dBQ0FDSUFCQVlFQUFRQUFBQUZCZ1FBQlFBQUFBb0dBUUFCQUFBRmdDTUFBQUFLQUFJQUl3QUVCZ1FBQkFBQUFBVUdCQUFHQUFBQUFBWUNBSUFBQUFBRmdDUUFBQUFLQUFJQUpBQUVCZ1FBQmdBQUFBVUdCQUFIQUFBQUFBWUNBSUFBQUFBRmdDVUFBQUFLQUFJQUpRQUVCZ1FBQWdBQUFBVUdCQUFIQUFBQUFBWUNBSUFBQUFBRmdDWUFBQUFLQUFJQUpnQUVCZ1FBQmdBQUFBVUdCQUFJQUFBQUFBQUZnQ2NBQUFBS0FBSUFKd0FFQmdRQUNBQUFBQVVHQkFBSkFBQUFBQVlDQUlBQUFBQUZnQ2dBQUFBS0FBSUFLQUFFQmdRQUNRQUFBQVVHQkFBS0FBQUFBQVlDQUlBQUFBQUZnQ2tBQUFBS0FBSUFLUUFFQmdRQUNnQUFBQVVHQkFBTEFBQUFBQVlDQUlBQUFBQUZnQ29BQUFBS0FBSUFLZ0FFQmdRQUN3QUFBQVVHQkFBTUFBQUFDZ1lCQUFFQUFBV0FLd0FBQUFvQUFnQXJBQVFHQkFBTUFBQUFCUVlFQUEwQUFBQUtCZ0VBQVFBQUJZQXNBQUFBQ2dBQ0FDd0FCQVlFQUEwQUFBQUZCZ1FBRGdBQUFBQUdBZ0FDQUFBQUJZQXRBQUFBQ2dBQ0FDMEFCQVlFQUEwQUFBQUZCZ1FBRHdBQUFBb0dBUUFCQUFBRmdDNEFBQUFLQUFJQUxnQUVCZ1FBRHdBQUFBVUdCQUFRQUFBQUNnWUJBQUVBQUFXQUx3QUFBQW9BQWdBdkFBUUdCQUFRQUFBQUJRWUVBQkVBQUFBS0JnRUFBUUFBQllBd0FBQUFDZ0FDQURBQUJBWUVBQkVBQUFBRkJnUUFFZ0FBQUFvR0FRQUJBQUFGZ0RFQUFBQUtBQUlBTVFBRUJnUUFFZ0FBQUFVR0JBQVRBQUFBQ2dZQkFBRUFBQVdBTWdBQUFBb0FBZ0F5QUFRR0JBQVRBQUFBQlFZRUFCUUFBQUFLQmdFQUFRQUFCWUF6QUFBQUNnQUNBRE1BQkFZRUFCUUFBQUFGQmdRQUZRQUFBQUFHQWdDQUFBQUFCWUEwQUFBQUNnQUNBRFFBQkFZRUFCVUFBQUFGQmdRQUZnQUFBQUFHQWdDQUFBQUFCWUExQUFBQUNnQUNBRFVBQkFZRUFCWUFBQUFGQmdRQUZ3QUFBQUFHQWdDQUFBQUFCWUEyQUFBQUNnQUNBRFlBQkFZRUFCY0FBQUFGQmdRQUdBQUFBQW9HQVFBQkFBQUZnRGNBQUFBS0FBSUFOd0FFQmdRQUZ3QUFBQVVHQkFBWkFBQUFBQVlDQUlBQUFBQUZnRGdBQUFBS0FBSUFPQUFFQmdRQUZBQUFBQVVHQkFBWkFBQUFBQVlDQUlBQUFBQUZnRGtBQUFBS0FBSUFPUUFFQmdRQUVnQUFBQVVHQkFBYUFBQUFDZ1lCQUFFQUFBV0FPZ0FBQUFvQUFnQTZBQVFHQkFBYUFBQUFCUVlFQUJzQUFBQUtCZ0VBQVFBQUJZQTdBQUFBQ2dBQ0FEc0FCQVlFQUE4QUFBQUZCZ1FBR3dBQUFBb0dBUUFCQUFBRmdEd0FBQUFLQUFJQVBBQUVCZ1FBQ3dBQUFBVUdCQUFjQUFBQUFBWUNBSUFBQUFBRmdEMEFBQUFLQUFJQVBRQUVCZ1FBSEFBQUFBVUdCQUFkQUFBQUFBWUNBSUFBQUFBRmdENEFBQUFLQUFJQVBnQUVCZ1FBQ0FBQUFBVUdCQUFkQUFBQUFBWUNBSUFBQUFBSGdFRUFBQUFFQWhBQWdUMlovN1BVd1FDQlBabi9NZnl4QUFvQUFnQS9BQkFBUndBQUFGUm9aWEpsSUdseklHRWdkbUZzWlc1alpTQnZjaUJqYUdGeVoyVWdaWEp5YjNJZ2MyOXRaWGRvWlhKbElHbHVJSFJvYVhNZ1lYSnZiV0YwYVdNZ2MzbHpkR1Z0TGdBS0FnQUVBQVFLQWdBQkFBMENEQUF4L0xFQWdUMlovd0FBQUFBT0Fnd0FzOVRCQUlFOW1mOEFBQUFBRHdJTUFESDhzUUFDRnFuL0FBQUFBQUFBQjRCQ0FBQUFCQUlRQUFFQXhQK1RHbjBBQVFERS8wenNad0FLQUFJQVFBQUFDZ0lBQkFBRUNnSUFBUUFOQWd3QVRPeG5BQUVBeFA4QUFBQUFEZ0lNQUpNYWZRQUJBTVQvQUFBQUFBOENEQUJNN0djQVJ5N1ovd0FBQUFBQUFBZUFRd0FBQUFRQ0VBQ0JQZlAvZDlLUi80RTk4Ly8yK1lIL0NnQUNBRUVBQUFvQ0FBUUFCQW9DQUFFQURRSU1BUGI1Z2YrQlBmUC9BQUFBQUE0Q0RBQjMwcEgvZ1Qzei93QUFBQUFQQWd3QTl2bUIvd0VXQXdBQUFBQUFBQUFBQUFBQUFBQUFBQT09</t>
        </r>
      </text>
    </comment>
    <comment ref="K254" authorId="0">
      <text>
        <r>
          <rPr>
            <sz val="9"/>
            <color indexed="81"/>
            <rFont val="Tahoma"/>
            <family val="2"/>
          </rPr>
          <t>QzIySDI3TjVPU3xNQVNURVIgU0hFRVRQaWN0dXJlIDQ1NXxWbXBEUkRBeE1EQUVBd0lCQUFBQUFBQUFBQUFBQUFDQUFBQUFBQU1BRmdBQUFFTm9aVzFFY21GM0lERXlMakF1TWk0eE1EYzJCQUlRQUFlNGMvOXh0VXIvVnUwUEFMVkE2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GQUFBQUJBSVFBQUFBQUFBQUFBQUFBSURHQkgyU054VVdDQVFBQUFBa0FCZ0lCQUFBQUNRQUdRZ0FBQkFJQWdBQkFBOElBZ0FCQUFPQVFBQUFBQVFDRUFBSHVIUC9jYlZLLzFidER3QzFRT2tBQklBQkFBQUFBQUlJQUNvTG4vOVVNK2tBQ2dBQ0FBSUFOd1FCQUFFQUFBU0FBZ0FBQUFBQ0NBQmo2SnYvWjEzTEFBb0FBZ0FEQUFBQUJJQURBQUFBQUFJSUFGRHRnZjluWGJ3QUNnQUNBQVFBQUFBRWdBUUFBQUFBQWdnQUV5cUkvem9GbndBS0FBSUFCUUFBQUFTQUJRQUFBQUFDQ0FBbkYzVC80TG1JQUFvQUFnQUdBRGNFQVFBQkFBQUVnQVlBQUFBQUFnZ0FBUUNtLzNQaW13QUtBQUlBQndBQ0JBSUFCd0FyQkFJQUFBQklCQUFBQm9BQUFBQUFBQUlJQURTVHFmOXpTcGdBQkFJUUFNMXNvdjl6U3BnQU5KT3AvNlo5bndBakNBRUFBQUlIQWdBQUFBQUhEUUFCQUFBQUF3QmdBTWdBQXdCT0FBQUFBQVNBQndBQUFBQUNDQUM5TTdML2VrcTNBQW9BQWdBSUFBSUVBZ0FIQUNzRUFnQUFBRWdFQUFBR2dBQUFBQUFBQWdnQThNYTEvM3F5c3dBRUFoQUFpcUN1LzNxeXN3RHd4clgvcnVXNkFDTUlBUUFBQWdjQ0FBQUFBQWNOQUFFQUFBQURBR0FBeUFBREFFNEFBQUFBQklBSUFBQUFBQUlJQUFFQXRmOWc1NEVBQ2dBQ0FBa0FBQUFFZ0FrQUFBQUFBZ2dBQVFEVC8yRG5nUUFLQUFJQUNnQUFBQVNBQ2dBQUFBQUNDQUFCQU9ML1RPeG5BQW9BQWdBTEFBQUFCSUFMQUFBQUFBSUlBQUVBMC84NThVMEFDZ0FDQUF3QUFBQUVnQXdBQUFBQUFnZ0FBUURpL3liMk13QUtBQUlBRFFBQ0JBSUFCd0FyQkFJQUFRQklCQUFBTndRQkFBRUdnQUFBQUFBQUFnZ0FOSlBsL3laZU1BQUVBaEFBeld6ZS95WmVNQUNyNnUzL1daRTNBQ01JQVFBQUFnY0NBQUFBQlFjQkFBVUVCd1lBQWdBQ0FBTUFBQWNPQUFFQUFBQURBR0FBeUFBREFFNUlBQUFBQUFTQURRQUFBQUFDQ0FBQUFOUC9FL3NaQUFvQUFnQU9BQUFBQklBT0FBQUFBQUlJQUFBQXRmOFQreGtBQ2dBQ0FBOEFBZ1FDQUFnQUt3UUNBQUFBU0FRQUFEY0VBUUFCQm9BQUFBQUFBQUlJQUFHZ3VQOFRFeFlBQkFJUUFBRmdzZjhURXhZQW1ybTQveFBUSFFBakNBRUFBQUlIQWdBQUFBQUhEUUFCQUFBQUF3QmdBTWdBQXdCUEFBQUFBQVNBRHdBQUFBQUNDQUFBQU9ML0FBQUFBQW9BQWdBUUFBQUFCSUFRQUFBQUFBSUlBQUFBQUFBQUFBQUFDZ0FDQUJFQU53UUJBQUVBQUFTQUVRQUFBQUFDQ0FELy93NEE3UVRtL3dvQUFnQVNBRGNFQVFBQkFBQUVnQklBQUFBQUFnZ0FBQUFBQU5vSnpQOEtBQUlBRXdBQ0JBSUFCd0FyQkFJQUFBQklCQUFBQm9BQUFBQUFBQUlJQURPVEF3RGFjY2ovQkFJUUFNMXMvUC9hY2NqL001TURBQTJsei84akNBRUFBQUlIQWdBQUFBQUhEUUFCQUFBQUF3QmdBTWdBQXdCT0FBQUFBQVNBRXdBQUFBQUNDQUQvL3c0QXh3Nnkvd29BQWdBVUFEY0VBUUFCQUFBRWdCUUFBQUFBQWdnQUFBQUFBTFFUbVA4S0FBSUFGUUFBQUFTQUZRQUFBQUFDQ0FBVEt1TC83UENVL3dvQUFnQVdBQUFBQklBV0FBQUFBQUlJQUZEdDIvL0FtSGYvQ2dBQ0FCY0FBZ1FDQUFjQUt3UUNBQUFBU0FRQUFBYUFBQUFBQUFBQ0NBQ0RnTi8vd0FCMC93UUNFQUFkV3RqL3dBQjAvNE9BMy8vek0zdi9Jd2dCQUFBQ0J3SUFBQUFBQncwQUFRQUFBQU1BWUFESUFBTUFUZ0FBQUFBRWdCY0FBQUFBQWdnQVkrajEvOENZYVA4S0FBSUFHQUFBQUFTQUdBQUFBQUFDQ0FBcUMvbi8wc0pLL3dvQUFnQVpBRGNFQVFBQkFBQUVnQmtBQUFBQUFnZ0F2RE1NQUt5cmZQOEtBQUlBR2dBQ0JBSUFFQUFyQkFJQUFBQklCQUFBQm9BQUFBQUFBQUlJQUx6VER3Q3NUM24vQkFJUUFMeVRDQUNzVDNuL1Z1MFBBQlAyZi84akNBRUFBQUlIQWdBQUFBQUhEUUFCQUFBQUF3QmdBTWdBQXdCVEFBQUFBQVNBR2dBQUFBQUNDQUFBQU9MLzJnbk0vd29BQWdBYkFEY0VBUUFCQUFBRWdCc0FBQUFBQWdnQUFBRFQvKzBFNXY4S0FBSUFIQUEzQkFFQUFRQUFCSUFjQUFBQUFBSUlBQUVBdGY4NThVMEFDZ0FDQUIwQUFBQUVnQjBBQUFBQUFnZ0FBUUNtLzB6c1p3QUtBQUlBSGdBQUFBV0FId0FBQUFvQUFnQWZBQVFHQkFBQkFBQUFCUVlFQUFJQUFBQUtCZ0VBQVFBQUJZQWdBQUFBQ2dBQ0FDQUFCQVlFQUFJQUFBQUZCZ1FBQXdBQUFBQUdBZ0NBQUFBQUJZQWhBQUFBQ2dBQ0FDRUFCQVlFQUFNQUFBQUZCZ1FBQkFBQUFBQUdBZ0NBQUFBQUJZQWlBQUFBQ2dBQ0FDSUFCQVlFQUFRQUFBQUZCZ1FBQlFBQUFBb0dBUUFCQUFBRmdDTUFBQUFLQUFJQUl3QUVCZ1FBQkFBQUFBVUdCQUFHQUFBQUFBWUNBSUFBQUFBRmdDUUFBQUFLQUFJQUpBQUVCZ1FBQmdBQUFBVUdCQUFIQUFBQUFBWUNBSUFBQUFBRmdDVUFBQUFLQUFJQUpRQUVCZ1FBQWdBQUFBVUdCQUFIQUFBQUFBWUNBSUFBQUFBRmdDWUFBQUFLQUFJQUpnQUVCZ1FBQmdBQUFBVUdCQUFJQUFBQUFBQUZnQ2NBQUFBS0FBSUFKd0FFQmdRQUNBQUFBQVVHQkFBSkFBQUFBQVlDQUlBQUFBQUZnQ2dBQUFBS0FBSUFLQUFFQmdRQUNRQUFBQVVHQkFBS0FBQUFBQVlDQUlBQUFBQUZnQ2tBQUFBS0FBSUFLUUFFQmdRQUNnQUFBQVVHQkFBTEFBQUFBQVlDQUlBQUFBQUZnQ29BQUFBS0FBSUFLZ0FFQmdRQUN3QUFBQVVHQkFBTUFBQUFDZ1lCQUFFQUFBV0FLd0FBQUFvQUFnQXJBQVFHQkFBTUFBQUFCUVlFQUEwQUFBQUtCZ0VBQVFBQUJZQXNBQUFBQ2dBQ0FDd0FCQVlFQUEwQUFBQUZCZ1FBRGdBQUFBQUdBZ0FDQUFBQUJZQXRBQUFBQ2dBQ0FDMEFCQVlFQUEwQUFBQUZCZ1FBRHdBQUFBb0dBUUFCQUFBRmdDNEFBQUFLQUFJQUxnQUVCZ1FBRHdBQUFBVUdCQUFRQUFBQUNnWUJBQUVBQUFXQUx3QUFBQW9BQWdBdkFBUUdCQUFRQUFBQUJRWUVBQkVBQUFBS0JnRUFBUUFBQllBd0FBQUFDZ0FDQURBQUJBWUVBQkVBQUFBRkJnUUFFZ0FBQUFvR0FRQUJBQUFGZ0RFQUFBQUtBQUlBTVFBRUJnUUFFZ0FBQUFVR0JBQVRBQUFBQ2dZQkFBRUFBQVdBTWdBQUFBb0FBZ0F5QUFRR0JBQVRBQUFBQlFZRUFCUUFBQUFLQmdFQUFRQUFCWUF6QUFBQUNnQUNBRE1BQkFZRUFCUUFBQUFGQmdRQUZRQUFBQUFHQWdDQUFBQUFCWUEwQUFBQUNnQUNBRFFBQkFZRUFCVUFBQUFGQmdRQUZnQUFBQUFHQWdDQUFBQUFCWUExQUFBQUNnQUNBRFVBQkFZRUFCWUFBQUFGQmdRQUZ3QUFBQUFHQWdDQUFBQUFCWUEyQUFBQUNnQUNBRFlBQkFZRUFCY0FBQUFGQmdRQUdBQUFBQW9HQVFBQkFBQUZnRGNBQUFBS0FBSUFOd0FFQmdRQUZ3QUFBQVVHQkFBWkFBQUFBQVlDQUlBQUFBQUZnRGdBQUFBS0FBSUFPQUFFQmdRQUZBQUFBQVVHQkFBWkFBQUFBQVlDQUlBQUFBQUZnRGtBQUFBS0FBSUFPUUFFQmdRQUVnQUFBQVVHQkFBYUFBQUFDZ1lCQUFFQUFBV0FPZ0FBQUFvQUFnQTZBQVFHQkFBYUFBQUFCUVlFQUJzQUFBQUtCZ0VBQVFBQUJZQTdBQUFBQ2dBQ0FEc0FCQVlFQUE4QUFBQUZCZ1FBR3dBQUFBb0dBUUFCQUFBRmdEd0FBQUFLQUFJQVBBQUVCZ1FBQ3dBQUFBVUdCQUFjQUFBQUFBWUNBSUFBQUFBRmdEMEFBQUFLQUFJQVBRQUVCZ1FBSEFBQUFBVUdCQUFkQUFBQUFBWUNBSUFBQUFBRmdENEFBQUFLQUFJQVBnQUVCZ1FBQ0FBQUFBVUdCQUFkQUFBQUFBWUNBSUFBQUFBSGdFRUFBQUFFQWhBQWdUMlovN1BVd1FDQlBabi9NZnl4QUFvQUFnQS9BQkFBUndBQUFGUm9aWEpsSUdseklHRWdkbUZzWlc1alpTQnZjaUJqYUdGeVoyVWdaWEp5YjNJZ2MyOXRaWGRvWlhKbElHbHVJSFJvYVhNZ1lYSnZiV0YwYVdNZ2MzbHpkR1Z0TGdBS0FnQUVBQVFLQWdBQkFBMENEQUF4L0xFQWdUMlovd0FBQUFBT0Fnd0FzOVRCQUlFOW1mOEFBQUFBRHdJTUFESDhzUUFDRnFuL0FBQUFBQUFBQjRCQ0FBQUFCQUlRQUFFQXhQK1RHbjBBQVFERS8wenNad0FLQUFJQVFBQUFDZ0lBQkFBRUNnSUFBUUFOQWd3QVRPeG5BQUVBeFA4QUFBQUFEZ0lNQUpNYWZRQUJBTVQvQUFBQUFBOENEQUJNN0djQVJ5N1ovd0FBQUFBQUFBZUFRd0FBQUFRQ0VBQ0JQZlAvZDlLUi80RTk4Ly8yK1lIL0NnQUNBRUVBQUFvQ0FBUUFCQW9DQUFFQURRSU1BUGI1Z2YrQlBmUC9BQUFBQUE0Q0RBQjMwcEgvZ1Qzei93QUFBQUFQQWd3QTl2bUIvd0VXQXdBQUFBQUFBQUFBQUFBQUFBQUFBQT09</t>
        </r>
      </text>
    </comment>
    <comment ref="J255" authorId="0">
      <text>
        <r>
          <rPr>
            <sz val="9"/>
            <color indexed="81"/>
            <rFont val="Tahoma"/>
            <family val="2"/>
          </rPr>
          <t>QzIzSDIxQ2xOMk80fE1BU1RFUiBTSEVFVFBpY3R1cmUgNDUzfFZtcERSREF4TURBRUF3SUJBQUFBQUFBQUFBQUFBQUNBQUFBQUFBTUFGZ0FBQUVOb1pXMUVjbUYzSURFeUxqQXVNaTR4TURjMkJBSVFBS0I0ZXY5Z3dLbi9tYmtoQUNlWj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SDJTTnhVV0NBUUFBQUFrQUJnSUJBQUFBQ1FBR1FnQUFCQUlBZ0FCQUE4SUFnQUJBQU9BUWdBQUFBUUNFQUNnZUhyL1lNQ3AvNW01SVFBbm1lSUFCSUFCQUFBQUFBSUlBTFFUbVA5T0t1SUFDZ0FDQUFJQU53UUJBQUVBQUFTQUFnQUFBQUFDQ0FESERyTC9UaXJUQUFvQUFnQURBQUlFQWdBSUFDc0VBZ0FBQUVnRUFBQTNCQUVBQVFhQUFBQUFBQUFDQ0FESHJyWC9Ua0xQQUFRQ0VBREhicTcvVGtMUEFHREl0ZjlPQXRjQUl3Z0JBQUFDQndJQUFBQUFCdzBBQVFBQUFBTUFZQURJQUFNQVR3QUFBQUFFZ0FNQUFBQUFBZ2dBeHc2eS8wNHF0UUFLQUFJQUJBQUFBQVNBQkFBQUFBQUNDQUMwRTVqL1RpcW1BQW9BQWdBRkFBQUFCSUFGQUFBQUFBSUlBTFFUbVA5T0tvZ0FDZ0FDQUFZQUFBQUVnQVlBQUFBQUFnZ0FvQmgrLzA0cWVRQUtBQUlBQndBQ0JBSUFDQUFyQkFJQUFBQklCQUFBTndRQkFBRUdnQUFBQUFBQUFnZ0FvTGlCLzA1Q2RRQUVBaEFBb0hoNi8wNUNkUUE2MG9IL1RnSjlBQ01JQVFBQUFnY0NBQUFBQUFjTkFBRUFBQUFEQUdBQXlBQURBRThBQUFBQUJJQUhBQUFBQUFJSUFLQVlmdjlPS2xzQUNnQUNBQWdBTndRQkFBRUFBQVNBQ0FBQUFBQUNDQURIRHJML1RpcDVBQW9BQWdBSkFBQUFCSUFKQUFBQUFBSUlBTm9KelA5T0tvZ0FDZ0FDQUFvQUFBQUVnQW9BQUFBQUFnZ0EyZ25NLzA0cXBnQUtBQUlBQ3dBQUFBU0FDd0FBQUFBQ0NBRHRCT2IvVGlwNUFBb0FBZ0FNQUFBQUJJQU1BQUFBQUFJSUFBQUFBQUJPS29nQUNnQUNBQTBBQWdRQ0FBZ0FLd1FDQUFBQVNBUUFBRGNFQVFBQkJvQUFBQUFBQUFJSUFBQ2dBd0JPUW9RQUJBSVFBQUZnL1A5T1FvUUFtYmtEQUU0Q2pBQWpDQUVBQUFJSEFnQUFBQUFIRFFBQkFBQUFBd0JnQU1nQUF3QlBBQUFBQUFTQURRQUFBQUFDQ0FEdEJPYi9UaXBiQUFvQUFnQU9BQUlFQWdBSEFDc0VBZ0FCQUVnRUFBQTNCQUVBQVFhQUFBQUFBQUFDQ0FBZ21Pbi9Uc0plQUFRQ0VBQzZjZUwvNTF0UUFDQ1k2ZjlPd2w0QUl3Z0JBUDhCQndFQS93SUhBZ0FBQUFVSEFRQURBQWNPQUFFQUFBQURBR0FBeUFBREFFNUlBQUFBQUFTQURnQUFBQUFDQ0FBQUFBQUFUaXBNQUFvQUFnQVBBRGNFQVFBQkFBQUVnQThBQUFBQUFnZ0FBQUFBQUU0cUxnQUtBQUlBRUFBQUFBU0FFQUFBQUFBQ0NBQkFSUmdBSFlnY0FBb0FBZ0FSQURjRUFRQUJBQUFFZ0JFQUFBQUFBZ2dBQUFBUEFBQUFBQUFLQUFJQUVnQUFBQVNBRWdBQUFBQUNDQUQvL3gwQTdRVG0vd29BQWdBVEFBQUFCSUFUQUFBQUFBSUlBUC8vRGdEYUNjei9DZ0FDQUJRQUFBQUVnQlFBQUFBQUFnZ0EvLzhkQU1jT3N2OEtBQUlBRlFBQ0JBSUFFUUFyQkFJQUFBQklCQUFBTndRQkFBRUdnQUFBQUFBQUFnZ0EvNThoQU1jbXMvOEVBaEFBQUdBYUFHREFxZitadVNFQXh5YXoveU1JQVFEL0FRY0JBUDhDQndJQUFBQUZCd0VBQXdBSERnQUJBQUFBQXdCZ0FNZ0FBd0JEYkFBQUFBQUVnQlVBQUFBQUFnZ0FBQUR4LzlvSnpQOEtBQUlBRmdBQUFBU0FGZ0FBQUFBQ0NBQUFBT0wvN1FUbS93b0FBZ0FYQUFBQUJJQVhBQUFBQUFJSUFBQUE4ZjhBQUFBQUNnQUNBQmdBQUFBRWdCZ0FBQUFBQWdnQXdMcm4veDJJSEFBS0FBSUFHUUFDQkFJQUNBQXJCQUlBQUFCSUJBQUFOd1FCQUFFR2dBQUFBQUFBQWdnQXdGcnIveDJnR0FBRUFoQUF3QnJrL3gyZ0dBQmFkT3YvSFdBZ0FDTUlBUUFBQWdjQ0FBQUFBQWNOQUFFQUFBQURBR0FBeUFBREFFOEFBQUFBQklBWkFBQUFBQUlJQUFBQXhQL3RCT2IvQ2dBQ0FCb0FBQUFFZ0JvQUFBQUFBZ2dBQUFDMS85b0p6UDhLQUFJQUd3QUFBQVNBR3dBQUFBQUNDQUFBQUpmLzJnbk0vd29BQWdBY0FBQUFCSUFjQUFBQUFBSUlBQUFBaVAvdEJPYi9DZ0FDQUIwQUFnUUNBQWNBS3dRQ0FBQUFTQVFBQUFhQUFBQUFBQUFDQ0FBMGs0di83V3ppL3dRQ0VBRE5iSVQvN1d6aS96U1RpLzhnb09uL0l3Z0JBQUFDQndJQUFBQUFCdzBBQVFBQUFBTUFZQURJQUFNQVRnQUFBQUFFZ0IwQUFBQUFBZ2dBQUFDWC93QUFBQUFLQUFJQUhnQUFBQVNBSGdBQUFBQUNDQUFBQUxYL0FBQUFBQW9BQWdBZkFBQUFCWUFnQUFBQUNnQUNBQ0FBQkFZRUFBRUFBQUFGQmdRQUFnQUFBQW9HQVFBQkFBQUZnQ0VBQUFBS0FBSUFJUUFFQmdRQUFnQUFBQVVHQkFBREFBQUFDZ1lCQUFFQUFBV0FJZ0FBQUFvQUFnQWlBQVFHQkFBREFBQUFCUVlFQUFRQUFBQUFCZ0lBZ0FBQUFBV0FJd0FBQUFvQUFnQWpBQVFHQkFBRUFBQUFCUVlFQUFVQUFBQUFCZ0lBZ0FBQUFBV0FKQUFBQUFvQUFnQWtBQVFHQkFBRkFBQUFCUVlFQUFZQUFBQUtCZ0VBQVFBQUJZQWxBQUFBQ2dBQ0FDVUFCQVlFQUFZQUFBQUZCZ1FBQndBQUFBb0dBUUFCQUFBRmdDWUFBQUFLQUFJQUpnQUVCZ1FBQlFBQUFBVUdCQUFJQUFBQUFBWUNBSUFBQUFBRmdDY0FBQUFLQUFJQUp3QUVCZ1FBQ0FBQUFBVUdCQUFKQUFBQUFBWUNBSUFBQUFBRmdDZ0FBQUFLQUFJQUtBQUVCZ1FBQ1FBQUFBVUdCQUFLQUFBQUFBWUNBSUFBQUFBRmdDa0FBQUFLQUFJQUtRQUVCZ1FBQXdBQUFBVUdCQUFLQUFBQUFBWUNBSUFBQUFBRmdDb0FBQUFLQUFJQUtnQUVCZ1FBQ1FBQUFBVUdCQUFMQUFBQUNnWUJBQUVBQUFXQUt3QUFBQW9BQWdBckFBUUdCQUFMQUFBQUJRWUVBQXdBQUFBQUJnSUFBZ0FBQUFXQUxBQUFBQW9BQWdBc0FBUUdCQUFMQUFBQUJRWUVBQTBBQUFBS0JnRUFBUUFBQllBdEFBQUFDZ0FDQUMwQUJBWUVBQTBBQUFBRkJnUUFEZ0FBQUFvR0FRQUJBQUFGZ0M0QUFBQUtBQUlBTGdBRUJnUUFEZ0FBQUFVR0JBQVBBQUFBQ2dZQkFBRUFBQVdBTHdBQUFBb0FBZ0F2QUFRR0JBQVBBQUFBQlFZRUFCQUFBQUFLQmdFQUFRQUFCWUF3QUFBQUNnQUNBREFBQkFZRUFCQUFBQUFGQmdRQUVRQUFBQW9HQVFBQkFBQUZnREVBQUFBS0FBSUFNUUFFQmdRQUVRQUFBQVVHQkFBU0FBQUFBQVlDQUlBQUFBQUZnRElBQUFBS0FBSUFNZ0FFQmdRQUVnQUFBQVVHQkFBVEFBQUFBQVlDQUlBQUFBQUZnRE1BQUFBS0FBSUFNd0FFQmdRQUV3QUFBQVVHQkFBVUFBQUFDZ1lCQUFFQUFBV0FOQUFBQUFvQUFnQTBBQVFHQkFBVEFBQUFCUVlFQUJVQUFBQUFCZ0lBZ0FBQUFBV0FOUUFBQUFvQUFnQTFBQVFHQkFBVkFBQUFCUVlFQUJZQUFBQUFCZ0lBZ0FBQUFBV0FOZ0FBQUFvQUFnQTJBQVFHQkFBV0FBQUFCUVlFQUJjQUFBQUFCZ0lBZ0FBQUFBV0FOd0FBQUFvQUFnQTNBQVFHQkFBUkFBQUFCUVlFQUJjQUFBQUFCZ0lBZ0FBQUFBV0FPQUFBQUFvQUFnQTRBQVFHQkFBWEFBQUFCUVlFQUJnQUFBQUtCZ0VBQVFBQUJZQTVBQUFBQ2dBQ0FEa0FCQVlFQUE4QUFBQUZCZ1FBR0FBQUFBb0dBUUFCQUFBRmdEb0FBQUFLQUFJQU9nQUVCZ1FBRmdBQUFBVUdCQUFaQUFBQUFBQUZnRHNBQUFBS0FBSUFPd0FFQmdRQUdRQUFBQVVHQkFBYUFBQUFBQVlDQUlBQUFBQUZnRHdBQUFBS0FBSUFQQUFFQmdRQUdnQUFBQVVHQkFBYkFBQUFBQVlDQUlBQUFBQUZnRDBBQUFBS0FBSUFQUUFFQmdRQUd3QUFBQVVHQkFBY0FBQUFBQVlDQUlBQUFBQUZnRDRBQUFBS0FBSUFQZ0FFQmdRQUhBQUFBQVVHQkFBZEFBQUFBQVlDQUlBQUFBQUZnRDhBQUFBS0FBSUFQd0FFQmdRQUhRQUFBQVVHQkFBZUFBQUFBQVlDQUlBQUFBQUZnRUFBQUFBS0FBSUFRQUFFQmdRQUdRQUFBQVVHQkFBZUFBQUFBQVlDQUlBQUFBQUhnRU1BQUFBRUFoQUF4dzZ5LzVSWXJBREhEckwvVGlxWEFBb0FBZ0JCQUFBS0FnQUVBQVFLQWdBQkFBMENEQUJPS3BjQXh3Nnkvd0FBQUFBT0Fnd0FsRmlzQU1jT3N2OEFBQUFBRHdJTUFFNHFsd0FOUGNmL0FBQUFBQUFBQjRCRUFBQUFCQUlRQUFBQUFBQTBNL3YvQUFBQUFPMEU1djhLQUFJQVFnQUFDZ0lBQkFBRUNnSUFBUUFOQWd3QTdRVG0vd0FBQUFBQUFBQUFEZ0lNQURReisvOEFBQUFBQUFBQUFBOENEQUR0Qk9iL1JpNFZBQUFBQUFBQUFBZUFSUUFBQUFRQ0VBQUFBS2IvTkRQNy93QUFwdi90Qk9iL0NnQUNBRU1BQUFvQ0FBUUFCQW9DQUFFQURRSU1BTzBFNXY4QUFLYi9BQUFBQUE0Q0RBQTBNL3YvQUFDbS93QUFBQUFQQWd3QTdRVG0vMGN1dS84QUFBQUFBQUFBQUFBQUFBQUFBQT09</t>
        </r>
      </text>
    </comment>
    <comment ref="K255" authorId="0">
      <text>
        <r>
          <rPr>
            <sz val="9"/>
            <color indexed="81"/>
            <rFont val="Tahoma"/>
            <family val="2"/>
          </rPr>
          <t>QzIzSDIxQ2xOMk80fE1BU1RFUiBTSEVFVFBpY3R1cmUgNDUzfFZtcERSREF4TURBRUF3SUJBQUFBQUFBQUFBQUFBQUNBQUFBQUFBTUFGZ0FBQUVOb1pXMUVjbUYzSURFeUxqQXVNaTR4TURjMkJBSVFBS0I0ZXY5Z3dLbi9tYmtoQUNlWj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SDJTTnhVV0NBUUFBQUFrQUJnSUJBQUFBQ1FBR1FnQUFCQUlBZ0FCQUE4SUFnQUJBQU9BUWdBQUFBUUNFQUNnZUhyL1lNQ3AvNW01SVFBbm1lSUFCSUFCQUFBQUFBSUlBTFFUbVA5T0t1SUFDZ0FDQUFJQU53UUJBQUVBQUFTQUFnQUFBQUFDQ0FESERyTC9UaXJUQUFvQUFnQURBQUlFQWdBSUFDc0VBZ0FBQUVnRUFBQTNCQUVBQVFhQUFBQUFBQUFDQ0FESHJyWC9Ua0xQQUFRQ0VBREhicTcvVGtMUEFHREl0ZjlPQXRjQUl3Z0JBQUFDQndJQUFBQUFCdzBBQVFBQUFBTUFZQURJQUFNQVR3QUFBQUFFZ0FNQUFBQUFBZ2dBeHc2eS8wNHF0UUFLQUFJQUJBQUFBQVNBQkFBQUFBQUNDQUMwRTVqL1RpcW1BQW9BQWdBRkFBQUFCSUFGQUFBQUFBSUlBTFFUbVA5T0tvZ0FDZ0FDQUFZQUFBQUVnQVlBQUFBQUFnZ0FvQmgrLzA0cWVRQUtBQUlBQndBQ0JBSUFDQUFyQkFJQUFBQklCQUFBTndRQkFBRUdnQUFBQUFBQUFnZ0FvTGlCLzA1Q2RRQUVBaEFBb0hoNi8wNUNkUUE2MG9IL1RnSjlBQ01JQVFBQUFnY0NBQUFBQUFjTkFBRUFBQUFEQUdBQXlBQURBRThBQUFBQUJJQUhBQUFBQUFJSUFLQVlmdjlPS2xzQUNnQUNBQWdBTndRQkFBRUFBQVNBQ0FBQUFBQUNDQURIRHJML1RpcDVBQW9BQWdBSkFBQUFCSUFKQUFBQUFBSUlBTm9KelA5T0tvZ0FDZ0FDQUFvQUFBQUVnQW9BQUFBQUFnZ0EyZ25NLzA0cXBnQUtBQUlBQ3dBQUFBU0FDd0FBQUFBQ0NBRHRCT2IvVGlwNUFBb0FBZ0FNQUFBQUJJQU1BQUFBQUFJSUFBQUFBQUJPS29nQUNnQUNBQTBBQWdRQ0FBZ0FLd1FDQUFBQVNBUUFBRGNFQVFBQkJvQUFBQUFBQUFJSUFBQ2dBd0JPUW9RQUJBSVFBQUZnL1A5T1FvUUFtYmtEQUU0Q2pBQWpDQUVBQUFJSEFnQUFBQUFIRFFBQkFBQUFBd0JnQU1nQUF3QlBBQUFBQUFTQURRQUFBQUFDQ0FEdEJPYi9UaXBiQUFvQUFnQU9BQUlFQWdBSEFDc0VBZ0FCQUVnRUFBQTNCQUVBQVFhQUFBQUFBQUFDQ0FBZ21Pbi9Uc0plQUFRQ0VBQzZjZUwvNTF0UUFDQ1k2ZjlPd2w0QUl3Z0JBUDhCQndFQS93SUhBZ0FBQUFVSEFRQURBQWNPQUFFQUFBQURBR0FBeUFBREFFNUlBQUFBQUFTQURnQUFBQUFDQ0FBQUFBQUFUaXBNQUFvQUFnQVBBRGNFQVFBQkFBQUVnQThBQUFBQUFnZ0FBQUFBQUU0cUxnQUtBQUlBRUFBQUFBU0FFQUFBQUFBQ0NBQkFSUmdBSFlnY0FBb0FBZ0FSQURjRUFRQUJBQUFFZ0JFQUFBQUFBZ2dBQUFBUEFBQUFBQUFLQUFJQUVnQUFBQVNBRWdBQUFBQUNDQUQvL3gwQTdRVG0vd29BQWdBVEFBQUFCSUFUQUFBQUFBSUlBUC8vRGdEYUNjei9DZ0FDQUJRQUFBQUVnQlFBQUFBQUFnZ0EvLzhkQU1jT3N2OEtBQUlBRlFBQ0JBSUFFUUFyQkFJQUFBQklCQUFBTndRQkFBRUdnQUFBQUFBQUFnZ0EvNThoQU1jbXMvOEVBaEFBQUdBYUFHREFxZitadVNFQXh5YXoveU1JQVFEL0FRY0JBUDhDQndJQUFBQUZCd0VBQXdBSERnQUJBQUFBQXdCZ0FNZ0FBd0JEYkFBQUFBQUVnQlVBQUFBQUFnZ0FBQUR4LzlvSnpQOEtBQUlBRmdBQUFBU0FGZ0FBQUFBQ0NBQUFBT0wvN1FUbS93b0FBZ0FYQUFBQUJJQVhBQUFBQUFJSUFBQUE4ZjhBQUFBQUNnQUNBQmdBQUFBRWdCZ0FBQUFBQWdnQXdMcm4veDJJSEFBS0FBSUFHUUFDQkFJQUNBQXJCQUlBQUFCSUJBQUFOd1FCQUFFR2dBQUFBQUFBQWdnQXdGcnIveDJnR0FBRUFoQUF3QnJrL3gyZ0dBQmFkT3YvSFdBZ0FDTUlBUUFBQWdjQ0FBQUFBQWNOQUFFQUFBQURBR0FBeUFBREFFOEFBQUFBQklBWkFBQUFBQUlJQUFBQXhQL3RCT2IvQ2dBQ0FCb0FBQUFFZ0JvQUFBQUFBZ2dBQUFDMS85b0p6UDhLQUFJQUd3QUFBQVNBR3dBQUFBQUNDQUFBQUpmLzJnbk0vd29BQWdBY0FBQUFCSUFjQUFBQUFBSUlBQUFBaVAvdEJPYi9DZ0FDQUIwQUFnUUNBQWNBS3dRQ0FBQUFTQVFBQUFhQUFBQUFBQUFDQ0FBMGs0di83V3ppL3dRQ0VBRE5iSVQvN1d6aS96U1RpLzhnb09uL0l3Z0JBQUFDQndJQUFBQUFCdzBBQVFBQUFBTUFZQURJQUFNQVRnQUFBQUFFZ0IwQUFBQUFBZ2dBQUFDWC93QUFBQUFLQUFJQUhnQUFBQVNBSGdBQUFBQUNDQUFBQUxYL0FBQUFBQW9BQWdBZkFBQUFCWUFnQUFBQUNnQUNBQ0FBQkFZRUFBRUFBQUFGQmdRQUFnQUFBQW9HQVFBQkFBQUZnQ0VBQUFBS0FBSUFJUUFFQmdRQUFnQUFBQVVHQkFBREFBQUFDZ1lCQUFFQUFBV0FJZ0FBQUFvQUFnQWlBQVFHQkFBREFBQUFCUVlFQUFRQUFBQUFCZ0lBZ0FBQUFBV0FJd0FBQUFvQUFnQWpBQVFHQkFBRUFBQUFCUVlFQUFVQUFBQUFCZ0lBZ0FBQUFBV0FKQUFBQUFvQUFnQWtBQVFHQkFBRkFBQUFCUVlFQUFZQUFBQUtCZ0VBQVFBQUJZQWxBQUFBQ2dBQ0FDVUFCQVlFQUFZQUFBQUZCZ1FBQndBQUFBb0dBUUFCQUFBRmdDWUFBQUFLQUFJQUpnQUVCZ1FBQlFBQUFBVUdCQUFJQUFBQUFBWUNBSUFBQUFBRmdDY0FBQUFLQUFJQUp3QUVCZ1FBQ0FBQUFBVUdCQUFKQUFBQUFBWUNBSUFBQUFBRmdDZ0FBQUFLQUFJQUtBQUVCZ1FBQ1FBQUFBVUdCQUFLQUFBQUFBWUNBSUFBQUFBRmdDa0FBQUFLQUFJQUtRQUVCZ1FBQXdBQUFBVUdCQUFLQUFBQUFBWUNBSUFBQUFBRmdDb0FBQUFLQUFJQUtnQUVCZ1FBQ1FBQUFBVUdCQUFMQUFBQUNnWUJBQUVBQUFXQUt3QUFBQW9BQWdBckFBUUdCQUFMQUFBQUJRWUVBQXdBQUFBQUJnSUFBZ0FBQUFXQUxBQUFBQW9BQWdBc0FBUUdCQUFMQUFBQUJRWUVBQTBBQUFBS0JnRUFBUUFBQllBdEFBQUFDZ0FDQUMwQUJBWUVBQTBBQUFBRkJnUUFEZ0FBQUFvR0FRQUJBQUFGZ0M0QUFBQUtBQUlBTGdBRUJnUUFEZ0FBQUFVR0JBQVBBQUFBQ2dZQkFBRUFBQVdBTHdBQUFBb0FBZ0F2QUFRR0JBQVBBQUFBQlFZRUFCQUFBQUFLQmdFQUFRQUFCWUF3QUFBQUNnQUNBREFBQkFZRUFCQUFBQUFGQmdRQUVRQUFBQW9HQVFBQkFBQUZnREVBQUFBS0FBSUFNUUFFQmdRQUVRQUFBQVVHQkFBU0FBQUFBQVlDQUlBQUFBQUZnRElBQUFBS0FBSUFNZ0FFQmdRQUVnQUFBQVVHQkFBVEFBQUFBQVlDQUlBQUFBQUZnRE1BQUFBS0FBSUFNd0FFQmdRQUV3QUFBQVVHQkFBVUFBQUFDZ1lCQUFFQUFBV0FOQUFBQUFvQUFnQTBBQVFHQkFBVEFBQUFCUVlFQUJVQUFBQUFCZ0lBZ0FBQUFBV0FOUUFBQUFvQUFnQTFBQVFHQkFBVkFBQUFCUVlFQUJZQUFBQUFCZ0lBZ0FBQUFBV0FOZ0FBQUFvQUFnQTJBQVFHQkFBV0FBQUFCUVlFQUJjQUFBQUFCZ0lBZ0FBQUFBV0FOd0FBQUFvQUFnQTNBQVFHQkFBUkFBQUFCUVlFQUJjQUFBQUFCZ0lBZ0FBQUFBV0FPQUFBQUFvQUFnQTRBQVFHQkFBWEFBQUFCUVlFQUJnQUFBQUtCZ0VBQVFBQUJZQTVBQUFBQ2dBQ0FEa0FCQVlFQUE4QUFBQUZCZ1FBR0FBQUFBb0dBUUFCQUFBRmdEb0FBQUFLQUFJQU9nQUVCZ1FBRmdBQUFBVUdCQUFaQUFBQUFBQUZnRHNBQUFBS0FBSUFPd0FFQmdRQUdRQUFBQVVHQkFBYUFBQUFBQVlDQUlBQUFBQUZnRHdBQUFBS0FBSUFQQUFFQmdRQUdnQUFBQVVHQkFBYkFBQUFBQVlDQUlBQUFBQUZnRDBBQUFBS0FBSUFQUUFFQmdRQUd3QUFBQVVHQkFBY0FBQUFBQVlDQUlBQUFBQUZnRDRBQUFBS0FBSUFQZ0FFQmdRQUhBQUFBQVVHQkFBZEFBQUFBQVlDQUlBQUFBQUZnRDhBQUFBS0FBSUFQd0FFQmdRQUhRQUFBQVVHQkFBZUFBQUFBQVlDQUlBQUFBQUZnRUFBQUFBS0FBSUFRQUFFQmdRQUdRQUFBQVVHQkFBZUFBQUFBQVlDQUlBQUFBQUhnRU1BQUFBRUFoQUF4dzZ5LzVSWXJBREhEckwvVGlxWEFBb0FBZ0JCQUFBS0FnQUVBQVFLQWdBQkFBMENEQUJPS3BjQXh3Nnkvd0FBQUFBT0Fnd0FsRmlzQU1jT3N2OEFBQUFBRHdJTUFFNHFsd0FOUGNmL0FBQUFBQUFBQjRCRUFBQUFCQUlRQUFBQUFBQTBNL3YvQUFBQUFPMEU1djhLQUFJQVFnQUFDZ0lBQkFBRUNnSUFBUUFOQWd3QTdRVG0vd0FBQUFBQUFBQUFEZ0lNQURReisvOEFBQUFBQUFBQUFBOENEQUR0Qk9iL1JpNFZBQUFBQUFBQUFBZUFSUUFBQUFRQ0VBQUFBS2IvTkRQNy93QUFwdi90Qk9iL0NnQUNBRU1BQUFvQ0FBUUFCQW9DQUFFQURRSU1BTzBFNXY4QUFLYi9BQUFBQUE0Q0RBQTBNL3YvQUFDbS93QUFBQUFQQWd3QTdRVG0vMGN1dS84QUFBQUFBQUFBQUFBQUFBQUFBQT09</t>
        </r>
      </text>
    </comment>
    <comment ref="J256" authorId="0">
      <text>
        <r>
          <rPr>
            <sz val="9"/>
            <color indexed="81"/>
            <rFont val="Tahoma"/>
            <family val="2"/>
          </rPr>
          <t>QzIzSDMyTjRPfE1BU1RFUiBTSEVFVFBpY3R1cmUgNDE3fFZtcERSREF4TURBRUF3SUJBQUFBQUFBQUFBQUFBQUNBQUFBQUFBTUFGZ0FBQUVOb1pXMUVjbUYzSURFeUxqQXVNaTR4TURjMkJBSVFBRE5zcGYvSHpySC96Wk1QQU9ZRU9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JBQUFBQkFJUUFBQUFBQUFBQUFBQUFJREdCT0lNbkJJV0NBUUFBQUFrQUJnSUJBQUFBQ1FBR1FnQUFCQUlBZ0FCQUE4SUFnQUJBQU9BUFFBQUFBUUNFQUF6YktYL3g4NngvODJURHdEbUJEZ0JCSUFCQUFBQUFBSUlBQUVBcHYvbXhEY0JDZ0FDQUFJQU53UUJBQUVBQUFTQUFnQUFBQUFDQ0FBQkFMWC8wOGtkQVFvQUFnQURBQUFBQklBREFBQUFBQUlJQUFFQTAvL1R5UjBCQ2dBQ0FBUUFOd1FCQUFFQUFBU0FCQUFBQUFBQ0NBQUJBS2Ivd000REFRb0FBZ0FGQURjRUFRQUJBQUFFZ0FVQUFBQUFBZ2dBQVFDMS82M1Q2UUFLQUFJQUJnQUNCQUlBQndBckJBSUFBQUJJQkFBQUJvQUFBQUFBQUFJSUFEU1R1UCt0TytZQUJBSVFBTTFzc2YrdE8rWUFOSk80LytCdTdRQWpDQUVBQUFJSEFnQUFBQUFIRFFBQkFBQUFBd0JnQU1nQUF3Qk9BQUFBQUFTQUJnQUFBQUFDQ0FBQkFOUC9yZFBwQUFvQUFnQUhBRGNFQVFBQkFBQUVnQWNBQUFBQUFnZ0FBUURpLzVuWXp3QUtBQUlBQ0FBM0JBRUFBUUFBQklBSUFBQUFBQUlJQUFFQTAvK0czYlVBQ2dBQ0FBa0FBQUFFZ0FrQUFBQUFBZ2dBQVFDMS80YmR0UUFLQUFJQUNnQTNCQUVBQVFBQUJJQUtBQUFBQUFJSUFBRUFwditaMk04QUNnQUNBQXNBTndRQkFBRUFBQVNBQ3dBQUFBQUNDQUFCQU9ML2MrS2JBQW9BQWdBTUFBSUVBZ0FIQUNzRUFnQUFBRWdFQUFBR2dBQUFBQUFBQWdnQU5KUGwvM05LbUFBRUFoQUF6V3plLzNOS21BQTBrK1gvcG4yZkFDTUlBUUFBQWdjQ0FBQUFBQWNOQUFFQUFBQURBR0FBeUFBREFFNEFBQUFBQklBTUFBQUFBQUlJQUFBQUFBQno0cHNBQ2dBQ0FBMEFOd1FCQUFFQUFBU0FEUUFBQUFBQ0NBQUJBTlAvWU9lQkFBb0FBZ0FPQUFBQUJJQU9BQUFBQUFJSUFBRUE0djlNN0djQUNnQUNBQThBQUFBRWdBOEFBQUFBQWdnQUFRRFQvem54VFFBS0FBSUFFQUFBQUFTQUVBQUFBQUFDQ0FBQkFPTC9Kdll6QUFvQUFnQVJBQUlFQWdBSEFDc0VBZ0FCQUVnRUFBQTNCQUVBQVFhQUFBQUFBQUFDQ0FBMGsrWC9KbDR3QUFRQ0VBRE5iTjcvSmw0d0FLdnE3Zjlaa1RjQUl3Z0JBQUFDQndJQUFBQUZCd0VBQlFRSEJnQUNBQUlBQXdBQUJ3NEFBUUFBQUFNQVlBRElBQU1BVGtnQUFBQUFCSUFSQUFBQUFBSUlBQUFBMC84VCt4a0FDZ0FDQUJJQUFBQUVnQklBQUFBQUFnZ0FBQUMxL3hQN0dRQUtBQUlBRXdBQ0JBSUFDQUFyQkFJQUFBQklCQUFBTndRQkFBRUdnQUFBQUFBQUFnZ0FBS0M0L3hNVEZnQUVBaEFBQUdDeC94TVRGZ0NhdWJqL0U5TWRBQ01JQVFBQUFnY0NBQUFBQUFjTkFBRUFBQUFEQUdBQXlBQURBRThBQUFBQUJJQVRBQUFBQUFJSUFBQUE0djhBQUFBQUNnQUNBQlFBQUFBRWdCUUFBQUFBQWdnQUFBQUFBQUFBQUFBS0FBSUFGUUFBQUFTQUZRQUFBQUFDQ0FELy93NEE3UVRtL3dvQUFnQVdBQUFBQklBV0FBQUFBQUlJQUFBQUFBRGFDY3ovQ2dBQ0FCY0FBQUFFZ0JjQUFBQUFBZ2dBQUFEaS85b0p6UDhLQUFJQUdBQUFBQVNBR0FBQUFBQUNDQUFBQU5QL3h3Nnkvd29BQWdBWkFEY0VBUUFCQUFBRWdCa0FBQUFBQWdnQUFBRFQvKzBFNXY4S0FBSUFHZ0FBQUFTQUdnQUFBQUFDQ0FBQUFMWC9PZkZOQUFvQUFnQWJBQUFBQklBYkFBQUFBQUlJQUFFQXB2OU03R2NBQ2dBQ0FCd0FBQUFFZ0J3QUFBQUFBZ2dBQVFDMS8yRG5nUUFLQUFJQUhRQUNCQUlBQndBckJBSUFBQUJJQkFBQUJvQUFBQUFBQUFJSUFEU1R1UDlnVDM0QUJBSVFBTTFzc2Y5Z1QzNEFOSk80LzVPQ2hRQWpDQUVBQUFJSEFnQUFBQUFIRFFBQkFBQUFBd0JnQU1nQUF3Qk9BQUFBQUFXQUhnQUFBQW9BQWdBZUFBUUdCQUFCQUFBQUJRWUVBQUlBQUFBS0JnRUFBUUFBQllBZkFBQUFDZ0FDQUI4QUJBWUVBQUlBQUFBRkJnUUFBd0FBQUFvR0FRQUJBQUFGZ0NBQUFBQUtBQUlBSUFBRUJnUUFBZ0FBQUFVR0JBQUVBQUFBQ2dZQkFBRUFBQVdBSVFBQUFBb0FBZ0FoQUFRR0JBQUVBQUFBQlFZRUFBVUFBQUFLQmdFQUFRQUFCWUFpQUFBQUNnQUNBQ0lBQkFZRUFBVUFBQUFGQmdRQUJnQUFBQW9HQVFBQkFBQUZnQ01BQUFBS0FBSUFJd0FFQmdRQUJnQUFBQVVHQkFBSEFBQUFDZ1lCQUFFQUFBV0FKQUFBQUFvQUFnQWtBQVFHQkFBSEFBQUFCUVlFQUFnQUFBQUtCZ0VBQVFBQUJZQWxBQUFBQ2dBQ0FDVUFCQVlFQUFnQUFBQUZCZ1FBQ1FBQUFBb0dBUUFCQUFBRmdDWUFBQUFLQUFJQUpnQUVCZ1FBQ1FBQUFBVUdCQUFLQUFBQUNnWUJBQUVBQUFXQUp3QUFBQW9BQWdBbkFBUUdCQUFGQUFBQUJRWUVBQW9BQUFBS0JnRUFBUUFBQllBb0FBQUFDZ0FDQUNnQUJBWUVBQWdBQUFBRkJnUUFDd0FBQUFvR0FRQUJBQUFGZ0NrQUFBQUtBQUlBS1FBRUJnUUFDd0FBQUFVR0JBQU1BQUFBQ2dZQkFBRUFBQVdBS2dBQUFBb0FBZ0FxQUFRR0JBQUxBQUFBQlFZRUFBMEFBQUFLQmdFQUFRQUFCWUFyQUFBQUNnQUNBQ3NBQkFZRUFBMEFBQUFGQmdRQURnQUFBQUFHQWdDQUFBQUFCWUFzQUFBQUNnQUNBQ3dBQkFZRUFBNEFBQUFGQmdRQUR3QUFBQUFHQWdDQUFBQUFCWUF0QUFBQUNnQUNBQzBBQkFZRUFBOEFBQUFGQmdRQUVBQUFBQW9HQVFBQkFBQUZnQzRBQUFBS0FBSUFMZ0FFQmdRQUVBQUFBQVVHQkFBUkFBQUFDZ1lCQUFFQUFBV0FMd0FBQUFvQUFnQXZBQVFHQkFBUkFBQUFCUVlFQUJJQUFBQUFCZ0lBQWdBQUFBV0FNQUFBQUFvQUFnQXdBQVFHQkFBUkFBQUFCUVlFQUJNQUFBQUtCZ0VBQVFBQUJZQXhBQUFBQ2dBQ0FERUFCQVlFQUJNQUFBQUZCZ1FBRkFBQUFBQUdBZ0NBQUFBQUJZQXlBQUFBQ2dBQ0FESUFCQVlFQUJRQUFBQUZCZ1FBRlFBQUFBQUdBZ0NBQUFBQUJZQXpBQUFBQ2dBQ0FETUFCQVlFQUJVQUFBQUZCZ1FBRmdBQUFBQUdBZ0NBQUFBQUJZQTBBQUFBQ2dBQ0FEUUFCQVlFQUJZQUFBQUZCZ1FBRndBQUFBQUdBZ0NBQUFBQUJZQTFBQUFBQ2dBQ0FEVUFCQVlFQUJjQUFBQUZCZ1FBR0FBQUFBb0dBUUFCQUFBRmdEWUFBQUFLQUFJQU5nQUVCZ1FBRndBQUFBVUdCQUFaQUFBQUFBWUNBSUFBQUFBRmdEY0FBQUFLQUFJQU53QUVCZ1FBRXdBQUFBVUdCQUFaQUFBQUFBWUNBSUFBQUFBRmdEZ0FBQUFLQUFJQU9BQUVCZ1FBRHdBQUFBVUdCQUFhQUFBQUFBWUNBSUFBQUFBRmdEa0FBQUFLQUFJQU9RQUVCZ1FBR2dBQUFBVUdCQUFiQUFBQUFBWUNBSUFBQUFBRmdEb0FBQUFLQUFJQU9nQUVCZ1FBR3dBQUFBVUdCQUFjQUFBQUFBWUNBSUFBQUFBRmdEc0FBQUFLQUFJQU93QUVCZ1FBRFFBQUFBVUdCQUFjQUFBQUFBWUNBSUFBQUFBSGdENEFBQUFFQWhBQUFRREUvNU1hZlFBQkFNVC9UT3huQUFvQUFnQThBQUFLQWdBRUFBUUtBZ0FCQUEwQ0RBQk03R2NBQVFERS93QUFBQUFPQWd3QWt4cDlBQUVBeFA4QUFBQUFEd0lNQUV6c1p3QkhMdG4vQUFBQUFBQUFCNEEvQUFBQUJBSVFBQUFBOGY4ME0vdi9BQUR4LyswRTV2OEtBQUlBUFFBQUNnSUFCQUFFQ2dJQUFRQU5BZ3dBN1FUbS93QUE4ZjhBQUFBQURnSU1BRFF6Ky84QUFQSC9BQUFBQUE4Q0RBRHRCT2IvUmk0R0FBQUFBQUFBQUFBQUFBQUFBQUFB</t>
        </r>
      </text>
    </comment>
    <comment ref="K256" authorId="0">
      <text>
        <r>
          <rPr>
            <sz val="9"/>
            <color indexed="81"/>
            <rFont val="Tahoma"/>
            <family val="2"/>
          </rPr>
          <t>QzIzSDMyTjRPfE1BU1RFUiBTSEVFVFBpY3R1cmUgNDE3fFZtcERSREF4TURBRUF3SUJBQUFBQUFBQUFBQUFBQUNBQUFBQUFBTUFGZ0FBQUVOb1pXMUVjbUYzSURFeUxqQXVNaTR4TURjMkJBSVFBRE5zcGYvSHpySC96Wk1QQU9ZRU9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JBQUFBQkFJUUFBQUFBQUFBQUFBQUFJREdCT0lNbkJJV0NBUUFBQUFrQUJnSUJBQUFBQ1FBR1FnQUFCQUlBZ0FCQUE4SUFnQUJBQU9BUFFBQUFBUUNFQUF6YktYL3g4NngvODJURHdEbUJEZ0JCSUFCQUFBQUFBSUlBQUVBcHYvbXhEY0JDZ0FDQUFJQU53UUJBQUVBQUFTQUFnQUFBQUFDQ0FBQkFMWC8wOGtkQVFvQUFnQURBQUFBQklBREFBQUFBQUlJQUFFQTAvL1R5UjBCQ2dBQ0FBUUFOd1FCQUFFQUFBU0FCQUFBQUFBQ0NBQUJBS2Ivd000REFRb0FBZ0FGQURjRUFRQUJBQUFFZ0FVQUFBQUFBZ2dBQVFDMS82M1Q2UUFLQUFJQUJnQUNCQUlBQndBckJBSUFBQUJJQkFBQUJvQUFBQUFBQUFJSUFEU1R1UCt0TytZQUJBSVFBTTFzc2YrdE8rWUFOSk80LytCdTdRQWpDQUVBQUFJSEFnQUFBQUFIRFFBQkFBQUFBd0JnQU1nQUF3Qk9BQUFBQUFTQUJnQUFBQUFDQ0FBQkFOUC9yZFBwQUFvQUFnQUhBRGNFQVFBQkFBQUVnQWNBQUFBQUFnZ0FBUURpLzVuWXp3QUtBQUlBQ0FBM0JBRUFBUUFBQklBSUFBQUFBQUlJQUFFQTAvK0czYlVBQ2dBQ0FBa0FBQUFFZ0FrQUFBQUFBZ2dBQVFDMS80YmR0UUFLQUFJQUNnQTNCQUVBQVFBQUJJQUtBQUFBQUFJSUFBRUFwditaMk04QUNnQUNBQXNBTndRQkFBRUFBQVNBQ3dBQUFBQUNDQUFCQU9ML2MrS2JBQW9BQWdBTUFBSUVBZ0FIQUNzRUFnQUFBRWdFQUFBR2dBQUFBQUFBQWdnQU5KUGwvM05LbUFBRUFoQUF6V3plLzNOS21BQTBrK1gvcG4yZkFDTUlBUUFBQWdjQ0FBQUFBQWNOQUFFQUFBQURBR0FBeUFBREFFNEFBQUFBQklBTUFBQUFBQUlJQUFBQUFBQno0cHNBQ2dBQ0FBMEFOd1FCQUFFQUFBU0FEUUFBQUFBQ0NBQUJBTlAvWU9lQkFBb0FBZ0FPQUFBQUJJQU9BQUFBQUFJSUFBRUE0djlNN0djQUNnQUNBQThBQUFBRWdBOEFBQUFBQWdnQUFRRFQvem54VFFBS0FBSUFFQUFBQUFTQUVBQUFBQUFDQ0FBQkFPTC9Kdll6QUFvQUFnQVJBQUlFQWdBSEFDc0VBZ0FCQUVnRUFBQTNCQUVBQVFhQUFBQUFBQUFDQ0FBMGsrWC9KbDR3QUFRQ0VBRE5iTjcvSmw0d0FLdnE3Zjlaa1RjQUl3Z0JBQUFDQndJQUFBQUZCd0VBQlFRSEJnQUNBQUlBQXdBQUJ3NEFBUUFBQUFNQVlBRElBQU1BVGtnQUFBQUFCSUFSQUFBQUFBSUlBQUFBMC84VCt4a0FDZ0FDQUJJQUFBQUVnQklBQUFBQUFnZ0FBQUMxL3hQN0dRQUtBQUlBRXdBQ0JBSUFDQUFyQkFJQUFBQklCQUFBTndRQkFBRUdnQUFBQUFBQUFnZ0FBS0M0L3hNVEZnQUVBaEFBQUdDeC94TVRGZ0NhdWJqL0U5TWRBQ01JQVFBQUFnY0NBQUFBQUFjTkFBRUFBQUFEQUdBQXlBQURBRThBQUFBQUJJQVRBQUFBQUFJSUFBQUE0djhBQUFBQUNnQUNBQlFBQUFBRWdCUUFBQUFBQWdnQUFBQUFBQUFBQUFBS0FBSUFGUUFBQUFTQUZRQUFBQUFDQ0FELy93NEE3UVRtL3dvQUFnQVdBQUFBQklBV0FBQUFBQUlJQUFBQUFBRGFDY3ovQ2dBQ0FCY0FBQUFFZ0JjQUFBQUFBZ2dBQUFEaS85b0p6UDhLQUFJQUdBQUFBQVNBR0FBQUFBQUNDQUFBQU5QL3h3Nnkvd29BQWdBWkFEY0VBUUFCQUFBRWdCa0FBQUFBQWdnQUFBRFQvKzBFNXY4S0FBSUFHZ0FBQUFTQUdnQUFBQUFDQ0FBQUFMWC9PZkZOQUFvQUFnQWJBQUFBQklBYkFBQUFBQUlJQUFFQXB2OU03R2NBQ2dBQ0FCd0FBQUFFZ0J3QUFBQUFBZ2dBQVFDMS8yRG5nUUFLQUFJQUhRQUNCQUlBQndBckJBSUFBQUJJQkFBQUJvQUFBQUFBQUFJSUFEU1R1UDlnVDM0QUJBSVFBTTFzc2Y5Z1QzNEFOSk80LzVPQ2hRQWpDQUVBQUFJSEFnQUFBQUFIRFFBQkFBQUFBd0JnQU1nQUF3Qk9BQUFBQUFXQUhnQUFBQW9BQWdBZUFBUUdCQUFCQUFBQUJRWUVBQUlBQUFBS0JnRUFBUUFBQllBZkFBQUFDZ0FDQUI4QUJBWUVBQUlBQUFBRkJnUUFBd0FBQUFvR0FRQUJBQUFGZ0NBQUFBQUtBQUlBSUFBRUJnUUFBZ0FBQUFVR0JBQUVBQUFBQ2dZQkFBRUFBQVdBSVFBQUFBb0FBZ0FoQUFRR0JBQUVBQUFBQlFZRUFBVUFBQUFLQmdFQUFRQUFCWUFpQUFBQUNnQUNBQ0lBQkFZRUFBVUFBQUFGQmdRQUJnQUFBQW9HQVFBQkFBQUZnQ01BQUFBS0FBSUFJd0FFQmdRQUJnQUFBQVVHQkFBSEFBQUFDZ1lCQUFFQUFBV0FKQUFBQUFvQUFnQWtBQVFHQkFBSEFBQUFCUVlFQUFnQUFBQUtCZ0VBQVFBQUJZQWxBQUFBQ2dBQ0FDVUFCQVlFQUFnQUFBQUZCZ1FBQ1FBQUFBb0dBUUFCQUFBRmdDWUFBQUFLQUFJQUpnQUVCZ1FBQ1FBQUFBVUdCQUFLQUFBQUNnWUJBQUVBQUFXQUp3QUFBQW9BQWdBbkFBUUdCQUFGQUFBQUJRWUVBQW9BQUFBS0JnRUFBUUFBQllBb0FBQUFDZ0FDQUNnQUJBWUVBQWdBQUFBRkJnUUFDd0FBQUFvR0FRQUJBQUFGZ0NrQUFBQUtBQUlBS1FBRUJnUUFDd0FBQUFVR0JBQU1BQUFBQ2dZQkFBRUFBQVdBS2dBQUFBb0FBZ0FxQUFRR0JBQUxBQUFBQlFZRUFBMEFBQUFLQmdFQUFRQUFCWUFyQUFBQUNnQUNBQ3NBQkFZRUFBMEFBQUFGQmdRQURnQUFBQUFHQWdDQUFBQUFCWUFzQUFBQUNnQUNBQ3dBQkFZRUFBNEFBQUFGQmdRQUR3QUFBQUFHQWdDQUFBQUFCWUF0QUFBQUNnQUNBQzBBQkFZRUFBOEFBQUFGQmdRQUVBQUFBQW9HQVFBQkFBQUZnQzRBQUFBS0FBSUFMZ0FFQmdRQUVBQUFBQVVHQkFBUkFBQUFDZ1lCQUFFQUFBV0FMd0FBQUFvQUFnQXZBQVFHQkFBUkFBQUFCUVlFQUJJQUFBQUFCZ0lBQWdBQUFBV0FNQUFBQUFvQUFnQXdBQVFHQkFBUkFBQUFCUVlFQUJNQUFBQUtCZ0VBQVFBQUJZQXhBQUFBQ2dBQ0FERUFCQVlFQUJNQUFBQUZCZ1FBRkFBQUFBQUdBZ0NBQUFBQUJZQXlBQUFBQ2dBQ0FESUFCQVlFQUJRQUFBQUZCZ1FBRlFBQUFBQUdBZ0NBQUFBQUJZQXpBQUFBQ2dBQ0FETUFCQVlFQUJVQUFBQUZCZ1FBRmdBQUFBQUdBZ0NBQUFBQUJZQTBBQUFBQ2dBQ0FEUUFCQVlFQUJZQUFBQUZCZ1FBRndBQUFBQUdBZ0NBQUFBQUJZQTFBQUFBQ2dBQ0FEVUFCQVlFQUJjQUFBQUZCZ1FBR0FBQUFBb0dBUUFCQUFBRmdEWUFBQUFLQUFJQU5nQUVCZ1FBRndBQUFBVUdCQUFaQUFBQUFBWUNBSUFBQUFBRmdEY0FBQUFLQUFJQU53QUVCZ1FBRXdBQUFBVUdCQUFaQUFBQUFBWUNBSUFBQUFBRmdEZ0FBQUFLQUFJQU9BQUVCZ1FBRHdBQUFBVUdCQUFhQUFBQUFBWUNBSUFBQUFBRmdEa0FBQUFLQUFJQU9RQUVCZ1FBR2dBQUFBVUdCQUFiQUFBQUFBWUNBSUFBQUFBRmdEb0FBQUFLQUFJQU9nQUVCZ1FBR3dBQUFBVUdCQUFjQUFBQUFBWUNBSUFBQUFBRmdEc0FBQUFLQUFJQU93QUVCZ1FBRFFBQUFBVUdCQUFjQUFBQUFBWUNBSUFBQUFBSGdENEFBQUFFQWhBQUFRREUvNU1hZlFBQkFNVC9UT3huQUFvQUFnQThBQUFLQWdBRUFBUUtBZ0FCQUEwQ0RBQk03R2NBQVFERS93QUFBQUFPQWd3QWt4cDlBQUVBeFA4QUFBQUFEd0lNQUV6c1p3QkhMdG4vQUFBQUFBQUFCNEEvQUFBQUJBSVFBQUFBOGY4ME0vdi9BQUR4LyswRTV2OEtBQUlBUFFBQUNnSUFCQUFFQ2dJQUFRQU5BZ3dBN1FUbS93QUE4ZjhBQUFBQURnSU1BRFF6Ky84QUFQSC9BQUFBQUE4Q0RBRHRCT2IvUmk0R0FBQUFBQUFBQUFBQUFBQUFBQUFB</t>
        </r>
      </text>
    </comment>
    <comment ref="J257" authorId="0">
      <text>
        <r>
          <rPr>
            <sz val="9"/>
            <color indexed="81"/>
            <rFont val="Tahoma"/>
            <family val="2"/>
          </rPr>
          <t>QzE5SDE5TjNPMnxNQVNURVIgU0hFRVRQaWN0dXJlIDUwM3xWbXBEUkRBeE1EQUVBd0lCQUFBQUFBQUFBQUFBQUFDQUFBQUFBQU1BRmdBQUFFTm9aVzFFY21GM0lERXlMakF1TWk0eE1EYzJCQUlRQUIxYXEvK05uV1AvbWJrU0FNL1Bw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QvUG9RZ1dDQVFBQUFBa0FCZ0lCQUFBQUNRQUdRZ0FBQkFJQWdBQkFBOElBZ0FCQUFPQU5nQUFBQVFDRUFBZFdxdi9qWjFqLzVtNUVnRFB6NllBQklBQkFBQUFBQUlJQVBtVjZ2K2VWWkVBQ2dBQ0FBSUFOd1FCQUFFQUFBU0FBZ0FBQUFBQ0NBQXljK2Yvc1g5ekFBb0FBZ0FEQURjRUFRQUJBQUFFZ0FNQUFBQUFBZ2dBS2d2TS8vUkxad0FLQUFJQUJBQUNCQUlBQndBckJBSUFBQUJJQkFBQUJvQUFBQUFBQUFJSUFGNmV6Ly8wczJNQUJBSVFBUGQzeVAvMHMyTUFYcDdQL3lmbmFnQWpDQUVBQUFJSEFnQUFBQUFIRFFBQkFBQUFBd0JnQU1nQUF3Qk9BQUFBQUFTQUJBQUFBQUFDQ0FEcXhiUC9KZTU0QUFvQUFnQUZBRGNFQVFBQkFBQUVnQVVBQUFBQUFnZ0FzdWkyL3hQRWxnQUtBQUlBQmdBM0JBRUFBUUFBQklBR0FBQUFBQUlJQUxsUTB2L1A5NklBQ2dBQ0FBY0FBZ1FDQUFnQUt3UUNBQUFBU0FRQUFEY0VBUUFCQm9BQUFBQUFBQUlJQUxudzFmL1BENThBQkFJUUFMbXd6di9QRDU4QVV3clcvOC9QcGdBakNBRUFBQUlIQWdBQUFBQUhEUUFCQUFBQUF3QmdBTWdBQXdCUEFBQUFBQVNBQndBQUFBQUNDQUJqNk1qL0JuWkpBQW9BQWdBSUFBQUFCSUFJQUFBQUFBSUlBTDB6My84YVl6VUFDZ0FDQUFrQUFBQUVnQWtBQUFBQUFnZ0FBQURUL3hQN0dRQUtBQUlBQ2dBQUFBU0FDZ0FBQUFBQ0NBQVRLclgvMmgwZEFBb0FBZ0FMQUFJRUFnQUhBQ3NFQWdBQUFFZ0VBQUFHZ0FBQUFBQUFBZ2dBUnIyNC85cUZHUUFFQWhBQTRKYXgvOXFGR1FCR3Ziai9EYmtnQUNNSUFRQUFBZ2NDQUFBQUFBY05BQUVBQUFBREFHQUF5QUFEQUU0QUFBQUFCSUFMQUFBQUFBSUlBRkR0cnY4R2Rqb0FDZ0FDQUF3QUFnUUNBQWNBS3dRQ0FBRUFTQVFBQUFhQUFBQUFBQUFDQ0FDRGdMTC9CdDQyQUFRQ0VBQWRXcXYvQnQ0MkFJT0Fzdjl0UkVVQUl3Z0JBQUFDQndJQUFBQUZCd0VBQVFBSERnQUJBQUFBQXdCZ0FNZ0FBd0JPU0FBQUFBQUVnQXdBQUFBQUFnZ0FBQURpL3dBQUFBQUtBQUlBRFFBQUFBU0FEUUFBQUFBQ0NBQUFBQUFBQUFBQUFBb0FBZ0FPQUFBQUJJQU9BQUFBQUFJSUFQLy9EZ0R0Qk9iL0NnQUNBQThBQUFBRWdBOEFBQUFBQWdnQUFBQUFBTm9KelA4S0FBSUFFQUFBQUFTQUVBQUFBQUFDQ0FELy93NEF4dzZ5L3dvQUFnQVJBQUlFQWdBSUFDc0VBZ0FBQUVnRUFBQTNCQUVBQVFhQUFBQUFBQUFDQ0FEL254SUF4eWF1L3dRQ0VBRC9Yd3NBeHlhdS81bTVFZ0RINXJYL0l3Z0JBQUFDQndJQUFBQUFCdzBBQVFBQUFBTUFZQURJQUFNQVR3QUFBQUFFZ0JFQUFBQUFBZ2dBQUFBQUFMUVRtUDhLQUFJQUVnQUFBQVNBRWdBQUFBQUNDQUQvL3c0QW9CaCsvd29BQWdBVEFBQUFCSUFUQUFBQUFBSUlBQUFBQUFDTkhXVC9DZ0FDQUJRQUFBQUVnQlFBQUFBQUFnZ0FBQURpLzQwZFpQOEtBQUlBRlFBQUFBU0FGUUFBQUFBQ0NBQUFBTlAvb0JoKy93b0FBZ0FXQUFBQUJJQVdBQUFBQUFJSUFBQUE0diswRTVqL0NnQUNBQmNBQUFBRWdCY0FBQUFBQWdnQUFBRGkvOW9KelA4S0FBSUFHQUFBQUFTQUdBQUFBQUFDQ0FBQUFOUC83UVRtL3dvQUFnQVpBQUFBQllBYUFBQUFDZ0FDQUJvQUJBWUVBQUVBQUFBRkJnUUFBZ0FBQUFvR0FRQUJBQUFGZ0JzQUFBQUtBQUlBR3dBRUJnUUFBZ0FBQUFVR0JBQURBQUFBQ2dZQkFBRUFBQVdBSEFBQUFBb0FBZ0FjQUFRR0JBQURBQUFBQlFZRUFBUUFBQUFLQmdFQUFRQUFCWUFkQUFBQUNnQUNBQjBBQkFZRUFBUUFBQUFGQmdRQUJRQUFBQW9HQVFBQkFBQUZnQjRBQUFBS0FBSUFIZ0FFQmdRQUJRQUFBQVVHQkFBR0FBQUFDZ1lCQUFFQUFBV0FId0FBQUFvQUFnQWZBQVFHQkFBQkFBQUFCUVlFQUFZQUFBQUtCZ0VBQVFBQUJZQWdBQUFBQ2dBQ0FDQUFCQVlFQUFNQUFBQUZCZ1FBQndBQUFBb0dBUUFCQUFBRmdDRUFBQUFLQUFJQUlRQUVCZ1FBQndBQUFBVUdCQUFJQUFBQUFBWUNBSUFBQUFBRmdDSUFBQUFLQUFJQUlnQUVCZ1FBQ0FBQUFBVUdCQUFKQUFBQUFBWUNBSUFBQUFBRmdDTUFBQUFLQUFJQUl3QUVCZ1FBQ1FBQUFBVUdCQUFLQUFBQUFBWUNBSUFBQUFBRmdDUUFBQUFLQUFJQUpBQUVCZ1FBQ2dBQUFBVUdCQUFMQUFBQUFBWUNBSUFBQUFBRmdDVUFBQUFLQUFJQUpRQUVCZ1FBQndBQUFBVUdCQUFMQUFBQUFBWUNBSUFBQUFBRmdDWUFBQUFLQUFJQUpnQUVCZ1FBQ1FBQUFBVUdCQUFNQUFBQUFBQUZnQ2NBQUFBS0FBSUFKd0FFQmdRQURBQUFBQVVHQkFBTkFBQUFBQVlDQUlBQUFBQUZnQ2dBQUFBS0FBSUFLQUFFQmdRQURRQUFBQVVHQkFBT0FBQUFBQVlDQUlBQUFBQUZnQ2tBQUFBS0FBSUFLUUFFQmdRQURnQUFBQVVHQkFBUEFBQUFBQVlDQUlBQUFBQUZnQ29BQUFBS0FBSUFLZ0FFQmdRQUR3QUFBQVVHQkFBUUFBQUFDZ1lCQUFFQUFBV0FLd0FBQUFvQUFnQXJBQVFHQkFBUUFBQUFCUVlFQUJFQUFBQUtCZ0VBQVFBQUJZQXNBQUFBQ2dBQ0FDd0FCQVlFQUJFQUFBQUZCZ1FBRWdBQUFBQUdBZ0NBQUFBQUJZQXRBQUFBQ2dBQ0FDMEFCQVlFQUJJQUFBQUZCZ1FBRXdBQUFBQUdBZ0NBQUFBQUJZQXVBQUFBQ2dBQ0FDNEFCQVlFQUJNQUFBQUZCZ1FBRkFBQUFBQUdBZ0NBQUFBQUJZQXZBQUFBQ2dBQ0FDOEFCQVlFQUJRQUFBQUZCZ1FBRlFBQUFBQUdBZ0NBQUFBQUJZQXdBQUFBQ2dBQ0FEQUFCQVlFQUJVQUFBQUZCZ1FBRmdBQUFBQUdBZ0NBQUFBQUJZQXhBQUFBQ2dBQ0FERUFCQVlFQUJFQUFBQUZCZ1FBRmdBQUFBQUdBZ0NBQUFBQUJZQXlBQUFBQ2dBQ0FESUFCQVlFQUE4QUFBQUZCZ1FBRndBQUFBQUdBZ0NBQUFBQUJZQXpBQUFBQ2dBQ0FETUFCQVlFQUJjQUFBQUZCZ1FBR0FBQUFBQUdBZ0NBQUFBQUJZQTBBQUFBQ2dBQ0FEUUFCQVlFQUF3QUFBQUZCZ1FBR0FBQUFBQUdBZ0NBQUFBQUI0QTNBQUFBQkFJUUFJRTl4djlTN1Q4QWdUM0cvOUVVTUFBS0FBSUFOUUFBQ2dJQUJBQUVDZ0lBQVFBTkFnd0EwUlF3QUlFOXh2OEFBQUFBRGdJTUFGTHRQd0NCUGNiL0FBQUFBQThDREFEUkZEQUFBaGJXL3dBQUFBQUFBQWVBT0FBQUFBUUNFQUFBQVBIL05EUDcvd0FBOGYvdEJPYi9DZ0FDQURZQUFBb0NBQVFBQkFvQ0FBRUFEUUlNQU8wRTV2OEFBUEgvQUFBQUFBNENEQUEwTS92L0FBRHgvd0FBQUFBUEFnd0E3UVRtLzBZdUJnQUFBQUFBQUFBSGdEa0FBQUFFQWhBQUFBRHgvK2RHay84QUFQSC9vQmgrL3dvQUFnQTNBQUFLQWdBRUFBUUtBZ0FCQUEwQ0RBQ2dHSDcvQUFEeC93QUFBQUFPQWd3QTUwYVQvd0FBOGY4QUFBQUFEd0lNQUtBWWZ2OUdMZ1lBQUFBQUFBQUFBQUFBQUFBQUFBQT0=</t>
        </r>
      </text>
    </comment>
    <comment ref="K257" authorId="0">
      <text>
        <r>
          <rPr>
            <sz val="9"/>
            <color indexed="81"/>
            <rFont val="Tahoma"/>
            <family val="2"/>
          </rPr>
          <t>QzE5SDE5TjNPMnxNQVNURVIgU0hFRVRQaWN0dXJlIDUwM3xWbXBEUkRBeE1EQUVBd0lCQUFBQUFBQUFBQUFBQUFDQUFBQUFBQU1BRmdBQUFFTm9aVzFFY21GM0lERXlMakF1TWk0eE1EYzJCQUlRQUIxYXEvK05uV1AvbWJrU0FNL1Bw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QvUG9RZ1dDQVFBQUFBa0FCZ0lCQUFBQUNRQUdRZ0FBQkFJQWdBQkFBOElBZ0FCQUFPQU5nQUFBQVFDRUFBZFdxdi9qWjFqLzVtNUVnRFB6NllBQklBQkFBQUFBQUlJQVBtVjZ2K2VWWkVBQ2dBQ0FBSUFOd1FCQUFFQUFBU0FBZ0FBQUFBQ0NBQXljK2Yvc1g5ekFBb0FBZ0FEQURjRUFRQUJBQUFFZ0FNQUFBQUFBZ2dBS2d2TS8vUkxad0FLQUFJQUJBQUNCQUlBQndBckJBSUFBQUJJQkFBQUJvQUFBQUFBQUFJSUFGNmV6Ly8wczJNQUJBSVFBUGQzeVAvMHMyTUFYcDdQL3lmbmFnQWpDQUVBQUFJSEFnQUFBQUFIRFFBQkFBQUFBd0JnQU1nQUF3Qk9BQUFBQUFTQUJBQUFBQUFDQ0FEcXhiUC9KZTU0QUFvQUFnQUZBRGNFQVFBQkFBQUVnQVVBQUFBQUFnZ0FzdWkyL3hQRWxnQUtBQUlBQmdBM0JBRUFBUUFBQklBR0FBQUFBQUlJQUxsUTB2L1A5NklBQ2dBQ0FBY0FBZ1FDQUFnQUt3UUNBQUFBU0FRQUFEY0VBUUFCQm9BQUFBQUFBQUlJQUxudzFmL1BENThBQkFJUUFMbXd6di9QRDU4QVV3clcvOC9QcGdBakNBRUFBQUlIQWdBQUFBQUhEUUFCQUFBQUF3QmdBTWdBQXdCUEFBQUFBQVNBQndBQUFBQUNDQUJqNk1qL0JuWkpBQW9BQWdBSUFBQUFCSUFJQUFBQUFBSUlBTDB6My84YVl6VUFDZ0FDQUFrQUFBQUVnQWtBQUFBQUFnZ0FBQURUL3hQN0dRQUtBQUlBQ2dBQUFBU0FDZ0FBQUFBQ0NBQVRLclgvMmgwZEFBb0FBZ0FMQUFJRUFnQUhBQ3NFQWdBQUFFZ0VBQUFHZ0FBQUFBQUFBZ2dBUnIyNC85cUZHUUFFQWhBQTRKYXgvOXFGR1FCR3Ziai9EYmtnQUNNSUFRQUFBZ2NDQUFBQUFBY05BQUVBQUFBREFHQUF5QUFEQUU0QUFBQUFCSUFMQUFBQUFBSUlBRkR0cnY4R2Rqb0FDZ0FDQUF3QUFnUUNBQWNBS3dRQ0FBRUFTQVFBQUFhQUFBQUFBQUFDQ0FDRGdMTC9CdDQyQUFRQ0VBQWRXcXYvQnQ0MkFJT0Fzdjl0UkVVQUl3Z0JBQUFDQndJQUFBQUZCd0VBQVFBSERnQUJBQUFBQXdCZ0FNZ0FBd0JPU0FBQUFBQUVnQXdBQUFBQUFnZ0FBQURpL3dBQUFBQUtBQUlBRFFBQUFBU0FEUUFBQUFBQ0NBQUFBQUFBQUFBQUFBb0FBZ0FPQUFBQUJJQU9BQUFBQUFJSUFQLy9EZ0R0Qk9iL0NnQUNBQThBQUFBRWdBOEFBQUFBQWdnQUFBQUFBTm9KelA4S0FBSUFFQUFBQUFTQUVBQUFBQUFDQ0FELy93NEF4dzZ5L3dvQUFnQVJBQUlFQWdBSUFDc0VBZ0FBQUVnRUFBQTNCQUVBQVFhQUFBQUFBQUFDQ0FEL254SUF4eWF1L3dRQ0VBRC9Yd3NBeHlhdS81bTVFZ0RINXJYL0l3Z0JBQUFDQndJQUFBQUFCdzBBQVFBQUFBTUFZQURJQUFNQVR3QUFBQUFFZ0JFQUFBQUFBZ2dBQUFBQUFMUVRtUDhLQUFJQUVnQUFBQVNBRWdBQUFBQUNDQUQvL3c0QW9CaCsvd29BQWdBVEFBQUFCSUFUQUFBQUFBSUlBQUFBQUFDTkhXVC9DZ0FDQUJRQUFBQUVnQlFBQUFBQUFnZ0FBQURpLzQwZFpQOEtBQUlBRlFBQUFBU0FGUUFBQUFBQ0NBQUFBTlAvb0JoKy93b0FBZ0FXQUFBQUJJQVdBQUFBQUFJSUFBQUE0diswRTVqL0NnQUNBQmNBQUFBRWdCY0FBQUFBQWdnQUFBRGkvOW9KelA4S0FBSUFHQUFBQUFTQUdBQUFBQUFDQ0FBQUFOUC83UVRtL3dvQUFnQVpBQUFBQllBYUFBQUFDZ0FDQUJvQUJBWUVBQUVBQUFBRkJnUUFBZ0FBQUFvR0FRQUJBQUFGZ0JzQUFBQUtBQUlBR3dBRUJnUUFBZ0FBQUFVR0JBQURBQUFBQ2dZQkFBRUFBQVdBSEFBQUFBb0FBZ0FjQUFRR0JBQURBQUFBQlFZRUFBUUFBQUFLQmdFQUFRQUFCWUFkQUFBQUNnQUNBQjBBQkFZRUFBUUFBQUFGQmdRQUJRQUFBQW9HQVFBQkFBQUZnQjRBQUFBS0FBSUFIZ0FFQmdRQUJRQUFBQVVHQkFBR0FBQUFDZ1lCQUFFQUFBV0FId0FBQUFvQUFnQWZBQVFHQkFBQkFBQUFCUVlFQUFZQUFBQUtCZ0VBQVFBQUJZQWdBQUFBQ2dBQ0FDQUFCQVlFQUFNQUFBQUZCZ1FBQndBQUFBb0dBUUFCQUFBRmdDRUFBQUFLQUFJQUlRQUVCZ1FBQndBQUFBVUdCQUFJQUFBQUFBWUNBSUFBQUFBRmdDSUFBQUFLQUFJQUlnQUVCZ1FBQ0FBQUFBVUdCQUFKQUFBQUFBWUNBSUFBQUFBRmdDTUFBQUFLQUFJQUl3QUVCZ1FBQ1FBQUFBVUdCQUFLQUFBQUFBWUNBSUFBQUFBRmdDUUFBQUFLQUFJQUpBQUVCZ1FBQ2dBQUFBVUdCQUFMQUFBQUFBWUNBSUFBQUFBRmdDVUFBQUFLQUFJQUpRQUVCZ1FBQndBQUFBVUdCQUFMQUFBQUFBWUNBSUFBQUFBRmdDWUFBQUFLQUFJQUpnQUVCZ1FBQ1FBQUFBVUdCQUFNQUFBQUFBQUZnQ2NBQUFBS0FBSUFKd0FFQmdRQURBQUFBQVVHQkFBTkFBQUFBQVlDQUlBQUFBQUZnQ2dBQUFBS0FBSUFLQUFFQmdRQURRQUFBQVVHQkFBT0FBQUFBQVlDQUlBQUFBQUZnQ2tBQUFBS0FBSUFLUUFFQmdRQURnQUFBQVVHQkFBUEFBQUFBQVlDQUlBQUFBQUZnQ29BQUFBS0FBSUFLZ0FFQmdRQUR3QUFBQVVHQkFBUUFBQUFDZ1lCQUFFQUFBV0FLd0FBQUFvQUFnQXJBQVFHQkFBUUFBQUFCUVlFQUJFQUFBQUtCZ0VBQVFBQUJZQXNBQUFBQ2dBQ0FDd0FCQVlFQUJFQUFBQUZCZ1FBRWdBQUFBQUdBZ0NBQUFBQUJZQXRBQUFBQ2dBQ0FDMEFCQVlFQUJJQUFBQUZCZ1FBRXdBQUFBQUdBZ0NBQUFBQUJZQXVBQUFBQ2dBQ0FDNEFCQVlFQUJNQUFBQUZCZ1FBRkFBQUFBQUdBZ0NBQUFBQUJZQXZBQUFBQ2dBQ0FDOEFCQVlFQUJRQUFBQUZCZ1FBRlFBQUFBQUdBZ0NBQUFBQUJZQXdBQUFBQ2dBQ0FEQUFCQVlFQUJVQUFBQUZCZ1FBRmdBQUFBQUdBZ0NBQUFBQUJZQXhBQUFBQ2dBQ0FERUFCQVlFQUJFQUFBQUZCZ1FBRmdBQUFBQUdBZ0NBQUFBQUJZQXlBQUFBQ2dBQ0FESUFCQVlFQUE4QUFBQUZCZ1FBRndBQUFBQUdBZ0NBQUFBQUJZQXpBQUFBQ2dBQ0FETUFCQVlFQUJjQUFBQUZCZ1FBR0FBQUFBQUdBZ0NBQUFBQUJZQTBBQUFBQ2dBQ0FEUUFCQVlFQUF3QUFBQUZCZ1FBR0FBQUFBQUdBZ0NBQUFBQUI0QTNBQUFBQkFJUUFJRTl4djlTN1Q4QWdUM0cvOUVVTUFBS0FBSUFOUUFBQ2dJQUJBQUVDZ0lBQVFBTkFnd0EwUlF3QUlFOXh2OEFBQUFBRGdJTUFGTHRQd0NCUGNiL0FBQUFBQThDREFEUkZEQUFBaGJXL3dBQUFBQUFBQWVBT0FBQUFBUUNFQUFBQVBIL05EUDcvd0FBOGYvdEJPYi9DZ0FDQURZQUFBb0NBQVFBQkFvQ0FBRUFEUUlNQU8wRTV2OEFBUEgvQUFBQUFBNENEQUEwTS92L0FBRHgvd0FBQUFBUEFnd0E3UVRtLzBZdUJnQUFBQUFBQUFBSGdEa0FBQUFFQWhBQUFBRHgvK2RHay84QUFQSC9vQmgrL3dvQUFnQTNBQUFLQWdBRUFBUUtBZ0FCQUEwQ0RBQ2dHSDcvQUFEeC93QUFBQUFPQWd3QTUwYVQvd0FBOGY4QUFBQUFEd0lNQUtBWWZ2OUdMZ1lBQUFBQUFBQUFBQUFBQUFBQUFBQT0=</t>
        </r>
      </text>
    </comment>
    <comment ref="J258" authorId="0">
      <text>
        <r>
          <rPr>
            <sz val="9"/>
            <color indexed="81"/>
            <rFont val="Tahoma"/>
            <family val="2"/>
          </rPr>
          <t>QzI2SDMxTjNPMlN8TUFTVEVSIFNIRUVUUGljdHVyZSAyNDF8Vm1wRFJEQXhNREFFQXdJQkFBQUFBQUFBQUFBQUFBQ0FBQUFBQUFNQUZnQUFBRU5vWlcxRWNtRjNJREV5TGpBdU1pNHhNRGMyQkFJUUFETnNoLzhIQUs3K3paTXR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Od3EvUkFXQ0FRQUFBQWtBQmdJQkFBQUFDUUFHUWdBQUJBSUFnQUJBQThJQWdBQkFBT0FSZ0FBQUFRQ0VBQXpiSWYvQndDdS9zMlRMUUJNYkdnQUJJQUJBQUFBQUFJSUFBRUE4ZjhIUUs3K0NnQUNBQUlBTndRQkFBRUFBQVNBQWdBQUFBQUNDQUFCQU9ML0dqdkkvZ29BQWdBREFBSUVBZ0FIQUNzRUFnQUFBRWdFQUFBR2dBQUFBQUFBQWdnQU5KUGwveHFqeFA0RUFoQUF6V3plL3hxanhQNDBrK1gvVGRiTC9pTUlBUUFBQWdjQ0FBQUFBQWNOQUFFQUFBQURBR0FBeUFBREFFNEFBQUFBQklBREFBQUFBQUlJQUFFQXhQOGFPOGorQ2dBQ0FBUUFOd1FCQUFFQUFBU0FCQUFBQUFBQ0NBQUJBTFgvTFRiaS9nb0FBZ0FGQURjRUFRQUJBQUFFZ0FVQUFBQUFBZ2dBQVFERS8wQXgvUDRLQUFJQUJnQUFBQVNBQmdBQUFBQUNDQUFCQU9ML1FESDgvZ29BQWdBSEFEY0VBUUFCQUFBRWdBY0FBQUFBQWdnQUFRRHgveTAyNHY0S0FBSUFDQUEzQkFFQUFRQUFCSUFJQUFBQUFBSUlBQUVBdGY5VExCYi9DZ0FDQUFrQUFnUUNBQWNBS3dRQ0FBRUFTQVFBQURjRUFRQUJCb0FBQUFBQUFBSUlBTHc3c1A5VGxCTC9CQUlRQUZZVnFmOVRsQkwvTkpPNC80ZkhHZjhqQ0FFQUFBSUhBZ0FBQUFVSEFRQUVCQWNHQUFJQUFnQURBQUFIRGdBQkFBQUFBd0JnQU1nQUF3Qk9TQUFBQUFBRWdBa0FBQUFBQWdnQUFRREUvMmNuTVA4S0FBSUFDZ0EzQkFFQUFRQUFCSUFLQUFBQUFBSUlBQUVBdGY5Nklrci9DZ0FDQUFzQUFBQUVnQXNBQUFBQUFnZ0FBUUNYLzNvaVN2OEtBQUlBREFBQUFBU0FEQUFBQUFBQ0NBQUFBSWovalIxay93b0FBZ0FOQUFBQUJJQU5BQUFBQUFJSUFBQUFsLytnR0g3L0NnQUNBQTRBQUFBRWdBNEFBQUFBQWdnQUFBQzEvNkFZZnY4S0FBSUFEd0FBQUFTQUR3QUFBQUFDQ0FBQkFNVC9qUjFrL3dvQUFnQVFBQUFBQklBUUFBQUFBQUlJQUFBQXhQKzBFNWovQ2dBQ0FCRUFBQUFFZ0JFQUFBQUFBZ2dBQUFDMS84Y09zdjhLQUFJQUVnQUFBQVNBRWdBQUFBQUNDQUFBQU1ULzJnbk0vd29BQWdBVEFBQUFCSUFUQUFBQUFBSUlBQUVBNHYvYUNjei9DZ0FDQUJRQUFBQUVnQlFBQUFBQUFnZ0FBQUR4LzhjT3N2OEtBQUlBRlFBQUFBU0FGUUFBQUFBQ0NBQUFBT0wvdEJPWS93b0FBZ0FXQUFBQUJJQVdBQUFBQUFJSUFBRUE4Zi90Qk9iL0NnQUNBQmNBQWdRQ0FCQUFLd1FDQUFBQVNBUUFBQWFBQUFBQUFBQUNDQUFBb1BULzdhamkvd1FDRUFBQVlPMy83YWppLzVxNTlQOVVUK24vSXdnQkFBQUNCd0lBQUFBQUJ3MEFBUUFBQUFNQVlBRElBQU1BVXdBQUFBQUVnQmNBQUFBQUFnZ0E3UVRYLyswRTlmOEtBQUlBR0FBQ0JBSUFDQUFyQkFJQUFBQklCQUFBTndRQkFBRUdnQUFBQUFBQUFnZ0E3YVRhLyswYzhmOEVBaEFBN1dUVC8rMGM4ZitIdnRyLzdkejQveU1JQVFBQUFnY0NBQUFBQUFjTkFBRUFBQUFEQUdBQXlBQURBRThBQUFBQUJJQVlBQUFBQUFJSUFCUDdDZ0R0Qk5mL0NnQUNBQmtBQWdRQ0FBZ0FLd1FDQUFBQVNBUUFBRGNFQVFBQkJvQUFBQUFBQUFJSUFCT2JEZ0R0SE5QL0JBSVFBQk5iQndEdEhOUC9yTFFPQU8zYzJ2OGpDQUVBQUFJSEFnQUFBQUFIRFFBQkFBQUFBd0JnQU1nQUF3QlBBQUFBQUFTQUdRQUFBQUFDQ0FBQUFBQUFBQUFBQUFvQUFnQWFBQUlFQWdBSEFDc0VBZ0FCQUVnRUFBQTNCQUVBQVFhQUFBQUFBQUFDQ0FBemt3TUFBR2o4L3dRQ0VBRE5iUHovQUdqOC82cnFDd0F6bXdNQUl3Z0JBQUFDQndJQUFBQUZCd0VBQlFRSEJnQUNBQUlBQXdBQUJ3NEFBUUFBQUFNQVlBRElBQU1BVGtnQUFBQUFCSUFhQUFBQUFBSUlBQUFBOGY4VCt4a0FDZ0FDQUJzQU53UUJBQUVBQUFTQUd3QUFBQUFDQ0FBQUFBQUFKdll6QUFvQUFnQWNBQUFBQklBY0FBQUFBQUlJQUFFQThmODU4VTBBQ2dBQ0FCMEFBQUFFZ0IwQUFBQUFBZ2dBQUFBQUFFenNad0FLQUFJQUhnQUFBQVNBSGdBQUFBQUNDQUFBQUI0QVRPeG5BQW9BQWdBZkFBQUFCSUFmQUFBQUFBSUlBQUFBTFFBNThVMEFDZ0FDQUNBQUFBQUVnQ0FBQUFBQUFnZ0FBQUFlQUNiMk13QUtBQUlBSVFBQUFBV0FJZ0FBQUFvQUFnQWlBQVFHQkFBQkFBQUFCUVlFQUFJQUFBQUtCZ0VBQVFBQUJZQWpBQUFBQ2dBQ0FDTUFCQVlFQUFJQUFBQUZCZ1FBQXdBQUFBb0dBUUFCQUFBRmdDUUFBQUFLQUFJQUpBQUVCZ1FBQXdBQUFBVUdCQUFFQUFBQUNnWUJBQUVBQUFXQUpRQUFBQW9BQWdBbEFBUUdCQUFFQUFBQUJRWUVBQVVBQUFBS0JnRUFBUUFBQllBbUFBQUFDZ0FDQUNZQUJBWUVBQVVBQUFBRkJnUUFCZ0FBQUFvR0FRQUJBQUFGZ0NjQUFBQUtBQUlBSndBRUJnUUFCZ0FBQUFVR0JBQUhBQUFBQ2dZQkFBRUFBQVdBS0FBQUFBb0FBZ0FvQUFRR0JBQUNBQUFBQlFZRUFBY0FBQUFLQmdFQUFRQUFCWUFwQUFBQUNnQUNBQ2tBQkFZRUFBVUFBQUFGQmdRQUNBQUFBQW9HQVFBQkFBQUZnQ29BQUFBS0FBSUFLZ0FFQmdRQUNBQUFBQVVHQkFBSkFBQUFDZ1lCQUFFQUFBV0FLd0FBQUFvQUFnQXJBQVFHQkFBSkFBQUFCUVlFQUFvQUFBQUtCZ0VBQVFBQUJZQXNBQUFBQ2dBQ0FDd0FCQVlFQUFvQUFBQUZCZ1FBQ3dBQUFBQUdBZ0NBQUFBQUJZQXRBQUFBQ2dBQ0FDMEFCQVlFQUFzQUFBQUZCZ1FBREFBQUFBQUdBZ0NBQUFBQUJZQXVBQUFBQ2dBQ0FDNEFCQVlFQUF3QUFBQUZCZ1FBRFFBQUFBQUdBZ0NBQUFBQUJZQXZBQUFBQ2dBQ0FDOEFCQVlFQUEwQUFBQUZCZ1FBRGdBQUFBQUdBZ0NBQUFBQUJZQXdBQUFBQ2dBQ0FEQUFCQVlFQUE0QUFBQUZCZ1FBRHdBQUFBQUdBZ0NBQUFBQUJZQXhBQUFBQ2dBQ0FERUFCQVlFQUFvQUFBQUZCZ1FBRHdBQUFBQUdBZ0NBQUFBQUJZQXlBQUFBQ2dBQ0FESUFCQVlFQUE0QUFBQUZCZ1FBRUFBQUFBQUFCWUF6QUFBQUNnQUNBRE1BQkFZRUFCQUFBQUFGQmdRQUVRQUFBQUFHQWdDQUFBQUFCWUEwQUFBQUNnQUNBRFFBQkFZRUFCRUFBQUFGQmdRQUVnQUFBQUFHQWdDQUFBQUFCWUExQUFBQUNnQUNBRFVBQkFZRUFCSUFBQUFGQmdRQUV3QUFBQUFHQWdDQUFBQUFCWUEyQUFBQUNnQUNBRFlBQkFZRUFCTUFBQUFGQmdRQUZBQUFBQUFHQWdDQUFBQUFCWUEzQUFBQUNnQUNBRGNBQkFZRUFCUUFBQUFGQmdRQUZRQUFBQUFHQWdDQUFBQUFCWUE0QUFBQUNnQUNBRGdBQkFZRUFCQUFBQUFGQmdRQUZRQUFBQUFHQWdDQUFBQUFCWUE1QUFBQUNnQUNBRGtBQkFZRUFCTUFBQUFGQmdRQUZnQUFBQW9HQVFBQkFBQUZnRG9BQUFBS0FBSUFPZ0FFQmdRQUZnQUFBQVVHQkFBWEFBQUFBQVlDQUFJQUFBQUZnRHNBQUFBS0FBSUFPd0FFQmdRQUZnQUFBQVVHQkFBWUFBQUFBQVlDQUFJQUFBQUZnRHdBQUFBS0FBSUFQQUFFQmdRQUZnQUFBQVVHQkFBWkFBQUFDZ1lCQUFFQUFBV0FQUUFBQUFvQUFnQTlBQVFHQkFBWkFBQUFCUVlFQUJvQUFBQUtCZ0VBQVFBQUJZQStBQUFBQ2dBQ0FENEFCQVlFQUJvQUFBQUZCZ1FBR3dBQUFBb0dBUUFCQUFBRmdEOEFBQUFLQUFJQVB3QUVCZ1FBR3dBQUFBVUdCQUFjQUFBQUFBWUNBSUFBQUFBRmdFQUFBQUFLQUFJQVFBQUVCZ1FBSEFBQUFBVUdCQUFkQUFBQUFBWUNBSUFBQUFBRmdFRUFBQUFLQUFJQVFRQUVCZ1FBSFFBQUFBVUdCQUFlQUFBQUFBWUNBSUFBQUFBRmdFSUFBQUFLQUFJQVFnQUVCZ1FBSGdBQUFBVUdCQUFmQUFBQUFBWUNBSUFBQUFBRmdFTUFBQUFLQUFJQVF3QUVCZ1FBSHdBQUFBVUdCQUFnQUFBQUFBWUNBSUFBQUFBRmdFUUFBQUFLQUFJQVJBQUVCZ1FBR3dBQUFBVUdCQUFnQUFBQUFBWUNBSUFBQUFBSGdFY0FBQUFFQWhBQUFBQ20vOVJMZWY4QUFLYi9qUjFrL3dvQUFnQkZBQUFLQWdBRUFBUUtBZ0FCQUEwQ0RBQ05IV1QvQUFDbS93QUFBQUFPQWd3QTFFdDUvd0FBcHY4QUFBQUFEd0lNQUkwZFpQOUhMcnYvQUFBQUFBQUFCNEJJQUFBQUJBSVFBQUFBMC84TlBjZi9BQURULzhjT3N2OEtBQUlBUmdBQUNnSUFCQUFFQ2dJQUFRQU5BZ3dBeHc2eS93QUEwLzhBQUFBQURnSU1BQTA5eC84QUFOUC9BQUFBQUE4Q0RBREhEckwvUnk3by93QUFBQUFBQUFlQVNRQUFBQVFDRUFBQUFBOEFnQjlqQUFBQUR3QTU4VTBBQ2dBQ0FFY0FBQW9DQUFRQUJBb0NBQUVBRFFJTUFEbnhUUUFBQUE4QUFBQUFBQTRDREFDQUgyTUFBQUFQQUFBQUFBQVBBZ3dBT2ZGTkFFWXVKQUFBQUFBQUFBQUFBQUFBQUFBQUFBPT0=</t>
        </r>
      </text>
    </comment>
    <comment ref="K258" authorId="0">
      <text>
        <r>
          <rPr>
            <sz val="9"/>
            <color indexed="81"/>
            <rFont val="Tahoma"/>
            <family val="2"/>
          </rPr>
          <t>QzI2SDMxTjNPMlN8TUFTVEVSIFNIRUVUUGljdHVyZSAyNDF8Vm1wRFJEQXhNREFFQXdJQkFBQUFBQUFBQUFBQUFBQ0FBQUFBQUFNQUZnQUFBRU5vWlcxRWNtRjNJREV5TGpBdU1pNHhNRGMyQkFJUUFETnNoLzhIQUs3K3paTXR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Od3EvUkFXQ0FRQUFBQWtBQmdJQkFBQUFDUUFHUWdBQUJBSUFnQUJBQThJQWdBQkFBT0FSZ0FBQUFRQ0VBQXpiSWYvQndDdS9zMlRMUUJNYkdnQUJJQUJBQUFBQUFJSUFBRUE4ZjhIUUs3K0NnQUNBQUlBTndRQkFBRUFBQVNBQWdBQUFBQUNDQUFCQU9ML0dqdkkvZ29BQWdBREFBSUVBZ0FIQUNzRUFnQUFBRWdFQUFBR2dBQUFBQUFBQWdnQU5KUGwveHFqeFA0RUFoQUF6V3plL3hxanhQNDBrK1gvVGRiTC9pTUlBUUFBQWdjQ0FBQUFBQWNOQUFFQUFBQURBR0FBeUFBREFFNEFBQUFBQklBREFBQUFBQUlJQUFFQXhQOGFPOGorQ2dBQ0FBUUFOd1FCQUFFQUFBU0FCQUFBQUFBQ0NBQUJBTFgvTFRiaS9nb0FBZ0FGQURjRUFRQUJBQUFFZ0FVQUFBQUFBZ2dBQVFERS8wQXgvUDRLQUFJQUJnQUFBQVNBQmdBQUFBQUNDQUFCQU9ML1FESDgvZ29BQWdBSEFEY0VBUUFCQUFBRWdBY0FBQUFBQWdnQUFRRHgveTAyNHY0S0FBSUFDQUEzQkFFQUFRQUFCSUFJQUFBQUFBSUlBQUVBdGY5VExCYi9DZ0FDQUFrQUFnUUNBQWNBS3dRQ0FBRUFTQVFBQURjRUFRQUJCb0FBQUFBQUFBSUlBTHc3c1A5VGxCTC9CQUlRQUZZVnFmOVRsQkwvTkpPNC80ZkhHZjhqQ0FFQUFBSUhBZ0FBQUFVSEFRQUVCQWNHQUFJQUFnQURBQUFIRGdBQkFBQUFBd0JnQU1nQUF3Qk9TQUFBQUFBRWdBa0FBQUFBQWdnQUFRREUvMmNuTVA4S0FBSUFDZ0EzQkFFQUFRQUFCSUFLQUFBQUFBSUlBQUVBdGY5Nklrci9DZ0FDQUFzQUFBQUVnQXNBQUFBQUFnZ0FBUUNYLzNvaVN2OEtBQUlBREFBQUFBU0FEQUFBQUFBQ0NBQUFBSWovalIxay93b0FBZ0FOQUFBQUJJQU5BQUFBQUFJSUFBQUFsLytnR0g3L0NnQUNBQTRBQUFBRWdBNEFBQUFBQWdnQUFBQzEvNkFZZnY4S0FBSUFEd0FBQUFTQUR3QUFBQUFDQ0FBQkFNVC9qUjFrL3dvQUFnQVFBQUFBQklBUUFBQUFBQUlJQUFBQXhQKzBFNWovQ2dBQ0FCRUFBQUFFZ0JFQUFBQUFBZ2dBQUFDMS84Y09zdjhLQUFJQUVnQUFBQVNBRWdBQUFBQUNDQUFBQU1ULzJnbk0vd29BQWdBVEFBQUFCSUFUQUFBQUFBSUlBQUVBNHYvYUNjei9DZ0FDQUJRQUFBQUVnQlFBQUFBQUFnZ0FBQUR4LzhjT3N2OEtBQUlBRlFBQUFBU0FGUUFBQUFBQ0NBQUFBT0wvdEJPWS93b0FBZ0FXQUFBQUJJQVdBQUFBQUFJSUFBRUE4Zi90Qk9iL0NnQUNBQmNBQWdRQ0FCQUFLd1FDQUFBQVNBUUFBQWFBQUFBQUFBQUNDQUFBb1BULzdhamkvd1FDRUFBQVlPMy83YWppLzVxNTlQOVVUK24vSXdnQkFBQUNCd0lBQUFBQUJ3MEFBUUFBQUFNQVlBRElBQU1BVXdBQUFBQUVnQmNBQUFBQUFnZ0E3UVRYLyswRTlmOEtBQUlBR0FBQ0JBSUFDQUFyQkFJQUFBQklCQUFBTndRQkFBRUdnQUFBQUFBQUFnZ0E3YVRhLyswYzhmOEVBaEFBN1dUVC8rMGM4ZitIdnRyLzdkejQveU1JQVFBQUFnY0NBQUFBQUFjTkFBRUFBQUFEQUdBQXlBQURBRThBQUFBQUJJQVlBQUFBQUFJSUFCUDdDZ0R0Qk5mL0NnQUNBQmtBQWdRQ0FBZ0FLd1FDQUFBQVNBUUFBRGNFQVFBQkJvQUFBQUFBQUFJSUFCT2JEZ0R0SE5QL0JBSVFBQk5iQndEdEhOUC9yTFFPQU8zYzJ2OGpDQUVBQUFJSEFnQUFBQUFIRFFBQkFBQUFBd0JnQU1nQUF3QlBBQUFBQUFTQUdRQUFBQUFDQ0FBQUFBQUFBQUFBQUFvQUFnQWFBQUlFQWdBSEFDc0VBZ0FCQUVnRUFBQTNCQUVBQVFhQUFBQUFBQUFDQ0FBemt3TUFBR2o4L3dRQ0VBRE5iUHovQUdqOC82cnFDd0F6bXdNQUl3Z0JBQUFDQndJQUFBQUZCd0VBQlFRSEJnQUNBQUlBQXdBQUJ3NEFBUUFBQUFNQVlBRElBQU1BVGtnQUFBQUFCSUFhQUFBQUFBSUlBQUFBOGY4VCt4a0FDZ0FDQUJzQU53UUJBQUVBQUFTQUd3QUFBQUFDQ0FBQUFBQUFKdll6QUFvQUFnQWNBQUFBQklBY0FBQUFBQUlJQUFFQThmODU4VTBBQ2dBQ0FCMEFBQUFFZ0IwQUFBQUFBZ2dBQUFBQUFFenNad0FLQUFJQUhnQUFBQVNBSGdBQUFBQUNDQUFBQUI0QVRPeG5BQW9BQWdBZkFBQUFCSUFmQUFBQUFBSUlBQUFBTFFBNThVMEFDZ0FDQUNBQUFBQUVnQ0FBQUFBQUFnZ0FBQUFlQUNiMk13QUtBQUlBSVFBQUFBV0FJZ0FBQUFvQUFnQWlBQVFHQkFBQkFBQUFCUVlFQUFJQUFBQUtCZ0VBQVFBQUJZQWpBQUFBQ2dBQ0FDTUFCQVlFQUFJQUFBQUZCZ1FBQXdBQUFBb0dBUUFCQUFBRmdDUUFBQUFLQUFJQUpBQUVCZ1FBQXdBQUFBVUdCQUFFQUFBQUNnWUJBQUVBQUFXQUpRQUFBQW9BQWdBbEFBUUdCQUFFQUFBQUJRWUVBQVVBQUFBS0JnRUFBUUFBQllBbUFBQUFDZ0FDQUNZQUJBWUVBQVVBQUFBRkJnUUFCZ0FBQUFvR0FRQUJBQUFGZ0NjQUFBQUtBQUlBSndBRUJnUUFCZ0FBQUFVR0JBQUhBQUFBQ2dZQkFBRUFBQVdBS0FBQUFBb0FBZ0FvQUFRR0JBQUNBQUFBQlFZRUFBY0FBQUFLQmdFQUFRQUFCWUFwQUFBQUNnQUNBQ2tBQkFZRUFBVUFBQUFGQmdRQUNBQUFBQW9HQVFBQkFBQUZnQ29BQUFBS0FBSUFLZ0FFQmdRQUNBQUFBQVVHQkFBSkFBQUFDZ1lCQUFFQUFBV0FLd0FBQUFvQUFnQXJBQVFHQkFBSkFBQUFCUVlFQUFvQUFBQUtCZ0VBQVFBQUJZQXNBQUFBQ2dBQ0FDd0FCQVlFQUFvQUFBQUZCZ1FBQ3dBQUFBQUdBZ0NBQUFBQUJZQXRBQUFBQ2dBQ0FDMEFCQVlFQUFzQUFBQUZCZ1FBREFBQUFBQUdBZ0NBQUFBQUJZQXVBQUFBQ2dBQ0FDNEFCQVlFQUF3QUFBQUZCZ1FBRFFBQUFBQUdBZ0NBQUFBQUJZQXZBQUFBQ2dBQ0FDOEFCQVlFQUEwQUFBQUZCZ1FBRGdBQUFBQUdBZ0NBQUFBQUJZQXdBQUFBQ2dBQ0FEQUFCQVlFQUE0QUFBQUZCZ1FBRHdBQUFBQUdBZ0NBQUFBQUJZQXhBQUFBQ2dBQ0FERUFCQVlFQUFvQUFBQUZCZ1FBRHdBQUFBQUdBZ0NBQUFBQUJZQXlBQUFBQ2dBQ0FESUFCQVlFQUE0QUFBQUZCZ1FBRUFBQUFBQUFCWUF6QUFBQUNnQUNBRE1BQkFZRUFCQUFBQUFGQmdRQUVRQUFBQUFHQWdDQUFBQUFCWUEwQUFBQUNnQUNBRFFBQkFZRUFCRUFBQUFGQmdRQUVnQUFBQUFHQWdDQUFBQUFCWUExQUFBQUNnQUNBRFVBQkFZRUFCSUFBQUFGQmdRQUV3QUFBQUFHQWdDQUFBQUFCWUEyQUFBQUNnQUNBRFlBQkFZRUFCTUFBQUFGQmdRQUZBQUFBQUFHQWdDQUFBQUFCWUEzQUFBQUNnQUNBRGNBQkFZRUFCUUFBQUFGQmdRQUZRQUFBQUFHQWdDQUFBQUFCWUE0QUFBQUNnQUNBRGdBQkFZRUFCQUFBQUFGQmdRQUZRQUFBQUFHQWdDQUFBQUFCWUE1QUFBQUNnQUNBRGtBQkFZRUFCTUFBQUFGQmdRQUZnQUFBQW9HQVFBQkFBQUZnRG9BQUFBS0FBSUFPZ0FFQmdRQUZnQUFBQVVHQkFBWEFBQUFBQVlDQUFJQUFBQUZnRHNBQUFBS0FBSUFPd0FFQmdRQUZnQUFBQVVHQkFBWUFBQUFBQVlDQUFJQUFBQUZnRHdBQUFBS0FBSUFQQUFFQmdRQUZnQUFBQVVHQkFBWkFBQUFDZ1lCQUFFQUFBV0FQUUFBQUFvQUFnQTlBQVFHQkFBWkFBQUFCUVlFQUJvQUFBQUtCZ0VBQVFBQUJZQStBQUFBQ2dBQ0FENEFCQVlFQUJvQUFBQUZCZ1FBR3dBQUFBb0dBUUFCQUFBRmdEOEFBQUFLQUFJQVB3QUVCZ1FBR3dBQUFBVUdCQUFjQUFBQUFBWUNBSUFBQUFBRmdFQUFBQUFLQUFJQVFBQUVCZ1FBSEFBQUFBVUdCQUFkQUFBQUFBWUNBSUFBQUFBRmdFRUFBQUFLQUFJQVFRQUVCZ1FBSFFBQUFBVUdCQUFlQUFBQUFBWUNBSUFBQUFBRmdFSUFBQUFLQUFJQVFnQUVCZ1FBSGdBQUFBVUdCQUFmQUFBQUFBWUNBSUFBQUFBRmdFTUFBQUFLQUFJQVF3QUVCZ1FBSHdBQUFBVUdCQUFnQUFBQUFBWUNBSUFBQUFBRmdFUUFBQUFLQUFJQVJBQUVCZ1FBR3dBQUFBVUdCQUFnQUFBQUFBWUNBSUFBQUFBSGdFY0FBQUFFQWhBQUFBQ20vOVJMZWY4QUFLYi9qUjFrL3dvQUFnQkZBQUFLQWdBRUFBUUtBZ0FCQUEwQ0RBQ05IV1QvQUFDbS93QUFBQUFPQWd3QTFFdDUvd0FBcHY4QUFBQUFEd0lNQUkwZFpQOUhMcnYvQUFBQUFBQUFCNEJJQUFBQUJBSVFBQUFBMC84TlBjZi9BQURULzhjT3N2OEtBQUlBUmdBQUNnSUFCQUFFQ2dJQUFRQU5BZ3dBeHc2eS93QUEwLzhBQUFBQURnSU1BQTA5eC84QUFOUC9BQUFBQUE4Q0RBREhEckwvUnk3by93QUFBQUFBQUFlQVNRQUFBQVFDRUFBQUFBOEFnQjlqQUFBQUR3QTU4VTBBQ2dBQ0FFY0FBQW9DQUFRQUJBb0NBQUVBRFFJTUFEbnhUUUFBQUE4QUFBQUFBQTRDREFDQUgyTUFBQUFQQUFBQUFBQVBBZ3dBT2ZGTkFFWXVKQUFBQUFBQUFBQUFBQUFBQUFBQUFBPT0=</t>
        </r>
      </text>
    </comment>
    <comment ref="J259" authorId="0">
      <text>
        <r>
          <rPr>
            <sz val="9"/>
            <color indexed="81"/>
            <rFont val="Tahoma"/>
            <family val="2"/>
          </rPr>
          <t>QzIzSDIxRk4yTzJ8TUFTVEVSIFNIRUVUUGljdHVyZSA2NTl8Vm1wRFJEQXhNREFFQXdJQkFBQUFBQUFBQUFBQUFBQ0FBQUFBQUFNQUZnQUFBRU5vWlcxRWNtRjNJREV5TGpBdU1pNHhNRGMyQkFJUUFETnNsditnNUhyL3paTmFBR0F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NQXhqUWNXQ0FRQUFBQWtBQmdJQkFBQUFDUUFHUWdBQUJBSUFnQUJBQThJQWdBQkFBT0FQUUFBQUFRQ0VBQXpiSmIvb09SNi84MlRXZ0JnSjRJQUJJQUJBQUFBQUFJSUFBRUE4ZjlnNTRFQUNnQUNBQUlBTndRQkFBRUFBQVNBQWdBQUFBQUNDQUFBQUFBQVRPeG5BQW9BQWdBREFBQUFCSUFEQUFBQUFBSUlBQUFBSGdCTTdHY0FDZ0FDQUFRQUFnUUNBQWdBS3dRQ0FBQUFTQVFBQURjRUFRQUJCb0FBQUFBQUFBSUlBQUNnSVFCTUJHUUFCQUlRQUFCZ0dnQk1CR1FBbWJraEFFekVhd0FqQ0FFQUFBSUhBZ0FBQUFBSERRQUJBQUFBQXdCZ0FNZ0FBd0JQQUFBQUFBU0FCQUFBQUFBQ0NBQUJBUEgvT2ZGTkFBb0FBZ0FGQUFJRUFnQUhBQ3NFQWdBQUFFZ0VBQUFHZ0FBQUFBQUFBZ2dBTkpQMC96bFpTZ0FFQWhBQXpXenQvemxaU2dBMGsvVC9iSXhSQUNNSUFRQUFBZ2NDQUFBQUFBY05BQUVBQUFBREFHQUF5QUFEQUU0QUFBQUFCSUFGQUFBQUFBSUlBQUFBQUFBbTlqTUFDZ0FDQUFZQU53UUJBQUVBQUFTQUJnQUFBQUFDQ0FBQUFQSC9FL3NaQUFvQUFnQUhBRGNFQVFBQkFBQUVnQWNBQUFBQUFnZ0FBQUFBQUFBQUFBQUtBQUlBQ0FBQ0JBSUFCd0FyQkFJQUFBQklCQUFBQm9BQUFBQUFBQUlJQURPVEF3QUFhUHovQkFJUUFNMXMvUDhBYVB6L001TURBRE9iQXdBakNBRUFBQUlIQWdBQUFBQUhEUUFCQUFBQUF3QmdBTWdBQXdCT0FBQUFBQVNBQ0FBQUFBQUNDQUFCQVBILzdRVG0vd29BQWdBSkFBQUFCSUFKQUFBQUFBSUlBQUFBMC8vdEJPYi9DZ0FDQUFvQUFnUUNBQWdBS3dRQ0FBQUFTQVFBQURjRUFRQUJCb0FBQUFBQUFBSUlBQUdnMXYvdEhPTC9CQUlRQUFGZ3ovL3RIT0wvbXJuVy8rM2M2ZjhqQ0FFQUFBSUhBZ0FBQUFBSERRQUJBQUFBQXdCZ0FNZ0FBd0JQQUFBQUFBU0FDZ0FBQUFBQ0NBQUFBQUFBMmduTS93b0FBZ0FMQUFBQUJJQUxBQUFBQUFJSUFBQUFIZ0RhQ2N6L0NnQUNBQXdBQUFBRWdBd0FBQUFBQWdnQUFBQXRBTWNPc3Y4S0FBSUFEUUFBQUFTQURRQUFBQUFDQ0FBQUFCNEF0Qk9ZL3dvQUFnQU9BQUFBQklBT0FBQUFBQUlJQUFBQUxRQ2dHSDcvQ2dBQ0FBOEFBZ1FDQUFrQUt3UUNBQUFBU0FRQUFEY0VBUUFCQm9BQUFBQUFBQUlJQURPVE1BQ2c1SHIvQkFJUUFNeHNLUUNnNUhyL001TXdBRHIrZ1A4akNBRUFBQUlIQWdBQUFBQUhEUUFCQUFBQUF3QmdBTWdBQXdCR0FBQUFBQVNBRHdBQUFBQUNDQUFBQUFBQXRCT1kvd29BQWdBUUFBQUFCSUFRQUFBQUFBSUlBQUVBOGYvSERyTC9DZ0FDQUJFQUFBQUVnQkVBQUFBQUFnZ0FBQUFlQUFBQUFBQUtBQUlBRWdBQUFBU0FFZ0FBQUFBQ0NBQUFBQzBBRS9zWkFBb0FBZ0FUQUFBQUJJQVRBQUFBQUFJSUFBQUFTd0FUK3hrQUNnQUNBQlFBQUFBRWdCUUFBQUFBQWdnQUFBQmFBQUFBQUFBS0FBSUFGUUFBQUFTQUZRQUFBQUFDQ0FBQUFFc0E3UVRtL3dvQUFnQVdBQUFBQklBV0FBQUFBQUlJQUFBQUxRRHRCT2IvQ2dBQ0FCY0FBQUFFZ0JjQUFBQUFBZ2dBQVFEVC96bnhUUUFLQUFJQUdBQUFBQVNBR0FBQUFBQUNDQUFCQU1UL0p2WXpBQW9BQWdBWkFBQUFCSUFaQUFBQUFBSUlBQUVBcHY4bTlqTUFDZ0FDQUJvQUFBQUVnQm9BQUFBQUFnZ0FBQUNYL3pueFRRQUtBQUlBR3dBQUFBU0FHd0FBQUFBQ0NBQUJBS2IvVE94bkFBb0FBZ0FjQUFBQUJJQWNBQUFBQUFJSUFBQUF4UDlNN0djQUNnQUNBQjBBQUFBRmdCNEFBQUFLQUFJQUhnQUVCZ1FBQVFBQUFBVUdCQUFDQUFBQUNnWUJBQUVBQUFXQUh3QUFBQW9BQWdBZkFBUUdCQUFDQUFBQUJRWUVBQU1BQUFBQUJnSUFBZ0FBQUFXQUlBQUFBQW9BQWdBZ0FBUUdCQUFDQUFBQUJRWUVBQVFBQUFBS0JnRUFBUUFBQllBaEFBQUFDZ0FDQUNFQUJBWUVBQVFBQUFBRkJnUUFCUUFBQUFvR0FRQUJBQUFGZ0NJQUFBQUtBQUlBSWdBRUJnUUFCUUFBQUFVR0JBQUdBQUFBQ2dZQkFBRUFBQVdBSXdBQUFBb0FBZ0FqQUFRR0JBQUdBQUFBQlFZRUFBY0FBQUFLQmdFQUFRQUFCWUFrQUFBQUNnQUNBQ1FBQkFZRUFBY0FBQUFGQmdRQUNBQUFBQW9HQVFBQkFBQUZnQ1VBQUFBS0FBSUFKUUFFQmdRQUNBQUFBQVVHQkFBSkFBQUFBQVlDQUFJQUFBQUZnQ1lBQUFBS0FBSUFKZ0FFQmdRQUNBQUFBQVVHQkFBS0FBQUFDZ1lCQUFFQUFBV0FKd0FBQUFvQUFnQW5BQVFHQkFBS0FBQUFCUVlFQUFzQUFBQUFCZ0lBZ0FBQUFBV0FLQUFBQUFvQUFnQW9BQVFHQkFBTEFBQUFCUVlFQUF3QUFBQUFCZ0lBZ0FBQUFBV0FLUUFBQUFvQUFnQXBBQVFHQkFBTUFBQUFCUVlFQUEwQUFBQUFCZ0lBZ0FBQUFBV0FLZ0FBQUFvQUFnQXFBQVFHQkFBTkFBQUFCUVlFQUE0QUFBQUtCZ0VBQVFBQUJZQXJBQUFBQ2dBQ0FDc0FCQVlFQUEwQUFBQUZCZ1FBRHdBQUFBQUdBZ0NBQUFBQUJZQXNBQUFBQ2dBQ0FDd0FCQVlFQUE4QUFBQUZCZ1FBRUFBQUFBQUdBZ0NBQUFBQUJZQXRBQUFBQ2dBQ0FDMEFCQVlFQUFvQUFBQUZCZ1FBRUFBQUFBQUdBZ0NBQUFBQUJZQXVBQUFBQ2dBQ0FDNEFCQVlFQUFjQUFBQUZCZ1FBRVFBQUFBb0dBUUFCQUFBRmdDOEFBQUFLQUFJQUx3QUVCZ1FBRVFBQUFBVUdCQUFTQUFBQUFBWUNBSUFBQUFBRmdEQUFBQUFLQUFJQU1BQUVCZ1FBRWdBQUFBVUdCQUFUQUFBQUFBWUNBSUFBQUFBRmdERUFBQUFLQUFJQU1RQUVCZ1FBRXdBQUFBVUdCQUFVQUFBQUFBWUNBSUFBQUFBRmdESUFBQUFLQUFJQU1nQUVCZ1FBRkFBQUFBVUdCQUFWQUFBQUFBWUNBSUFBQUFBRmdETUFBQUFLQUFJQU13QUVCZ1FBRlFBQUFBVUdCQUFXQUFBQUFBWUNBSUFBQUFBRmdEUUFBQUFLQUFJQU5BQUVCZ1FBRVFBQUFBVUdCQUFXQUFBQUFBWUNBSUFBQUFBRmdEVUFBQUFLQUFJQU5RQUVCZ1FBQkFBQUFBVUdCQUFYQUFBQUNnWUJBQUVBQUFXQU5nQUFBQW9BQWdBMkFBUUdCQUFYQUFBQUJRWUVBQmdBQUFBQUJnSUFnQUFBQUFXQU53QUFBQW9BQWdBM0FBUUdCQUFZQUFBQUJRWUVBQmtBQUFBQUJnSUFnQUFBQUFXQU9BQUFBQW9BQWdBNEFBUUdCQUFaQUFBQUJRWUVBQm9BQUFBQUJnSUFnQUFBQUFXQU9RQUFBQW9BQWdBNUFBUUdCQUFhQUFBQUJRWUVBQnNBQUFBQUJnSUFnQUFBQUFXQU9nQUFBQW9BQWdBNkFBUUdCQUFiQUFBQUJRWUVBQndBQUFBQUJnSUFnQUFBQUFXQU93QUFBQW9BQWdBN0FBUUdCQUFYQUFBQUJRWUVBQndBQUFBQUJnSUFnQUFBQUFlQVBnQUFBQVFDRUFBQUFBOEFEVDNIL3dBQUR3REhEckwvQ2dBQ0FEd0FBQW9DQUFRQUJBb0NBQUVBRFFJTUFNY09zdjhBQUE4QUFBQUFBQTRDREFBTlBjZi9BQUFQQUFBQUFBQVBBZ3dBeHc2eS8wWXVKQUFBQUFBQUFBQUhnRDhBQUFBRUFoQUFBQUE4QUVZdUZRQUFBRHdBQUFBQUFBb0FBZ0E5QUFBS0FnQUVBQVFLQWdBQkFBMENEQUFBQUFBQUFBQThBQUFBQUFBT0Fnd0FSaTRWQUFBQVBBQUFBQUFBRHdJTUFBQUFBQUJHTGxFQUFBQUFBQUFBQjRCQUFBQUFCQUlRQUFFQXRmK0FIMk1BQVFDMS96bnhUUUFLQUFJQVBnQUFDZ0lBQkFBRUNnSUFBUUFOQWd3QU9mRk5BQUVBdGY4QUFBQUFEZ0lNQUlBZll3QUJBTFgvQUFBQUFBOENEQUE1OFUwQVJ5N0svd0FBQUFBQUFBQUFBQUFBQUFBQQ==</t>
        </r>
      </text>
    </comment>
    <comment ref="K259" authorId="0">
      <text>
        <r>
          <rPr>
            <sz val="9"/>
            <color indexed="81"/>
            <rFont val="Tahoma"/>
            <family val="2"/>
          </rPr>
          <t>QzIzSDIxRk4yTzJ8TUFTVEVSIFNIRUVUUGljdHVyZSA2NTl8Vm1wRFJEQXhNREFFQXdJQkFBQUFBQUFBQUFBQUFBQ0FBQUFBQUFNQUZnQUFBRU5vWlcxRWNtRjNJREV5TGpBdU1pNHhNRGMyQkFJUUFETnNsditnNUhyL3paTmFBR0F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NQXhqUWNXQ0FRQUFBQWtBQmdJQkFBQUFDUUFHUWdBQUJBSUFnQUJBQThJQWdBQkFBT0FQUUFBQUFRQ0VBQXpiSmIvb09SNi84MlRXZ0JnSjRJQUJJQUJBQUFBQUFJSUFBRUE4ZjlnNTRFQUNnQUNBQUlBTndRQkFBRUFBQVNBQWdBQUFBQUNDQUFBQUFBQVRPeG5BQW9BQWdBREFBQUFCSUFEQUFBQUFBSUlBQUFBSGdCTTdHY0FDZ0FDQUFRQUFnUUNBQWdBS3dRQ0FBQUFTQVFBQURjRUFRQUJCb0FBQUFBQUFBSUlBQUNnSVFCTUJHUUFCQUlRQUFCZ0dnQk1CR1FBbWJraEFFekVhd0FqQ0FFQUFBSUhBZ0FBQUFBSERRQUJBQUFBQXdCZ0FNZ0FBd0JQQUFBQUFBU0FCQUFBQUFBQ0NBQUJBUEgvT2ZGTkFBb0FBZ0FGQUFJRUFnQUhBQ3NFQWdBQUFFZ0VBQUFHZ0FBQUFBQUFBZ2dBTkpQMC96bFpTZ0FFQWhBQXpXenQvemxaU2dBMGsvVC9iSXhSQUNNSUFRQUFBZ2NDQUFBQUFBY05BQUVBQUFBREFHQUF5QUFEQUU0QUFBQUFCSUFGQUFBQUFBSUlBQUFBQUFBbTlqTUFDZ0FDQUFZQU53UUJBQUVBQUFTQUJnQUFBQUFDQ0FBQUFQSC9FL3NaQUFvQUFnQUhBRGNFQVFBQkFBQUVnQWNBQUFBQUFnZ0FBQUFBQUFBQUFBQUtBQUlBQ0FBQ0JBSUFCd0FyQkFJQUFBQklCQUFBQm9BQUFBQUFBQUlJQURPVEF3QUFhUHovQkFJUUFNMXMvUDhBYVB6L001TURBRE9iQXdBakNBRUFBQUlIQWdBQUFBQUhEUUFCQUFBQUF3QmdBTWdBQXdCT0FBQUFBQVNBQ0FBQUFBQUNDQUFCQVBILzdRVG0vd29BQWdBSkFBQUFCSUFKQUFBQUFBSUlBQUFBMC8vdEJPYi9DZ0FDQUFvQUFnUUNBQWdBS3dRQ0FBQUFTQVFBQURjRUFRQUJCb0FBQUFBQUFBSUlBQUdnMXYvdEhPTC9CQUlRQUFGZ3ovL3RIT0wvbXJuVy8rM2M2ZjhqQ0FFQUFBSUhBZ0FBQUFBSERRQUJBQUFBQXdCZ0FNZ0FBd0JQQUFBQUFBU0FDZ0FBQUFBQ0NBQUFBQUFBMmduTS93b0FBZ0FMQUFBQUJJQUxBQUFBQUFJSUFBQUFIZ0RhQ2N6L0NnQUNBQXdBQUFBRWdBd0FBQUFBQWdnQUFBQXRBTWNPc3Y4S0FBSUFEUUFBQUFTQURRQUFBQUFDQ0FBQUFCNEF0Qk9ZL3dvQUFnQU9BQUFBQklBT0FBQUFBQUlJQUFBQUxRQ2dHSDcvQ2dBQ0FBOEFBZ1FDQUFrQUt3UUNBQUFBU0FRQUFEY0VBUUFCQm9BQUFBQUFBQUlJQURPVE1BQ2c1SHIvQkFJUUFNeHNLUUNnNUhyL001TXdBRHIrZ1A4akNBRUFBQUlIQWdBQUFBQUhEUUFCQUFBQUF3QmdBTWdBQXdCR0FBQUFBQVNBRHdBQUFBQUNDQUFBQUFBQXRCT1kvd29BQWdBUUFBQUFCSUFRQUFBQUFBSUlBQUVBOGYvSERyTC9DZ0FDQUJFQUFBQUVnQkVBQUFBQUFnZ0FBQUFlQUFBQUFBQUtBQUlBRWdBQUFBU0FFZ0FBQUFBQ0NBQUFBQzBBRS9zWkFBb0FBZ0FUQUFBQUJJQVRBQUFBQUFJSUFBQUFTd0FUK3hrQUNnQUNBQlFBQUFBRWdCUUFBQUFBQWdnQUFBQmFBQUFBQUFBS0FBSUFGUUFBQUFTQUZRQUFBQUFDQ0FBQUFFc0E3UVRtL3dvQUFnQVdBQUFBQklBV0FBQUFBQUlJQUFBQUxRRHRCT2IvQ2dBQ0FCY0FBQUFFZ0JjQUFBQUFBZ2dBQVFEVC96bnhUUUFLQUFJQUdBQUFBQVNBR0FBQUFBQUNDQUFCQU1UL0p2WXpBQW9BQWdBWkFBQUFCSUFaQUFBQUFBSUlBQUVBcHY4bTlqTUFDZ0FDQUJvQUFBQUVnQm9BQUFBQUFnZ0FBQUNYL3pueFRRQUtBQUlBR3dBQUFBU0FHd0FBQUFBQ0NBQUJBS2IvVE94bkFBb0FBZ0FjQUFBQUJJQWNBQUFBQUFJSUFBQUF4UDlNN0djQUNnQUNBQjBBQUFBRmdCNEFBQUFLQUFJQUhnQUVCZ1FBQVFBQUFBVUdCQUFDQUFBQUNnWUJBQUVBQUFXQUh3QUFBQW9BQWdBZkFBUUdCQUFDQUFBQUJRWUVBQU1BQUFBQUJnSUFBZ0FBQUFXQUlBQUFBQW9BQWdBZ0FBUUdCQUFDQUFBQUJRWUVBQVFBQUFBS0JnRUFBUUFBQllBaEFBQUFDZ0FDQUNFQUJBWUVBQVFBQUFBRkJnUUFCUUFBQUFvR0FRQUJBQUFGZ0NJQUFBQUtBQUlBSWdBRUJnUUFCUUFBQUFVR0JBQUdBQUFBQ2dZQkFBRUFBQVdBSXdBQUFBb0FBZ0FqQUFRR0JBQUdBQUFBQlFZRUFBY0FBQUFLQmdFQUFRQUFCWUFrQUFBQUNnQUNBQ1FBQkFZRUFBY0FBQUFGQmdRQUNBQUFBQW9HQVFBQkFBQUZnQ1VBQUFBS0FBSUFKUUFFQmdRQUNBQUFBQVVHQkFBSkFBQUFBQVlDQUFJQUFBQUZnQ1lBQUFBS0FBSUFKZ0FFQmdRQUNBQUFBQVVHQkFBS0FBQUFDZ1lCQUFFQUFBV0FKd0FBQUFvQUFnQW5BQVFHQkFBS0FBQUFCUVlFQUFzQUFBQUFCZ0lBZ0FBQUFBV0FLQUFBQUFvQUFnQW9BQVFHQkFBTEFBQUFCUVlFQUF3QUFBQUFCZ0lBZ0FBQUFBV0FLUUFBQUFvQUFnQXBBQVFHQkFBTUFBQUFCUVlFQUEwQUFBQUFCZ0lBZ0FBQUFBV0FLZ0FBQUFvQUFnQXFBQVFHQkFBTkFBQUFCUVlFQUE0QUFBQUtCZ0VBQVFBQUJZQXJBQUFBQ2dBQ0FDc0FCQVlFQUEwQUFBQUZCZ1FBRHdBQUFBQUdBZ0NBQUFBQUJZQXNBQUFBQ2dBQ0FDd0FCQVlFQUE4QUFBQUZCZ1FBRUFBQUFBQUdBZ0NBQUFBQUJZQXRBQUFBQ2dBQ0FDMEFCQVlFQUFvQUFBQUZCZ1FBRUFBQUFBQUdBZ0NBQUFBQUJZQXVBQUFBQ2dBQ0FDNEFCQVlFQUFjQUFBQUZCZ1FBRVFBQUFBb0dBUUFCQUFBRmdDOEFBQUFLQUFJQUx3QUVCZ1FBRVFBQUFBVUdCQUFTQUFBQUFBWUNBSUFBQUFBRmdEQUFBQUFLQUFJQU1BQUVCZ1FBRWdBQUFBVUdCQUFUQUFBQUFBWUNBSUFBQUFBRmdERUFBQUFLQUFJQU1RQUVCZ1FBRXdBQUFBVUdCQUFVQUFBQUFBWUNBSUFBQUFBRmdESUFBQUFLQUFJQU1nQUVCZ1FBRkFBQUFBVUdCQUFWQUFBQUFBWUNBSUFBQUFBRmdETUFBQUFLQUFJQU13QUVCZ1FBRlFBQUFBVUdCQUFXQUFBQUFBWUNBSUFBQUFBRmdEUUFBQUFLQUFJQU5BQUVCZ1FBRVFBQUFBVUdCQUFXQUFBQUFBWUNBSUFBQUFBRmdEVUFBQUFLQUFJQU5RQUVCZ1FBQkFBQUFBVUdCQUFYQUFBQUNnWUJBQUVBQUFXQU5nQUFBQW9BQWdBMkFBUUdCQUFYQUFBQUJRWUVBQmdBQUFBQUJnSUFnQUFBQUFXQU53QUFBQW9BQWdBM0FBUUdCQUFZQUFBQUJRWUVBQmtBQUFBQUJnSUFnQUFBQUFXQU9BQUFBQW9BQWdBNEFBUUdCQUFaQUFBQUJRWUVBQm9BQUFBQUJnSUFnQUFBQUFXQU9RQUFBQW9BQWdBNUFBUUdCQUFhQUFBQUJRWUVBQnNBQUFBQUJnSUFnQUFBQUFXQU9nQUFBQW9BQWdBNkFBUUdCQUFiQUFBQUJRWUVBQndBQUFBQUJnSUFnQUFBQUFXQU93QUFBQW9BQWdBN0FBUUdCQUFYQUFBQUJRWUVBQndBQUFBQUJnSUFnQUFBQUFlQVBnQUFBQVFDRUFBQUFBOEFEVDNIL3dBQUR3REhEckwvQ2dBQ0FEd0FBQW9DQUFRQUJBb0NBQUVBRFFJTUFNY09zdjhBQUE4QUFBQUFBQTRDREFBTlBjZi9BQUFQQUFBQUFBQVBBZ3dBeHc2eS8wWXVKQUFBQUFBQUFBQUhnRDhBQUFBRUFoQUFBQUE4QUVZdUZRQUFBRHdBQUFBQUFBb0FBZ0E5QUFBS0FnQUVBQVFLQWdBQkFBMENEQUFBQUFBQUFBQThBQUFBQUFBT0Fnd0FSaTRWQUFBQVBBQUFBQUFBRHdJTUFBQUFBQUJHTGxFQUFBQUFBQUFBQjRCQUFBQUFCQUlRQUFFQXRmK0FIMk1BQVFDMS96bnhUUUFLQUFJQVBnQUFDZ0lBQkFBRUNnSUFBUUFOQWd3QU9mRk5BQUVBdGY4QUFBQUFEZ0lNQUlBZll3QUJBTFgvQUFBQUFBOENEQUE1OFUwQVJ5N0svd0FBQUFBQUFBQUFBQUFBQUFBQQ==</t>
        </r>
      </text>
    </comment>
    <comment ref="J260" authorId="0">
      <text>
        <r>
          <rPr>
            <sz val="9"/>
            <color indexed="81"/>
            <rFont val="Tahoma"/>
            <family val="2"/>
          </rPr>
          <t>QzIxSDI0Q2wyTjZPMlN8TUFTVEVSIFNIRUVUUGljdHVyZSA1MzN8Vm1wRFJEQXhNREFFQXdJQkFBQUFBQUFBQUFBQUFBQ0FBQUFBQUFNQUZnQUFBRU5vWlcxRWNtRjNJREV5TGpBdU1pNHhNRGMyQkFJUUFIcFpxZjhBV1NYL3paTThBTDlSbX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QK2R2QWdXQ0FRQUFBQWtBQmdJQkFBQUFDUUFHUWdBQUJBSUFnQUJBQThJQWdBQkFBT0FSZ0FBQUFRQ0VBQjZXYW4vQUZrbC84MlRQQUMvVVpzQUJJQUJBQUFBQUFJSUFObm9CQUNteURvQUNnQUNBQUlBTndRQkFBRUFBQVNBQWdBQUFBQUNDQUR1MWZEL0FCUlJBQW9BQWdBREFBQUFCSUFEQUFBQUFBSUlBTEVTOS84dGJHNEFDZ0FDQUFRQUFnUUNBQWNBS3dRQ0FBQUFTQVFBQUFhQUFBQUFBQUFDQ0FEa3Bmci9MZFJxQUFRQ0VBQitmL1AvTGRScUFPU2wrdjlnQjNJQUl3Z0JBQUFDQndJQUFBQUFCdzBBQVFBQUFBTUFZQURJQUFNQVRnQUFBQUFFZ0FRQUFBQUFBZ2dBbmhmZC95MXNmUUFLQUFJQUJRQUNCQUlBQndBckJBSUFBQUJJQkFBQUJvQUFBQUFBQUFJSUFOR3E0UDh0MUhrQUJBSVFBR3VFMmY4dDFIa0EwYXJnLzJBSGdRQWpDQUVBQUFJSEFnQUFBQUFIRFFBQkFBQUFBd0JnQU1nQUF3Qk9BQUFBQUFTQUJRQUFBQUFDQ0FEWDlObi9HMEtiQUFvQUFnQUdBRGNFQVFBQkFBQUVnQVlBQUFBQUFnZ0FSTXpHLzBGWmFRQUtBQUlBQndBQUFBU0FCd0FBQUFBQ0NBQVhkS24vQkpadkFBb0FBZ0FJQURjRUFRQUJBQUFFZ0FnQUFBQUFBZ2dBQVFEVC96bnhUUUFLQUFJQUNRQUFBQVNBQ1FBQUFBQUNDQUFBQU1UL0p2WXpBQW9BQWdBS0FBSUVBZ0FIQUNzRUFnQUJBRWdFQUFBM0JBRUFBUWFBQUFBQUFBQUNDQUM4TzcvL0psNHdBQVFDRUFCV0Ziai9KbDR3QURTVHgvOVprVGNBSXdnQkFBQUNCd0lBQUFBRkJ3RUFCQVFIQmdBQ0FBSUFBd0FBQnc0QUFRQUFBQU1BWUFESUFBTUFUa2dBQUFBQUJJQUtBQUFBQUFJSUFBQUEwLzhUK3hrQUNnQUNBQXNBQWdRQ0FCQUFLd1FDQUFBQVNBUUFBQWFBQUFBQUFBQUNDQUFBb05iL0U1OFdBQVFDRUFBQVlNLy9FNThXQUpxNTF2OTVSUjBBSXdnQkFBQUNCd0lBQUFBQUJ3MEFBUUFBQUFNQVlBRElBQU1BVXdBQUFBQUVnQXNBQUFBQUFnZ0FGUHZzL3hQN0tBQUtBQUlBREFBQ0JBSUFDQUFyQkFJQUFBQklCQUFBTndRQkFBRUdnQUFBQUFBQUFnZ0FGSnZ3L3hNVEpRQUVBaEFBRkZ2cC94TVRKUUN0dFBEL0U5TXNBQ01JQVFBQUFnY0NBQUFBQUFjTkFBRUFBQUFEQUdBQXlBQURBRThBQUFBQUJJQU1BQUFBQUFJSUFPMEV1ZjhUK3dvQUNnQUNBQTBBQWdRQ0FBZ0FLd1FDQUFBQVNBUUFBRGNFQVFBQkJvQUFBQUFBQUFJSUFPMmt2UDhURXdjQUJBSVFBTzFrdGY4VEV3Y0FoNzY4L3hQVERnQWpDQUVBQUFJSEFnQUFBQUFIRFFBQkFBQUFBd0JnQU1nQUF3QlBBQUFBQUFTQURRQUFBQUFDQ0FBQUFPTC9BQUFBQUFvQUFnQU9BQUFBQklBT0FBQUFBQUlJQUFBQUFBQUFBQUFBQ2dBQ0FBOEFBQUFFZ0E4QUFBQUFBZ2dBQUFBUEFCUDdHUUFLQUFJQUVBQUNCQUlBRVFBckJBSUFBQUJJQkFBQU53UUJBQUVHZ0FBQUFBQUFBZ2dBQUtBU0FCTmpGZ0FFQWhBQUFHQUxBQk5qRmdDWnVSSUFlY2tmQUNNSUFRQUFBZ2NDQUFBQUJRY0JBQUVBQnc0QUFRQUFBQU1BWUFESUFBTUFRMndBQUFBQUJJQVFBQUFBQUFJSUFQLy9EZ0R0Qk9iL0NnQUNBQkVBQUFBRWdCRUFBQUFBQWdnQUFBQUFBTm9KelA4S0FBSUFFZ0FBQUFTQUVnQUFBQUFDQ0FBQUFPTC8yZ25NL3dvQUFnQVRBQUFBQklBVEFBQUFBQUlJQUFBQTAvL3RCT2IvQ2dBQ0FCUUFBQUFFZ0JRQUFBQUFBZ2dBQUFDMS8rMEU1djhLQUFJQUZRQUNCQUlBRVFBckJBSUFBQUJJQkFBQU53UUJBQUVHZ0FBQUFBQUFBZ2dBQUtDNC8rMXM0djhFQWhBQUFHQ3gvKzFzNHYrYXViai9WTlByL3lNSUFRQUFBZ2NDQUFBQUJRY0JBQUVBQnc0QUFRQUFBQU1BWUFESUFBTUFRMndBQUFBQUJJQVZBQUFBQUFJSUFQLy9EZ0RIRHJML0NnQUNBQllBQUFBRWdCWUFBQUFBQWdnQS8vOHNBTWNPc3Y4S0FBSUFGd0FBQUFTQUZ3QUFBQUFDQ0FELy96c0F0Qk9ZL3dvQUFnQVlBQUFBQklBWUFBQUFBQUlJQVAvL0xBQ2dHSDcvQ2dBQ0FCa0FBZ1FDQUFjQUt3UUNBQUFBU0FRQUFBYUFBQUFBQUFBQ0NBQXprekFBb0lCNi93UUNFQURNYkNrQW9JQjYvek9UTUFEVXM0SC9Jd2dCQUFBQ0J3SUFBQUFBQncwQUFRQUFBQU1BWUFESUFBTUFUZ0FBQUFBRWdCa0FBQUFBQWdnQS8vOE9BS0FZZnY4S0FBSUFHZ0FBQUFTQUdnQUFBQUFDQ0FBQUFBQUF0Qk9ZL3dvQUFnQWJBQUFBQklBYkFBQUFBQUlJQUFBQUFBQ05IV1QvQ2dBQ0FCd0FBZ1FDQUFjQUt3UUNBQUFBU0FRQUFBYUFBQUFBQUFBQ0NBQXprd01BallWZy93UUNFQUROYlB6L2pZVmcvek9UQXdEQXVHZi9Jd2dCQUFBQ0J3SUFBQUFBQncwQUFRQUFBQU1BWUFESUFBTUFUZ0FBQUFBRWdCd0FBQUFBQWdnQS8vOE9BSG9pU3Y4S0FBSUFIUUEzQkFFQUFRQUFCSUFkQUFBQUFBSUlBQUFBQUFCbkp6RC9DZ0FDQUI0QU53UUJBQUVBQUFTQUhnQUFBQUFDQ0FBQUFPTC9aeWN3L3dvQUFnQWZBQUlFQWdBSEFDc0VBZ0FCQUVnRUFBQTNCQUVBQVFhQUFBQUFBQUFDQ0FBMGsrWC9aNzh6L3dRQ0VBRE5iTjcvQUZrbC96U1Q1ZjludnpQL0l3Z0JBUDhCQndFQS93SUhBZ0FBQUFVSEFRQURBQWNPQUFFQUFBQURBR0FBeUFBREFFNUlBQUFBQUFTQUh3QUFBQUFDQ0FBQUFOUC9laUpLL3dvQUFnQWdBRGNFQVFBQkFBQUVnQ0FBQUFBQUFnZ0FBQURpLzQwZFpQOEtBQUlBSVFBM0JBRUFBUUFBQllBaUFBQUFDZ0FDQUNJQUJBWUVBQUVBQUFBRkJnUUFBZ0FBQUFvR0FRQUJBQUFGZ0NNQUFBQUtBQUlBSXdBRUJnUUFBZ0FBQUFVR0JBQURBQUFBQUFZQ0FJQUFBQUFGZ0NRQUFBQUtBQUlBSkFBRUJnUUFBd0FBQUFVR0JBQUVBQUFBQUFZQ0FJQUFBQUFGZ0NVQUFBQUtBQUlBSlFBRUJnUUFCQUFBQUFVR0JBQUZBQUFBQ2dZQkFBRUFBQVdBSmdBQUFBb0FBZ0FtQUFRR0JBQUVBQUFBQlFZRUFBWUFBQUFBQmdJQWdBQUFBQVdBSndBQUFBb0FBZ0FuQUFRR0JBQUdBQUFBQlFZRUFBY0FBQUFLQmdFQUFRQUFCWUFvQUFBQUNnQUNBQ2dBQkFZRUFBWUFBQUFGQmdRQUNBQUFBQUFHQWdDQUFBQUFCWUFwQUFBQUNnQUNBQ2tBQkFZRUFBSUFBQUFGQmdRQUNBQUFBQUFHQWdDQUFBQUFCWUFxQUFBQUNnQUNBQ29BQkFZRUFBZ0FBQUFGQmdRQUNRQUFBQW9HQVFBQkFBQUZnQ3NBQUFBS0FBSUFLd0FFQmdRQUNRQUFBQVVHQkFBS0FBQUFDZ1lCQUFFQUFBV0FMQUFBQUFvQUFnQXNBQVFHQkFBS0FBQUFCUVlFQUFzQUFBQUFCZ0lBQWdBQUFBV0FMUUFBQUFvQUFnQXRBQVFHQkFBS0FBQUFCUVlFQUF3QUFBQUFCZ0lBQWdBQUFBV0FMZ0FBQUFvQUFnQXVBQVFHQkFBS0FBQUFCUVlFQUEwQUFBQUtCZ0VBQVFBQUJZQXZBQUFBQ2dBQ0FDOEFCQVlFQUEwQUFBQUZCZ1FBRGdBQUFBQUdBZ0NBQUFBQUJZQXdBQUFBQ2dBQ0FEQUFCQVlFQUE0QUFBQUZCZ1FBRHdBQUFBb0dBUUFCQUFBRmdERUFBQUFLQUFJQU1RQUVCZ1FBRGdBQUFBVUdCQUFRQUFBQUFBWUNBSUFBQUFBRmdESUFBQUFLQUFJQU1nQUVCZ1FBRUFBQUFBVUdCQUFSQUFBQUFBWUNBSUFBQUFBRmdETUFBQUFLQUFJQU13QUVCZ1FBRVFBQUFBVUdCQUFTQUFBQUFBWUNBSUFBQUFBRmdEUUFBQUFLQUFJQU5BQUVCZ1FBRWdBQUFBVUdCQUFUQUFBQUFBWUNBSUFBQUFBRmdEVUFBQUFLQUFJQU5RQUVCZ1FBRFFBQUFBVUdCQUFUQUFBQUFBWUNBSUFBQUFBRmdEWUFBQUFLQUFJQU5nQUVCZ1FBRXdBQUFBVUdCQUFVQUFBQUNnWUJBQUVBQUFXQU53QUFBQW9BQWdBM0FBUUdCQUFSQUFBQUJRWUVBQlVBQUFBQUFBV0FPQUFBQUFvQUFnQTRBQVFHQkFBVkFBQUFCUVlFQUJZQUFBQUFCZ0lBZ0FBQUFBV0FPUUFBQUFvQUFnQTVBQVFHQkFBV0FBQUFCUVlFQUJjQUFBQUFCZ0lBZ0FBQUFBV0FPZ0FBQUFvQUFnQTZBQVFHQkFBWEFBQUFCUVlFQUJnQUFBQUFCZ0lBZ0FBQUFBV0FPd0FBQUFvQUFnQTdBQVFHQkFBWUFBQUFCUVlFQUJrQUFBQUFCZ0lBZ0FBQUFBV0FQQUFBQUFvQUFnQThBQVFHQkFBWkFBQUFCUVlFQUJvQUFBQUFCZ0lBZ0FBQUFBV0FQUUFBQUFvQUFnQTlBQVFHQkFBVkFBQUFCUVlFQUJvQUFBQUFCZ0lBZ0FBQUFBV0FQZ0FBQUFvQUFnQStBQVFHQkFBWkFBQUFCUVlFQUJzQUFBQUtCZ0VBQVFBQUJZQS9BQUFBQ2dBQ0FEOEFCQVlFQUJzQUFBQUZCZ1FBSEFBQUFBb0dBUUFCQUFBRmdFQUFBQUFLQUFJQVFBQUVCZ1FBSEFBQUFBVUdCQUFkQUFBQUNnWUJBQUVBQUFXQVFRQUFBQW9BQWdCQkFBUUdCQUFkQUFBQUJRWUVBQjRBQUFBS0JnRUFBUUFBQllCQ0FBQUFDZ0FDQUVJQUJBWUVBQjRBQUFBRkJnUUFId0FBQUFvR0FRQUJBQUFGZ0VNQUFBQUtBQUlBUXdBRUJnUUFId0FBQUFVR0JBQWdBQUFBQ2dZQkFBRUFBQVdBUkFBQUFBb0FBZ0JFQUFRR0JBQWJBQUFBQlFZRUFDQUFBQUFLQmdFQUFRQUFCNEJIQUFBQUJBSVFBSURDMy85NTQzTUFnTUxmLy9jS1pBQUtBQUlBUlFBUUFFY0FBQUJVYUdWeVpTQnBjeUJoSUhaaGJHVnVZMlVnYjNJZ1kyaGhjbWRsSUdWeWNtOXlJSE52YldWM2FHVnlaU0JwYmlCMGFHbHpJR0Z5YjIxaGRHbGpJSE41YzNSbGJTNEFDZ0lBQkFBRUNnSUFBUUFOQWd3QTl3cGtBSURDMy84QUFBQUFEZ0lNQUhuamN3Q0F3dC8vQUFBQUFBOENEQUQzQ21RQUFwdnYvd0FBQUFBQUFBZUFTQUFBQUFRQ0VBQUFBUEgvTkRQNy93QUE4Zi90Qk9iL0NnQUNBRVlBQUFvQ0FBUUFCQW9DQUFFQURRSU1BTzBFNXY4QUFQSC9BQUFBQUE0Q0RBQTBNL3YvQUFEeC93QUFBQUFQQWd3QTdRVG0vMFl1QmdBQUFBQUFBQUFIZ0VrQUFBQUVBaEFBLy84ZEFQcEJyZi8vL3gwQXRCT1kvd29BQWdCSEFBQUtBZ0FFQUFRS0FnQUJBQTBDREFDMEU1ai8vLzhkQUFBQUFBQU9BZ3dBK2tHdC8vLy9IUUFBQUFBQUR3SU1BTFFUbVA5R0xqTUFBQUFBQUFBQUFBQUFBQUFBQUFBPQ==</t>
        </r>
      </text>
    </comment>
    <comment ref="K260" authorId="0">
      <text>
        <r>
          <rPr>
            <sz val="9"/>
            <color indexed="81"/>
            <rFont val="Tahoma"/>
            <family val="2"/>
          </rPr>
          <t>QzIxSDI0Q2wyTjZPMlN8TUFTVEVSIFNIRUVUUGljdHVyZSA1MzN8Vm1wRFJEQXhNREFFQXdJQkFBQUFBQUFBQUFBQUFBQ0FBQUFBQUFNQUZnQUFBRU5vWlcxRWNtRjNJREV5TGpBdU1pNHhNRGMyQkFJUUFIcFpxZjhBV1NYL3paTThBTDlSbX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QK2R2QWdXQ0FRQUFBQWtBQmdJQkFBQUFDUUFHUWdBQUJBSUFnQUJBQThJQWdBQkFBT0FSZ0FBQUFRQ0VBQjZXYW4vQUZrbC84MlRQQUMvVVpzQUJJQUJBQUFBQUFJSUFObm9CQUNteURvQUNnQUNBQUlBTndRQkFBRUFBQVNBQWdBQUFBQUNDQUR1MWZEL0FCUlJBQW9BQWdBREFBQUFCSUFEQUFBQUFBSUlBTEVTOS84dGJHNEFDZ0FDQUFRQUFnUUNBQWNBS3dRQ0FBQUFTQVFBQUFhQUFBQUFBQUFDQ0FEa3Bmci9MZFJxQUFRQ0VBQitmL1AvTGRScUFPU2wrdjlnQjNJQUl3Z0JBQUFDQndJQUFBQUFCdzBBQVFBQUFBTUFZQURJQUFNQVRnQUFBQUFFZ0FRQUFBQUFBZ2dBbmhmZC95MXNmUUFLQUFJQUJRQUNCQUlBQndBckJBSUFBQUJJQkFBQUJvQUFBQUFBQUFJSUFOR3E0UDh0MUhrQUJBSVFBR3VFMmY4dDFIa0EwYXJnLzJBSGdRQWpDQUVBQUFJSEFnQUFBQUFIRFFBQkFBQUFBd0JnQU1nQUF3Qk9BQUFBQUFTQUJRQUFBQUFDQ0FEWDlObi9HMEtiQUFvQUFnQUdBRGNFQVFBQkFBQUVnQVlBQUFBQUFnZ0FSTXpHLzBGWmFRQUtBQUlBQndBQUFBU0FCd0FBQUFBQ0NBQVhkS24vQkpadkFBb0FBZ0FJQURjRUFRQUJBQUFFZ0FnQUFBQUFBZ2dBQVFEVC96bnhUUUFLQUFJQUNRQUFBQVNBQ1FBQUFBQUNDQUFBQU1UL0p2WXpBQW9BQWdBS0FBSUVBZ0FIQUNzRUFnQUJBRWdFQUFBM0JBRUFBUWFBQUFBQUFBQUNDQUM4TzcvL0psNHdBQVFDRUFCV0Ziai9KbDR3QURTVHgvOVprVGNBSXdnQkFBQUNCd0lBQUFBRkJ3RUFCQVFIQmdBQ0FBSUFBd0FBQnc0QUFRQUFBQU1BWUFESUFBTUFUa2dBQUFBQUJJQUtBQUFBQUFJSUFBQUEwLzhUK3hrQUNnQUNBQXNBQWdRQ0FCQUFLd1FDQUFBQVNBUUFBQWFBQUFBQUFBQUNDQUFBb05iL0U1OFdBQVFDRUFBQVlNLy9FNThXQUpxNTF2OTVSUjBBSXdnQkFBQUNCd0lBQUFBQUJ3MEFBUUFBQUFNQVlBRElBQU1BVXdBQUFBQUVnQXNBQUFBQUFnZ0FGUHZzL3hQN0tBQUtBQUlBREFBQ0JBSUFDQUFyQkFJQUFBQklCQUFBTndRQkFBRUdnQUFBQUFBQUFnZ0FGSnZ3L3hNVEpRQUVBaEFBRkZ2cC94TVRKUUN0dFBEL0U5TXNBQ01JQVFBQUFnY0NBQUFBQUFjTkFBRUFBQUFEQUdBQXlBQURBRThBQUFBQUJJQU1BQUFBQUFJSUFPMEV1ZjhUK3dvQUNnQUNBQTBBQWdRQ0FBZ0FLd1FDQUFBQVNBUUFBRGNFQVFBQkJvQUFBQUFBQUFJSUFPMmt2UDhURXdjQUJBSVFBTzFrdGY4VEV3Y0FoNzY4L3hQVERnQWpDQUVBQUFJSEFnQUFBQUFIRFFBQkFBQUFBd0JnQU1nQUF3QlBBQUFBQUFTQURRQUFBQUFDQ0FBQUFPTC9BQUFBQUFvQUFnQU9BQUFBQklBT0FBQUFBQUlJQUFBQUFBQUFBQUFBQ2dBQ0FBOEFBQUFFZ0E4QUFBQUFBZ2dBQUFBUEFCUDdHUUFLQUFJQUVBQUNCQUlBRVFBckJBSUFBQUJJQkFBQU53UUJBQUVHZ0FBQUFBQUFBZ2dBQUtBU0FCTmpGZ0FFQWhBQUFHQUxBQk5qRmdDWnVSSUFlY2tmQUNNSUFRQUFBZ2NDQUFBQUJRY0JBQUVBQnc0QUFRQUFBQU1BWUFESUFBTUFRMndBQUFBQUJJQVFBQUFBQUFJSUFQLy9EZ0R0Qk9iL0NnQUNBQkVBQUFBRWdCRUFBQUFBQWdnQUFBQUFBTm9KelA4S0FBSUFFZ0FBQUFTQUVnQUFBQUFDQ0FBQUFPTC8yZ25NL3dvQUFnQVRBQUFBQklBVEFBQUFBQUlJQUFBQTAvL3RCT2IvQ2dBQ0FCUUFBQUFFZ0JRQUFBQUFBZ2dBQUFDMS8rMEU1djhLQUFJQUZRQUNCQUlBRVFBckJBSUFBQUJJQkFBQU53UUJBQUVHZ0FBQUFBQUFBZ2dBQUtDNC8rMXM0djhFQWhBQUFHQ3gvKzFzNHYrYXViai9WTlByL3lNSUFRQUFBZ2NDQUFBQUJRY0JBQUVBQnc0QUFRQUFBQU1BWUFESUFBTUFRMndBQUFBQUJJQVZBQUFBQUFJSUFQLy9EZ0RIRHJML0NnQUNBQllBQUFBRWdCWUFBQUFBQWdnQS8vOHNBTWNPc3Y4S0FBSUFGd0FBQUFTQUZ3QUFBQUFDQ0FELy96c0F0Qk9ZL3dvQUFnQVlBQUFBQklBWUFBQUFBQUlJQVAvL0xBQ2dHSDcvQ2dBQ0FCa0FBZ1FDQUFjQUt3UUNBQUFBU0FRQUFBYUFBQUFBQUFBQ0NBQXprekFBb0lCNi93UUNFQURNYkNrQW9JQjYvek9UTUFEVXM0SC9Jd2dCQUFBQ0J3SUFBQUFBQncwQUFRQUFBQU1BWUFESUFBTUFUZ0FBQUFBRWdCa0FBQUFBQWdnQS8vOE9BS0FZZnY4S0FBSUFHZ0FBQUFTQUdnQUFBQUFDQ0FBQUFBQUF0Qk9ZL3dvQUFnQWJBQUFBQklBYkFBQUFBQUlJQUFBQUFBQ05IV1QvQ2dBQ0FCd0FBZ1FDQUFjQUt3UUNBQUFBU0FRQUFBYUFBQUFBQUFBQ0NBQXprd01BallWZy93UUNFQUROYlB6L2pZVmcvek9UQXdEQXVHZi9Jd2dCQUFBQ0J3SUFBQUFBQncwQUFRQUFBQU1BWUFESUFBTUFUZ0FBQUFBRWdCd0FBQUFBQWdnQS8vOE9BSG9pU3Y4S0FBSUFIUUEzQkFFQUFRQUFCSUFkQUFBQUFBSUlBQUFBQUFCbkp6RC9DZ0FDQUI0QU53UUJBQUVBQUFTQUhnQUFBQUFDQ0FBQUFPTC9aeWN3L3dvQUFnQWZBQUlFQWdBSEFDc0VBZ0FCQUVnRUFBQTNCQUVBQVFhQUFBQUFBQUFDQ0FBMGsrWC9aNzh6L3dRQ0VBRE5iTjcvQUZrbC96U1Q1ZjludnpQL0l3Z0JBUDhCQndFQS93SUhBZ0FBQUFVSEFRQURBQWNPQUFFQUFBQURBR0FBeUFBREFFNUlBQUFBQUFTQUh3QUFBQUFDQ0FBQUFOUC9laUpLL3dvQUFnQWdBRGNFQVFBQkFBQUVnQ0FBQUFBQUFnZ0FBQURpLzQwZFpQOEtBQUlBSVFBM0JBRUFBUUFBQllBaUFBQUFDZ0FDQUNJQUJBWUVBQUVBQUFBRkJnUUFBZ0FBQUFvR0FRQUJBQUFGZ0NNQUFBQUtBQUlBSXdBRUJnUUFBZ0FBQUFVR0JBQURBQUFBQUFZQ0FJQUFBQUFGZ0NRQUFBQUtBQUlBSkFBRUJnUUFBd0FBQUFVR0JBQUVBQUFBQUFZQ0FJQUFBQUFGZ0NVQUFBQUtBQUlBSlFBRUJnUUFCQUFBQUFVR0JBQUZBQUFBQ2dZQkFBRUFBQVdBSmdBQUFBb0FBZ0FtQUFRR0JBQUVBQUFBQlFZRUFBWUFBQUFBQmdJQWdBQUFBQVdBSndBQUFBb0FBZ0FuQUFRR0JBQUdBQUFBQlFZRUFBY0FBQUFLQmdFQUFRQUFCWUFvQUFBQUNnQUNBQ2dBQkFZRUFBWUFBQUFGQmdRQUNBQUFBQUFHQWdDQUFBQUFCWUFwQUFBQUNnQUNBQ2tBQkFZRUFBSUFBQUFGQmdRQUNBQUFBQUFHQWdDQUFBQUFCWUFxQUFBQUNnQUNBQ29BQkFZRUFBZ0FBQUFGQmdRQUNRQUFBQW9HQVFBQkFBQUZnQ3NBQUFBS0FBSUFLd0FFQmdRQUNRQUFBQVVHQkFBS0FBQUFDZ1lCQUFFQUFBV0FMQUFBQUFvQUFnQXNBQVFHQkFBS0FBQUFCUVlFQUFzQUFBQUFCZ0lBQWdBQUFBV0FMUUFBQUFvQUFnQXRBQVFHQkFBS0FBQUFCUVlFQUF3QUFBQUFCZ0lBQWdBQUFBV0FMZ0FBQUFvQUFnQXVBQVFHQkFBS0FBQUFCUVlFQUEwQUFBQUtCZ0VBQVFBQUJZQXZBQUFBQ2dBQ0FDOEFCQVlFQUEwQUFBQUZCZ1FBRGdBQUFBQUdBZ0NBQUFBQUJZQXdBQUFBQ2dBQ0FEQUFCQVlFQUE0QUFBQUZCZ1FBRHdBQUFBb0dBUUFCQUFBRmdERUFBQUFLQUFJQU1RQUVCZ1FBRGdBQUFBVUdCQUFRQUFBQUFBWUNBSUFBQUFBRmdESUFBQUFLQUFJQU1nQUVCZ1FBRUFBQUFBVUdCQUFSQUFBQUFBWUNBSUFBQUFBRmdETUFBQUFLQUFJQU13QUVCZ1FBRVFBQUFBVUdCQUFTQUFBQUFBWUNBSUFBQUFBRmdEUUFBQUFLQUFJQU5BQUVCZ1FBRWdBQUFBVUdCQUFUQUFBQUFBWUNBSUFBQUFBRmdEVUFBQUFLQUFJQU5RQUVCZ1FBRFFBQUFBVUdCQUFUQUFBQUFBWUNBSUFBQUFBRmdEWUFBQUFLQUFJQU5nQUVCZ1FBRXdBQUFBVUdCQUFVQUFBQUNnWUJBQUVBQUFXQU53QUFBQW9BQWdBM0FBUUdCQUFSQUFBQUJRWUVBQlVBQUFBQUFBV0FPQUFBQUFvQUFnQTRBQVFHQkFBVkFBQUFCUVlFQUJZQUFBQUFCZ0lBZ0FBQUFBV0FPUUFBQUFvQUFnQTVBQVFHQkFBV0FBQUFCUVlFQUJjQUFBQUFCZ0lBZ0FBQUFBV0FPZ0FBQUFvQUFnQTZBQVFHQkFBWEFBQUFCUVlFQUJnQUFBQUFCZ0lBZ0FBQUFBV0FPd0FBQUFvQUFnQTdBQVFHQkFBWUFBQUFCUVlFQUJrQUFBQUFCZ0lBZ0FBQUFBV0FQQUFBQUFvQUFnQThBQVFHQkFBWkFBQUFCUVlFQUJvQUFBQUFCZ0lBZ0FBQUFBV0FQUUFBQUFvQUFnQTlBQVFHQkFBVkFBQUFCUVlFQUJvQUFBQUFCZ0lBZ0FBQUFBV0FQZ0FBQUFvQUFnQStBQVFHQkFBWkFBQUFCUVlFQUJzQUFBQUtCZ0VBQVFBQUJZQS9BQUFBQ2dBQ0FEOEFCQVlFQUJzQUFBQUZCZ1FBSEFBQUFBb0dBUUFCQUFBRmdFQUFBQUFLQUFJQVFBQUVCZ1FBSEFBQUFBVUdCQUFkQUFBQUNnWUJBQUVBQUFXQVFRQUFBQW9BQWdCQkFBUUdCQUFkQUFBQUJRWUVBQjRBQUFBS0JnRUFBUUFBQllCQ0FBQUFDZ0FDQUVJQUJBWUVBQjRBQUFBRkJnUUFId0FBQUFvR0FRQUJBQUFGZ0VNQUFBQUtBQUlBUXdBRUJnUUFId0FBQUFVR0JBQWdBQUFBQ2dZQkFBRUFBQVdBUkFBQUFBb0FBZ0JFQUFRR0JBQWJBQUFBQlFZRUFDQUFBQUFLQmdFQUFRQUFCNEJIQUFBQUJBSVFBSURDMy85NTQzTUFnTUxmLy9jS1pBQUtBQUlBUlFBUUFFY0FBQUJVYUdWeVpTQnBjeUJoSUhaaGJHVnVZMlVnYjNJZ1kyaGhjbWRsSUdWeWNtOXlJSE52YldWM2FHVnlaU0JwYmlCMGFHbHpJR0Z5YjIxaGRHbGpJSE41YzNSbGJTNEFDZ0lBQkFBRUNnSUFBUUFOQWd3QTl3cGtBSURDMy84QUFBQUFEZ0lNQUhuamN3Q0F3dC8vQUFBQUFBOENEQUQzQ21RQUFwdnYvd0FBQUFBQUFBZUFTQUFBQUFRQ0VBQUFBUEgvTkRQNy93QUE4Zi90Qk9iL0NnQUNBRVlBQUFvQ0FBUUFCQW9DQUFFQURRSU1BTzBFNXY4QUFQSC9BQUFBQUE0Q0RBQTBNL3YvQUFEeC93QUFBQUFQQWd3QTdRVG0vMFl1QmdBQUFBQUFBQUFIZ0VrQUFBQUVBaEFBLy84ZEFQcEJyZi8vL3gwQXRCT1kvd29BQWdCSEFBQUtBZ0FFQUFRS0FnQUJBQTBDREFDMEU1ai8vLzhkQUFBQUFBQU9BZ3dBK2tHdC8vLy9IUUFBQUFBQUR3SU1BTFFUbVA5R0xqTUFBQUFBQUFBQUFBQUFBQUFBQUFBPQ==</t>
        </r>
      </text>
    </comment>
    <comment ref="J261" authorId="0">
      <text>
        <r>
          <rPr>
            <sz val="9"/>
            <color indexed="81"/>
            <rFont val="Tahoma"/>
            <family val="2"/>
          </rPr>
          <t>QzI1SDIzTjNPMlN8TUFTVEVSIFNIRUVUUGljdHVyZSA0MjF8Vm1wRFJEQXhNREFFQXdJQkFBQUFBQUFBQUFBQUFBQ0FBQUFBQUFNQUZnQUFBRU5vWlcxRWNtRjNJREV5TGpBdU1pNHhNRGMyQkFJUUFGWVZmUC91QnZuK2xlTlNBRm1ST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HZ3F0eElXQ0FRQUFBQWtBQmdJQkFBQUFDUUFHUWdBQUJBSUFnQUJBQThJQWdBQkFBT0FSUUFBQUFRQ0VBQldGWHovN2diNS9wWGpVZ0Jaa1RjQUJJQUJBQUFBQUFJSUFNNk1DUUFwaWxqL0NnQUNBQUlBQWdRQ0FBZ0FLd1FDQUFBQVNBUUFBRGNFQVFBQkJvQUFBQUFBQUFJSUFNNHNEUUFwb2xUL0JBSVFBTTdzQlFBcG9sVC9hRVlOQUNsaVhQOGpDQUVBQUFJSEFnQUFBQUFIRFFBQkFBQUFBd0JnQU1nQUF3QlBBQUFBQUFTQUFnQUFBQUFDQ0FEVzlDUUE1YjFrL3dvQUFnQURBQUFBQklBREFBQUFBQUlJQUJZNlBRQzFHMVAvQ2dBQ0FBUUFBZ1FDQUFjQUt3UUNBQUVBU0FRQUFEY0VBUUFCQm9BQUFBQUFBQUlJQUVuTlFBQzFnMC8vQkFJUUFPT21PUUMxZzAvL1NjMUFBQnZxWGY4akNBRUFBQUlIQWdBQUFBVUhBUUFCQUFjT0FBRUFBQUFEQUdBQXlBQURBRTVJQUFBQUFBU0FCQUFBQUFBQ0NBQk9Gem9BeDBVMS93b0FBZ0FGQUFBQUJJQUZBQUFBQUFJSUFJOWNVZ0NXb3lQL0NnQUNBQVlBQUFBRWdBWUFBQUFBQWdnQXh6bFBBS25OQmY4S0FBSUFCd0FBQUFTQUJ3QUFBQUFDQ0FEQTBUTUE3Sm41L2dvQUFnQUlBQUFBQklBSUFBQUFBQUlJQUlDTUd3QWRQQXYvQ2dBQ0FBa0FBQUFFZ0FrQUFBQUFBZ2dBUjY4ZUFBb1NLZjhLQUFJQUNnQUFBQVNBQ2dBQUFBQUNDQUNkRnlnQTA1T0Mvd29BQWdBTEFBQUFCSUFMQUFBQUFBSUlBTEFTUWdEVGs1SC9DZ0FDQUF3QUFBQUVnQXdBQUFBQUFnZ0E3ZFU3QUFEc3J2OEtBQUlBRFFBQUFBU0FEUUFBQUFBQ0NBQUFBQjRBeHc2eS93b0FBZ0FPQUFBQUJJQU9BQUFBQUFJSUFFUE1FUUMvcHBiL0NnQUNBQThBQWdRQ0FCQUFLd1FDQUFBQVNBUUFBQWFBQUFBQUFBQUNDQUJEYkJVQXYwcVQvd1FDRUFCRExBNEF2MHFULzl5RkZRQW04Wm4vSXdnQkFBQUNCd0lBQUFBQUJ3MEFBUUFBQUFNQVlBRElBQU1BVXdBQUFBQUVnQThBQUFBQUFnZ0FBQUFQQU5vSnpQOEtBQUlBRUFBQUFBU0FFQUFBQUFBQ0NBQUFBQjRBN1FUbS93b0FBZ0FSQUFBQUJJQVJBQUFBQUFJSUFBQUFEd0FBQUFBQUNnQUNBQklBQUFBRWdCSUFBQUFBQWdnQS8vOGRBQlA3R1FBS0FBSUFFd0FBQUFTQUV3QUFBQUFDQ0FELy93NEFKdll6QUFvQUFnQVVBQUFBQklBVUFBQUFBQUlJQUFBQThmOG05ak1BQ2dBQ0FCVUFBZ1FDQUFjQUt3UUNBQUFBU0FRQUFBYUFBQUFBQUFBQ0NBQTBrL1QvSmw0d0FBUUNFQUROYk8zL0psNHdBRFNUOVA5WmtUY0FJd2dCQUFBQ0J3SUFBQUFBQncwQUFRQUFBQU1BWUFESUFBTUFUZ0FBQUFBRWdCVUFBQUFBQWdnQUFBRGkveFA3R1FBS0FBSUFGZ0FBQUFTQUZnQUFBQUFDQ0FBQUFQSC9BQUFBQUFvQUFnQVhBQUFBQklBWEFBQUFBQUlJQUFFQTR2L3RCT2IvQ2dBQ0FCZ0FBQUFFZ0JnQUFBQUFBZ2dBQVFEeC85b0p6UDhLQUFJQUdRQUFBQVNBR1FBQUFBQUNDQUFCQU9ML3h3Nnkvd29BQWdBYUFBSUVBZ0FJQUNzRUFnQUFBRWdFQUFBM0JBRUFBUWFBQUFBQUFBQUNDQUFCb09YL3h5YXUvd1FDRUFBQllONy94eWF1LzVxNTVmL0g1clgvSXdnQkFBQUNCd0lBQUFBQUJ3MEFBUUFBQUFNQVlBRElBQU1BVHdBQUFBQUVnQm9BQUFBQUFnZ0FBUURFLzhjT3N2OEtBQUlBR3dBQUFBU0FHd0FBQUFBQ0NBQUJBTFgvMmduTS93b0FBZ0FjQURjRUFRQUJBQUFFZ0J3QUFBQUFBZ2dBQVFDWC85b0p6UDhLQUFJQUhRQTNCQUVBQVFBQUJJQWRBQUFBQUFJSUFBRUFpUC9IRHJML0NnQUNBQjRBQWdRQ0FBY0FLd1FDQUFFQVNBUUFBRGNFQVFBQkJvQUFBQUFBQUFJSUFMdzdnLy9IZHE3L0JBSVFBRllWZlAvSGRxNy9OSk9MLy9xcHRmOGpDQUVBQUFJSEFnQUFBQVVIQVFBRUJBY0dBQUlBQWdBREFBQUhEZ0FCQUFBQUF3QmdBTWdBQXdCT1NBQUFBQUFFZ0I0QUFBQUFBZ2dBQVFDWC83UVRtUDhLQUFJQUh3QTNCQUVBQVFBQUJJQWZBQUFBQUFJSUFBRUF0ZiswRTVqL0NnQUNBQ0FBTndRQkFBRUFBQVdBSVFBQUFBb0FBZ0FoQUFRR0JBQUJBQUFBQlFZRUFBSUFBQUFBQmdJQUFnQUFBQVdBSWdBQUFBb0FBZ0FpQUFRR0JBQUNBQUFBQlFZRUFBTUFBQUFLQmdFQUFRQUFCWUFqQUFBQUNnQUNBQ01BQkFZRUFBTUFBQUFGQmdRQUJBQUFBQW9HQVFBQkFBQUZnQ1FBQUFBS0FBSUFKQUFFQmdRQUJBQUFBQVVHQkFBRkFBQUFBQVlDQUlBQUFBQUZnQ1VBQUFBS0FBSUFKUUFFQmdRQUJRQUFBQVVHQkFBR0FBQUFBQVlDQUlBQUFBQUZnQ1lBQUFBS0FBSUFKZ0FFQmdRQUJnQUFBQVVHQkFBSEFBQUFBQVlDQUlBQUFBQUZnQ2NBQUFBS0FBSUFKd0FFQmdRQUJ3QUFBQVVHQkFBSUFBQUFBQVlDQUlBQUFBQUZnQ2dBQUFBS0FBSUFLQUFFQmdRQUNBQUFBQVVHQkFBSkFBQUFBQVlDQUlBQUFBQUZnQ2tBQUFBS0FBSUFLUUFFQmdRQUJBQUFBQVVHQkFBSkFBQUFBQVlDQUlBQUFBQUZnQ29BQUFBS0FBSUFLZ0FFQmdRQUFnQUFBQVVHQkFBS0FBQUFDZ1lCQUFFQUFBV0FLd0FBQUFvQUFnQXJBQVFHQkFBS0FBQUFCUVlFQUFzQUFBQUFCZ0lBZ0FBQUFBV0FMQUFBQUFvQUFnQXNBQVFHQkFBTEFBQUFCUVlFQUF3QUFBQUFCZ0lBZ0FBQUFBV0FMUUFBQUFvQUFnQXRBQVFHQkFBTUFBQUFCUVlFQUEwQUFBQUFCZ0lBZ0FBQUFBV0FMZ0FBQUFvQUFnQXVBQVFHQkFBTkFBQUFCUVlFQUE0QUFBQUFCZ0lBZ0FBQUFBV0FMd0FBQUFvQUFnQXZBQVFHQkFBS0FBQUFCUVlFQUE0QUFBQUFCZ0lBZ0FBQUFBV0FNQUFBQUFvQUFnQXdBQVFHQkFBTkFBQUFCUVlFQUE4QUFBQUFBQVdBTVFBQUFBb0FBZ0F4QUFRR0JBQVBBQUFBQlFZRUFCQUFBQUFBQmdJQWdBQUFBQVdBTWdBQUFBb0FBZ0F5QUFRR0JBQVFBQUFBQlFZRUFCRUFBQUFBQmdJQWdBQUFBQVdBTXdBQUFBb0FBZ0F6QUFRR0JBQVJBQUFBQlFZRUFCSUFBQUFBQmdJQWdBQUFBQVdBTkFBQUFBb0FBZ0EwQUFRR0JBQVNBQUFBQlFZRUFCTUFBQUFBQmdJQWdBQUFBQVdBTlFBQUFBb0FBZ0ExQUFRR0JBQVRBQUFBQlFZRUFCUUFBQUFBQmdJQWdBQUFBQVdBTmdBQUFBb0FBZ0EyQUFRR0JBQVVBQUFBQlFZRUFCVUFBQUFBQmdJQWdBQUFBQVdBTndBQUFBb0FBZ0EzQUFRR0JBQVZBQUFBQlFZRUFCWUFBQUFBQmdJQWdBQUFBQVdBT0FBQUFBb0FBZ0E0QUFRR0JBQVJBQUFBQlFZRUFCWUFBQUFBQmdJQWdBQUFBQVdBT1FBQUFBb0FBZ0E1QUFRR0JBQVdBQUFBQlFZRUFCY0FBQUFBQmdJQWdBQUFBQVdBT2dBQUFBb0FBZ0E2QUFRR0JBQVhBQUFBQlFZRUFCZ0FBQUFBQmdJQWdBQUFBQVdBT3dBQUFBb0FBZ0E3QUFRR0JBQVBBQUFBQlFZRUFCZ0FBQUFBQmdJQWdBQUFBQVdBUEFBQUFBb0FBZ0E4QUFRR0JBQVlBQUFBQlFZRUFCa0FBQUFLQmdFQUFRQUFCWUE5QUFBQUNnQUNBRDBBQkFZRUFCa0FBQUFGQmdRQUdnQUFBQW9HQVFBQkFBQUZnRDRBQUFBS0FBSUFQZ0FFQmdRQUdnQUFBQVVHQkFBYkFBQUFDZ1lCQUFFQUFBV0FQd0FBQUFvQUFnQS9BQVFHQkFBYkFBQUFCUVlFQUJ3QUFBQUtCZ0VBQVFBQUJZQkFBQUFBQ2dBQ0FFQUFCQVlFQUJ3QUFBQUZCZ1FBSFFBQUFBb0dBUUFCQUFBRmdFRUFBQUFLQUFJQVFRQUVCZ1FBSFFBQUFBVUdCQUFlQUFBQUNnWUJBQUVBQUFXQVFnQUFBQW9BQWdCQ0FBUUdCQUFlQUFBQUJRWUVBQjhBQUFBS0JnRUFBUUFBQllCREFBQUFDZ0FDQUVNQUJBWUVBQm9BQUFBRkJnUUFId0FBQUFvR0FRQUJBQUFIZ0VZQUFBQUVBaEFBaC9RMkFDQ2VMUCtIOURZQTJXOFgvd29BQWdCRUFBQUtBZ0FFQUFRS0FnQUJBQTBDREFEWmJ4Zi9oL1EyQUFBQUFBQU9BZ3dBSUo0cy80ZjBOZ0FBQUFBQUR3SU1BTmx2Ri8vTklrd0FBQUFBQUFBQUI0QkhBQUFBQkFJUUFIL0NLZ0NLemF2L2Y4SXFBQW4xbS84S0FBSUFSUUFBQ2dJQUJBQUVDZ0lBQVFBTkFnd0FDZldiLzMvQ0tnQUFBQUFBRGdJTUFJck5xLzkvd2lvQUFBQUFBQThDREFBSjladi9BWnM2QUFBQUFBQUFBQWVBU0FBQUFBUUNFQUFBQUFBQU5EUDcvd0FBQUFEdEJPYi9DZ0FDQUVZQUFBb0NBQVFBQkFvQ0FBRUFEUUlNQU8wRTV2OEFBQUFBQUFBQUFBNENEQUEwTS92L0FBQUFBQUFBQUFBUEFnd0E3UVRtLzBZdUZRQUFBQUFBQUFBSGdFa0FBQUFFQWhBQUFBQUFBRmtwTHdBQUFBQUFFL3NaQUFvQUFnQkhBQUFLQWdBRUFBUUtBZ0FCQUEwQ0RBQVQreGtBQUFBQUFBQUFBQUFPQWd3QVdTa3ZBQUFBQUFBQUFBQUFEd0lNQUJQN0dRQkdMaFVBQUFBQUFBQUFBQUFBQUFBQUFBQT0=</t>
        </r>
      </text>
    </comment>
    <comment ref="K261" authorId="0">
      <text>
        <r>
          <rPr>
            <sz val="9"/>
            <color indexed="81"/>
            <rFont val="Tahoma"/>
            <family val="2"/>
          </rPr>
          <t>QzI1SDIzTjNPMlN8TUFTVEVSIFNIRUVUUGljdHVyZSA0MjF8Vm1wRFJEQXhNREFFQXdJQkFBQUFBQUFBQUFBQUFBQ0FBQUFBQUFNQUZnQUFBRU5vWlcxRWNtRjNJREV5TGpBdU1pNHhNRGMyQkFJUUFGWVZmUC91QnZuK2xlTlNBRm1ST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HZ3F0eElXQ0FRQUFBQWtBQmdJQkFBQUFDUUFHUWdBQUJBSUFnQUJBQThJQWdBQkFBT0FSUUFBQUFRQ0VBQldGWHovN2diNS9wWGpVZ0Jaa1RjQUJJQUJBQUFBQUFJSUFNNk1DUUFwaWxqL0NnQUNBQUlBQWdRQ0FBZ0FLd1FDQUFBQVNBUUFBRGNFQVFBQkJvQUFBQUFBQUFJSUFNNHNEUUFwb2xUL0JBSVFBTTdzQlFBcG9sVC9hRVlOQUNsaVhQOGpDQUVBQUFJSEFnQUFBQUFIRFFBQkFBQUFBd0JnQU1nQUF3QlBBQUFBQUFTQUFnQUFBQUFDQ0FEVzlDUUE1YjFrL3dvQUFnQURBQUFBQklBREFBQUFBQUlJQUJZNlBRQzFHMVAvQ2dBQ0FBUUFBZ1FDQUFjQUt3UUNBQUVBU0FRQUFEY0VBUUFCQm9BQUFBQUFBQUlJQUVuTlFBQzFnMC8vQkFJUUFPT21PUUMxZzAvL1NjMUFBQnZxWGY4akNBRUFBQUlIQWdBQUFBVUhBUUFCQUFjT0FBRUFBQUFEQUdBQXlBQURBRTVJQUFBQUFBU0FCQUFBQUFBQ0NBQk9Gem9BeDBVMS93b0FBZ0FGQUFBQUJJQUZBQUFBQUFJSUFJOWNVZ0NXb3lQL0NnQUNBQVlBQUFBRWdBWUFBQUFBQWdnQXh6bFBBS25OQmY4S0FBSUFCd0FBQUFTQUJ3QUFBQUFDQ0FEQTBUTUE3Sm41L2dvQUFnQUlBQUFBQklBSUFBQUFBQUlJQUlDTUd3QWRQQXYvQ2dBQ0FBa0FBQUFFZ0FrQUFBQUFBZ2dBUjY4ZUFBb1NLZjhLQUFJQUNnQUFBQVNBQ2dBQUFBQUNDQUNkRnlnQTA1T0Mvd29BQWdBTEFBQUFCSUFMQUFBQUFBSUlBTEFTUWdEVGs1SC9DZ0FDQUF3QUFBQUVnQXdBQUFBQUFnZ0E3ZFU3QUFEc3J2OEtBQUlBRFFBQUFBU0FEUUFBQUFBQ0NBQUFBQjRBeHc2eS93b0FBZ0FPQUFBQUJJQU9BQUFBQUFJSUFFUE1FUUMvcHBiL0NnQUNBQThBQWdRQ0FCQUFLd1FDQUFBQVNBUUFBQWFBQUFBQUFBQUNDQUJEYkJVQXYwcVQvd1FDRUFCRExBNEF2MHFULzl5RkZRQW04Wm4vSXdnQkFBQUNCd0lBQUFBQUJ3MEFBUUFBQUFNQVlBRElBQU1BVXdBQUFBQUVnQThBQUFBQUFnZ0FBQUFQQU5vSnpQOEtBQUlBRUFBQUFBU0FFQUFBQUFBQ0NBQUFBQjRBN1FUbS93b0FBZ0FSQUFBQUJJQVJBQUFBQUFJSUFBQUFEd0FBQUFBQUNnQUNBQklBQUFBRWdCSUFBQUFBQWdnQS8vOGRBQlA3R1FBS0FBSUFFd0FBQUFTQUV3QUFBQUFDQ0FELy93NEFKdll6QUFvQUFnQVVBQUFBQklBVUFBQUFBQUlJQUFBQThmOG05ak1BQ2dBQ0FCVUFBZ1FDQUFjQUt3UUNBQUFBU0FRQUFBYUFBQUFBQUFBQ0NBQTBrL1QvSmw0d0FBUUNFQUROYk8zL0psNHdBRFNUOVA5WmtUY0FJd2dCQUFBQ0J3SUFBQUFBQncwQUFRQUFBQU1BWUFESUFBTUFUZ0FBQUFBRWdCVUFBQUFBQWdnQUFBRGkveFA3R1FBS0FBSUFGZ0FBQUFTQUZnQUFBQUFDQ0FBQUFQSC9BQUFBQUFvQUFnQVhBQUFBQklBWEFBQUFBQUlJQUFFQTR2L3RCT2IvQ2dBQ0FCZ0FBQUFFZ0JnQUFBQUFBZ2dBQVFEeC85b0p6UDhLQUFJQUdRQUFBQVNBR1FBQUFBQUNDQUFCQU9ML3h3Nnkvd29BQWdBYUFBSUVBZ0FJQUNzRUFnQUFBRWdFQUFBM0JBRUFBUWFBQUFBQUFBQUNDQUFCb09YL3h5YXUvd1FDRUFBQllONy94eWF1LzVxNTVmL0g1clgvSXdnQkFBQUNCd0lBQUFBQUJ3MEFBUUFBQUFNQVlBRElBQU1BVHdBQUFBQUVnQm9BQUFBQUFnZ0FBUURFLzhjT3N2OEtBQUlBR3dBQUFBU0FHd0FBQUFBQ0NBQUJBTFgvMmduTS93b0FBZ0FjQURjRUFRQUJBQUFFZ0J3QUFBQUFBZ2dBQVFDWC85b0p6UDhLQUFJQUhRQTNCQUVBQVFBQUJJQWRBQUFBQUFJSUFBRUFpUC9IRHJML0NnQUNBQjRBQWdRQ0FBY0FLd1FDQUFFQVNBUUFBRGNFQVFBQkJvQUFBQUFBQUFJSUFMdzdnLy9IZHE3L0JBSVFBRllWZlAvSGRxNy9OSk9MLy9xcHRmOGpDQUVBQUFJSEFnQUFBQVVIQVFBRUJBY0dBQUlBQWdBREFBQUhEZ0FCQUFBQUF3QmdBTWdBQXdCT1NBQUFBQUFFZ0I0QUFBQUFBZ2dBQVFDWC83UVRtUDhLQUFJQUh3QTNCQUVBQVFBQUJJQWZBQUFBQUFJSUFBRUF0ZiswRTVqL0NnQUNBQ0FBTndRQkFBRUFBQVdBSVFBQUFBb0FBZ0FoQUFRR0JBQUJBQUFBQlFZRUFBSUFBQUFBQmdJQUFnQUFBQVdBSWdBQUFBb0FBZ0FpQUFRR0JBQUNBQUFBQlFZRUFBTUFBQUFLQmdFQUFRQUFCWUFqQUFBQUNnQUNBQ01BQkFZRUFBTUFBQUFGQmdRQUJBQUFBQW9HQVFBQkFBQUZnQ1FBQUFBS0FBSUFKQUFFQmdRQUJBQUFBQVVHQkFBRkFBQUFBQVlDQUlBQUFBQUZnQ1VBQUFBS0FBSUFKUUFFQmdRQUJRQUFBQVVHQkFBR0FBQUFBQVlDQUlBQUFBQUZnQ1lBQUFBS0FBSUFKZ0FFQmdRQUJnQUFBQVVHQkFBSEFBQUFBQVlDQUlBQUFBQUZnQ2NBQUFBS0FBSUFKd0FFQmdRQUJ3QUFBQVVHQkFBSUFBQUFBQVlDQUlBQUFBQUZnQ2dBQUFBS0FBSUFLQUFFQmdRQUNBQUFBQVVHQkFBSkFBQUFBQVlDQUlBQUFBQUZnQ2tBQUFBS0FBSUFLUUFFQmdRQUJBQUFBQVVHQkFBSkFBQUFBQVlDQUlBQUFBQUZnQ29BQUFBS0FBSUFLZ0FFQmdRQUFnQUFBQVVHQkFBS0FBQUFDZ1lCQUFFQUFBV0FLd0FBQUFvQUFnQXJBQVFHQkFBS0FBQUFCUVlFQUFzQUFBQUFCZ0lBZ0FBQUFBV0FMQUFBQUFvQUFnQXNBQVFHQkFBTEFBQUFCUVlFQUF3QUFBQUFCZ0lBZ0FBQUFBV0FMUUFBQUFvQUFnQXRBQVFHQkFBTUFBQUFCUVlFQUEwQUFBQUFCZ0lBZ0FBQUFBV0FMZ0FBQUFvQUFnQXVBQVFHQkFBTkFBQUFCUVlFQUE0QUFBQUFCZ0lBZ0FBQUFBV0FMd0FBQUFvQUFnQXZBQVFHQkFBS0FBQUFCUVlFQUE0QUFBQUFCZ0lBZ0FBQUFBV0FNQUFBQUFvQUFnQXdBQVFHQkFBTkFBQUFCUVlFQUE4QUFBQUFBQVdBTVFBQUFBb0FBZ0F4QUFRR0JBQVBBQUFBQlFZRUFCQUFBQUFBQmdJQWdBQUFBQVdBTWdBQUFBb0FBZ0F5QUFRR0JBQVFBQUFBQlFZRUFCRUFBQUFBQmdJQWdBQUFBQVdBTXdBQUFBb0FBZ0F6QUFRR0JBQVJBQUFBQlFZRUFCSUFBQUFBQmdJQWdBQUFBQVdBTkFBQUFBb0FBZ0EwQUFRR0JBQVNBQUFBQlFZRUFCTUFBQUFBQmdJQWdBQUFBQVdBTlFBQUFBb0FBZ0ExQUFRR0JBQVRBQUFBQlFZRUFCUUFBQUFBQmdJQWdBQUFBQVdBTmdBQUFBb0FBZ0EyQUFRR0JBQVVBQUFBQlFZRUFCVUFBQUFBQmdJQWdBQUFBQVdBTndBQUFBb0FBZ0EzQUFRR0JBQVZBQUFBQlFZRUFCWUFBQUFBQmdJQWdBQUFBQVdBT0FBQUFBb0FBZ0E0QUFRR0JBQVJBQUFBQlFZRUFCWUFBQUFBQmdJQWdBQUFBQVdBT1FBQUFBb0FBZ0E1QUFRR0JBQVdBQUFBQlFZRUFCY0FBQUFBQmdJQWdBQUFBQVdBT2dBQUFBb0FBZ0E2QUFRR0JBQVhBQUFBQlFZRUFCZ0FBQUFBQmdJQWdBQUFBQVdBT3dBQUFBb0FBZ0E3QUFRR0JBQVBBQUFBQlFZRUFCZ0FBQUFBQmdJQWdBQUFBQVdBUEFBQUFBb0FBZ0E4QUFRR0JBQVlBQUFBQlFZRUFCa0FBQUFLQmdFQUFRQUFCWUE5QUFBQUNnQUNBRDBBQkFZRUFCa0FBQUFGQmdRQUdnQUFBQW9HQVFBQkFBQUZnRDRBQUFBS0FBSUFQZ0FFQmdRQUdnQUFBQVVHQkFBYkFBQUFDZ1lCQUFFQUFBV0FQd0FBQUFvQUFnQS9BQVFHQkFBYkFBQUFCUVlFQUJ3QUFBQUtCZ0VBQVFBQUJZQkFBQUFBQ2dBQ0FFQUFCQVlFQUJ3QUFBQUZCZ1FBSFFBQUFBb0dBUUFCQUFBRmdFRUFBQUFLQUFJQVFRQUVCZ1FBSFFBQUFBVUdCQUFlQUFBQUNnWUJBQUVBQUFXQVFnQUFBQW9BQWdCQ0FBUUdCQUFlQUFBQUJRWUVBQjhBQUFBS0JnRUFBUUFBQllCREFBQUFDZ0FDQUVNQUJBWUVBQm9BQUFBRkJnUUFId0FBQUFvR0FRQUJBQUFIZ0VZQUFBQUVBaEFBaC9RMkFDQ2VMUCtIOURZQTJXOFgvd29BQWdCRUFBQUtBZ0FFQUFRS0FnQUJBQTBDREFEWmJ4Zi9oL1EyQUFBQUFBQU9BZ3dBSUo0cy80ZjBOZ0FBQUFBQUR3SU1BTmx2Ri8vTklrd0FBQUFBQUFBQUI0QkhBQUFBQkFJUUFIL0NLZ0NLemF2L2Y4SXFBQW4xbS84S0FBSUFSUUFBQ2dJQUJBQUVDZ0lBQVFBTkFnd0FDZldiLzMvQ0tnQUFBQUFBRGdJTUFJck5xLzkvd2lvQUFBQUFBQThDREFBSjladi9BWnM2QUFBQUFBQUFBQWVBU0FBQUFBUUNFQUFBQUFBQU5EUDcvd0FBQUFEdEJPYi9DZ0FDQUVZQUFBb0NBQVFBQkFvQ0FBRUFEUUlNQU8wRTV2OEFBQUFBQUFBQUFBNENEQUEwTS92L0FBQUFBQUFBQUFBUEFnd0E3UVRtLzBZdUZRQUFBQUFBQUFBSGdFa0FBQUFFQWhBQUFBQUFBRmtwTHdBQUFBQUFFL3NaQUFvQUFnQkhBQUFLQWdBRUFBUUtBZ0FCQUEwQ0RBQVQreGtBQUFBQUFBQUFBQUFPQWd3QVdTa3ZBQUFBQUFBQUFBQUFEd0lNQUJQN0dRQkdMaFVBQUFBQUFBQUFBQUFBQUFBQUFBQT0=</t>
        </r>
      </text>
    </comment>
    <comment ref="J262" authorId="0">
      <text>
        <r>
          <rPr>
            <sz val="9"/>
            <color indexed="81"/>
            <rFont val="Tahoma"/>
            <family val="2"/>
          </rPr>
          <t>QzIySDIzTk8zfE1BU1RFUiBTSEVFVFBpY3R1cmUgMjI3fFZtcERSREF4TURBRUF3SUJBQUFBQUFBQUFBQUFBQUNBQUFBQUFBTUFGZ0FBQUVOb1pXMUVjbUYzSURFeUxqQXVNaTR4TURjMkJBSVFBTko2My8rYWRBMy8yVzVM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SWR0blNZV0NBUUFBQUFrQUJnSUJBQUFBQ1FBR1FnQUFCQUlBZ0FCQUE4SUFnQUJBQU9BT3dBQUFBUUNFQURTZXQvL21uUU4vOWx1U3dDRnlDNEFCSUFCQUFBQUFBSUlBQUFBU3dEYUNjei9DZ0FDQUFJQU53UUJBQUVBQUFTQUFnQUFBQUFDQ0FBQUFEd0E3UVRtL3dvQUFnQURBQUlFQWdBSUFDc0VBZ0FBQUVnRUFBQTNCQUVBQVFhQUFBQUFBQUFDQ0FBQW9EOEE3UnppL3dRQ0VBQUFZRGdBN1J6aS81bTVQd0R0M09uL0l3Z0JBQUFDQndJQUFBQUFCdzBBQVFBQUFBTUFZQURJQUFNQVR3QUFBQUFFZ0FNQUFBQUFBZ2dBQUFBZUFPMEU1djhLQUFJQUJBQUFBQVNBQkFBQUFBQUNDQUFBQUE4QTJnbk0vd29BQWdBRkFBQUFCSUFGQUFBQUFBSUlBQUVBOGYvYUNjei9DZ0FDQUFZQUFBQUVnQVlBQUFBQUFnZ0FBUURpLzhjT3N2OEtBQUlBQndBM0JBRUFBUUFBQklBSEFBQUFBQUlJQUFFQThmKzBFNWovQ2dBQ0FBZ0FBZ1FDQUFjQUt3UUNBQUFBU0FRQUFBYUFBQUFBQUFBQ0NBQTBrL1QvdEh1VS93UUNFQUROYk8zL3RIdVUvelNUOVAvbnJwdi9Jd2dCQUFBQ0J3SUFBQUFBQncwQUFRQUFBQU1BWUFESUFBTUFUZ0FBQUFBRWdBZ0FBQUFBQWdnQUFBQVBBTFFUbVA4S0FBSUFDUUEzQkFFQUFRQUFCSUFKQUFBQUFBSUlBQUFBSGdDZ0dINy9DZ0FDQUFvQU53UUJBQUVBQUFTQUNnQUFBQUFDQ0FBQUFBOEFqUjFrL3dvQUFnQUxBQUFBQklBTEFBQUFBQUlJQUFFQThmK05IV1QvQ2dBQ0FBd0FOd1FCQUFFQUFBU0FEQUFBQUFBQ0NBQUJBT0wvb0JoKy93b0FBZ0FOQURjRUFRQUJBQUFFZ0EwQUFBQUFBZ2dBN2RVc0FNYjZZUDhLQUFJQURnQTNCQUVBQVFBQUJJQU9BQUFBQUFJSUFMQVNNd0Nab2tQL0NnQUNBQThBTndRQkFBRUFBQVNBRHdBQUFBQUNDQUNkRnhrQW1hSTAvd29BQWdBUUFBQUFCSUFRQUFBQUFBSUlBTnJhRWdCdFNoZi9DZ0FDQUJFQUFBQUVnQkVBQUFBQUFnZ0F2bEwyL3kwRkR2OEtBQUlBRWdBQUFBU0FFZ0FBQUFBQ0NBQmtCK0QvR1JnaS93b0FBZ0FUQUFBQUJJQVRBQUFBQUFJSUFDZEU1djlHY0QvL0NnQUNBQlFBQUFBRWdCUUFBQUFBQWdnQVE4d0NBSWExU1A4S0FBSUFGUUFBQUFTQUZRQUFBQUFDQ0FBQUFPTC83UVRtL3dvQUFnQVdBQUFBQklBV0FBQUFBQUlJQUFFQThmOEFBQUFBQ2dBQ0FCY0FBQUFFZ0JjQUFBQUFBZ2dBd0xybi94MklIQUFLQUFJQUdBQUNCQUlBQ0FBckJBSUFBQUJJQkFBQU53UUJBQUVHZ0FBQUFBQUFBZ2dBd0Zyci94MmdHQUFFQWhBQXdCcmsveDJnR0FCYWRPdi9IV0FnQUNNSUFRQUFBZ2NDQUFBQUFBY05BQUVBQUFBREFHQUF5QUFEQUU4QUFBQUFCSUFZQUFBQUFBSUlBQUFBQUFCT0tpNEFDZ0FDQUJrQU53UUJBQUVBQUFTQUdRQUFBQUFDQ0FCQVJSZ0FIWWdjQUFvQUFnQWFBQUlFQWdBSUFDc0VBZ0FBQUVnRUFBQTNCQUVBQVFhQUFBQUFBQUFDQ0FCQTVSc0FIYUFZQUFRQ0VBQkFwUlFBSGFBWUFObitHd0FkWUNBQUl3Z0JBQUFDQndJQUFBQUFCdzBBQVFBQUFBTUFZQURJQUFNQVR3QUFBQUFFZ0JvQUFBQUFBZ2dBQUFBUEFBQUFBQUFLQUFJQUd3QUFBQVdBSEFBQUFBb0FBZ0FjQUFRR0JBQUJBQUFBQlFZRUFBSUFBQUFLQmdFQUFRQUFCWUFkQUFBQUNnQUNBQjBBQkFZRUFBSUFBQUFGQmdRQUF3QUFBQW9HQVFBQkFBQUZnQjRBQUFBS0FBSUFIZ0FFQmdRQUF3QUFBQVVHQkFBRUFBQUFBQVlDQUlBQUFBQUZnQjhBQUFBS0FBSUFId0FFQmdRQUJBQUFBQVVHQkFBRkFBQUFBQVlDQUlBQUFBQUZnQ0FBQUFBS0FBSUFJQUFFQmdRQUJRQUFBQVVHQkFBR0FBQUFDZ1lCQUFFQUFBV0FJUUFBQUFvQUFnQWhBQVFHQkFBR0FBQUFCUVlFQUFjQUFBQUtCZ0VBQVFBQUJZQWlBQUFBQ2dBQ0FDSUFCQVlFQUFjQUFBQUZCZ1FBQ0FBQUFBb0dBUUFCQUFBRmdDTUFBQUFLQUFJQUl3QUVCZ1FBQ0FBQUFBVUdCQUFKQUFBQUNnWUJBQUVBQUFXQUpBQUFBQW9BQWdBa0FBUUdCQUFKQUFBQUJRWUVBQW9BQUFBS0JnRUFBUUFBQllBbEFBQUFDZ0FDQUNVQUJBWUVBQW9BQUFBRkJnUUFDd0FBQUFvR0FRQUJBQUFGZ0NZQUFBQUtBQUlBSmdBRUJnUUFDd0FBQUFVR0JBQU1BQUFBQ2dZQkFBRUFBQVdBSndBQUFBb0FBZ0FuQUFRR0JBQUhBQUFBQlFZRUFBd0FBQUFLQmdFQUFRQUFCWUFvQUFBQUNnQUNBQ2dBQkFZRUFBb0FBQUFGQmdRQURRQUFBQW9HQVFBQkFBQUZnQ2tBQUFBS0FBSUFLUUFFQmdRQURRQUFBQVVHQkFBT0FBQUFBQVlDQUFJQUF3WUNBQUlBQ3dZUUFBQUFBQUFvQUFBQUtnQUFBQUFBQUFBQUFBV0FLZ0FBQUFvQUFnQXFBQVFHQkFBT0FBQUFCUVlFQUE4QUFBQUtCZ0VBQVFBQUJZQXJBQUFBQ2dBQ0FDc0FCQVlFQUE4QUFBQUZCZ1FBRUFBQUFBQUdBZ0NBQUFBQUJZQXNBQUFBQ2dBQ0FDd0FCQVlFQUJBQUFBQUZCZ1FBRVFBQUFBQUdBZ0NBQUFBQUJZQXRBQUFBQ2dBQ0FDMEFCQVlFQUJFQUFBQUZCZ1FBRWdBQUFBQUdBZ0NBQUFBQUJZQXVBQUFBQ2dBQ0FDNEFCQVlFQUJJQUFBQUZCZ1FBRXdBQUFBQUdBZ0NBQUFBQUJZQXZBQUFBQ2dBQ0FDOEFCQVlFQUJNQUFBQUZCZ1FBRkFBQUFBQUdBZ0NBQUFBQUJZQXdBQUFBQ2dBQ0FEQUFCQVlFQUFvQUFBQUZCZ1FBRkFBQUFBb0dBUUFCQUFBRmdERUFBQUFLQUFJQU1RQUVCZ1FBRHdBQUFBVUdCQUFVQUFBQUFBWUNBSUFBQUFBRmdESUFBQUFLQUFJQU1nQUVCZ1FBQlFBQUFBVUdCQUFWQUFBQUFBWUNBSUFBQUFBRmdETUFBQUFLQUFJQU13QUVCZ1FBRlFBQUFBVUdCQUFXQUFBQUFBWUNBSUFBQUFBRmdEUUFBQUFLQUFJQU5BQUVCZ1FBRmdBQUFBVUdCQUFYQUFBQUNnWUJBQUVBQUFXQU5RQUFBQW9BQWdBMUFBUUdCQUFYQUFBQUJRWUVBQmdBQUFBS0JnRUFBUUFBQllBMkFBQUFDZ0FDQURZQUJBWUVBQmdBQUFBRkJnUUFHUUFBQUFvR0FRQUJBQUFGZ0RjQUFBQUtBQUlBTndBRUJnUUFHUUFBQUFVR0JBQWFBQUFBQ2dZQkFBRUFBQVdBT0FBQUFBb0FBZ0E0QUFRR0JBQURBQUFBQlFZRUFCb0FBQUFBQmdJQWdBQUFBQVdBT1FBQUFBb0FBZ0E1QUFRR0JBQVdBQUFBQlFZRUFCb0FBQUFBQmdJQWdBQUFBQWVBUEFBQUFBUUNFQUFBQUFBQU5EUDcvd0FBQUFEdEJPYi9DZ0FDQURvQUFBb0NBQVFBQkFvQ0FBRUFEUUlNQU8wRTV2OEFBQUFBQUFBQUFBNENEQUEwTS92L0FBQUFBQUFBQUFBUEFnd0E3UVRtLzBZdUZRQUFBQUFBQUFBSGdEMEFBQUFFQWhBQWdZLzgvNkNMUVArQmovei9XVjByL3dvQUFnQTdBQUFLQWdBRUFBUUtBZ0FCQUEwQ0RBQlpYU3YvZ1kvOC93QUFBQUFPQWd3QW9JdEEvNEdQL1A4QUFBQUFEd0lNQUZsZEsvL0d2UkVBQUFBQUFBQUFBQUFBQUFBQUFBQT0=</t>
        </r>
      </text>
    </comment>
    <comment ref="K262" authorId="0">
      <text>
        <r>
          <rPr>
            <sz val="9"/>
            <color indexed="81"/>
            <rFont val="Tahoma"/>
            <family val="2"/>
          </rPr>
          <t>QzIySDIzTk8zfE1BU1RFUiBTSEVFVFBpY3R1cmUgMjI3fFZtcERSREF4TURBRUF3SUJBQUFBQUFBQUFBQUFBQUNBQUFBQUFBTUFGZ0FBQUVOb1pXMUVjbUYzSURFeUxqQXVNaTR4TURjMkJBSVFBTko2My8rYWRBMy8yVzVM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SWR0blNZV0NBUUFBQUFrQUJnSUJBQUFBQ1FBR1FnQUFCQUlBZ0FCQUE4SUFnQUJBQU9BT3dBQUFBUUNFQURTZXQvL21uUU4vOWx1U3dDRnlDNEFCSUFCQUFBQUFBSUlBQUFBU3dEYUNjei9DZ0FDQUFJQU53UUJBQUVBQUFTQUFnQUFBQUFDQ0FBQUFEd0E3UVRtL3dvQUFnQURBQUlFQWdBSUFDc0VBZ0FBQUVnRUFBQTNCQUVBQVFhQUFBQUFBQUFDQ0FBQW9EOEE3UnppL3dRQ0VBQUFZRGdBN1J6aS81bTVQd0R0M09uL0l3Z0JBQUFDQndJQUFBQUFCdzBBQVFBQUFBTUFZQURJQUFNQVR3QUFBQUFFZ0FNQUFBQUFBZ2dBQUFBZUFPMEU1djhLQUFJQUJBQUFBQVNBQkFBQUFBQUNDQUFBQUE4QTJnbk0vd29BQWdBRkFBQUFCSUFGQUFBQUFBSUlBQUVBOGYvYUNjei9DZ0FDQUFZQUFBQUVnQVlBQUFBQUFnZ0FBUURpLzhjT3N2OEtBQUlBQndBM0JBRUFBUUFBQklBSEFBQUFBQUlJQUFFQThmKzBFNWovQ2dBQ0FBZ0FBZ1FDQUFjQUt3UUNBQUFBU0FRQUFBYUFBQUFBQUFBQ0NBQTBrL1QvdEh1VS93UUNFQUROYk8zL3RIdVUvelNUOVAvbnJwdi9Jd2dCQUFBQ0J3SUFBQUFBQncwQUFRQUFBQU1BWUFESUFBTUFUZ0FBQUFBRWdBZ0FBQUFBQWdnQUFBQVBBTFFUbVA4S0FBSUFDUUEzQkFFQUFRQUFCSUFKQUFBQUFBSUlBQUFBSGdDZ0dINy9DZ0FDQUFvQU53UUJBQUVBQUFTQUNnQUFBQUFDQ0FBQUFBOEFqUjFrL3dvQUFnQUxBQUFBQklBTEFBQUFBQUlJQUFFQThmK05IV1QvQ2dBQ0FBd0FOd1FCQUFFQUFBU0FEQUFBQUFBQ0NBQUJBT0wvb0JoKy93b0FBZ0FOQURjRUFRQUJBQUFFZ0EwQUFBQUFBZ2dBN2RVc0FNYjZZUDhLQUFJQURnQTNCQUVBQVFBQUJJQU9BQUFBQUFJSUFMQVNNd0Nab2tQL0NnQUNBQThBTndRQkFBRUFBQVNBRHdBQUFBQUNDQUNkRnhrQW1hSTAvd29BQWdBUUFBQUFCSUFRQUFBQUFBSUlBTnJhRWdCdFNoZi9DZ0FDQUJFQUFBQUVnQkVBQUFBQUFnZ0F2bEwyL3kwRkR2OEtBQUlBRWdBQUFBU0FFZ0FBQUFBQ0NBQmtCK0QvR1JnaS93b0FBZ0FUQUFBQUJJQVRBQUFBQUFJSUFDZEU1djlHY0QvL0NnQUNBQlFBQUFBRWdCUUFBQUFBQWdnQVE4d0NBSWExU1A4S0FBSUFGUUFBQUFTQUZRQUFBQUFDQ0FBQUFPTC83UVRtL3dvQUFnQVdBQUFBQklBV0FBQUFBQUlJQUFFQThmOEFBQUFBQ2dBQ0FCY0FBQUFFZ0JjQUFBQUFBZ2dBd0xybi94MklIQUFLQUFJQUdBQUNCQUlBQ0FBckJBSUFBQUJJQkFBQU53UUJBQUVHZ0FBQUFBQUFBZ2dBd0Zyci94MmdHQUFFQWhBQXdCcmsveDJnR0FCYWRPdi9IV0FnQUNNSUFRQUFBZ2NDQUFBQUFBY05BQUVBQUFBREFHQUF5QUFEQUU4QUFBQUFCSUFZQUFBQUFBSUlBQUFBQUFCT0tpNEFDZ0FDQUJrQU53UUJBQUVBQUFTQUdRQUFBQUFDQ0FCQVJSZ0FIWWdjQUFvQUFnQWFBQUlFQWdBSUFDc0VBZ0FBQUVnRUFBQTNCQUVBQVFhQUFBQUFBQUFDQ0FCQTVSc0FIYUFZQUFRQ0VBQkFwUlFBSGFBWUFObitHd0FkWUNBQUl3Z0JBQUFDQndJQUFBQUFCdzBBQVFBQUFBTUFZQURJQUFNQVR3QUFBQUFFZ0JvQUFBQUFBZ2dBQUFBUEFBQUFBQUFLQUFJQUd3QUFBQVdBSEFBQUFBb0FBZ0FjQUFRR0JBQUJBQUFBQlFZRUFBSUFBQUFLQmdFQUFRQUFCWUFkQUFBQUNnQUNBQjBBQkFZRUFBSUFBQUFGQmdRQUF3QUFBQW9HQVFBQkFBQUZnQjRBQUFBS0FBSUFIZ0FFQmdRQUF3QUFBQVVHQkFBRUFBQUFBQVlDQUlBQUFBQUZnQjhBQUFBS0FBSUFId0FFQmdRQUJBQUFBQVVHQkFBRkFBQUFBQVlDQUlBQUFBQUZnQ0FBQUFBS0FBSUFJQUFFQmdRQUJRQUFBQVVHQkFBR0FBQUFDZ1lCQUFFQUFBV0FJUUFBQUFvQUFnQWhBQVFHQkFBR0FBQUFCUVlFQUFjQUFBQUtCZ0VBQVFBQUJZQWlBQUFBQ2dBQ0FDSUFCQVlFQUFjQUFBQUZCZ1FBQ0FBQUFBb0dBUUFCQUFBRmdDTUFBQUFLQUFJQUl3QUVCZ1FBQ0FBQUFBVUdCQUFKQUFBQUNnWUJBQUVBQUFXQUpBQUFBQW9BQWdBa0FBUUdCQUFKQUFBQUJRWUVBQW9BQUFBS0JnRUFBUUFBQllBbEFBQUFDZ0FDQUNVQUJBWUVBQW9BQUFBRkJnUUFDd0FBQUFvR0FRQUJBQUFGZ0NZQUFBQUtBQUlBSmdBRUJnUUFDd0FBQUFVR0JBQU1BQUFBQ2dZQkFBRUFBQVdBSndBQUFBb0FBZ0FuQUFRR0JBQUhBQUFBQlFZRUFBd0FBQUFLQmdFQUFRQUFCWUFvQUFBQUNnQUNBQ2dBQkFZRUFBb0FBQUFGQmdRQURRQUFBQW9HQVFBQkFBQUZnQ2tBQUFBS0FBSUFLUUFFQmdRQURRQUFBQVVHQkFBT0FBQUFBQVlDQUFJQUF3WUNBQUlBQ3dZUUFBQUFBQUFvQUFBQUtnQUFBQUFBQUFBQUFBV0FLZ0FBQUFvQUFnQXFBQVFHQkFBT0FBQUFCUVlFQUE4QUFBQUtCZ0VBQVFBQUJZQXJBQUFBQ2dBQ0FDc0FCQVlFQUE4QUFBQUZCZ1FBRUFBQUFBQUdBZ0NBQUFBQUJZQXNBQUFBQ2dBQ0FDd0FCQVlFQUJBQUFBQUZCZ1FBRVFBQUFBQUdBZ0NBQUFBQUJZQXRBQUFBQ2dBQ0FDMEFCQVlFQUJFQUFBQUZCZ1FBRWdBQUFBQUdBZ0NBQUFBQUJZQXVBQUFBQ2dBQ0FDNEFCQVlFQUJJQUFBQUZCZ1FBRXdBQUFBQUdBZ0NBQUFBQUJZQXZBQUFBQ2dBQ0FDOEFCQVlFQUJNQUFBQUZCZ1FBRkFBQUFBQUdBZ0NBQUFBQUJZQXdBQUFBQ2dBQ0FEQUFCQVlFQUFvQUFBQUZCZ1FBRkFBQUFBb0dBUUFCQUFBRmdERUFBQUFLQUFJQU1RQUVCZ1FBRHdBQUFBVUdCQUFVQUFBQUFBWUNBSUFBQUFBRmdESUFBQUFLQUFJQU1nQUVCZ1FBQlFBQUFBVUdCQUFWQUFBQUFBWUNBSUFBQUFBRmdETUFBQUFLQUFJQU13QUVCZ1FBRlFBQUFBVUdCQUFXQUFBQUFBWUNBSUFBQUFBRmdEUUFBQUFLQUFJQU5BQUVCZ1FBRmdBQUFBVUdCQUFYQUFBQUNnWUJBQUVBQUFXQU5RQUFBQW9BQWdBMUFBUUdCQUFYQUFBQUJRWUVBQmdBQUFBS0JnRUFBUUFBQllBMkFBQUFDZ0FDQURZQUJBWUVBQmdBQUFBRkJnUUFHUUFBQUFvR0FRQUJBQUFGZ0RjQUFBQUtBQUlBTndBRUJnUUFHUUFBQUFVR0JBQWFBQUFBQ2dZQkFBRUFBQVdBT0FBQUFBb0FBZ0E0QUFRR0JBQURBQUFBQlFZRUFCb0FBQUFBQmdJQWdBQUFBQVdBT1FBQUFBb0FBZ0E1QUFRR0JBQVdBQUFBQlFZRUFCb0FBQUFBQmdJQWdBQUFBQWVBUEFBQUFBUUNFQUFBQUFBQU5EUDcvd0FBQUFEdEJPYi9DZ0FDQURvQUFBb0NBQVFBQkFvQ0FBRUFEUUlNQU8wRTV2OEFBQUFBQUFBQUFBNENEQUEwTS92L0FBQUFBQUFBQUFBUEFnd0E3UVRtLzBZdUZRQUFBQUFBQUFBSGdEMEFBQUFFQWhBQWdZLzgvNkNMUVArQmovei9XVjByL3dvQUFnQTdBQUFLQWdBRUFBUUtBZ0FCQUEwQ0RBQlpYU3YvZ1kvOC93QUFBQUFPQWd3QW9JdEEvNEdQL1A4QUFBQUFEd0lNQUZsZEsvL0d2UkVBQUFBQUFBQUFBQUFBQUFBQUFBQT0=</t>
        </r>
      </text>
    </comment>
    <comment ref="J263" authorId="0">
      <text>
        <r>
          <rPr>
            <sz val="9"/>
            <color indexed="81"/>
            <rFont val="Tahoma"/>
            <family val="2"/>
          </rPr>
          <t>QzIxSDMzTjNPM1N8TUFTVEVSIFNIRUVUUGljdHVyZSAzNzN8Vm1wRFJEQXhNREFFQXdJQkFBQUFBQUFBQUFBQUFBQ0FBQUFBQUFNQUZnQUFBRU5vWlcxRWNtRjNJREV5TGpBdU1pNHhNRGMyQkFJUUFNWmNjdiswMDVmLy8vOHNBTlAxN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UFBQUFCQUlRQUFBQUFBQUFBQUFBQUlER0JPSU1uQklXQ0FRQUFBQWtBQmdJQkFBQUFDUUFHUWdBQUJBSUFnQUJBQThJQWdBQkFBT0FQUUFBQUFRQ0VBREdYSEwvdE5PWC8vLy9MQURUOWVVQUJJQUJBQUFBQUFJSUFBRUFlZjlnNTRFQUNnQUNBQUlBTndRQkFBRUFBQVNBQWdBQUFBQUNDQUFCQUpmL1lPZUJBQW9BQWdBREFBQUFCSUFEQUFBQUFBSUlBQUVBcHY5TTdHY0FDZ0FDQUFRQUFnUUNBQWNBS3dRQ0FBQUFTQVFBQUFhQUFBQUFBQUFDQ0FBMGs2bi9URlJrQUFRQ0VBRE5iS0wvVEZSa0FEU1RxZitBaDJzQUl3Z0JBQUFDQndJQUFBQUFCdzBBQVFBQUFBTUFZQURJQUFNQVRnQUFBQUFFZ0FRQUFBQUFBZ2dBQVFERS8wenNad0FLQUFJQUJRQTNCQUVBQVFBQUJJQUZBQUFBQUFJSUFBRUEwLzg1OFUwQUNnQUNBQVlBTndRQkFBRUFBQVNBQmdBQUFBQUNDQUFBQU1UL0p2WXpBQW9BQWdBSEFBSUVBZ0FIQUNzRUFnQUFBRWdFQUFBR2dBQUFBQUFBQWdnQU5KUEgveVplTUFBRUFoQUF6V3pBL3laZU1BQTBrOGYvV1pFM0FDTUlBUUFBQWdjQ0FBQUFBQWNOQUFFQUFBQURBR0FBeUFBREFFNEFBQUFBQklBSEFBQUFBQUlJQUFBQXB2OG05ak1BQ2dBQ0FBZ0FOd1FCQUFFQUFBU0FDQUFBQUFBQ0NBQUJBSmYvT2ZGTkFBb0FBZ0FKQURjRUFRQUJBQUFFZ0FrQUFBQUFBZ2dBQUFEVC94UDdHUUFLQUFJQUNnQUNCQUlBRUFBckJBSUFBQUJJQkFBQUJvQUFBQUFBQUFJSUFBQ2cxdjhUbnhZQUJBSVFBQUZnei84VG54WUFtcm5XLzNsRkhRQWpDQUVBQUFJSEFnQUFBQUFIRFFBQkFBQUFBd0JnQU1nQUF3QlRBQUFBQUFTQUNnQUFBQUFDQ0FBVSsrei9FL3NvQUFvQUFnQUxBQUlFQWdBSUFDc0VBZ0FBQUVnRUFBQTNCQUVBQVFhQUFBQUFBQUFDQ0FBVW0vRC9FeE1sQUFRQ0VBQVVXK24vRXhNbEFLMjA4UDhUMHl3QUl3Z0JBQUFDQndJQUFBQUFCdzBBQVFBQUFBTUFZQURJQUFNQVR3QUFBQUFFZ0FzQUFBQUFBZ2dBN1FTNS94UDdDZ0FLQUFJQURBQUNCQUlBQ0FBckJBSUFBQUJJQkFBQU53UUJBQUVHZ0FBQUFBQUFBZ2dBN2FTOC94TVRCd0FFQWhBQTdXUzEveE1UQndDSHZyei9FOU1PQUNNSUFRQUFBZ2NDQUFBQUFBY05BQUVBQUFBREFHQUF5QUFEQUU4QUFBQUFCSUFNQUFBQUFBSUlBQUFBNHY4QUFBQUFDZ0FDQUEwQUFBQUVnQTBBQUFBQUFnZ0FBQUFBQUFBQUFBQUtBQUlBRGdBQUFBU0FEZ0FBQUFBQ0NBRC8vdzRBN1FUbS93b0FBZ0FQQUFBQUJJQVBBQUFBQUFJSUFBQUFBQURhQ2N6L0NnQUNBQkFBQUFBRWdCQUFBQUFBQWdnQUFBRGkvOW9KelA4S0FBSUFFUUFBQUFTQUVRQUFBQUFDQ0FBQUFOUC83UVRtL3dvQUFnQVNBQUFBQklBU0FBQUFBQUlJQVAvL0RnREhEckwvQ2dBQ0FCTUFBQUFFZ0JNQUFBQUFBZ2dBLy84c0FNY09zdjhLQUFJQUZBQTNCQUVBQVFBQUJJQVVBQUFBQUFJSUFQLy9IUUMwRTVqL0NnQUNBQlVBTndRQkFBRUFBQVNBRlFBQUFBQUNDQUFBQUFBQXRCT1kvd29BQWdBV0FEY0VBUUFCQUFBRWdCWUFBQUFBQWdnQUFRQ20vM1BpbXdBS0FBSUFGd0FBQUFTQUZ3QUFBQUFDQ0FBQkFNVC9jK0tiQUFvQUFnQVlBQUlFQWdBSUFDc0VBZ0FBQUVnRUFBQTNCQUVBQVFhQUFBQUFBQUFDQ0FBQm9NZi9jL3FYQUFRQ0VBQUJZTUQvYy9xWEFKcTV4Lzl6dXA4QUl3Z0JBQUFDQndJQUFBQUFCdzBBQVFBQUFBTUFZQURJQUFNQVR3QUFBQUFFZ0JnQUFBQUFBZ2dBQVFDWC80YmR0UUFLQUFJQUdRQUNCQUlBQndBckJBSUFBQUJJQkFBQUJvQUFBQUFBQUFJSUFEU1RtditHUmJJQUJBSVFBTTFzay8rR1JiSUFOSk9hLzdsNHVRQWpDQUVBQUFJSEFnQUFBQUFIRFFBQkFBQUFBd0JnQU1nQUF3Qk9BQUFBQUFTQUdRQUFBQUFDQ0FBVEtubi9UUUM1QUFvQUFnQWFBRGNFQVFBQkFBQUVnQm9BQUFBQUFnZ0FVTzF5LzNwWTFnQUtBQUlBR3dBM0JBRUFBUUFBQklBYkFBQUFBQUlJQUdQb2pQOTZXT1VBQ2dBQ0FCd0FOd1FCQUFFQUFBU0FIQUFBQUFBQ0NBQzlNNlAvamtYUkFBb0FBZ0FkQURjRUFRQUJBQUFGZ0I0QUFBQUtBQUlBSGdBRUJnUUFBUUFBQUFVR0JBQUNBQUFBQ2dZQkFBRUFBQVdBSHdBQUFBb0FBZ0FmQUFRR0JBQUNBQUFBQlFZRUFBTUFBQUFLQmdFQUFRQUFCWUFnQUFBQUNnQUNBQ0FBQkFZRUFBTUFBQUFGQmdRQUJBQUFBQW9HQVFBQkFBQUZnQ0VBQUFBS0FBSUFJUUFFQmdRQUJBQUFBQVVHQkFBRkFBQUFDZ1lCQUFFQUFBV0FJZ0FBQUFvQUFnQWlBQVFHQkFBRkFBQUFCUVlFQUFZQUFBQUtCZ0VBQVFBQUJZQWpBQUFBQ2dBQ0FDTUFCQVlFQUFZQUFBQUZCZ1FBQndBQUFBb0dBUUFCQUFBRmdDUUFBQUFLQUFJQUpBQUVCZ1FBQndBQUFBVUdCQUFJQUFBQUNnWUJBQUVBQUFXQUpRQUFBQW9BQWdBbEFBUUdCQUFEQUFBQUJRWUVBQWdBQUFBS0JnRUFBUUFBQllBbUFBQUFDZ0FDQUNZQUJBWUVBQVlBQUFBRkJnUUFDUUFBQUFvR0FRQUJBQUFGZ0NjQUFBQUtBQUlBSndBRUJnUUFDUUFBQUFVR0JBQUtBQUFBQUFZQ0FBSUFBQUFGZ0NnQUFBQUtBQUlBS0FBRUJnUUFDUUFBQUFVR0JBQUxBQUFBQUFZQ0FBSUFBQUFGZ0NrQUFBQUtBQUlBS1FBRUJnUUFDUUFBQUFVR0JBQU1BQUFBQ2dZQkFBRUFBQVdBS2dBQUFBb0FBZ0FxQUFRR0JBQU1BQUFBQlFZRUFBMEFBQUFBQmdJQWdBQ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U1BQUFBQlFZRUFCRUFBQUFBQmdJQWdBQUFBQVdBTUFBQUFBb0FBZ0F3QUFRR0JBQVBBQUFBQlFZRUFCSUFBQUFLQmdFQUFRQUFCWUF4QUFBQUNnQUNBREVBQkFZRUFCSUFBQUFGQmdRQUV3QUFBQW9HQVFBQkFBQUZnRElBQUFBS0FBSUFNZ0FFQmdRQUVnQUFBQVVHQkFBVUFBQUFDZ1lCQUFFQUFBV0FNd0FBQUFvQUFnQXpBQVFHQkFBU0FBQUFCUVlFQUJVQUFBQUtCZ0VBQVFBQUJZQTBBQUFBQ2dBQ0FEUUFCQVlFQUFJQUFBQUZCZ1FBRmdBQUFBb0dBUUFCQUFBRmdEVUFBQUFLQUFJQU5RQUVCZ1FBRmdBQUFBVUdCQUFYQUFBQUFBWUNBQUlBQUFBRmdEWUFBQUFLQUFJQU5nQUVCZ1FBRmdBQUFBVUdCQUFZQUFBQUNnWUJBQUVBQUFXQU53QUFBQW9BQWdBM0FBUUdCQUFZQUFBQUJRWUVBQmtBQUFBS0JnRUFBUUFBQllBNEFBQUFDZ0FDQURnQUJBWUVBQmtBQUFBRkJnUUFHZ0FBQUFvR0FRQUJBQUFGZ0RrQUFBQUtBQUlBT1FBRUJnUUFHZ0FBQUFVR0JBQWJBQUFBQ2dZQkFBRUFBQVdBT2dBQUFBb0FBZ0E2QUFRR0JBQWJBQUFBQlFZRUFCd0FBQUFLQmdFQUFRQUFCWUE3QUFBQUNnQUNBRHNBQkFZRUFCZ0FBQUFGQmdRQUhBQUFBQW9HQVFBQkFBQUhnRDRBQUFBRUFoQUFBQUR4L3pReisvOEFBUEgvN1FUbS93b0FBZ0E4QUFBS0FnQUVBQVFLQWdBQkFBMENEQUR0Qk9iL0FBRHgvd0FBQUFBT0Fnd0FORFA3L3dBQThmOEFBQUFBRHdJTUFPMEU1djlHTGdZQUFBQUFBQUFBQUFBQUFBQUFBQUE9</t>
        </r>
      </text>
    </comment>
    <comment ref="K263" authorId="0">
      <text>
        <r>
          <rPr>
            <b/>
            <sz val="9"/>
            <color indexed="81"/>
            <rFont val="Tahoma"/>
            <family val="2"/>
          </rPr>
          <t>QzIxSDMzTjNPM1N8TUFTVEVSIFNIRUVUUGljdHVyZSA1MTZ8Vm1wRFJEQXhNREFFQXdJQkFBQUFBQUFBQUFBQUFBQ0FBQUFBQUFNQUZnQUFBRU5vWlcxRWNtRjNJREV5TGpBdU1pNHhNRGMyQ0FBVEFBQUFWVzUwYVhSc1pXUWdSRzlqZFcxbGJuUUVBaEFBeDF4eS83VFRsLy8vL3l3QTAvWGxBQUVKQ0FBQWdCWUFBQUFHQUFJSkNBQUFRREVCQU1EVkFBMElBUUFCQ0FjQkFBRTZCQUVBQVRzRUFRQUFSUVFCQUFFOEJBRUFBQXdHQVFBQkR3WUJBQUVOQmdFQUFFSUVBUUFBUXdRQkFBQkVCQUVBQUE0SUFnQjVCZ29JQ0FBREFHQUF5QUFEQUFzSUNBQUVBQUFBOEFBREFBa0lCQUF6c3dJQUNBZ0VBQUFBQWdBSENBUUFBQUFCQUFZSUJBQUFBQVFBQlFnRUFBQUFIZ0FFQ0FJQWVBQURDQVFBQUFCNEFDTUlBUUFGREFnQkFBQW9DQUVBQVNrSUFRQUJLZ2dCQUFFQ0NCQUFBQUFrQUFBQUpBQUFBQ1FBQUFBa0FBRURBZ0FBQUFJREFnQUJBQUFERGdBQ0FQLy8vLy8vL3dBQUFBQUFBQUFCSkFBQUFBSUFBd0RrQkFVQVFYSnBZV3dFQU9RRUR3QlVhVzFsY3lCT1pYY2dVbTl0WVc0QmdFSUFBQUFFQWhBQUFBQUFBQUFBQUFBQWdNWUU0Z3ljRWhZSUJBQUFBQ1FBR0FnRUFBQUFKQUFaQ0FBQUVBZ0NBQUVBRHdnQ0FBRUFBNEE5QUFBQUJBSVFBTWRjY3YrMDA1Zi8vLzhzQU5QMTVRQUVnQUVBQUFBQUFnZ0FBUUI1LzJEbmdRQUtBQUlBQWdBM0JBRUFBUUFBQklBQ0FBQUFBQUlJQUFFQWwvOWc1NEVBQ2dBQ0FBTUFBQUFFZ0FNQUFBQUFBZ2dBQVFDbS8wenNad0FLQUFJQUJBQUNCQUlBQndBckJBSUFBQUJJQkFBQUJvQUFBQUFBQUFJSUFEV1RxZjlNVkdRQUJBSVFBTTVzb3Y5TVZHUUFOWk9wLzMrSGF3QWpDQUVBQUFJSEFnQUFBQUFIRFFBQkFBQUFBd0JnQU1nQUF3Qk9BQUFBQUFTQUJBQUFBQUFDQ0FBQkFNVC9UT3huQUFvQUFnQUZBRGNFQVFBQkFBQUVnQVVBQUFBQUFnZ0FBUURUL3pueFRRQUtBQUlBQmdBM0JBRUFBUUFBQklBR0FBQUFBQUlJQUFBQXhQOG05ak1BQ2dBQ0FBY0FBZ1FDQUFjQUt3UUNBQUFBU0FRQUFBYUFBQUFBQUFBQ0NBQTBrOGYvSmw0d0FBUUNFQUROYk1EL0psNHdBRFNUeC85WmtUY0FJd2dCQUFBQ0J3SUFBQUFBQncwQUFRQUFBQU1BWUFESUFBTUFUZ0FBQUFBRWdBY0FBQUFBQWdnQUFBQ20veWIyTXdBS0FBSUFDQUEzQkFFQUFRQUFCSUFJQUFBQUFBSUlBQUVBbC84NThVMEFDZ0FDQUFrQU53UUJBQUVBQUFTQUNRQUFBQUFDQ0FBQUFOUC9FL3NaQUFvQUFnQUtBQUlFQWdBUUFDc0VBZ0FBQUVnRUFBQUdnQUFBQUFBQUFnZ0FBS0RXL3hPZkZnQUVBaEFBQUdEUC94T2ZGZ0NhdWRiL2VVVWRBQ01JQVFBQUFnY0NBQUFBQUFjTkFBRUFBQUFEQUdBQXlBQURBRk1BQUFBQUJJQUtBQUFBQUFJSUFCVDc3UDhUK3lnQUNnQUNBQXNBQWdRQ0FBZ0FLd1FDQUFBQVNBUUFBRGNFQVFBQkJvQUFBQUFBQUFJSUFCU2I4UDhURXlVQUJBSVFBQlJiNmY4VEV5VUFyclR3L3hQVExBQWpDQUVBQUFJSEFnQUFBQUFIRFFBQkFBQUFBd0JnQU1nQUF3QlBBQUFBQUFTQUN3QUFBQUFDQ0FEdEJMbi9FL3NLQUFvQUFnQU1BQUlFQWdBSUFDc0VBZ0FBQUVnRUFBQTNCQUVBQVFhQUFBQUFBQUFDQ0FEdHBMei9FeE1IQUFRQ0VBRHRaTFgvRXhNSEFJZSt2UDhUMHc0QUl3Z0JBQUFDQndJQUFBQUFCdzBBQVFBQUFBTUFZQURJQUFNQVR3QUFBQUFFZ0F3QUFBQUFBZ2dBQUFEaS93QUFBQUFLQUFJQURRQUFBQVNBRFFBQUFBQUNDQUFBQUFBQUFBQUFBQW9BQWdBT0FEY0VBUUFCQUFBRWdBNEFBQUFBQWdnQS8vOE9BTzBFNXY4S0FBSUFEd0EzQkFFQUFRQUFCSUFQQUFBQUFBSUlBQUFBQUFEYUNjei9DZ0FDQUJBQUFBQUVnQkFBQUFBQUFnZ0FBQURpLzlvSnpQOEtBQUlBRVFBM0JBRUFBUUFBQklBUkFBQUFBQUlJQUFBQTAvL3RCT2IvQ2dBQ0FCSUFOd1FCQUFFQUFBU0FFZ0FBQUFBQ0NBRC8vdzRBeHc2eS93b0FBZ0FUQUFBQUJJQVRBQUFBQUFJSUFQLy9MQURIRHJML0NnQUNBQlFBTndRQkFBRUFBQVNBRkFBQUFBQUNDQUQvL3gwQXRCT1kvd29BQWdBVkFEY0VBUUFCQUFBRWdCVUFBQUFBQWdnQUFBQUFBTFFUbVA4S0FBSUFGZ0EzQkFFQUFRQUFCSUFXQUFBQUFBSUlBQUVBcHY5ejRwc0FDZ0FDQUJjQUFBQUVnQmNBQUFBQUFnZ0FBUURFLzNQaW13QUtBQUlBR0FBQ0JBSUFDQUFyQkFJQUFBQklCQUFBTndRQkFBRUdnQUFBQUFBQUFnZ0FBYURILzNQNmx3QUVBaEFBQVdEQS8zUDZsd0NidWNmL2M3cWZBQ01JQVFBQUFnY0NBQUFBQUFjTkFBRUFBQUFEQUdBQXlBQURBRThBQUFBQUJJQVlBQUFBQUFJSUFBRUFsLytHM2JVQUNnQUNBQmtBQWdRQ0FBY0FLd1FDQUFBQVNBUUFBQWFBQUFBQUFBQUNDQUExazVyL2hrV3lBQVFDRUFET2JKUC9oa1d5QURXVG12KzVlTGtBSXdnQkFBQUNCd0lBQUFBQUJ3MEFBUUFBQUFNQVlBRElBQU1BVGdBQUFBQUVnQmtBQUFBQUFnZ0FFeXA1LzAwQXVRQUtBQUlBR2dBM0JBRUFBUUFBQklBYUFBQUFBQUlJQUZEdGN2OTZXTllBQ2dBQ0FCc0FOd1FCQUFFQUFBU0FHd0FBQUFBQ0NBQmo2SXovZWxqbEFBb0FBZ0FjQURjRUFRQUJBQUFFZ0J3QUFBQUFBZ2dBdlRPai80NUYwUUFLQUFJQUhRQTNCQUVBQVFBQUJZQWVBQUFBQ2dBQ0FCNEFCQVlFQUFFQUFBQUZCZ1FBQWdBQUFBb0dBUUFCQUFBRmdCOEFBQUFLQUFJQUh3QUVCZ1FBQWdBQUFBVUdCQUFEQUFBQUNnWUJBQUVBQUFXQUlBQUFBQW9BQWdBZ0FBUUdCQUFEQUFBQUJRWUVBQVFBQUFBS0JnRUFBUUFBQllBaEFBQUFDZ0FDQUNFQUJBWUVBQVFBQUFBRkJnUUFCUUFBQUFvR0FRQUJBQUFGZ0NJQUFBQUtBQUlBSWdBRUJnUUFCUUFBQUFVR0JBQUdBQUFBQ2dZQkFBRUFBQVdBSXdBQUFBb0FBZ0FqQUFRR0JBQUdBQUFBQlFZRUFBY0FBQUFLQmdFQUFRQUFCWUFrQUFBQUNnQUNBQ1FBQkFZRUFBY0FBQUFGQmdRQUNBQUFBQW9HQVFBQkFBQUZnQ1VBQUFBS0FBSUFKUUFFQmdRQUF3QUFBQVVHQkFBSUFBQUFDZ1lCQUFFQUFBV0FKZ0FBQUFvQUFnQW1BQVFHQkFBR0FBQUFCUVlFQUFrQUFBQUtCZ0VBQVFBQUJZQW5BQUFBQ2dBQ0FDY0FCQVlFQUFrQUFBQUZCZ1FBQ2dBQUFBQUdBZ0FDQUFBQUJZQW9BQUFBQ2dBQ0FDZ0FCQVlFQUFrQUFBQUZCZ1FBQ3dBQUFBQUdBZ0FDQUFBQUJZQXBBQUFBQ2dBQ0FDa0FCQVlFQUFrQUFBQUZCZ1FBREFBQUFBb0dBUUFCQUFBRmdDb0FBQUFLQUFJQUtnQUVCZ1FBREFBQUFBVUdCQUFOQUFBQUFBWUNBSUFBQ2dZQkFBRUFBQVdBS3dBQUFBb0FBZ0FyQUFRR0JBQU5BQUFBQlFZRUFBNEFBQUFBQmdJQWdBQUtCZ0VBQVFBQUJZQXNBQUFBQ2dBQ0FDd0FCQVlFQUE0QUFBQUZCZ1FBRHdBQUFBQUdBZ0NBQUFvR0FRQUJBQUFGZ0MwQUFBQUtBQUlBTFFBRUJnUUFEd0FBQUFVR0JBQVFBQUFBQUFZQ0FJQUFDZ1lCQUFFQUFBV0FMZ0FBQUFvQUFnQXVBQVFHQkFBUUFBQUFCUVlFQUJFQUFBQUFCZ0lBZ0FBS0JnRUFBUUFBQllBdkFBQUFDZ0FDQUM4QUJBWUVBQXdBQUFBRkJnUUFFUUFBQUFBR0FnQ0FBQW9HQVFBQkFBQUZnREFBQUFBS0FBSUFNQUFFQmdRQUR3QUFBQVVHQkFBU0FBQUFDZ1lCQUFFQUFBV0FNUUFBQUFvQUFnQXhBQVFHQkFBU0FBQUFCUVlFQUJNQUFBQUtCZ0VBQVFBQUJZQXlBQUFBQ2dBQ0FESUFCQVlFQUJJQUFBQUZCZ1FBRkFBQUFBb0dBUUFCQUFBRmdETUFBQUFLQUFJQU13QUVCZ1FBRWdBQUFBVUdCQUFWQUFBQUNnWUJBQUVBQUFXQU5BQUFBQW9BQWdBMEFBUUdCQUFDQUFBQUJRWUVBQllBQUFBS0JnRUFBUUFBQllBMUFBQUFDZ0FDQURVQUJBWUVBQllBQUFBRkJnUUFGd0FBQUFBR0FnQUNBQUFBQllBMkFBQUFDZ0FDQURZQUJBWUVBQllBQUFBRkJnUUFHQUFBQUFvR0FRQUJBQUFGZ0RjQUFBQUtBQUlBTndBRUJnUUFHQUFBQUFVR0JBQVpBQUFBQ2dZQkFBRUFBQVdBT0FBQUFBb0FBZ0E0QUFRR0JBQVpBQUFBQlFZRUFCb0FBQUFLQmdFQUFRQUFCWUE1QUFBQUNnQUNBRGtBQkFZRUFCb0FBQUFGQmdRQUd3QUFBQW9HQVFBQkFBQUZnRG9BQUFBS0FBSUFPZ0FFQmdRQUd3QUFBQVVHQkFBY0FBQUFDZ1lCQUFFQUFBV0FPd0FBQUFvQUFnQTdBQVFHQkFBWUFBQUFCUVlFQUJ3QUFBQUtCZ0VBQVFBQUI0QStBQUFBQkFJUUFBQUE4ZjgwTS92L0FBRHgvKzBFNXY4S0FBSUFQQUFBQ2dJQUJBQUVDZ0lBQVFBTkFnd0E3UVRtL3dBQThmOEFBQUFBRGdJTUFEUXorLzhBQVBIL0FBQUFBQThDREFEdEJPYi9SaTRHQUFBQUFBQUFBQUFBQUFBQUFBQUE=</t>
        </r>
      </text>
    </comment>
    <comment ref="J264" authorId="0">
      <text>
        <r>
          <rPr>
            <sz val="9"/>
            <color indexed="81"/>
            <rFont val="Tahoma"/>
            <family val="2"/>
          </rPr>
          <t>QzE5SDI3Q2xOMk80U3xNQVNURVIgU0hFRVRQaWN0dXJlIDQ0OXxWbXBEUkRBeE1EQUVBd0lCQUFBQUFBQUFBQUFBQUFDQUFBQUFBQU1BRmdBQUFFTm9aVzFFY21GM0lERXlMakF1TWk0eE1EYzJCQUlRQUFGZ3dQKzBrNWYvT3FNekFOUDE1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xSV0JoVVdDQVFBQUFBa0FCZ0lCQUFBQUNRQUdRZ0FBQkFJQWdBQkFBOElBZ0FCQUFPQU93QUFBQVFDRUFBQllNRC90Sk9YL3pxak13RFQ5ZVVBQklBQkFBQUFBQUlJQUFFQXhQOG05ak1BQ2dBQ0FBSUFOd1FCQUFFQUFBU0FBZ0FBQUFBQ0NBQUJBTlAvT2ZGTkFBb0FBZ0FEQUFBQUJJQURBQUFBQUFJSUFBRUF4UDlNN0djQUNnQUNBQVFBQUFBRWdBUUFBQUFBQWdnQUFRRFQvMkRuZ1FBS0FBSUFCUUFBQUFTQUJRQUFBQUFDQ0FBQkFNVC9jK0tiQUFvQUFnQUdBQUlFQWdBUkFDc0VBZ0FBQUVnRUFBQTNCQUVBQVFhQUFBQUFBQUFDQ0FBQm9NZi9jMHFZQUFRQ0VBQUJZTUQvYzBxWUFKcTV4Ly9ac0tFQUl3Z0JBQUFDQndJQUFBQUZCd0VBQVFBSERnQUJBQUFBQXdCZ0FNZ0FBd0JEYkFBQUFBQUVnQVlBQUFBQUFnZ0FBUUR4LzJEbmdRQUtBQUlBQndBQUFBU0FCd0FBQUFBQ0NBQUFBQUFBVE94bkFBb0FBZ0FJQUFBQUJJQUlBQUFBQUFJSUFBRUE4Zjg1OFUwQUNnQUNBQWtBQUFBRWdBa0FBQUFBQWdnQUFBQUFBQ2IyTXdBS0FBSUFDZ0FDQkFJQUNBQXJCQUlBQUFCSUJBQUFOd1FCQUFFR2dBQUFBQUFBQWdnQUFLQURBQ1lPTUFBRUFoQUFBR0Q4L3lZT01BQ1p1UU1BSnM0M0FDTUlBUUFBQWdjQ0FBQUFBQWNOQUFFQUFBQURBR0FBeUFBREFFOEFBQUFBQklBS0FBQUFBQUlJQUFBQThmOFQreGtBQ2dBQ0FBc0FOd1FCQUFFQUFBU0FDd0FBQUFBQ0NBQUFBQUFBQUFBQUFBb0FBZ0FNQUFBQUJJQU1BQUFBQUFJSUFBQUFIZ0FBQUFBQUNnQUNBQTBBQWdRQ0FBZ0FLd1FDQUFBQVNBUUFBRGNFQVFBQkJvQUFBQUFBQUFJSUFQK2ZJUUFCR1B6L0JBSVFBUDlmR2dBQkdQei9tYmtoQUFEWUF3QWpDQUVBQUFJSEFnQUFBQUFIRFFBQkFBQUFBd0JnQU1nQUF3QlBBQUFBQUFTQURRQUFBQUFDQ0FBQkFQSC83UVRtL3dvQUFnQU9BQUlFQWdBSEFDc0VBZ0FCQUVnRUFBQTNCQUVBQVFhQUFBQUFBQUFDQ0FDOE8rei83V3ppL3dRQ0VBQldGZVgvN1d6aS96U1Q5UDhnb09uL0l3Z0JBQUFDQndJQUFBQUZCd0VBQkFRSEJnQUNBQUlBQXdBQUJ3NEFBUUFBQUFNQVlBRElBQU1BVGtnQUFBQUFCSUFPQUFBQUFBSUlBQUFBQUFEYUNjei9DZ0FDQUE4QUFBQUVnQThBQUFBQUFnZ0FBQUFlQU5vSnpQOEtBQUlBRUFBM0JBRUFBUUFBQklBUUFBQUFBQUlJQUFBQUxRREhEckwvQ2dBQ0FCRUFOd1FCQUFFQUFBU0FFUUFBQUFBQ0NBQUFBQjRBdEJPWS93b0FBZ0FTQURjRUFRQUJBQUFFZ0JJQUFBQUFBZ2dBQUFBQUFMUVRtUDhLQUFJQUV3QTNCQUVBQVFBQUJJQVRBQUFBQUFJSUFBRUE4Zi9IRHJML0NnQUNBQlFBTndRQkFBRUFBQVNBRkFBQUFBQUNDQUFBQUFBQWMrS2JBQW9BQWdBVkFBSUVBZ0FRQUNzRUFnQUFBRWdFQUFBR2dBQUFBQUFBQWdnQUFLQURBSE9HbUFBRUFoQUFBV0Q4LzNPR21BQ1p1UU1BMlN5ZkFDTUlBUUFBQWdjQ0FBQUFBQWNOQUFFQUFBQURBR0FBeUFBREFGTUFBQUFBQklBVkFBQUFBQUlJQUJQN0dRQno0b3dBQ2dBQ0FCWUFBZ1FDQUFnQUt3UUNBQUFBU0FRQUFEY0VBUUFCQm9BQUFBQUFBQUlJQUJPYkhRQnorb2dBQkFJUUFCTmJGZ0J6K29nQXJMUWRBSE82a0FBakNBRUFBQUlIQWdBQUFBQUhEUUFCQUFBQUF3QmdBTWdBQXdCUEFBQUFBQVNBRmdBQUFBQUNDQUR0Qk9iL2MrS3FBQW9BQWdBWEFBSUVBZ0FJQUNzRUFnQUFBRWdFQUFBM0JBRUFBUWFBQUFBQUFBQUNDQUR0cE9uL2MvcW1BQVFDRUFEdFpPTC9jL3FtQUllKzZmOXp1cTRBSXdnQkFBQUNCd0lBQUFBQUJ3MEFBUUFBQUFNQVlBRElBQU1BVHdBQUFBQUVnQmNBQUFBQUFnZ0FBQUFQQUliZHRRQUtBQUlBR0FBQ0JBSUFCd0FyQkFJQUFBQklCQUFBQm9BQUFBQUFBQUlJQURPVEVnQ0dSYklBQkFJUUFNeHNDd0NHUmJJQU01TVNBTGw0dVFBakNBRUFBQUlIQWdBQUFBQUhEUUFCQUFBQUF3QmdBTWdBQXdCT0FBQUFBQVNBR0FBQUFBQUNDQUJEekFJQWprWFJBQW9BQWdBWkFEY0VBUUFCQUFBRWdCa0FBQUFBQWdnQW5SY1pBSHBZNVFBS0FBSUFHZ0EzQkFFQUFRQUFCSUFhQUFBQUFBSUlBTEFTTXdCNldOWUFDZ0FDQUJzQU53UUJBQUVBQUFTQUd3QUFBQUFDQ0FEdDFTd0FUUUM1QUFvQUFnQWNBRGNFQVFBQkFBQUZnQjBBQUFBS0FBSUFIUUFFQmdRQUFRQUFBQVVHQkFBQ0FBQUFDZ1lCQUFFQUFBV0FIZ0FBQUFvQUFnQWVBQVFHQkFBQ0FBQUFCUVlFQUFNQUFBQUFCZ0lBZ0FBQUFBV0FId0FBQUFvQUFnQWZBQVFHQkFBREFBQUFCUVlFQUFRQUFBQUFCZ0lBZ0FBQUFBV0FJQUFBQUFvQUFnQWdBQVFHQkFBRUFBQUFCUVlFQUFVQUFBQUtCZ0VBQVFBQUJZQWhBQUFBQ2dBQ0FDRUFCQVlFQUFRQUFBQUZCZ1FBQmdBQUFBQUdBZ0NBQUFBQUJZQWlBQUFBQ2dBQ0FDSUFCQVlFQUFZQUFBQUZCZ1FBQndBQUFBQUdBZ0NBQUFBQUJZQWpBQUFBQ2dBQ0FDTUFCQVlFQUFjQUFBQUZCZ1FBQ0FBQUFBQUdBZ0NBQUFBQUJZQWtBQUFBQ2dBQ0FDUUFCQVlFQUFJQUFBQUZCZ1FBQ0FBQUFBQUdBZ0NBQUFBQUJZQWxBQUFBQ2dBQ0FDVUFCQVlFQUFnQUFBQUZCZ1FBQ1FBQUFBb0dBUUFCQUFBRmdDWUFBQUFLQUFJQUpnQUVCZ1FBQ1FBQUFBVUdCQUFLQUFBQUNnWUJBQUVBQUFXQUp3QUFBQW9BQWdBbkFBUUdCQUFLQUFBQUJRWUVBQXNBQUFBS0JnRUFBUUFBQllBb0FBQUFDZ0FDQUNnQUJBWUVBQXNBQUFBRkJnUUFEQUFBQUFBR0FnQUNBQUFBQllBcEFBQUFDZ0FDQUNrQUJBWUVBQXNBQUFBRkJnUUFEUUFBQUFvR0FRQUJBQUFGZ0NvQUFBQUtBQUlBS2dBRUJnUUFEUUFBQUFVR0JBQU9BQUFBQ2dZQkFBRUFBQVdBS3dBQUFBb0FBZ0FyQUFRR0JBQU9BQUFBQlFZRUFBOEFBQUFLQmdFQUFRQUFCWUFzQUFBQUNnQUNBQ3dBQkFZRUFBOEFBQUFGQmdRQUVBQUFBQW9HQVFBQkFBQUZnQzBBQUFBS0FBSUFMUUFFQmdRQUVBQUFBQVVHQkFBUkFBQUFDZ1lCQUFFQUFBV0FMZ0FBQUFvQUFnQXVBQVFHQkFBUkFBQUFCUVlFQUJJQUFBQUtCZ0VBQVFBQUJZQXZBQUFBQ2dBQ0FDOEFCQVlFQUJJQUFBQUZCZ1FBRXdBQUFBb0dBUUFCQUFBRmdEQUFBQUFLQUFJQU1BQUVCZ1FBRGdBQUFBVUdCQUFUQUFBQUNnWUJBQUVBQUFXQU1RQUFBQW9BQWdBeEFBUUdCQUFHQUFBQUJRWUVBQlFBQUFBS0JnRUFBUUFBQllBeUFBQUFDZ0FDQURJQUJBWUVBQlFBQUFBRkJnUUFGUUFBQUFBR0FnQUNBQUFBQllBekFBQUFDZ0FDQURNQUJBWUVBQlFBQUFBRkJnUUFGZ0FBQUFBR0FnQUNBQUFBQllBMEFBQUFDZ0FDQURRQUJBWUVBQlFBQUFBRkJnUUFGd0FBQUFvR0FRQUJBQUFGZ0RVQUFBQUtBQUlBTlFBRUJnUUFGd0FBQUFVR0JBQVlBQUFBQ2dZQkFBRUFBQVdBTmdBQUFBb0FBZ0EyQUFRR0JBQVlBQUFBQlFZRUFCa0FBQUFLQmdFQUFRQUFCWUEzQUFBQUNnQUNBRGNBQkFZRUFCa0FBQUFGQmdRQUdnQUFBQW9HQVFBQkFBQUZnRGdBQUFBS0FBSUFPQUFFQmdRQUdnQUFBQVVHQkFBYkFBQUFDZ1lCQUFFQUFBV0FPUUFBQUFvQUFnQTVBQVFHQkFBWEFBQUFCUVlFQUJzQUFBQUtCZ0VBQVFBQUI0QThBQUFBQkFJUUFBRUE0ditUR24wQUFRRGkvMHpzWndBS0FBSUFPZ0FBQ2dJQUJBQUVDZ0lBQVFBTkFnd0FUT3huQUFFQTR2OEFBQUFBRGdJTUFKTWFmUUFCQU9ML0FBQUFBQThDREFCTTdHY0FSeTczL3dBQUFBQUFBQUFBQUFBQUFBQUE=</t>
        </r>
      </text>
    </comment>
    <comment ref="K264" authorId="0">
      <text>
        <r>
          <rPr>
            <sz val="9"/>
            <color indexed="81"/>
            <rFont val="Tahoma"/>
            <family val="2"/>
          </rPr>
          <t>QzE5SDI3Q2xOMk80U3xNQVNURVIgU0hFRVRQaWN0dXJlIDQ0OXxWbXBEUkRBeE1EQUVBd0lCQUFBQUFBQUFBQUFBQUFDQUFBQUFBQU1BRmdBQUFFTm9aVzFFY21GM0lERXlMakF1TWk0eE1EYzJCQUlRQUFGZ3dQKzBrNWYvT3FNekFOUDE1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xSV0JoVVdDQVFBQUFBa0FCZ0lCQUFBQUNRQUdRZ0FBQkFJQWdBQkFBOElBZ0FCQUFPQU93QUFBQVFDRUFBQllNRC90Sk9YL3pxak13RFQ5ZVVBQklBQkFBQUFBQUlJQUFFQXhQOG05ak1BQ2dBQ0FBSUFOd1FCQUFFQUFBU0FBZ0FBQUFBQ0NBQUJBTlAvT2ZGTkFBb0FBZ0FEQUFBQUJJQURBQUFBQUFJSUFBRUF4UDlNN0djQUNnQUNBQVFBQUFBRWdBUUFBQUFBQWdnQUFRRFQvMkRuZ1FBS0FBSUFCUUFBQUFTQUJRQUFBQUFDQ0FBQkFNVC9jK0tiQUFvQUFnQUdBQUlFQWdBUkFDc0VBZ0FBQUVnRUFBQTNCQUVBQVFhQUFBQUFBQUFDQ0FBQm9NZi9jMHFZQUFRQ0VBQUJZTUQvYzBxWUFKcTV4Ly9ac0tFQUl3Z0JBQUFDQndJQUFBQUZCd0VBQVFBSERnQUJBQUFBQXdCZ0FNZ0FBd0JEYkFBQUFBQUVnQVlBQUFBQUFnZ0FBUUR4LzJEbmdRQUtBQUlBQndBQUFBU0FCd0FBQUFBQ0NBQUFBQUFBVE94bkFBb0FBZ0FJQUFBQUJJQUlBQUFBQUFJSUFBRUE4Zjg1OFUwQUNnQUNBQWtBQUFBRWdBa0FBQUFBQWdnQUFBQUFBQ2IyTXdBS0FBSUFDZ0FDQkFJQUNBQXJCQUlBQUFCSUJBQUFOd1FCQUFFR2dBQUFBQUFBQWdnQUFLQURBQ1lPTUFBRUFoQUFBR0Q4L3lZT01BQ1p1UU1BSnM0M0FDTUlBUUFBQWdjQ0FBQUFBQWNOQUFFQUFBQURBR0FBeUFBREFFOEFBQUFBQklBS0FBQUFBQUlJQUFBQThmOFQreGtBQ2dBQ0FBc0FOd1FCQUFFQUFBU0FDd0FBQUFBQ0NBQUFBQUFBQUFBQUFBb0FBZ0FNQUFBQUJJQU1BQUFBQUFJSUFBQUFIZ0FBQUFBQUNnQUNBQTBBQWdRQ0FBZ0FLd1FDQUFBQVNBUUFBRGNFQVFBQkJvQUFBQUFBQUFJSUFQK2ZJUUFCR1B6L0JBSVFBUDlmR2dBQkdQei9tYmtoQUFEWUF3QWpDQUVBQUFJSEFnQUFBQUFIRFFBQkFBQUFBd0JnQU1nQUF3QlBBQUFBQUFTQURRQUFBQUFDQ0FBQkFQSC83UVRtL3dvQUFnQU9BQUlFQWdBSEFDc0VBZ0FCQUVnRUFBQTNCQUVBQVFhQUFBQUFBQUFDQ0FDOE8rei83V3ppL3dRQ0VBQldGZVgvN1d6aS96U1Q5UDhnb09uL0l3Z0JBQUFDQndJQUFBQUZCd0VBQkFRSEJnQUNBQUlBQXdBQUJ3NEFBUUFBQUFNQVlBRElBQU1BVGtnQUFBQUFCSUFPQUFBQUFBSUlBQUFBQUFEYUNjei9DZ0FDQUE4QUFBQUVnQThBQUFBQUFnZ0FBQUFlQU5vSnpQOEtBQUlBRUFBM0JBRUFBUUFBQklBUUFBQUFBQUlJQUFBQUxRREhEckwvQ2dBQ0FCRUFOd1FCQUFFQUFBU0FFUUFBQUFBQ0NBQUFBQjRBdEJPWS93b0FBZ0FTQURjRUFRQUJBQUFFZ0JJQUFBQUFBZ2dBQUFBQUFMUVRtUDhLQUFJQUV3QTNCQUVBQVFBQUJJQVRBQUFBQUFJSUFBRUE4Zi9IRHJML0NnQUNBQlFBTndRQkFBRUFBQVNBRkFBQUFBQUNDQUFBQUFBQWMrS2JBQW9BQWdBVkFBSUVBZ0FRQUNzRUFnQUFBRWdFQUFBR2dBQUFBQUFBQWdnQUFLQURBSE9HbUFBRUFoQUFBV0Q4LzNPR21BQ1p1UU1BMlN5ZkFDTUlBUUFBQWdjQ0FBQUFBQWNOQUFFQUFBQURBR0FBeUFBREFGTUFBQUFBQklBVkFBQUFBQUlJQUJQN0dRQno0b3dBQ2dBQ0FCWUFBZ1FDQUFnQUt3UUNBQUFBU0FRQUFEY0VBUUFCQm9BQUFBQUFBQUlJQUJPYkhRQnorb2dBQkFJUUFCTmJGZ0J6K29nQXJMUWRBSE82a0FBakNBRUFBQUlIQWdBQUFBQUhEUUFCQUFBQUF3QmdBTWdBQXdCUEFBQUFBQVNBRmdBQUFBQUNDQUR0Qk9iL2MrS3FBQW9BQWdBWEFBSUVBZ0FJQUNzRUFnQUFBRWdFQUFBM0JBRUFBUWFBQUFBQUFBQUNDQUR0cE9uL2MvcW1BQVFDRUFEdFpPTC9jL3FtQUllKzZmOXp1cTRBSXdnQkFBQUNCd0lBQUFBQUJ3MEFBUUFBQUFNQVlBRElBQU1BVHdBQUFBQUVnQmNBQUFBQUFnZ0FBQUFQQUliZHRRQUtBQUlBR0FBQ0JBSUFCd0FyQkFJQUFBQklCQUFBQm9BQUFBQUFBQUlJQURPVEVnQ0dSYklBQkFJUUFNeHNDd0NHUmJJQU01TVNBTGw0dVFBakNBRUFBQUlIQWdBQUFBQUhEUUFCQUFBQUF3QmdBTWdBQXdCT0FBQUFBQVNBR0FBQUFBQUNDQUJEekFJQWprWFJBQW9BQWdBWkFEY0VBUUFCQUFBRWdCa0FBQUFBQWdnQW5SY1pBSHBZNVFBS0FBSUFHZ0EzQkFFQUFRQUFCSUFhQUFBQUFBSUlBTEFTTXdCNldOWUFDZ0FDQUJzQU53UUJBQUVBQUFTQUd3QUFBQUFDQ0FEdDFTd0FUUUM1QUFvQUFnQWNBRGNFQVFBQkFBQUZnQjBBQUFBS0FBSUFIUUFFQmdRQUFRQUFBQVVHQkFBQ0FBQUFDZ1lCQUFFQUFBV0FIZ0FBQUFvQUFnQWVBQVFHQkFBQ0FBQUFCUVlFQUFNQUFBQUFCZ0lBZ0FBQUFBV0FId0FBQUFvQUFnQWZBQVFHQkFBREFBQUFCUVlFQUFRQUFBQUFCZ0lBZ0FBQUFBV0FJQUFBQUFvQUFnQWdBQVFHQkFBRUFBQUFCUVlFQUFVQUFBQUtCZ0VBQVFBQUJZQWhBQUFBQ2dBQ0FDRUFCQVlFQUFRQUFBQUZCZ1FBQmdBQUFBQUdBZ0NBQUFBQUJZQWlBQUFBQ2dBQ0FDSUFCQVlFQUFZQUFBQUZCZ1FBQndBQUFBQUdBZ0NBQUFBQUJZQWpBQUFBQ2dBQ0FDTUFCQVlFQUFjQUFBQUZCZ1FBQ0FBQUFBQUdBZ0NBQUFBQUJZQWtBQUFBQ2dBQ0FDUUFCQVlFQUFJQUFBQUZCZ1FBQ0FBQUFBQUdBZ0NBQUFBQUJZQWxBQUFBQ2dBQ0FDVUFCQVlFQUFnQUFBQUZCZ1FBQ1FBQUFBb0dBUUFCQUFBRmdDWUFBQUFLQUFJQUpnQUVCZ1FBQ1FBQUFBVUdCQUFLQUFBQUNnWUJBQUVBQUFXQUp3QUFBQW9BQWdBbkFBUUdCQUFLQUFBQUJRWUVBQXNBQUFBS0JnRUFBUUFBQllBb0FBQUFDZ0FDQUNnQUJBWUVBQXNBQUFBRkJnUUFEQUFBQUFBR0FnQUNBQUFBQllBcEFBQUFDZ0FDQUNrQUJBWUVBQXNBQUFBRkJnUUFEUUFBQUFvR0FRQUJBQUFGZ0NvQUFBQUtBQUlBS2dBRUJnUUFEUUFBQUFVR0JBQU9BQUFBQ2dZQkFBRUFBQVdBS3dBQUFBb0FBZ0FyQUFRR0JBQU9BQUFBQlFZRUFBOEFBQUFLQmdFQUFRQUFCWUFzQUFBQUNnQUNBQ3dBQkFZRUFBOEFBQUFGQmdRQUVBQUFBQW9HQVFBQkFBQUZnQzBBQUFBS0FBSUFMUUFFQmdRQUVBQUFBQVVHQkFBUkFBQUFDZ1lCQUFFQUFBV0FMZ0FBQUFvQUFnQXVBQVFHQkFBUkFBQUFCUVlFQUJJQUFBQUtCZ0VBQVFBQUJZQXZBQUFBQ2dBQ0FDOEFCQVlFQUJJQUFBQUZCZ1FBRXdBQUFBb0dBUUFCQUFBRmdEQUFBQUFLQUFJQU1BQUVCZ1FBRGdBQUFBVUdCQUFUQUFBQUNnWUJBQUVBQUFXQU1RQUFBQW9BQWdBeEFBUUdCQUFHQUFBQUJRWUVBQlFBQUFBS0JnRUFBUUFBQllBeUFBQUFDZ0FDQURJQUJBWUVBQlFBQUFBRkJnUUFGUUFBQUFBR0FnQUNBQUFBQllBekFBQUFDZ0FDQURNQUJBWUVBQlFBQUFBRkJnUUFGZ0FBQUFBR0FnQUNBQUFBQllBMEFBQUFDZ0FDQURRQUJBWUVBQlFBQUFBRkJnUUFGd0FBQUFvR0FRQUJBQUFGZ0RVQUFBQUtBQUlBTlFBRUJnUUFGd0FBQUFVR0JBQVlBQUFBQ2dZQkFBRUFBQVdBTmdBQUFBb0FBZ0EyQUFRR0JBQVlBQUFBQlFZRUFCa0FBQUFLQmdFQUFRQUFCWUEzQUFBQUNnQUNBRGNBQkFZRUFCa0FBQUFGQmdRQUdnQUFBQW9HQVFBQkFBQUZnRGdBQUFBS0FBSUFPQUFFQmdRQUdnQUFBQVVHQkFBYkFBQUFDZ1lCQUFFQUFBV0FPUUFBQUFvQUFnQTVBQVFHQkFBWEFBQUFCUVlFQUJzQUFBQUtCZ0VBQVFBQUI0QThBQUFBQkFJUUFBRUE0ditUR24wQUFRRGkvMHpzWndBS0FBSUFPZ0FBQ2dJQUJBQUVDZ0lBQVFBTkFnd0FUT3huQUFFQTR2OEFBQUFBRGdJTUFKTWFmUUFCQU9ML0FBQUFBQThDREFCTTdHY0FSeTczL3dBQUFBQUFBQUFBQUFBQUFBQUE=</t>
        </r>
      </text>
    </comment>
    <comment ref="J265" authorId="0">
      <text>
        <r>
          <rPr>
            <sz val="9"/>
            <color indexed="81"/>
            <rFont val="Tahoma"/>
            <family val="2"/>
          </rPr>
          <t>QzIzSDI0TjRPfE1BU1RFUiBTSEVFVFBpY3R1cmUgMjkzfFZtcERSREF4TURBRUF3SUJBQUFBQUFBQUFBQUFBQUNBQUFBQUFBTUFGZ0FBQUVOb1pXMUVjbUYzSURFeUxqQXVNaTR4TURjMkJBSVFBTzBFcWYrTm5XUC9NNU13QUhO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RBQUFBQkFJUUFBQUFBQUFBQUFBQUFJREdCQUxJR0JFV0NBUUFBQUFrQUJnSUJBQUFBQ1FBR1FnQUFCQUlBZ0FCQUE4SUFnQUJBQU9BUGdBQUFBUUNFQUR0QktuL2paMWovek9UTUFCellwd0FCSUFCQUFBQUFBSUlBQUFBSGdBQUFBQUFDZ0FDQUFJQUFnUUNBQWdBS3dRQ0FBQUFTQVFBQURjRUFRQUJCb0FBQUFBQUFBSUlBQUNnSVFBQUdQei9CQUlRQUFCZ0dnQUFHUHovbWJraEFBRFlBd0FqQ0FFQUFBSUhBZ0FBQUFBSERRQUJBQUFBQXdCZ0FNZ0FBd0JQQUFBQUFBU0FBZ0FBQUFBQ0NBQUFBQUFBQUFBQUFBb0FBZ0FEQUFBQUJJQURBQUFBQUFJSUFBQUE4ZjhUK3hrQUNnQUNBQVFBQWdRQ0FBY0FLd1FDQUFFQVNBUUFBRGNFQVFBQkJvQUFBQUFBQUFJSUFMdzc3UDhUWXhZQUJBSVFBRllWNWY4VFl4WUFOSlAwLzBhV0hRQWpDQUVBQUFJSEFnQUFBQVVIQVFBRUJBY0dBQUlBQWdBREFBQUhEZ0FCQUFBQUF3QmdBTWdBQXdCT1NBQUFBQUFFZ0FRQUFBQUFBZ2dBQUFBQUFDYjJNd0FLQUFJQUJRQTNCQUVBQVFBQUJJQUZBQUFBQUFJSUFBRUE4Zjg1OFUwQUNnQUNBQVlBTndRQkFBRUFBQVNBQmdBQUFBQUNDQUFBQUFBQVRPeG5BQW9BQWdBSEFBQUFCSUFIQUFBQUFBSUlBQUFBSGdCTTdHY0FDZ0FDQUFnQUFBQUVnQWdBQUFBQUFnZ0FBQUF0QUdEbmdRQUtBQUlBQ1FBQUFBU0FDUUFBQUFBQ0NBQUFBQjRBYytLYkFBb0FBZ0FLQUFBQUJJQUtBQUFBQUFJSUFBQUFBQUJ6NHBzQUNnQUNBQXNBQUFBRWdBc0FBQUFBQWdnQUFRRHgvMkRuZ1FBS0FBSUFEQUFBQUFTQURBQUFBQUFDQ0FBQUFQSC83UVRtL3dvQUFnQU5BQUFBQklBTkFBQUFBQUlJQUFBQUFBRGFDY3ovQ2dBQ0FBNEFBQUFFZ0E0QUFBQUFBZ2dBQVFEeC84Y09zdjhLQUFJQUR3QUFBQVNBRHdBQUFBQUNDQUFCQU5QL3h3Nnkvd29BQWdBUUFBQUFCSUFRQUFBQUFBSUlBQUFBeFAvYUNjei9DZ0FDQUJFQUFnUUNBQWNBS3dRQ0FBQUFTQVFBQUFhQUFBQUFBQUFDQ0FBMGs4Zi8ybkhJL3dRQ0VBRE5iTUQvMm5ISS96U1R4LzhOcGMvL0l3Z0JBQUFDQndJQUFBQUFCdzBBQVFBQUFBTUFZQURJQUFNQVRnQUFBQUFFZ0JFQUFBQUFBZ2dBQUFEVC8rMEU1djhLQUFJQUVnQUFBQVNBRWdBQUFBQUNDQUFBQU1UL0FBQUFBQW9BQWdBVEFBSUVBZ0FIQUNzRUFnQUJBRWdFQUFBM0JBRUFBUWFBQUFBQUFBQUNDQUM4TzcvL0FHajgvd1FDRUFCV0Ziai9BR2o4L3pTVHgvOHptd01BSXdnQkFBQUNCd0lBQUFBRkJ3RUFCQVFIQmdBQ0FBSUFBd0FBQnc0QUFRQUFBQU1BWUFESUFBTUFUa2dBQUFBQUJJQVRBQUFBQUFJSUFBQUEwLzhUK3hrQUNnQUNBQlFBTndRQkFBRUFBQVNBRkFBQUFBQUNDQUFCQU1UL0p2WXpBQW9BQWdBVkFBQUFCSUFWQUFBQUFBSUlBQUVBeFA4bTlsRUFDZ0FDQUJZQU53UUJBQUVBQUFTQUZnQUFBQUFDQ0FEdEJLci9KdlpDQUFvQUFnQVhBRGNFQVFBQkFBQUVnQmNBQUFBQUFnZ0FBQUFBQUxRVG1QOEtBQUlBR0FBQUFBU0FHQUFBQUFBQ0NBQUJBUEgvb0JoKy93b0FBZ0FaQUFBQUJJQVpBQUFBQUFJSUFBQUFBQUNOSFdUL0NnQUNBQm9BQUFBRWdCb0FBQUFBQWdnQUFBQWVBSTBkWlA4S0FBSUFHd0FBQUFTQUd3QUFBQUFDQ0FBQUFDMEFvQmgrL3dvQUFnQWNBQUlFQWdBSEFDc0VBZ0FBQUVnRUFBQUdnQUFBQUFBQUFnZ0FNNU13QUtDQWV2OEVBaEFBekd3cEFLQ0Fldjh6a3pBQTFMT0IveU1JQVFBQUFnY0NBQUFBQUFjTkFBRUFBQUFEQUdBQXlBQURBRTRBQUFBQUJJQWNBQUFBQUFJSUFBQUFIZ0MwRTVqL0NnQUNBQjBBQUFBRmdCNEFBQUFLQUFJQUhnQUVCZ1FBQVFBQUFBVUdCQUFDQUFBQUFBWUNBQUlBQUFBRmdCOEFBQUFLQUFJQUh3QUVCZ1FBQWdBQUFBVUdCQUFEQUFBQUNnWUJBQUVBQUFXQUlBQUFBQW9BQWdBZ0FBUUdCQUFEQUFBQUJRWUVBQVFBQUFBS0JnRUFBUUFBQllBaEFBQUFDZ0FDQUNFQUJBWUVBQVFBQUFBRkJnUUFCUUFBQUFvR0FRQUJBQUFGZ0NJQUFBQUtBQUlBSWdBRUJnUUFCUUFBQUFVR0JBQUdBQUFBQ2dZQkFBRUFBQVdBSXdBQUFBb0FBZ0FqQUFRR0JBQUdBQUFBQlFZRUFBY0FBQUFBQmdJQWdBQUFBQVdBSkFBQUFBb0FBZ0FrQUFRR0JBQUhBQUFBQlFZRUFBZ0FBQUFBQmdJQWdBQUFBQVdBSlFBQUFBb0FBZ0FsQUFRR0JBQUlBQUFBQlFZRUFBa0FBQUFBQmdJQWdBQUFBQVdBSmdBQUFBb0FBZ0FtQUFRR0JBQUpBQUFBQlFZRUFBb0FBQUFBQmdJQWdBQUFBQVdBSndBQUFBb0FBZ0FuQUFRR0JBQUtBQUFBQlFZRUFBc0FBQUFBQmdJQWdBQUFBQVdBS0FBQUFBb0FBZ0FvQUFRR0JBQUdBQUFBQlFZRUFBc0FBQUFBQmdJQWdBQUFBQVdBS1FBQUFBb0FBZ0FwQUFRR0JBQUNBQUFBQlFZRUFBd0FBQUFLQmdFQUFRQUFCWUFxQUFBQUNnQUNBQ29BQkFZRUFBd0FBQUFGQmdRQURRQUFBQUFHQWdDQUFBQUFCWUFyQUFBQUNnQUNBQ3NBQkFZRUFBMEFBQUFGQmdRQURnQUFBQUFHQWdDQUFBQUFCWUFzQUFBQUNnQUNBQ3dBQkFZRUFBNEFBQUFGQmdRQUR3QUFBQUFHQWdDQUFBQUFCWUF0QUFBQUNnQUNBQzBBQkFZRUFBOEFBQUFGQmdRQUVBQUFBQUFHQWdDQUFBQUFCWUF1QUFBQUNnQUNBQzRBQkFZRUFCQUFBQUFGQmdRQUVRQUFBQUFHQWdDQUFBQUFCWUF2QUFBQUNnQUNBQzhBQkFZRUFBd0FBQUFGQmdRQUVRQUFBQUFHQWdDQUFBQUFCWUF3QUFBQUNnQUNBREFBQkFZRUFCRUFBQUFGQmdRQUVnQUFBQW9HQVFBQkFBQUZnREVBQUFBS0FBSUFNUUFFQmdRQUVnQUFBQVVHQkFBVEFBQUFDZ1lCQUFFQUFBV0FNZ0FBQUFvQUFnQXlBQVFHQkFBVEFBQUFCUVlFQUJRQUFBQUtCZ0VBQVFBQUJZQXpBQUFBQ2dBQ0FETUFCQVlFQUJRQUFBQUZCZ1FBRlFBQUFBb0dBUUFCQUFBRmdEUUFBQUFLQUFJQU5BQUVCZ1FBRlFBQUFBVUdCQUFXQUFBQUNnWUJBQUVBQUFXQU5RQUFBQW9BQWdBMUFBUUdCQUFVQUFBQUJRWUVBQllBQUFBS0JnRUFBUUFBQllBMkFBQUFDZ0FDQURZQUJBWUVBQTRBQUFBRkJnUUFGd0FBQUFBQUJZQTNBQUFBQ2dBQ0FEY0FCQVlFQUJjQUFBQUZCZ1FBR0FBQUFBQUdBZ0NBQUFBQUJZQTRBQUFBQ2dBQ0FEZ0FCQVlFQUJnQUFBQUZCZ1FBR1FBQUFBQUdBZ0NBQUFBQUJZQTVBQUFBQ2dBQ0FEa0FCQVlFQUJrQUFBQUZCZ1FBR2dBQUFBQUdBZ0NBQUFBQUJZQTZBQUFBQ2dBQ0FEb0FCQVlFQUJvQUFBQUZCZ1FBR3dBQUFBQUdBZ0NBQUFBQUJZQTdBQUFBQ2dBQ0FEc0FCQVlFQUJzQUFBQUZCZ1FBSEFBQUFBQUdBZ0NBQUFBQUJZQThBQUFBQ2dBQ0FEd0FCQVlFQUJjQUFBQUZCZ1FBSEFBQUFBQUdBZ0NBQUFBQUI0QS9BQUFBQkFJUUFBQUFEd0NtRlpjQUFBQVBBR0RuZ1FBS0FBSUFQUUFBQ2dJQUJBQUVDZ0lBQVFBTkFnd0FZT2VCQUFBQUR3QUFBQUFBRGdJTUFLWVZsd0FBQUE4QUFBQUFBQThDREFCZzU0RUFSaTRrQUFBQUFBQUFBQWVBUUFBQUFBUUNFQUFCQU9ML0lEamgvd0VBNHYvYUNjei9DZ0FDQUQ0QUFBb0NBQVFBQkFvQ0FBRUFEUUlNQU5vSnpQOEJBT0wvQUFBQUFBNENEQUFnT09IL0FRRGkvd0FBQUFBUEFnd0EyZ25NLzBjdTkvOEFBQUFBQUFBSGdFRUFBQUFFQWhBQUFBQVBBT2RHay84QUFBOEFvQmgrL3dvQUFnQS9BQUFLQWdBRUFBUUtBZ0FCQUEwQ0RBQ2dHSDcvQUFBUEFBQUFBQUFPQWd3QTUwYVQvd0FBRHdBQUFBQUFEd0lNQUtBWWZ2OUdMaVFBQUFBQUFBQUFBQUFBQUFBQUFBQT0=</t>
        </r>
      </text>
    </comment>
    <comment ref="K265" authorId="0">
      <text>
        <r>
          <rPr>
            <sz val="9"/>
            <color indexed="81"/>
            <rFont val="Tahoma"/>
            <family val="2"/>
          </rPr>
          <t>QzIzSDI0TjRPfE1BU1RFUiBTSEVFVFBpY3R1cmUgMjkzfFZtcERSREF4TURBRUF3SUJBQUFBQUFBQUFBQUFBQUNBQUFBQUFBTUFGZ0FBQUVOb1pXMUVjbUYzSURFeUxqQXVNaTR4TURjMkJBSVFBTzBFcWYrTm5XUC9NNU13QUhO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RBQUFBQkFJUUFBQUFBQUFBQUFBQUFJREdCQUxJR0JFV0NBUUFBQUFrQUJnSUJBQUFBQ1FBR1FnQUFCQUlBZ0FCQUE4SUFnQUJBQU9BUGdBQUFBUUNFQUR0QktuL2paMWovek9UTUFCellwd0FCSUFCQUFBQUFBSUlBQUFBSGdBQUFBQUFDZ0FDQUFJQUFnUUNBQWdBS3dRQ0FBQUFTQVFBQURjRUFRQUJCb0FBQUFBQUFBSUlBQUNnSVFBQUdQei9CQUlRQUFCZ0dnQUFHUHovbWJraEFBRFlBd0FqQ0FFQUFBSUhBZ0FBQUFBSERRQUJBQUFBQXdCZ0FNZ0FBd0JQQUFBQUFBU0FBZ0FBQUFBQ0NBQUFBQUFBQUFBQUFBb0FBZ0FEQUFBQUJJQURBQUFBQUFJSUFBQUE4ZjhUK3hrQUNnQUNBQVFBQWdRQ0FBY0FLd1FDQUFFQVNBUUFBRGNFQVFBQkJvQUFBQUFBQUFJSUFMdzc3UDhUWXhZQUJBSVFBRllWNWY4VFl4WUFOSlAwLzBhV0hRQWpDQUVBQUFJSEFnQUFBQVVIQVFBRUJBY0dBQUlBQWdBREFBQUhEZ0FCQUFBQUF3QmdBTWdBQXdCT1NBQUFBQUFFZ0FRQUFBQUFBZ2dBQUFBQUFDYjJNd0FLQUFJQUJRQTNCQUVBQVFBQUJJQUZBQUFBQUFJSUFBRUE4Zjg1OFUwQUNnQUNBQVlBTndRQkFBRUFBQVNBQmdBQUFBQUNDQUFBQUFBQVRPeG5BQW9BQWdBSEFBQUFCSUFIQUFBQUFBSUlBQUFBSGdCTTdHY0FDZ0FDQUFnQUFBQUVnQWdBQUFBQUFnZ0FBQUF0QUdEbmdRQUtBQUlBQ1FBQUFBU0FDUUFBQUFBQ0NBQUFBQjRBYytLYkFBb0FBZ0FLQUFBQUJJQUtBQUFBQUFJSUFBQUFBQUJ6NHBzQUNnQUNBQXNBQUFBRWdBc0FBQUFBQWdnQUFRRHgvMkRuZ1FBS0FBSUFEQUFBQUFTQURBQUFBQUFDQ0FBQUFQSC83UVRtL3dvQUFnQU5BQUFBQklBTkFBQUFBQUlJQUFBQUFBRGFDY3ovQ2dBQ0FBNEFBQUFFZ0E0QUFBQUFBZ2dBQVFEeC84Y09zdjhLQUFJQUR3QUFBQVNBRHdBQUFBQUNDQUFCQU5QL3h3Nnkvd29BQWdBUUFBQUFCSUFRQUFBQUFBSUlBQUFBeFAvYUNjei9DZ0FDQUJFQUFnUUNBQWNBS3dRQ0FBQUFTQVFBQUFhQUFBQUFBQUFDQ0FBMGs4Zi8ybkhJL3dRQ0VBRE5iTUQvMm5ISS96U1R4LzhOcGMvL0l3Z0JBQUFDQndJQUFBQUFCdzBBQVFBQUFBTUFZQURJQUFNQVRnQUFBQUFFZ0JFQUFBQUFBZ2dBQUFEVC8rMEU1djhLQUFJQUVnQUFBQVNBRWdBQUFBQUNDQUFBQU1UL0FBQUFBQW9BQWdBVEFBSUVBZ0FIQUNzRUFnQUJBRWdFQUFBM0JBRUFBUWFBQUFBQUFBQUNDQUM4TzcvL0FHajgvd1FDRUFCV0Ziai9BR2o4L3pTVHgvOHptd01BSXdnQkFBQUNCd0lBQUFBRkJ3RUFCQVFIQmdBQ0FBSUFBd0FBQnc0QUFRQUFBQU1BWUFESUFBTUFUa2dBQUFBQUJJQVRBQUFBQUFJSUFBQUEwLzhUK3hrQUNnQUNBQlFBTndRQkFBRUFBQVNBRkFBQUFBQUNDQUFCQU1UL0p2WXpBQW9BQWdBVkFBQUFCSUFWQUFBQUFBSUlBQUVBeFA4bTlsRUFDZ0FDQUJZQU53UUJBQUVBQUFTQUZnQUFBQUFDQ0FEdEJLci9KdlpDQUFvQUFnQVhBRGNFQVFBQkFBQUVnQmNBQUFBQUFnZ0FBQUFBQUxRVG1QOEtBQUlBR0FBQUFBU0FHQUFBQUFBQ0NBQUJBUEgvb0JoKy93b0FBZ0FaQUFBQUJJQVpBQUFBQUFJSUFBQUFBQUNOSFdUL0NnQUNBQm9BQUFBRWdCb0FBQUFBQWdnQUFBQWVBSTBkWlA4S0FBSUFHd0FBQUFTQUd3QUFBQUFDQ0FBQUFDMEFvQmgrL3dvQUFnQWNBQUlFQWdBSEFDc0VBZ0FBQUVnRUFBQUdnQUFBQUFBQUFnZ0FNNU13QUtDQWV2OEVBaEFBekd3cEFLQ0Fldjh6a3pBQTFMT0IveU1JQVFBQUFnY0NBQUFBQUFjTkFBRUFBQUFEQUdBQXlBQURBRTRBQUFBQUJJQWNBQUFBQUFJSUFBQUFIZ0MwRTVqL0NnQUNBQjBBQUFBRmdCNEFBQUFLQUFJQUhnQUVCZ1FBQVFBQUFBVUdCQUFDQUFBQUFBWUNBQUlBQUFBRmdCOEFBQUFLQUFJQUh3QUVCZ1FBQWdBQUFBVUdCQUFEQUFBQUNnWUJBQUVBQUFXQUlBQUFBQW9BQWdBZ0FBUUdCQUFEQUFBQUJRWUVBQVFBQUFBS0JnRUFBUUFBQllBaEFBQUFDZ0FDQUNFQUJBWUVBQVFBQUFBRkJnUUFCUUFBQUFvR0FRQUJBQUFGZ0NJQUFBQUtBQUlBSWdBRUJnUUFCUUFBQUFVR0JBQUdBQUFBQ2dZQkFBRUFBQVdBSXdBQUFBb0FBZ0FqQUFRR0JBQUdBQUFBQlFZRUFBY0FBQUFBQmdJQWdBQUFBQVdBSkFBQUFBb0FBZ0FrQUFRR0JBQUhBQUFBQlFZRUFBZ0FBQUFBQmdJQWdBQUFBQVdBSlFBQUFBb0FBZ0FsQUFRR0JBQUlBQUFBQlFZRUFBa0FBQUFBQmdJQWdBQUFBQVdBSmdBQUFBb0FBZ0FtQUFRR0JBQUpBQUFBQlFZRUFBb0FBQUFBQmdJQWdBQUFBQVdBSndBQUFBb0FBZ0FuQUFRR0JBQUtBQUFBQlFZRUFBc0FBQUFBQmdJQWdBQUFBQVdBS0FBQUFBb0FBZ0FvQUFRR0JBQUdBQUFBQlFZRUFBc0FBQUFBQmdJQWdBQUFBQVdBS1FBQUFBb0FBZ0FwQUFRR0JBQUNBQUFBQlFZRUFBd0FBQUFLQmdFQUFRQUFCWUFxQUFBQUNnQUNBQ29BQkFZRUFBd0FBQUFGQmdRQURRQUFBQUFHQWdDQUFBQUFCWUFyQUFBQUNnQUNBQ3NBQkFZRUFBMEFBQUFGQmdRQURnQUFBQUFHQWdDQUFBQUFCWUFzQUFBQUNnQUNBQ3dBQkFZRUFBNEFBQUFGQmdRQUR3QUFBQUFHQWdDQUFBQUFCWUF0QUFBQUNnQUNBQzBBQkFZRUFBOEFBQUFGQmdRQUVBQUFBQUFHQWdDQUFBQUFCWUF1QUFBQUNnQUNBQzRBQkFZRUFCQUFBQUFGQmdRQUVRQUFBQUFHQWdDQUFBQUFCWUF2QUFBQUNnQUNBQzhBQkFZRUFBd0FBQUFGQmdRQUVRQUFBQUFHQWdDQUFBQUFCWUF3QUFBQUNnQUNBREFBQkFZRUFCRUFBQUFGQmdRQUVnQUFBQW9HQVFBQkFBQUZnREVBQUFBS0FBSUFNUUFFQmdRQUVnQUFBQVVHQkFBVEFBQUFDZ1lCQUFFQUFBV0FNZ0FBQUFvQUFnQXlBQVFHQkFBVEFBQUFCUVlFQUJRQUFBQUtCZ0VBQVFBQUJZQXpBQUFBQ2dBQ0FETUFCQVlFQUJRQUFBQUZCZ1FBRlFBQUFBb0dBUUFCQUFBRmdEUUFBQUFLQUFJQU5BQUVCZ1FBRlFBQUFBVUdCQUFXQUFBQUNnWUJBQUVBQUFXQU5RQUFBQW9BQWdBMUFBUUdCQUFVQUFBQUJRWUVBQllBQUFBS0JnRUFBUUFBQllBMkFBQUFDZ0FDQURZQUJBWUVBQTRBQUFBRkJnUUFGd0FBQUFBQUJZQTNBQUFBQ2dBQ0FEY0FCQVlFQUJjQUFBQUZCZ1FBR0FBQUFBQUdBZ0NBQUFBQUJZQTRBQUFBQ2dBQ0FEZ0FCQVlFQUJnQUFBQUZCZ1FBR1FBQUFBQUdBZ0NBQUFBQUJZQTVBQUFBQ2dBQ0FEa0FCQVlFQUJrQUFBQUZCZ1FBR2dBQUFBQUdBZ0NBQUFBQUJZQTZBQUFBQ2dBQ0FEb0FCQVlFQUJvQUFBQUZCZ1FBR3dBQUFBQUdBZ0NBQUFBQUJZQTdBQUFBQ2dBQ0FEc0FCQVlFQUJzQUFBQUZCZ1FBSEFBQUFBQUdBZ0NBQUFBQUJZQThBQUFBQ2dBQ0FEd0FCQVlFQUJjQUFBQUZCZ1FBSEFBQUFBQUdBZ0NBQUFBQUI0QS9BQUFBQkFJUUFBQUFEd0NtRlpjQUFBQVBBR0RuZ1FBS0FBSUFQUUFBQ2dJQUJBQUVDZ0lBQVFBTkFnd0FZT2VCQUFBQUR3QUFBQUFBRGdJTUFLWVZsd0FBQUE4QUFBQUFBQThDREFCZzU0RUFSaTRrQUFBQUFBQUFBQWVBUUFBQUFBUUNFQUFCQU9ML0lEamgvd0VBNHYvYUNjei9DZ0FDQUQ0QUFBb0NBQVFBQkFvQ0FBRUFEUUlNQU5vSnpQOEJBT0wvQUFBQUFBNENEQUFnT09IL0FRRGkvd0FBQUFBUEFnd0EyZ25NLzBjdTkvOEFBQUFBQUFBSGdFRUFBQUFFQWhBQUFBQVBBT2RHay84QUFBOEFvQmgrL3dvQUFnQS9BQUFLQWdBRUFBUUtBZ0FCQUEwQ0RBQ2dHSDcvQUFBUEFBQUFBQUFPQWd3QTUwYVQvd0FBRHdBQUFBQUFEd0lNQUtBWWZ2OUdMaVFBQUFBQUFBQUFBQUFBQUFBQUFBQT0=</t>
        </r>
      </text>
    </comment>
    <comment ref="J266" authorId="0">
      <text>
        <r>
          <rPr>
            <sz val="9"/>
            <color indexed="81"/>
            <rFont val="Tahoma"/>
            <family val="2"/>
          </rPr>
          <t>QzI2SDI1TjdPMlN8TUFTVEVSIFNIRUVUUGljdHVyZSA0MTV8Vm1wRFJEQXhNREFFQXdJQkFBQUFBQUFBQUFBQUFBQ0FBQUFBQUFNQUZnQUFBRU5vWlcxRWNtRjNJREV5TGpBdU1pNHhNRGMyQkFJUUFETnNlUDlBOGZ2K3paTjRBQ1o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EFBQUFCQUlRQUFBQUFBQUFBQUFBQUlER0JPSU1uQklXQ0FRQUFBQWtBQmdJQkFBQUFDUUFHUWdBQUJBSUFnQUJBQThJQWdBQkFBT0FVQUFBQUFRQ0VBQXpiSGovUVBINy9zMlRlQUFtZGpRQUJJQUJBQUFBQUFJSUFBRUFlZjlBTWZ6K0NnQUNBQUlBTndRQkFBRUFBQVNBQWdBQUFBQUNDQUFCQUlqL1V5d1cvd29BQWdBREFBSUVBZ0FIQUNzRUFnQUFBRWdFQUFBR2dBQUFBQUFBQWdnQU5KT0wvMU9VRXY4RUFoQUF6V3lFLzFPVUV2ODBrNHYvaDhjWi95TUlBUUFBQWdjQ0FBQUFBQWNOQUFFQUFBQURBR0FBeUFBREFFNEFBQUFBQklBREFBQUFBQUlJQUFFQWVmOW5KekQvQ2dBQ0FBUUFOd1FCQUFFQUFBU0FCQUFBQUFBQ0NBQUJBSWovZWlKSy93b0FBZ0FGQURjRUFRQUJBQUFFZ0FVQUFBQUFBZ2dBQVFDbS8zb2lTdjhLQUFJQUJnQUNCQUlBQndBckJBSUFBQUJJQkFBQUJvQUFBQUFBQUFJSUFEU1RxZjk2aWtiL0JBSVFBTTFzb3Y5NmlrYi9OSk9wLzYyOVRmOGpDQUVBQUFJSEFnQUFBQUFIRFFBQkFBQUFBd0JnQU1nQUF3Qk9BQUFBQUFTQUJnQUFBQUFDQ0FBQkFMWC9aeWN3L3dvQUFnQUhBRGNFQVFBQkFBQUVnQWNBQUFBQUFnZ0FBUUNtLzFNc0Z2OEtBQUlBQ0FBM0JBRUFBUUFBQklBSUFBQUFBQUlJQUFFQXRmK05IV1QvQ2dBQ0FBa0FBZ1FDQUJBQUt3UUNBQUFBU0FRQUFBYUFBQUFBQUFBQ0NBQUJvTGovamNGZy93UUNFQUFCWUxIL2pjRmcvNXE1dVAvMFoyZi9Jd2dCQUFBQ0J3SUFBQUFBQncwQUFRQUFBQU1BWUFESUFBTUFVd0FBQUFBRWdBa0FBQUFBQWdnQTdRU2IvNDBkYy84S0FBSUFDZ0FDQkFJQUNBQXJCQUlBQUFCSUJBQUFOd1FCQUFFR2dBQUFBQUFBQWdnQTdhU2UvNDAxYi84RUFoQUE3V1NYLzQwMWIvK0h2cDcvamZWMi95TUlBUUFBQWdjQ0FBQUFBQWNOQUFFQUFBQURBR0FBeUFBREFFOEFBQUFBQklBS0FBQUFBQUlJQUJUN3p2K05IVlgvQ2dBQ0FBc0FBZ1FDQUFnQUt3UUNBQUFBU0FRQUFEY0VBUUFCQm9BQUFBQUFBQUlJQUJTYjB2K05OVkgvQkFJUUFCUmJ5LytOTlZIL3JiVFMvNDMxV1A4akNBRUFBQUlIQWdBQUFBQUhEUUFCQUFBQUF3QmdBTWdBQXdCUEFBQUFBQVNBQ3dBQUFBQUNDQUFCQU1UL29CaCsvd29BQWdBTUFBQUFCSUFNQUFBQUFBSUlBQUVBdGYrMEU1ai9DZ0FDQUEwQUFBQUVnQTBBQUFBQUFnZ0FBUURFLzhjT3N2OEtBQUlBRGdBQUFBU0FEZ0FBQUFBQ0NBQUJBT0wveHc2eS93b0FBZ0FQQUFBQUJJQVBBQUFBQUFJSUFBRUE4ZiswRTVqL0NnQUNBQkFBQUFBRWdCQUFBQUFBQWdnQUFRRGkvNkFZZnY4S0FBSUFFUUFBQUFTQUVRQUFBQUFDQ0FBQkFQSC8yZ25NL3dvQUFnQVNBQUFBQklBU0FBQUFBQUlJQUFBQUR3RGFDY3ovQ2dBQ0FCTUFBQUFFZ0JNQUFBQUFBZ2dBQUFBZUFPMEU1djhLQUFJQUZBQUFBQVNBRkFBQUFBQUNDQUFBQUE4QUFBQUFBQW9BQWdBVkFBQUFCSUFWQUFBQUFBSUlBUC8vSFFBVCt4a0FDZ0FDQUJZQUFBQUVnQllBQUFBQUFnZ0EvLzg3QUJQN0dRQUtBQUlBRndBQ0JBSUFCd0FyQkFJQUFRQklCQUFBTndRQkFBRUdnQUFBQUFBQUFnZ0FNNU0vQUJOakZnQUVBaEFBekd3NEFCTmpGZ0F6a3o4QWVja2tBQ01JQVFBQUFnY0NBQUFBQlFjQkFBRUFCdzRBQVFBQUFBTUFZQURJQUFNQVRrZ0FBQUFBQklBWEFBQUFBQUlJQVAvL1NnQUFBQUFBQ2dBQ0FCZ0FBQUFFZ0JnQUFBQUFBZ2dBQUFCcEFBQUFBQUFLQUFJQUdRQUFBQVNBR1FBQUFBQUNDQUFBQUhnQTdRVG0vd29BQWdBYUFBQUFCSUFhQUFBQUFBSUlBQUFBYVFEYUNjei9DZ0FDQUJzQUFBQUVnQnNBQUFBQUFnZ0FRRVZ5QUwyQnIvOEtBQUlBSEFBQ0JBSUFCd0FyQkFJQUFBQklCQUFBQm9BQUFBQUFBQUlJQUhQWWRRQzk2YXYvQkFJUUFBeXliZ0M5NmF2L2M5aDFBUEFjcy84akNBRUFBQUlIQWdBQUFBQUhEUUFCQUFBQUF3QmdBTWdBQXdCT0FBQUFBQVNBSEFBQUFBQUNDQUQvLzFrQWpOK2Qvd29BQWdBZEFBSUVBZ0FIQUNzRUFnQUFBRWdFQUFBR2dBQUFBQUFBQWdnQU01TmRBSXhIbXY4RUFoQUF6R3hXQUl4SG12OHprMTBBdjNxaC95TUlBUUFBQWdjQ0FBQUFBQWNOQUFFQUFBQURBR0FBeUFBREFFNEFBQUFBQklBZEFBQUFBQUlJQUwrNlFRQzlnYS8vQ2dBQ0FCNEFBZ1FDQUFjQUt3UUNBQUVBU0FRQUFBYUFBQUFBQUFBQ0NBQjc5andBdmVtci93UUNFQUFWMERVQXZlbXIvL05OUlFEd0hMUC9Jd2dCQUFBQ0J3SUFBQUFGQndFQUJBUUhCZ0FDQUFJQUF3QUFCdzRBQVFBQUFBTUFZQURJQUFNQVRrZ0FBQUFBQklBZUFBQUFBQUlJQUFBQVN3RGFDY3ovQ2dBQ0FCOEFBQUFFZ0I4QUFBQUFBZ2dBQUFBOEFPMEU1djhLQUFJQUlBQUFBQVNBSUFBQUFBQUNDQUQvL3c0QUp2WXpBQW9BQWdBaEFBQUFCSUFoQUFBQUFBSUlBQUFBOGY4bTlqTUFDZ0FDQUNJQUFBQUVnQ0lBQUFBQUFnZ0FBQURpL3hQN0dRQUtBQUlBSXdBQ0JBSUFCd0FyQkFJQUFBQklCQUFBQm9BQUFBQUFBQUlJQURTVDVmOFRZeFlBQkFJUUFNMXMzdjhUWXhZQU5KUGwvMGFXSFFBakNBRUFBQUlIQWdBQUFBQUhEUUFCQUFBQUF3QmdBTWdBQXdCT0FBQUFBQVNBSXdBQUFBQUNDQUFBQVBIL0FBQUFBQW9BQWdBa0FBQUFCSUFrQUFBQUFBSUlBQUVBNHYvdEJPYi9DZ0FDQUNVQUFBQUZnQ1lBQUFBS0FBSUFKZ0FFQmdRQUFRQUFBQVVHQkFBQ0FBQUFDZ1lCQUFFQUFBV0FKd0FBQUFvQUFnQW5BQVFHQkFBQ0FBQUFCUVlFQUFNQUFBQUtCZ0VBQVFBQUJZQW9BQUFBQ2dBQ0FDZ0FCQVlFQUFNQUFBQUZCZ1FBQkFBQUFBb0dBUUFCQUFBRmdDa0FBQUFLQUFJQUtRQUVCZ1FBQkFBQUFBVUdCQUFGQUFBQUNnWUJBQUVBQUFXQUtnQUFBQW9BQWdBcUFBUUdCQUFGQUFBQUJRWUVBQVlBQUFBS0JnRUFBUUFBQllBckFBQUFDZ0FDQUNzQUJBWUVBQVlBQUFBRkJnUUFCd0FBQUFvR0FRQUJBQUFGZ0N3QUFBQUtBQUlBTEFBRUJnUUFBZ0FBQUFVR0JBQUhBQUFBQ2dZQkFBRUFBQVdBTFFBQUFBb0FBZ0F0QUFRR0JBQUZBQUFBQlFZRUFBZ0FBQUFLQmdFQUFRQUFCWUF1QUFBQUNnQUNBQzRBQkFZRUFBZ0FBQUFGQmdRQUNRQUFBQUFHQWdBQ0FBQUFCWUF2QUFBQUNnQUNBQzhBQkFZRUFBZ0FBQUFGQmdRQUNnQUFBQUFHQWdBQ0FBQUFCWUF3QUFBQUNnQUNBREFBQkFZRUFBZ0FBQUFGQmdRQUN3QUFBQW9HQVFBQkFBQUZnREVBQUFBS0FBSUFNUUFFQmdRQUN3QUFBQVVHQkFBTUFBQUFBQVlDQUlBQUFBQUZnRElBQUFBS0FBSUFNZ0FFQmdRQURBQUFBQVVHQkFBTkFBQUFBQVlDQUlBQUFBQUZnRE1BQUFBS0FBSUFNd0FFQmdRQURRQUFBQVVHQkFBT0FBQUFBQVlDQUlBQUFBQUZnRFFBQUFBS0FBSUFOQUFFQmdRQURnQUFBQVVHQkFBUEFBQUFBQVlDQUlBQUFBQUZnRFVBQUFBS0FBSUFOUUFFQmdRQUR3QUFBQVVHQkFBUUFBQUFBQVlDQUlBQUFBQUZnRFlBQUFBS0FBSUFOZ0FFQmdRQUN3QUFBQVVHQkFBUUFBQUFBQVlDQUlBQUFBQUZnRGNBQUFBS0FBSUFOd0FFQmdRQURnQUFBQVVHQkFBUkFBQUFBQUFGZ0RnQUFBQUtBQUlBT0FBRUJnUUFFUUFBQUFVR0JBQVNBQUFBQUFZQ0FJQUFBQUFGZ0RrQUFBQUtBQUlBT1FBRUJnUUFFZ0FBQUFVR0JBQVRBQUFBQUFZQ0FJQUFBQUFGZ0RvQUFBQUtBQUlBT2dBRUJnUUFFd0FBQUFVR0JBQVVBQUFBQUFZQ0FJQUFBQUFGZ0RzQUFBQUtBQUlBT3dBRUJnUUFGQUFBQUFVR0JBQVZBQUFBQUFZQ0FJQUFBQUFGZ0R3QUFBQUtBQUlBUEFBRUJnUUFGUUFBQUFVR0JBQVdBQUFBQ2dZQkFBRUFBQVdBUFFBQUFBb0FBZ0E5QUFRR0JBQVdBQUFBQlFZRUFCY0FBQUFLQmdFQUFRQUFCWUErQUFBQUNnQUNBRDRBQkFZRUFCY0FBQUFGQmdRQUdBQUFBQUFHQWdDQUFBQUFCWUEvQUFBQUNnQUNBRDhBQkFZRUFCZ0FBQUFGQmdRQUdRQUFBQUFHQWdDQUFBQUFCWUJBQUFBQUNnQUNBRUFBQkFZRUFCa0FBQUFGQmdRQUdnQUFBQUFHQWdDQUFBQUFCWUJCQUFBQUNnQUNBRUVBQkFZRUFCb0FBQUFGQmdRQUd3QUFBQUFHQWdDQUFBQUFCWUJDQUFBQUNnQUNBRUlBQkFZRUFCc0FBQUFGQmdRQUhBQUFBQUFHQWdDQUFBQUFCWUJEQUFBQUNnQUNBRU1BQkFZRUFCd0FBQUFGQmdRQUhRQUFBQUFHQWdDQUFBQUFCWUJFQUFBQUNnQUNBRVFBQkFZRUFCMEFBQUFGQmdRQUhnQUFBQUFHQWdDQUFBQUFCWUJGQUFBQUNnQUNBRVVBQkFZRUFCb0FBQUFGQmdRQUhnQUFBQUFHQWdDQUFBQUFCWUJHQUFBQUNnQUNBRVlBQkFZRUFCNEFBQUFGQmdRQUh3QUFBQUFHQWdDQUFBQUFCWUJIQUFBQUNnQUNBRWNBQkFZRUFCY0FBQUFGQmdRQUh3QUFBQUFHQWdDQUFBQUFCWUJJQUFBQUNnQUNBRWdBQkFZRUFCVUFBQUFGQmdRQUlBQUFBQUFHQWdDQUFBQUFCWUJKQUFBQUNnQUNBRWtBQkFZRUFDQUFBQUFGQmdRQUlRQUFBQUFHQWdDQUFBQUFCWUJLQUFBQUNnQUNBRW9BQkFZRUFDRUFBQUFGQmdRQUlnQUFBQUFHQWdDQUFBQUFCWUJMQUFBQUNnQUNBRXNBQkFZRUFDSUFBQUFGQmdRQUl3QUFBQUFHQWdDQUFBQUFCWUJNQUFBQUNnQUNBRXdBQkFZRUFCUUFBQUFGQmdRQUl3QUFBQUFHQWdDQUFBQUFCWUJOQUFBQUNnQUNBRTBBQkFZRUFDTUFBQUFGQmdRQUpBQUFBQUFHQWdDQUFBQUFCWUJPQUFBQUNnQUNBRTRBQkFZRUFCRUFBQUFGQmdRQUpBQUFBQUFHQWdDQUFBQUFCNEJSQUFBQUJBSVFBQUVBMC8vNlFhMy9BUURULzdRVG1QOEtBQUlBVHdBQUNnSUFCQUFFQ2dJQUFRQU5BZ3dBdEJPWS93RUEwLzhBQUFBQURnSU1BUHBCcmY4QkFOUC9BQUFBQUE4Q0RBQzBFNWovUnk3by93QUFBQUFBQUFlQVVnQUFBQVFDRUFBQUFBQUFORFA3L3dBQUFBRHRCT2IvQ2dBQ0FGQUFBQW9DQUFRQUJBb0NBQUVBRFFJTUFPMEU1djhBQUFBQUFBQUFBQTRDREFBME0vdi9BQUFBQUFBQUFBQVBBZ3dBN1FUbS8wWXVGUUFBQUFBQUFBQUhnRk1BQUFBRUFoQUFBQUFBQUZrcEx3QUFBQUFBRS9zWkFBb0FBZ0JSQUFBS0FnQUVBQVFLQWdBQkFBMENEQUFUK3hrQUFBQUFBQUFBQUFBT0Fnd0FXU2t2QUFBQUFBQUFBQUFBRHdJTUFCUDdHUUJHTGhVQUFBQUFBQUFBQjRCVUFBQUFCQUlRQUFBQVdnQTBNL3YvQUFCYUFPMEU1djhLQUFJQVVnQUFDZ0lBQkFBRUNnSUFBUUFOQWd3QTdRVG0vd0FBV2dBQUFBQUFEZ0lNQURReisvOEFBRm9BQUFBQUFBOENEQUR0Qk9iL1JpNXZBQUFBQUFBQUFBZUFWUUFBQUFRQ0VBRC8vMWtBRFQzSC8vLy9XUUNNWkxmL0NnQUNBRk1BQUFvQ0FBUUFCQW9DQUFFQURRSU1BSXhrdC8vLy8xa0FBQUFBQUE0Q0RBQU5QY2YvLy85WkFBQUFBQUFQQWd3QWpHUzMvNEhZYVFBQUFBQUFBQUFBQUFBQUFBQUFBQT09</t>
        </r>
      </text>
    </comment>
    <comment ref="K266" authorId="0">
      <text>
        <r>
          <rPr>
            <sz val="9"/>
            <color indexed="81"/>
            <rFont val="Tahoma"/>
            <family val="2"/>
          </rPr>
          <t>QzI2SDI1TjdPMlN8TUFTVEVSIFNIRUVUUGljdHVyZSA0MTV8Vm1wRFJEQXhNREFFQXdJQkFBQUFBQUFBQUFBQUFBQ0FBQUFBQUFNQUZnQUFBRU5vWlcxRWNtRjNJREV5TGpBdU1pNHhNRGMyQkFJUUFETnNlUDlBOGZ2K3paTjRBQ1o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EFBQUFCQUlRQUFBQUFBQUFBQUFBQUlER0JPSU1uQklXQ0FRQUFBQWtBQmdJQkFBQUFDUUFHUWdBQUJBSUFnQUJBQThJQWdBQkFBT0FVQUFBQUFRQ0VBQXpiSGovUVBINy9zMlRlQUFtZGpRQUJJQUJBQUFBQUFJSUFBRUFlZjlBTWZ6K0NnQUNBQUlBTndRQkFBRUFBQVNBQWdBQUFBQUNDQUFCQUlqL1V5d1cvd29BQWdBREFBSUVBZ0FIQUNzRUFnQUFBRWdFQUFBR2dBQUFBQUFBQWdnQU5KT0wvMU9VRXY4RUFoQUF6V3lFLzFPVUV2ODBrNHYvaDhjWi95TUlBUUFBQWdjQ0FBQUFBQWNOQUFFQUFBQURBR0FBeUFBREFFNEFBQUFBQklBREFBQUFBQUlJQUFFQWVmOW5KekQvQ2dBQ0FBUUFOd1FCQUFFQUFBU0FCQUFBQUFBQ0NBQUJBSWovZWlKSy93b0FBZ0FGQURjRUFRQUJBQUFFZ0FVQUFBQUFBZ2dBQVFDbS8zb2lTdjhLQUFJQUJnQUNCQUlBQndBckJBSUFBQUJJQkFBQUJvQUFBQUFBQUFJSUFEU1RxZjk2aWtiL0JBSVFBTTFzb3Y5NmlrYi9OSk9wLzYyOVRmOGpDQUVBQUFJSEFnQUFBQUFIRFFBQkFBQUFBd0JnQU1nQUF3Qk9BQUFBQUFTQUJnQUFBQUFDQ0FBQkFMWC9aeWN3L3dvQUFnQUhBRGNFQVFBQkFBQUVnQWNBQUFBQUFnZ0FBUUNtLzFNc0Z2OEtBQUlBQ0FBM0JBRUFBUUFBQklBSUFBQUFBQUlJQUFFQXRmK05IV1QvQ2dBQ0FBa0FBZ1FDQUJBQUt3UUNBQUFBU0FRQUFBYUFBQUFBQUFBQ0NBQUJvTGovamNGZy93UUNFQUFCWUxIL2pjRmcvNXE1dVAvMFoyZi9Jd2dCQUFBQ0J3SUFBQUFBQncwQUFRQUFBQU1BWUFESUFBTUFVd0FBQUFBRWdBa0FBQUFBQWdnQTdRU2IvNDBkYy84S0FBSUFDZ0FDQkFJQUNBQXJCQUlBQUFCSUJBQUFOd1FCQUFFR2dBQUFBQUFBQWdnQTdhU2UvNDAxYi84RUFoQUE3V1NYLzQwMWIvK0h2cDcvamZWMi95TUlBUUFBQWdjQ0FBQUFBQWNOQUFFQUFBQURBR0FBeUFBREFFOEFBQUFBQklBS0FBQUFBQUlJQUJUN3p2K05IVlgvQ2dBQ0FBc0FBZ1FDQUFnQUt3UUNBQUFBU0FRQUFEY0VBUUFCQm9BQUFBQUFBQUlJQUJTYjB2K05OVkgvQkFJUUFCUmJ5LytOTlZIL3JiVFMvNDMxV1A4akNBRUFBQUlIQWdBQUFBQUhEUUFCQUFBQUF3QmdBTWdBQXdCUEFBQUFBQVNBQ3dBQUFBQUNDQUFCQU1UL29CaCsvd29BQWdBTUFBQUFCSUFNQUFBQUFBSUlBQUVBdGYrMEU1ai9DZ0FDQUEwQUFBQUVnQTBBQUFBQUFnZ0FBUURFLzhjT3N2OEtBQUlBRGdBQUFBU0FEZ0FBQUFBQ0NBQUJBT0wveHc2eS93b0FBZ0FQQUFBQUJJQVBBQUFBQUFJSUFBRUE4ZiswRTVqL0NnQUNBQkFBQUFBRWdCQUFBQUFBQWdnQUFRRGkvNkFZZnY4S0FBSUFFUUFBQUFTQUVRQUFBQUFDQ0FBQkFQSC8yZ25NL3dvQUFnQVNBQUFBQklBU0FBQUFBQUlJQUFBQUR3RGFDY3ovQ2dBQ0FCTUFBQUFFZ0JNQUFBQUFBZ2dBQUFBZUFPMEU1djhLQUFJQUZBQUFBQVNBRkFBQUFBQUNDQUFBQUE4QUFBQUFBQW9BQWdBVkFBQUFCSUFWQUFBQUFBSUlBUC8vSFFBVCt4a0FDZ0FDQUJZQUFBQUVnQllBQUFBQUFnZ0EvLzg3QUJQN0dRQUtBQUlBRndBQ0JBSUFCd0FyQkFJQUFRQklCQUFBTndRQkFBRUdnQUFBQUFBQUFnZ0FNNU0vQUJOakZnQUVBaEFBekd3NEFCTmpGZ0F6a3o4QWVja2tBQ01JQVFBQUFnY0NBQUFBQlFjQkFBRUFCdzRBQVFBQUFBTUFZQURJQUFNQVRrZ0FBQUFBQklBWEFBQUFBQUlJQVAvL1NnQUFBQUFBQ2dBQ0FCZ0FBQUFFZ0JnQUFBQUFBZ2dBQUFCcEFBQUFBQUFLQUFJQUdRQUFBQVNBR1FBQUFBQUNDQUFBQUhnQTdRVG0vd29BQWdBYUFBQUFCSUFhQUFBQUFBSUlBQUFBYVFEYUNjei9DZ0FDQUJzQUFBQUVnQnNBQUFBQUFnZ0FRRVZ5QUwyQnIvOEtBQUlBSEFBQ0JBSUFCd0FyQkFJQUFBQklCQUFBQm9BQUFBQUFBQUlJQUhQWWRRQzk2YXYvQkFJUUFBeXliZ0M5NmF2L2M5aDFBUEFjcy84akNBRUFBQUlIQWdBQUFBQUhEUUFCQUFBQUF3QmdBTWdBQXdCT0FBQUFBQVNBSEFBQUFBQUNDQUQvLzFrQWpOK2Qvd29BQWdBZEFBSUVBZ0FIQUNzRUFnQUFBRWdFQUFBR2dBQUFBQUFBQWdnQU01TmRBSXhIbXY4RUFoQUF6R3hXQUl4SG12OHprMTBBdjNxaC95TUlBUUFBQWdjQ0FBQUFBQWNOQUFFQUFBQURBR0FBeUFBREFFNEFBQUFBQklBZEFBQUFBQUlJQUwrNlFRQzlnYS8vQ2dBQ0FCNEFBZ1FDQUFjQUt3UUNBQUVBU0FRQUFBYUFBQUFBQUFBQ0NBQjc5andBdmVtci93UUNFQUFWMERVQXZlbXIvL05OUlFEd0hMUC9Jd2dCQUFBQ0J3SUFBQUFGQndFQUJBUUhCZ0FDQUFJQUF3QUFCdzRBQVFBQUFBTUFZQURJQUFNQVRrZ0FBQUFBQklBZUFBQUFBQUlJQUFBQVN3RGFDY3ovQ2dBQ0FCOEFBQUFFZ0I4QUFBQUFBZ2dBQUFBOEFPMEU1djhLQUFJQUlBQUFBQVNBSUFBQUFBQUNDQUQvL3c0QUp2WXpBQW9BQWdBaEFBQUFCSUFoQUFBQUFBSUlBQUFBOGY4bTlqTUFDZ0FDQUNJQUFBQUVnQ0lBQUFBQUFnZ0FBQURpL3hQN0dRQUtBQUlBSXdBQ0JBSUFCd0FyQkFJQUFBQklCQUFBQm9BQUFBQUFBQUlJQURTVDVmOFRZeFlBQkFJUUFNMXMzdjhUWXhZQU5KUGwvMGFXSFFBakNBRUFBQUlIQWdBQUFBQUhEUUFCQUFBQUF3QmdBTWdBQXdCT0FBQUFBQVNBSXdBQUFBQUNDQUFBQVBIL0FBQUFBQW9BQWdBa0FBQUFCSUFrQUFBQUFBSUlBQUVBNHYvdEJPYi9DZ0FDQUNVQUFBQUZnQ1lBQUFBS0FBSUFKZ0FFQmdRQUFRQUFBQVVHQkFBQ0FBQUFDZ1lCQUFFQUFBV0FKd0FBQUFvQUFnQW5BQVFHQkFBQ0FBQUFCUVlFQUFNQUFBQUtCZ0VBQVFBQUJZQW9BQUFBQ2dBQ0FDZ0FCQVlFQUFNQUFBQUZCZ1FBQkFBQUFBb0dBUUFCQUFBRmdDa0FBQUFLQUFJQUtRQUVCZ1FBQkFBQUFBVUdCQUFGQUFBQUNnWUJBQUVBQUFXQUtnQUFBQW9BQWdBcUFBUUdCQUFGQUFBQUJRWUVBQVlBQUFBS0JnRUFBUUFBQllBckFBQUFDZ0FDQUNzQUJBWUVBQVlBQUFBRkJnUUFCd0FBQUFvR0FRQUJBQUFGZ0N3QUFBQUtBQUlBTEFBRUJnUUFBZ0FBQUFVR0JBQUhBQUFBQ2dZQkFBRUFBQVdBTFFBQUFBb0FBZ0F0QUFRR0JBQUZBQUFBQlFZRUFBZ0FBQUFLQmdFQUFRQUFCWUF1QUFBQUNnQUNBQzRBQkFZRUFBZ0FBQUFGQmdRQUNRQUFBQUFHQWdBQ0FBQUFCWUF2QUFBQUNnQUNBQzhBQkFZRUFBZ0FBQUFGQmdRQUNnQUFBQUFHQWdBQ0FBQUFCWUF3QUFBQUNnQUNBREFBQkFZRUFBZ0FBQUFGQmdRQUN3QUFBQW9HQVFBQkFBQUZnREVBQUFBS0FBSUFNUUFFQmdRQUN3QUFBQVVHQkFBTUFBQUFBQVlDQUlBQUFBQUZnRElBQUFBS0FBSUFNZ0FFQmdRQURBQUFBQVVHQkFBTkFBQUFBQVlDQUlBQUFBQUZnRE1BQUFBS0FBSUFNd0FFQmdRQURRQUFBQVVHQkFBT0FBQUFBQVlDQUlBQUFBQUZnRFFBQUFBS0FBSUFOQUFFQmdRQURnQUFBQVVHQkFBUEFBQUFBQVlDQUlBQUFBQUZnRFVBQUFBS0FBSUFOUUFFQmdRQUR3QUFBQVVHQkFBUUFBQUFBQVlDQUlBQUFBQUZnRFlBQUFBS0FBSUFOZ0FFQmdRQUN3QUFBQVVHQkFBUUFBQUFBQVlDQUlBQUFBQUZnRGNBQUFBS0FBSUFOd0FFQmdRQURnQUFBQVVHQkFBUkFBQUFBQUFGZ0RnQUFBQUtBQUlBT0FBRUJnUUFFUUFBQUFVR0JBQVNBQUFBQUFZQ0FJQUFBQUFGZ0RrQUFBQUtBQUlBT1FBRUJnUUFFZ0FBQUFVR0JBQVRBQUFBQUFZQ0FJQUFBQUFGZ0RvQUFBQUtBQUlBT2dBRUJnUUFFd0FBQUFVR0JBQVVBQUFBQUFZQ0FJQUFBQUFGZ0RzQUFBQUtBQUlBT3dBRUJnUUFGQUFBQUFVR0JBQVZBQUFBQUFZQ0FJQUFBQUFGZ0R3QUFBQUtBQUlBUEFBRUJnUUFGUUFBQUFVR0JBQVdBQUFBQ2dZQkFBRUFBQVdBUFFBQUFBb0FBZ0E5QUFRR0JBQVdBQUFBQlFZRUFCY0FBQUFLQmdFQUFRQUFCWUErQUFBQUNnQUNBRDRBQkFZRUFCY0FBQUFGQmdRQUdBQUFBQUFHQWdDQUFBQUFCWUEvQUFBQUNnQUNBRDhBQkFZRUFCZ0FBQUFGQmdRQUdRQUFBQUFHQWdDQUFBQUFCWUJBQUFBQUNnQUNBRUFBQkFZRUFCa0FBQUFGQmdRQUdnQUFBQUFHQWdDQUFBQUFCWUJCQUFBQUNnQUNBRUVBQkFZRUFCb0FBQUFGQmdRQUd3QUFBQUFHQWdDQUFBQUFCWUJDQUFBQUNnQUNBRUlBQkFZRUFCc0FBQUFGQmdRQUhBQUFBQUFHQWdDQUFBQUFCWUJEQUFBQUNnQUNBRU1BQkFZRUFCd0FBQUFGQmdRQUhRQUFBQUFHQWdDQUFBQUFCWUJFQUFBQUNnQUNBRVFBQkFZRUFCMEFBQUFGQmdRQUhnQUFBQUFHQWdDQUFBQUFCWUJGQUFBQUNnQUNBRVVBQkFZRUFCb0FBQUFGQmdRQUhnQUFBQUFHQWdDQUFBQUFCWUJHQUFBQUNnQUNBRVlBQkFZRUFCNEFBQUFGQmdRQUh3QUFBQUFHQWdDQUFBQUFCWUJIQUFBQUNnQUNBRWNBQkFZRUFCY0FBQUFGQmdRQUh3QUFBQUFHQWdDQUFBQUFCWUJJQUFBQUNnQUNBRWdBQkFZRUFCVUFBQUFGQmdRQUlBQUFBQUFHQWdDQUFBQUFCWUJKQUFBQUNnQUNBRWtBQkFZRUFDQUFBQUFGQmdRQUlRQUFBQUFHQWdDQUFBQUFCWUJLQUFBQUNnQUNBRW9BQkFZRUFDRUFBQUFGQmdRQUlnQUFBQUFHQWdDQUFBQUFCWUJMQUFBQUNnQUNBRXNBQkFZRUFDSUFBQUFGQmdRQUl3QUFBQUFHQWdDQUFBQUFCWUJNQUFBQUNnQUNBRXdBQkFZRUFCUUFBQUFGQmdRQUl3QUFBQUFHQWdDQUFBQUFCWUJOQUFBQUNnQUNBRTBBQkFZRUFDTUFBQUFGQmdRQUpBQUFBQUFHQWdDQUFBQUFCWUJPQUFBQUNnQUNBRTRBQkFZRUFCRUFBQUFGQmdRQUpBQUFBQUFHQWdDQUFBQUFCNEJSQUFBQUJBSVFBQUVBMC8vNlFhMy9BUURULzdRVG1QOEtBQUlBVHdBQUNnSUFCQUFFQ2dJQUFRQU5BZ3dBdEJPWS93RUEwLzhBQUFBQURnSU1BUHBCcmY4QkFOUC9BQUFBQUE4Q0RBQzBFNWovUnk3by93QUFBQUFBQUFlQVVnQUFBQVFDRUFBQUFBQUFORFA3L3dBQUFBRHRCT2IvQ2dBQ0FGQUFBQW9DQUFRQUJBb0NBQUVBRFFJTUFPMEU1djhBQUFBQUFBQUFBQTRDREFBME0vdi9BQUFBQUFBQUFBQVBBZ3dBN1FUbS8wWXVGUUFBQUFBQUFBQUhnRk1BQUFBRUFoQUFBQUFBQUZrcEx3QUFBQUFBRS9zWkFBb0FBZ0JSQUFBS0FnQUVBQVFLQWdBQkFBMENEQUFUK3hrQUFBQUFBQUFBQUFBT0Fnd0FXU2t2QUFBQUFBQUFBQUFBRHdJTUFCUDdHUUJHTGhVQUFBQUFBQUFBQjRCVUFBQUFCQUlRQUFBQVdnQTBNL3YvQUFCYUFPMEU1djhLQUFJQVVnQUFDZ0lBQkFBRUNnSUFBUUFOQWd3QTdRVG0vd0FBV2dBQUFBQUFEZ0lNQURReisvOEFBRm9BQUFBQUFBOENEQUR0Qk9iL1JpNXZBQUFBQUFBQUFBZUFWUUFBQUFRQ0VBRC8vMWtBRFQzSC8vLy9XUUNNWkxmL0NnQUNBRk1BQUFvQ0FBUUFCQW9DQUFFQURRSU1BSXhrdC8vLy8xa0FBQUFBQUE0Q0RBQU5QY2YvLy85WkFBQUFBQUFQQWd3QWpHUzMvNEhZYVFBQUFBQUFBQUFBQUFBQUFBQUFBQT09</t>
        </r>
      </text>
    </comment>
    <comment ref="J267" authorId="0">
      <text>
        <r>
          <rPr>
            <sz val="9"/>
            <color indexed="81"/>
            <rFont val="Tahoma"/>
            <family val="2"/>
          </rPr>
          <t>QzIxSDE0TjJPNHxNQVNURVIgU0hFRVRQaWN0dXJlIDUxM3xWbXBEUkRBeE1EQUVBd0lCQUFBQUFBQUFBQUFBQUFDQUFBQUFBQU1BRmdBQUFFTm9aVzFFY21GM0lERXlMakF1TWk0eE1EYzJCQUlRQUROczRmK24vc0QvYzJLY0FCdStp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QvUG9RZ1dDQVFBQUFBa0FCZ0lCQUFBQUNRQUdRZ0FBQkFJQWdBQkFBOElBZ0FCQUFPQVBBQUFBQVFDRUFBemJPSC9wLzdBLzNOaW5BQWJ2b2dBQklBQkFBQUFBQUlJQUFBQVN3RGFDY3ovQ2dBQ0FBSUFBZ1FDQUFnQUt3UUNBQUVBU0FRQUFEY0VBUUFCQm9BQUFBQUFBQUlJQUFDZ1RnRGE4Yy8vQkFJUUFBQmdSd0NuL3NEL21ibE9BTnJ4ei84akNBRUEvd0VIQVFEL0FnY0NBQUFBQlFjQkFBTUFCdzRBQVFBQUFBTUFZQURJQUFNQVQwZ0FBQUFBQklBQ0FBQUFBQUlJQUFBQVBBRHRCT2IvQ2dBQ0FBTUFBQUFFZ0FNQUFBQUFBZ2dBQUFCTEFBQUFBQUFLQUFJQUJBQUNCQUlBQ0FBckJBSUFBQUJJQkFBQU53UUJBQUVHZ0FBQUFBQUFBZ2dBQUtCT0FBQVkvUDhFQWhBQUFHQkhBQUFZL1ArWnVVNEFBTmdEQUNNSUFRQUFBZ2NDQUFBQUFBY05BQUVBQUFBREFHQUF5QUFEQUU4QUFBQUFCSUFFQUFBQUFBSUlBQUFBSGdEdEJPYi9DZ0FDQUFVQUFBQUVnQVVBQUFBQUFnZ0FBQUFQQU5vSnpQOEtBQUlBQmdBQUFBU0FCZ0FBQUFBQ0NBQUJBUEgvMmduTS93b0FBZ0FIQUFBQUJJQUhBQUFBQUFJSUFBQUE0di90Qk9iL0NnQUNBQWdBQUFBRWdBZ0FBQUFBQWdnQUFRRHgvd0FBQUFBS0FBSUFDUUFBQUFTQUNRQUFBQUFDQ0FEQXV1Zi9IWWdjQUFvQUFnQUtBQUlFQWdBSUFDc0VBZ0FBQUVnRUFBQUdnQUFBQUFBQUFnZ0F3RnJyL3gyZ0dBQUVBaEFBd0Jyay94MmdHQUJhZE92L0hXQWdBQ01JQVFBQUFnY0NBQUFBQUFjTkFBRUFBQUFEQUdBQXlBQURBRThBQUFBQUJJQUtBQUFBQUFJSUFBQUFBQUJPS2k0QUNnQUNBQXNBQUFBRWdBc0FBQUFBQWdnQVFFVVlBQjJJSEFBS0FBSUFEQUFDQkFJQUJ3QXJCQUlBQUFCSUJBQUFCb0FBQUFBQUFBSUlBSFBZR3dBZDhCZ0FCQUlRQUF5eUZBQWQ4QmdBYzlnYkFGQWpJQUFqQ0FFQUFBSUhBZ0FBQUFBSERRQUJBQUFBQXdCZ0FNZ0FBd0JPQUFBQUFBU0FEQUFBQUFBQ0NBQUFBQThBQUFBQUFBb0FBZ0FOQUFBQUJJQU5BQUFBQUFJSUFBQUFBQUJPS2t3QUNnQUNBQTRBQUFBRWdBNEFBQUFBQWdnQTdRVG0vMDRxV3dBS0FBSUFEd0FBQUFTQUR3QUFBQUFDQ0FEdEJPYi9UaXA1QUFvQUFnQVFBQUFBQklBUUFBQUFBQUlJQUFBQUFBQk9Lb2dBQ2dBQ0FCRUFBQUFFZ0JFQUFBQUFBZ2dBRS9zWkFFNHFlUUFLQUFJQUVnQUFBQVNBRWdBQUFBQUNDQUFUK3hrQVRpcGJBQW9BQWdBVEFBQUFCSUFUQUFBQUFBSUlBQ2IyTXdCT0trd0FDZ0FDQUJRQUFnUUNBQWNBS3dRQ0FBRUFTQVFBQURjRUFRQUJCb0FBQUFBQUFBSUlBRm1KTndCT3drOEFCQUlRQVBOaU1BRG5XMEVBV1lrM0FFN0NUd0FqQ0FFQS93RUhBUUQvQWdjQ0FBQUFCUWNCQUFNQUJ3NEFBUUFBQUFNQVlBRElBQU1BVGtnQUFBQUFCSUFVQUFBQUFBSUlBRG54VFFCT0tsc0FDZ0FDQUJVQUFBQUVnQlVBQUFBQUFnZ0FPZkZOQUU0cWVRQUtBQUlBRmdBQ0JBSUFDQUFyQkFJQUFBQklCQUFBTndRQkFBRUdnQUFBQUFBQUFnZ0FPWkZSQUU1Q2RRQUVBaEFBT1ZGS0FFNUNkUURUcWxFQVRnSjlBQ01JQVFBQUFnY0NBQUFBQUFjTkFBRUFBQUFEQUdBQXlBQURBRThBQUFBQUJJQVdBQUFBQUFJSUFFenNad0JPS2t3QUNnQUNBQmNBQUFBRWdCY0FBQUFBQWdnQVlPZUJBRTRxV3dBS0FBSUFHQUFBQUFTQUdBQUFBQUFDQ0FCejRwc0FUaXBNQUFvQUFnQVpBQUFBQklBWkFBQUFBQUlJQUhQaW13Qk9LaTRBQ2dBQ0FCb0FBQUFFZ0JvQUFBQUFBZ2dBWU9lQkFFNHFId0FLQUFJQUd3QUFBQVNBR3dBQUFBQUNDQUJNN0djQVRpb3VBQW9BQWdBY0FBQUFCWUFkQUFBQUNnQUNBQjBBQkFZRUFBRUFBQUFGQmdRQUFnQUFBQW9HQVFBQkFBQUZnQjRBQUFBS0FBSUFIZ0FFQmdRQUFnQUFBQVVHQkFBREFBQUFBQVlDQUFJQUFBQUZnQjhBQUFBS0FBSUFId0FFQmdRQUFnQUFBQVVHQkFBRUFBQUFDZ1lCQUFFQUFBV0FJQUFBQUFvQUFnQWdBQVFHQkFBRUFBQUFCUVlFQUFVQUFBQUFCZ0lBZ0FBQUFBV0FJUUFBQUFvQUFnQWhBQVFHQkFBRkFBQUFCUVlFQUFZQUFBQUFCZ0lBZ0FBQUFBV0FJZ0FBQUFvQUFnQWlBQVFHQkFBR0FBQUFCUVlFQUFjQUFBQUFCZ0lBZ0FBQUFBV0FJd0FBQUFvQUFnQWpBQVFHQkFBSEFBQUFCUVlFQUFnQUFBQUFCZ0lBZ0FBQUFBV0FKQUFBQUFvQUFnQWtBQVFHQkFBSUFBQUFCUVlFQUFrQUFBQUFCZ0lBZ0FBQUFBV0FKUUFBQUFvQUFnQWxBQVFHQkFBSkFBQUFCUVlFQUFvQUFBQUFCZ0lBZ0FBQUFBV0FKZ0FBQUFvQUFnQW1BQVFHQkFBS0FBQUFCUVlFQUFzQUFBQUFCZ0lBZ0FBQUFBV0FKd0FBQUFvQUFnQW5BQVFHQkFBTEFBQUFCUVlFQUF3QUFBQUFCZ0lBZ0FBQUFBV0FLQUFBQUFvQUFnQW9BQVFHQkFBRUFBQUFCUVlFQUF3QUFBQUFCZ0lBZ0FBQUFBV0FLUUFBQUFvQUFnQXBBQVFHQkFBSUFBQUFCUVlFQUF3QUFBQUFCZ0lBZ0FBQUFBV0FLZ0FBQUFvQUFnQXFBQVFHQkFBS0FBQUFCUVlFQUEwQUFBQ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VJBQUFBQlFZRUFCSUFBQUFBQmdJQWdBQUFBQVdBTUFBQUFBb0FBZ0F3QUFRR0JBQU5BQUFBQlFZRUFCSUFBQUFBQmdJQWdBQUFBQVdBTVFBQUFBb0FBZ0F4QUFRR0JBQVNBQUFBQlFZRUFCTUFBQUFLQmdFQUFRQUFCWUF5QUFBQUNnQUNBRElBQkFZRUFCTUFBQUFGQmdRQUZBQUFBQW9HQVFBQkFBQUZnRE1BQUFBS0FBSUFNd0FFQmdRQUZBQUFBQVVHQkFBVkFBQUFBQVlDQUFJQUFBQUZnRFFBQUFBS0FBSUFOQUFFQmdRQUZBQUFBQVVHQkFBV0FBQUFDZ1lCQUFFQUFBV0FOUUFBQUFvQUFnQTFBQVFHQkFBV0FBQUFCUVlFQUJjQUFBQUFCZ0lBZ0FBQUFBV0FOZ0FBQUFvQUFnQTJBQVFHQkFBWEFBQUFCUVlFQUJnQUFBQUFCZ0lBZ0FBQUFBV0FOd0FBQUFvQUFnQTNBQVFHQkFBWUFBQUFCUVlFQUJrQUFBQUFCZ0lBZ0FBQUFBV0FPQUFBQUFvQUFnQTRBQVFHQkFBWkFBQUFCUVlFQUJvQUFBQUFCZ0lBZ0FBQUFBV0FPUUFBQUFvQUFnQTVBQVFHQkFBYUFBQUFCUVlFQUJzQUFBQUFCZ0lBZ0FBQUFBV0FPZ0FBQUFvQUFnQTZBQVFHQkFBV0FBQUFCUVlFQUJzQUFBQUFCZ0lBZ0FBQUFBZUFQUUFBQUFRQ0VBQUFBQUFBTkRQNy93QUFBQUR0Qk9iL0NnQUNBRHNBQUFvQ0FBUUFCQW9DQUFFQURRSU1BTzBFNXY4QUFBQUFBQUFBQUE0Q0RBQTBNL3YvQUFBQUFBQUFBQUFQQWd3QTdRVG0vMFl1RlFBQUFBQUFBQUFIZ0Q0QUFBQUVBaEFBQUFBQUFOQjlKQUFBQUFBQVRxVVVBQW9BQWdBOEFBQUtBZ0FFQUFRS0FnQUJBQTBDREFCT3BSUUFBQUFBQUFBQUFBQU9BZ3dBMEgwa0FBQUFBQUFBQUFBQUR3SU1BRTZsRkFDQjJBOEFBQUFBQUFBQUI0QS9BQUFBQkFJUUFBQUFBQUNVV0g4QUFBQUFBRTRxYWdBS0FBSUFQUUFBQ2dJQUJBQUVDZ0lBQVFBTkFnd0FUaXBxQUFBQUFBQUFBQUFBRGdJTUFKUllmd0FBQUFBQUFBQUFBQThDREFCT0ttb0FSaTRWQUFBQUFBQUFBQWVBUUFBQUFBUUNFQUJnNTRFQWxGaFNBR0RuZ1FCT0tqMEFDZ0FDQUQ0QUFBb0NBQVFBQkFvQ0FBRUFEUUlNQUU0cVBRQmc1NEVBQUFBQUFBNENEQUNVV0ZJQVlPZUJBQUFBQUFBUEFnd0FUaW85QUtZVmx3QUFBQUFBQUFBQUFBQUFBQUFBQUE9PQ==</t>
        </r>
      </text>
    </comment>
    <comment ref="K267" authorId="0">
      <text>
        <r>
          <rPr>
            <sz val="9"/>
            <color indexed="81"/>
            <rFont val="Tahoma"/>
            <family val="2"/>
          </rPr>
          <t>QzIxSDE0TjJPNHxNQVNURVIgU0hFRVRQaWN0dXJlIDUxM3xWbXBEUkRBeE1EQUVBd0lCQUFBQUFBQUFBQUFBQUFDQUFBQUFBQU1BRmdBQUFFTm9aVzFFY21GM0lERXlMakF1TWk0eE1EYzJCQUlRQUROczRmK24vc0QvYzJLY0FCdStp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QvUG9RZ1dDQVFBQUFBa0FCZ0lCQUFBQUNRQUdRZ0FBQkFJQWdBQkFBOElBZ0FCQUFPQVBBQUFBQVFDRUFBemJPSC9wLzdBLzNOaW5BQWJ2b2dBQklBQkFBQUFBQUlJQUFBQVN3RGFDY3ovQ2dBQ0FBSUFBZ1FDQUFnQUt3UUNBQUVBU0FRQUFEY0VBUUFCQm9BQUFBQUFBQUlJQUFDZ1RnRGE4Yy8vQkFJUUFBQmdSd0NuL3NEL21ibE9BTnJ4ei84akNBRUEvd0VIQVFEL0FnY0NBQUFBQlFjQkFBTUFCdzRBQVFBQUFBTUFZQURJQUFNQVQwZ0FBQUFBQklBQ0FBQUFBQUlJQUFBQVBBRHRCT2IvQ2dBQ0FBTUFBQUFFZ0FNQUFBQUFBZ2dBQUFCTEFBQUFBQUFLQUFJQUJBQUNCQUlBQ0FBckJBSUFBQUJJQkFBQU53UUJBQUVHZ0FBQUFBQUFBZ2dBQUtCT0FBQVkvUDhFQWhBQUFHQkhBQUFZL1ArWnVVNEFBTmdEQUNNSUFRQUFBZ2NDQUFBQUFBY05BQUVBQUFBREFHQUF5QUFEQUU4QUFBQUFCSUFFQUFBQUFBSUlBQUFBSGdEdEJPYi9DZ0FDQUFVQUFBQUVnQVVBQUFBQUFnZ0FBQUFQQU5vSnpQOEtBQUlBQmdBQUFBU0FCZ0FBQUFBQ0NBQUJBUEgvMmduTS93b0FBZ0FIQUFBQUJJQUhBQUFBQUFJSUFBQUE0di90Qk9iL0NnQUNBQWdBQUFBRWdBZ0FBQUFBQWdnQUFRRHgvd0FBQUFBS0FBSUFDUUFBQUFTQUNRQUFBQUFDQ0FEQXV1Zi9IWWdjQUFvQUFnQUtBQUlFQWdBSUFDc0VBZ0FBQUVnRUFBQUdnQUFBQUFBQUFnZ0F3RnJyL3gyZ0dBQUVBaEFBd0Jyay94MmdHQUJhZE92L0hXQWdBQ01JQVFBQUFnY0NBQUFBQUFjTkFBRUFBQUFEQUdBQXlBQURBRThBQUFBQUJJQUtBQUFBQUFJSUFBQUFBQUJPS2k0QUNnQUNBQXNBQUFBRWdBc0FBQUFBQWdnQVFFVVlBQjJJSEFBS0FBSUFEQUFDQkFJQUJ3QXJCQUlBQUFCSUJBQUFCb0FBQUFBQUFBSUlBSFBZR3dBZDhCZ0FCQUlRQUF5eUZBQWQ4QmdBYzlnYkFGQWpJQUFqQ0FFQUFBSUhBZ0FBQUFBSERRQUJBQUFBQXdCZ0FNZ0FBd0JPQUFBQUFBU0FEQUFBQUFBQ0NBQUFBQThBQUFBQUFBb0FBZ0FOQUFBQUJJQU5BQUFBQUFJSUFBQUFBQUJPS2t3QUNnQUNBQTRBQUFBRWdBNEFBQUFBQWdnQTdRVG0vMDRxV3dBS0FBSUFEd0FBQUFTQUR3QUFBQUFDQ0FEdEJPYi9UaXA1QUFvQUFnQVFBQUFBQklBUUFBQUFBQUlJQUFBQUFBQk9Lb2dBQ2dBQ0FCRUFBQUFFZ0JFQUFBQUFBZ2dBRS9zWkFFNHFlUUFLQUFJQUVnQUFBQVNBRWdBQUFBQUNDQUFUK3hrQVRpcGJBQW9BQWdBVEFBQUFCSUFUQUFBQUFBSUlBQ2IyTXdCT0trd0FDZ0FDQUJRQUFnUUNBQWNBS3dRQ0FBRUFTQVFBQURjRUFRQUJCb0FBQUFBQUFBSUlBRm1KTndCT3drOEFCQUlRQVBOaU1BRG5XMEVBV1lrM0FFN0NUd0FqQ0FFQS93RUhBUUQvQWdjQ0FBQUFCUWNCQUFNQUJ3NEFBUUFBQUFNQVlBRElBQU1BVGtnQUFBQUFCSUFVQUFBQUFBSUlBRG54VFFCT0tsc0FDZ0FDQUJVQUFBQUVnQlVBQUFBQUFnZ0FPZkZOQUU0cWVRQUtBQUlBRmdBQ0JBSUFDQUFyQkFJQUFBQklCQUFBTndRQkFBRUdnQUFBQUFBQUFnZ0FPWkZSQUU1Q2RRQUVBaEFBT1ZGS0FFNUNkUURUcWxFQVRnSjlBQ01JQVFBQUFnY0NBQUFBQUFjTkFBRUFBQUFEQUdBQXlBQURBRThBQUFBQUJJQVdBQUFBQUFJSUFFenNad0JPS2t3QUNnQUNBQmNBQUFBRWdCY0FBQUFBQWdnQVlPZUJBRTRxV3dBS0FBSUFHQUFBQUFTQUdBQUFBQUFDQ0FCejRwc0FUaXBNQUFvQUFnQVpBQUFBQklBWkFBQUFBQUlJQUhQaW13Qk9LaTRBQ2dBQ0FCb0FBQUFFZ0JvQUFBQUFBZ2dBWU9lQkFFNHFId0FLQUFJQUd3QUFBQVNBR3dBQUFBQUNDQUJNN0djQVRpb3VBQW9BQWdBY0FBQUFCWUFkQUFBQUNnQUNBQjBBQkFZRUFBRUFBQUFGQmdRQUFnQUFBQW9HQVFBQkFBQUZnQjRBQUFBS0FBSUFIZ0FFQmdRQUFnQUFBQVVHQkFBREFBQUFBQVlDQUFJQUFBQUZnQjhBQUFBS0FBSUFId0FFQmdRQUFnQUFBQVVHQkFBRUFBQUFDZ1lCQUFFQUFBV0FJQUFBQUFvQUFnQWdBQVFHQkFBRUFBQUFCUVlFQUFVQUFBQUFCZ0lBZ0FBQUFBV0FJUUFBQUFvQUFnQWhBQVFHQkFBRkFBQUFCUVlFQUFZQUFBQUFCZ0lBZ0FBQUFBV0FJZ0FBQUFvQUFnQWlBQVFHQkFBR0FBQUFCUVlFQUFjQUFBQUFCZ0lBZ0FBQUFBV0FJd0FBQUFvQUFnQWpBQVFHQkFBSEFBQUFCUVlFQUFnQUFBQUFCZ0lBZ0FBQUFBV0FKQUFBQUFvQUFnQWtBQVFHQkFBSUFBQUFCUVlFQUFrQUFBQUFCZ0lBZ0FBQUFBV0FKUUFBQUFvQUFnQWxBQVFHQkFBSkFBQUFCUVlFQUFvQUFBQUFCZ0lBZ0FBQUFBV0FKZ0FBQUFvQUFnQW1BQVFHQkFBS0FBQUFCUVlFQUFzQUFBQUFCZ0lBZ0FBQUFBV0FKd0FBQUFvQUFnQW5BQVFHQkFBTEFBQUFCUVlFQUF3QUFBQUFCZ0lBZ0FBQUFBV0FLQUFBQUFvQUFnQW9BQVFHQkFBRUFBQUFCUVlFQUF3QUFBQUFCZ0lBZ0FBQUFBV0FLUUFBQUFvQUFnQXBBQVFHQkFBSUFBQUFCUVlFQUF3QUFBQUFCZ0lBZ0FBQUFBV0FLZ0FBQUFvQUFnQXFBQVFHQkFBS0FBQUFCUVlFQUEwQUFBQ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VJBQUFBQlFZRUFCSUFBQUFBQmdJQWdBQUFBQVdBTUFBQUFBb0FBZ0F3QUFRR0JBQU5BQUFBQlFZRUFCSUFBQUFBQmdJQWdBQUFBQVdBTVFBQUFBb0FBZ0F4QUFRR0JBQVNBQUFBQlFZRUFCTUFBQUFLQmdFQUFRQUFCWUF5QUFBQUNnQUNBRElBQkFZRUFCTUFBQUFGQmdRQUZBQUFBQW9HQVFBQkFBQUZnRE1BQUFBS0FBSUFNd0FFQmdRQUZBQUFBQVVHQkFBVkFBQUFBQVlDQUFJQUFBQUZnRFFBQUFBS0FBSUFOQUFFQmdRQUZBQUFBQVVHQkFBV0FBQUFDZ1lCQUFFQUFBV0FOUUFBQUFvQUFnQTFBQVFHQkFBV0FBQUFCUVlFQUJjQUFBQUFCZ0lBZ0FBQUFBV0FOZ0FBQUFvQUFnQTJBQVFHQkFBWEFBQUFCUVlFQUJnQUFBQUFCZ0lBZ0FBQUFBV0FOd0FBQUFvQUFnQTNBQVFHQkFBWUFBQUFCUVlFQUJrQUFBQUFCZ0lBZ0FBQUFBV0FPQUFBQUFvQUFnQTRBQVFHQkFBWkFBQUFCUVlFQUJvQUFBQUFCZ0lBZ0FBQUFBV0FPUUFBQUFvQUFnQTVBQVFHQkFBYUFBQUFCUVlFQUJzQUFBQUFCZ0lBZ0FBQUFBV0FPZ0FBQUFvQUFnQTZBQVFHQkFBV0FBQUFCUVlFQUJzQUFBQUFCZ0lBZ0FBQUFBZUFQUUFBQUFRQ0VBQUFBQUFBTkRQNy93QUFBQUR0Qk9iL0NnQUNBRHNBQUFvQ0FBUUFCQW9DQUFFQURRSU1BTzBFNXY4QUFBQUFBQUFBQUE0Q0RBQTBNL3YvQUFBQUFBQUFBQUFQQWd3QTdRVG0vMFl1RlFBQUFBQUFBQUFIZ0Q0QUFBQUVBaEFBQUFBQUFOQjlKQUFBQUFBQVRxVVVBQW9BQWdBOEFBQUtBZ0FFQUFRS0FnQUJBQTBDREFCT3BSUUFBQUFBQUFBQUFBQU9BZ3dBMEgwa0FBQUFBQUFBQUFBQUR3SU1BRTZsRkFDQjJBOEFBQUFBQUFBQUI0QS9BQUFBQkFJUUFBQUFBQUNVV0g4QUFBQUFBRTRxYWdBS0FBSUFQUUFBQ2dJQUJBQUVDZ0lBQVFBTkFnd0FUaXBxQUFBQUFBQUFBQUFBRGdJTUFKUllmd0FBQUFBQUFBQUFBQThDREFCT0ttb0FSaTRWQUFBQUFBQUFBQWVBUUFBQUFBUUNFQUJnNTRFQWxGaFNBR0RuZ1FCT0tqMEFDZ0FDQUQ0QUFBb0NBQVFBQkFvQ0FBRUFEUUlNQUU0cVBRQmc1NEVBQUFBQUFBNENEQUNVV0ZJQVlPZUJBQUFBQUFBUEFnd0FUaW85QUtZVmx3QUFBQUFBQUFBQUFBQUFBQUFBQUE9PQ==</t>
        </r>
      </text>
    </comment>
    <comment ref="J268" authorId="0">
      <text>
        <r>
          <rPr>
            <sz val="9"/>
            <color indexed="81"/>
            <rFont val="Tahoma"/>
            <family val="2"/>
          </rPr>
          <t>QzE5SDE1QnJONE8yU3xNQVNURVIgU0hFRVRQaWN0dXJlIDI4N3xWbXBEUkRBeE1EQUVBd0lCQUFBQUFBQUFBQUFBQUFDQUFBQUFBQU1BRmdBQUFFTm9aVzFFY21GM0lERXlMakF1TWk0eE1EYzJCQUlRQUtIcVdQOHROYW4veW5CeEFQYTZl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FMSUdCRVdDQVFBQUFBa0FCZ0lCQUFBQUNRQUdRZ0FBQkFJQWdBQkFBOElBZ0FCQUFPQVBBQUFBQVFDRUFDaDZsai9MVFdwLzhwd2NRRDJ1bmdBQklBQkFBQUFBQUlJQUM0U1dmOWQ0a29BQ2dBQ0FBSUFOd1FCQUFFQUFBU0FBZ0FBQUFBQ0NBQk1tblgvSFoxQkFBb0FBZ0FEQUFBQUJJQURBQUFBQUFJSUFLYmxpLzhLc0ZVQUNnQUNBQVFBQUFBRWdBUUFBQUFBQWdnQXcyMm8vOGxxVEFBS0FBSUFCUUFBQUFTQUJRQUFBQUFDQ0FDR3FxNy9uUkl2QUFvQUFnQUdBQUFBQklBR0FBQUFBQUlJQUN4Zm1QK3gveG9BQ2dBQ0FBY0FBQUFFZ0FjQUFBQUFBZ2dBRDlkNy8vRkVKQUFLQUFJQUNBQUFBQVNBQ0FBQUFBQUNDQUNqTXN2L1hjMGxBQW9BQWdBSkFBSUVBZ0FRQUNzRUFnQUFBRWdFQUFBR2dBQUFBQUFBQWdnQW85TE8vMTF4SWdBRUFoQUFvNUxILzExeElnQTk3TTcvd3hjcEFDTUlBUUFBQWdjQ0FBQUFBQWNOQUFFQUFBQURBR0FBeUFBREFGTUFBQUFBQklBSkFBQUFBQUlJQU9OMzFQOTZWVUlBQ2dBQ0FBb0FBZ1FDQUFnQUt3UUNBQUFBU0FRQUFEY0VBUUFCQm9BQUFBQUFBQUlJQU9NWDJQOTZiVDRBQkFJUUFPUFgwUDk2YlQ0QWZUSFkvM290UmdBakNBRUFBQUlIQWdBQUFBQUhEUUFCQUFBQUF3QmdBTWdBQXdCUEFBQUFBQVNBQ2dBQUFBQUNDQUJqN2NIL1FFVUpBQW9BQWdBTEFBSUVBZ0FJQUNzRUFnQUFBRWdFQUFBM0JBRUFBUWFBQUFBQUFBQUNDQUJqamNYL1FGMEZBQVFDRUFCalRiNy9RRjBGQVAybXhmOUFIUTBBSXdnQkFBQUNCd0lBQUFBQUJ3MEFBUUFBQUFNQVlBRElBQU1BVHdBQUFBQUVnQXNBQUFBQUFnZ0F3THJuL3gySUhBQUtBQUlBREFBQ0JBSUFCd0FyQkFJQUFBQklCQUFBQm9BQUFBQUFBQUlJQVBSTjYvOGQ4QmdBQkFJUUFJMG41UDhkOEJnQTlFM3IvMUFqSUFBakNBRUFBQUlIQWdBQUFBQUhEUUFCQUFBQUF3QmdBTWdBQXdCT0FBQUFBQVNBREFBQUFBQUNDQUFBQUFBQVRpb3VBQW9BQWdBTkFBQUFCSUFOQUFBQUFBSUlBRUJGR0FBZGlCd0FDZ0FDQUE0QUFBQUVnQTRBQUFBQUFnZ0FYYzAwQUYzTkpRQUtBQUlBRHdBQUFBU0FEd0FBQUFBQ0NBQzNHRXNBY2JvUkFBb0FBZ0FRQUFBQUJJQVFBQUFBQUFJSUFOU2dad0N4L3hvQUNnQUNBQkVBQUFBRWdCRUFBQUFBQWdnQWw5MXRBTjFYT0FBS0FBSUFFZ0FDQkFJQUJ3QXJCQUlBQUFCSUJBQUFCb0FBQUFBQUFBSUlBTXB3Y1FEZHZ6UUFCQUlRQUdSS2FnRGR2elFBeW5CeEFCRHpPd0FqQ0FFQUFBSUhBZ0FBQUFBSERRQUJBQUFBQXdCZ0FNZ0FBd0JPQUFBQUFBU0FFZ0FBQUFBQ0NBQTlrbGNBeVdwTUFBb0FBZ0FUQUFBQUJJQVRBQUFBQUFJSUFBRFBYUUQyd21rQUNnQUNBQlFBQWdRQ0FBY0FLd1FDQUFJQVNBUUFBRGNFQVFBQkJvQUFBQUFBQUFJSUFETmlZUUQyS21ZQUJBSVFBTTA3V2dEMkttWUFacFZqQVBhNmVBQWpDQUVBQUFJSEFnQUFBQVVIQVFBQkFBY1BBQUVBQUFBREFHQUF5QUFEQUU1SU1nQUFBQUFFZ0JRQUFBQUFBZ2dBSUFvN0FJa2xRd0FLQUFJQUZRQUFBQVNBRlFBQUFBQUNDQUFBQUE4QUFBQUFBQW9BQWdBV0FBQUFCSUFXQUFBQUFBSUlBUC8vSFFEdEJPYi9DZ0FDQUJjQUFBQUVnQmNBQUFBQUFnZ0EvLzhPQU5vSnpQOEtBQUlBR0FBQUFBU0FHQUFBQUFBQ0NBRC8veDBBeHc2eS93b0FBZ0FaQUFJRUFnQWpBQ3NFQWdBQUFFZ0VBQUEzQkFFQUFRYUFBQUFBQUFBQ0NBQXpreUVBeDA2ei93UUNFQURNYkJvQUxUV3Avek9USVFESFRyUC9Jd2dCQVA4QkJ3RUEvd0lIQWdBQUFBVUhBUUFEQUFjT0FBRUFBQUFEQUdBQXlBQURBRUp5QUFBQUFBU0FHUUFBQUFBQ0NBQUFBUEgvMmduTS93b0FBZ0FhQUFBQUJJQWFBQUFBQUFJSUFBQUE0di90Qk9iL0NnQUNBQnNBQWdRQ0FBY0FLd1FDQUFBQVNBUUFBQWFBQUFBQUFBQUNDQUEwaytYLzdXemkvd1FDRUFETmJONy83V3ppL3pTVDVmOGdvT24vSXdnQkFBQUNCd0lBQUFBQUJ3MEFBUUFBQUFNQVlBRElBQU1BVGdBQUFBQUVnQnNBQUFBQUFnZ0FBQUR4L3dBQUFBQUtBQUlBSEFBQUFBV0FIUUFBQUFvQUFnQWRBQVFHQkFBQkFBQUFCUVlFQUFJQUFBQUtCZ0VBQVFBQUJZQWVBQUFBQ2dBQ0FCNEFCQVlFQUFJQUFBQUZCZ1FBQXdBQUFBQUdBZ0NBQUFBQUJZQWZBQUFBQ2dBQ0FCOEFCQVlFQUFNQUFBQUZCZ1FBQkFBQUFBQUdBZ0NBQUFBQUJZQWdBQUFBQ2dBQ0FDQUFCQVlFQUFRQUFBQUZCZ1FBQlFBQUFBQUdBZ0NBQUFBQUJZQWhBQUFBQ2dBQ0FDRUFCQVlFQUFVQUFBQUZCZ1FBQmdBQUFBQUdBZ0NBQUFBQUJZQWlBQUFBQ2dBQ0FDSUFCQVlFQUFZQUFBQUZCZ1FBQndBQUFBQUdBZ0NBQUFBQUJZQWpBQUFBQ2dBQ0FDTUFCQVlFQUFJQUFBQUZCZ1FBQndBQUFBQUdBZ0NBQUFBQUJZQWtBQUFBQ2dBQ0FDUUFCQVlFQUFVQUFBQUZCZ1FBQ0FBQUFBb0dBUUFCQUFBRmdDVUFBQUFLQUFJQUpRQUVCZ1FBQ0FBQUFBVUdCQUFKQUFBQUFBWUNBQUlBQUFBRmdDWUFBQUFLQUFJQUpnQUVCZ1FBQ0FBQUFBVUdCQUFLQUFBQUFBWUNBQUlBQUFBRmdDY0FBQUFLQUFJQUp3QUVCZ1FBQ0FBQUFBVUdCQUFMQUFBQUNnWUJBQUVBQUFXQUtBQUFBQW9BQWdBb0FBUUdCQUFMQUFBQUJRWUVBQXdBQUFBQUJnSUFnQUFBQUFXQUtRQUFBQW9BQWdBcEFBUUdCQUFNQUFBQUJRWUVBQTBBQUFBQUJnSUFnQUFBQUFXQUtnQUFBQW9BQWdBcUFBUUdCQUFOQUFBQUJRWUVBQTRBQUFBQUFBV0FLd0FBQUFvQUFnQXJBQVFHQkFBT0FBQUFCUVlFQUE4QUFBQUFCZ0lBZ0FBQUFBV0FMQUFBQUFvQUFnQXNBQVFHQkFBUEFBQUFCUVlFQUJBQUFBQUFCZ0lBZ0FBQUFBV0FMUUFBQUFvQUFnQXRBQVFHQkFBUUFBQUFCUVlFQUJFQUFBQUFCZ0lBZ0FBQUFBV0FMZ0FBQUFvQUFnQXVBQVFHQkFBUkFBQUFCUVlFQUJJQUFBQUFCZ0lBZ0FBQUFBV0FMd0FBQUFvQUFnQXZBQVFHQkFBU0FBQUFCUVlFQUJNQUFBQUtCZ0VBQVFBQUJZQXdBQUFBQ2dBQ0FEQUFCQVlFQUJJQUFBQUZCZ1FBRkFBQUFBQUdBZ0NBQUFBQUJZQXhBQUFBQ2dBQ0FERUFCQVlFQUE0QUFBQUZCZ1FBRkFBQUFBQUdBZ0NBQUFBQUJZQXlBQUFBQ2dBQ0FESUFCQVlFQUEwQUFBQUZCZ1FBRlFBQUFBQUdBZ0NBQUFBQUJZQXpBQUFBQ2dBQ0FETUFCQVlFQUJVQUFBQUZCZ1FBRmdBQUFBQUdBZ0NBQUFBQUJZQTBBQUFBQ2dBQ0FEUUFCQVlFQUJZQUFBQUZCZ1FBRndBQUFBQUdBZ0NBQUFBQUJZQTFBQUFBQ2dBQ0FEVUFCQVlFQUJjQUFBQUZCZ1FBR0FBQUFBb0dBUUFCQUFBRmdEWUFBQUFLQUFJQU5nQUVCZ1FBRndBQUFBVUdCQUFaQUFBQUFBWUNBSUFBQUFBRmdEY0FBQUFLQUFJQU53QUVCZ1FBR1FBQUFBVUdCQUFhQUFBQUFBWUNBSUFBQUFBRmdEZ0FBQUFLQUFJQU9BQUVCZ1FBR2dBQUFBVUdCQUFiQUFBQUFBWUNBSUFBQUFBRmdEa0FBQUFLQUFJQU9RQUVCZ1FBQ3dBQUFBVUdCQUFiQUFBQUFBWUNBSUFBQUFBRmdEb0FBQUFLQUFJQU9nQUVCZ1FBRlFBQUFBVUdCQUFiQUFBQUFBWUNBSUFBQUFBSGdEMEFBQUFFQWhBQWFTS1MveVNHVFFCcElwTC8zVmM0QUFvQUFnQTdBQUFLQWdBRUFBUUtBZ0FCQUEwQ0RBRGRWemdBYVNLUy93QUFBQUFPQWd3QUpJWk5BR2tpa3Y4QUFBQUFEd0lNQU4xWE9BQ3ZVS2YvQUFBQUFBQUFCNEErQUFBQUJBSVFBQUFBQUFEUWZTUUFBQUFBQUU2bEZBQUtBQUlBUEFBUUFFY0FBQUJVYUdWeVpTQnBjeUJoSUhaaGJHVnVZMlVnYjNJZ1kyaGhjbWRsSUdWeWNtOXlJSE52YldWM2FHVnlaU0JwYmlCMGFHbHpJR0Z5YjIxaGRHbGpJSE41YzNSbGJTNEFDZ0lBQkFBRUNnSUFBUUFOQWd3QVRxVVVBQUFBQUFBQUFBQUFEZ0lNQU5COUpBQUFBQUFBQUFBQUFBOENEQUJPcFJRQWdkZ1BBQUFBQUFBQUFBZUFQd0FBQUFRQ0VBQjZWVkVBNDBCRUFIcFZVUUNkRWk4QUNnQUNBRDBBQUFvQ0FBUUFCQW9DQUFFQURRSU1BSjBTTHdCNlZWRUFBQUFBQUE0Q0RBRGpRRVFBZWxWUkFBQUFBQUFQQWd3QW5SSXZBTUNEWmdBQUFBQUFBQUFIZ0VBQUFBQUVBaEFBQUFBQUFEUXorLzhBQUFBQTdRVG0vd29BQWdBK0FBQUtBZ0FFQUFRS0FnQUJBQTBDREFEdEJPYi9BQUFBQUFBQUFBQU9BZ3dBTkRQNy93QUFBQUFBQUFBQUR3SU1BTzBFNXY5R0xoVUFBQUFBQUFBQUFBQUFBQUFBQUFBPQ==</t>
        </r>
      </text>
    </comment>
    <comment ref="K268" authorId="0">
      <text>
        <r>
          <rPr>
            <sz val="9"/>
            <color indexed="81"/>
            <rFont val="Tahoma"/>
            <family val="2"/>
          </rPr>
          <t>QzE5SDE1QnJONE8yU3xNQVNURVIgU0hFRVRQaWN0dXJlIDI4N3xWbXBEUkRBeE1EQUVBd0lCQUFBQUFBQUFBQUFBQUFDQUFBQUFBQU1BRmdBQUFFTm9aVzFFY21GM0lERXlMakF1TWk0eE1EYzJCQUlRQUtIcVdQOHROYW4veW5CeEFQYTZl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FMSUdCRVdDQVFBQUFBa0FCZ0lCQUFBQUNRQUdRZ0FBQkFJQWdBQkFBOElBZ0FCQUFPQVBBQUFBQVFDRUFDaDZsai9MVFdwLzhwd2NRRDJ1bmdBQklBQkFBQUFBQUlJQUM0U1dmOWQ0a29BQ2dBQ0FBSUFOd1FCQUFFQUFBU0FBZ0FBQUFBQ0NBQk1tblgvSFoxQkFBb0FBZ0FEQUFBQUJJQURBQUFBQUFJSUFLYmxpLzhLc0ZVQUNnQUNBQVFBQUFBRWdBUUFBQUFBQWdnQXcyMm8vOGxxVEFBS0FBSUFCUUFBQUFTQUJRQUFBQUFDQ0FDR3FxNy9uUkl2QUFvQUFnQUdBQUFBQklBR0FBQUFBQUlJQUN4Zm1QK3gveG9BQ2dBQ0FBY0FBQUFFZ0FjQUFBQUFBZ2dBRDlkNy8vRkVKQUFLQUFJQUNBQUFBQVNBQ0FBQUFBQUNDQUNqTXN2L1hjMGxBQW9BQWdBSkFBSUVBZ0FRQUNzRUFnQUFBRWdFQUFBR2dBQUFBQUFBQWdnQW85TE8vMTF4SWdBRUFoQUFvNUxILzExeElnQTk3TTcvd3hjcEFDTUlBUUFBQWdjQ0FBQUFBQWNOQUFFQUFBQURBR0FBeUFBREFGTUFBQUFBQklBSkFBQUFBQUlJQU9OMzFQOTZWVUlBQ2dBQ0FBb0FBZ1FDQUFnQUt3UUNBQUFBU0FRQUFEY0VBUUFCQm9BQUFBQUFBQUlJQU9NWDJQOTZiVDRBQkFJUUFPUFgwUDk2YlQ0QWZUSFkvM290UmdBakNBRUFBQUlIQWdBQUFBQUhEUUFCQUFBQUF3QmdBTWdBQXdCUEFBQUFBQVNBQ2dBQUFBQUNDQUJqN2NIL1FFVUpBQW9BQWdBTEFBSUVBZ0FJQUNzRUFnQUFBRWdFQUFBM0JBRUFBUWFBQUFBQUFBQUNDQUJqamNYL1FGMEZBQVFDRUFCalRiNy9RRjBGQVAybXhmOUFIUTBBSXdnQkFBQUNCd0lBQUFBQUJ3MEFBUUFBQUFNQVlBRElBQU1BVHdBQUFBQUVnQXNBQUFBQUFnZ0F3THJuL3gySUhBQUtBQUlBREFBQ0JBSUFCd0FyQkFJQUFBQklCQUFBQm9BQUFBQUFBQUlJQVBSTjYvOGQ4QmdBQkFJUUFJMG41UDhkOEJnQTlFM3IvMUFqSUFBakNBRUFBQUlIQWdBQUFBQUhEUUFCQUFBQUF3QmdBTWdBQXdCT0FBQUFBQVNBREFBQUFBQUNDQUFBQUFBQVRpb3VBQW9BQWdBTkFBQUFCSUFOQUFBQUFBSUlBRUJGR0FBZGlCd0FDZ0FDQUE0QUFBQUVnQTRBQUFBQUFnZ0FYYzAwQUYzTkpRQUtBQUlBRHdBQUFBU0FEd0FBQUFBQ0NBQzNHRXNBY2JvUkFBb0FBZ0FRQUFBQUJJQVFBQUFBQUFJSUFOU2dad0N4L3hvQUNnQUNBQkVBQUFBRWdCRUFBQUFBQWdnQWw5MXRBTjFYT0FBS0FBSUFFZ0FDQkFJQUJ3QXJCQUlBQUFCSUJBQUFCb0FBQUFBQUFBSUlBTXB3Y1FEZHZ6UUFCQUlRQUdSS2FnRGR2elFBeW5CeEFCRHpPd0FqQ0FFQUFBSUhBZ0FBQUFBSERRQUJBQUFBQXdCZ0FNZ0FBd0JPQUFBQUFBU0FFZ0FBQUFBQ0NBQTlrbGNBeVdwTUFBb0FBZ0FUQUFBQUJJQVRBQUFBQUFJSUFBRFBYUUQyd21rQUNnQUNBQlFBQWdRQ0FBY0FLd1FDQUFJQVNBUUFBRGNFQVFBQkJvQUFBQUFBQUFJSUFETmlZUUQyS21ZQUJBSVFBTTA3V2dEMkttWUFacFZqQVBhNmVBQWpDQUVBQUFJSEFnQUFBQVVIQVFBQkFBY1BBQUVBQUFBREFHQUF5QUFEQUU1SU1nQUFBQUFFZ0JRQUFBQUFBZ2dBSUFvN0FJa2xRd0FLQUFJQUZRQUFBQVNBRlFBQUFBQUNDQUFBQUE4QUFBQUFBQW9BQWdBV0FBQUFCSUFXQUFBQUFBSUlBUC8vSFFEdEJPYi9DZ0FDQUJjQUFBQUVnQmNBQUFBQUFnZ0EvLzhPQU5vSnpQOEtBQUlBR0FBQUFBU0FHQUFBQUFBQ0NBRC8veDBBeHc2eS93b0FBZ0FaQUFJRUFnQWpBQ3NFQWdBQUFFZ0VBQUEzQkFFQUFRYUFBQUFBQUFBQ0NBQXpreUVBeDA2ei93UUNFQURNYkJvQUxUV3Avek9USVFESFRyUC9Jd2dCQVA4QkJ3RUEvd0lIQWdBQUFBVUhBUUFEQUFjT0FBRUFBQUFEQUdBQXlBQURBRUp5QUFBQUFBU0FHUUFBQUFBQ0NBQUFBUEgvMmduTS93b0FBZ0FhQUFBQUJJQWFBQUFBQUFJSUFBQUE0di90Qk9iL0NnQUNBQnNBQWdRQ0FBY0FLd1FDQUFBQVNBUUFBQWFBQUFBQUFBQUNDQUEwaytYLzdXemkvd1FDRUFETmJONy83V3ppL3pTVDVmOGdvT24vSXdnQkFBQUNCd0lBQUFBQUJ3MEFBUUFBQUFNQVlBRElBQU1BVGdBQUFBQUVnQnNBQUFBQUFnZ0FBQUR4L3dBQUFBQUtBQUlBSEFBQUFBV0FIUUFBQUFvQUFnQWRBQVFHQkFBQkFBQUFCUVlFQUFJQUFBQUtCZ0VBQVFBQUJZQWVBQUFBQ2dBQ0FCNEFCQVlFQUFJQUFBQUZCZ1FBQXdBQUFBQUdBZ0NBQUFBQUJZQWZBQUFBQ2dBQ0FCOEFCQVlFQUFNQUFBQUZCZ1FBQkFBQUFBQUdBZ0NBQUFBQUJZQWdBQUFBQ2dBQ0FDQUFCQVlFQUFRQUFBQUZCZ1FBQlFBQUFBQUdBZ0NBQUFBQUJZQWhBQUFBQ2dBQ0FDRUFCQVlFQUFVQUFBQUZCZ1FBQmdBQUFBQUdBZ0NBQUFBQUJZQWlBQUFBQ2dBQ0FDSUFCQVlFQUFZQUFBQUZCZ1FBQndBQUFBQUdBZ0NBQUFBQUJZQWpBQUFBQ2dBQ0FDTUFCQVlFQUFJQUFBQUZCZ1FBQndBQUFBQUdBZ0NBQUFBQUJZQWtBQUFBQ2dBQ0FDUUFCQVlFQUFVQUFBQUZCZ1FBQ0FBQUFBb0dBUUFCQUFBRmdDVUFBQUFLQUFJQUpRQUVCZ1FBQ0FBQUFBVUdCQUFKQUFBQUFBWUNBQUlBQUFBRmdDWUFBQUFLQUFJQUpnQUVCZ1FBQ0FBQUFBVUdCQUFLQUFBQUFBWUNBQUlBQUFBRmdDY0FBQUFLQUFJQUp3QUVCZ1FBQ0FBQUFBVUdCQUFMQUFBQUNnWUJBQUVBQUFXQUtBQUFBQW9BQWdBb0FBUUdCQUFMQUFBQUJRWUVBQXdBQUFBQUJnSUFnQUFBQUFXQUtRQUFBQW9BQWdBcEFBUUdCQUFNQUFBQUJRWUVBQTBBQUFBQUJnSUFnQUFBQUFXQUtnQUFBQW9BQWdBcUFBUUdCQUFOQUFBQUJRWUVBQTRBQUFBQUFBV0FLd0FBQUFvQUFnQXJBQVFHQkFBT0FBQUFCUVlFQUE4QUFBQUFCZ0lBZ0FBQUFBV0FMQUFBQUFvQUFnQXNBQVFHQkFBUEFBQUFCUVlFQUJBQUFBQUFCZ0lBZ0FBQUFBV0FMUUFBQUFvQUFnQXRBQVFHQkFBUUFBQUFCUVlFQUJFQUFBQUFCZ0lBZ0FBQUFBV0FMZ0FBQUFvQUFnQXVBQVFHQkFBUkFBQUFCUVlFQUJJQUFBQUFCZ0lBZ0FBQUFBV0FMd0FBQUFvQUFnQXZBQVFHQkFBU0FBQUFCUVlFQUJNQUFBQUtCZ0VBQVFBQUJZQXdBQUFBQ2dBQ0FEQUFCQVlFQUJJQUFBQUZCZ1FBRkFBQUFBQUdBZ0NBQUFBQUJZQXhBQUFBQ2dBQ0FERUFCQVlFQUE0QUFBQUZCZ1FBRkFBQUFBQUdBZ0NBQUFBQUJZQXlBQUFBQ2dBQ0FESUFCQVlFQUEwQUFBQUZCZ1FBRlFBQUFBQUdBZ0NBQUFBQUJZQXpBQUFBQ2dBQ0FETUFCQVlFQUJVQUFBQUZCZ1FBRmdBQUFBQUdBZ0NBQUFBQUJZQTBBQUFBQ2dBQ0FEUUFCQVlFQUJZQUFBQUZCZ1FBRndBQUFBQUdBZ0NBQUFBQUJZQTFBQUFBQ2dBQ0FEVUFCQVlFQUJjQUFBQUZCZ1FBR0FBQUFBb0dBUUFCQUFBRmdEWUFBQUFLQUFJQU5nQUVCZ1FBRndBQUFBVUdCQUFaQUFBQUFBWUNBSUFBQUFBRmdEY0FBQUFLQUFJQU53QUVCZ1FBR1FBQUFBVUdCQUFhQUFBQUFBWUNBSUFBQUFBRmdEZ0FBQUFLQUFJQU9BQUVCZ1FBR2dBQUFBVUdCQUFiQUFBQUFBWUNBSUFBQUFBRmdEa0FBQUFLQUFJQU9RQUVCZ1FBQ3dBQUFBVUdCQUFiQUFBQUFBWUNBSUFBQUFBRmdEb0FBQUFLQUFJQU9nQUVCZ1FBRlFBQUFBVUdCQUFiQUFBQUFBWUNBSUFBQUFBSGdEMEFBQUFFQWhBQWFTS1MveVNHVFFCcElwTC8zVmM0QUFvQUFnQTdBQUFLQWdBRUFBUUtBZ0FCQUEwQ0RBRGRWemdBYVNLUy93QUFBQUFPQWd3QUpJWk5BR2tpa3Y4QUFBQUFEd0lNQU4xWE9BQ3ZVS2YvQUFBQUFBQUFCNEErQUFBQUJBSVFBQUFBQUFEUWZTUUFBQUFBQUU2bEZBQUtBQUlBUEFBUUFFY0FBQUJVYUdWeVpTQnBjeUJoSUhaaGJHVnVZMlVnYjNJZ1kyaGhjbWRsSUdWeWNtOXlJSE52YldWM2FHVnlaU0JwYmlCMGFHbHpJR0Z5YjIxaGRHbGpJSE41YzNSbGJTNEFDZ0lBQkFBRUNnSUFBUUFOQWd3QVRxVVVBQUFBQUFBQUFBQUFEZ0lNQU5COUpBQUFBQUFBQUFBQUFBOENEQUJPcFJRQWdkZ1BBQUFBQUFBQUFBZUFQd0FBQUFRQ0VBQjZWVkVBNDBCRUFIcFZVUUNkRWk4QUNnQUNBRDBBQUFvQ0FBUUFCQW9DQUFFQURRSU1BSjBTTHdCNlZWRUFBQUFBQUE0Q0RBRGpRRVFBZWxWUkFBQUFBQUFQQWd3QW5SSXZBTUNEWmdBQUFBQUFBQUFIZ0VBQUFBQUVBaEFBQUFBQUFEUXorLzhBQUFBQTdRVG0vd29BQWdBK0FBQUtBZ0FFQUFRS0FnQUJBQTBDREFEdEJPYi9BQUFBQUFBQUFBQU9BZ3dBTkRQNy93QUFBQUFBQUFBQUR3SU1BTzBFNXY5R0xoVUFBQUFBQUFBQUFBQUFBQUFBQUFBPQ==</t>
        </r>
      </text>
    </comment>
    <comment ref="J269" authorId="0">
      <text>
        <r>
          <rPr>
            <sz val="9"/>
            <color indexed="81"/>
            <rFont val="Tahoma"/>
            <family val="2"/>
          </rPr>
          <t>QzIySDI2TjRPMlN8TUFTVEVSIFNIRUVUUGljdHVyZSA1NTl8Vm1wRFJEQXhNREFFQXdJQkFBQUFBQUFBQUFBQUFBQ0FBQUFBQUFNQUZnQUFBRU5vWlcxRWNtRjNJREV5TGpBdU1pNHhNRGMyQkFJUUFETnM4UCswMDVmL3paUFNBRXd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CLzdWQWtXQ0FRQUFBQWtBQmdJQkFBQUFDUUFHUWdBQUJBSUFnQUJBQThJQWdBQkFBT0FQZ0FBQUFRQ0VBQXpiUEQvdE5PWC84MlQwZ0JNTEdnQUJJQUJBQUFBQUFJSUFBQUF3d0JNN0djQUNnQUNBQUlBTndRQkFBRUFBQVNBQWdBQUFBQUNDQUFBQU5JQU9mRk5BQW9BQWdBREFEY0VBUUFCQUFBRWdBTUFBQUFBQWdnQUFBRERBQ2IyTXdBS0FBSUFCQUEzQkFFQUFRQUFCSUFFQUFBQUFBSUlBQUFBMGdBVCt4a0FDZ0FDQUFVQU53UUJBQUVBQUFTQUJRQUFBQUFDQ0FBQUFNTUFBQUFBQUFvQUFnQUdBQUlFQWdBSEFDc0VBZ0FBQUVnRUFBQUdnQUFBQUFBQUFnZ0FNNVBHQUFCby9QOEVBaEFBekd5L0FBQm8vUDh6azhZQU01c0RBQ01JQVFBQUFnY0NBQUFBQUFjTkFBRUFBQUFEQUdBQXlBQURBRTRBQUFBQUJJQUdBQUFBQUFJSUFBQUEwZ0R0Qk9iL0NnQUNBQWNBTndRQkFBRUFBQVNBQndBQUFBQUNDQUFBQU1NQTJnbk0vd29BQWdBSUFEY0VBUUFCQUFBRWdBZ0FBQUFBQWdnQUFBRFNBTWNPc3Y4S0FBSUFDUUEzQkFFQUFRQUFCSUFKQUFBQUFBSUlBQUFBd3dDMEU1ai9DZ0FDQUFvQU53UUJBQUVBQUFTQUNnQUFBQUFDQ0FBQUFLVUFBQUFBQUFvQUFnQUxBQUFBQklBTEFBQUFBQUlJQUFBQWxnRHRCT2IvQ2dBQ0FBd0FBQUFFZ0F3QUFBQUFBZ2dBQUFCNEFPMEU1djhLQUFJQURRQUFBQVNBRFFBQUFBQUNDQUFBQUdrQUFBQUFBQW9BQWdBT0FBQUFCSUFPQUFBQUFBSUlBQUFBZUFBVCt4a0FDZ0FDQUE4QUFBQUVnQThBQUFBQUFnZ0FBQUNXQUJQN0dRQUtBQUlBRUFBQUFBU0FFQUFBQUFBQ0NBQUFBS1VBSnZZekFBb0FBZ0FSQURjRUFRQUJBQUFFZ0JFQUFBQUFBZ2dBQUFDMEFEbnhUUUFLQUFJQUVnQUNCQUlBQndBckJBSUFBQUJJQkFBQU53UUJBQUVHZ0FBQUFBQUFBZ2dBTTVPM0FEbFpTZ0FFQWhBQXpHeXdBRGxaU2dBems3Y0FiSXhSQUNNSUFRQUFBZ2NDQUFBQUFBY05BQUVBQUFBREFHQUF5QUFEQUU0QUFBQUFCSUFTQUFBQUFBSUlBQUFBU3dBQUFBQUFDZ0FDQUJNQUFnUUNBQkFBS3dRQ0FBQUFTQVFBQUFhQUFBQUFBQUFDQ0FBQW9FNEFBYVQ4L3dRQ0VBQUFZRWNBQWFUOC81bTVUZ0JtU2dNQUl3Z0JBQUFDQndJQUFBQUFCdzBBQVFBQUFBTUFZQURJQUFNQVV3QUFBQUFFZ0JNQUFBQUFBZ2dBQUFCTEFBQUFIZ0FLQUFJQUZBQUNCQUlBQ0FBckJBSUFBQUJJQkFBQU53UUJBQUVHZ0FBQUFBQUFBZ2dBQUtCT0FBQVlHZ0FFQWhBQUFHQkhBQUFZR2dDWnVVNEFBTmdoQUNNSUFRQUFBZ2NDQUFBQUFBY05BQUVBQUFBREFHQUF5QUFEQUU4QUFBQUFCSUFVQUFBQUFBSUlBQUFBU3dBQkFPTC9DZ0FDQUJVQUFnUUNBQWdBS3dRQ0FBQUFTQVFBQURjRUFRQUJCb0FBQUFBQUFBSUlBQUNnVGdBQkdONy9CQUlRQUFCZ1J3QUJHTjcvbWJsT0FBSFk1ZjhqQ0FFQUFBSUhBZ0FBQUFBSERRQUJBQUFBQXdCZ0FNZ0FBd0JQQUFBQUFBU0FGUUFBQUFBQ0NBQUFBQzBBQUFBQUFBb0FBZ0FXQUFJRUFnQUhBQ3NFQWdBQkFFZ0VBQUEzQkFFQUFRYUFBQUFBQUFBQ0NBQXprekFBQVdqOC93UUNFQURNYkNrQUFXajgvek9UTUFCbXpnb0FJd2dCQUFBQ0J3SUFBQUFGQndFQUFRQUhEZ0FCQUFBQUF3QmdBTWdBQXdCT1NBQUFBQUFFZ0JZQUFBQUFBZ2dBLy84ZEFPMEU1djhLQUFJQUZ3QUFBQVNBRndBQUFBQUNDQUQvL3l3QTJnbk0vd29BQWdBWUFBQUFCSUFZQUFBQUFBSUlBQUFBSGdESERyTC9DZ0FDQUJrQUFBQUVnQmtBQUFBQUFnZ0FBQUFBQU1jT3N2OEtBQUlBR2dBQUFBU0FHZ0FBQUFBQ0NBQUFBUEgvMmduTS93b0FBZ0FiQUFBQUJJQWJBQUFBQUFJSUFBQUFBQUR0Qk9iL0NnQUNBQndBQUFBRWdCd0FBQUFBQWdnQUFBQ2xBTm9KelA4S0FBSUFIUUEzQkFFQUFRQUFCSUFkQUFBQUFBSUlBQUFBdEFESERyTC9DZ0FDQUI0QUFnUUNBQWNBS3dRQ0FBQUFTQVFBQURjRUFRQUJCb0FBQUFBQUFBSUlBRE9UdHdESGRxNy9CQUlRQU14c3NBREhkcTcvTTVPM0FQcXB0ZjhqQ0FFQUFBSUhBZ0FBQUFBSERRQUJBQUFBQXdCZ0FNZ0FBd0JPQUFBQUFBV0FId0FBQUFvQUFnQWZBQVFHQkFBQkFBQUFCUVlFQUFJQUFBQUtCZ0VBQVFBQUJZQWdBQUFBQ2dBQ0FDQUFCQVlFQUFJQUFBQUZCZ1FBQXdBQUFBb0dBUUFCQUFBRmdDRUFBQUFLQUFJQUlRQUVCZ1FBQXdBQUFBVUdCQUFFQUFBQUNnWUJBQUVBQUFXQUlnQUFBQW9BQWdBaUFBUUdCQUFFQUFBQUJRWUVBQVVBQUFBS0JnRUFBUUFBQllBakFBQUFDZ0FDQUNNQUJBWUVBQVVBQUFBRkJnUUFCZ0FBQUFvR0FRQUJBQUFGZ0NRQUFBQUtBQUlBSkFBRUJnUUFCZ0FBQUFVR0JBQUhBQUFBQ2dZQkFBRUFBQVdBSlFBQUFBb0FBZ0FsQUFRR0JBQUhBQUFBQlFZRUFBZ0FBQUFLQmdFQUFRQUFCWUFtQUFBQUNnQUNBQ1lBQkFZRUFBZ0FBQUFGQmdRQUNRQUFBQW9HQVFBQkFBQUZnQ2NBQUFBS0FBSUFKd0FFQmdRQUJRQUFBQVVHQkFBS0FBQUFDZ1lCQUFFQUFBV0FLQUFBQUFvQUFnQW9BQVFHQkFBS0FBQUFCUVlFQUFzQUFBQUFCZ0lBZ0FBQUFBV0FLUUFBQUFvQUFnQXBBQVFHQkFBTEFBQUFCUVlFQUF3QUFBQUFCZ0lBZ0FBQUFBV0FLZ0FBQUFvQUFnQXFBQVFHQkFBTUFBQUFCUVlFQUEwQUFBQUFCZ0lBZ0FBQUFBV0FLd0FBQUFvQUFnQXJBQVFHQkFBTkFBQUFCUVlFQUE0QUFBQUFCZ0lBZ0FBQUFBV0FMQUFBQUFvQUFnQXNBQVFHQkFBT0FBQUFCUVlFQUE4QUFBQUFCZ0lBZ0FBQUFBV0FMUUFBQUFvQUFnQXRBQVFHQkFBS0FBQUFCUVlFQUE4QUFBQUFCZ0lBZ0FBQUFBV0FMZ0FBQUFvQUFnQXVBQVFHQkFBUEFBQUFCUVlFQUJBQUFBQUtCZ0VBQVFBQUJZQXZBQUFBQ2dBQ0FDOEFCQVlFQUJBQUFBQUZCZ1FBRVFBQUFBQUdBZ0FFQUFvR0FRQUJBQUFGZ0RBQUFBQUtBQUlBTUFBRUJnUUFEUUFBQUFVR0JBQVNBQUFBQ2dZQkFBRUFBQVdBTVFBQUFBb0FBZ0F4QUFRR0JBQVNBQUFBQlFZRUFCTUFBQUFBQmdJQUFnQUFBQVdBTWdBQUFBb0FBZ0F5QUFRR0JBQVNBQUFBQlFZRUFCUUFBQUFBQmdJQUFnQUFBQVdBTXdBQUFBb0FBZ0F6QUFRR0JBQVNBQUFBQlFZRUFCVUFBQUFLQmdFQUFRQUFCWUEwQUFBQUNnQUNBRFFBQkFZRUFCVUFBQUFGQmdRQUZnQUFBQW9HQVFBQkFBQUZnRFVBQUFBS0FBSUFOUUFFQmdRQUZnQUFBQVVHQkFBWEFBQUFBQVlDQUlBQUFBQUZnRFlBQUFBS0FBSUFOZ0FFQmdRQUZ3QUFBQVVHQkFBWUFBQUFBQVlDQUlBQUFBQUZnRGNBQUFBS0FBSUFOd0FFQmdRQUdBQUFBQVVHQkFBWkFBQUFBQVlDQUlBQUFBQUZnRGdBQUFBS0FBSUFPQUFFQmdRQUdRQUFBQVVHQkFBYUFBQUFBQVlDQUlBQUFBQUZnRGtBQUFBS0FBSUFPUUFFQmdRQUdnQUFBQVVHQkFBYkFBQUFBQVlDQUlBQUFBQUZnRG9BQUFBS0FBSUFPZ0FFQmdRQUZnQUFBQVVHQkFBYkFBQUFBQVlDQUlBQUFBQUZnRHNBQUFBS0FBSUFPd0FFQmdRQUN3QUFBQVVHQkFBY0FBQUFDZ1lCQUFFQUFBV0FQQUFBQUFvQUFnQThBQVFHQkFBY0FBQUFCUVlFQUIwQUFBQUFCZ0lBQkFBS0JnRUFBUUFBQjRBL0FBQUFCQUlRQUFBQWh3QkdMaFVBQUFDSEFBQUFBQUFLQUFJQVBRQUFDZ0lBQkFBRUNnSUFBUUFOQWd3QUFBQUFBQUFBaHdBQUFBQUFEZ0lNQUVZdUZRQUFBSWNBQUFBQUFBOENEQUFBQUFBQVJpNmNBQUFBQUFBQUFBZUFRQUFBQUFRQ0VBRC8vdzRBSURqaC8vLy9EZ0RhQ2N6L0NnQUNBRDRBQUFvQ0FBUUFCQW9DQUFFQURRSU1BTm9KelAvLy93NEFBQUFBQUE0Q0RBQWdPT0gvLy84T0FBQUFBQUFQQWd3QTJnbk0vMFl1SkFBQUFBQUFBQUFBQUFBQUFBQUFBQT09</t>
        </r>
      </text>
    </comment>
    <comment ref="K269" authorId="0">
      <text>
        <r>
          <rPr>
            <sz val="9"/>
            <color indexed="81"/>
            <rFont val="Tahoma"/>
            <family val="2"/>
          </rPr>
          <t>QzIySDI2TjRPMlN8TUFTVEVSIFNIRUVUUGljdHVyZSA1NTl8Vm1wRFJEQXhNREFFQXdJQkFBQUFBQUFBQUFBQUFBQ0FBQUFBQUFNQUZnQUFBRU5vWlcxRWNtRjNJREV5TGpBdU1pNHhNRGMyQkFJUUFETnM4UCswMDVmL3paUFNBRXd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CLzdWQWtXQ0FRQUFBQWtBQmdJQkFBQUFDUUFHUWdBQUJBSUFnQUJBQThJQWdBQkFBT0FQZ0FBQUFRQ0VBQXpiUEQvdE5PWC84MlQwZ0JNTEdnQUJJQUJBQUFBQUFJSUFBQUF3d0JNN0djQUNnQUNBQUlBTndRQkFBRUFBQVNBQWdBQUFBQUNDQUFBQU5JQU9mRk5BQW9BQWdBREFEY0VBUUFCQUFBRWdBTUFBQUFBQWdnQUFBRERBQ2IyTXdBS0FBSUFCQUEzQkFFQUFRQUFCSUFFQUFBQUFBSUlBQUFBMGdBVCt4a0FDZ0FDQUFVQU53UUJBQUVBQUFTQUJRQUFBQUFDQ0FBQUFNTUFBQUFBQUFvQUFnQUdBQUlFQWdBSEFDc0VBZ0FBQUVnRUFBQUdnQUFBQUFBQUFnZ0FNNVBHQUFCby9QOEVBaEFBekd5L0FBQm8vUDh6azhZQU01c0RBQ01JQVFBQUFnY0NBQUFBQUFjTkFBRUFBQUFEQUdBQXlBQURBRTRBQUFBQUJJQUdBQUFBQUFJSUFBQUEwZ0R0Qk9iL0NnQUNBQWNBTndRQkFBRUFBQVNBQndBQUFBQUNDQUFBQU1NQTJnbk0vd29BQWdBSUFEY0VBUUFCQUFBRWdBZ0FBQUFBQWdnQUFBRFNBTWNPc3Y4S0FBSUFDUUEzQkFFQUFRQUFCSUFKQUFBQUFBSUlBQUFBd3dDMEU1ai9DZ0FDQUFvQU53UUJBQUVBQUFTQUNnQUFBQUFDQ0FBQUFLVUFBQUFBQUFvQUFnQUxBQUFBQklBTEFBQUFBQUlJQUFBQWxnRHRCT2IvQ2dBQ0FBd0FBQUFFZ0F3QUFBQUFBZ2dBQUFCNEFPMEU1djhLQUFJQURRQUFBQVNBRFFBQUFBQUNDQUFBQUdrQUFBQUFBQW9BQWdBT0FBQUFCSUFPQUFBQUFBSUlBQUFBZUFBVCt4a0FDZ0FDQUE4QUFBQUVnQThBQUFBQUFnZ0FBQUNXQUJQN0dRQUtBQUlBRUFBQUFBU0FFQUFBQUFBQ0NBQUFBS1VBSnZZekFBb0FBZ0FSQURjRUFRQUJBQUFFZ0JFQUFBQUFBZ2dBQUFDMEFEbnhUUUFLQUFJQUVnQUNCQUlBQndBckJBSUFBQUJJQkFBQU53UUJBQUVHZ0FBQUFBQUFBZ2dBTTVPM0FEbFpTZ0FFQWhBQXpHeXdBRGxaU2dBems3Y0FiSXhSQUNNSUFRQUFBZ2NDQUFBQUFBY05BQUVBQUFBREFHQUF5QUFEQUU0QUFBQUFCSUFTQUFBQUFBSUlBQUFBU3dBQUFBQUFDZ0FDQUJNQUFnUUNBQkFBS3dRQ0FBQUFTQVFBQUFhQUFBQUFBQUFDQ0FBQW9FNEFBYVQ4L3dRQ0VBQUFZRWNBQWFUOC81bTVUZ0JtU2dNQUl3Z0JBQUFDQndJQUFBQUFCdzBBQVFBQUFBTUFZQURJQUFNQVV3QUFBQUFFZ0JNQUFBQUFBZ2dBQUFCTEFBQUFIZ0FLQUFJQUZBQUNCQUlBQ0FBckJBSUFBQUJJQkFBQU53UUJBQUVHZ0FBQUFBQUFBZ2dBQUtCT0FBQVlHZ0FFQWhBQUFHQkhBQUFZR2dDWnVVNEFBTmdoQUNNSUFRQUFBZ2NDQUFBQUFBY05BQUVBQUFBREFHQUF5QUFEQUU4QUFBQUFCSUFVQUFBQUFBSUlBQUFBU3dBQkFPTC9DZ0FDQUJVQUFnUUNBQWdBS3dRQ0FBQUFTQVFBQURjRUFRQUJCb0FBQUFBQUFBSUlBQUNnVGdBQkdONy9CQUlRQUFCZ1J3QUJHTjcvbWJsT0FBSFk1ZjhqQ0FFQUFBSUhBZ0FBQUFBSERRQUJBQUFBQXdCZ0FNZ0FBd0JQQUFBQUFBU0FGUUFBQUFBQ0NBQUFBQzBBQUFBQUFBb0FBZ0FXQUFJRUFnQUhBQ3NFQWdBQkFFZ0VBQUEzQkFFQUFRYUFBQUFBQUFBQ0NBQXprekFBQVdqOC93UUNFQURNYkNrQUFXajgvek9UTUFCbXpnb0FJd2dCQUFBQ0J3SUFBQUFGQndFQUFRQUhEZ0FCQUFBQUF3QmdBTWdBQXdCT1NBQUFBQUFFZ0JZQUFBQUFBZ2dBLy84ZEFPMEU1djhLQUFJQUZ3QUFBQVNBRndBQUFBQUNDQUQvL3l3QTJnbk0vd29BQWdBWUFBQUFCSUFZQUFBQUFBSUlBQUFBSGdESERyTC9DZ0FDQUJrQUFBQUVnQmtBQUFBQUFnZ0FBQUFBQU1jT3N2OEtBQUlBR2dBQUFBU0FHZ0FBQUFBQ0NBQUFBUEgvMmduTS93b0FBZ0FiQUFBQUJJQWJBQUFBQUFJSUFBQUFBQUR0Qk9iL0NnQUNBQndBQUFBRWdCd0FBQUFBQWdnQUFBQ2xBTm9KelA4S0FBSUFIUUEzQkFFQUFRQUFCSUFkQUFBQUFBSUlBQUFBdEFESERyTC9DZ0FDQUI0QUFnUUNBQWNBS3dRQ0FBQUFTQVFBQURjRUFRQUJCb0FBQUFBQUFBSUlBRE9UdHdESGRxNy9CQUlRQU14c3NBREhkcTcvTTVPM0FQcXB0ZjhqQ0FFQUFBSUhBZ0FBQUFBSERRQUJBQUFBQXdCZ0FNZ0FBd0JPQUFBQUFBV0FId0FBQUFvQUFnQWZBQVFHQkFBQkFBQUFCUVlFQUFJQUFBQUtCZ0VBQVFBQUJZQWdBQUFBQ2dBQ0FDQUFCQVlFQUFJQUFBQUZCZ1FBQXdBQUFBb0dBUUFCQUFBRmdDRUFBQUFLQUFJQUlRQUVCZ1FBQXdBQUFBVUdCQUFFQUFBQUNnWUJBQUVBQUFXQUlnQUFBQW9BQWdBaUFBUUdCQUFFQUFBQUJRWUVBQVVBQUFBS0JnRUFBUUFBQllBakFBQUFDZ0FDQUNNQUJBWUVBQVVBQUFBRkJnUUFCZ0FBQUFvR0FRQUJBQUFGZ0NRQUFBQUtBQUlBSkFBRUJnUUFCZ0FBQUFVR0JBQUhBQUFBQ2dZQkFBRUFBQVdBSlFBQUFBb0FBZ0FsQUFRR0JBQUhBQUFBQlFZRUFBZ0FBQUFLQmdFQUFRQUFCWUFtQUFBQUNnQUNBQ1lBQkFZRUFBZ0FBQUFGQmdRQUNRQUFBQW9HQVFBQkFBQUZnQ2NBQUFBS0FBSUFKd0FFQmdRQUJRQUFBQVVHQkFBS0FBQUFDZ1lCQUFFQUFBV0FLQUFBQUFvQUFnQW9BQVFHQkFBS0FBQUFCUVlFQUFzQUFBQUFCZ0lBZ0FBQUFBV0FLUUFBQUFvQUFnQXBBQVFHQkFBTEFBQUFCUVlFQUF3QUFBQUFCZ0lBZ0FBQUFBV0FLZ0FBQUFvQUFnQXFBQVFHQkFBTUFBQUFCUVlFQUEwQUFBQUFCZ0lBZ0FBQUFBV0FLd0FBQUFvQUFnQXJBQVFHQkFBTkFBQUFCUVlFQUE0QUFBQUFCZ0lBZ0FBQUFBV0FMQUFBQUFvQUFnQXNBQVFHQkFBT0FBQUFCUVlFQUE4QUFBQUFCZ0lBZ0FBQUFBV0FMUUFBQUFvQUFnQXRBQVFHQkFBS0FBQUFCUVlFQUE4QUFBQUFCZ0lBZ0FBQUFBV0FMZ0FBQUFvQUFnQXVBQVFHQkFBUEFBQUFCUVlFQUJBQUFBQUtCZ0VBQVFBQUJZQXZBQUFBQ2dBQ0FDOEFCQVlFQUJBQUFBQUZCZ1FBRVFBQUFBQUdBZ0FFQUFvR0FRQUJBQUFGZ0RBQUFBQUtBQUlBTUFBRUJnUUFEUUFBQUFVR0JBQVNBQUFBQ2dZQkFBRUFBQVdBTVFBQUFBb0FBZ0F4QUFRR0JBQVNBQUFBQlFZRUFCTUFBQUFBQmdJQUFnQUFBQVdBTWdBQUFBb0FBZ0F5QUFRR0JBQVNBQUFBQlFZRUFCUUFBQUFBQmdJQUFnQUFBQVdBTXdBQUFBb0FBZ0F6QUFRR0JBQVNBQUFBQlFZRUFCVUFBQUFLQmdFQUFRQUFCWUEwQUFBQUNnQUNBRFFBQkFZRUFCVUFBQUFGQmdRQUZnQUFBQW9HQVFBQkFBQUZnRFVBQUFBS0FBSUFOUUFFQmdRQUZnQUFBQVVHQkFBWEFBQUFBQVlDQUlBQUFBQUZnRFlBQUFBS0FBSUFOZ0FFQmdRQUZ3QUFBQVVHQkFBWUFBQUFBQVlDQUlBQUFBQUZnRGNBQUFBS0FBSUFOd0FFQmdRQUdBQUFBQVVHQkFBWkFBQUFBQVlDQUlBQUFBQUZnRGdBQUFBS0FBSUFPQUFFQmdRQUdRQUFBQVVHQkFBYUFBQUFBQVlDQUlBQUFBQUZnRGtBQUFBS0FBSUFPUUFFQmdRQUdnQUFBQVVHQkFBYkFBQUFBQVlDQUlBQUFBQUZnRG9BQUFBS0FBSUFPZ0FFQmdRQUZnQUFBQVVHQkFBYkFBQUFBQVlDQUlBQUFBQUZnRHNBQUFBS0FBSUFPd0FFQmdRQUN3QUFBQVVHQkFBY0FBQUFDZ1lCQUFFQUFBV0FQQUFBQUFvQUFnQThBQVFHQkFBY0FBQUFCUVlFQUIwQUFBQUFCZ0lBQkFBS0JnRUFBUUFBQjRBL0FBQUFCQUlRQUFBQWh3QkdMaFVBQUFDSEFBQUFBQUFLQUFJQVBRQUFDZ0lBQkFBRUNnSUFBUUFOQWd3QUFBQUFBQUFBaHdBQUFBQUFEZ0lNQUVZdUZRQUFBSWNBQUFBQUFBOENEQUFBQUFBQVJpNmNBQUFBQUFBQUFBZUFRQUFBQUFRQ0VBRC8vdzRBSURqaC8vLy9EZ0RhQ2N6L0NnQUNBRDRBQUFvQ0FBUUFCQW9DQUFFQURRSU1BTm9KelAvLy93NEFBQUFBQUE0Q0RBQWdPT0gvLy84T0FBQUFBQUFQQWd3QTJnbk0vMFl1SkFBQUFBQUFBQUFBQUFBQUFBQUFBQT09</t>
        </r>
      </text>
    </comment>
    <comment ref="J270" authorId="0">
      <text>
        <r>
          <rPr>
            <sz val="9"/>
            <color indexed="81"/>
            <rFont val="Tahoma"/>
            <family val="2"/>
          </rPr>
          <t>QzE3SDE3TjdPfE1BU1RFUiBTSEVFVFBpY3R1cmUgNDkzfFZtcERSREF4TURBRUF3SUJBQUFBQUFBQUFBQUFBQUNBQUFBQUFBTUFGZ0FBQUVOb1pXMUVjbUYzSURFeUxqQXVNaTR4TURjMkJBSVFBQjFhcS8rMEc0bi9tYmtTQU81bjR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RC9Qb1FnV0NBUUFBQUFrQUJnSUJBQUFBQ1FBR1FnQUFCQUlBZ0FCQUE4SUFnQUJBQU9BTndBQUFBUUNFQUFkV3F2L3RCdUovNW01RWdEdVorRUFCSUFCQUFBQUFBSUlBQUFBQUFBbTlqTUFDZ0FDQUFJQU53UUJBQUVBQUFTQUFnQUFBQUFDQ0FBQUFBOEFFL3NaQUFvQUFnQURBQUlFQWdBSUFDc0VBZ0FBQUVnRUFBQTNCQUVBQVFhQUFBQUFBQUFDQ0FBQW9CSUFFeE1XQUFRQ0VBQUFZQXNBRXhNV0FKbTVFZ0FUMHgwQUl3Z0JBQUFDQndJQUFBQUFCdzBBQVFBQUFBTUFZQURJQUFNQVR3QUFBQUFFZ0FNQUFBQUFBZ2dBQUFBQUFBQUFBQUFLQUFJQUJBQUFBQVNBQkFBQUFBQUNDQUQvL3c0QTdRVG0vd29BQWdBRkFBQUFCSUFGQUFBQUFBSUlBQUFBQUFEYUNjei9DZ0FDQUFZQUFBQUVnQVlBQUFBQUFnZ0FBQURpLzlvSnpQOEtBQUlBQndBQUFBU0FCd0FBQUFBQ0NBQUFBTlAvN1FUbS93b0FBZ0FJQUFBQUJJQUlBQUFBQUFJSUFBQUE0djhBQUFBQUNnQUNBQWtBQUFBRWdBa0FBQUFBQWdnQUFBRFQveFA3R1FBS0FBSUFDZ0FBQUFTQUNnQUFBQUFDQ0FDOU05Ly9HbU0xQUFvQUFnQUxBQUFBQklBTEFBQUFBQUlJQUdQb3lQOEdka2tBQ2dBQ0FBd0FBZ1FDQUFjQUt3UUNBQUFBU0FRQUFBYUFBQUFBQUFBQ0NBQ1dlOHovQnQ1RkFBUUNFQUF3VmNYL0J0NUZBSlo3elA4NkVVMEFJd2dCQUFBQ0J3SUFBQUFBQncwQUFRQUFBQU1BWUFESUFBTUFUZ0FBQUFBRWdBd0FBQUFBQWdnQVVPMnUvd1oyT2dBS0FBSUFEUUFDQkFJQUJ3QXJCQUlBQUFCSUJBQUFCb0FBQUFBQUFBSUlBSU9Bc3Y4RzNqWUFCQUlRQUIxYXEvOEczallBZzRDeS96b1JQZ0FqQ0FFQUFBSUhBZ0FBQUFBSERRQUJBQUFBQXdCZ0FNZ0FBd0JPQUFBQUFBU0FEUUFBQUFBQ0NBQVRLclgvMmgwZEFBb0FBZ0FPQUFJRUFnQUhBQ3NFQWdBQUFFZ0VBQUFHZ0FBQUFBQUFBZ2dBUnIyNC85cUZHUUFFQWhBQTRKYXgvOXFGR1FCR3Ziai9EYmtnQUNNSUFRQUFBZ2NDQUFBQUFBY05BQUVBQUFBREFHQUF5QUFEQUU0QUFBQUFCSUFPQUFBQUFBSUlBQ29MelAvMFMyY0FDZ0FDQUE4QUFBQUVnQThBQUFBQUFnZ0E2c1d6L3lYdWVBQUtBQUlBRUFBQUFBU0FFQUFBQUFBQ0NBQ3k2TGIvRThTV0FBb0FBZ0FSQUFBQUJJQVJBQUFBQUFJSUFMbFEwdi9QOTZJQUNnQUNBQklBQUFBRWdCSUFBQUFBQWdnQStaWHEvNTVWa1FBS0FBSUFFd0FBQUFTQUV3QUFBQUFDQ0FBeWMrZi9zWDl6QUFvQUFnQVVBQUFBQklBVUFBQUFBQUlJQUlCejFmKzl6Y0FBQ2dBQ0FCVUFBQUFFZ0JVQUFBQUFBZ2dBaU52dy8zb0J6UUFLQUFJQUZnQUNCQUlBQndBckJBSUFBUUJJQkFBQU53UUJBQUVHZ0FBQUFBQUFBZ2dBdTI3MC8zcHB5UUFFQWhBQVZVanQvM3BweVFDN2J2VC80TS9YQUNNSUFRQUFBZ2NDQUFBQUJRY0JBQUVBQnc0QUFRQUFBQU1BWUFESUFBTUFUa2dBQUFBQUJJQVdBQUFBQUFJSUFFQXV2Zi91YjlJQUNnQUNBQmNBQWdRQ0FBY0FLd1FDQUFJQVNBUUFBRGNFQVFBQkJvQUFBQUFBQUFJSUFIUEJ3UC91MTg0QUJBSVFBQTJidWYvdTE4NEFwL1RDLys1bjRRQWpDQUVBQUFJSEFnQUFBQVVIQVFBQkFBY1BBQUVBQUFBREFHQUF5QUFEQUU1SU1nQUFBQUFFZ0JjQUFBQUFBZ2dBQUFEVC84Y09zdjhLQUFJQUdBQUFBQVNBR0FBQUFBQUNDQUFBQUxYL3h3Nnkvd29BQWdBWkFBSUVBZ0FIQUNzRUFnQUJBRWdFQUFBM0JBRUFBUWFBQUFBQUFBQUNDQUEwazdqL3gzYXUvd1FDRUFETmJMSC94M2F1L3pTVHVQOHQzYnovSXdnQkFBQUNCd0lBQUFBRkJ3RUFBUUFIRGdBQkFBQUFBd0JnQU1nQUF3Qk9TQUFBQUFBRWdCa0FBQUFBQWdnQUFBRGkvN1FUbVA4S0FBSUFHZ0FDQkFJQUJ3QXJCQUlBQWdCSUJBQUFOd1FCQUFFR2dBQUFBQUFBQWdnQU5KUGwvN1NybS84RUFoQUF6V3plLzdRYmlmOW54dWYvdEt1Yi95TUlBUUQvQVFjQkFQOENCd0lBQUFBRkJ3RUFBd0FIRHdBQkFBQUFBd0JnQU1nQUF3Qk9TRElBQUFBQUJZQWJBQUFBQ2dBQ0FCc0FCQVlFQUFFQUFBQUZCZ1FBQWdBQUFBb0dBUUFCQUFBRmdCd0FBQUFLQUFJQUhBQUVCZ1FBQWdBQUFBVUdCQUFEQUFBQUNnWUJBQUVBQUFXQUhRQUFBQW9BQWdBZEFBUUdCQUFEQUFBQUJRWUVBQVFBQUFBQUJnSUFnQUFBQUFXQUhnQUFBQW9BQWdBZUFBUUdCQUFFQUFBQUJRWUVBQVVBQUFBQUJnSUFnQUFBQUFXQUh3QUFBQW9BQWdBZkFBUUdCQUFGQUFBQUJRWUVBQVlBQUFBQUJnSUFnQUFBQUFXQUlBQUFBQW9BQWdBZ0FBUUdCQUFHQUFBQUJRWUVBQWNBQUFBQUJnSUFnQUFBQUFXQUlRQUFBQW9BQWdBaEFBUUdCQUFIQUFBQUJRWUVBQWdBQUFBQUJnSUFnQUFBQUFXQUlnQUFBQW9BQWdBaUFBUUdCQUFEQUFBQUJRWUVBQWdBQUFBQUJnSUFnQUFBQUFXQUl3QUFBQW9BQWdBakFBUUdCQUFJQUFBQUJRWUVBQWtBQUFBQUFBV0FKQUFBQUFvQUFnQWtBQVFHQkFBSkFBQUFCUVlFQUFvQUFBQUFCZ0lBZ0FBQUFBV0FKUUFBQUFvQUFnQWxBQVFHQkFBS0FBQUFCUVlFQUFzQUFBQUFCZ0lBZ0FBQUFBV0FKZ0FBQUFvQUFnQW1BQVFHQkFBTEFBQUFCUVlFQUF3QUFBQUFCZ0lBZ0FBQUFBV0FKd0FBQUFvQUFnQW5BQVFHQkFBTUFBQUFCUVlFQUEwQUFBQUFCZ0lBZ0FBQUFBV0FLQUFBQUFvQUFnQW9BQVFHQkFBSkFBQUFCUVlFQUEwQUFBQUFCZ0lBZ0FBQUFBV0FLUUFBQUFvQUFnQXBBQVFHQkFBTEFBQUFCUVlFQUE0QUFBQUFBQVdBS2dBQUFBb0FBZ0FxQUFRR0JBQU9BQUFBQlFZRUFBOEFBQUFBQmdJQWdBQUFBQVdBS3dBQUFBb0FBZ0FyQUFRR0JBQVBBQUFBQlFZRUFCQUFBQUFBQmdJQWdBQUFBQVdBTEFBQUFBb0FBZ0FzQUFRR0JBQVFBQUFBQlFZRUFCRUFBQUFBQmdJQWdBQUFBQVdBTFFBQUFBb0FBZ0F0QUFRR0JBQVJBQUFBQlFZRUFCSUFBQUFBQmdJQWdBQUFBQVdBTGdBQUFBb0FBZ0F1QUFRR0JBQVNBQUFBQlFZRUFCTUFBQUFBQmdJQWdBQUFBQVdBTHdBQUFBb0FBZ0F2QUFRR0JBQU9BQUFBQlFZRUFCTUFBQUFBQmdJQWdBQUFBQVdBTUFBQUFBb0FBZ0F3QUFRR0JBQVJBQUFBQlFZRUFCUUFBQUFLQmdFQUFRQUFCWUF4QUFBQUNnQUNBREVBQkFZRUFCUUFBQUFGQmdRQUZRQUFBQUFHQWdBQ0FBQUFCWUF5QUFBQUNnQUNBRElBQkFZRUFCUUFBQUFGQmdRQUZnQUFBQW9HQVFBQkFBQUZnRE1BQUFBS0FBSUFNd0FFQmdRQUJnQUFBQVVHQkFBWEFBQUFDZ1lCQUFFQUFBV0FOQUFBQUFvQUFnQTBBQVFHQkFBWEFBQUFCUVlFQUJnQUFBQUFCZ0lBQWdBQUFBV0FOUUFBQUFvQUFnQTFBQVFHQkFBWEFBQUFCUVlFQUJrQUFBQUtCZ0VBQVFBQUI0QTRBQUFBQkFJUUFBQUE4ZjgwTS92L0FBRHgvKzBFNXY4S0FBSUFOZ0FBQ2dJQUJBQUVDZ0lBQVFBTkFnd0E3UVRtL3dBQThmOEFBQUFBRGdJTUFEUXorLzhBQVBIL0FBQUFBQThDREFEdEJPYi9SaTRHQUFBQUFBQUFBQWVBT1FBQUFBUUNFQUNCUGNiL1V1MC9BSUU5eHYvUkZEQUFDZ0FDQURjQUVBQkhBQUFBVkdobGNtVWdhWE1nWVNCMllXeGxibU5sSUc5eUlHTm9ZWEpuWlNCbGNuSnZjaUJ6YjIxbGQyaGxjbVVnYVc0Z2RHaHBjeUJoY205dFlYUnBZeUJ6ZVhOMFpXMHVBQW9DQUFRQUJBb0NBQUVBRFFJTUFORVVNQUNCUGNiL0FBQUFBQTRDREFCUzdUOEFnVDNHL3dBQUFBQVBBZ3dBMFJRd0FBSVcxdjhBQUFBQUFBQUhnRG9BQUFBRUFoQUE4aTNQL3loUW1nRHlMYy8vNGlHRkFBb0FBZ0E0QUFBS0FnQUVBQVFLQWdBQkFBMENEQURpSVlVQThpM1Avd0FBQUFBT0Fnd0FLRkNhQVBJdHovOEFBQUFBRHdJTUFPSWhoUUE0WE9UL0FBQUFBQUFBQUFBQUFBQUFBQUE9</t>
        </r>
      </text>
    </comment>
    <comment ref="K270" authorId="0">
      <text>
        <r>
          <rPr>
            <sz val="9"/>
            <color indexed="81"/>
            <rFont val="Tahoma"/>
            <family val="2"/>
          </rPr>
          <t>QzE3SDE3TjdPfE1BU1RFUiBTSEVFVFBpY3R1cmUgNDkzfFZtcERSREF4TURBRUF3SUJBQUFBQUFBQUFBQUFBQUNBQUFBQUFBTUFGZ0FBQUVOb1pXMUVjbUYzSURFeUxqQXVNaTR4TURjMkJBSVFBQjFhcS8rMEc0bi9tYmtTQU81bjR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RC9Qb1FnV0NBUUFBQUFrQUJnSUJBQUFBQ1FBR1FnQUFCQUlBZ0FCQUE4SUFnQUJBQU9BTndBQUFBUUNFQUFkV3F2L3RCdUovNW01RWdEdVorRUFCSUFCQUFBQUFBSUlBQUFBQUFBbTlqTUFDZ0FDQUFJQU53UUJBQUVBQUFTQUFnQUFBQUFDQ0FBQUFBOEFFL3NaQUFvQUFnQURBQUlFQWdBSUFDc0VBZ0FBQUVnRUFBQTNCQUVBQVFhQUFBQUFBQUFDQ0FBQW9CSUFFeE1XQUFRQ0VBQUFZQXNBRXhNV0FKbTVFZ0FUMHgwQUl3Z0JBQUFDQndJQUFBQUFCdzBBQVFBQUFBTUFZQURJQUFNQVR3QUFBQUFFZ0FNQUFBQUFBZ2dBQUFBQUFBQUFBQUFLQUFJQUJBQUFBQVNBQkFBQUFBQUNDQUQvL3c0QTdRVG0vd29BQWdBRkFBQUFCSUFGQUFBQUFBSUlBQUFBQUFEYUNjei9DZ0FDQUFZQUFBQUVnQVlBQUFBQUFnZ0FBQURpLzlvSnpQOEtBQUlBQndBQUFBU0FCd0FBQUFBQ0NBQUFBTlAvN1FUbS93b0FBZ0FJQUFBQUJJQUlBQUFBQUFJSUFBQUE0djhBQUFBQUNnQUNBQWtBQUFBRWdBa0FBQUFBQWdnQUFBRFQveFA3R1FBS0FBSUFDZ0FBQUFTQUNnQUFBQUFDQ0FDOU05Ly9HbU0xQUFvQUFnQUxBQUFBQklBTEFBQUFBQUlJQUdQb3lQOEdka2tBQ2dBQ0FBd0FBZ1FDQUFjQUt3UUNBQUFBU0FRQUFBYUFBQUFBQUFBQ0NBQ1dlOHovQnQ1RkFBUUNFQUF3VmNYL0J0NUZBSlo3elA4NkVVMEFJd2dCQUFBQ0J3SUFBQUFBQncwQUFRQUFBQU1BWUFESUFBTUFUZ0FBQUFBRWdBd0FBQUFBQWdnQVVPMnUvd1oyT2dBS0FBSUFEUUFDQkFJQUJ3QXJCQUlBQUFCSUJBQUFCb0FBQUFBQUFBSUlBSU9Bc3Y4RzNqWUFCQUlRQUIxYXEvOEczallBZzRDeS96b1JQZ0FqQ0FFQUFBSUhBZ0FBQUFBSERRQUJBQUFBQXdCZ0FNZ0FBd0JPQUFBQUFBU0FEUUFBQUFBQ0NBQVRLclgvMmgwZEFBb0FBZ0FPQUFJRUFnQUhBQ3NFQWdBQUFFZ0VBQUFHZ0FBQUFBQUFBZ2dBUnIyNC85cUZHUUFFQWhBQTRKYXgvOXFGR1FCR3Ziai9EYmtnQUNNSUFRQUFBZ2NDQUFBQUFBY05BQUVBQUFBREFHQUF5QUFEQUU0QUFBQUFCSUFPQUFBQUFBSUlBQ29MelAvMFMyY0FDZ0FDQUE4QUFBQUVnQThBQUFBQUFnZ0E2c1d6L3lYdWVBQUtBQUlBRUFBQUFBU0FFQUFBQUFBQ0NBQ3k2TGIvRThTV0FBb0FBZ0FSQUFBQUJJQVJBQUFBQUFJSUFMbFEwdi9QOTZJQUNnQUNBQklBQUFBRWdCSUFBQUFBQWdnQStaWHEvNTVWa1FBS0FBSUFFd0FBQUFTQUV3QUFBQUFDQ0FBeWMrZi9zWDl6QUFvQUFnQVVBQUFBQklBVUFBQUFBQUlJQUlCejFmKzl6Y0FBQ2dBQ0FCVUFBQUFFZ0JVQUFBQUFBZ2dBaU52dy8zb0J6UUFLQUFJQUZnQUNCQUlBQndBckJBSUFBUUJJQkFBQU53UUJBQUVHZ0FBQUFBQUFBZ2dBdTI3MC8zcHB5UUFFQWhBQVZVanQvM3BweVFDN2J2VC80TS9YQUNNSUFRQUFBZ2NDQUFBQUJRY0JBQUVBQnc0QUFRQUFBQU1BWUFESUFBTUFUa2dBQUFBQUJJQVdBQUFBQUFJSUFFQXV2Zi91YjlJQUNnQUNBQmNBQWdRQ0FBY0FLd1FDQUFJQVNBUUFBRGNFQVFBQkJvQUFBQUFBQUFJSUFIUEJ3UC91MTg0QUJBSVFBQTJidWYvdTE4NEFwL1RDLys1bjRRQWpDQUVBQUFJSEFnQUFBQVVIQVFBQkFBY1BBQUVBQUFBREFHQUF5QUFEQUU1SU1nQUFBQUFFZ0JjQUFBQUFBZ2dBQUFEVC84Y09zdjhLQUFJQUdBQUFBQVNBR0FBQUFBQUNDQUFBQUxYL3h3Nnkvd29BQWdBWkFBSUVBZ0FIQUNzRUFnQUJBRWdFQUFBM0JBRUFBUWFBQUFBQUFBQUNDQUEwazdqL3gzYXUvd1FDRUFETmJMSC94M2F1L3pTVHVQOHQzYnovSXdnQkFBQUNCd0lBQUFBRkJ3RUFBUUFIRGdBQkFBQUFBd0JnQU1nQUF3Qk9TQUFBQUFBRWdCa0FBQUFBQWdnQUFBRGkvN1FUbVA4S0FBSUFHZ0FDQkFJQUJ3QXJCQUlBQWdCSUJBQUFOd1FCQUFFR2dBQUFBQUFBQWdnQU5KUGwvN1NybS84RUFoQUF6V3plLzdRYmlmOW54dWYvdEt1Yi95TUlBUUQvQVFjQkFQOENCd0lBQUFBRkJ3RUFBd0FIRHdBQkFBQUFBd0JnQU1nQUF3Qk9TRElBQUFBQUJZQWJBQUFBQ2dBQ0FCc0FCQVlFQUFFQUFBQUZCZ1FBQWdBQUFBb0dBUUFCQUFBRmdCd0FBQUFLQUFJQUhBQUVCZ1FBQWdBQUFBVUdCQUFEQUFBQUNnWUJBQUVBQUFXQUhRQUFBQW9BQWdBZEFBUUdCQUFEQUFBQUJRWUVBQVFBQUFBQUJnSUFnQUFBQUFXQUhnQUFBQW9BQWdBZUFBUUdCQUFFQUFBQUJRWUVBQVVBQUFBQUJnSUFnQUFBQUFXQUh3QUFBQW9BQWdBZkFBUUdCQUFGQUFBQUJRWUVBQVlBQUFBQUJnSUFnQUFBQUFXQUlBQUFBQW9BQWdBZ0FBUUdCQUFHQUFBQUJRWUVBQWNBQUFBQUJnSUFnQUFBQUFXQUlRQUFBQW9BQWdBaEFBUUdCQUFIQUFBQUJRWUVBQWdBQUFBQUJnSUFnQUFBQUFXQUlnQUFBQW9BQWdBaUFBUUdCQUFEQUFBQUJRWUVBQWdBQUFBQUJnSUFnQUFBQUFXQUl3QUFBQW9BQWdBakFBUUdCQUFJQUFBQUJRWUVBQWtBQUFBQUFBV0FKQUFBQUFvQUFnQWtBQVFHQkFBSkFBQUFCUVlFQUFvQUFBQUFCZ0lBZ0FBQUFBV0FKUUFBQUFvQUFnQWxBQVFHQkFBS0FBQUFCUVlFQUFzQUFBQUFCZ0lBZ0FBQUFBV0FKZ0FBQUFvQUFnQW1BQVFHQkFBTEFBQUFCUVlFQUF3QUFBQUFCZ0lBZ0FBQUFBV0FKd0FBQUFvQUFnQW5BQVFHQkFBTUFBQUFCUVlFQUEwQUFBQUFCZ0lBZ0FBQUFBV0FLQUFBQUFvQUFnQW9BQVFHQkFBSkFBQUFCUVlFQUEwQUFBQUFCZ0lBZ0FBQUFBV0FLUUFBQUFvQUFnQXBBQVFHQkFBTEFBQUFCUVlFQUE0QUFBQUFBQVdBS2dBQUFBb0FBZ0FxQUFRR0JBQU9BQUFBQlFZRUFBOEFBQUFBQmdJQWdBQUFBQVdBS3dBQUFBb0FBZ0FyQUFRR0JBQVBBQUFBQlFZRUFCQUFBQUFBQmdJQWdBQUFBQVdBTEFBQUFBb0FBZ0FzQUFRR0JBQVFBQUFBQlFZRUFCRUFBQUFBQmdJQWdBQUFBQVdBTFFBQUFBb0FBZ0F0QUFRR0JBQVJBQUFBQlFZRUFCSUFBQUFBQmdJQWdBQUFBQVdBTGdBQUFBb0FBZ0F1QUFRR0JBQVNBQUFBQlFZRUFCTUFBQUFBQmdJQWdBQUFBQVdBTHdBQUFBb0FBZ0F2QUFRR0JBQU9BQUFBQlFZRUFCTUFBQUFBQmdJQWdBQUFBQVdBTUFBQUFBb0FBZ0F3QUFRR0JBQVJBQUFBQlFZRUFCUUFBQUFLQmdFQUFRQUFCWUF4QUFBQUNnQUNBREVBQkFZRUFCUUFBQUFGQmdRQUZRQUFBQUFHQWdBQ0FBQUFCWUF5QUFBQUNnQUNBRElBQkFZRUFCUUFBQUFGQmdRQUZnQUFBQW9HQVFBQkFBQUZnRE1BQUFBS0FBSUFNd0FFQmdRQUJnQUFBQVVHQkFBWEFBQUFDZ1lCQUFFQUFBV0FOQUFBQUFvQUFnQTBBQVFHQkFBWEFBQUFCUVlFQUJnQUFBQUFCZ0lBQWdBQUFBV0FOUUFBQUFvQUFnQTFBQVFHQkFBWEFBQUFCUVlFQUJrQUFBQUtCZ0VBQVFBQUI0QTRBQUFBQkFJUUFBQUE4ZjgwTS92L0FBRHgvKzBFNXY4S0FBSUFOZ0FBQ2dJQUJBQUVDZ0lBQVFBTkFnd0E3UVRtL3dBQThmOEFBQUFBRGdJTUFEUXorLzhBQVBIL0FBQUFBQThDREFEdEJPYi9SaTRHQUFBQUFBQUFBQWVBT1FBQUFBUUNFQUNCUGNiL1V1MC9BSUU5eHYvUkZEQUFDZ0FDQURjQUVBQkhBQUFBVkdobGNtVWdhWE1nWVNCMllXeGxibU5sSUc5eUlHTm9ZWEpuWlNCbGNuSnZjaUJ6YjIxbGQyaGxjbVVnYVc0Z2RHaHBjeUJoY205dFlYUnBZeUJ6ZVhOMFpXMHVBQW9DQUFRQUJBb0NBQUVBRFFJTUFORVVNQUNCUGNiL0FBQUFBQTRDREFCUzdUOEFnVDNHL3dBQUFBQVBBZ3dBMFJRd0FBSVcxdjhBQUFBQUFBQUhnRG9BQUFBRUFoQUE4aTNQL3loUW1nRHlMYy8vNGlHRkFBb0FBZ0E0QUFBS0FnQUVBQVFLQWdBQkFBMENEQURpSVlVQThpM1Avd0FBQUFBT0Fnd0FLRkNhQVBJdHovOEFBQUFBRHdJTUFPSWhoUUE0WE9UL0FBQUFBQUFBQUFBQUFBQUFBQUE9</t>
        </r>
      </text>
    </comment>
    <comment ref="J271" authorId="0">
      <text>
        <r>
          <rPr>
            <sz val="9"/>
            <color indexed="81"/>
            <rFont val="Tahoma"/>
            <family val="2"/>
          </rPr>
          <t>QzE4SDE1RjNONHxNQVNURVIgU0hFRVRQaWN0dXJlIDUwN3xWbXBEUkRBeE1EQUVBd0lCQUFBQUFBQUFBQUFBQUFDQUFBQUFBQU1BRmdBQUFFTm9aVzFFY21GM0lERXlMakF1TWk0eE1EYzJCQUlRQU0xc2hQK2dtSDMvelpNd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QvUG9RZ1dDQVFBQUFBa0FCZ0lCQUFBQUNRQUdRZ0FBQkFJQWdBQkFBOElBZ0FCQUFPQU53QUFBQVFDRUFETmJJVC9vSmg5LzgyVExRQnpZcHdBQklBQkFBQUFBQUlJQUFBQWlQOG05ak1BQ2dBQ0FBSUFBZ1FDQUFrQUt3UUNBQUFBU0FRQUFEY0VBUUFCQm9BQUFBQUFBQUlJQURTVGkvOG13akFBQkFJUUFNMXNoUDhtd2pBQU5KT0wvOERiTmdBakNBRUFBQUlIQWdBQUFBQUhEUUFCQUFBQUF3QmdBTWdBQXdCR0FBQUFBQVNBQWdBQUFBQUNDQUFBQUtiL0p2WXpBQW9BQWdBREFBQUFCSUFEQUFBQUFBSUlBQUFBbC84VCt4a0FDZ0FDQUFRQUFnUUNBQWtBS3dRQ0FBQUFTQVFBQURjRUFRQUJCb0FBQUFBQUFBSUlBRFNUbXY4VHh4WUFCQUlRQU0xc2svOFR4eFlBTkpPYS82emdIQUFqQ0FFQUFBSUhBZ0FBQUFBSERRQUJBQUFBQXdCZ0FNZ0FBd0JHQUFBQUFBU0FCQUFBQUFBQ0NBQUFBSmYvT2ZGTkFBb0FBZ0FGQUFJRUFnQUpBQ3NFQWdBQUFFZ0VBQUEzQkFFQUFRYUFBQUFBQUFBQ0NBQTBrNXIvT2IxS0FBUUNFQUROYkpQL09iMUtBRFNUbXYvVDFsQUFJd2dCQUFBQ0J3SUFBQUFBQncwQUFRQUFBQU1BWUFESUFBTUFSZ0FBQUFBRWdBVUFBQUFBQWdnQUFBREUveWIyTXdBS0FBSUFCZ0FBQUFTQUJnQUFBQUFDQ0FBQUFOUC9FL3NaQUFvQUFnQUhBQUFBQklBSEFBQUFBQUlJQUFBQThmOFQreGtBQ2dBQ0FBZ0FBQUFFZ0FnQUFBQUFBZ2dBQUFBQUFBQUFBQUFLQUFJQUNRQUNCQUlBQndBckJBSUFBUUJJQkFBQU53UUJBQUVHZ0FBQUFBQUFBZ2dBTTVNREFBQm8vUDhFQWhBQXpXejgvd0JvL1ArcTZnc0FNNXNEQUNNSUFRQUFBZ2NDQUFBQUJRY0JBQVVFQndZQUFnQUNBQU1BQUFjT0FBRUFBQUFEQUdBQXlBQURBRTVJQUFBQUFBU0FDUUFBQUFBQ0NBQUJBUEgvN1FUbS93b0FBZ0FLQURjRUFRQUJBQUFFZ0FvQUFBQUFBZ2dBQUFBQUFOb0p6UDhLQUFJQUN3QTNCQUVBQVFBQUJJQUxBQUFBQUFJSUFBRUE4Zi9IRHJML0NnQUNBQXdBQUFBRWdBd0FBQUFBQWdnQUFBQUFBTFFUbVA4S0FBSUFEUUFBQUFTQURRQUFBQUFDQ0FBQUFQSC9vQmgrL3dvQUFnQU9BQUFBQklBT0FBQUFBQUlJQUFBQTAvK2dHSDcvQ2dBQ0FBOEFBQUFFZ0E4QUFBQUFBZ2dBQUFERS83UVRtUDhLQUFJQUVBQUFBQVNBRUFBQUFBQUNDQUFCQU5QL3h3Nnkvd29BQWdBUkFBQUFCSUFSQUFBQUFBSUlBQUFBQUFBbTlqTUFDZ0FDQUJJQUFnUUNBQWNBS3dRQ0FBQUFTQVFBQUFhQUFBQUFBQUFDQ0FBemt3TUFKbDR3QUFRQ0VBRE5iUHovSmw0d0FET1RBd0Jaa1RjQUl3Z0JBQUFDQndJQUFBQUFCdzBBQVFBQUFBTUFZQURJQUFNQVRnQUFBQUFFZ0JJQUFBQUFBZ2dBQUFEeC96bnhUUUFLQUFJQUV3QUFBQVNBRXdBQUFBQUNDQUFBQU5QL09mRk5BQW9BQWdBVUFBSUVBZ0FIQUNzRUFnQUFBRWdFQUFBR2dBQUFBQUFBQWdnQU5KUFcvemxaU2dBRUFoQUF6V3pQL3psWlNnQTBrOWIvYkl4UkFDTUlBUUFBQWdjQ0FBQUFBQWNOQUFFQUFBQURBR0FBeUFBREFFNEFBQUFBQklBVUFBQUFBQUlJQUFBQUFBQk03R2NBQ2dBQ0FCVUFBQUFFZ0JVQUFBQUFBZ2dBQVFEeC8yRG5nUUFLQUFJQUZnQUFBQVNBRmdBQUFBQUNDQUFBQUFBQWMrS2JBQW9BQWdBWEFBQUFCSUFYQUFBQUFBSUlBQUFBSGdCejRwc0FDZ0FDQUJnQUFBQUVnQmdBQUFBQUFnZ0FBQUF0QUdEbmdRQUtBQUlBR1FBQUFBU0FHUUFBQUFBQ0NBRC8veDBBVE94bkFBb0FBZ0FhQUFJRUFnQUhBQ3NFQWdBQUFFZ0VBQUFHZ0FBQUFBQUFBZ2dBTTVNaEFFeFVaQUFFQWhBQXpHd2FBRXhVWkFBemt5RUFnSWRyQUNNSUFRQUFBZ2NDQUFBQUFBY05BQUVBQUFBREFHQUF5QUFEQUU0QUFBQUFCWUFiQUFBQUNnQUNBQnNBQkFZRUFBRUFBQUFGQmdRQUFnQUFBQW9HQVFBQkFBQUZnQndBQUFBS0FBSUFIQUFFQmdRQUFnQUFBQVVHQkFBREFBQUFDZ1lCQUFFQUFBV0FIUUFBQUFvQUFnQWRBQVFHQkFBQ0FBQUFCUVlFQUFRQUFBQUtCZ0VBQVFBQUJZQWVBQUFBQ2dBQ0FCNEFCQVlFQUFJQUFBQUZCZ1FBQlFBQUFBb0dBUUFCQUFBRmdCOEFBQUFLQUFJQUh3QUVCZ1FBQlFBQUFBVUdCQUFHQUFBQUFBWUNBSUFBQUFBRmdDQUFBQUFLQUFJQUlBQUVCZ1FBQmdBQUFBVUdCQUFIQUFBQUFBWUNBSUFBQUFBRmdDRUFBQUFLQUFJQUlRQUVCZ1FBQndBQUFBVUdCQUFJQUFBQUNnWUJBQUVBQUFXQUlnQUFBQW9BQWdBaUFBUUdCQUFJQUFBQUJRWUVBQWtBQUFBS0JnRUFBUUFBQllBakFBQUFDZ0FDQUNNQUJBWUVBQWtBQUFBRkJnUUFDZ0FBQUFvR0FRQUJBQUFGZ0NRQUFBQUtBQUlBSkFBRUJnUUFDZ0FBQUFVR0JBQUxBQUFBQ2dZQkFBRUFBQVdBSlFBQUFBb0FBZ0FsQUFRR0JBQUxBQUFBQlFZRUFBd0FBQUFBQmdJQWdBQ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UxBQUFBQlFZRUFCQUFBQUFBQmdJQWdBQUFBQVdBS3dBQUFBb0FBZ0FyQUFRR0JBQUhBQUFBQlFZRUFCRUFBQUFBQmdJQWdBQUFBQVdBTEFBQUFBb0FBZ0FzQUFRR0JBQVJBQUFBQlFZRUFCSUFBQUFBQmdJQWdBQUFBQVdBTFFBQUFBb0FBZ0F0QUFRR0JBQVNBQUFBQlFZRUFCTUFBQUFBQmdJQWdBQUFBQVdBTGdBQUFBb0FBZ0F1QUFRR0JBQUZBQUFBQlFZRUFCTUFBQUFBQmdJQWdBQUFBQVdBTHdBQUFBb0FBZ0F2QUFRR0JBQVNBQUFBQlFZRUFCUUFBQUFBQUFXQU1BQUFBQW9BQWdBd0FBUUdCQUFVQUFBQUJRWUVBQlVBQUFBQUJnSUFnQUFBQUFXQU1RQUFBQW9BQWdBeEFBUUdCQUFWQUFBQUJRWUVBQllBQUFBQUJnSUFnQUFBQUFXQU1nQUFBQW9BQWdBeUFBUUdCQUFXQUFBQUJRWUVBQmNBQUFBQUJnSUFnQUFBQUFXQU13QUFBQW9BQWdBekFBUUdCQUFYQUFBQUJRWUVBQmdBQUFBQUJnSUFnQUFBQUFXQU5BQUFBQW9BQWdBMEFBUUdCQUFZQUFBQUJRWUVBQmtBQUFBQUJnSUFnQUFBQUFXQU5RQUFBQW9BQWdBMUFBUUdCQUFVQUFBQUJRWUVBQmtBQUFBQUJnSUFnQUFBQUFlQU9BQUFBQVFDRUFBQUFPTC9iQ1JKQUFBQTR2OG05ak1BQ2dBQ0FEWUFBQW9DQUFRQUJBb0NBQUVBRFFJTUFDYjJNd0FBQU9ML0FBQUFBQTRDREFCc0pFa0FBQURpL3dBQUFBQVBBZ3dBSnZZekFFY3U5LzhBQUFBQUFBQUhnRGtBQUFBRUFoQUFBQURpLy9wQnJmOEFBT0wvdEJPWS93b0FBZ0EzQUFBS0FnQUVBQVFLQWdBQkFBMENEQUMwRTVqL0FBRGkvd0FBQUFBT0Fnd0Era0d0L3dBQTR2OEFBQUFBRHdJTUFMUVRtUDlITHZmL0FBQUFBQUFBQjRBNkFBQUFCQUlRQUFBQUR3Q21GWmNBQUFBUEFHRG5nUUFLQUFJQU9BQUFDZ0lBQkFBRUNnSUFBUUFOQWd3QVlPZUJBQUFBRHdBQUFBQUFEZ0lNQUtZVmx3QUFBQThBQUFBQUFBOENEQUJnNTRFQVJpNGtBQUFBQUFBQUFBQUFBQUFBQUFBQQ==</t>
        </r>
      </text>
    </comment>
    <comment ref="K271" authorId="0">
      <text>
        <r>
          <rPr>
            <sz val="9"/>
            <color indexed="81"/>
            <rFont val="Tahoma"/>
            <family val="2"/>
          </rPr>
          <t>QzE4SDE1RjNONHxNQVNURVIgU0hFRVRQaWN0dXJlIDUwN3xWbXBEUkRBeE1EQUVBd0lCQUFBQUFBQUFBQUFBQUFDQUFBQUFBQU1BRmdBQUFFTm9aVzFFY21GM0lERXlMakF1TWk0eE1EYzJCQUlRQU0xc2hQK2dtSDMvelpNd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QvUG9RZ1dDQVFBQUFBa0FCZ0lCQUFBQUNRQUdRZ0FBQkFJQWdBQkFBOElBZ0FCQUFPQU53QUFBQVFDRUFETmJJVC9vSmg5LzgyVExRQnpZcHdBQklBQkFBQUFBQUlJQUFBQWlQOG05ak1BQ2dBQ0FBSUFBZ1FDQUFrQUt3UUNBQUFBU0FRQUFEY0VBUUFCQm9BQUFBQUFBQUlJQURTVGkvOG13akFBQkFJUUFNMXNoUDhtd2pBQU5KT0wvOERiTmdBakNBRUFBQUlIQWdBQUFBQUhEUUFCQUFBQUF3QmdBTWdBQXdCR0FBQUFBQVNBQWdBQUFBQUNDQUFBQUtiL0p2WXpBQW9BQWdBREFBQUFCSUFEQUFBQUFBSUlBQUFBbC84VCt4a0FDZ0FDQUFRQUFnUUNBQWtBS3dRQ0FBQUFTQVFBQURjRUFRQUJCb0FBQUFBQUFBSUlBRFNUbXY4VHh4WUFCQUlRQU0xc2svOFR4eFlBTkpPYS82emdIQUFqQ0FFQUFBSUhBZ0FBQUFBSERRQUJBQUFBQXdCZ0FNZ0FBd0JHQUFBQUFBU0FCQUFBQUFBQ0NBQUFBSmYvT2ZGTkFBb0FBZ0FGQUFJRUFnQUpBQ3NFQWdBQUFFZ0VBQUEzQkFFQUFRYUFBQUFBQUFBQ0NBQTBrNXIvT2IxS0FBUUNFQUROYkpQL09iMUtBRFNUbXYvVDFsQUFJd2dCQUFBQ0J3SUFBQUFBQncwQUFRQUFBQU1BWUFESUFBTUFSZ0FBQUFBRWdBVUFBQUFBQWdnQUFBREUveWIyTXdBS0FBSUFCZ0FBQUFTQUJnQUFBQUFDQ0FBQUFOUC9FL3NaQUFvQUFnQUhBQUFBQklBSEFBQUFBQUlJQUFBQThmOFQreGtBQ2dBQ0FBZ0FBQUFFZ0FnQUFBQUFBZ2dBQUFBQUFBQUFBQUFLQUFJQUNRQUNCQUlBQndBckJBSUFBUUJJQkFBQU53UUJBQUVHZ0FBQUFBQUFBZ2dBTTVNREFBQm8vUDhFQWhBQXpXejgvd0JvL1ArcTZnc0FNNXNEQUNNSUFRQUFBZ2NDQUFBQUJRY0JBQVVFQndZQUFnQUNBQU1BQUFjT0FBRUFBQUFEQUdBQXlBQURBRTVJQUFBQUFBU0FDUUFBQUFBQ0NBQUJBUEgvN1FUbS93b0FBZ0FLQURjRUFRQUJBQUFFZ0FvQUFBQUFBZ2dBQUFBQUFOb0p6UDhLQUFJQUN3QTNCQUVBQVFBQUJJQUxBQUFBQUFJSUFBRUE4Zi9IRHJML0NnQUNBQXdBQUFBRWdBd0FBQUFBQWdnQUFBQUFBTFFUbVA4S0FBSUFEUUFBQUFTQURRQUFBQUFDQ0FBQUFQSC9vQmgrL3dvQUFnQU9BQUFBQklBT0FBQUFBQUlJQUFBQTAvK2dHSDcvQ2dBQ0FBOEFBQUFFZ0E4QUFBQUFBZ2dBQUFERS83UVRtUDhLQUFJQUVBQUFBQVNBRUFBQUFBQUNDQUFCQU5QL3h3Nnkvd29BQWdBUkFBQUFCSUFSQUFBQUFBSUlBQUFBQUFBbTlqTUFDZ0FDQUJJQUFnUUNBQWNBS3dRQ0FBQUFTQVFBQUFhQUFBQUFBQUFDQ0FBemt3TUFKbDR3QUFRQ0VBRE5iUHovSmw0d0FET1RBd0Jaa1RjQUl3Z0JBQUFDQndJQUFBQUFCdzBBQVFBQUFBTUFZQURJQUFNQVRnQUFBQUFFZ0JJQUFBQUFBZ2dBQUFEeC96bnhUUUFLQUFJQUV3QUFBQVNBRXdBQUFBQUNDQUFBQU5QL09mRk5BQW9BQWdBVUFBSUVBZ0FIQUNzRUFnQUFBRWdFQUFBR2dBQUFBQUFBQWdnQU5KUFcvemxaU2dBRUFoQUF6V3pQL3psWlNnQTBrOWIvYkl4UkFDTUlBUUFBQWdjQ0FBQUFBQWNOQUFFQUFBQURBR0FBeUFBREFFNEFBQUFBQklBVUFBQUFBQUlJQUFBQUFBQk03R2NBQ2dBQ0FCVUFBQUFFZ0JVQUFBQUFBZ2dBQVFEeC8yRG5nUUFLQUFJQUZnQUFBQVNBRmdBQUFBQUNDQUFBQUFBQWMrS2JBQW9BQWdBWEFBQUFCSUFYQUFBQUFBSUlBQUFBSGdCejRwc0FDZ0FDQUJnQUFBQUVnQmdBQUFBQUFnZ0FBQUF0QUdEbmdRQUtBQUlBR1FBQUFBU0FHUUFBQUFBQ0NBRC8veDBBVE94bkFBb0FBZ0FhQUFJRUFnQUhBQ3NFQWdBQUFFZ0VBQUFHZ0FBQUFBQUFBZ2dBTTVNaEFFeFVaQUFFQWhBQXpHd2FBRXhVWkFBemt5RUFnSWRyQUNNSUFRQUFBZ2NDQUFBQUFBY05BQUVBQUFBREFHQUF5QUFEQUU0QUFBQUFCWUFiQUFBQUNnQUNBQnNBQkFZRUFBRUFBQUFGQmdRQUFnQUFBQW9HQVFBQkFBQUZnQndBQUFBS0FBSUFIQUFFQmdRQUFnQUFBQVVHQkFBREFBQUFDZ1lCQUFFQUFBV0FIUUFBQUFvQUFnQWRBQVFHQkFBQ0FBQUFCUVlFQUFRQUFBQUtCZ0VBQVFBQUJZQWVBQUFBQ2dBQ0FCNEFCQVlFQUFJQUFBQUZCZ1FBQlFBQUFBb0dBUUFCQUFBRmdCOEFBQUFLQUFJQUh3QUVCZ1FBQlFBQUFBVUdCQUFHQUFBQUFBWUNBSUFBQUFBRmdDQUFBQUFLQUFJQUlBQUVCZ1FBQmdBQUFBVUdCQUFIQUFBQUFBWUNBSUFBQUFBRmdDRUFBQUFLQUFJQUlRQUVCZ1FBQndBQUFBVUdCQUFJQUFBQUNnWUJBQUVBQUFXQUlnQUFBQW9BQWdBaUFBUUdCQUFJQUFBQUJRWUVBQWtBQUFBS0JnRUFBUUFBQllBakFBQUFDZ0FDQUNNQUJBWUVBQWtBQUFBRkJnUUFDZ0FBQUFvR0FRQUJBQUFGZ0NRQUFBQUtBQUlBSkFBRUJnUUFDZ0FBQUFVR0JBQUxBQUFBQ2dZQkFBRUFBQVdBSlFBQUFBb0FBZ0FsQUFRR0JBQUxBQUFBQlFZRUFBd0FBQUFBQmdJQWdBQ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UxBQUFBQlFZRUFCQUFBQUFBQmdJQWdBQUFBQVdBS3dBQUFBb0FBZ0FyQUFRR0JBQUhBQUFBQlFZRUFCRUFBQUFBQmdJQWdBQUFBQVdBTEFBQUFBb0FBZ0FzQUFRR0JBQVJBQUFBQlFZRUFCSUFBQUFBQmdJQWdBQUFBQVdBTFFBQUFBb0FBZ0F0QUFRR0JBQVNBQUFBQlFZRUFCTUFBQUFBQmdJQWdBQUFBQVdBTGdBQUFBb0FBZ0F1QUFRR0JBQUZBQUFBQlFZRUFCTUFBQUFBQmdJQWdBQUFBQVdBTHdBQUFBb0FBZ0F2QUFRR0JBQVNBQUFBQlFZRUFCUUFBQUFBQUFXQU1BQUFBQW9BQWdBd0FBUUdCQUFVQUFBQUJRWUVBQlVBQUFBQUJnSUFnQUFBQUFXQU1RQUFBQW9BQWdBeEFBUUdCQUFWQUFBQUJRWUVBQllBQUFBQUJnSUFnQUFBQUFXQU1nQUFBQW9BQWdBeUFBUUdCQUFXQUFBQUJRWUVBQmNBQUFBQUJnSUFnQUFBQUFXQU13QUFBQW9BQWdBekFBUUdCQUFYQUFBQUJRWUVBQmdBQUFBQUJnSUFnQUFBQUFXQU5BQUFBQW9BQWdBMEFBUUdCQUFZQUFBQUJRWUVBQmtBQUFBQUJnSUFnQUFBQUFXQU5RQUFBQW9BQWdBMUFBUUdCQUFVQUFBQUJRWUVBQmtBQUFBQUJnSUFnQUFBQUFlQU9BQUFBQVFDRUFBQUFPTC9iQ1JKQUFBQTR2OG05ak1BQ2dBQ0FEWUFBQW9DQUFRQUJBb0NBQUVBRFFJTUFDYjJNd0FBQU9ML0FBQUFBQTRDREFCc0pFa0FBQURpL3dBQUFBQVBBZ3dBSnZZekFFY3U5LzhBQUFBQUFBQUhnRGtBQUFBRUFoQUFBQURpLy9wQnJmOEFBT0wvdEJPWS93b0FBZ0EzQUFBS0FnQUVBQVFLQWdBQkFBMENEQUMwRTVqL0FBRGkvd0FBQUFBT0Fnd0Era0d0L3dBQTR2OEFBQUFBRHdJTUFMUVRtUDlITHZmL0FBQUFBQUFBQjRBNkFBQUFCQUlRQUFBQUR3Q21GWmNBQUFBUEFHRG5nUUFLQUFJQU9BQUFDZ0lBQkFBRUNnSUFBUUFOQWd3QVlPZUJBQUFBRHdBQUFBQUFEZ0lNQUtZVmx3QUFBQThBQUFBQUFBOENEQUJnNTRFQVJpNGtBQUFBQUFBQUFBQUFBQUFBQUFBQQ==</t>
        </r>
      </text>
    </comment>
    <comment ref="J272" authorId="0">
      <text>
        <r>
          <rPr>
            <sz val="9"/>
            <color indexed="81"/>
            <rFont val="Tahoma"/>
            <family val="2"/>
          </rPr>
          <t>QzI0SDE1TjNPNnxNQVNURVIgU0hFRVRQaWN0dXJlIDQ5OXxWbXBEUkRBeE1EQUVBd0lCQUFBQUFBQUFBQUFBQUFDQUFBQUFBQU1BRmdBQUFFTm9aVzFFY21GM0lERXlMakF1TWk0eE1EYzJCQUlRQUROczRmK24vc0QvcFRlL0FJRT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RQUFBQUJBSVFBQUFBQUFBQUFBQUFBSURHQkQvUG9RZ1dDQVFBQUFBa0FCZ0lCQUFBQUNRQUdRZ0FBQkFJQWdBQkFBOElBZ0FCQUFPQVNRQUFBQVFDRUFBemJPSC9wLzdBLzZVM3Z3Q0JOWk1BQklBQkFBQUFBQUlJQUFBQVN3RGFDY3ovQ2dBQ0FBSUFBZ1FDQUFnQUt3UUNBQUVBU0FRQUFEY0VBUUFCQm9BQUFBQUFBQUlJQUFDZ1RnRGE4Yy8vQkFJUUFBQmdSd0NuL3NEL21ibE9BTnJ4ei84akNBRUEvd0VIQVFEL0FnY0NBQUFBQlFjQkFBTUFCdzRBQVFBQUFBTUFZQURJQUFNQVQwZ0FBQUFBQklBQ0FBQUFBQUlJQUFBQVBBRHRCT2IvQ2dBQ0FBTUFBQUFFZ0FNQUFBQUFBZ2dBQUFCTEFBQUFBQUFLQUFJQUJBQUNCQUlBQ0FBckJBSUFBQUJJQkFBQU53UUJBQUVHZ0FBQUFBQUFBZ2dBQUtCT0FBRVkvUDhFQWhBQUFHQkhBQUVZL1ArWnVVNEFBTmdEQUNNSUFRQUFBZ2NDQUFBQUFBY05BQUVBQUFBREFHQUF5QUFEQUU4QUFBQUFCSUFFQUFBQUFBSUlBQUFBSGdEdEJPYi9DZ0FDQUFVQUFBQUVnQVVBQUFBQUFnZ0FBQUFQQU5vSnpQOEtBQUlBQmdBQUFBU0FCZ0FBQUFBQ0NBQUJBUEgvMmduTS93b0FBZ0FIQUFBQUJJQUhBQUFBQUFJSUFBQUE0di90Qk9iL0NnQUNBQWdBQUFBRWdBZ0FBQUFBQWdnQUFRRHgvd0FBQUFBS0FBSUFDUUFBQUFTQUNRQUFBQUFDQ0FEQXV1Zi9IWWdjQUFvQUFnQUtBQUlFQWdBSUFDc0VBZ0FBQUVnRUFBQUdnQUFBQUFBQUFnZ0F3RnJyL3gyZ0dBQUVBaEFBd0Jyay94MmdHQUJhZE92L0hXQWdBQ01JQVFBQUFnY0NBQUFBQUFjTkFBRUFBQUFEQUdBQXlBQURBRThBQUFBQUJJQUtBQUFBQUFJSUFBQUFBQUJPS2k0QUNnQUNBQXNBQUFBRWdBc0FBQUFBQWdnQVFFVVlBQjJJSEFBS0FBSUFEQUFDQkFJQUJ3QXJCQUlBQUFCSUJBQUFCb0FBQUFBQUFBSUlBSFBZR3dBZDhCZ0FCQUlRQUF5eUZBQWQ4QmdBYzlnYkFGQWpJQUFqQ0FFQUFBSUhBZ0FBQUFBSERRQUJBQUFBQXdCZ0FNZ0FBd0JPQUFBQUFBU0FEQUFBQUFBQ0NBQUFBQThBQUFBQUFBb0FBZ0FOQUFBQUJJQU5BQUFBQUFJSUFBQUFBQUJPS2t3QUNnQUNBQTRBQUFBRWdBNEFBQUFBQWdnQTdRVG0vMDRxV3dBS0FBSUFEd0FBQUFTQUR3QUFBQUFDQ0FEdEJPYi9UaXA1QUFvQUFnQVFBQUFBQklBUUFBQUFBQUlJQUFBQUFBQk9Lb2dBQ2dBQ0FCRUFBQUFFZ0JFQUFBQUFBZ2dBRS9zWkFFNHFlUUFLQUFJQUVnQUFBQVNBRWdBQUFBQUNDQUFtOWpNQVRpcUlBQW9BQWdBVEFBSUVBZ0FJQUNzRUFnQUJBRWdFQUFBM0JBRUFBUWFBQUFBQUFBQUNDQUFtbGpjQVRrS0VBQVFDRUFBbVZqQUFUa0tFQU1Ddk53Q0JOWk1BSXdnQkFBQUNCd0lBQUFBRkJ3RUFBUUFIRGdBQkFBQUFBd0JnQU1nQUF3QlBTQUFBQUFBRWdCTUFBQUFBQWdnQUUvc1pBRTRxV3dBS0FBSUFGQUFBQUFTQUZBQUFBQUFDQ0FBbTlqTUFUaXBNQUFvQUFnQVZBQUlFQWdBSEFDc0VBZ0FCQUVnRUFBQTNCQUVBQVFhQUFBQUFBQUFDQ0FCWmlUY0FUc0pQQUFRQ0VBRHpZakFBNTF0QkFGbUpOd0JPd2s4QUl3Z0JBUDhCQndFQS93SUhBZ0FBQUFVSEFRQURBQWNPQUFFQUFBQURBR0FBeUFBREFFNUlBQUFBQUFTQUZRQUFBQUFDQ0FBNThVMEFUaXBiQUFvQUFnQVdBQUFBQklBV0FBQUFBQUlJQURueFRRQk9LbmtBQ2dBQ0FCY0FBZ1FDQUFnQUt3UUNBQUFBU0FRQUFEY0VBUUFCQm9BQUFBQUFBQUlJQURtUlVRQk9RblVBQkFJUUFEbFJTZ0JPUW5VQTA2cFJBRTRDZlFBakNBRUFBQUlIQWdBQUFBQUhEUUFCQUFBQUF3QmdBTWdBQXdCUEFBQUFBQVNBRndBQUFBQUNDQUJNN0djQVRpcE1BQW9BQWdBWUFBQUFCSUFZQUFBQUFBSUlBQlFQYXdCZ1ZDNEFDZ0FDQUJrQUFBQUVnQmtBQUFBQUFnZ0FRR2VJQUowWEtBQUtBQUlBR2dBQUFBU0FHZ0FBQUFBQ0NBQkFaNWNBc0JKQ0FBb0FBZ0FiQUFJRUFnQUlBQ3NFQWdBQUFFZ0VBQUFHZ0FBQUFBQUFBZ2dBUUFlYkFMQXFQZ0FFQWhBQVFNZVRBTEFxUGdEYUlKc0FzT3BGQUNNSUFRQUFBZ2NDQUFBQUFBY05BQUVBQUFBREFHQUF5QUFEQUU4QUFBQUFCSUFiQUFBQUFBSUlBRlJVZ3dBS1hsZ0FDZ0FDQUJ3QUFnUUNBQWNBS3dRQ0FBQUFTQVFBQUFhQUFBQUFBQUFDQ0FDSDU0WUFDc1pVQUFRQ0VBQWh3WDhBQ3NaVUFJZm5oZ0ErK1ZzQUl3Z0JBQUFDQndJQUFBQUFCdzBBQVFBQUFBTUFZQURJQUFNQVRnQUFBQUFFZ0J3QUFBQUFBZ2dBL1pxVUFKV3ZEQUFLQUFJQUhRQUFBQVNBSFFBQUFBQUNDQURyY0xJQXpvd0pBQW9BQWdBZUFBQUFCSUFlQUFBQUFBSUlBS2VrdmdESUpPNy9DZ0FDQUI4QUFBQUVnQjhBQUFBQUFnZ0FkZ0t0QUlqZjFmOEtBQUlBSUFBQUFBU0FJQUFBQUFBQ0NBQ0pMSThBVHdMWi93b0FBZ0FoQUFBQUJJQWhBQUFBQUFJSUFNejRnZ0JXYXZUL0NnQUNBQ0lBQUFBRmdDTUFBQUFLQUFJQUl3QUVCZ1FBQVFBQUFBVUdCQUFDQUFBQUNnWUJBQUVBQUFXQUpBQUFBQW9BQWdBa0FBUUdCQUFDQUFBQUJRWUVBQU1BQUFBQUJnSUFBZ0FBQUFXQUpRQUFBQW9BQWdBbEFBUUdCQUFDQUFBQUJRWUVBQVFBQUFBS0JnRUFBUUFBQllBbUFBQUFDZ0FDQUNZQUJBWUVBQVFBQUFBRkJnUUFCUUFBQUFBR0FnQ0FBQUFBQllBbkFBQUFDZ0FDQUNjQUJBWUVBQVVBQUFBRkJnUUFCZ0FBQUFBR0FnQ0FBQUFBQllBb0FBQUFDZ0FDQUNnQUJBWUVBQVlBQUFBRkJnUUFCd0FBQUFBR0FnQ0FBQUFBQllBcEFBQUFDZ0FDQUNrQUJBWUVBQWNBQUFBRkJnUUFDQUFBQUFBR0FnQ0FBQUFBQllBcUFBQUFDZ0FDQUNvQUJBWUVBQWdBQUFBRkJnUUFDUUFBQUFBR0FnQ0FBQUFBQllBckFBQUFDZ0FDQUNzQUJBWUVBQWtBQUFBRkJnUUFDZ0FBQUFBR0FnQ0FBQUFBQllBc0FBQUFDZ0FDQUN3QUJBWUVBQW9BQUFBRkJnUUFDd0FBQUFBR0FnQ0FBQUFBQllBdEFBQUFDZ0FDQUMwQUJBWUVBQXNBQUFBRkJnUUFEQUFBQUFBR0FnQ0FBQUFBQllBdUFBQUFDZ0FDQUM0QUJBWUVBQVFBQUFBRkJnUUFEQUFBQUFBR0FnQ0FBQUFBQllBdkFBQUFDZ0FDQUM4QUJBWUVBQWdBQUFBRkJnUUFEQUFBQUFBR0FnQ0FBQUFBQllBd0FBQUFDZ0FDQURBQUJBWUVBQW9BQUFBRkJnUUFEUUFBQUFBQUJZQXhBQUFBQ2dBQ0FERUFCQVlFQUEwQUFBQUZCZ1FBRGdBQUFBQUdBZ0NBQUFBQUJZQXlBQUFBQ2dBQ0FESUFCQVlFQUE0QUFBQUZCZ1FBRHdBQUFBQUdBZ0NBQUFBQUJZQXpBQUFBQ2dBQ0FETUFCQVlFQUE4QUFBQUZCZ1FBRUFBQUFBQUdBZ0NBQUFBQUJZQTBBQUFBQ2dBQ0FEUUFCQVlFQUJBQUFBQUZCZ1FBRVFBQUFBQUdBZ0NBQUFBQUJZQTFBQUFBQ2dBQ0FEVUFCQVlFQUJFQUFBQUZCZ1FBRWdBQUFBb0dBUUFCQUFBRmdEWUFBQUFLQUFJQU5nQUVCZ1FBRVFBQUFBVUdCQUFUQUFBQUFBWUNBSUFBQUFBRmdEY0FBQUFLQUFJQU53QUVCZ1FBRFFBQUFBVUdCQUFUQUFBQUFBWUNBSUFBQUFBRmdEZ0FBQUFLQUFJQU9BQUVCZ1FBRXdBQUFBVUdCQUFVQUFBQUNnWUJBQUVBQUFXQU9RQUFBQW9BQWdBNUFBUUdCQUFVQUFBQUJRWUVBQlVBQUFBS0JnRUFBUUFBQllBNkFBQUFDZ0FDQURvQUJBWUVBQlVBQUFBRkJnUUFGZ0FBQUFBR0FnQUNBQUFBQllBN0FBQUFDZ0FDQURzQUJBWUVBQlVBQUFBRkJnUUFGd0FBQUFvR0FRQUJBQUFGZ0R3QUFBQUtBQUlBUEFBRUJnUUFGd0FBQUFVR0JBQVlBQUFBQUFZQ0FJQUFBQUFGZ0QwQUFBQUtBQUlBUFFBRUJnUUFHQUFBQUFVR0JBQVpBQUFBQUFZQ0FJQUFBQUFGZ0Q0QUFBQUtBQUlBUGdBRUJnUUFHUUFBQUFVR0JBQWFBQUFBQUFZQ0FJQUFBQUFGZ0Q4QUFBQUtBQUlBUHdBRUJnUUFHZ0FBQUFVR0JBQWJBQUFBQUFZQ0FJQUFBQUFGZ0VBQUFBQUtBQUlBUUFBRUJnUUFGd0FBQUFVR0JBQWJBQUFBQUFZQ0FJQUFBQUFGZ0VFQUFBQUtBQUlBUVFBRUJnUUFHUUFBQUFVR0JBQWNBQUFBQUFBRmdFSUFBQUFLQUFJQVFnQUVCZ1FBSEFBQUFBVUdCQUFkQUFBQUFBWUNBSUFBQUFBRmdFTUFBQUFLQUFJQVF3QUVCZ1FBSFFBQUFBVUdCQUFlQUFBQUFBWUNBSUFBQUFBRmdFUUFBQUFLQUFJQVJBQUVCZ1FBSGdBQUFBVUdCQUFmQUFBQUFBWUNBSUFBQUFBRmdFVUFBQUFLQUFJQVJRQUVCZ1FBSHdBQUFBVUdCQUFnQUFBQUFBWUNBSUFBQUFBRmdFWUFBQUFLQUFJQVJnQUVCZ1FBSUFBQUFBVUdCQUFoQUFBQUFBWUNBSUFBQUFBRmdFY0FBQUFLQUFJQVJ3QUVCZ1FBSEFBQUFBVUdCQUFoQUFBQUFBWUNBSUFBQUFBSGdFb0FBQUFFQWhBQUFBQUFBRFF6Ky84QUFBQUE3UVRtL3dvQUFnQklBQUFLQWdBRUFBUUtBZ0FCQUEwQ0RBRHRCT2IvQUFBQUFBQUFBQUFPQWd3QU5EUDcvd0FBQUFBQUFBQUFEd0lNQU8wRTV2OUdMaFVBQUFBQUFBQUFCNEJMQUFBQUJBSVFBQUFBQUFEUWZTUUFBQUFBQUU2bEZBQUtBQUlBU1FBQUNnSUFCQUFFQ2dJQUFRQU5BZ3dBVHFVVUFBQUFBQUFBQUFBQURnSU1BTkI5SkFBQUFBQUFBQUFBQUE4Q0RBQk9wUlFBZ2RnUEFBQUFBQUFBQUFlQVRBQUFBQVFDRUFBQUFBQUFsRmgvQUFBQUFBQk9LbW9BQ2dBQ0FFb0FBQW9DQUFRQUJBb0NBQUVBRFFJTUFFNHFhZ0FBQUFBQUFBQUFBQTRDREFDVVdIOEFBQUFBQUFBQUFBQVBBZ3dBVGlwcUFFWXVGUUFBQUFBQUFBQUhnRTBBQUFBRUFoQUFDZ1orQUU5QVR3QUtCbjRBem1jL0FBb0FBZ0JMQUFBS0FnQUVBQVFLQWdBQkFBMENEQURPWno4QUNnWitBQUFBQUFBT0Fnd0FUMEJQQUFvR2ZnQUFBQUFBRHdJTUFNNW5Qd0NNM28wQUFBQUFBQUFBQjRCT0FBQUFCQUlRQUxyT29BRFVkUVlBdXM2Z0FJOUg4ZjhLQUFJQVRBQUFDZ0lBQkFBRUNnSUFBUUFOQWd3QWowZngvN3JPb0FBQUFBQUFEZ0lNQU5SMUJnQzZ6cUFBQUFBQUFBOENEQUNQUi9IL0FQMjFBQUFBQUFBQUFBQUFBQUFBQUFBQQ==</t>
        </r>
      </text>
    </comment>
    <comment ref="K272" authorId="0">
      <text>
        <r>
          <rPr>
            <sz val="9"/>
            <color indexed="81"/>
            <rFont val="Tahoma"/>
            <family val="2"/>
          </rPr>
          <t>QzI0SDE1TjNPNnxNQVNURVIgU0hFRVRQaWN0dXJlIDQ5OXxWbXBEUkRBeE1EQUVBd0lCQUFBQUFBQUFBQUFBQUFDQUFBQUFBQU1BRmdBQUFFTm9aVzFFY21GM0lERXlMakF1TWk0eE1EYzJCQUlRQUROczRmK24vc0QvcFRlL0FJRT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RQUFBQUJBSVFBQUFBQUFBQUFBQUFBSURHQkQvUG9RZ1dDQVFBQUFBa0FCZ0lCQUFBQUNRQUdRZ0FBQkFJQWdBQkFBOElBZ0FCQUFPQVNRQUFBQVFDRUFBemJPSC9wLzdBLzZVM3Z3Q0JOWk1BQklBQkFBQUFBQUlJQUFBQVN3RGFDY3ovQ2dBQ0FBSUFBZ1FDQUFnQUt3UUNBQUVBU0FRQUFEY0VBUUFCQm9BQUFBQUFBQUlJQUFDZ1RnRGE4Yy8vQkFJUUFBQmdSd0NuL3NEL21ibE9BTnJ4ei84akNBRUEvd0VIQVFEL0FnY0NBQUFBQlFjQkFBTUFCdzRBQVFBQUFBTUFZQURJQUFNQVQwZ0FBQUFBQklBQ0FBQUFBQUlJQUFBQVBBRHRCT2IvQ2dBQ0FBTUFBQUFFZ0FNQUFBQUFBZ2dBQUFCTEFBQUFBQUFLQUFJQUJBQUNCQUlBQ0FBckJBSUFBQUJJQkFBQU53UUJBQUVHZ0FBQUFBQUFBZ2dBQUtCT0FBRVkvUDhFQWhBQUFHQkhBQUVZL1ArWnVVNEFBTmdEQUNNSUFRQUFBZ2NDQUFBQUFBY05BQUVBQUFBREFHQUF5QUFEQUU4QUFBQUFCSUFFQUFBQUFBSUlBQUFBSGdEdEJPYi9DZ0FDQUFVQUFBQUVnQVVBQUFBQUFnZ0FBQUFQQU5vSnpQOEtBQUlBQmdBQUFBU0FCZ0FBQUFBQ0NBQUJBUEgvMmduTS93b0FBZ0FIQUFBQUJJQUhBQUFBQUFJSUFBQUE0di90Qk9iL0NnQUNBQWdBQUFBRWdBZ0FBQUFBQWdnQUFRRHgvd0FBQUFBS0FBSUFDUUFBQUFTQUNRQUFBQUFDQ0FEQXV1Zi9IWWdjQUFvQUFnQUtBQUlFQWdBSUFDc0VBZ0FBQUVnRUFBQUdnQUFBQUFBQUFnZ0F3RnJyL3gyZ0dBQUVBaEFBd0Jyay94MmdHQUJhZE92L0hXQWdBQ01JQVFBQUFnY0NBQUFBQUFjTkFBRUFBQUFEQUdBQXlBQURBRThBQUFBQUJJQUtBQUFBQUFJSUFBQUFBQUJPS2k0QUNnQUNBQXNBQUFBRWdBc0FBQUFBQWdnQVFFVVlBQjJJSEFBS0FBSUFEQUFDQkFJQUJ3QXJCQUlBQUFCSUJBQUFCb0FBQUFBQUFBSUlBSFBZR3dBZDhCZ0FCQUlRQUF5eUZBQWQ4QmdBYzlnYkFGQWpJQUFqQ0FFQUFBSUhBZ0FBQUFBSERRQUJBQUFBQXdCZ0FNZ0FBd0JPQUFBQUFBU0FEQUFBQUFBQ0NBQUFBQThBQUFBQUFBb0FBZ0FOQUFBQUJJQU5BQUFBQUFJSUFBQUFBQUJPS2t3QUNnQUNBQTRBQUFBRWdBNEFBQUFBQWdnQTdRVG0vMDRxV3dBS0FBSUFEd0FBQUFTQUR3QUFBQUFDQ0FEdEJPYi9UaXA1QUFvQUFnQVFBQUFBQklBUUFBQUFBQUlJQUFBQUFBQk9Lb2dBQ2dBQ0FCRUFBQUFFZ0JFQUFBQUFBZ2dBRS9zWkFFNHFlUUFLQUFJQUVnQUFBQVNBRWdBQUFBQUNDQUFtOWpNQVRpcUlBQW9BQWdBVEFBSUVBZ0FJQUNzRUFnQUJBRWdFQUFBM0JBRUFBUWFBQUFBQUFBQUNDQUFtbGpjQVRrS0VBQVFDRUFBbVZqQUFUa0tFQU1Ddk53Q0JOWk1BSXdnQkFBQUNCd0lBQUFBRkJ3RUFBUUFIRGdBQkFBQUFBd0JnQU1nQUF3QlBTQUFBQUFBRWdCTUFBQUFBQWdnQUUvc1pBRTRxV3dBS0FBSUFGQUFBQUFTQUZBQUFBQUFDQ0FBbTlqTUFUaXBNQUFvQUFnQVZBQUlFQWdBSEFDc0VBZ0FCQUVnRUFBQTNCQUVBQVFhQUFBQUFBQUFDQ0FCWmlUY0FUc0pQQUFRQ0VBRHpZakFBNTF0QkFGbUpOd0JPd2s4QUl3Z0JBUDhCQndFQS93SUhBZ0FBQUFVSEFRQURBQWNPQUFFQUFBQURBR0FBeUFBREFFNUlBQUFBQUFTQUZRQUFBQUFDQ0FBNThVMEFUaXBiQUFvQUFnQVdBQUFBQklBV0FBQUFBQUlJQURueFRRQk9LbmtBQ2dBQ0FCY0FBZ1FDQUFnQUt3UUNBQUFBU0FRQUFEY0VBUUFCQm9BQUFBQUFBQUlJQURtUlVRQk9RblVBQkFJUUFEbFJTZ0JPUW5VQTA2cFJBRTRDZlFBakNBRUFBQUlIQWdBQUFBQUhEUUFCQUFBQUF3QmdBTWdBQXdCUEFBQUFBQVNBRndBQUFBQUNDQUJNN0djQVRpcE1BQW9BQWdBWUFBQUFCSUFZQUFBQUFBSUlBQlFQYXdCZ1ZDNEFDZ0FDQUJrQUFBQUVnQmtBQUFBQUFnZ0FRR2VJQUowWEtBQUtBQUlBR2dBQUFBU0FHZ0FBQUFBQ0NBQkFaNWNBc0JKQ0FBb0FBZ0FiQUFJRUFnQUlBQ3NFQWdBQUFFZ0VBQUFHZ0FBQUFBQUFBZ2dBUUFlYkFMQXFQZ0FFQWhBQVFNZVRBTEFxUGdEYUlKc0FzT3BGQUNNSUFRQUFBZ2NDQUFBQUFBY05BQUVBQUFBREFHQUF5QUFEQUU4QUFBQUFCSUFiQUFBQUFBSUlBRlJVZ3dBS1hsZ0FDZ0FDQUJ3QUFnUUNBQWNBS3dRQ0FBQUFTQVFBQUFhQUFBQUFBQUFDQ0FDSDU0WUFDc1pVQUFRQ0VBQWh3WDhBQ3NaVUFJZm5oZ0ErK1ZzQUl3Z0JBQUFDQndJQUFBQUFCdzBBQVFBQUFBTUFZQURJQUFNQVRnQUFBQUFFZ0J3QUFBQUFBZ2dBL1pxVUFKV3ZEQUFLQUFJQUhRQUFBQVNBSFFBQUFBQUNDQURyY0xJQXpvd0pBQW9BQWdBZUFBQUFCSUFlQUFBQUFBSUlBS2VrdmdESUpPNy9DZ0FDQUI4QUFBQUVnQjhBQUFBQUFnZ0FkZ0t0QUlqZjFmOEtBQUlBSUFBQUFBU0FJQUFBQUFBQ0NBQ0pMSThBVHdMWi93b0FBZ0FoQUFBQUJJQWhBQUFBQUFJSUFNejRnZ0JXYXZUL0NnQUNBQ0lBQUFBRmdDTUFBQUFLQUFJQUl3QUVCZ1FBQVFBQUFBVUdCQUFDQUFBQUNnWUJBQUVBQUFXQUpBQUFBQW9BQWdBa0FBUUdCQUFDQUFBQUJRWUVBQU1BQUFBQUJnSUFBZ0FBQUFXQUpRQUFBQW9BQWdBbEFBUUdCQUFDQUFBQUJRWUVBQVFBQUFBS0JnRUFBUUFBQllBbUFBQUFDZ0FDQUNZQUJBWUVBQVFBQUFBRkJnUUFCUUFBQUFBR0FnQ0FBQUFBQllBbkFBQUFDZ0FDQUNjQUJBWUVBQVVBQUFBRkJnUUFCZ0FBQUFBR0FnQ0FBQUFBQllBb0FBQUFDZ0FDQUNnQUJBWUVBQVlBQUFBRkJnUUFCd0FBQUFBR0FnQ0FBQUFBQllBcEFBQUFDZ0FDQUNrQUJBWUVBQWNBQUFBRkJnUUFDQUFBQUFBR0FnQ0FBQUFBQllBcUFBQUFDZ0FDQUNvQUJBWUVBQWdBQUFBRkJnUUFDUUFBQUFBR0FnQ0FBQUFBQllBckFBQUFDZ0FDQUNzQUJBWUVBQWtBQUFBRkJnUUFDZ0FBQUFBR0FnQ0FBQUFBQllBc0FBQUFDZ0FDQUN3QUJBWUVBQW9BQUFBRkJnUUFDd0FBQUFBR0FnQ0FBQUFBQllBdEFBQUFDZ0FDQUMwQUJBWUVBQXNBQUFBRkJnUUFEQUFBQUFBR0FnQ0FBQUFBQllBdUFBQUFDZ0FDQUM0QUJBWUVBQVFBQUFBRkJnUUFEQUFBQUFBR0FnQ0FBQUFBQllBdkFBQUFDZ0FDQUM4QUJBWUVBQWdBQUFBRkJnUUFEQUFBQUFBR0FnQ0FBQUFBQllBd0FBQUFDZ0FDQURBQUJBWUVBQW9BQUFBRkJnUUFEUUFBQUFBQUJZQXhBQUFBQ2dBQ0FERUFCQVlFQUEwQUFBQUZCZ1FBRGdBQUFBQUdBZ0NBQUFBQUJZQXlBQUFBQ2dBQ0FESUFCQVlFQUE0QUFBQUZCZ1FBRHdBQUFBQUdBZ0NBQUFBQUJZQXpBQUFBQ2dBQ0FETUFCQVlFQUE4QUFBQUZCZ1FBRUFBQUFBQUdBZ0NBQUFBQUJZQTBBQUFBQ2dBQ0FEUUFCQVlFQUJBQUFBQUZCZ1FBRVFBQUFBQUdBZ0NBQUFBQUJZQTFBQUFBQ2dBQ0FEVUFCQVlFQUJFQUFBQUZCZ1FBRWdBQUFBb0dBUUFCQUFBRmdEWUFBQUFLQUFJQU5nQUVCZ1FBRVFBQUFBVUdCQUFUQUFBQUFBWUNBSUFBQUFBRmdEY0FBQUFLQUFJQU53QUVCZ1FBRFFBQUFBVUdCQUFUQUFBQUFBWUNBSUFBQUFBRmdEZ0FBQUFLQUFJQU9BQUVCZ1FBRXdBQUFBVUdCQUFVQUFBQUNnWUJBQUVBQUFXQU9RQUFBQW9BQWdBNUFBUUdCQUFVQUFBQUJRWUVBQlVBQUFBS0JnRUFBUUFBQllBNkFBQUFDZ0FDQURvQUJBWUVBQlVBQUFBRkJnUUFGZ0FBQUFBR0FnQUNBQUFBQllBN0FBQUFDZ0FDQURzQUJBWUVBQlVBQUFBRkJnUUFGd0FBQUFvR0FRQUJBQUFGZ0R3QUFBQUtBQUlBUEFBRUJnUUFGd0FBQUFVR0JBQVlBQUFBQUFZQ0FJQUFBQUFGZ0QwQUFBQUtBQUlBUFFBRUJnUUFHQUFBQUFVR0JBQVpBQUFBQUFZQ0FJQUFBQUFGZ0Q0QUFBQUtBQUlBUGdBRUJnUUFHUUFBQUFVR0JBQWFBQUFBQUFZQ0FJQUFBQUFGZ0Q4QUFBQUtBQUlBUHdBRUJnUUFHZ0FBQUFVR0JBQWJBQUFBQUFZQ0FJQUFBQUFGZ0VBQUFBQUtBQUlBUUFBRUJnUUFGd0FBQUFVR0JBQWJBQUFBQUFZQ0FJQUFBQUFGZ0VFQUFBQUtBQUlBUVFBRUJnUUFHUUFBQUFVR0JBQWNBQUFBQUFBRmdFSUFBQUFLQUFJQVFnQUVCZ1FBSEFBQUFBVUdCQUFkQUFBQUFBWUNBSUFBQUFBRmdFTUFBQUFLQUFJQVF3QUVCZ1FBSFFBQUFBVUdCQUFlQUFBQUFBWUNBSUFBQUFBRmdFUUFBQUFLQUFJQVJBQUVCZ1FBSGdBQUFBVUdCQUFmQUFBQUFBWUNBSUFBQUFBRmdFVUFBQUFLQUFJQVJRQUVCZ1FBSHdBQUFBVUdCQUFnQUFBQUFBWUNBSUFBQUFBRmdFWUFBQUFLQUFJQVJnQUVCZ1FBSUFBQUFBVUdCQUFoQUFBQUFBWUNBSUFBQUFBRmdFY0FBQUFLQUFJQVJ3QUVCZ1FBSEFBQUFBVUdCQUFoQUFBQUFBWUNBSUFBQUFBSGdFb0FBQUFFQWhBQUFBQUFBRFF6Ky84QUFBQUE3UVRtL3dvQUFnQklBQUFLQWdBRUFBUUtBZ0FCQUEwQ0RBRHRCT2IvQUFBQUFBQUFBQUFPQWd3QU5EUDcvd0FBQUFBQUFBQUFEd0lNQU8wRTV2OUdMaFVBQUFBQUFBQUFCNEJMQUFBQUJBSVFBQUFBQUFEUWZTUUFBQUFBQUU2bEZBQUtBQUlBU1FBQUNnSUFCQUFFQ2dJQUFRQU5BZ3dBVHFVVUFBQUFBQUFBQUFBQURnSU1BTkI5SkFBQUFBQUFBQUFBQUE4Q0RBQk9wUlFBZ2RnUEFBQUFBQUFBQUFlQVRBQUFBQVFDRUFBQUFBQUFsRmgvQUFBQUFBQk9LbW9BQ2dBQ0FFb0FBQW9DQUFRQUJBb0NBQUVBRFFJTUFFNHFhZ0FBQUFBQUFBQUFBQTRDREFDVVdIOEFBQUFBQUFBQUFBQVBBZ3dBVGlwcUFFWXVGUUFBQUFBQUFBQUhnRTBBQUFBRUFoQUFDZ1orQUU5QVR3QUtCbjRBem1jL0FBb0FBZ0JMQUFBS0FnQUVBQVFLQWdBQkFBMENEQURPWno4QUNnWitBQUFBQUFBT0Fnd0FUMEJQQUFvR2ZnQUFBQUFBRHdJTUFNNW5Qd0NNM28wQUFBQUFBQUFBQjRCT0FBQUFCQUlRQUxyT29BRFVkUVlBdXM2Z0FJOUg4ZjhLQUFJQVRBQUFDZ0lBQkFBRUNnSUFBUUFOQWd3QWowZngvN3JPb0FBQUFBQUFEZ0lNQU5SMUJnQzZ6cUFBQUFBQUFBOENEQUNQUi9IL0FQMjFBQUFBQUFBQUFBQUFBQUFBQUFBQQ==</t>
        </r>
      </text>
    </comment>
    <comment ref="J273" authorId="0">
      <text>
        <r>
          <rPr>
            <sz val="9"/>
            <color indexed="81"/>
            <rFont val="Tahoma"/>
            <family val="2"/>
          </rPr>
          <t>QzIxSDI1Rk4yTzJ8TUFTVEVSIFNIRUVUUGljdHVyZSAyNzl8Vm1wRFJEQXhNREFFQXdJQkFBQUFBQUFBQUFBQUFBQ0FBQUFBQUFNQUZnQUFBRU5vWlcxRWNtRjNJREV5TGpBdU1pNHhNRGMyQkFJUUFETnNlUC9haWN2L1pzWkJBRWE1N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UFBQUFCQUlRQUFBQUFBQUFBQUFBQUlER0JBTElHQkVXQ0FRQUFBQWtBQmdJQkFBQUFDUUFHUWdBQUJBSUFnQUJBQThJQWdBQkFBT0FPUUFBQUFRQ0VBQXpiSGovMm9uTC8yYkdRUUJHdWV3QUJJQUJBQUFBQUFJSUFBQUFBQUFtOWpNQUNnQUNBQUlBTndRQkFBRUFBQVNBQWdBQUFBQUNDQUFBQUE4QUUvc1pBQW9BQWdBREFEQUVBUUFITVFRUUFCd0FBQUFkQUFBQU5RQUFBQUFBQUFBQUFBU0FBd0FBQUFBQ0NBQUFBQUFBQUFBQUFBb0FBZ0FFQUFJRUFnQUhBQ3NFQWdBQUFFZ0VBQUFHZ0FBQUFBQUFBZ2dBTTVNREFBQm8vUDhFQWhBQXpXejgvd0JvL1A4emt3TUFNNXNEQUNNSUFRQUFBZ2NDQUFBQUFBY05BQUVBQUFBREFHQUF5QUFEQUU0QUFBQUFCSUFFQUFBQUFBSUlBUC8vRGdEdEJPYi9DZ0FDQUFVQU53UUJBQUVBQUFTQUJRQUFBQUFDQ0FBQUFBQUEyZ25NL3dvQUFnQUdBRGNFQVFBQkFBQUVnQVlBQUFBQUFnZ0FBQURpLzlvSnpQOEtBQUlBQndBM0JBRUFBUUFBQklBSEFBQUFBQUlJQUFBQTAvL3RCT2IvQ2dBQ0FBZ0FOd1FCQUFFQUFBU0FDQUFBQUFBQ0NBQUFBT0wvQUFBQUFBb0FBZ0FKQURBRUFRQUhNUVFRQUNNQUFBQWlBQUFBSkFBQUFBQUFBQUFBQUFTQUNRQUFBQUFDQ0FBQUFOUC9FL3NaQUFvQUFnQUtBQUFBQklBS0FBQUFBQUlJQUFBQXRmOFQreGtBQ2dBQ0FBc0FBQUFFZ0FzQUFBQUFBZ2dBQUFDbS95YjJNd0FLQUFJQURBQUFBQVNBREFBQUFBQUNDQUFBQUxYL09mRk5BQW9BQWdBTkFBQUFCSUFOQUFBQUFBSUlBQUFBcHY5TTdHY0FDZ0FDQUE0QUFnUUNBQWdBS3dRQ0FBQUFTQVFBQURjRUFRQUJCb0FBQUFBQUFBSUlBQUNncWY5TUJHUUFCQUlRQUFCZ292OU1CR1FBbXJtcC8wekVhd0FqQ0FFQUFBSUhBZ0FBQUFBSERRQUJBQUFBQXdCZ0FNZ0FBd0JQQUFBQUFBU0FEZ0FBQUFBQ0NBQUFBTFgvWU9lQkFBb0FBZ0FQQURjRUFRQUJBQUFFZ0E4QUFBQUFBZ2dBQUFDbS8zUGltd0FLQUFJQUVBQUFBQVNBRUFBQUFBQUNDQUFBQUlqL2MrS2JBQW9BQWdBUkFBQUFCSUFSQUFBQUFBSUlBQUFBZWYrRzNiVUFDZ0FDQUJJQUFBQUVnQklBQUFBQUFnZ0FBQUNJLzVuWXp3QUtBQUlBRXdBQUFBU0FFd0FBQUFBQ0NBQUFBS2IvbWRqUEFBb0FBZ0FVQUFBQUJJQVVBQUFBQUFJSUFBQUF0Zit0MCtrQUNnQUNBQlVBQWdRQ0FBa0FLd1FDQUFBQVNBUUFBRGNFQVFBQkJvQUFBQUFBQUFJSUFEU1R1UCt0bitZQUJBSVFBTTFzc2YrdG4rWUFOSk80LzBhNTdBQWpDQUVBQUFJSEFnQUFBQUFIRFFBQkFBQUFBd0JnQU1nQUF3QkdBQUFBQUFTQUZRQUFBQUFDQ0FBQUFMWC9odDIxQUFvQUFnQVdBQUFBQklBV0FBQUFBQUlJQUFBQTAvODU4VTBBQ2dBQ0FCY0FBQUFFZ0JjQUFBQUFBZ2dBQUFEaS95YjJNd0FLQUFJQUdBQUFBQVNBR0FBQUFBQUNDQUFBQUMwQUUvc1pBQW9BQWdBWkFBQUFCSUFaQUFBQUFBSUlBUC8vT3dBQUFBQUFDZ0FDQUJvQUFnUUNBQWdBS3dRQ0FBQUFTQVFBQURjRUFRQUJCb0FBQUFBQUFBSUlBUCtmUHdBQUdQei9CQUlRQVA5Zk9BQUFHUHovbWJrL0FQL1hBd0FqQ0FFQUFBSUhBZ0FBQUFBSERRQUJBQUFBQXdCZ0FNZ0FBd0JQQUFBQUFBU0FHZ0FBQUFBQ0NBQUFBRHdBSnZZekFBb0FBZ0FiQUFJRUFnQUhBQ3NFQWdBQ0FFZ0VBQUEzQkFFQUFRYUFBQUFBQUFBQ0NBQXprejhBSmw0d0FBUUNFQURNYkRnQUpsNHdBR2JHUVFBbTdrSUFJd2dCQUFBQ0J3SUFBQUFGQndFQUFRQUhEd0FCQUFBQUF3QmdBTWdBQXdCT1NESUFBQUFBQllBY0FBQUFDZ0FDQUJ3QUJBWUVBQUVBQUFBRkJnUUFBZ0FBQUFFR0FnQUVBQW9HQVFBQkFBQUZnQjBBQUFBS0FBSUFIUUFFQmdRQUFnQUFBQVVHQkFBREFBQUFDZ1lCQUFFQUFBV0FIZ0FBQUFvQUFnQWVBQVFHQkFBREFBQUFCUVlFQUFRQUFBQUtCZ0VBQVFBQUJZQWZBQUFBQ2dBQ0FCOEFCQVlFQUFRQUFBQUZCZ1FBQlFBQUFBb0dBUUFCQUFBRmdDQUFBQUFLQUFJQUlBQUVCZ1FBQlFBQUFBVUdCQUFHQUFBQUNnWUJBQUVBQUFXQUlRQUFBQW9BQWdBaEFBUUdCQUFHQUFBQUJRWUVBQWNBQUFBS0JnRUFBUUFBQllBaUFBQUFDZ0FDQUNJQUJBWUVBQWNBQUFBRkJnUUFDQUFBQUFvR0FRQUJBQUFGZ0NNQUFBQUtBQUlBSXdBRUJnUUFBd0FBQUFVR0JBQUlBQUFBQ2dZQkFBRUFBQVdBSkFBQUFBb0FBZ0FrQUFRR0JBQUlBQUFBQlFZRUFBa0FBQUFCQmdJQUJnQUtCZ0VBQVFBQUJZQWxBQUFBQ2dBQ0FDVUFCQVlFQUFrQUFBQUZCZ1FBQ2dBQUFBQUdBZ0NBQUFBQUJZQW1BQUFBQ2dBQ0FDWUFCQVlFQUFvQUFBQUZCZ1FBQ3dBQUFBQUdBZ0NBQUFBQUJZQW5BQUFBQ2dBQ0FDY0FCQVlFQUFzQUFBQUZCZ1FBREFBQUFBQUdBZ0NBQUFBQUJZQW9BQUFBQ2dBQ0FDZ0FCQVlFQUF3QUFBQUZCZ1FBRFFBQUFBb0dBUUFCQUFBRmdDa0FBQUFLQUFJQUtRQUVCZ1FBRFFBQUFBVUdCQUFPQUFBQUNnWUJBQUVBQUFXQUtnQUFBQW9BQWdBcUFBUUdCQUFPQUFBQUJRWUVBQThBQUFBS0JnRUFBUUFBQllBckFBQUFDZ0FDQUNzQUJBWUVBQThBQUFBRkJnUUFFQUFBQUFBR0FnQ0FBQUFBQllBc0FBQUFDZ0FDQUN3QUJBWUVBQkFBQUFBRkJnUUFFUUFBQUFBR0FnQ0FBQUFBQllBdEFBQUFDZ0FDQUMwQUJBWUVBQkVBQUFBRkJnUUFFZ0FBQUFBR0FnQ0FBQUFBQllBdUFBQUFDZ0FDQUM0QUJBWUVBQklBQUFBRkJnUUFFd0FBQUFBR0FnQ0FBQUFBQllBdkFBQUFDZ0FDQUM4QUJBWUVBQk1BQUFBRkJnUUFGQUFBQUFvR0FRQUJBQUFGZ0RBQUFBQUtBQUlBTUFBRUJnUUFFd0FBQUFVR0JBQVZBQUFBQUFZQ0FJQUFBQUFGZ0RFQUFBQUtBQUlBTVFBRUJnUUFEd0FBQUFVR0JBQVZBQUFBQUFZQ0FJQUFBQUFGZ0RJQUFBQUtBQUlBTWdBRUJnUUFEQUFBQUFVR0JBQVdBQUFBQUFZQ0FJQUFBQUFGZ0RNQUFBQUtBQUlBTXdBRUJnUUFGZ0FBQUFVR0JBQVhBQUFBQUFZQ0FJQUFBQUFGZ0RRQUFBQUtBQUlBTkFBRUJnUUFDUUFBQUFVR0JBQVhBQUFBQUFZQ0FJQUFBQUFGZ0RVQUFBQUtBQUlBTlFBRUJnUUFBZ0FBQUFVR0JBQVlBQUFBQ2dZQkFBRUFBQVdBTmdBQUFBb0FBZ0EyQUFRR0JBQVlBQUFBQlFZRUFCa0FBQUFBQmdJQUFnQUFBQVdBTndBQUFBb0FBZ0EzQUFRR0JBQVlBQUFBQlFZRUFCb0FBQUFLQmdFQUFRQUFCNEE2QUFBQUJBSVFBQUFBeFA5c0pFa0FBQURFL3liMk13QUtBQUlBT0FBQUNnSUFCQUFFQ2dJQUFRQU5BZ3dBSnZZekFBQUF4UDhBQUFBQURnSU1BR3drU1FBQUFNVC9BQUFBQUE4Q0RBQW05ak1BUnk3Wi93QUFBQUFBQUFlQU93QUFBQVFDRUFBQUFKZi96UXZMQUFBQWwvK0czYlVBQ2dBQ0FEa0FBQW9DQUFRQUJBb0NBQUVBRFFJTUFJYmR0UUFBQUpmL0FBQUFBQTRDREFETkM4c0FBQUNYL3dBQUFBQVBBZ3dBaHQyMUFFY3VyUDhBQUFBQUFBQUFBQUFBQUFBQUFBPT0=</t>
        </r>
      </text>
    </comment>
    <comment ref="K273" authorId="0">
      <text>
        <r>
          <rPr>
            <sz val="9"/>
            <color indexed="81"/>
            <rFont val="Tahoma"/>
            <family val="2"/>
          </rPr>
          <t>QzIxSDI1Rk4yTzJ8TUFTVEVSIFNIRUVUUGljdHVyZSAyNzl8Vm1wRFJEQXhNREFFQXdJQkFBQUFBQUFBQUFBQUFBQ0FBQUFBQUFNQUZnQUFBRU5vWlcxRWNtRjNJREV5TGpBdU1pNHhNRGMyQkFJUUFETnNlUC9haWN2L1pzWkJBRWE1N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UFBQUFCQUlRQUFBQUFBQUFBQUFBQUlER0JBTElHQkVXQ0FRQUFBQWtBQmdJQkFBQUFDUUFHUWdBQUJBSUFnQUJBQThJQWdBQkFBT0FPUUFBQUFRQ0VBQXpiSGovMm9uTC8yYkdRUUJHdWV3QUJJQUJBQUFBQUFJSUFBQUFBQUFtOWpNQUNnQUNBQUlBTndRQkFBRUFBQVNBQWdBQUFBQUNDQUFBQUE4QUUvc1pBQW9BQWdBREFEQUVBUUFITVFRUUFCd0FBQUFkQUFBQU5RQUFBQUFBQUFBQUFBU0FBd0FBQUFBQ0NBQUFBQUFBQUFBQUFBb0FBZ0FFQUFJRUFnQUhBQ3NFQWdBQUFFZ0VBQUFHZ0FBQUFBQUFBZ2dBTTVNREFBQm8vUDhFQWhBQXpXejgvd0JvL1A4emt3TUFNNXNEQUNNSUFRQUFBZ2NDQUFBQUFBY05BQUVBQUFBREFHQUF5QUFEQUU0QUFBQUFCSUFFQUFBQUFBSUlBUC8vRGdEdEJPYi9DZ0FDQUFVQU53UUJBQUVBQUFTQUJRQUFBQUFDQ0FBQUFBQUEyZ25NL3dvQUFnQUdBRGNFQVFBQkFBQUVnQVlBQUFBQUFnZ0FBQURpLzlvSnpQOEtBQUlBQndBM0JBRUFBUUFBQklBSEFBQUFBQUlJQUFBQTAvL3RCT2IvQ2dBQ0FBZ0FOd1FCQUFFQUFBU0FDQUFBQUFBQ0NBQUFBT0wvQUFBQUFBb0FBZ0FKQURBRUFRQUhNUVFRQUNNQUFBQWlBQUFBSkFBQUFBQUFBQUFBQUFTQUNRQUFBQUFDQ0FBQUFOUC9FL3NaQUFvQUFnQUtBQUFBQklBS0FBQUFBQUlJQUFBQXRmOFQreGtBQ2dBQ0FBc0FBQUFFZ0FzQUFBQUFBZ2dBQUFDbS95YjJNd0FLQUFJQURBQUFBQVNBREFBQUFBQUNDQUFBQUxYL09mRk5BQW9BQWdBTkFBQUFCSUFOQUFBQUFBSUlBQUFBcHY5TTdHY0FDZ0FDQUE0QUFnUUNBQWdBS3dRQ0FBQUFTQVFBQURjRUFRQUJCb0FBQUFBQUFBSUlBQUNncWY5TUJHUUFCQUlRQUFCZ292OU1CR1FBbXJtcC8wekVhd0FqQ0FFQUFBSUhBZ0FBQUFBSERRQUJBQUFBQXdCZ0FNZ0FBd0JQQUFBQUFBU0FEZ0FBQUFBQ0NBQUFBTFgvWU9lQkFBb0FBZ0FQQURjRUFRQUJBQUFFZ0E4QUFBQUFBZ2dBQUFDbS8zUGltd0FLQUFJQUVBQUFBQVNBRUFBQUFBQUNDQUFBQUlqL2MrS2JBQW9BQWdBUkFBQUFCSUFSQUFBQUFBSUlBQUFBZWYrRzNiVUFDZ0FDQUJJQUFBQUVnQklBQUFBQUFnZ0FBQUNJLzVuWXp3QUtBQUlBRXdBQUFBU0FFd0FBQUFBQ0NBQUFBS2IvbWRqUEFBb0FBZ0FVQUFBQUJJQVVBQUFBQUFJSUFBQUF0Zit0MCtrQUNnQUNBQlVBQWdRQ0FBa0FLd1FDQUFBQVNBUUFBRGNFQVFBQkJvQUFBQUFBQUFJSUFEU1R1UCt0bitZQUJBSVFBTTFzc2YrdG4rWUFOSk80LzBhNTdBQWpDQUVBQUFJSEFnQUFBQUFIRFFBQkFBQUFBd0JnQU1nQUF3QkdBQUFBQUFTQUZRQUFBQUFDQ0FBQUFMWC9odDIxQUFvQUFnQVdBQUFBQklBV0FBQUFBQUlJQUFBQTAvODU4VTBBQ2dBQ0FCY0FBQUFFZ0JjQUFBQUFBZ2dBQUFEaS95YjJNd0FLQUFJQUdBQUFBQVNBR0FBQUFBQUNDQUFBQUMwQUUvc1pBQW9BQWdBWkFBQUFCSUFaQUFBQUFBSUlBUC8vT3dBQUFBQUFDZ0FDQUJvQUFnUUNBQWdBS3dRQ0FBQUFTQVFBQURjRUFRQUJCb0FBQUFBQUFBSUlBUCtmUHdBQUdQei9CQUlRQVA5Zk9BQUFHUHovbWJrL0FQL1hBd0FqQ0FFQUFBSUhBZ0FBQUFBSERRQUJBQUFBQXdCZ0FNZ0FBd0JQQUFBQUFBU0FHZ0FBQUFBQ0NBQUFBRHdBSnZZekFBb0FBZ0FiQUFJRUFnQUhBQ3NFQWdBQ0FFZ0VBQUEzQkFFQUFRYUFBQUFBQUFBQ0NBQXprejhBSmw0d0FBUUNFQURNYkRnQUpsNHdBR2JHUVFBbTdrSUFJd2dCQUFBQ0J3SUFBQUFGQndFQUFRQUhEd0FCQUFBQUF3QmdBTWdBQXdCT1NESUFBQUFBQllBY0FBQUFDZ0FDQUJ3QUJBWUVBQUVBQUFBRkJnUUFBZ0FBQUFFR0FnQUVBQW9HQVFBQkFBQUZnQjBBQUFBS0FBSUFIUUFFQmdRQUFnQUFBQVVHQkFBREFBQUFDZ1lCQUFFQUFBV0FIZ0FBQUFvQUFnQWVBQVFHQkFBREFBQUFCUVlFQUFRQUFBQUtCZ0VBQVFBQUJZQWZBQUFBQ2dBQ0FCOEFCQVlFQUFRQUFBQUZCZ1FBQlFBQUFBb0dBUUFCQUFBRmdDQUFBQUFLQUFJQUlBQUVCZ1FBQlFBQUFBVUdCQUFHQUFBQUNnWUJBQUVBQUFXQUlRQUFBQW9BQWdBaEFBUUdCQUFHQUFBQUJRWUVBQWNBQUFBS0JnRUFBUUFBQllBaUFBQUFDZ0FDQUNJQUJBWUVBQWNBQUFBRkJnUUFDQUFBQUFvR0FRQUJBQUFGZ0NNQUFBQUtBQUlBSXdBRUJnUUFBd0FBQUFVR0JBQUlBQUFBQ2dZQkFBRUFBQVdBSkFBQUFBb0FBZ0FrQUFRR0JBQUlBQUFBQlFZRUFBa0FBQUFCQmdJQUJnQUtCZ0VBQVFBQUJZQWxBQUFBQ2dBQ0FDVUFCQVlFQUFrQUFBQUZCZ1FBQ2dBQUFBQUdBZ0NBQUFBQUJZQW1BQUFBQ2dBQ0FDWUFCQVlFQUFvQUFBQUZCZ1FBQ3dBQUFBQUdBZ0NBQUFBQUJZQW5BQUFBQ2dBQ0FDY0FCQVlFQUFzQUFBQUZCZ1FBREFBQUFBQUdBZ0NBQUFBQUJZQW9BQUFBQ2dBQ0FDZ0FCQVlFQUF3QUFBQUZCZ1FBRFFBQUFBb0dBUUFCQUFBRmdDa0FBQUFLQUFJQUtRQUVCZ1FBRFFBQUFBVUdCQUFPQUFBQUNnWUJBQUVBQUFXQUtnQUFBQW9BQWdBcUFBUUdCQUFPQUFBQUJRWUVBQThBQUFBS0JnRUFBUUFBQllBckFBQUFDZ0FDQUNzQUJBWUVBQThBQUFBRkJnUUFFQUFBQUFBR0FnQ0FBQUFBQllBc0FBQUFDZ0FDQUN3QUJBWUVBQkFBQUFBRkJnUUFFUUFBQUFBR0FnQ0FBQUFBQllBdEFBQUFDZ0FDQUMwQUJBWUVBQkVBQUFBRkJnUUFFZ0FBQUFBR0FnQ0FBQUFBQllBdUFBQUFDZ0FDQUM0QUJBWUVBQklBQUFBRkJnUUFFd0FBQUFBR0FnQ0FBQUFBQllBdkFBQUFDZ0FDQUM4QUJBWUVBQk1BQUFBRkJnUUFGQUFBQUFvR0FRQUJBQUFGZ0RBQUFBQUtBQUlBTUFBRUJnUUFFd0FBQUFVR0JBQVZBQUFBQUFZQ0FJQUFBQUFGZ0RFQUFBQUtBQUlBTVFBRUJnUUFEd0FBQUFVR0JBQVZBQUFBQUFZQ0FJQUFBQUFGZ0RJQUFBQUtBQUlBTWdBRUJnUUFEQUFBQUFVR0JBQVdBQUFBQUFZQ0FJQUFBQUFGZ0RNQUFBQUtBQUlBTXdBRUJnUUFGZ0FBQUFVR0JBQVhBQUFBQUFZQ0FJQUFBQUFGZ0RRQUFBQUtBQUlBTkFBRUJnUUFDUUFBQUFVR0JBQVhBQUFBQUFZQ0FJQUFBQUFGZ0RVQUFBQUtBQUlBTlFBRUJnUUFBZ0FBQUFVR0JBQVlBQUFBQ2dZQkFBRUFBQVdBTmdBQUFBb0FBZ0EyQUFRR0JBQVlBQUFBQlFZRUFCa0FBQUFBQmdJQUFnQUFBQVdBTndBQUFBb0FBZ0EzQUFRR0JBQVlBQUFBQlFZRUFCb0FBQUFLQmdFQUFRQUFCNEE2QUFBQUJBSVFBQUFBeFA5c0pFa0FBQURFL3liMk13QUtBQUlBT0FBQUNnSUFCQUFFQ2dJQUFRQU5BZ3dBSnZZekFBQUF4UDhBQUFBQURnSU1BR3drU1FBQUFNVC9BQUFBQUE4Q0RBQW05ak1BUnk3Wi93QUFBQUFBQUFlQU93QUFBQVFDRUFBQUFKZi96UXZMQUFBQWwvK0czYlVBQ2dBQ0FEa0FBQW9DQUFRQUJBb0NBQUVBRFFJTUFJYmR0UUFBQUpmL0FBQUFBQTRDREFETkM4c0FBQUNYL3dBQUFBQVBBZ3dBaHQyMUFFY3VyUDhBQUFBQUFBQUFBQUFBQUFBQUFBPT0=</t>
        </r>
      </text>
    </comment>
    <comment ref="J274" authorId="0">
      <text>
        <r>
          <rPr>
            <sz val="9"/>
            <color indexed="81"/>
            <rFont val="Tahoma"/>
            <family val="2"/>
          </rPr>
          <t>QzIySDI0Rk4zTzJ8TUFTVEVSIFNIRUVUUGljdHVyZSAzOTl8Vm1wRFJEQXhNREFFQXdJQkFBQUFBQUFBQUFBQUFBQ0FBQUFBQUFNQUZnQUFBRU5vWlcxRWNtRjNJREV5TGpBdU1pNHhNRGMyQkFJUUFLQTRHZi9IMnE3L3paTWVBRHJCd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PSU1uQklXQ0FRQUFBQWtBQmdJQkFBQUFDUUFHUWdBQUJBSUFnQUJBQThJQWdBQkFBT0FQZ0FBQUFRQ0VBQ2dPQm4veDlxdS84MlRIZ0E2d2NFQUJJQUJBQUFBQUFJSUFGMEtQLyszWnNFQUNnQUNBQUlBTndRQkFBRUFBQVNBQWdBQUFBQUNDQURJMHluL0l6Q3NBQW9BQWdBREFBSUVBZ0FJQUNzRUFnQUFBRWdFQUFBM0JBRUFBUWFBQUFBQUFBQUNDQURJY3kzL0kwaW9BQVFDRUFESU15Yi9JMGlvQUdLTkxmOGpDTEFBSXdnQkFBQUNCd0lBQUFBQUJ3MEFBUUFBQUFNQVlBRElBQU1BVHdBQUFBQUVnQU1BQUFBQUFnZ0FpeEF3Ly9iWGpnQUtBQUlBQkFBQUFBU0FCQUFBQUFBQ0NBQXh4Um4vQ3NWNkFBb0FBZ0FGQUFBQUJJQUZBQUFBQUFJSUFQUUJJUC9lYkYwQUNnQUNBQVlBQUFBRWdBWUFBQUFBQWdnQUVZbzgvNTBuVkFBS0FBSUFCd0FBQUFTQUJ3QUFBQUFDQ0FCcjFWTC9panBvQUFvQUFnQUlBQUFBQklBSUFBQUFBQUlJQUlsZGIvOUs5VjRBQ2dBQ0FBa0FOd1FCQUFFQUFBU0FDUUFBQUFBQ0NBQk1tblgvSFoxQkFBb0FBZ0FLQUFBQUJJQUtBQUFBQUFJSUFMZGpZUCtKWml3QUNnQUNBQXNBQWdRQ0FBZ0FLd1FDQUFBQVNBUUFBRGNFQVFBQkJvQUFBQUFBQUFJSUFMY0RaUCtKZmlnQUJBSVFBTGZEWFArSmZpZ0FVUjFrLzRrK01BQWpDQUVBQUFJSEFnQUFBQUFIRFFBQkFBQUFBd0JnQU1nQUF3QlBBQUFBQUFTQUN3QUFBQUFDQ0FCcElwTC8zVmM0QUFvQUFnQU1BQUlFQWdBSEFDc0VBZ0FBQUVnRUFBQUdnQUFBQUFBQUFnZ0FuTFdWLzkyL05BQUVBaEFBTm8rTy85Mi9OQUNjdFpYL0VQTTdBQ01JQVFBQUFnY0NBQUFBQUFjTkFBRUFBQUFEQUdBQXlBQURBRTRBQUFBQUJJQU1BQUFBQUFJSUFNTnRxUC9KYWt3QUNnQUNBQTBBTndRQkFBRUFBQVNBRFFBQUFBQUNDQURnOWNUL2lTVkRBQW9BQWdBT0FEY0VBUUFCQUFBRWdBNEFBQUFBQWdnQW96TEwvMTNOSlFBS0FBSUFEd0FBQUFTQUR3QUFBQUFDQ0FCSjU3VC9jYm9SQUFvQUFnQVFBRGNFQVFBQkFBQUVnQkFBQUFBQUFnZ0FMRitZLzdIL0dnQUtBQUlBRVFBM0JBRUFBUUFBQklBUkFBQUFBQUlJQU1DNjUvOGRpQndBQ2dBQ0FCSUFBZ1FDQUFjQUt3UUNBQUFBU0FRQUFBYUFBQUFBQUFBQ0NBRDBUZXYvSGZBWUFBUUNFQUNOSitUL0hmQVlBUFJONi85UUl5QUFJd2dCQUFBQ0J3SUFBQUFBQncwQUFRQUFBQU1BWUFESUFBTUFUZ0FBQUFBRWdCSUFBQUFBQWdnQUFBQUFBRTRxTGdBS0FBSUFFd0FBQUFTQUV3QUFBQUFDQ0FBQUFBQUFUaXBNQUFvQUFnQVVBRGNFQVFBQkFBQUVnQlFBQUFBQUFnZ0FRRVVZQUIySUhBQUtBQUlBRlFBQ0JBSUFCd0FyQkFJQUFBQklCQUFBQm9BQUFBQUFBQUlJQUhQWUd3QWQ4QmdBQkFJUUFBeXlGQUFkOEJnQWM5Z2JBRkFqSUFBakNBRUFBQUlIQWdBQUFBQUhEUUFCQUFBQUF3QmdBTWdBQXdCT0FBQUFBQVNBRlFBQUFBQUNDQUFBQUE4QUFBQUFBQW9BQWdBV0FBQUFCSUFXQUFBQUFBSUlBUC8vSFFEdEJPYi9DZ0FDQUJjQUFBQUVnQmNBQUFBQUFnZ0EvLzhPQU5vSnpQOEtBQUlBR0FBQUFBU0FHQUFBQUFBQ0NBQUFBUEgvMmduTS93b0FBZ0FaQUFBQUJJQVpBQUFBQUFJSUFBQUE0di9IRHJML0NnQUNBQm9BQWdRQ0FBa0FLd1FDQUFBQVNBUUFBRGNFQVFBQkJvQUFBQUFBQUFJSUFEU1Q1Zi9IMnE3L0JBSVFBTTFzM3YvSDJxNy9OSlBsLzJEMHRQOGpDQUVBQUFJSEFnQUFBQUFIRFFBQkFBQUFBd0JnQU1nQUF3QkdBQUFBQUFTQUdnQUFBQUFDQ0FBQUFPTC83UVRtL3dvQUFnQWJBQUFBQklBYkFBQUFBQUlJQUFBQThmOEFBQUFBQ2dBQ0FCd0FBQUFFZ0J3QUFBQUFBZ2dBcUpoTS83YVNoUUFLQUFJQUhRQUFBQVdBSGdBQUFBb0FBZ0FlQUFRR0JBQUJBQUFBQlFZRUFBSUFBQUFLQmdFQUFRQUFCWUFmQUFBQUNnQUNBQjhBQkFZRUFBSUFBQUFGQmdRQUF3QUFBQW9HQVFBQkFBQUZnQ0FBQUFBS0FBSUFJQUFFQmdRQUF3QUFBQVVHQkFBRUFBQUFBQVlDQUlBQUFBQUZnQ0VBQUFBS0FBSUFJUUFFQmdRQUJBQUFBQVVHQkFBRkFBQUFBQVlDQUlBQUFBQUZnQ0lBQUFBS0FBSUFJZ0FFQmdRQUJRQUFBQVVHQkFBR0FBQUFBQVlDQUlBQUFBQUZnQ01BQUFBS0FBSUFJd0FFQmdRQUJnQUFBQVVHQkFBSEFBQUFBQVlDQUlBQUFBQUZnQ1FBQUFBS0FBSUFKQUFFQmdRQUJ3QUFBQVVHQkFBSUFBQUFDZ1lCQUFFQUFBV0FKUUFBQUFvQUFnQWxBQVFHQkFBSUFBQUFCUVlFQUFrQUFBQUtCZ0VBQVFBQUJZQW1BQUFBQ2dBQ0FDWUFCQVlFQUFrQUFBQUZCZ1FBQ2dBQUFBQUdBZ0FDQUFBQUJZQW5BQUFBQ2dBQ0FDY0FCQVlFQUFrQUFBQUZCZ1FBQ3dBQUFBb0dBUUFCQUFBRmdDZ0FBQUFLQUFJQUtBQUVCZ1FBQ3dBQUFBVUdCQUFNQUFBQUNnWUJBQUVBQUFXQUtRQUFBQW9BQWdBcEFBUUdCQUFNQUFBQUJRWUVBQTBBQUFBS0JnRUFBUUFBQllBcUFBQUFDZ0FDQUNvQUJBWUVBQTBBQUFBRkJnUUFEZ0FBQUFvR0FRQUJBQUFGZ0NzQUFBQUtBQUlBS3dBRUJnUUFEZ0FBQUFVR0JBQVBBQUFBQ2dZQkFBRUFBQVdBTEFBQUFBb0FBZ0FzQUFRR0JBQVBBQUFBQlFZRUFCQUFBQUFLQmdFQUFRQUFCWUF0QUFBQUNnQUNBQzBBQkFZRUFBc0FBQUFGQmdRQUVBQUFBQW9HQVFBQkFBQUZnQzRBQUFBS0FBSUFMZ0FFQmdRQURnQUFBQVVHQkFBUkFBQUFDZ1lCQUFFQUFBV0FMd0FBQUFvQUFnQXZBQVFHQkFBUkFBQUFCUVlFQUJJQUFBQUFCZ0lBZ0FBQUFBV0FNQUFBQUFvQUFnQXdBQVFHQkFBU0FBQUFCUVlFQUJNQUFBQUtCZ0VBQVFBQUJZQXhBQUFBQ2dBQ0FERUFCQVlFQUJJQUFBQUZCZ1FBRkFBQUFBQUdBZ0NBQUFBQUJZQXlBQUFBQ2dBQ0FESUFCQVlFQUJRQUFBQUZCZ1FBRlFBQUFBQUdBZ0NBQUFBQUJZQXpBQUFBQ2dBQ0FETUFCQVlFQUJVQUFBQUZCZ1FBRmdBQUFBQUdBZ0NBQUFBQUJZQTBBQUFBQ2dBQ0FEUUFCQVlFQUJZQUFBQUZCZ1FBRndBQUFBQUdBZ0NBQUFBQUJZQTFBQUFBQ2dBQ0FEVUFCQVlFQUJjQUFBQUZCZ1FBR0FBQUFBQUdBZ0NBQUFBQUJZQTJBQUFBQ2dBQ0FEWUFCQVlFQUJnQUFBQUZCZ1FBR1FBQUFBb0dBUUFCQUFBRmdEY0FBQUFLQUFJQU53QUVCZ1FBR0FBQUFBVUdCQUFhQUFBQUFBWUNBSUFBQUFBRmdEZ0FBQUFLQUFJQU9BQUVCZ1FBR2dBQUFBVUdCQUFiQUFBQUFBWUNBSUFBQUFBRmdEa0FBQUFLQUFJQU9RQUVCZ1FBRVFBQUFBVUdCQUFiQUFBQUFBWUNBSUFBQUFBRmdEb0FBQUFLQUFJQU9nQUVCZ1FBRlFBQUFBVUdCQUFiQUFBQUFBWUNBSUFBQUFBRmdEc0FBQUFLQUFJQU93QUVCZ1FBQndBQUFBVUdCQUFjQUFBQUFBWUNBSUFBQUFBRmdEd0FBQUFLQUFJQVBBQUVCZ1FBQXdBQUFBVUdCQUFjQUFBQUFBWUNBSUFBQUFBSGdEOEFBQUFFQWhBQVRrMDIveEN1aGdCT1RUYi95bjl4QUFvQUFnQTlBQUFLQWdBRUFBUUtBZ0FCQUEwQ0RBREtmM0VBVGswMi93QUFBQUFPQWd3QUVLNkdBRTVOTnY4QUFBQUFEd0lNQU1wL2NRQ1ZlMHYvQUFBQUFBQUFCNEJBQUFBQUJBSVFBQUFBQUFEUWZTUUFBQUFBQUU2bEZBQUtBQUlBUGdBUUFFY0FBQUJVYUdWeVpTQnBjeUJoSUhaaGJHVnVZMlVnYjNJZ1kyaGhjbWRsSUdWeWNtOXlJSE52YldWM2FHVnlaU0JwYmlCMGFHbHpJR0Z5YjIxaGRHbGpJSE41YzNSbGJTNEFDZ0lBQkFBRUNnSUFBUUFOQWd3QVRxVVVBQUFBQUFBQUFBQUFEZ0lNQU5COUpBQUFBQUFBQUFBQUFBOENEQUJPcFJRQWdkZ1BBQUFBQUFBQUFBZUFRUUFBQUFRQ0VBQUFBQUFBTkRQNy93QUFBQUR0Qk9iL0NnQUNBRDhBQUFvQ0FBUUFCQW9DQUFFQURRSU1BTzBFNXY4QUFBQUFBQUFBQUE0Q0RBQTBNL3YvQUFBQUFBQUFBQUFQQWd3QTdRVG0vMFl1RlFBQUFBQUFBQUFBQUFBQUFBQUFBQT09</t>
        </r>
      </text>
    </comment>
    <comment ref="K274" authorId="0">
      <text>
        <r>
          <rPr>
            <sz val="9"/>
            <color indexed="81"/>
            <rFont val="Tahoma"/>
            <family val="2"/>
          </rPr>
          <t>QzIySDI0Rk4zTzJ8TUFTVEVSIFNIRUVUUGljdHVyZSAzOTl8Vm1wRFJEQXhNREFFQXdJQkFBQUFBQUFBQUFBQUFBQ0FBQUFBQUFNQUZnQUFBRU5vWlcxRWNtRjNJREV5TGpBdU1pNHhNRGMyQkFJUUFLQTRHZi9IMnE3L3paTWVBRHJCd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PSU1uQklXQ0FRQUFBQWtBQmdJQkFBQUFDUUFHUWdBQUJBSUFnQUJBQThJQWdBQkFBT0FQZ0FBQUFRQ0VBQ2dPQm4veDlxdS84MlRIZ0E2d2NFQUJJQUJBQUFBQUFJSUFGMEtQLyszWnNFQUNnQUNBQUlBTndRQkFBRUFBQVNBQWdBQUFBQUNDQURJMHluL0l6Q3NBQW9BQWdBREFBSUVBZ0FJQUNzRUFnQUFBRWdFQUFBM0JBRUFBUWFBQUFBQUFBQUNDQURJY3kzL0kwaW9BQVFDRUFESU15Yi9JMGlvQUdLTkxmOGpDTEFBSXdnQkFBQUNCd0lBQUFBQUJ3MEFBUUFBQUFNQVlBRElBQU1BVHdBQUFBQUVnQU1BQUFBQUFnZ0FpeEF3Ly9iWGpnQUtBQUlBQkFBQUFBU0FCQUFBQUFBQ0NBQXh4Um4vQ3NWNkFBb0FBZ0FGQUFBQUJJQUZBQUFBQUFJSUFQUUJJUC9lYkYwQUNnQUNBQVlBQUFBRWdBWUFBQUFBQWdnQUVZbzgvNTBuVkFBS0FBSUFCd0FBQUFTQUJ3QUFBQUFDQ0FCcjFWTC9panBvQUFvQUFnQUlBQUFBQklBSUFBQUFBQUlJQUlsZGIvOUs5VjRBQ2dBQ0FBa0FOd1FCQUFFQUFBU0FDUUFBQUFBQ0NBQk1tblgvSFoxQkFBb0FBZ0FLQUFBQUJJQUtBQUFBQUFJSUFMZGpZUCtKWml3QUNnQUNBQXNBQWdRQ0FBZ0FLd1FDQUFBQVNBUUFBRGNFQVFBQkJvQUFBQUFBQUFJSUFMY0RaUCtKZmlnQUJBSVFBTGZEWFArSmZpZ0FVUjFrLzRrK01BQWpDQUVBQUFJSEFnQUFBQUFIRFFBQkFBQUFBd0JnQU1nQUF3QlBBQUFBQUFTQUN3QUFBQUFDQ0FCcElwTC8zVmM0QUFvQUFnQU1BQUlFQWdBSEFDc0VBZ0FBQUVnRUFBQUdnQUFBQUFBQUFnZ0FuTFdWLzkyL05BQUVBaEFBTm8rTy85Mi9OQUNjdFpYL0VQTTdBQ01JQVFBQUFnY0NBQUFBQUFjTkFBRUFBQUFEQUdBQXlBQURBRTRBQUFBQUJJQU1BQUFBQUFJSUFNTnRxUC9KYWt3QUNnQUNBQTBBTndRQkFBRUFBQVNBRFFBQUFBQUNDQURnOWNUL2lTVkRBQW9BQWdBT0FEY0VBUUFCQUFBRWdBNEFBQUFBQWdnQW96TEwvMTNOSlFBS0FBSUFEd0FBQUFTQUR3QUFBQUFDQ0FCSjU3VC9jYm9SQUFvQUFnQVFBRGNFQVFBQkFBQUVnQkFBQUFBQUFnZ0FMRitZLzdIL0dnQUtBQUlBRVFBM0JBRUFBUUFBQklBUkFBQUFBQUlJQU1DNjUvOGRpQndBQ2dBQ0FCSUFBZ1FDQUFjQUt3UUNBQUFBU0FRQUFBYUFBQUFBQUFBQ0NBRDBUZXYvSGZBWUFBUUNFQUNOSitUL0hmQVlBUFJONi85UUl5QUFJd2dCQUFBQ0J3SUFBQUFBQncwQUFRQUFBQU1BWUFESUFBTUFUZ0FBQUFBRWdCSUFBQUFBQWdnQUFBQUFBRTRxTGdBS0FBSUFFd0FBQUFTQUV3QUFBQUFDQ0FBQUFBQUFUaXBNQUFvQUFnQVVBRGNFQVFBQkFBQUVnQlFBQUFBQUFnZ0FRRVVZQUIySUhBQUtBQUlBRlFBQ0JBSUFCd0FyQkFJQUFBQklCQUFBQm9BQUFBQUFBQUlJQUhQWUd3QWQ4QmdBQkFJUUFBeXlGQUFkOEJnQWM5Z2JBRkFqSUFBakNBRUFBQUlIQWdBQUFBQUhEUUFCQUFBQUF3QmdBTWdBQXdCT0FBQUFBQVNBRlFBQUFBQUNDQUFBQUE4QUFBQUFBQW9BQWdBV0FBQUFCSUFXQUFBQUFBSUlBUC8vSFFEdEJPYi9DZ0FDQUJjQUFBQUVnQmNBQUFBQUFnZ0EvLzhPQU5vSnpQOEtBQUlBR0FBQUFBU0FHQUFBQUFBQ0NBQUFBUEgvMmduTS93b0FBZ0FaQUFBQUJJQVpBQUFBQUFJSUFBQUE0di9IRHJML0NnQUNBQm9BQWdRQ0FBa0FLd1FDQUFBQVNBUUFBRGNFQVFBQkJvQUFBQUFBQUFJSUFEU1Q1Zi9IMnE3L0JBSVFBTTFzM3YvSDJxNy9OSlBsLzJEMHRQOGpDQUVBQUFJSEFnQUFBQUFIRFFBQkFBQUFBd0JnQU1nQUF3QkdBQUFBQUFTQUdnQUFBQUFDQ0FBQUFPTC83UVRtL3dvQUFnQWJBQUFBQklBYkFBQUFBQUlJQUFBQThmOEFBQUFBQ2dBQ0FCd0FBQUFFZ0J3QUFBQUFBZ2dBcUpoTS83YVNoUUFLQUFJQUhRQUFBQVdBSGdBQUFBb0FBZ0FlQUFRR0JBQUJBQUFBQlFZRUFBSUFBQUFLQmdFQUFRQUFCWUFmQUFBQUNnQUNBQjhBQkFZRUFBSUFBQUFGQmdRQUF3QUFBQW9HQVFBQkFBQUZnQ0FBQUFBS0FBSUFJQUFFQmdRQUF3QUFBQVVHQkFBRUFBQUFBQVlDQUlBQUFBQUZnQ0VBQUFBS0FBSUFJUUFFQmdRQUJBQUFBQVVHQkFBRkFBQUFBQVlDQUlBQUFBQUZnQ0lBQUFBS0FBSUFJZ0FFQmdRQUJRQUFBQVVHQkFBR0FBQUFBQVlDQUlBQUFBQUZnQ01BQUFBS0FBSUFJd0FFQmdRQUJnQUFBQVVHQkFBSEFBQUFBQVlDQUlBQUFBQUZnQ1FBQUFBS0FBSUFKQUFFQmdRQUJ3QUFBQVVHQkFBSUFBQUFDZ1lCQUFFQUFBV0FKUUFBQUFvQUFnQWxBQVFHQkFBSUFBQUFCUVlFQUFrQUFBQUtCZ0VBQVFBQUJZQW1BQUFBQ2dBQ0FDWUFCQVlFQUFrQUFBQUZCZ1FBQ2dBQUFBQUdBZ0FDQUFBQUJZQW5BQUFBQ2dBQ0FDY0FCQVlFQUFrQUFBQUZCZ1FBQ3dBQUFBb0dBUUFCQUFBRmdDZ0FBQUFLQUFJQUtBQUVCZ1FBQ3dBQUFBVUdCQUFNQUFBQUNnWUJBQUVBQUFXQUtRQUFBQW9BQWdBcEFBUUdCQUFNQUFBQUJRWUVBQTBBQUFBS0JnRUFBUUFBQllBcUFBQUFDZ0FDQUNvQUJBWUVBQTBBQUFBRkJnUUFEZ0FBQUFvR0FRQUJBQUFGZ0NzQUFBQUtBQUlBS3dBRUJnUUFEZ0FBQUFVR0JBQVBBQUFBQ2dZQkFBRUFBQVdBTEFBQUFBb0FBZ0FzQUFRR0JBQVBBQUFBQlFZRUFCQUFBQUFLQmdFQUFRQUFCWUF0QUFBQUNnQUNBQzBBQkFZRUFBc0FBQUFGQmdRQUVBQUFBQW9HQVFBQkFBQUZnQzRBQUFBS0FBSUFMZ0FFQmdRQURnQUFBQVVHQkFBUkFBQUFDZ1lCQUFFQUFBV0FMd0FBQUFvQUFnQXZBQVFHQkFBUkFBQUFCUVlFQUJJQUFBQUFCZ0lBZ0FBQUFBV0FNQUFBQUFvQUFnQXdBQVFHQkFBU0FBQUFCUVlFQUJNQUFBQUtCZ0VBQVFBQUJZQXhBQUFBQ2dBQ0FERUFCQVlFQUJJQUFBQUZCZ1FBRkFBQUFBQUdBZ0NBQUFBQUJZQXlBQUFBQ2dBQ0FESUFCQVlFQUJRQUFBQUZCZ1FBRlFBQUFBQUdBZ0NBQUFBQUJZQXpBQUFBQ2dBQ0FETUFCQVlFQUJVQUFBQUZCZ1FBRmdBQUFBQUdBZ0NBQUFBQUJZQTBBQUFBQ2dBQ0FEUUFCQVlFQUJZQUFBQUZCZ1FBRndBQUFBQUdBZ0NBQUFBQUJZQTFBQUFBQ2dBQ0FEVUFCQVlFQUJjQUFBQUZCZ1FBR0FBQUFBQUdBZ0NBQUFBQUJZQTJBQUFBQ2dBQ0FEWUFCQVlFQUJnQUFBQUZCZ1FBR1FBQUFBb0dBUUFCQUFBRmdEY0FBQUFLQUFJQU53QUVCZ1FBR0FBQUFBVUdCQUFhQUFBQUFBWUNBSUFBQUFBRmdEZ0FBQUFLQUFJQU9BQUVCZ1FBR2dBQUFBVUdCQUFiQUFBQUFBWUNBSUFBQUFBRmdEa0FBQUFLQUFJQU9RQUVCZ1FBRVFBQUFBVUdCQUFiQUFBQUFBWUNBSUFBQUFBRmdEb0FBQUFLQUFJQU9nQUVCZ1FBRlFBQUFBVUdCQUFiQUFBQUFBWUNBSUFBQUFBRmdEc0FBQUFLQUFJQU93QUVCZ1FBQndBQUFBVUdCQUFjQUFBQUFBWUNBSUFBQUFBRmdEd0FBQUFLQUFJQVBBQUVCZ1FBQXdBQUFBVUdCQUFjQUFBQUFBWUNBSUFBQUFBSGdEOEFBQUFFQWhBQVRrMDIveEN1aGdCT1RUYi95bjl4QUFvQUFnQTlBQUFLQWdBRUFBUUtBZ0FCQUEwQ0RBREtmM0VBVGswMi93QUFBQUFPQWd3QUVLNkdBRTVOTnY4QUFBQUFEd0lNQU1wL2NRQ1ZlMHYvQUFBQUFBQUFCNEJBQUFBQUJBSVFBQUFBQUFEUWZTUUFBQUFBQUU2bEZBQUtBQUlBUGdBUUFFY0FBQUJVYUdWeVpTQnBjeUJoSUhaaGJHVnVZMlVnYjNJZ1kyaGhjbWRsSUdWeWNtOXlJSE52YldWM2FHVnlaU0JwYmlCMGFHbHpJR0Z5YjIxaGRHbGpJSE41YzNSbGJTNEFDZ0lBQkFBRUNnSUFBUUFOQWd3QVRxVVVBQUFBQUFBQUFBQUFEZ0lNQU5COUpBQUFBQUFBQUFBQUFBOENEQUJPcFJRQWdkZ1BBQUFBQUFBQUFBZUFRUUFBQUFRQ0VBQUFBQUFBTkRQNy93QUFBQUR0Qk9iL0NnQUNBRDhBQUFvQ0FBUUFCQW9DQUFFQURRSU1BTzBFNXY4QUFBQUFBQUFBQUE0Q0RBQTBNL3YvQUFBQUFBQUFBQUFQQWd3QTdRVG0vMFl1RlFBQUFBQUFBQUFBQUFBQUFBQUFBQT09</t>
        </r>
      </text>
    </comment>
    <comment ref="J275" authorId="0">
      <text>
        <r>
          <rPr>
            <sz val="9"/>
            <color indexed="81"/>
            <rFont val="Tahoma"/>
            <family val="2"/>
          </rPr>
          <t>QzIwSDIzTjNPfE1BU1RFUiBTSEVFVFBpY3R1cmUgMjc1fFZtcERSREF4TURBRUF3SUJBQUFBQUFBQUFBQUFBQUNBQUFBQUFBTUFGZ0FBQUVOb1pXMUVjbUYzSURFeUxqQXVNaTR4TURjMkJBSVFBTlZOaVAvYWljdi96Wk1QQU40OW1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QUxJR0JFV0NBUUFBQUFrQUJnSUJBQUFBQ1FBR1FnQUFCQUlBZ0FCQUE4SUFnQUJBQU9BTlFBQUFBUUNFQURWVFlqLzJvbkwvODJURHdEZVBaZ0FCSUFCQUFBQUFBSUlBSkUrdmYvZS9aY0FDZ0FDQUFJQU53UUJBQUVBQUFTQUFnQUFBQUFDQ0FDUlBzei95Z0orQUFvQUFnQURBQUFBQklBREFBQUFBQUlJQUpFKzIvL2UvWmNBQ2dBQ0FBUUFOd1FCQUFFQUFBU0FCQUFBQUFBQ0NBQ1JQdXIveWdKK0FBb0FBZ0FGQURjRUFRQUJBQUFFZ0FVQUFBQUFBZ2dBa1Q2OS83Y0haQUFLQUFJQUJnQTNCQUVBQVFBQUJJQUdBQUFBQUFJSUFKRSt6UCtrREVvQUNnQUNBQWNBQWdRQ0FBY0FLd1FDQUFBQVNBUUFBQWFBQUFBQUFBQUNDQURFMGMvL3BIUkdBQVFDRUFCZXE4ai9wSFJHQU1UUnovL1hwMDBBSXdnQkFBQUNCd0lBQUFBQUJ3MEFBUUFBQUFNQVlBRElBQU1BVGdBQUFBQUVnQWNBQUFBQUFnZ0E1TW5wL3diWFJBQUtBQUlBQ0FBQUFBU0FDQUFBQUFBQ0NBQzk5dTMvd3lFbkFBb0FBZ0FKQUFJRUFnQUhBQ3NFQWdBQUFFZ0VBQUEzQkFFQUFRYUFBQUFBQUFBQ0NBRHhpZkgvdzRrakFBUUNFQUNLWStyL3c0a2pBUEdKOGYvM3ZDb0FJd2dCQUFBQ0J3SUFBQUFBQncwQUFRQUFBQU1BWUFESUFBTUFUZ0FBQUFBRWdBa0FBQUFBQWdnQUFBRFQveFA3R1FBS0FBSUFDZ0FBQUFTQUNnQUFBQUFDQ0FBSEtiNy9tbzh2QUFvQUFnQUxBQUFBQklBTEFBQUFBQUlJQU1Sem9QL0JZaXNBQ2dBQ0FBd0FBZ1FDQUFnQUt3UUNBQUFBU0FRQUFEY0VBUUFCQm9BQUFBQUFBQUlJQU1RVHBQL0JlaWNBQkFJUUFNVFRuUC9CZWljQVhpMmsvOEU2THdBakNBRUFBQUlIQWdBQUFBQUhEUUFCQUFBQUF3QmdBTWdBQXdCUEFBQUFBQVNBREFBQUFBQUNDQUFBQU9ML0FBQUFBQW9BQWdBTkFBQUFCSUFOQUFBQUFBSUlBQUFBQUFBQUFBQUFDZ0FDQUE0QUFBQUVnQTRBQUFBQUFnZ0EvLzhPQU8wRTV2OEtBQUlBRHdBQUFBU0FEd0FBQUFBQ0NBQUFBQUFBMmduTS93b0FBZ0FRQUFBQUJJQVFBQUFBQUFJSUFBQUE0di9hQ2N6L0NnQUNBQkVBQUFBRWdCRUFBQUFBQWdnQUFBRFQvKzBFNXY4S0FBSUFFZ0FBQUFTQUVnQUFBQUFDQ0FESUJMei9kN0lHQUFvQUFnQVRBQUFBQklBVEFBQUFBQUlJQUdZNndmOGxKK24vQ2dBQ0FCUUFBQUFFZ0JRQUFBQUFBZ2dBTFQrcS80bmUxZjhLQUFJQUZRQUFBQVNBRlFBQUFBQUNDQUJYRG83L1FDSGcvd29BQWdBV0FBQUFCSUFXQUFBQUFBSUlBTGpZaVArVHJQMy9DZ0FDQUJjQUFBQUVnQmNBQUFBQUFnZ0E4ZE9mL3k3MUVBQUtBQUlBR0FBQUFBU0FHQUFBQUFBQ0NBQnNYdi8vQUs1WkFBb0FBZ0FaQUFJRUFnQUhBQ3NFQWdBQ0FFZ0VBQUEzQkFFQUFRYUFBQUFBQUFBQ0NBQ2U4UUlBQUJaV0FBUUNFQUE0eS92L0FCWldBTkVrQlFBQXBtZ0FJd2dCQUFBQ0J3SUFBQUFGQndFQUFRQUhEd0FCQUFBQUF3QmdBTWdBQXdCT1NESUFBQUFBQllBYUFBQUFDZ0FDQUJvQUJBWUVBQUVBQUFBRkJnUUFBZ0FBQUFvR0FRQUJBQUFGZ0JzQUFBQUtBQUlBR3dBRUJnUUFBZ0FBQUFVR0JBQURBQUFBQ2dZQkFBRUFBQVdBSEFBQUFBb0FBZ0FjQUFRR0JBQUNBQUFBQlFZRUFBUUFBQUFLQmdFQUFRQUFCWUFkQUFBQUNnQUNBQjBBQkFZRUFBSUFBQUFGQmdRQUJRQUFBQW9HQVFBQkFBQUZnQjRBQUFBS0FBSUFIZ0FFQmdRQUJRQUFBQVVHQkFBR0FBQUFDZ1lCQUFFQUFBV0FId0FBQUFvQUFnQWZBQVFHQkFBR0FBQUFCUVlFQUFjQUFBQUtCZ0VBQVFBQUJZQWdBQUFBQ2dBQ0FDQUFCQVlFQUFjQUFBQUZCZ1FBQ0FBQUFBQUdBZ0FDQUFNR0FnQUNBQXNHRUFBekFBQUFId0FBQUNFQUFBQUFBQUFBQUFBRmdDRUFBQUFLQUFJQUlRQUVCZ1FBQ0FBQUFBVUdCQUFKQUFBQUNnWUJBQUVBQUFXQUlnQUFBQW9BQWdBaUFBUUdCQUFKQUFBQUJRWUVBQW9BQUFBS0JnRUFBUUFBQllBakFBQUFDZ0FDQUNNQUJBWUVBQVlBQUFBRkJnUUFDZ0FBQUFvR0FRQUJBQUFGZ0NRQUFBQUtBQUlBSkFBRUJnUUFDZ0FBQUFVR0JBQUxBQUFBQUFZQ0FBSUFBQUFGZ0NVQUFBQUtBQUlBSlFBRUJnUUFDUUFBQUFVR0JBQU1BQUFBQ2dZQkFBR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U1BQUFBQlFZRUFCRUFBQUFBQmdJQWdBQUFBQVdBTEFBQUFBb0FBZ0FzQUFRR0JBQUpBQUFBQlFZRUFCSUFBQUFLQmdFQUFRQUFCWUF0QUFBQUNnQUNBQzBBQkFZRUFCSUFBQUFGQmdRQUV3QUFBQUFHQWdDQUFBQUFCWUF1QUFBQUNnQUNBQzRBQkFZRUFCTUFBQUFGQmdRQUZBQUFBQUFHQWdDQUFBQUFCWUF2QUFBQUNnQUNBQzhBQkFZRUFCUUFBQUFGQmdRQUZRQUFBQUFHQWdDQUFBQUFCWUF3QUFBQUNnQUNBREFBQkFZRUFCVUFBQUFGQmdRQUZnQUFBQUFHQWdDQUFBQUFCWUF4QUFBQUNnQUNBREVBQkFZRUFCWUFBQUFGQmdRQUZ3QUFBQUFHQWdDQUFBQUFCWUF5QUFBQUNnQUNBRElBQkFZRUFCSUFBQUFGQmdRQUZ3QUFBQUFHQWdDQUFBQUFCWUF6QUFBQUNnQUNBRE1BQkFZRUFBY0FBQUFGQmdRQUdBQUFBQW9HQVFBQkFBQUhnRFlBQUFBRUFoQUFBQUR4L3pReisvOEFBUEgvN1FUbS93b0FBZ0EwQUFBS0FnQUVBQVFLQWdBQkFBMENEQUR0Qk9iL0FBRHgvd0FBQUFBT0Fnd0FORFA3L3dBQThmOEFBQUFBRHdJTUFPMEU1djlHTGdZQUFBQUFBQUFBQjRBM0FBQUFCQUlRQUk4SnBmOGhtQWdBandtbC85eHA4LzhLQUFJQU5RQUFDZ0lBQkFBRUNnSUFBUUFOQWd3QTNHbnovNDhKcGY4QUFBQUFEZ0lNQUNHWUNBQ1BDYVgvQUFBQUFBOENEQURjYWZQLzFqZTYvd0FBQUFBQUFBQUFBQUFBQUFBQQ==</t>
        </r>
      </text>
    </comment>
    <comment ref="K275" authorId="0">
      <text>
        <r>
          <rPr>
            <sz val="9"/>
            <color indexed="81"/>
            <rFont val="Tahoma"/>
            <family val="2"/>
          </rPr>
          <t>QzIwSDIzTjNPfE1BU1RFUiBTSEVFVFBpY3R1cmUgMjc1fFZtcERSREF4TURBRUF3SUJBQUFBQUFBQUFBQUFBQUNBQUFBQUFBTUFGZ0FBQUVOb1pXMUVjbUYzSURFeUxqQXVNaTR4TURjMkJBSVFBTlZOaVAvYWljdi96Wk1QQU40OW1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QUxJR0JFV0NBUUFBQUFrQUJnSUJBQUFBQ1FBR1FnQUFCQUlBZ0FCQUE4SUFnQUJBQU9BTlFBQUFBUUNFQURWVFlqLzJvbkwvODJURHdEZVBaZ0FCSUFCQUFBQUFBSUlBSkUrdmYvZS9aY0FDZ0FDQUFJQU53UUJBQUVBQUFTQUFnQUFBQUFDQ0FDUlBzei95Z0orQUFvQUFnQURBQUFBQklBREFBQUFBQUlJQUpFKzIvL2UvWmNBQ2dBQ0FBUUFOd1FCQUFFQUFBU0FCQUFBQUFBQ0NBQ1JQdXIveWdKK0FBb0FBZ0FGQURjRUFRQUJBQUFFZ0FVQUFBQUFBZ2dBa1Q2OS83Y0haQUFLQUFJQUJnQTNCQUVBQVFBQUJJQUdBQUFBQUFJSUFKRSt6UCtrREVvQUNnQUNBQWNBQWdRQ0FBY0FLd1FDQUFBQVNBUUFBQWFBQUFBQUFBQUNDQURFMGMvL3BIUkdBQVFDRUFCZXE4ai9wSFJHQU1UUnovL1hwMDBBSXdnQkFBQUNCd0lBQUFBQUJ3MEFBUUFBQUFNQVlBRElBQU1BVGdBQUFBQUVnQWNBQUFBQUFnZ0E1TW5wL3diWFJBQUtBQUlBQ0FBQUFBU0FDQUFBQUFBQ0NBQzk5dTMvd3lFbkFBb0FBZ0FKQUFJRUFnQUhBQ3NFQWdBQUFFZ0VBQUEzQkFFQUFRYUFBQUFBQUFBQ0NBRHhpZkgvdzRrakFBUUNFQUNLWStyL3c0a2pBUEdKOGYvM3ZDb0FJd2dCQUFBQ0J3SUFBQUFBQncwQUFRQUFBQU1BWUFESUFBTUFUZ0FBQUFBRWdBa0FBQUFBQWdnQUFBRFQveFA3R1FBS0FBSUFDZ0FBQUFTQUNnQUFBQUFDQ0FBSEtiNy9tbzh2QUFvQUFnQUxBQUFBQklBTEFBQUFBQUlJQU1Sem9QL0JZaXNBQ2dBQ0FBd0FBZ1FDQUFnQUt3UUNBQUFBU0FRQUFEY0VBUUFCQm9BQUFBQUFBQUlJQU1RVHBQL0JlaWNBQkFJUUFNVFRuUC9CZWljQVhpMmsvOEU2THdBakNBRUFBQUlIQWdBQUFBQUhEUUFCQUFBQUF3QmdBTWdBQXdCUEFBQUFBQVNBREFBQUFBQUNDQUFBQU9ML0FBQUFBQW9BQWdBTkFBQUFCSUFOQUFBQUFBSUlBQUFBQUFBQUFBQUFDZ0FDQUE0QUFBQUVnQTRBQUFBQUFnZ0EvLzhPQU8wRTV2OEtBQUlBRHdBQUFBU0FEd0FBQUFBQ0NBQUFBQUFBMmduTS93b0FBZ0FRQUFBQUJJQVFBQUFBQUFJSUFBQUE0di9hQ2N6L0NnQUNBQkVBQUFBRWdCRUFBQUFBQWdnQUFBRFQvKzBFNXY4S0FBSUFFZ0FBQUFTQUVnQUFBQUFDQ0FESUJMei9kN0lHQUFvQUFnQVRBQUFBQklBVEFBQUFBQUlJQUdZNndmOGxKK24vQ2dBQ0FCUUFBQUFFZ0JRQUFBQUFBZ2dBTFQrcS80bmUxZjhLQUFJQUZRQUFBQVNBRlFBQUFBQUNDQUJYRG83L1FDSGcvd29BQWdBV0FBQUFCSUFXQUFBQUFBSUlBTGpZaVArVHJQMy9DZ0FDQUJjQUFBQUVnQmNBQUFBQUFnZ0E4ZE9mL3k3MUVBQUtBQUlBR0FBQUFBU0FHQUFBQUFBQ0NBQnNYdi8vQUs1WkFBb0FBZ0FaQUFJRUFnQUhBQ3NFQWdBQ0FFZ0VBQUEzQkFFQUFRYUFBQUFBQUFBQ0NBQ2U4UUlBQUJaV0FBUUNFQUE0eS92L0FCWldBTkVrQlFBQXBtZ0FJd2dCQUFBQ0J3SUFBQUFGQndFQUFRQUhEd0FCQUFBQUF3QmdBTWdBQXdCT1NESUFBQUFBQllBYUFBQUFDZ0FDQUJvQUJBWUVBQUVBQUFBRkJnUUFBZ0FBQUFvR0FRQUJBQUFGZ0JzQUFBQUtBQUlBR3dBRUJnUUFBZ0FBQUFVR0JBQURBQUFBQ2dZQkFBRUFBQVdBSEFBQUFBb0FBZ0FjQUFRR0JBQUNBQUFBQlFZRUFBUUFBQUFLQmdFQUFRQUFCWUFkQUFBQUNnQUNBQjBBQkFZRUFBSUFBQUFGQmdRQUJRQUFBQW9HQVFBQkFBQUZnQjRBQUFBS0FBSUFIZ0FFQmdRQUJRQUFBQVVHQkFBR0FBQUFDZ1lCQUFFQUFBV0FId0FBQUFvQUFnQWZBQVFHQkFBR0FBQUFCUVlFQUFjQUFBQUtCZ0VBQVFBQUJZQWdBQUFBQ2dBQ0FDQUFCQVlFQUFjQUFBQUZCZ1FBQ0FBQUFBQUdBZ0FDQUFNR0FnQUNBQXNHRUFBekFBQUFId0FBQUNFQUFBQUFBQUFBQUFBRmdDRUFBQUFLQUFJQUlRQUVCZ1FBQ0FBQUFBVUdCQUFKQUFBQUNnWUJBQUVBQUFXQUlnQUFBQW9BQWdBaUFBUUdCQUFKQUFBQUJRWUVBQW9BQUFBS0JnRUFBUUFBQllBakFBQUFDZ0FDQUNNQUJBWUVBQVlBQUFBRkJnUUFDZ0FBQUFvR0FRQUJBQUFGZ0NRQUFBQUtBQUlBSkFBRUJnUUFDZ0FBQUFVR0JBQUxBQUFBQUFZQ0FBSUFBQUFGZ0NVQUFBQUtBQUlBSlFBRUJnUUFDUUFBQUFVR0JBQU1BQUFBQ2dZQkFBR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U1BQUFBQlFZRUFCRUFBQUFBQmdJQWdBQUFBQVdBTEFBQUFBb0FBZ0FzQUFRR0JBQUpBQUFBQlFZRUFCSUFBQUFLQmdFQUFRQUFCWUF0QUFBQUNnQUNBQzBBQkFZRUFCSUFBQUFGQmdRQUV3QUFBQUFHQWdDQUFBQUFCWUF1QUFBQUNnQUNBQzRBQkFZRUFCTUFBQUFGQmdRQUZBQUFBQUFHQWdDQUFBQUFCWUF2QUFBQUNnQUNBQzhBQkFZRUFCUUFBQUFGQmdRQUZRQUFBQUFHQWdDQUFBQUFCWUF3QUFBQUNnQUNBREFBQkFZRUFCVUFBQUFGQmdRQUZnQUFBQUFHQWdDQUFBQUFCWUF4QUFBQUNnQUNBREVBQkFZRUFCWUFBQUFGQmdRQUZ3QUFBQUFHQWdDQUFBQUFCWUF5QUFBQUNnQUNBRElBQkFZRUFCSUFBQUFGQmdRQUZ3QUFBQUFHQWdDQUFBQUFCWUF6QUFBQUNnQUNBRE1BQkFZRUFBY0FBQUFGQmdRQUdBQUFBQW9HQVFBQkFBQUhnRFlBQUFBRUFoQUFBQUR4L3pReisvOEFBUEgvN1FUbS93b0FBZ0EwQUFBS0FnQUVBQVFLQWdBQkFBMENEQUR0Qk9iL0FBRHgvd0FBQUFBT0Fnd0FORFA3L3dBQThmOEFBQUFBRHdJTUFPMEU1djlHTGdZQUFBQUFBQUFBQjRBM0FBQUFCQUlRQUk4SnBmOGhtQWdBandtbC85eHA4LzhLQUFJQU5RQUFDZ0lBQkFBRUNnSUFBUUFOQWd3QTNHbnovNDhKcGY4QUFBQUFEZ0lNQUNHWUNBQ1BDYVgvQUFBQUFBOENEQURjYWZQLzFqZTYvd0FBQUFBQUFBQUFBQUFBQUFBQQ==</t>
        </r>
      </text>
    </comment>
    <comment ref="J276" authorId="0">
      <text>
        <r>
          <rPr>
            <sz val="9"/>
            <color indexed="81"/>
            <rFont val="Tahoma"/>
            <family val="2"/>
          </rPr>
          <t>QzE3SDIwTjJPMnxNQVNURVIgU0hFRVRQaWN0dXJlIDY2NXxWbXBEUkRBeE1EQUVBd0lCQUFBQUFBQUFBQUFBQUFDQUFBQUFBQU1BRmdBQUFFTm9aVzFFY21GM0lERXlMakF1TWk0eE1EYzJCQUlRQUNlUncvK04zV1AvelpPSE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5QUFBQUJBSVFBQUFBQUFBQUFBQUFBSURHQk1BeGpRY1dDQVFBQUFBa0FCZ0lCQUFBQUNRQUdRZ0FBQkFJQWdBQkFBOElBZ0FCQUFPQUxnQUFBQVFDRUFBbmtjUC9qZDFqLzgyVGh3QW1OalFBQklBQkFBQUFBQUlJQUFFQXhQK2dHSDcvQ2dBQ0FBSUFOd1FCQUFFQUFBU0FBZ0FBQUFBQ0NBQUJBTlAvdEJPWS93b0FBZ0FEQUFJRUFnQUlBQ3NFQWdBQUFFZ0VBQUEzQkFFQUFRYUFBQUFBQUFBQ0NBQUJvTmIvdEN1VS93UUNFQUFCWU0vL3RDdVUvNXE1MXYrMDY1di9Jd2dCQUFBQ0J3SUFBQUFBQncwQUFRQUFBQU1BWUFESUFBTUFUd0FBQUFBRWdBTUFBQUFBQWdnQUFRRHgvN1FUbVA4S0FBSUFCQUFBQUFTQUJBQUFBQUFDQ0FBQUFBQUF4dzZ5L3dvQUFnQUZBQUFBQklBRkFBQUFBQUlJQUFBQUhnREhEckwvQ2dBQ0FBWUFBQUFFZ0FZQUFBQUFBZ2dBQUFBdEFMUVRtUDhLQUFJQUJ3QUFBQVNBQndBQUFBQUNDQUFBQUI0QW9CaCsvd29BQWdBSUFBQUFCSUFJQUFBQUFBSUlBQUFBQUFDZ0dINy9DZ0FDQUFrQUFBQUVnQWtBQUFBQUFnZ0FBQUJMQUxRVG1QOEtBQUlBQ2dBQ0JBSUFCd0FyQkFJQUFBQklCQUFBQm9BQUFBQUFBQUlJQURPVFRnQzBlNVQvQkFJUUFNeHNSd0MwZTVUL001Tk9BT2V1bS84akNBRUFBQUlIQWdBQUFBQUhEUUFCQUFBQUF3QmdBTWdBQXdCT0FBQUFBQVNBQ2dBQUFBQUNDQUFBQUZvQXh3Nnkvd29BQWdBTEFEY0VBUUFCQUFBRWdBc0FBQUFBQWdnQUFBQkxBTm9KelA4S0FBSUFEQUEzQkFFQUFRQUFCSUFNQUFBQUFBSUlBQUFBV2dEdEJPYi9DZ0FDQUEwQUFBQUVnQTBBQUFBQUFnZ0FBQUI0QU8wRTV2OEtBQUlBRGdBQUFBU0FEZ0FBQUFBQ0NBQUFBSWNBQUFBQUFBb0FBZ0FQQUFBQUJJQVBBQUFBQUFJSUFBQUFlQUFUK3hrQUNnQUNBQkFBQUFBRWdCQUFBQUFBQWdnQS8vOVpBQlA3R1FBS0FBSUFFUUFBQUFTQUVRQUFBQUFDQ0FELy8wb0FKdll6QUFvQUFnQVNBRGNFQVFBQkFBQUVnQklBQUFBQUFnZ0FBQUJMQUFBQUFBQUtBQUlBRXdBQ0JBSUFCd0FyQkFJQUFBQklCQUFBQm9BQUFBQUFBQUlJQURPVFRnQUFhUHovQkFJUUFNeHNSd0FBYVB6L001Tk9BRE9iQXdBakNBRUFBQUlIQWdBQUFBQUhEUUFCQUFBQUF3QmdBTWdBQXdCT0FBQUFBQVNBRXdBQUFBQUNDQUFBQUZvQW9CaCsvd29BQWdBVUFBQUFCSUFVQUFBQUFBSUlBQUFBZUFDZ0dINy9DZ0FDQUJVQUFnUUNBQWdBS3dRQ0FBQUFTQVFBQURjRUFRQUJCb0FBQUFBQUFBSUlBQUNnZXdDZ01Ici9CQUlRQUFCZ2RBQ2dNSHIvbWJsN0FLRHdnZjhqQ0FFQUFBSUhBZ0FBQUFBSERRQUJBQUFBQXdCZ0FNZ0FBd0JQQUFBQUFBU0FGUUFBQUFBQ0NBQUFBRXNBalIxay93b0FBZ0FXQURjRUFRQUJBQUFGZ0JjQUFBQUtBQUlBRndBRUJnUUFBUUFBQUFVR0JBQUNBQUFBQ2dZQkFBRUFBQVdBR0FBQUFBb0FBZ0FZQUFRR0JBQUNBQUFBQlFZRUFBTUFBQUFLQmdFQUFRQUFCWUFaQUFBQUNnQUNBQmtBQkFZRUFBTUFBQUFGQmdRQUJBQUFBQUFHQWdDQUFBQUFCWUFhQUFBQUNnQUNBQm9BQkFZRUFBUUFBQUFGQmdRQUJRQUFBQUFHQWdDQUFBQUFCWUFiQUFBQUNnQUNBQnNBQkFZRUFBVUFBQUFGQmdRQUJnQUFBQUFHQWdDQUFBQUFCWUFjQUFBQUNnQUNBQndBQkFZRUFBWUFBQUFGQmdRQUJ3QUFBQUFHQWdDQUFBQUFCWUFkQUFBQUNnQUNBQjBBQkFZRUFBY0FBQUFGQmdRQUNBQUFBQUFHQWdDQUFBQUFCWUFlQUFBQUNnQUNBQjRBQkFZRUFBTUFBQUFGQmdRQUNBQUFBQUFHQWdDQUFBQUFCWUFmQUFBQUNnQUNBQjhBQkFZRUFBWUFBQUFGQmdRQUNRQUFBQW9HQVFBQkFBQUZnQ0FBQUFBS0FBSUFJQUFFQmdRQUNRQUFBQVVHQkFBS0FBQUFDZ1lCQUFFQUFBV0FJUUFBQUFvQUFnQWhBQVFHQkFBS0FBQUFCUVlFQUFzQUFBQUtCZ0VBQVFBQUJZQWlBQUFBQ2dBQ0FDSUFCQVlFQUFzQUFBQUZCZ1FBREFBQUFBb0dBUUFCQUFBRmdDTUFBQUFLQUFJQUl3QUVCZ1FBREFBQUFBVUdCQUFOQUFBQUFBWUNBSUFBQUFBRmdDUUFBQUFLQUFJQUpBQUVCZ1FBRFFBQUFBVUdCQUFPQUFBQUFBWUNBSUFBQUFBRmdDVUFBQUFLQUFJQUpRQUVCZ1FBRGdBQUFBVUdCQUFQQUFBQUFBWUNBSUFBQUFBRmdDWUFBQUFLQUFJQUpnQUVCZ1FBRHdBQUFBVUdCQUFRQUFBQUFBWUNBSUFBQUFBRmdDY0FBQUFLQUFJQUp3QUVCZ1FBRUFBQUFBVUdCQUFSQUFBQUNnWUJBQUVBQUFXQUtBQUFBQW9BQWdBb0FBUUdCQUFRQUFBQUJRWUVBQklBQUFBQUJnSUFnQUFBQUFXQUtRQUFBQW9BQWdBcEFBUUdCQUFNQUFBQUJRWUVBQklBQUFBQUJnSUFnQUFBQUFXQUtnQUFBQW9BQWdBcUFBUUdCQUFKQUFBQUJRWUVBQk1BQUFBS0JnRUFBUUFBQllBckFBQUFDZ0FDQUNzQUJBWUVBQk1BQUFBRkJnUUFGQUFBQUFBR0FnQUNBQUFBQllBc0FBQUFDZ0FDQUN3QUJBWUVBQk1BQUFBRkJnUUFGUUFBQUFvR0FRQUJBQUFIZ0M4QUFBQUVBaEFBQUFBUEFQcEJyZjhBQUE4QXRCT1kvd29BQWdBdEFBQUtBZ0FFQUFRS0FnQUJBQTBDREFDMEU1ai9BQUFQQUFBQUFBQU9BZ3dBK2tHdC93QUFEd0FBQUFBQUR3SU1BTFFUbVA5R0xpUUFBQUFBQUFBQUI0QXdBQUFBQkFJUUFBQUFhUUJHTGhVQUFBQnBBQUFBQUFBS0FBSUFMZ0FBQ2dJQUJBQUVDZ0lBQVFBTkFnd0FBQUFBQUFBQWFRQUFBQUFBRGdJTUFFWXVGUUFBQUdrQUFBQUFBQThDREFBQUFBQUFSaTUrQUFBQUFBQUFBQUFBQUFBQUFBQUE=</t>
        </r>
      </text>
    </comment>
    <comment ref="K276" authorId="0">
      <text>
        <r>
          <rPr>
            <sz val="9"/>
            <color indexed="81"/>
            <rFont val="Tahoma"/>
            <family val="2"/>
          </rPr>
          <t>QzE3SDIwTjJPMnxNQVNURVIgU0hFRVRQaWN0dXJlIDY2NXxWbXBEUkRBeE1EQUVBd0lCQUFBQUFBQUFBQUFBQUFDQUFBQUFBQU1BRmdBQUFFTm9aVzFFY21GM0lERXlMakF1TWk0eE1EYzJCQUlRQUNlUncvK04zV1AvelpPSE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5QUFBQUJBSVFBQUFBQUFBQUFBQUFBSURHQk1BeGpRY1dDQVFBQUFBa0FCZ0lCQUFBQUNRQUdRZ0FBQkFJQWdBQkFBOElBZ0FCQUFPQUxnQUFBQVFDRUFBbmtjUC9qZDFqLzgyVGh3QW1OalFBQklBQkFBQUFBQUlJQUFFQXhQK2dHSDcvQ2dBQ0FBSUFOd1FCQUFFQUFBU0FBZ0FBQUFBQ0NBQUJBTlAvdEJPWS93b0FBZ0FEQUFJRUFnQUlBQ3NFQWdBQUFFZ0VBQUEzQkFFQUFRYUFBQUFBQUFBQ0NBQUJvTmIvdEN1VS93UUNFQUFCWU0vL3RDdVUvNXE1MXYrMDY1di9Jd2dCQUFBQ0J3SUFBQUFBQncwQUFRQUFBQU1BWUFESUFBTUFUd0FBQUFBRWdBTUFBQUFBQWdnQUFRRHgvN1FUbVA4S0FBSUFCQUFBQUFTQUJBQUFBQUFDQ0FBQUFBQUF4dzZ5L3dvQUFnQUZBQUFBQklBRkFBQUFBQUlJQUFBQUhnREhEckwvQ2dBQ0FBWUFBQUFFZ0FZQUFBQUFBZ2dBQUFBdEFMUVRtUDhLQUFJQUJ3QUFBQVNBQndBQUFBQUNDQUFBQUI0QW9CaCsvd29BQWdBSUFBQUFCSUFJQUFBQUFBSUlBQUFBQUFDZ0dINy9DZ0FDQUFrQUFBQUVnQWtBQUFBQUFnZ0FBQUJMQUxRVG1QOEtBQUlBQ2dBQ0JBSUFCd0FyQkFJQUFBQklCQUFBQm9BQUFBQUFBQUlJQURPVFRnQzBlNVQvQkFJUUFNeHNSd0MwZTVUL001Tk9BT2V1bS84akNBRUFBQUlIQWdBQUFBQUhEUUFCQUFBQUF3QmdBTWdBQXdCT0FBQUFBQVNBQ2dBQUFBQUNDQUFBQUZvQXh3Nnkvd29BQWdBTEFEY0VBUUFCQUFBRWdBc0FBQUFBQWdnQUFBQkxBTm9KelA4S0FBSUFEQUEzQkFFQUFRQUFCSUFNQUFBQUFBSUlBQUFBV2dEdEJPYi9DZ0FDQUEwQUFBQUVnQTBBQUFBQUFnZ0FBQUI0QU8wRTV2OEtBQUlBRGdBQUFBU0FEZ0FBQUFBQ0NBQUFBSWNBQUFBQUFBb0FBZ0FQQUFBQUJJQVBBQUFBQUFJSUFBQUFlQUFUK3hrQUNnQUNBQkFBQUFBRWdCQUFBQUFBQWdnQS8vOVpBQlA3R1FBS0FBSUFFUUFBQUFTQUVRQUFBQUFDQ0FELy8wb0FKdll6QUFvQUFnQVNBRGNFQVFBQkFBQUVnQklBQUFBQUFnZ0FBQUJMQUFBQUFBQUtBQUlBRXdBQ0JBSUFCd0FyQkFJQUFBQklCQUFBQm9BQUFBQUFBQUlJQURPVFRnQUFhUHovQkFJUUFNeHNSd0FBYVB6L001Tk9BRE9iQXdBakNBRUFBQUlIQWdBQUFBQUhEUUFCQUFBQUF3QmdBTWdBQXdCT0FBQUFBQVNBRXdBQUFBQUNDQUFBQUZvQW9CaCsvd29BQWdBVUFBQUFCSUFVQUFBQUFBSUlBQUFBZUFDZ0dINy9DZ0FDQUJVQUFnUUNBQWdBS3dRQ0FBQUFTQVFBQURjRUFRQUJCb0FBQUFBQUFBSUlBQUNnZXdDZ01Ici9CQUlRQUFCZ2RBQ2dNSHIvbWJsN0FLRHdnZjhqQ0FFQUFBSUhBZ0FBQUFBSERRQUJBQUFBQXdCZ0FNZ0FBd0JQQUFBQUFBU0FGUUFBQUFBQ0NBQUFBRXNBalIxay93b0FBZ0FXQURjRUFRQUJBQUFGZ0JjQUFBQUtBQUlBRndBRUJnUUFBUUFBQUFVR0JBQUNBQUFBQ2dZQkFBRUFBQVdBR0FBQUFBb0FBZ0FZQUFRR0JBQUNBQUFBQlFZRUFBTUFBQUFLQmdFQUFRQUFCWUFaQUFBQUNnQUNBQmtBQkFZRUFBTUFBQUFGQmdRQUJBQUFBQUFHQWdDQUFBQUFCWUFhQUFBQUNnQUNBQm9BQkFZRUFBUUFBQUFGQmdRQUJRQUFBQUFHQWdDQUFBQUFCWUFiQUFBQUNnQUNBQnNBQkFZRUFBVUFBQUFGQmdRQUJnQUFBQUFHQWdDQUFBQUFCWUFjQUFBQUNnQUNBQndBQkFZRUFBWUFBQUFGQmdRQUJ3QUFBQUFHQWdDQUFBQUFCWUFkQUFBQUNnQUNBQjBBQkFZRUFBY0FBQUFGQmdRQUNBQUFBQUFHQWdDQUFBQUFCWUFlQUFBQUNnQUNBQjRBQkFZRUFBTUFBQUFGQmdRQUNBQUFBQUFHQWdDQUFBQUFCWUFmQUFBQUNnQUNBQjhBQkFZRUFBWUFBQUFGQmdRQUNRQUFBQW9HQVFBQkFBQUZnQ0FBQUFBS0FBSUFJQUFFQmdRQUNRQUFBQVVHQkFBS0FBQUFDZ1lCQUFFQUFBV0FJUUFBQUFvQUFnQWhBQVFHQkFBS0FBQUFCUVlFQUFzQUFBQUtCZ0VBQVFBQUJZQWlBQUFBQ2dBQ0FDSUFCQVlFQUFzQUFBQUZCZ1FBREFBQUFBb0dBUUFCQUFBRmdDTUFBQUFLQUFJQUl3QUVCZ1FBREFBQUFBVUdCQUFOQUFBQUFBWUNBSUFBQUFBRmdDUUFBQUFLQUFJQUpBQUVCZ1FBRFFBQUFBVUdCQUFPQUFBQUFBWUNBSUFBQUFBRmdDVUFBQUFLQUFJQUpRQUVCZ1FBRGdBQUFBVUdCQUFQQUFBQUFBWUNBSUFBQUFBRmdDWUFBQUFLQUFJQUpnQUVCZ1FBRHdBQUFBVUdCQUFRQUFBQUFBWUNBSUFBQUFBRmdDY0FBQUFLQUFJQUp3QUVCZ1FBRUFBQUFBVUdCQUFSQUFBQUNnWUJBQUVBQUFXQUtBQUFBQW9BQWdBb0FBUUdCQUFRQUFBQUJRWUVBQklBQUFBQUJnSUFnQUFBQUFXQUtRQUFBQW9BQWdBcEFBUUdCQUFNQUFBQUJRWUVBQklBQUFBQUJnSUFnQUFBQUFXQUtnQUFBQW9BQWdBcUFBUUdCQUFKQUFBQUJRWUVBQk1BQUFBS0JnRUFBUUFBQllBckFBQUFDZ0FDQUNzQUJBWUVBQk1BQUFBRkJnUUFGQUFBQUFBR0FnQUNBQUFBQllBc0FBQUFDZ0FDQUN3QUJBWUVBQk1BQUFBRkJnUUFGUUFBQUFvR0FRQUJBQUFIZ0M4QUFBQUVBaEFBQUFBUEFQcEJyZjhBQUE4QXRCT1kvd29BQWdBdEFBQUtBZ0FFQUFRS0FnQUJBQTBDREFDMEU1ai9BQUFQQUFBQUFBQU9BZ3dBK2tHdC93QUFEd0FBQUFBQUR3SU1BTFFUbVA5R0xpUUFBQUFBQUFBQUI0QXdBQUFBQkFJUUFBQUFhUUJHTGhVQUFBQnBBQUFBQUFBS0FBSUFMZ0FBQ2dJQUJBQUVDZ0lBQVFBTkFnd0FBQUFBQUFBQWFRQUFBQUFBRGdJTUFFWXVGUUFBQUdrQUFBQUFBQThDREFBQUFBQUFSaTUrQUFBQUFBQUFBQUFBQUFBQUFBQUE=</t>
        </r>
      </text>
    </comment>
    <comment ref="J277" authorId="0">
      <text>
        <r>
          <rPr>
            <sz val="9"/>
            <color indexed="81"/>
            <rFont val="Tahoma"/>
            <family val="2"/>
          </rPr>
          <t>QzI3SDI1Q2xGTjVPM3xNQVNURVIgU0hFRVRQaWN0dXJlIDUzOXxWbXBEUkRBeE1EQUVBd0lCQUFBQUFBQUFBQUFBQUFDQUFBQUFBQU1BRmdBQUFFTm9aVzFFY21GM0lERXlMakF1TWk0eE1EYzJCQUlRQU0xczN2OW5QeXovelpPbEFGbVJ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YQUFBQUJBSVFBQUFBQUFBQUFBQUFBSURHQlArZHZBZ1dDQVFBQUFBa0FCZ0lCQUFBQUNRQUdRZ0FBQkFJQWdBQkFBOElBZ0FCQUFPQVVRQUFBQVFDRUFETmJONy9aejhzLzgyVHBRQlprVGNBQklBQkFBQUFBQUlJQVAvL2FBQm5KekQvQ2dBQ0FBSUFBZ1FDQUFrQUt3UUNBQUFBU0FRQUFEY0VBUUFCQm9BQUFBQUFBQUlJQURPVGJBQm44eXovQkFJUUFNeHNaUUJuOHl6L001TnNBQUFOTS84akNBRUFBQUlIQWdBQUFBQUhEUUFCQUFBQUF3QmdBTWdBQXdCR0FBQUFBQVNBQWdBQUFBQUNDQUQvLzNjQWVpSksvd29BQWdBREFBQUFCSUFEQUFBQUFBSUlBQUFBbGdCNklrci9DZ0FDQUFRQUFBQUVnQVFBQUFBQUFnZ0FBQUNsQUkwZFpQOEtBQUlBQlFBQUFBU0FCUUFBQUFBQ0NBQUFBSllBb0JoKy93b0FBZ0FHQUFBQUJJQUdBQUFBQUFJSUFBQUFlQUNnR0g3L0NnQUNBQWNBQUFBRWdBY0FBQUFBQWdnQUFBQnBBTFFUbVA4S0FBSUFDQUEzQkFFQUFRQUFCSUFJQUFBQUFBSUlBQUFBZUFESERyTC9DZ0FDQUFrQUFnUUNBQWdBS3dRQ0FBQUFTQVFBQURjRUFRQUJCb0FBQUFBQUFBSUlBQUNnZXdESEpxNy9CQUlRQUFCZ2RBREhKcTcvbWJsN0FNZm10ZjhqQ0FFQUFBSUhBZ0FBQUFBSERRQUJBQUFBQXdCZ0FNZ0FBd0JQQUFBQUFBU0FDUUFBQUFBQ0NBQUFBR2tBMmduTS93b0FBZ0FLQUFBQUJJQUtBQUFBQUFJSUFBQUFlQUR0Qk9iL0NnQUNBQXNBQUFBRWdBc0FBQUFBQWdnQUFBQnBBQUFBQUFBS0FBSUFEQUFBQUFTQURBQUFBQUFDQ0FELy8wb0FBQUFBQUFvQUFnQU5BQUFBQklBTkFBQUFBQUlJQVAvL093QVQreGtBQ2dBQ0FBNEFBZ1FDQUFjQUt3UUNBQUVBU0FRQUFEY0VBUUFCQm9BQUFBQUFBQUlJQURPVFB3QVRZeFlBQkFJUUFNeHNPQUFUWXhZQU01TS9BSG5KSkFBakNBRUFBQUlIQWdBQUFBVUhBUUFCQUFjT0FBRUFBQUFEQUdBQXlBQURBRTVJQUFBQUFBU0FEZ0FBQUFBQ0NBRC8veDBBRS9zWkFBb0FBZ0FQQUFBQUJJQVBBQUFBQUFJSUFQLy9EZ0FtOWpNQUNnQUNBQkFBQWdRQ0FBY0FLd1FDQUFBQVNBUUFBQWFBQUFBQUFBQUNDQUF6a3hJQUpsNHdBQVFDRUFETWJBc0FKbDR3QURPVEVnQlprVGNBSXdnQkFBQUNCd0lBQUFBQUJ3MEFBUUFBQUFNQVlBRElBQU1BVGdBQUFBQUVnQkFBQUFBQUFnZ0FBQUR4L3liMk13QUtBQUlBRVFBQUFBU0FFUUFBQUFBQ0NBQUFBT0wvRS9zWkFBb0FBZ0FTQUFJRUFnQUhBQ3NFQWdBQUFFZ0VBQUFHZ0FBQUFBQUFBZ2dBTkpQbC94TmpGZ0FFQWhBQXpXemUveE5qRmdBMGsrWC9ScFlkQUNNSUFRQUFBZ2NDQUFBQUFBY05BQUVBQUFBREFHQUF5QUFEQUU0QUFBQUFCSUFTQUFBQUFBSUlBQUFBOGY4QUFBQUFDZ0FDQUJNQUFBQUVnQk1BQUFBQUFnZ0FBUURpLyswRTV2OEtBQUlBRkFBQUFBU0FGQUFBQUFBQ0NBQUJBUEgvMmduTS93b0FBZ0FWQUFBQUJJQVZBQUFBQUFJSUFBQUFEd0RhQ2N6L0NnQUNBQllBQUFBRWdCWUFBQUFBQWdnQUFBQWVBTWNPc3Y4S0FBSUFGd0FDQkFJQUJ3QXJCQUlBQVFCSUJBQUFOd1FCQUFFR2dBQUFBQUFBQWdnQU01TWhBTWQycnY4RUFoQUF6R3dhQU1kMnJ2K3E2aWtBK3FtMS95TUlBUUFBQWdjQ0FBQUFCUWNCQUFVRUJ3WUFBZ0FDQUFNQUFBY09BQUVBQUFBREFHQUF5QUFEQUU1SUFBQUFBQVNBRndBQUFBQUNDQUFBQUE4QXRCT1kvd29BQWdBWUFBQUFCSUFZQUFBQUFBSUlBQUVBOGYrMEU1ai9DZ0FDQUJrQUFnUUNBQWdBS3dRQ0FBQUFTQVFBQURjRUFRQUJCb0FBQUFBQUFBSUlBQUdnOVArMEs1VC9CQUlRQUFGZzdmKzBLNVQvbXJuMC83VHJtLzhqQ0FFQUFBSUhBZ0FBQUFBSERRQUJBQUFBQXdCZ0FNZ0FBd0JQQUFBQUFBU0FHUUFBQUFBQ0NBQUFBQjRBb0JoKy93b0FBZ0FhQURjRUFRQUJBQUFFZ0JvQUFBQUFBZ2dBQUFBUEFJMGRaUDhLQUFJQUd3QUNCQUlBQndBckJBSUFBQUJJQkFBQUJvQUFBQUFBQUFJSUFET1RFZ0NOaFdEL0JBSVFBTXhzQ3dDTmhXRC9NNU1TQU1DNFovOGpDQUVBQUFJSEFnQUFBQUFIRFFBQkFBQUFBd0JnQU1nQUF3Qk9BQUFBQUFTQUd3QUFBQUFDQ0FBQUFCNEFlaUpLL3dvQUFnQWNBRGNFQVFBQkFBQUVnQndBQUFBQUFnZ0FBQUFQQUdjbk1QOEtBQUlBSFFBM0JBRUFBUUFBQklBZEFBQUFBQUlJQUFFQThmOW5KekQvQ2dBQ0FCNEFBZ1FDQUFnQUt3UUNBQUFBU0FRQUFEY0VBUUFCQm9BQUFBQUFBQUlJQUFHZzlQOW5QeXovQkFJUUFBRmc3ZjluUHl6L21ybjAvMmYvTS84akNBRUFBQUlIQWdBQUFBQUhEUUFCQUFBQUF3QmdBTWdBQXdCUEFBQUFBQVNBSGdBQUFBQUNDQUFCQU9ML2VpSksvd29BQWdBZkFEY0VBUUFCQUFBRWdCOEFBQUFBQWdnQUFRRHgvNDBkWlA4S0FBSUFJQUEzQkFFQUFRQUFCSUFnQUFBQUFBSUlBQUFBSGdEdEJPYi9DZ0FDQUNFQUFBQUVnQ0VBQUFBQUFnZ0FBQUFQQUFBQUFBQUtBQUlBSWdBQUFBU0FJZ0FBQUFBQ0NBQUFBRHdBN1FUbS93b0FBZ0FqQUFBQUJJQWpBQUFBQUFJSUFBQUFTd0RhQ2N6L0NnQUNBQ1FBQUFBRWdDUUFBQUFBQWdnQS8vODdBTWNPc3Y4S0FBSUFKUUFDQkFJQUVRQXJCQUlBQUFCSUJBQUFOd1FCQUFFR2dBQUFBQUFBQWdnQUFLQS9BTWNtcy84RUFoQUFBR0E0QUdEQXFmK1p1VDhBeHlhei95TUlBUUQvQVFjQkFQOENCd0lBQUFBRkJ3RUFBd0FIRGdBQkFBQUFBd0JnQU1nQUF3QkRiQUFBQUFBRWdDVUFBQUFBQWdnQUFBQnBBSTBkWlA4S0FBSUFKZ0FBQUFXQUp3QUFBQW9BQWdBbkFBUUdCQUFCQUFBQUJRWUVBQUlBQUFBS0JnRUFBUUFBQllBb0FBQUFDZ0FDQUNnQUJBWUVBQUlBQUFBRkJnUUFBd0FBQUFBR0FnQ0FBQUFBQllBcEFBQUFDZ0FDQUNrQUJBWUVBQU1BQUFBRkJnUUFCQUFBQUFBR0FnQ0FBQUFBQllBcUFBQUFDZ0FDQUNvQUJBWUVBQVFBQUFBRkJnUUFCUUFBQUFBR0FnQ0FBQUFBQllBckFBQUFDZ0FDQUNzQUJBWUVBQVVBQUFBRkJnUUFCZ0FBQUFBR0FnQ0FBQUFBQllBc0FBQUFDZ0FDQUN3QUJBWUVBQVlBQUFBRkJnUUFCd0FBQUFvR0FRQUJBQUFGZ0MwQUFBQUtBQUlBTFFBRUJnUUFCd0FBQUFVR0JBQUlBQUFBQ2dZQkFBRUFBQVdBTGdBQUFBb0FBZ0F1QUFRR0JBQUlBQUFBQlFZRUFBa0FBQUFLQmdFQUFRQUFCWUF2QUFBQUNnQUNBQzhBQkFZRUFBa0FBQUFGQmdRQUNnQUFBQUFHQWdDQUFBQUFCWUF3QUFBQUNnQUNBREFBQkFZRUFBb0FBQUFGQmdRQUN3QUFBQUFHQWdDQUFBQUFCWUF4QUFBQUNnQUNBREVBQkFZRUFBc0FBQUFGQmdRQURBQUFBQUFHQWdDQUFBQUFCWUF5QUFBQUNnQUNBRElBQkFZRUFBd0FBQUFGQmdRQURRQUFBQW9HQVFBQkFBQUZnRE1BQUFBS0FBSUFNd0FFQmdRQURRQUFBQVVHQkFBT0FBQUFDZ1lCQUFFQUFBV0FOQUFBQUFvQUFnQTBBQVFHQkFBT0FBQUFCUVlFQUE4QUFBQUFCZ0lBZ0FBQUFBV0FOUUFBQUFvQUFnQTFBQVFHQkFBUEFBQUFCUVlFQUJBQUFBQUFCZ0lBZ0FBQUFBV0FOZ0FBQUFvQUFnQTJBQVFHQkFBUUFBQUFCUVlFQUJFQUFBQUFCZ0lBZ0FBQUFBV0FOd0FBQUFvQUFnQTNBQVFHQkFBUkFBQUFCUVlFQUJJQUFBQUFCZ0lBZ0FBQUFBV0FPQUFBQUFvQUFnQTRBQVFHQkFBU0FBQUFCUVlFQUJNQUFBQUFCZ0lBZ0FBQUFBV0FPUUFBQUFvQUFnQTVBQVFHQkFBVEFBQUFCUVlFQUJRQUFBQUFCZ0lBZ0FBQUFBV0FPZ0FBQUFvQUFnQTZBQVFHQkFBVUFBQUFCUVlFQUJVQUFBQUFCZ0lBZ0FBQUFBV0FPd0FBQUFvQUFnQTdBQVFHQkFBVkFBQUFCUVlFQUJZQUFBQUtCZ0VBQVFBQUJZQThBQUFBQ2dBQ0FEd0FCQVlFQUJZQUFBQUZCZ1FBRndBQUFBb0dBUUFCQUFBRmdEMEFBQUFLQUFJQVBRQUVCZ1FBRndBQUFBVUdCQUFZQUFBQUFBWUNBQUlBQUFBRmdENEFBQUFLQUFJQVBnQUVCZ1FBRndBQUFBVUdCQUFaQUFBQUNnWUJBQUVBQUFXQVB3QUFBQW9BQWdBL0FBUUdCQUFaQUFBQUJRWUVBQm9BQUFBS0JnRUFBUUFBQllCQUFBQUFDZ0FDQUVBQUJBWUVBQm9BQUFBRkJnUUFHd0FBQUFvR0FRQUJBQUFGZ0VFQUFBQUtBQUlBUVFBRUJnUUFHd0FBQUFVR0JBQWNBQUFBQ2dZQkFBRUFBQVdBUWdBQUFBb0FBZ0JDQUFRR0JBQWNBQUFBQlFZRUFCMEFBQUFLQmdFQUFRQUFCWUJEQUFBQUNnQUNBRU1BQkFZRUFCMEFBQUFGQmdRQUhnQUFBQW9HQVFBQkFBQUZnRVFBQUFBS0FBSUFSQUFFQmdRQUhnQUFBQVVHQkFBZkFBQUFDZ1lCQUFFQUFBV0FSUUFBQUFvQUFnQkZBQVFHQkFBYUFBQUFCUVlFQUI4QUFBQUtCZ0VBQVFBQUJZQkdBQUFBQ2dBQ0FFWUFCQVlFQUJVQUFBQUZCZ1FBSUFBQUFBQUdBZ0NBQUFBQUJZQkhBQUFBQ2dBQ0FFY0FCQVlFQUNBQUFBQUZCZ1FBSVFBQUFBQUdBZ0NBQUFBQUJZQklBQUFBQ2dBQ0FFZ0FCQVlFQUE0QUFBQUZCZ1FBSVFBQUFBQUdBZ0NBQUFBQUJZQkpBQUFBQ2dBQ0FFa0FCQVlFQUJJQUFBQUZCZ1FBSVFBQUFBQUdBZ0NBQUFBQUJZQktBQUFBQ2dBQ0FFb0FCQVlFQUF3QUFBQUZCZ1FBSWdBQUFBQUdBZ0NBQUFBQUJZQkxBQUFBQ2dBQ0FFc0FCQVlFQUNJQUFBQUZCZ1FBSXdBQUFBQUdBZ0NBQUFBQUJZQk1BQUFBQ2dBQ0FFd0FCQVlFQUFrQUFBQUZCZ1FBSXdBQUFBQUdBZ0NBQUFBQUJZQk5BQUFBQ2dBQ0FFMEFCQVlFQUNNQUFBQUZCZ1FBSkFBQUFBb0dBUUFCQUFBRmdFNEFBQUFLQUFJQVRnQUVCZ1FBQmdBQUFBVUdCQUFsQUFBQUFBWUNBSUFBQUFBRmdFOEFBQUFLQUFJQVR3QUVCZ1FBQWdBQUFBVUdCQUFsQUFBQUFBWUNBSUFBQUFBSGdGSUFBQUFFQWhBQUFBQ0hBTlJMZWY4QUFJY0FqUjFrL3dvQUFnQlFBQUFLQWdBRUFBUUtBZ0FCQUEwQ0RBQ05IV1QvQUFDSEFBQUFBQUFPQWd3QTFFdDUvd0FBaHdBQUFBQUFEd0lNQUkwZFpQOUdMcHdBQUFBQUFBQUFCNEJUQUFBQUJBSVFBQUFBV2dBME0vdi9BQUJhQU8wRTV2OEtBQUlBVVFBQUNnSUFCQUFFQ2dJQUFRQU5BZ3dBN1FUbS93QUFXZ0FBQUFBQURnSU1BRFF6Ky84QUFGb0FBQUFBQUE4Q0RBRHRCT2IvUmk1dkFBQUFBQUFBQUFlQVZBQUFBQVFDRUFBQUFBQUFXU2t2QUFBQUFBQVQreGtBQ2dBQ0FGSUFBQW9DQUFRQUJBb0NBQUVBRFFJTUFCUDdHUUFBQUFBQUFBQUFBQTRDREFCWktTOEFBQUFBQUFBQUFBQVBBZ3dBRS9zWkFFWXVGUUFBQUFBQUFBQUhnRlVBQUFBRUFoQUFBQUFBQURReisvOEFBQUFBN1FUbS93b0FBZ0JUQUFBS0FnQUVBQVFLQWdBQkFBMENEQUR0Qk9iL0FBQUFBQUFBQUFBT0Fnd0FORFA3L3dBQUFBQUFBQUFBRHdJTUFPMEU1djlHTGhVQUFBQUFBQUFBQUFBQUFBQUFBQUE9</t>
        </r>
      </text>
    </comment>
    <comment ref="K277" authorId="0">
      <text>
        <r>
          <rPr>
            <sz val="9"/>
            <color indexed="81"/>
            <rFont val="Tahoma"/>
            <family val="2"/>
          </rPr>
          <t>QzI3SDI1Q2xGTjVPM3xNQVNURVIgU0hFRVRQaWN0dXJlIDUzOXxWbXBEUkRBeE1EQUVBd0lCQUFBQUFBQUFBQUFBQUFDQUFBQUFBQU1BRmdBQUFFTm9aVzFFY21GM0lERXlMakF1TWk0eE1EYzJCQUlRQU0xczN2OW5QeXovelpPbEFGbVJ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YQUFBQUJBSVFBQUFBQUFBQUFBQUFBSURHQlArZHZBZ1dDQVFBQUFBa0FCZ0lCQUFBQUNRQUdRZ0FBQkFJQWdBQkFBOElBZ0FCQUFPQVVRQUFBQVFDRUFETmJONy9aejhzLzgyVHBRQlprVGNBQklBQkFBQUFBQUlJQVAvL2FBQm5KekQvQ2dBQ0FBSUFBZ1FDQUFrQUt3UUNBQUFBU0FRQUFEY0VBUUFCQm9BQUFBQUFBQUlJQURPVGJBQm44eXovQkFJUUFNeHNaUUJuOHl6L001TnNBQUFOTS84akNBRUFBQUlIQWdBQUFBQUhEUUFCQUFBQUF3QmdBTWdBQXdCR0FBQUFBQVNBQWdBQUFBQUNDQUQvLzNjQWVpSksvd29BQWdBREFBQUFCSUFEQUFBQUFBSUlBQUFBbGdCNklrci9DZ0FDQUFRQUFBQUVnQVFBQUFBQUFnZ0FBQUNsQUkwZFpQOEtBQUlBQlFBQUFBU0FCUUFBQUFBQ0NBQUFBSllBb0JoKy93b0FBZ0FHQUFBQUJJQUdBQUFBQUFJSUFBQUFlQUNnR0g3L0NnQUNBQWNBQUFBRWdBY0FBQUFBQWdnQUFBQnBBTFFUbVA4S0FBSUFDQUEzQkFFQUFRQUFCSUFJQUFBQUFBSUlBQUFBZUFESERyTC9DZ0FDQUFrQUFnUUNBQWdBS3dRQ0FBQUFTQVFBQURjRUFRQUJCb0FBQUFBQUFBSUlBQUNnZXdESEpxNy9CQUlRQUFCZ2RBREhKcTcvbWJsN0FNZm10ZjhqQ0FFQUFBSUhBZ0FBQUFBSERRQUJBQUFBQXdCZ0FNZ0FBd0JQQUFBQUFBU0FDUUFBQUFBQ0NBQUFBR2tBMmduTS93b0FBZ0FLQUFBQUJJQUtBQUFBQUFJSUFBQUFlQUR0Qk9iL0NnQUNBQXNBQUFBRWdBc0FBQUFBQWdnQUFBQnBBQUFBQUFBS0FBSUFEQUFBQUFTQURBQUFBQUFDQ0FELy8wb0FBQUFBQUFvQUFnQU5BQUFBQklBTkFBQUFBQUlJQVAvL093QVQreGtBQ2dBQ0FBNEFBZ1FDQUFjQUt3UUNBQUVBU0FRQUFEY0VBUUFCQm9BQUFBQUFBQUlJQURPVFB3QVRZeFlBQkFJUUFNeHNPQUFUWXhZQU01TS9BSG5KSkFBakNBRUFBQUlIQWdBQUFBVUhBUUFCQUFjT0FBRUFBQUFEQUdBQXlBQURBRTVJQUFBQUFBU0FEZ0FBQUFBQ0NBRC8veDBBRS9zWkFBb0FBZ0FQQUFBQUJJQVBBQUFBQUFJSUFQLy9EZ0FtOWpNQUNnQUNBQkFBQWdRQ0FBY0FLd1FDQUFBQVNBUUFBQWFBQUFBQUFBQUNDQUF6a3hJQUpsNHdBQVFDRUFETWJBc0FKbDR3QURPVEVnQlprVGNBSXdnQkFBQUNCd0lBQUFBQUJ3MEFBUUFBQUFNQVlBRElBQU1BVGdBQUFBQUVnQkFBQUFBQUFnZ0FBQUR4L3liMk13QUtBQUlBRVFBQUFBU0FFUUFBQUFBQ0NBQUFBT0wvRS9zWkFBb0FBZ0FTQUFJRUFnQUhBQ3NFQWdBQUFFZ0VBQUFHZ0FBQUFBQUFBZ2dBTkpQbC94TmpGZ0FFQWhBQXpXemUveE5qRmdBMGsrWC9ScFlkQUNNSUFRQUFBZ2NDQUFBQUFBY05BQUVBQUFBREFHQUF5QUFEQUU0QUFBQUFCSUFTQUFBQUFBSUlBQUFBOGY4QUFBQUFDZ0FDQUJNQUFBQUVnQk1BQUFBQUFnZ0FBUURpLyswRTV2OEtBQUlBRkFBQUFBU0FGQUFBQUFBQ0NBQUJBUEgvMmduTS93b0FBZ0FWQUFBQUJJQVZBQUFBQUFJSUFBQUFEd0RhQ2N6L0NnQUNBQllBQUFBRWdCWUFBQUFBQWdnQUFBQWVBTWNPc3Y4S0FBSUFGd0FDQkFJQUJ3QXJCQUlBQVFCSUJBQUFOd1FCQUFFR2dBQUFBQUFBQWdnQU01TWhBTWQycnY4RUFoQUF6R3dhQU1kMnJ2K3E2aWtBK3FtMS95TUlBUUFBQWdjQ0FBQUFCUWNCQUFVRUJ3WUFBZ0FDQUFNQUFBY09BQUVBQUFBREFHQUF5QUFEQUU1SUFBQUFBQVNBRndBQUFBQUNDQUFBQUE4QXRCT1kvd29BQWdBWUFBQUFCSUFZQUFBQUFBSUlBQUVBOGYrMEU1ai9DZ0FDQUJrQUFnUUNBQWdBS3dRQ0FBQUFTQVFBQURjRUFRQUJCb0FBQUFBQUFBSUlBQUdnOVArMEs1VC9CQUlRQUFGZzdmKzBLNVQvbXJuMC83VHJtLzhqQ0FFQUFBSUhBZ0FBQUFBSERRQUJBQUFBQXdCZ0FNZ0FBd0JQQUFBQUFBU0FHUUFBQUFBQ0NBQUFBQjRBb0JoKy93b0FBZ0FhQURjRUFRQUJBQUFFZ0JvQUFBQUFBZ2dBQUFBUEFJMGRaUDhLQUFJQUd3QUNCQUlBQndBckJBSUFBQUJJQkFBQUJvQUFBQUFBQUFJSUFET1RFZ0NOaFdEL0JBSVFBTXhzQ3dDTmhXRC9NNU1TQU1DNFovOGpDQUVBQUFJSEFnQUFBQUFIRFFBQkFBQUFBd0JnQU1nQUF3Qk9BQUFBQUFTQUd3QUFBQUFDQ0FBQUFCNEFlaUpLL3dvQUFnQWNBRGNFQVFBQkFBQUVnQndBQUFBQUFnZ0FBQUFQQUdjbk1QOEtBQUlBSFFBM0JBRUFBUUFBQklBZEFBQUFBQUlJQUFFQThmOW5KekQvQ2dBQ0FCNEFBZ1FDQUFnQUt3UUNBQUFBU0FRQUFEY0VBUUFCQm9BQUFBQUFBQUlJQUFHZzlQOW5QeXovQkFJUUFBRmc3ZjluUHl6L21ybjAvMmYvTS84akNBRUFBQUlIQWdBQUFBQUhEUUFCQUFBQUF3QmdBTWdBQXdCUEFBQUFBQVNBSGdBQUFBQUNDQUFCQU9ML2VpSksvd29BQWdBZkFEY0VBUUFCQUFBRWdCOEFBQUFBQWdnQUFRRHgvNDBkWlA4S0FBSUFJQUEzQkFFQUFRQUFCSUFnQUFBQUFBSUlBQUFBSGdEdEJPYi9DZ0FDQUNFQUFBQUVnQ0VBQUFBQUFnZ0FBQUFQQUFBQUFBQUtBQUlBSWdBQUFBU0FJZ0FBQUFBQ0NBQUFBRHdBN1FUbS93b0FBZ0FqQUFBQUJJQWpBQUFBQUFJSUFBQUFTd0RhQ2N6L0NnQUNBQ1FBQUFBRWdDUUFBQUFBQWdnQS8vODdBTWNPc3Y4S0FBSUFKUUFDQkFJQUVRQXJCQUlBQUFCSUJBQUFOd1FCQUFFR2dBQUFBQUFBQWdnQUFLQS9BTWNtcy84RUFoQUFBR0E0QUdEQXFmK1p1VDhBeHlhei95TUlBUUQvQVFjQkFQOENCd0lBQUFBRkJ3RUFBd0FIRGdBQkFBQUFBd0JnQU1nQUF3QkRiQUFBQUFBRWdDVUFBQUFBQWdnQUFBQnBBSTBkWlA4S0FBSUFKZ0FBQUFXQUp3QUFBQW9BQWdBbkFBUUdCQUFCQUFBQUJRWUVBQUlBQUFBS0JnRUFBUUFBQllBb0FBQUFDZ0FDQUNnQUJBWUVBQUlBQUFBRkJnUUFBd0FBQUFBR0FnQ0FBQUFBQllBcEFBQUFDZ0FDQUNrQUJBWUVBQU1BQUFBRkJnUUFCQUFBQUFBR0FnQ0FBQUFBQllBcUFBQUFDZ0FDQUNvQUJBWUVBQVFBQUFBRkJnUUFCUUFBQUFBR0FnQ0FBQUFBQllBckFBQUFDZ0FDQUNzQUJBWUVBQVVBQUFBRkJnUUFCZ0FBQUFBR0FnQ0FBQUFBQllBc0FBQUFDZ0FDQUN3QUJBWUVBQVlBQUFBRkJnUUFCd0FBQUFvR0FRQUJBQUFGZ0MwQUFBQUtBQUlBTFFBRUJnUUFCd0FBQUFVR0JBQUlBQUFBQ2dZQkFBRUFBQVdBTGdBQUFBb0FBZ0F1QUFRR0JBQUlBQUFBQlFZRUFBa0FBQUFLQmdFQUFRQUFCWUF2QUFBQUNnQUNBQzhBQkFZRUFBa0FBQUFGQmdRQUNnQUFBQUFHQWdDQUFBQUFCWUF3QUFBQUNnQUNBREFBQkFZRUFBb0FBQUFGQmdRQUN3QUFBQUFHQWdDQUFBQUFCWUF4QUFBQUNnQUNBREVBQkFZRUFBc0FBQUFGQmdRQURBQUFBQUFHQWdDQUFBQUFCWUF5QUFBQUNnQUNBRElBQkFZRUFBd0FBQUFGQmdRQURRQUFBQW9HQVFBQkFBQUZnRE1BQUFBS0FBSUFNd0FFQmdRQURRQUFBQVVHQkFBT0FBQUFDZ1lCQUFFQUFBV0FOQUFBQUFvQUFnQTBBQVFHQkFBT0FBQUFCUVlFQUE4QUFBQUFCZ0lBZ0FBQUFBV0FOUUFBQUFvQUFnQTFBQVFHQkFBUEFBQUFCUVlFQUJBQUFBQUFCZ0lBZ0FBQUFBV0FOZ0FBQUFvQUFnQTJBQVFHQkFBUUFBQUFCUVlFQUJFQUFBQUFCZ0lBZ0FBQUFBV0FOd0FBQUFvQUFnQTNBQVFHQkFBUkFBQUFCUVlFQUJJQUFBQUFCZ0lBZ0FBQUFBV0FPQUFBQUFvQUFnQTRBQVFHQkFBU0FBQUFCUVlFQUJNQUFBQUFCZ0lBZ0FBQUFBV0FPUUFBQUFvQUFnQTVBQVFHQkFBVEFBQUFCUVlFQUJRQUFBQUFCZ0lBZ0FBQUFBV0FPZ0FBQUFvQUFnQTZBQVFHQkFBVUFBQUFCUVlFQUJVQUFBQUFCZ0lBZ0FBQUFBV0FPd0FBQUFvQUFnQTdBQVFHQkFBVkFBQUFCUVlFQUJZQUFBQUtCZ0VBQVFBQUJZQThBQUFBQ2dBQ0FEd0FCQVlFQUJZQUFBQUZCZ1FBRndBQUFBb0dBUUFCQUFBRmdEMEFBQUFLQUFJQVBRQUVCZ1FBRndBQUFBVUdCQUFZQUFBQUFBWUNBQUlBQUFBRmdENEFBQUFLQUFJQVBnQUVCZ1FBRndBQUFBVUdCQUFaQUFBQUNnWUJBQUVBQUFXQVB3QUFBQW9BQWdBL0FBUUdCQUFaQUFBQUJRWUVBQm9BQUFBS0JnRUFBUUFBQllCQUFBQUFDZ0FDQUVBQUJBWUVBQm9BQUFBRkJnUUFHd0FBQUFvR0FRQUJBQUFGZ0VFQUFBQUtBQUlBUVFBRUJnUUFHd0FBQUFVR0JBQWNBQUFBQ2dZQkFBRUFBQVdBUWdBQUFBb0FBZ0JDQUFRR0JBQWNBQUFBQlFZRUFCMEFBQUFLQmdFQUFRQUFCWUJEQUFBQUNnQUNBRU1BQkFZRUFCMEFBQUFGQmdRQUhnQUFBQW9HQVFBQkFBQUZnRVFBQUFBS0FBSUFSQUFFQmdRQUhnQUFBQVVHQkFBZkFBQUFDZ1lCQUFFQUFBV0FSUUFBQUFvQUFnQkZBQVFHQkFBYUFBQUFCUVlFQUI4QUFBQUtCZ0VBQVFBQUJZQkdBQUFBQ2dBQ0FFWUFCQVlFQUJVQUFBQUZCZ1FBSUFBQUFBQUdBZ0NBQUFBQUJZQkhBQUFBQ2dBQ0FFY0FCQVlFQUNBQUFBQUZCZ1FBSVFBQUFBQUdBZ0NBQUFBQUJZQklBQUFBQ2dBQ0FFZ0FCQVlFQUE0QUFBQUZCZ1FBSVFBQUFBQUdBZ0NBQUFBQUJZQkpBQUFBQ2dBQ0FFa0FCQVlFQUJJQUFBQUZCZ1FBSVFBQUFBQUdBZ0NBQUFBQUJZQktBQUFBQ2dBQ0FFb0FCQVlFQUF3QUFBQUZCZ1FBSWdBQUFBQUdBZ0NBQUFBQUJZQkxBQUFBQ2dBQ0FFc0FCQVlFQUNJQUFBQUZCZ1FBSXdBQUFBQUdBZ0NBQUFBQUJZQk1BQUFBQ2dBQ0FFd0FCQVlFQUFrQUFBQUZCZ1FBSXdBQUFBQUdBZ0NBQUFBQUJZQk5BQUFBQ2dBQ0FFMEFCQVlFQUNNQUFBQUZCZ1FBSkFBQUFBb0dBUUFCQUFBRmdFNEFBQUFLQUFJQVRnQUVCZ1FBQmdBQUFBVUdCQUFsQUFBQUFBWUNBSUFBQUFBRmdFOEFBQUFLQUFJQVR3QUVCZ1FBQWdBQUFBVUdCQUFsQUFBQUFBWUNBSUFBQUFBSGdGSUFBQUFFQWhBQUFBQ0hBTlJMZWY4QUFJY0FqUjFrL3dvQUFnQlFBQUFLQWdBRUFBUUtBZ0FCQUEwQ0RBQ05IV1QvQUFDSEFBQUFBQUFPQWd3QTFFdDUvd0FBaHdBQUFBQUFEd0lNQUkwZFpQOUdMcHdBQUFBQUFBQUFCNEJUQUFBQUJBSVFBQUFBV2dBME0vdi9BQUJhQU8wRTV2OEtBQUlBVVFBQUNnSUFCQUFFQ2dJQUFRQU5BZ3dBN1FUbS93QUFXZ0FBQUFBQURnSU1BRFF6Ky84QUFGb0FBQUFBQUE4Q0RBRHRCT2IvUmk1dkFBQUFBQUFBQUFlQVZBQUFBQVFDRUFBQUFBQUFXU2t2QUFBQUFBQVQreGtBQ2dBQ0FGSUFBQW9DQUFRQUJBb0NBQUVBRFFJTUFCUDdHUUFBQUFBQUFBQUFBQTRDREFCWktTOEFBQUFBQUFBQUFBQVBBZ3dBRS9zWkFFWXVGUUFBQUFBQUFBQUhnRlVBQUFBRUFoQUFBQUFBQURReisvOEFBQUFBN1FUbS93b0FBZ0JUQUFBS0FnQUVBQVFLQWdBQkFBMENEQUR0Qk9iL0FBQUFBQUFBQUFBT0Fnd0FORFA3L3dBQUFBQUFBQUFBRHdJTUFPMEU1djlHTGhVQUFBQUFBQUFBQUFBQUFBQUFBQUE9</t>
        </r>
      </text>
    </comment>
    <comment ref="J278" authorId="0">
      <text>
        <r>
          <rPr>
            <sz val="9"/>
            <color indexed="81"/>
            <rFont val="Tahoma"/>
            <family val="2"/>
          </rPr>
          <t>QzE4SDE4TjRPM1N8TUFTVEVSIFNIRUVUUGljdHVyZSAyOTd8Vm1wRFJEQXhNREFFQXdJQkFBQUFBQUFBQUFBQUFBQ0FBQUFBQUFNQUZnQUFBRU5vWlcxRWNtRjNJREV5TGpBdU1pNHhNRGMyQkFJUUFNMXMzdjk2S2p2L3paTkxBR0Mva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BTElHQkVXQ0FRQUFBQWtBQmdJQkFBQUFDUUFHUWdBQUJBSUFnQUJBQThJQWdBQkFBT0FPZ0FBQUFRQ0VBRE5iTjcvZWlvNy84MlRTd0JndjRVQUJJQUJBQUFBQUFJSUFBQUFBQUI2SWtyL0NnQUNBQUlBQWdRQ0FBY0FLd1FDQUFJQVNBUUFBRGNFQVFBQkJvQUFBQUFBQUFJSUFET1RBd0I2dWszL0JBSVFBTTFzL1A5Nktqdi9ac1lGQUhxNlRmOGpDQUVBL3dFSEFRRC9BZ2NDQUFBQUJRY0JBQU1BQnc4QUFRQUFBQU1BWUFESUFBTUFUa2d5QUFBQUFBU0FBZ0FBQUFBQ0NBRC8vdzRBalIxay93b0FBZ0FEQUFJRUFnQVFBQ3NFQWdBQUFFZ0VBQUFHZ0FBQUFBQUFBZ2dBLzU4U0FJM0JZUDhFQWhBQS8xOExBSTNCWVArWnVSSUE5R2RuL3lNSUFRQUFBZ2NDQUFBQUFBY05BQUVBQUFBREFHQUF5QUFEQUZNQUFBQUFCSUFEQUFBQUFBSUlBTzBFOWYrTkhYUC9DZ0FDQUFRQUFnUUNBQWdBS3dRQ0FBQUFTQVFBQURjRUFRQUJCb0FBQUFBQUFBSUlBTzJrK1ArTk5XLy9CQUlRQU8xazhmK05OVy8vaDc3NC80MzFkdjhqQ0FFQUFBSUhBZ0FBQUFBSERRQUJBQUFBQXdCZ0FNZ0FBd0JQQUFBQUFBU0FCQUFBQUFBQ0NBQVQreWdBalIxVi93b0FBZ0FGQUFJRUFnQUlBQ3NFQWdBQUFFZ0VBQUEzQkFFQUFRYUFBQUFBQUFBQ0NBQVRteXdBalRWUi93UUNFQUFUV3lVQWpUVlIvNnkwTEFDTjlWai9Jd2dCQUFBQ0J3SUFBQUFBQncwQUFRQUFBQU1BWUFESUFBTUFUd0FBQUFBRWdBVUFBQUFBQWdnQS8vOGRBS0FZZnY4S0FBSUFCZ0FBQUFTQUJnQUFBQUFDQ0FELy96c0FvQmgrL3dvQUFnQUhBQUFBQklBSEFBQUFBQUlJQVAvL1NnQzBFNWovQ2dBQ0FBZ0FBQUFFZ0FnQUFBQUFBZ2dBLy84N0FNY09zdjhLQUFJQUNRQUFBQVNBQ1FBQUFBQUNDQUQvL3gwQXh3Nnkvd29BQWdBS0FBQUFCSUFLQUFBQUFBSUlBUC8vRGdDMEU1ai9DZ0FDQUFzQUFBQUVnQXNBQUFBQUFnZ0EvLzhPQU5vSnpQOEtBQUlBREFBQUFBU0FEQUFBQUFBQ0NBQUFBUEgvMmduTS93b0FBZ0FOQUFBQUJJQU5BQUFBQUFJSUFBQUE0di90Qk9iL0NnQUNBQTRBQUFBRWdBNEFBQUFBQWdnQUFBRHgvd0FBQUFBS0FBSUFEd0FBQUFTQUR3QUFBQUFDQ0FBQkFPTC9FL3NaQUFvQUFnQVFBQUlFQWdBSEFDc0VBZ0FBQUVnRUFBQUdnQUFBQUFBQUFnZ0FOSlBsL3hOakZnQUVBaEFBeld6ZS94TmpGZ0EwaytYL1JwWWRBQ01JQVFBQUFnY0NBQUFBQUFjTkFBRUFBQUFEQUdBQXlBQURBRTRBQUFBQUJJQVFBQUFBQUFJSUFBRUE4ZjhtOWpNQUNnQUNBQkVBQUFBRWdCRUFBQUFBQWdnQUFBQVBBQ2IyTXdBS0FBSUFFZ0FBQUFTQUVnQUFBQUFDQ0FBQUFCNEFFL3NaQUFvQUFnQVRBQUlFQWdBSEFDc0VBZ0FBQUVnRUFBQUdnQUFBQUFBQUFnZ0FNNU1oQUJOakZnQUVBaEFBekd3YUFCTmpGZ0F6a3lFQVJwWWRBQ01JQVFBQUFnY0NBQUFBQUFjTkFBRUFBQUFEQUdBQXlBQURBRTRBQUFBQUJJQVRBQUFBQUFJSUFBQUFEd0FBQUFBQUNnQUNBQlFBQUFBRWdCUUFBQUFBQWdnQS8vOGRBTzBFNXY4S0FBSUFGUUFBQUFTQUZRQUFBQUFDQ0FBQUFCNEFPZkZOQUFvQUFnQVdBQUlFQWdBSEFDc0VBZ0FBQUVnRUFBQUdnQUFBQUFBQUFnZ0FNNU1oQURsWlNnQUVBaEFBekd3YUFEbFpTZ0F6a3lFQWJJeFJBQ01JQVFBQUFnY0NBQUFBQUFjTkFBRUFBQUFEQUdBQXlBQURBRTRBQUFBQUJJQVdBQUFBQUFJSUFBQUFEd0JNN0djQUNnQUNBQmNBTndRQkFBRUFBQVNBRndBQUFBQUNDQUQvL3gwQVlPZUJBQW9BQWdBWUFEY0VBUUFCQUFBRWdCZ0FBQUFBQWdnQUFBQThBR0RuZ1FBS0FBSUFHUUFDQkFJQUNBQXJCQUlBQUFCSUJBQUFOd1FCQUFFR2dBQUFBQUFBQWdnQUFLQS9BR0QvZlFBRUFoQUFBR0E0QUdEL2ZRQ1p1VDhBWUwrRkFDTUlBUUFBQWdjQ0FBQUFBQWNOQUFFQUFBQURBR0FBeUFBREFFOEFBQUFBQklBWkFBQUFBQUlJQUFBQVN3Qk03R2NBQ2dBQ0FCb0FOd1FCQUFFQUFBU0FHZ0FBQUFBQ0NBQUFBRHdBT2ZGTkFBb0FBZ0FiQURjRUFRQUJBQUFGZ0J3QUFBQUtBQUlBSEFBRUJnUUFBUUFBQUFVR0JBQUNBQUFBQ2dZQkFBRUFBQVdBSFFBQUFBb0FBZ0FkQUFRR0JBQUNBQUFBQlFZRUFBTUFBQUFBQmdJQUFnQUFBQVdBSGdBQUFBb0FBZ0FlQUFRR0JBQUNBQUFBQlFZRUFBUUFBQUFBQmdJQUFnQUFBQVdBSHdBQUFBb0FBZ0FmQUFRR0JBQUNBQUFBQlFZRUFBVUFBQUFLQmdFQUFRQUFCWUFnQUFBQUNnQUNBQ0FBQkFZRUFBVUFBQUFGQmdRQUJnQUFBQUFHQWdDQUFBQUFCWUFoQUFBQUNnQUNBQ0VBQkFZRUFBWUFBQUFGQmdRQUJ3QUFBQUFHQWdDQUFBQUFCWUFpQUFBQUNnQUNBQ0lBQkFZRUFBY0FBQUFGQmdRQUNBQUFBQUFHQWdDQUFBQUFCWUFqQUFBQUNnQUNBQ01BQkFZRUFBZ0FBQUFGQmdRQUNRQUFBQUFHQWdDQUFBQUFCWUFrQUFBQUNnQUNBQ1FBQkFZRUFBa0FBQUFGQmdRQUNnQUFBQUFHQWdDQUFBQUFCWUFsQUFBQUNnQUNBQ1VBQkFZRUFBVUFBQUFGQmdRQUNnQUFBQUFHQWdDQUFBQUFCWUFtQUFBQUNnQUNBQ1lBQkFZRUFBa0FBQUFGQmdRQUN3QUFBQUFBQllBbkFBQUFDZ0FDQUNjQUJBWUVBQXNBQUFBRkJnUUFEQUFBQUFBR0FnQ0FBQUFBQllBb0FBQUFDZ0FDQUNnQUJBWUVBQXdBQUFBRkJnUUFEUUFBQUFBR0FnQ0FBQUFBQllBcEFBQUFDZ0FDQUNrQUJBWUVBQTBBQUFBRkJnUUFEZ0FBQUFBR0FnQ0FBQUFBQllBcUFBQUFDZ0FDQUNvQUJBWUVBQTRBQUFBRkJnUUFEd0FBQUFBR0FnQ0FBQUFBQllBckFBQUFDZ0FDQUNzQUJBWUVBQThBQUFBRkJnUUFFQUFBQUFBR0FnQ0FBQUFBQllBc0FBQUFDZ0FDQUN3QUJBWUVBQkFBQUFBRkJnUUFFUUFBQUFBR0FnQ0FBQUFBQllBdEFBQUFDZ0FDQUMwQUJBWUVBQkVBQUFBRkJnUUFFZ0FBQUFBR0FnQ0FBQUFBQllBdUFBQUFDZ0FDQUM0QUJBWUVBQklBQUFBRkJnUUFFd0FBQUFBR0FnQ0FBQUFBQllBdkFBQUFDZ0FDQUM4QUJBWUVBQTRBQUFBRkJnUUFFd0FBQUFBR0FnQ0FBQUFBQllBd0FBQUFDZ0FDQURBQUJBWUVBQk1BQUFBRkJnUUFGQUFBQUFBR0FnQ0FBQUFBQllBeEFBQUFDZ0FDQURFQUJBWUVBQXNBQUFBRkJnUUFGQUFBQUFBR0FnQ0FBQUFBQllBeUFBQUFDZ0FDQURJQUJBWUVBQkVBQUFBRkJnUUFGUUFBQUFvR0FRQUJBQUFGZ0RNQUFBQUtBQUlBTXdBRUJnUUFGUUFBQUFVR0JBQVdBQUFBQ2dZQkFBRUFBQVdBTkFBQUFBb0FBZ0EwQUFRR0JBQVdBQUFBQlFZRUFCY0FBQUFLQmdFQUFRQUFCWUExQUFBQUNnQUNBRFVBQkFZRUFCY0FBQUFGQmdRQUdBQUFBQW9HQVFBQkFBQUZnRFlBQUFBS0FBSUFOZ0FFQmdRQUdBQUFBQVVHQkFBWkFBQUFDZ1lCQUFFQUFBV0FOd0FBQUFvQUFnQTNBQVFHQkFBWkFBQUFCUVlFQUJvQUFBQUtCZ0VBQVFBQUJZQTRBQUFBQ2dBQ0FEZ0FCQVlFQUJVQUFBQUZCZ1FBR2dBQUFBb0dBUUFCQUFBSGdEc0FBQUFFQWhBQS8vOHNBUHBCcmYvLy95d0F0Qk9ZL3dvQUFnQTVBQUFLQWdBRUFBUUtBZ0FCQUEwQ0RBQzBFNWovLy84c0FBQUFBQUFPQWd3QStrR3QvLy8vTEFBQUFBQUFEd0lNQUxRVG1QOUdMa0lBQUFBQUFBQUFCNEE4QUFBQUJBSVFBQUFBQUFBME0vdi9BQUFBQU8wRTV2OEtBQUlBT2dBQUNnSUFCQUFFQ2dJQUFRQU5BZ3dBN1FUbS93QUFBQUFBQUFBQURnSU1BRFF6Ky84QUFBQUFBQUFBQUE4Q0RBRHRCT2IvUmk0VkFBQUFBQUFBQUFlQVBRQUFBQVFDRUFBQUFBQUFXU2t2QUFBQUFBQVQreGtBQ2dBQ0FEc0FBQW9DQUFRQUJBb0NBQUVBRFFJTUFCUDdHUUFBQUFBQUFBQUFBQTRDREFCWktTOEFBQUFBQUFBQUFBQVBBZ3dBRS9zWkFFWXVGUUFBQUFBQUFBQUFBQUFBQUFBQUFBPT0=</t>
        </r>
      </text>
    </comment>
    <comment ref="K278" authorId="0">
      <text>
        <r>
          <rPr>
            <sz val="9"/>
            <color indexed="81"/>
            <rFont val="Tahoma"/>
            <family val="2"/>
          </rPr>
          <t>QzE4SDE4TjRPM1N8TUFTVEVSIFNIRUVUUGljdHVyZSAyOTd8Vm1wRFJEQXhNREFFQXdJQkFBQUFBQUFBQUFBQUFBQ0FBQUFBQUFNQUZnQUFBRU5vWlcxRWNtRjNJREV5TGpBdU1pNHhNRGMyQkFJUUFNMXMzdjk2S2p2L3paTkxBR0Mva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BTElHQkVXQ0FRQUFBQWtBQmdJQkFBQUFDUUFHUWdBQUJBSUFnQUJBQThJQWdBQkFBT0FPZ0FBQUFRQ0VBRE5iTjcvZWlvNy84MlRTd0JndjRVQUJJQUJBQUFBQUFJSUFBQUFBQUI2SWtyL0NnQUNBQUlBQWdRQ0FBY0FLd1FDQUFJQVNBUUFBRGNFQVFBQkJvQUFBQUFBQUFJSUFET1RBd0I2dWszL0JBSVFBTTFzL1A5Nktqdi9ac1lGQUhxNlRmOGpDQUVBL3dFSEFRRC9BZ2NDQUFBQUJRY0JBQU1BQnc4QUFRQUFBQU1BWUFESUFBTUFUa2d5QUFBQUFBU0FBZ0FBQUFBQ0NBRC8vdzRBalIxay93b0FBZ0FEQUFJRUFnQVFBQ3NFQWdBQUFFZ0VBQUFHZ0FBQUFBQUFBZ2dBLzU4U0FJM0JZUDhFQWhBQS8xOExBSTNCWVArWnVSSUE5R2RuL3lNSUFRQUFBZ2NDQUFBQUFBY05BQUVBQUFBREFHQUF5QUFEQUZNQUFBQUFCSUFEQUFBQUFBSUlBTzBFOWYrTkhYUC9DZ0FDQUFRQUFnUUNBQWdBS3dRQ0FBQUFTQVFBQURjRUFRQUJCb0FBQUFBQUFBSUlBTzJrK1ArTk5XLy9CQUlRQU8xazhmK05OVy8vaDc3NC80MzFkdjhqQ0FFQUFBSUhBZ0FBQUFBSERRQUJBQUFBQXdCZ0FNZ0FBd0JQQUFBQUFBU0FCQUFBQUFBQ0NBQVQreWdBalIxVi93b0FBZ0FGQUFJRUFnQUlBQ3NFQWdBQUFFZ0VBQUEzQkFFQUFRYUFBQUFBQUFBQ0NBQVRteXdBalRWUi93UUNFQUFUV3lVQWpUVlIvNnkwTEFDTjlWai9Jd2dCQUFBQ0J3SUFBQUFBQncwQUFRQUFBQU1BWUFESUFBTUFUd0FBQUFBRWdBVUFBQUFBQWdnQS8vOGRBS0FZZnY4S0FBSUFCZ0FBQUFTQUJnQUFBQUFDQ0FELy96c0FvQmgrL3dvQUFnQUhBQUFBQklBSEFBQUFBQUlJQVAvL1NnQzBFNWovQ2dBQ0FBZ0FBQUFFZ0FnQUFBQUFBZ2dBLy84N0FNY09zdjhLQUFJQUNRQUFBQVNBQ1FBQUFBQUNDQUQvL3gwQXh3Nnkvd29BQWdBS0FBQUFCSUFLQUFBQUFBSUlBUC8vRGdDMEU1ai9DZ0FDQUFzQUFBQUVnQXNBQUFBQUFnZ0EvLzhPQU5vSnpQOEtBQUlBREFBQUFBU0FEQUFBQUFBQ0NBQUFBUEgvMmduTS93b0FBZ0FOQUFBQUJJQU5BQUFBQUFJSUFBQUE0di90Qk9iL0NnQUNBQTRBQUFBRWdBNEFBQUFBQWdnQUFBRHgvd0FBQUFBS0FBSUFEd0FBQUFTQUR3QUFBQUFDQ0FBQkFPTC9FL3NaQUFvQUFnQVFBQUlFQWdBSEFDc0VBZ0FBQUVnRUFBQUdnQUFBQUFBQUFnZ0FOSlBsL3hOakZnQUVBaEFBeld6ZS94TmpGZ0EwaytYL1JwWWRBQ01JQVFBQUFnY0NBQUFBQUFjTkFBRUFBQUFEQUdBQXlBQURBRTRBQUFBQUJJQVFBQUFBQUFJSUFBRUE4ZjhtOWpNQUNnQUNBQkVBQUFBRWdCRUFBQUFBQWdnQUFBQVBBQ2IyTXdBS0FBSUFFZ0FBQUFTQUVnQUFBQUFDQ0FBQUFCNEFFL3NaQUFvQUFnQVRBQUlFQWdBSEFDc0VBZ0FBQUVnRUFBQUdnQUFBQUFBQUFnZ0FNNU1oQUJOakZnQUVBaEFBekd3YUFCTmpGZ0F6a3lFQVJwWWRBQ01JQVFBQUFnY0NBQUFBQUFjTkFBRUFBQUFEQUdBQXlBQURBRTRBQUFBQUJJQVRBQUFBQUFJSUFBQUFEd0FBQUFBQUNnQUNBQlFBQUFBRWdCUUFBQUFBQWdnQS8vOGRBTzBFNXY4S0FBSUFGUUFBQUFTQUZRQUFBQUFDQ0FBQUFCNEFPZkZOQUFvQUFnQVdBQUlFQWdBSEFDc0VBZ0FBQUVnRUFBQUdnQUFBQUFBQUFnZ0FNNU1oQURsWlNnQUVBaEFBekd3YUFEbFpTZ0F6a3lFQWJJeFJBQ01JQVFBQUFnY0NBQUFBQUFjTkFBRUFBQUFEQUdBQXlBQURBRTRBQUFBQUJJQVdBQUFBQUFJSUFBQUFEd0JNN0djQUNnQUNBQmNBTndRQkFBRUFBQVNBRndBQUFBQUNDQUQvL3gwQVlPZUJBQW9BQWdBWUFEY0VBUUFCQUFBRWdCZ0FBQUFBQWdnQUFBQThBR0RuZ1FBS0FBSUFHUUFDQkFJQUNBQXJCQUlBQUFCSUJBQUFOd1FCQUFFR2dBQUFBQUFBQWdnQUFLQS9BR0QvZlFBRUFoQUFBR0E0QUdEL2ZRQ1p1VDhBWUwrRkFDTUlBUUFBQWdjQ0FBQUFBQWNOQUFFQUFBQURBR0FBeUFBREFFOEFBQUFBQklBWkFBQUFBQUlJQUFBQVN3Qk03R2NBQ2dBQ0FCb0FOd1FCQUFFQUFBU0FHZ0FBQUFBQ0NBQUFBRHdBT2ZGTkFBb0FBZ0FiQURjRUFRQUJBQUFGZ0J3QUFBQUtBQUlBSEFBRUJnUUFBUUFBQUFVR0JBQUNBQUFBQ2dZQkFBRUFBQVdBSFFBQUFBb0FBZ0FkQUFRR0JBQUNBQUFBQlFZRUFBTUFBQUFBQmdJQUFnQUFBQVdBSGdBQUFBb0FBZ0FlQUFRR0JBQUNBQUFBQlFZRUFBUUFBQUFBQmdJQUFnQUFBQVdBSHdBQUFBb0FBZ0FmQUFRR0JBQUNBQUFBQlFZRUFBVUFBQUFLQmdFQUFRQUFCWUFnQUFBQUNnQUNBQ0FBQkFZRUFBVUFBQUFGQmdRQUJnQUFBQUFHQWdDQUFBQUFCWUFoQUFBQUNnQUNBQ0VBQkFZRUFBWUFBQUFGQmdRQUJ3QUFBQUFHQWdDQUFBQUFCWUFpQUFBQUNnQUNBQ0lBQkFZRUFBY0FBQUFGQmdRQUNBQUFBQUFHQWdDQUFBQUFCWUFqQUFBQUNnQUNBQ01BQkFZRUFBZ0FBQUFGQmdRQUNRQUFBQUFHQWdDQUFBQUFCWUFrQUFBQUNnQUNBQ1FBQkFZRUFBa0FBQUFGQmdRQUNnQUFBQUFHQWdDQUFBQUFCWUFsQUFBQUNnQUNBQ1VBQkFZRUFBVUFBQUFGQmdRQUNnQUFBQUFHQWdDQUFBQUFCWUFtQUFBQUNnQUNBQ1lBQkFZRUFBa0FBQUFGQmdRQUN3QUFBQUFBQllBbkFBQUFDZ0FDQUNjQUJBWUVBQXNBQUFBRkJnUUFEQUFBQUFBR0FnQ0FBQUFBQllBb0FBQUFDZ0FDQUNnQUJBWUVBQXdBQUFBRkJnUUFEUUFBQUFBR0FnQ0FBQUFBQllBcEFBQUFDZ0FDQUNrQUJBWUVBQTBBQUFBRkJnUUFEZ0FBQUFBR0FnQ0FBQUFBQllBcUFBQUFDZ0FDQUNvQUJBWUVBQTRBQUFBRkJnUUFEd0FBQUFBR0FnQ0FBQUFBQllBckFBQUFDZ0FDQUNzQUJBWUVBQThBQUFBRkJnUUFFQUFBQUFBR0FnQ0FBQUFBQllBc0FBQUFDZ0FDQUN3QUJBWUVBQkFBQUFBRkJnUUFFUUFBQUFBR0FnQ0FBQUFBQllBdEFBQUFDZ0FDQUMwQUJBWUVBQkVBQUFBRkJnUUFFZ0FBQUFBR0FnQ0FBQUFBQllBdUFBQUFDZ0FDQUM0QUJBWUVBQklBQUFBRkJnUUFFd0FBQUFBR0FnQ0FBQUFBQllBdkFBQUFDZ0FDQUM4QUJBWUVBQTRBQUFBRkJnUUFFd0FBQUFBR0FnQ0FBQUFBQllBd0FBQUFDZ0FDQURBQUJBWUVBQk1BQUFBRkJnUUFGQUFBQUFBR0FnQ0FBQUFBQllBeEFBQUFDZ0FDQURFQUJBWUVBQXNBQUFBRkJnUUFGQUFBQUFBR0FnQ0FBQUFBQllBeUFBQUFDZ0FDQURJQUJBWUVBQkVBQUFBRkJnUUFGUUFBQUFvR0FRQUJBQUFGZ0RNQUFBQUtBQUlBTXdBRUJnUUFGUUFBQUFVR0JBQVdBQUFBQ2dZQkFBRUFBQVdBTkFBQUFBb0FBZ0EwQUFRR0JBQVdBQUFBQlFZRUFCY0FBQUFLQmdFQUFRQUFCWUExQUFBQUNnQUNBRFVBQkFZRUFCY0FBQUFGQmdRQUdBQUFBQW9HQVFBQkFBQUZnRFlBQUFBS0FBSUFOZ0FFQmdRQUdBQUFBQVVHQkFBWkFBQUFDZ1lCQUFFQUFBV0FOd0FBQUFvQUFnQTNBQVFHQkFBWkFBQUFCUVlFQUJvQUFBQUtCZ0VBQVFBQUJZQTRBQUFBQ2dBQ0FEZ0FCQVlFQUJVQUFBQUZCZ1FBR2dBQUFBb0dBUUFCQUFBSGdEc0FBQUFFQWhBQS8vOHNBUHBCcmYvLy95d0F0Qk9ZL3dvQUFnQTVBQUFLQWdBRUFBUUtBZ0FCQUEwQ0RBQzBFNWovLy84c0FBQUFBQUFPQWd3QStrR3QvLy8vTEFBQUFBQUFEd0lNQUxRVG1QOUdMa0lBQUFBQUFBQUFCNEE4QUFBQUJBSVFBQUFBQUFBME0vdi9BQUFBQU8wRTV2OEtBQUlBT2dBQUNnSUFCQUFFQ2dJQUFRQU5BZ3dBN1FUbS93QUFBQUFBQUFBQURnSU1BRFF6Ky84QUFBQUFBQUFBQUE4Q0RBRHRCT2IvUmk0VkFBQUFBQUFBQUFlQVBRQUFBQVFDRUFBQUFBQUFXU2t2QUFBQUFBQVQreGtBQ2dBQ0FEc0FBQW9DQUFRQUJBb0NBQUVBRFFJTUFCUDdHUUFBQUFBQUFBQUFBQTRDREFCWktTOEFBQUFBQUFBQUFBQVBBZ3dBRS9zWkFFWXVGUUFBQUFBQUFBQUFBQUFBQUFBQUFBPT0=</t>
        </r>
      </text>
    </comment>
    <comment ref="J279" authorId="0">
      <text>
        <r>
          <rPr>
            <sz val="9"/>
            <color indexed="81"/>
            <rFont val="Tahoma"/>
            <family val="2"/>
          </rPr>
          <t>QzIxSDIxTjdPfE1BU1RFUiBTSEVFVFBpY3R1cmUgNTUzfFZtcERSREF4TURBRUF3SUJBQUFBQUFBQUFBQUFBQUNBQUFBQUFBTUFGZ0FBQUVOb1pXMUVjbUYzSURFeUxqQXVNaTR4TURjMkJBSVFBT3phYi85NTlvSC9PcU16QUtvMDB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i83VkFrV0NBUUFBQUFrQUJnSUJBQUFBQ1FBR1FnQUFCQUlBZ0FCQUE4SUFnQUJBQU9BUVFBQUFBUUNFQURzMm0vL2VmYUIvenFqTXdDcU5ORUFCSUFCQUFBQUFBSUlBQUFBQUFBbTlqTUFDZ0FDQUFJQU53UUJBQUVBQUFTQUFnQUFBQUFDQ0FBQUFBOEFFL3NaQUFvQUFnQURBQUlFQWdBSUFDc0VBZ0FBQUVnRUFBQTNCQUVBQVFhQUFBQUFBQUFDQ0FBQW9CSUFFeE1XQUFRQ0VBQUFZQXNBRXhNV0FKbTVFZ0FUMHgwQUl3Z0JBQUFDQndJQUFBQUFCdzBBQVFBQUFBTUFZQURJQUFNQVR3QUFBQUFFZ0FNQUFBQUFBZ2dBQUFBQUFBQUFBQUFLQUFJQUJBQUFBQVNBQkFBQUFBQUNDQUQvL3c0QTdRVG0vd29BQWdBRkFBQUFCSUFGQUFBQUFBSUlBQUFBQUFEYUNjei9DZ0FDQUFZQUFBQUVnQVlBQUFBQUFnZ0FBQURpLzlvSnpQOEtBQUlBQndBQUFBU0FCd0FBQUFBQ0NBQUFBTlAvN1FUbS93b0FBZ0FJQUFBQUJJQUlBQUFBQUFJSUFBQUE0djhBQUFBQUNnQUNBQWtBQUFBRWdBa0FBQUFBQWdnQUFBRFQveFA3R1FBS0FBSUFDZ0FBQUFTQUNnQUFBQUFDQ0FDOU05Ly9HbU0xQUFvQUFnQUxBQUFBQklBTEFBQUFBQUlJQUdQb3lQOEdka2tBQ2dBQ0FBd0FBZ1FDQUFjQUt3UUNBQUFBU0FRQUFBYUFBQUFBQUFBQ0NBQ1dlOHovQnQ1RkFBUUNFQUF3VmNYL0J0NUZBSlo3elA4NkVVMEFJd2dCQUFBQ0J3SUFBQUFBQncwQUFRQUFBQU1BWUFESUFBTUFUZ0FBQUFBRWdBd0FBQUFBQWdnQVVPMnUvd1oyT2dBS0FBSUFEUUFDQkFJQUJ3QXJCQUlBQUFCSUJBQUFCb0FBQUFBQUFBSUlBSU9Bc3Y4RzNqWUFCQUlRQUIxYXEvOEczallBZzRDeS96b1JQZ0FqQ0FFQUFBSUhBZ0FBQUFBSERRQUJBQUFBQXdCZ0FNZ0FBd0JPQUFBQUFBU0FEUUFBQUFBQ0NBQVRLclgvMmgwZEFBb0FBZ0FPQUFJRUFnQUhBQ3NFQWdBQUFFZ0VBQUFHZ0FBQUFBQUFBZ2dBUnIyNC85cUZHUUFFQWhBQTRKYXgvOXFGR1FCR3Ziai9EYmtnQUNNSUFRQUFBZ2NDQUFBQUFBY05BQUVBQUFBREFHQUF5QUFEQUU0QUFBQUFCSUFPQUFBQUFBSUlBQ29MelAvMFMyY0FDZ0FDQUE4QUFBQUVnQThBQUFBQUFnZ0FNblBuLzdGL2N3QUtBQUlBRUFBQUFBU0FFQUFBQUFBQ0NBRDVsZXIvbmxXUkFBb0FBZ0FSQUFBQUJJQVJBQUFBQUFJSUFMbFEwdi9QOTZJQUNnQUNBQklBQUFBRWdCSUFBQUFBQWdnQXN1aTIveFBFbGdBS0FBSUFFd0FBQUFTQUV3QUFBQUFDQ0FEcXhiUC9KZTU0QUFvQUFnQVVBQUFBQklBVUFBQUFBQUlJQUhHam52OURacWdBQ2dBQ0FCVUFBQUFFZ0JVQUFBQUFBZ2dBVkJ1Qy93TWhud0FLQUFJQUZnQUNCQUlBQndBckJBSUFBQUJJQkFBQU53UUJBQUVHZ0FBQUFBQUFBZ2dBaDY2Ri93T0ptd0FFQWhBQUlZaCsvd09KbXdDSHJvWC9OcnlpQUNNSUFRQUFBZ2NDQUFBQUFBY05BQUVBQUFBREFHQUF5QUFEQUU0QUFBQUFCSUFXQUFBQUFBSUlBQ041Y1A5RFpyY0FDZ0FDQUJjQU53UUJBQUVBQUFTQUZ3QUFBQUFDQ0FCVUc0TC9nNnZQQUFvQUFnQVlBRGNFQVFBQkFBQUVnQmdBQUFBQUFnZ0FjYU9lLzBObXhnQUtBQUlBR1FBQ0JBSUFCd0FyQkFJQUFRQklCQUFBTndRQkFBRUdnQUFBQUFBQUFnZ0FwVGFpLzBQT3dnQUVBaEFBUGhDYi8wUE93Z0NsTnFML3FqVFJBQ01JQVFBQUFnY0NBQUFBQlFjQkFBRUFCdzRBQVFBQUFBTUFZQURJQUFNQVRrZ0FBQUFBQklBWkFBQUFBQUlJQVAvL0RnREhEckwvQ2dBQ0FCb0FBQUFFZ0JvQUFBQUFBZ2dBN2RVc0FBRHNydjhLQUFJQUd3QUNCQUlBQndBckJBSUFBQUJJQkFBQU53UUJBQUVHZ0FBQUFBQUFBZ2dBSUdrd0FBQlVxLzhFQWhBQXVrSXBBQUJVcS84Z2FUQUFNNGV5L3lNSUFRQUFBZ2NDQUFBQUFBY05BQUVBQUFBREFHQUF5QUFEQUU0QUFBQUFCSUFiQUFBQUFBSUlBTEFTTXdEVGs1SC9DZ0FDQUJ3QU53UUJBQUVBQUFTQUhBQUFBQUFDQ0FDZEZ4a0EwNU9DL3dvQUFnQWRBRGNFQVFBQkFBQUVnQjBBQUFBQUFnZ0FROHdDQUwrbWx2OEtBQUlBSGdBQ0JBSUFCd0FyQkFJQUFRQklCQUFBTndRQkFBRUdnQUFBQUFBQUFnZ0Evd2YrLzc4T2svOEVBaEFBbWVIMi83OE9rLzkyWHdZQTgwR2EveU1JQVFBQUFnY0NBQUFBQlFjQkFBUUVCd1lBQWdBQ0FBTUFBQWNPQUFFQUFBQURBR0FBeUFBREFFNUlBQUFBQUFXQUh3QUFBQW9BQWdBZkFBUUdCQUFCQUFBQUJRWUVBQUlBQUFBS0JnRUFBUUFBQllBZ0FBQUFDZ0FDQUNBQUJBWUVBQUlBQUFBRkJnUUFBd0FBQUFvR0FRQUJBQUFGZ0NFQUFBQUtBQUlBSVFBRUJnUUFBd0FBQUFVR0JBQUVBQUFBQUFZQ0FJQUFBQUFGZ0NJQUFBQUtBQUlBSWdBRUJnUUFCQUFBQUFVR0JBQUZBQUFBQUFZQ0FJQUFBQUFGZ0NNQUFBQUtBQUlBSXdBRUJnUUFCUUFBQUFVR0JBQUdBQUFBQUFZQ0FJQUFBQUFGZ0NRQUFBQUtBQUlBSkFBRUJnUUFCZ0FBQUFVR0JBQUhBQUFBQUFZQ0FJQUFBQUFGZ0NVQUFBQUtBQUlBSlFBRUJnUUFCd0FBQUFVR0JBQUlBQUFBQUFZQ0FJQUFBQUFGZ0NZQUFBQUtBQUlBSmdBRUJnUUFBd0FBQUFVR0JBQUlBQUFBQUFZQ0FJQUFBQUFGZ0NjQUFBQUtBQUlBSndBRUJnUUFDQUFBQUFVR0JBQUpBQUFBQUFBRmdDZ0FBQUFLQUFJQUtBQUVCZ1FBQ1FBQUFBVUdCQUFLQUFBQUFBWUNBSUFBQUFBRmdDa0FBQUFLQUFJQUtRQUVCZ1FBQ2dBQUFBVUdCQUFMQUFBQUFBWUNBSUFBQUFBRmdDb0FBQUFLQUFJQUtnQUVCZ1FBQ3dBQUFBVUdCQUFNQUFBQUFBWUNBSUFBQUFBRmdDc0FBQUFLQUFJQUt3QUVCZ1FBREFBQUFBVUdCQUFOQUFBQUFBWUNBSUFBQUFBRmdDd0FBQUFLQUFJQUxBQUVCZ1FBQ1FBQUFBVUdCQUFOQUFBQUFBWUNBSUFBQUFBRmdDMEFBQUFLQUFJQUxRQUVCZ1FBQ3dBQUFBVUdCQUFPQUFBQUFBQUZnQzRBQUFBS0FBSUFMZ0FFQmdRQURnQUFBQVVHQkFBUEFBQUFBQVlDQUlBQUFBQUZnQzhBQUFBS0FBSUFMd0FFQmdRQUR3QUFBQVVHQkFBUUFBQUFBQVlDQUlBQUFBQUZnREFBQUFBS0FBSUFNQUFFQmdRQUVBQUFBQVVHQkFBUkFBQUFBQVlDQUlBQUFBQUZnREVBQUFBS0FBSUFNUUFFQmdRQUVRQUFBQVVHQkFBU0FBQUFBQVlDQUlBQUFBQUZnRElBQUFBS0FBSUFNZ0FFQmdRQUVnQUFBQVVHQkFBVEFBQUFBQVlDQUlBQUFBQUZnRE1BQUFBS0FBSUFNd0FFQmdRQURnQUFBQVVHQkFBVEFBQUFBQVlDQUlBQUFBQUZnRFFBQUFBS0FBSUFOQUFFQmdRQUVnQUFBQVVHQkFBVUFBQUFDZ1lCQUFFQUFBV0FOUUFBQUFvQUFnQTFBQVFHQkFBVUFBQUFCUVlFQUJVQUFBQUFCZ0lBQWdBREJnSUFBZ0FMQmhBQU5BQUFBRGtBQUFBMkFBQUFBQUFBQUFBQUJZQTJBQUFBQ2dBQ0FEWUFCQVlFQUJVQUFBQUZCZ1FBRmdBQUFBb0dBUUFCQUFBRmdEY0FBQUFLQUFJQU53QUVCZ1FBRmdBQUFBVUdCQUFYQUFBQUNnWUJBQUVBQUFXQU9BQUFBQW9BQWdBNEFBUUdCQUFYQUFBQUJRWUVBQmdBQUFBS0JnRUFBUUFBQllBNUFBQUFDZ0FDQURrQUJBWUVBQlFBQUFBRkJnUUFHQUFBQUFvR0FRQUJBQUFGZ0RvQUFBQUtBQUlBT2dBRUJnUUFCUUFBQUFVR0JBQVpBQUFBQ2dZQkFBRUFBQVdBT3dBQUFBb0FBZ0E3QUFRR0JBQVpBQUFBQlFZRUFCb0FBQUFBQmdJQUFnQURCZ0lBQWdBTEJoQUFPZ0FBQUQ4QUFBQThBQUFBQUFBQUFBQUFCWUE4QUFBQUNnQUNBRHdBQkFZRUFCb0FBQUFGQmdRQUd3QUFBQW9HQVFBQkFBQUZnRDBBQUFBS0FBSUFQUUFFQmdRQUd3QUFBQVVHQkFBY0FBQUFDZ1lCQUFFQUFBV0FQZ0FBQUFvQUFnQStBQVFHQkFBY0FBQUFCUVlFQUIwQUFBQUtCZ0VBQVFBQUJZQS9BQUFBQ2dBQ0FEOEFCQVlFQUJrQUFBQUZCZ1FBSFFBQUFBb0dBUUFCQUFBSGdFSUFBQUFFQWhBQUFBRHgvelF6Ky84QUFQSC83UVRtL3dvQUFnQkFBQUFLQWdBRUFBUUtBZ0FCQUEwQ0RBRHRCT2IvQUFEeC93QUFBQUFPQWd3QU5EUDcvd0FBOGY4QUFBQUFEd0lNQU8wRTV2OUdMZ1lBQUFBQUFBQUFCNEJEQUFBQUJBSVFBSUU5eHY5UzdUOEFnVDNHLzlFVU1BQUtBQUlBUVFBUUFFY0FBQUJVYUdWeVpTQnBjeUJoSUhaaGJHVnVZMlVnYjNJZ1kyaGhjbWRsSUdWeWNtOXlJSE52YldWM2FHVnlaU0JwYmlCMGFHbHpJR0Z5YjIxaGRHbGpJSE41YzNSbGJTNEFDZ0lBQkFBRUNnSUFBUUFOQWd3QTBSUXdBSUU5eHY4QUFBQUFEZ0lNQUZMdFB3Q0JQY2IvQUFBQUFBOENEQURSRkRBQUFoYlcvd0FBQUFBQUFBZUFSQUFBQUFRQ0VBRHlMYy8vS0ZDYUFQSXR6Ly9pSVlVQUNnQUNBRUlBQUFvQ0FBUUFCQW9DQUFFQURRSU1BT0loaFFEeUxjLy9BQUFBQUE0Q0RBQW9VSm9BOGkzUC93QUFBQUFQQWd3QTRpR0ZBRGhjNVA4QUFBQUFBQUFBQUFBQUFBQUFBQT09</t>
        </r>
      </text>
    </comment>
    <comment ref="K279" authorId="0">
      <text>
        <r>
          <rPr>
            <sz val="9"/>
            <color indexed="81"/>
            <rFont val="Tahoma"/>
            <family val="2"/>
          </rPr>
          <t>QzIxSDIxTjdPfE1BU1RFUiBTSEVFVFBpY3R1cmUgNTUzfFZtcERSREF4TURBRUF3SUJBQUFBQUFBQUFBQUFBQUNBQUFBQUFBTUFGZ0FBQUVOb1pXMUVjbUYzSURFeUxqQXVNaTR4TURjMkJBSVFBT3phYi85NTlvSC9PcU16QUtvMDB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i83VkFrV0NBUUFBQUFrQUJnSUJBQUFBQ1FBR1FnQUFCQUlBZ0FCQUE4SUFnQUJBQU9BUVFBQUFBUUNFQURzMm0vL2VmYUIvenFqTXdDcU5ORUFCSUFCQUFBQUFBSUlBQUFBQUFBbTlqTUFDZ0FDQUFJQU53UUJBQUVBQUFTQUFnQUFBQUFDQ0FBQUFBOEFFL3NaQUFvQUFnQURBQUlFQWdBSUFDc0VBZ0FBQUVnRUFBQTNCQUVBQVFhQUFBQUFBQUFDQ0FBQW9CSUFFeE1XQUFRQ0VBQUFZQXNBRXhNV0FKbTVFZ0FUMHgwQUl3Z0JBQUFDQndJQUFBQUFCdzBBQVFBQUFBTUFZQURJQUFNQVR3QUFBQUFFZ0FNQUFBQUFBZ2dBQUFBQUFBQUFBQUFLQUFJQUJBQUFBQVNBQkFBQUFBQUNDQUQvL3c0QTdRVG0vd29BQWdBRkFBQUFCSUFGQUFBQUFBSUlBQUFBQUFEYUNjei9DZ0FDQUFZQUFBQUVnQVlBQUFBQUFnZ0FBQURpLzlvSnpQOEtBQUlBQndBQUFBU0FCd0FBQUFBQ0NBQUFBTlAvN1FUbS93b0FBZ0FJQUFBQUJJQUlBQUFBQUFJSUFBQUE0djhBQUFBQUNnQUNBQWtBQUFBRWdBa0FBQUFBQWdnQUFBRFQveFA3R1FBS0FBSUFDZ0FBQUFTQUNnQUFBQUFDQ0FDOU05Ly9HbU0xQUFvQUFnQUxBQUFBQklBTEFBQUFBQUlJQUdQb3lQOEdka2tBQ2dBQ0FBd0FBZ1FDQUFjQUt3UUNBQUFBU0FRQUFBYUFBQUFBQUFBQ0NBQ1dlOHovQnQ1RkFBUUNFQUF3VmNYL0J0NUZBSlo3elA4NkVVMEFJd2dCQUFBQ0J3SUFBQUFBQncwQUFRQUFBQU1BWUFESUFBTUFUZ0FBQUFBRWdBd0FBQUFBQWdnQVVPMnUvd1oyT2dBS0FBSUFEUUFDQkFJQUJ3QXJCQUlBQUFCSUJBQUFCb0FBQUFBQUFBSUlBSU9Bc3Y4RzNqWUFCQUlRQUIxYXEvOEczallBZzRDeS96b1JQZ0FqQ0FFQUFBSUhBZ0FBQUFBSERRQUJBQUFBQXdCZ0FNZ0FBd0JPQUFBQUFBU0FEUUFBQUFBQ0NBQVRLclgvMmgwZEFBb0FBZ0FPQUFJRUFnQUhBQ3NFQWdBQUFFZ0VBQUFHZ0FBQUFBQUFBZ2dBUnIyNC85cUZHUUFFQWhBQTRKYXgvOXFGR1FCR3Ziai9EYmtnQUNNSUFRQUFBZ2NDQUFBQUFBY05BQUVBQUFBREFHQUF5QUFEQUU0QUFBQUFCSUFPQUFBQUFBSUlBQ29MelAvMFMyY0FDZ0FDQUE4QUFBQUVnQThBQUFBQUFnZ0FNblBuLzdGL2N3QUtBQUlBRUFBQUFBU0FFQUFBQUFBQ0NBRDVsZXIvbmxXUkFBb0FBZ0FSQUFBQUJJQVJBQUFBQUFJSUFMbFEwdi9QOTZJQUNnQUNBQklBQUFBRWdCSUFBQUFBQWdnQXN1aTIveFBFbGdBS0FBSUFFd0FBQUFTQUV3QUFBQUFDQ0FEcXhiUC9KZTU0QUFvQUFnQVVBQUFBQklBVUFBQUFBQUlJQUhHam52OURacWdBQ2dBQ0FCVUFBQUFFZ0JVQUFBQUFBZ2dBVkJ1Qy93TWhud0FLQUFJQUZnQUNCQUlBQndBckJBSUFBQUJJQkFBQU53UUJBQUVHZ0FBQUFBQUFBZ2dBaDY2Ri93T0ptd0FFQWhBQUlZaCsvd09KbXdDSHJvWC9OcnlpQUNNSUFRQUFBZ2NDQUFBQUFBY05BQUVBQUFBREFHQUF5QUFEQUU0QUFBQUFCSUFXQUFBQUFBSUlBQ041Y1A5RFpyY0FDZ0FDQUJjQU53UUJBQUVBQUFTQUZ3QUFBQUFDQ0FCVUc0TC9nNnZQQUFvQUFnQVlBRGNFQVFBQkFBQUVnQmdBQUFBQUFnZ0FjYU9lLzBObXhnQUtBQUlBR1FBQ0JBSUFCd0FyQkFJQUFRQklCQUFBTndRQkFBRUdnQUFBQUFBQUFnZ0FwVGFpLzBQT3dnQUVBaEFBUGhDYi8wUE93Z0NsTnFML3FqVFJBQ01JQVFBQUFnY0NBQUFBQlFjQkFBRUFCdzRBQVFBQUFBTUFZQURJQUFNQVRrZ0FBQUFBQklBWkFBQUFBQUlJQVAvL0RnREhEckwvQ2dBQ0FCb0FBQUFFZ0JvQUFBQUFBZ2dBN2RVc0FBRHNydjhLQUFJQUd3QUNCQUlBQndBckJBSUFBQUJJQkFBQU53UUJBQUVHZ0FBQUFBQUFBZ2dBSUdrd0FBQlVxLzhFQWhBQXVrSXBBQUJVcS84Z2FUQUFNNGV5L3lNSUFRQUFBZ2NDQUFBQUFBY05BQUVBQUFBREFHQUF5QUFEQUU0QUFBQUFCSUFiQUFBQUFBSUlBTEFTTXdEVGs1SC9DZ0FDQUJ3QU53UUJBQUVBQUFTQUhBQUFBQUFDQ0FDZEZ4a0EwNU9DL3dvQUFnQWRBRGNFQVFBQkFBQUVnQjBBQUFBQUFnZ0FROHdDQUwrbWx2OEtBQUlBSGdBQ0JBSUFCd0FyQkFJQUFRQklCQUFBTndRQkFBRUdnQUFBQUFBQUFnZ0Evd2YrLzc4T2svOEVBaEFBbWVIMi83OE9rLzkyWHdZQTgwR2EveU1JQVFBQUFnY0NBQUFBQlFjQkFBUUVCd1lBQWdBQ0FBTUFBQWNPQUFFQUFBQURBR0FBeUFBREFFNUlBQUFBQUFXQUh3QUFBQW9BQWdBZkFBUUdCQUFCQUFBQUJRWUVBQUlBQUFBS0JnRUFBUUFBQllBZ0FBQUFDZ0FDQUNBQUJBWUVBQUlBQUFBRkJnUUFBd0FBQUFvR0FRQUJBQUFGZ0NFQUFBQUtBQUlBSVFBRUJnUUFBd0FBQUFVR0JBQUVBQUFBQUFZQ0FJQUFBQUFGZ0NJQUFBQUtBQUlBSWdBRUJnUUFCQUFBQUFVR0JBQUZBQUFBQUFZQ0FJQUFBQUFGZ0NNQUFBQUtBQUlBSXdBRUJnUUFCUUFBQUFVR0JBQUdBQUFBQUFZQ0FJQUFBQUFGZ0NRQUFBQUtBQUlBSkFBRUJnUUFCZ0FBQUFVR0JBQUhBQUFBQUFZQ0FJQUFBQUFGZ0NVQUFBQUtBQUlBSlFBRUJnUUFCd0FBQUFVR0JBQUlBQUFBQUFZQ0FJQUFBQUFGZ0NZQUFBQUtBQUlBSmdBRUJnUUFBd0FBQUFVR0JBQUlBQUFBQUFZQ0FJQUFBQUFGZ0NjQUFBQUtBQUlBSndBRUJnUUFDQUFBQUFVR0JBQUpBQUFBQUFBRmdDZ0FBQUFLQUFJQUtBQUVCZ1FBQ1FBQUFBVUdCQUFLQUFBQUFBWUNBSUFBQUFBRmdDa0FBQUFLQUFJQUtRQUVCZ1FBQ2dBQUFBVUdCQUFMQUFBQUFBWUNBSUFBQUFBRmdDb0FBQUFLQUFJQUtnQUVCZ1FBQ3dBQUFBVUdCQUFNQUFBQUFBWUNBSUFBQUFBRmdDc0FBQUFLQUFJQUt3QUVCZ1FBREFBQUFBVUdCQUFOQUFBQUFBWUNBSUFBQUFBRmdDd0FBQUFLQUFJQUxBQUVCZ1FBQ1FBQUFBVUdCQUFOQUFBQUFBWUNBSUFBQUFBRmdDMEFBQUFLQUFJQUxRQUVCZ1FBQ3dBQUFBVUdCQUFPQUFBQUFBQUZnQzRBQUFBS0FBSUFMZ0FFQmdRQURnQUFBQVVHQkFBUEFBQUFBQVlDQUlBQUFBQUZnQzhBQUFBS0FBSUFMd0FFQmdRQUR3QUFBQVVHQkFBUUFBQUFBQVlDQUlBQUFBQUZnREFBQUFBS0FBSUFNQUFFQmdRQUVBQUFBQVVHQkFBUkFBQUFBQVlDQUlBQUFBQUZnREVBQUFBS0FBSUFNUUFFQmdRQUVRQUFBQVVHQkFBU0FBQUFBQVlDQUlBQUFBQUZnRElBQUFBS0FBSUFNZ0FFQmdRQUVnQUFBQVVHQkFBVEFBQUFBQVlDQUlBQUFBQUZnRE1BQUFBS0FBSUFNd0FFQmdRQURnQUFBQVVHQkFBVEFBQUFBQVlDQUlBQUFBQUZnRFFBQUFBS0FBSUFOQUFFQmdRQUVnQUFBQVVHQkFBVUFBQUFDZ1lCQUFFQUFBV0FOUUFBQUFvQUFnQTFBQVFHQkFBVUFBQUFCUVlFQUJVQUFBQUFCZ0lBQWdBREJnSUFBZ0FMQmhBQU5BQUFBRGtBQUFBMkFBQUFBQUFBQUFBQUJZQTJBQUFBQ2dBQ0FEWUFCQVlFQUJVQUFBQUZCZ1FBRmdBQUFBb0dBUUFCQUFBRmdEY0FBQUFLQUFJQU53QUVCZ1FBRmdBQUFBVUdCQUFYQUFBQUNnWUJBQUVBQUFXQU9BQUFBQW9BQWdBNEFBUUdCQUFYQUFBQUJRWUVBQmdBQUFBS0JnRUFBUUFBQllBNUFBQUFDZ0FDQURrQUJBWUVBQlFBQUFBRkJnUUFHQUFBQUFvR0FRQUJBQUFGZ0RvQUFBQUtBQUlBT2dBRUJnUUFCUUFBQUFVR0JBQVpBQUFBQ2dZQkFBRUFBQVdBT3dBQUFBb0FBZ0E3QUFRR0JBQVpBQUFBQlFZRUFCb0FBQUFBQmdJQUFnQURCZ0lBQWdBTEJoQUFPZ0FBQUQ4QUFBQThBQUFBQUFBQUFBQUFCWUE4QUFBQUNnQUNBRHdBQkFZRUFCb0FBQUFGQmdRQUd3QUFBQW9HQVFBQkFBQUZnRDBBQUFBS0FBSUFQUUFFQmdRQUd3QUFBQVVHQkFBY0FBQUFDZ1lCQUFFQUFBV0FQZ0FBQUFvQUFnQStBQVFHQkFBY0FBQUFCUVlFQUIwQUFBQUtCZ0VBQVFBQUJZQS9BQUFBQ2dBQ0FEOEFCQVlFQUJrQUFBQUZCZ1FBSFFBQUFBb0dBUUFCQUFBSGdFSUFBQUFFQWhBQUFBRHgvelF6Ky84QUFQSC83UVRtL3dvQUFnQkFBQUFLQWdBRUFBUUtBZ0FCQUEwQ0RBRHRCT2IvQUFEeC93QUFBQUFPQWd3QU5EUDcvd0FBOGY4QUFBQUFEd0lNQU8wRTV2OUdMZ1lBQUFBQUFBQUFCNEJEQUFBQUJBSVFBSUU5eHY5UzdUOEFnVDNHLzlFVU1BQUtBQUlBUVFBUUFFY0FBQUJVYUdWeVpTQnBjeUJoSUhaaGJHVnVZMlVnYjNJZ1kyaGhjbWRsSUdWeWNtOXlJSE52YldWM2FHVnlaU0JwYmlCMGFHbHpJR0Z5YjIxaGRHbGpJSE41YzNSbGJTNEFDZ0lBQkFBRUNnSUFBUUFOQWd3QTBSUXdBSUU5eHY4QUFBQUFEZ0lNQUZMdFB3Q0JQY2IvQUFBQUFBOENEQURSRkRBQUFoYlcvd0FBQUFBQUFBZUFSQUFBQUFRQ0VBRHlMYy8vS0ZDYUFQSXR6Ly9pSVlVQUNnQUNBRUlBQUFvQ0FBUUFCQW9DQUFFQURRSU1BT0loaFFEeUxjLy9BQUFBQUE0Q0RBQW9VSm9BOGkzUC93QUFBQUFQQWd3QTRpR0ZBRGhjNVA4QUFBQUFBQUFBQUFBQUFBQUFBQT09</t>
        </r>
      </text>
    </comment>
    <comment ref="J280" authorId="0">
      <text>
        <r>
          <rPr>
            <sz val="9"/>
            <color indexed="81"/>
            <rFont val="Tahoma"/>
            <family val="2"/>
          </rPr>
          <t>QzI0SDI3TjdPfE1BU1RFUiBTSEVFVFBpY3R1cmUgMjczfFZtcERSREF4TURBRUF3SUJBQUFBQUFBQUFBQUFBQUNBQUFBQUFBTUFGZ0FBQUVOb1pXMUVjbUYzSURFeUxqQXVNaTR4TURjMkJBSVFBQTkrb3YvYWljdi9tYmxkQUpBYjd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xBQUFBQkFJUUFBQUFBQUFBQUFBQUFJREdCQUxJR0JFV0NBUUFBQUFrQUJnSUJBQUFBQ1FBR1FnQUFCQUlBZ0FCQUE4SUFnQUJBQU9BUmdBQUFBUUNFQUFQZnFMLzJvbkwvNW01WFFDUUcrMEFCSUFCQUFBQUFBSUlBUEV0S1FBdkR1MEFDZ0FDQUFJQU53UUJBQUVBQUFTQUFnQUFBQUFDQ0FBcEN5WUFRVGpQQUFvQUFnQURBQUFBQklBREFBQUFBQUlJQURGelFRRCthOXNBQ2dBQ0FBUUFOd1FCQUFFQUFBU0FCQUFBQUFBQ0NBRHB4UTBBY3RyZ0FBb0FBZ0FGQURjRUFRQUJBQUFFZ0FVQUFBQUFBZ2dBWXVnaUFGTmlzUUFLQUFJQUJnQUFBQVNBQmdBQUFBQUNDQUM4TXprQVowK2RBQW9BQWdBSEFBQUFCSUFIQUFBQUFBSUlBQUFBTFFCZzU0RUFDZ0FDQUFnQUFBQUVnQWdBQUFBQUFnZ0FBQUE4QUV6c1p3QUtBQUlBQ1FBQUFBU0FDUUFBQUFBQ0NBQUFBRm9BVE94bkFBb0FBZ0FLQUFJRUFnQUlBQ3NFQWdBQUFFZ0VBQUEzQkFFQUFRYUFBQUFBQUFBQ0NBQUFvRjBBVEFSa0FBUUNFQUFBWUZZQVRBUmtBSm01WFFCTXhHc0FJd2dCQUFBQ0J3SUFBQUFBQncwQUFRQUFBQU1BWUFESUFBTUFUd0FBQUFBRWdBb0FBQUFBQWdnQUFBQXRBRG54VFFBS0FBSUFDd0FDQkFJQUJ3QXJCQUlBQUFCSUJBQUFCb0FBQUFBQUFBSUlBRE9UTUFBNVdVb0FCQUlRQU14c0tRQTVXVW9BTTVNd0FHeU1VUUFqQ0FFQUFBSUhBZ0FBQUFBSERRQUJBQUFBQXdCZ0FNZ0FBd0JPQUFBQUFBU0FDd0FBQUFBQ0NBQUFBRHdBSnZZekFBb0FBZ0FNQURjRUFRQUJBQUFFZ0F3QUFBQUFBZ2dBQUFBdEFCUDdHUUFLQUFJQURRQTNCQUVBQVFBQUJJQU5BQUFBQUFJSUFBQUFEd0FUK3hrQUNnQUNBQTRBQWdRQ0FBY0FLd1FDQUFBQVNBUUFBQWFBQUFBQUFBQUNDQUF6a3hJQUUyTVdBQVFDRUFETWJBc0FFMk1XQURPVEVnQkdsaDBBSXdnQkFBQUNCd0lBQUFBQUJ3MEFBUUFBQUFNQVlBRElBQU1BVGdBQUFBQUVnQTRBQUFBQUFnZ0FBQUFBQUNiMk13QUtBQUlBRHdBM0JBRUFBUUFBQklBUEFBQUFBQUlJQUFBQUR3QTU4VTBBQ2dBQ0FCQUFOd1FCQUFFQUFBU0FFQUFBQUFBQ0NBQUFBQUFBQUFBQUFBb0FBZ0FSQUFBQUJJQVJBQUFBQUFJSUFQLy9EZ0R0Qk9iL0NnQUNBQklBQWdRQ0FBY0FLd1FDQUFBQVNBUUFBQWFBQUFBQUFBQUNDQUF6a3hJQTdXemkvd1FDRUFETWJBc0E3V3ppL3pPVEVnQWdvT24vSXdnQkFBQUNCd0lBQUFBQUJ3MEFBUUFBQUFNQVlBRElBQU1BVGdBQUFBQUVnQklBQUFBQUFnZ0FBQUFBQU5vSnpQOEtBQUlBRXdBQUFBU0FFd0FBQUFBQ0NBQUFBT0wvMmduTS93b0FBZ0FVQUFBQUJJQVVBQUFBQUFJSUFBQUEwLy90Qk9iL0NnQUNBQlVBQWdRQ0FBY0FLd1FDQUFBQVNBUUFBQWFBQUFBQUFBQUNDQUEwazliLzdXemkvd1FDRUFETmJNLy83V3ppL3pTVDF2OGdvT24vSXdnQkFBQUNCd0lBQUFBQUJ3MEFBUUFBQUFNQVlBRElBQU1BVGdBQUFBQUVnQlVBQUFBQUFnZ0FBQURpL3dBQUFBQUtBQUlBRmdBQUFBU0FGZ0FBQUFBQ0NBQUFBTlAvRS9zWkFBb0FBZ0FYQURjRUFRQUJBQUFFZ0JjQUFBQUFBZ2dBQUFERS95YjJNd0FLQUFJQUdBQUNCQUlBQndBckJBSUFBQUJJQkFBQU53UUJBQUVHZ0FBQUFBQUFBZ2dBTkpQSC95WmVNQUFFQWhBQXpXekEveVplTUFBMGs4Zi9XWkUzQUNNSUFRQUFBZ2NDQUFBQUFBY05BQUVBQUFBREFHQUF5QUFEQUU0QUFBQUFCSUFZQUFBQUFBSUlBQklxRHdBbkNvVUFDZ0FDQUJrQUFnUUNBQWNBS3dRQ0FBQUFTQVFBQUFhQUFBQUFBQUFDQ0FCRnZSSUFKM0tCQUFRQ0VBRGZsZ3NBSjNLQkFFVzlFZ0JhcFlnQUl3Z0JBQUFDQndJQUFBQUFCdzBBQVFBQUFBTUFZQURJQUFNQVRnQUFBQUFFZ0JrQUFBQUFBZ2dBSnhmNy84MitiZ0FLQUFJQUdnQTNCQUVBQVFBQUJJQWFBQUFBQUFJSUFQcSszZitRKzNRQUNnQUNBQnNBQUFBRWdCc0FBQUFBQWdnQURxekovemF3WGdBS0FBSUFIQUFBQUFTQUhBQUFBQUFDQ0FEaFU2ei8rZXhrQUFvQUFnQWRBQUFBQklBZEFBQUFBQUlJQUtFT28vOFdkWUVBQ2dBQ0FCNEFBQUFFZ0I0QUFBQUFBZ2dBamlHMy8zREFsd0FLQUFJQUh3QUFBQVNBSHdBQUFBQUNDQUM2ZWRUL3JZT1JBQW9BQWdBZ0FBQUFCSUFnQUFBQUFBSUlBRS90Q0FCVFlxSUFDZ0FDQUNFQUFnUUNBQWNBS3dRQ0FBQUFTQVFBQUFhQUFBQUFBQUFDQ0FDQ2dBd0FVOHFlQUFRQ0VBQWNXZ1VBVThxZUFJS0FEQUNIL2FVQUl3Z0JBQUFDQndJQUFBQUFCdzBBQVFBQUFBTUFZQURJQUFNQVRnQUFBQUFGZ0NJQUFBQUtBQUlBSWdBRUJnUUFBUUFBQUFVR0JBQUNBQUFBQ2dZQkFBRUFBQVdBSXdBQUFBb0FBZ0FqQUFRR0JBQUNBQUFBQlFZRUFBTUFBQUFLQmdFQUFRQUFCWUFrQUFBQUNnQUNBQ1FBQkFZRUFBSUFBQUFGQmdRQUJBQUFBQW9HQVFBQkFBQUZnQ1VBQUFBS0FBSUFKUUFFQmdRQUFnQUFBQVVHQkFBRkFBQUFDZ1lCQUFFQUFBV0FKZ0FBQUFvQUFnQW1BQVFHQkFBRkFBQUFCUVlFQUFZQUFBQUFCZ0lBZ0FBQUFBV0FKd0FBQUFvQUFnQW5BQVFHQkFBR0FBQUFCUVlFQUFjQUFBQUFCZ0lBZ0FBQUFBV0FLQUFBQUFvQUFnQW9BQVFHQkFBSEFBQUFCUVlFQUFnQUFBQUtCZ0VBQVFBQUJZQXBBQUFBQ2dBQ0FDa0FCQVlFQUFnQUFBQUZCZ1FBQ1FBQUFBQUdBZ0FDQUFBQUJZQXFBQUFBQ2dBQ0FDb0FCQVlFQUFnQUFBQUZCZ1FBQ2dBQUFBb0dBUUFCQUFBRmdDc0FBQUFLQUFJQUt3QUVCZ1FBQ2dBQUFBVUdCQUFMQUFBQUNnWUJBQUVBQUFXQUxBQUFBQW9BQWdBc0FBUUdCQUFMQUFBQUJRWUVBQXdBQUFBS0JnRUFBUUFBQllBdEFBQUFDZ0FDQUMwQUJBWUVBQXdBQUFBRkJnUUFEUUFBQUFvR0FRQUJBQUFGZ0M0QUFBQUtBQUlBTGdBRUJnUUFEUUFBQUFVR0JBQU9BQUFBQ2dZQkFBRUFBQVdBTHdBQUFBb0FBZ0F2QUFRR0JBQU9BQUFBQlFZRUFBOEFBQUFLQmdFQUFRQUFCWUF3QUFBQUNnQUNBREFBQkFZRUFBb0FBQUFGQmdRQUR3QUFBQW9HQVFBQkFBQUZnREVBQUFBS0FBSUFNUUFFQmdRQURRQUFBQVVHQkFBUUFBQUFDZ1lCQUFFQUFBV0FNZ0FBQUFvQUFnQXlBQVFHQkFBUUFBQUFCUVlFQUJFQUFBQUFCZ0lBZ0FBQUFBV0FNd0FBQUFvQUFnQXpBQVFHQkFBUkFBQUFCUVlFQUJJQUFBQUFCZ0lBZ0FBQUFBV0FOQUFBQUFvQUFnQTBBQVFHQkFBU0FBQUFCUVlFQUJNQUFBQUFCZ0lBZ0FBQUFBV0FOUUFBQUFvQUFnQTFBQVFHQkFBVEFBQUFCUVlFQUJRQUFBQUFCZ0lBZ0FBQUFBV0FOZ0FBQUFvQUFnQTJBQVFHQkFBVUFBQUFCUVlFQUJVQUFBQUFCZ0lBZ0FBQUFBV0FOd0FBQUFvQUFnQTNBQVFHQkFBUUFBQUFCUVlFQUJVQUFBQUFCZ0lBZ0FBQUFBV0FPQUFBQUFvQUFnQTRBQVFHQkFBVkFBQUFCUVlFQUJZQUFBQUtCZ0VBQVFBQUJZQTVBQUFBQ2dBQ0FEa0FCQVlFQUJZQUFBQUZCZ1FBRndBQUFBQUdBZ0FFQUFvR0FRQUJBQUFGZ0RvQUFBQUtBQUlBT2dBRUJnUUFCd0FBQUFVR0JBQVlBQUFBQUFZQ0FJQUFBQUFGZ0RzQUFBQUtBQUlBT3dBRUJnUUFHQUFBQUFVR0JBQVpBQUFBQ2dZQkFBRUFBQVdBUEFBQUFBb0FBZ0E4QUFRR0JBQVpBQUFBQlFZRUFCb0FBQUFLQmdFQUFRQUFCWUE5QUFBQUNnQUNBRDBBQkFZRUFCb0FBQUFGQmdRQUd3QUFBQUFHQWdDQUFBQUFCWUErQUFBQUNnQUNBRDRBQkFZRUFCc0FBQUFGQmdRQUhBQUFBQUFHQWdDQUFBQUFCWUEvQUFBQUNnQUNBRDhBQkFZRUFCd0FBQUFGQmdRQUhRQUFBQUFHQWdDQUFBQUFCWUJBQUFBQUNnQUNBRUFBQkFZRUFCMEFBQUFGQmdRQUhnQUFBQUFHQWdDQUFBQUFCWUJCQUFBQUNnQUNBRUVBQkFZRUFCNEFBQUFGQmdRQUh3QUFBQUFHQWdDQUFBQUFCWUJDQUFBQUNnQUNBRUlBQkFZRUFCb0FBQUFGQmdRQUh3QUFBQUFHQWdDQUFBQUFCWUJEQUFBQUNnQUNBRU1BQkFZRUFCZ0FBQUFGQmdRQUlBQUFBQUFHQWdDQUFBQUFCWUJFQUFBQUNnQUNBRVFBQkFZRUFBVUFBQUFGQmdRQUlBQUFBQUFHQWdDQUFBQUFCNEJIQUFBQUJBSVFBSUE5SUFDZjJhY0FnRDBnQUI0Qm1BQUtBQUlBUlFBUUFFY0FBQUJVYUdWeVpTQnBjeUJoSUhaaGJHVnVZMlVnYjNJZ1kyaGhjbWRsSUdWeWNtOXlJSE52YldWM2FHVnlaU0JwYmlCMGFHbHpJR0Z5YjIxaGRHbGpJSE41YzNSbGJTNEFDZ0lBQkFBRUNnSUFBUUFOQWd3QUhnR1lBSUE5SUFBQUFBQUFEZ0lNQUovWnB3Q0FQU0FBQUFBQUFBOENEQUFlQVpnQUFSWXdBQUFBQUFBQUFBZUFTQUFBQUFRQ0VBQUFBUEgvTkRQNy93QUE4Zi90Qk9iL0NnQUNBRVlBQUFvQ0FBUUFCQW9DQUFFQURRSU1BTzBFNXY4QUFQSC9BQUFBQUE0Q0RBQTBNL3YvQUFEeC93QUFBQUFQQWd3QTdRVG0vMFl1QmdBQUFBQUFBQUFIZ0VrQUFBQUVBaEFBem1iQS81bG1rQURPWnNEL1V6aDdBQW9BQWdCSEFBQUtBZ0FFQUFRS0FnQUJBQTBDREFCVE9Ic0F6bWJBL3dBQUFBQU9BZ3dBbVdhUUFNNW13UDhBQUFBQUR3SU1BRk00ZXdBVWxkWC9BQUFBQUFBQUFBQUFBQUFBQUFBPQ==</t>
        </r>
      </text>
    </comment>
    <comment ref="K280" authorId="0">
      <text>
        <r>
          <rPr>
            <sz val="9"/>
            <color indexed="81"/>
            <rFont val="Tahoma"/>
            <family val="2"/>
          </rPr>
          <t>QzI0SDI3TjdPfE1BU1RFUiBTSEVFVFBpY3R1cmUgMjczfFZtcERSREF4TURBRUF3SUJBQUFBQUFBQUFBQUFBQUNBQUFBQUFBTUFGZ0FBQUVOb1pXMUVjbUYzSURFeUxqQXVNaTR4TURjMkJBSVFBQTkrb3YvYWljdi9tYmxkQUpBYjd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xBQUFBQkFJUUFBQUFBQUFBQUFBQUFJREdCQUxJR0JFV0NBUUFBQUFrQUJnSUJBQUFBQ1FBR1FnQUFCQUlBZ0FCQUE4SUFnQUJBQU9BUmdBQUFBUUNFQUFQZnFMLzJvbkwvNW01WFFDUUcrMEFCSUFCQUFBQUFBSUlBUEV0S1FBdkR1MEFDZ0FDQUFJQU53UUJBQUVBQUFTQUFnQUFBQUFDQ0FBcEN5WUFRVGpQQUFvQUFnQURBQUFBQklBREFBQUFBQUlJQURGelFRRCthOXNBQ2dBQ0FBUUFOd1FCQUFFQUFBU0FCQUFBQUFBQ0NBRHB4UTBBY3RyZ0FBb0FBZ0FGQURjRUFRQUJBQUFFZ0FVQUFBQUFBZ2dBWXVnaUFGTmlzUUFLQUFJQUJnQUFBQVNBQmdBQUFBQUNDQUM4TXprQVowK2RBQW9BQWdBSEFBQUFCSUFIQUFBQUFBSUlBQUFBTFFCZzU0RUFDZ0FDQUFnQUFBQUVnQWdBQUFBQUFnZ0FBQUE4QUV6c1p3QUtBQUlBQ1FBQUFBU0FDUUFBQUFBQ0NBQUFBRm9BVE94bkFBb0FBZ0FLQUFJRUFnQUlBQ3NFQWdBQUFFZ0VBQUEzQkFFQUFRYUFBQUFBQUFBQ0NBQUFvRjBBVEFSa0FBUUNFQUFBWUZZQVRBUmtBSm01WFFCTXhHc0FJd2dCQUFBQ0J3SUFBQUFBQncwQUFRQUFBQU1BWUFESUFBTUFUd0FBQUFBRWdBb0FBQUFBQWdnQUFBQXRBRG54VFFBS0FBSUFDd0FDQkFJQUJ3QXJCQUlBQUFCSUJBQUFCb0FBQUFBQUFBSUlBRE9UTUFBNVdVb0FCQUlRQU14c0tRQTVXVW9BTTVNd0FHeU1VUUFqQ0FFQUFBSUhBZ0FBQUFBSERRQUJBQUFBQXdCZ0FNZ0FBd0JPQUFBQUFBU0FDd0FBQUFBQ0NBQUFBRHdBSnZZekFBb0FBZ0FNQURjRUFRQUJBQUFFZ0F3QUFBQUFBZ2dBQUFBdEFCUDdHUUFLQUFJQURRQTNCQUVBQVFBQUJJQU5BQUFBQUFJSUFBQUFEd0FUK3hrQUNnQUNBQTRBQWdRQ0FBY0FLd1FDQUFBQVNBUUFBQWFBQUFBQUFBQUNDQUF6a3hJQUUyTVdBQVFDRUFETWJBc0FFMk1XQURPVEVnQkdsaDBBSXdnQkFBQUNCd0lBQUFBQUJ3MEFBUUFBQUFNQVlBRElBQU1BVGdBQUFBQUVnQTRBQUFBQUFnZ0FBQUFBQUNiMk13QUtBQUlBRHdBM0JBRUFBUUFBQklBUEFBQUFBQUlJQUFBQUR3QTU4VTBBQ2dBQ0FCQUFOd1FCQUFFQUFBU0FFQUFBQUFBQ0NBQUFBQUFBQUFBQUFBb0FBZ0FSQUFBQUJJQVJBQUFBQUFJSUFQLy9EZ0R0Qk9iL0NnQUNBQklBQWdRQ0FBY0FLd1FDQUFBQVNBUUFBQWFBQUFBQUFBQUNDQUF6a3hJQTdXemkvd1FDRUFETWJBc0E3V3ppL3pPVEVnQWdvT24vSXdnQkFBQUNCd0lBQUFBQUJ3MEFBUUFBQUFNQVlBRElBQU1BVGdBQUFBQUVnQklBQUFBQUFnZ0FBQUFBQU5vSnpQOEtBQUlBRXdBQUFBU0FFd0FBQUFBQ0NBQUFBT0wvMmduTS93b0FBZ0FVQUFBQUJJQVVBQUFBQUFJSUFBQUEwLy90Qk9iL0NnQUNBQlVBQWdRQ0FBY0FLd1FDQUFBQVNBUUFBQWFBQUFBQUFBQUNDQUEwazliLzdXemkvd1FDRUFETmJNLy83V3ppL3pTVDF2OGdvT24vSXdnQkFBQUNCd0lBQUFBQUJ3MEFBUUFBQUFNQVlBRElBQU1BVGdBQUFBQUVnQlVBQUFBQUFnZ0FBQURpL3dBQUFBQUtBQUlBRmdBQUFBU0FGZ0FBQUFBQ0NBQUFBTlAvRS9zWkFBb0FBZ0FYQURjRUFRQUJBQUFFZ0JjQUFBQUFBZ2dBQUFERS95YjJNd0FLQUFJQUdBQUNCQUlBQndBckJBSUFBQUJJQkFBQU53UUJBQUVHZ0FBQUFBQUFBZ2dBTkpQSC95WmVNQUFFQWhBQXpXekEveVplTUFBMGs4Zi9XWkUzQUNNSUFRQUFBZ2NDQUFBQUFBY05BQUVBQUFBREFHQUF5QUFEQUU0QUFBQUFCSUFZQUFBQUFBSUlBQklxRHdBbkNvVUFDZ0FDQUJrQUFnUUNBQWNBS3dRQ0FBQUFTQVFBQUFhQUFBQUFBQUFDQ0FCRnZSSUFKM0tCQUFRQ0VBRGZsZ3NBSjNLQkFFVzlFZ0JhcFlnQUl3Z0JBQUFDQndJQUFBQUFCdzBBQVFBQUFBTUFZQURJQUFNQVRnQUFBQUFFZ0JrQUFBQUFBZ2dBSnhmNy84MitiZ0FLQUFJQUdnQTNCQUVBQVFBQUJJQWFBQUFBQUFJSUFQcSszZitRKzNRQUNnQUNBQnNBQUFBRWdCc0FBQUFBQWdnQURxekovemF3WGdBS0FBSUFIQUFBQUFTQUhBQUFBQUFDQ0FEaFU2ei8rZXhrQUFvQUFnQWRBQUFBQklBZEFBQUFBQUlJQUtFT28vOFdkWUVBQ2dBQ0FCNEFBQUFFZ0I0QUFBQUFBZ2dBamlHMy8zREFsd0FLQUFJQUh3QUFBQVNBSHdBQUFBQUNDQUM2ZWRUL3JZT1JBQW9BQWdBZ0FBQUFCSUFnQUFBQUFBSUlBRS90Q0FCVFlxSUFDZ0FDQUNFQUFnUUNBQWNBS3dRQ0FBQUFTQVFBQUFhQUFBQUFBQUFDQ0FDQ2dBd0FVOHFlQUFRQ0VBQWNXZ1VBVThxZUFJS0FEQUNIL2FVQUl3Z0JBQUFDQndJQUFBQUFCdzBBQVFBQUFBTUFZQURJQUFNQVRnQUFBQUFGZ0NJQUFBQUtBQUlBSWdBRUJnUUFBUUFBQUFVR0JBQUNBQUFBQ2dZQkFBRUFBQVdBSXdBQUFBb0FBZ0FqQUFRR0JBQUNBQUFBQlFZRUFBTUFBQUFLQmdFQUFRQUFCWUFrQUFBQUNnQUNBQ1FBQkFZRUFBSUFBQUFGQmdRQUJBQUFBQW9HQVFBQkFBQUZnQ1VBQUFBS0FBSUFKUUFFQmdRQUFnQUFBQVVHQkFBRkFBQUFDZ1lCQUFFQUFBV0FKZ0FBQUFvQUFnQW1BQVFHQkFBRkFBQUFCUVlFQUFZQUFBQUFCZ0lBZ0FBQUFBV0FKd0FBQUFvQUFnQW5BQVFHQkFBR0FBQUFCUVlFQUFjQUFBQUFCZ0lBZ0FBQUFBV0FLQUFBQUFvQUFnQW9BQVFHQkFBSEFBQUFCUVlFQUFnQUFBQUtCZ0VBQVFBQUJZQXBBQUFBQ2dBQ0FDa0FCQVlFQUFnQUFBQUZCZ1FBQ1FBQUFBQUdBZ0FDQUFBQUJZQXFBQUFBQ2dBQ0FDb0FCQVlFQUFnQUFBQUZCZ1FBQ2dBQUFBb0dBUUFCQUFBRmdDc0FBQUFLQUFJQUt3QUVCZ1FBQ2dBQUFBVUdCQUFMQUFBQUNnWUJBQUVBQUFXQUxBQUFBQW9BQWdBc0FBUUdCQUFMQUFBQUJRWUVBQXdBQUFBS0JnRUFBUUFBQllBdEFBQUFDZ0FDQUMwQUJBWUVBQXdBQUFBRkJnUUFEUUFBQUFvR0FRQUJBQUFGZ0M0QUFBQUtBQUlBTGdBRUJnUUFEUUFBQUFVR0JBQU9BQUFBQ2dZQkFBRUFBQVdBTHdBQUFBb0FBZ0F2QUFRR0JBQU9BQUFBQlFZRUFBOEFBQUFLQmdFQUFRQUFCWUF3QUFBQUNnQUNBREFBQkFZRUFBb0FBQUFGQmdRQUR3QUFBQW9HQVFBQkFBQUZnREVBQUFBS0FBSUFNUUFFQmdRQURRQUFBQVVHQkFBUUFBQUFDZ1lCQUFFQUFBV0FNZ0FBQUFvQUFnQXlBQVFHQkFBUUFBQUFCUVlFQUJFQUFBQUFCZ0lBZ0FBQUFBV0FNd0FBQUFvQUFnQXpBQVFHQkFBUkFBQUFCUVlFQUJJQUFBQUFCZ0lBZ0FBQUFBV0FOQUFBQUFvQUFnQTBBQVFHQkFBU0FBQUFCUVlFQUJNQUFBQUFCZ0lBZ0FBQUFBV0FOUUFBQUFvQUFnQTFBQVFHQkFBVEFBQUFCUVlFQUJRQUFBQUFCZ0lBZ0FBQUFBV0FOZ0FBQUFvQUFnQTJBQVFHQkFBVUFBQUFCUVlFQUJVQUFBQUFCZ0lBZ0FBQUFBV0FOd0FBQUFvQUFnQTNBQVFHQkFBUUFBQUFCUVlFQUJVQUFBQUFCZ0lBZ0FBQUFBV0FPQUFBQUFvQUFnQTRBQVFHQkFBVkFBQUFCUVlFQUJZQUFBQUtCZ0VBQVFBQUJZQTVBQUFBQ2dBQ0FEa0FCQVlFQUJZQUFBQUZCZ1FBRndBQUFBQUdBZ0FFQUFvR0FRQUJBQUFGZ0RvQUFBQUtBQUlBT2dBRUJnUUFCd0FBQUFVR0JBQVlBQUFBQUFZQ0FJQUFBQUFGZ0RzQUFBQUtBQUlBT3dBRUJnUUFHQUFBQUFVR0JBQVpBQUFBQ2dZQkFBRUFBQVdBUEFBQUFBb0FBZ0E4QUFRR0JBQVpBQUFBQlFZRUFCb0FBQUFLQmdFQUFRQUFCWUE5QUFBQUNnQUNBRDBBQkFZRUFCb0FBQUFGQmdRQUd3QUFBQUFHQWdDQUFBQUFCWUErQUFBQUNnQUNBRDRBQkFZRUFCc0FBQUFGQmdRQUhBQUFBQUFHQWdDQUFBQUFCWUEvQUFBQUNnQUNBRDhBQkFZRUFCd0FBQUFGQmdRQUhRQUFBQUFHQWdDQUFBQUFCWUJBQUFBQUNnQUNBRUFBQkFZRUFCMEFBQUFGQmdRQUhnQUFBQUFHQWdDQUFBQUFCWUJCQUFBQUNnQUNBRUVBQkFZRUFCNEFBQUFGQmdRQUh3QUFBQUFHQWdDQUFBQUFCWUJDQUFBQUNnQUNBRUlBQkFZRUFCb0FBQUFGQmdRQUh3QUFBQUFHQWdDQUFBQUFCWUJEQUFBQUNnQUNBRU1BQkFZRUFCZ0FBQUFGQmdRQUlBQUFBQUFHQWdDQUFBQUFCWUJFQUFBQUNnQUNBRVFBQkFZRUFBVUFBQUFGQmdRQUlBQUFBQUFHQWdDQUFBQUFCNEJIQUFBQUJBSVFBSUE5SUFDZjJhY0FnRDBnQUI0Qm1BQUtBQUlBUlFBUUFFY0FBQUJVYUdWeVpTQnBjeUJoSUhaaGJHVnVZMlVnYjNJZ1kyaGhjbWRsSUdWeWNtOXlJSE52YldWM2FHVnlaU0JwYmlCMGFHbHpJR0Z5YjIxaGRHbGpJSE41YzNSbGJTNEFDZ0lBQkFBRUNnSUFBUUFOQWd3QUhnR1lBSUE5SUFBQUFBQUFEZ0lNQUovWnB3Q0FQU0FBQUFBQUFBOENEQUFlQVpnQUFSWXdBQUFBQUFBQUFBZUFTQUFBQUFRQ0VBQUFBUEgvTkRQNy93QUE4Zi90Qk9iL0NnQUNBRVlBQUFvQ0FBUUFCQW9DQUFFQURRSU1BTzBFNXY4QUFQSC9BQUFBQUE0Q0RBQTBNL3YvQUFEeC93QUFBQUFQQWd3QTdRVG0vMFl1QmdBQUFBQUFBQUFIZ0VrQUFBQUVBaEFBem1iQS81bG1rQURPWnNEL1V6aDdBQW9BQWdCSEFBQUtBZ0FFQUFRS0FnQUJBQTBDREFCVE9Ic0F6bWJBL3dBQUFBQU9BZ3dBbVdhUUFNNW13UDhBQUFBQUR3SU1BRk00ZXdBVWxkWC9BQUFBQUFBQUFBQUFBQUFBQUFBPQ==</t>
        </r>
      </text>
    </comment>
    <comment ref="J281" authorId="0">
      <text>
        <r>
          <rPr>
            <sz val="9"/>
            <color indexed="81"/>
            <rFont val="Tahoma"/>
            <family val="2"/>
          </rPr>
          <t>QzIzSDI2TjZPMlN8TUFTVEVSIFNIRUVUUGljdHVyZSA2Mjl8Vm1wRFJEQXhNREFFQXdJQkFBQUFBQUFBQUFBQUFBQ0FBQUFBQUFNQUZnQUFBRU5vWlcxRWNtRjNJREV5TGpBdU1pNHhNRGMyQkFJUUFENkVSLy9haWN2L3paTWVBTkxoO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MbHhVUWdXQ0FRQUFBQWtBQmdJQkFBQUFDUUFHUWdBQUJBSUFnQUJBQThJQWdBQkFBT0FSd0FBQUFRQ0VBQStoRWYvMm9uTC84MlRIZ0RTNGZVQUJJQUJBQUFBQUFJSUFHVFhaZjk3MHZVQUNnQUNBQUlBTndRQkFBRUFBQVNBQWdBQUFBQUNDQUFyK21qL2pmelhBQW9BQWdBREFBSUVBZ0FRQUNzRUFnQUFBRWdFQUFBR2dBQUFBQUFBQWdnQUs1cHMvNDJnMUFBRUFoQUFLMXBsLzQyZzFBREZzMnovODBiYkFDTUlBUUFBQWdjQ0FBQUFBQWNOQUFFQUFBQURBR0FBeUFBREFGTUFBQUFBQklBREFBQUFBQUlJQUJuUWh2OVVIOXNBQ2dBQ0FBUUFBZ1FDQUFnQUt3UUNBQUFBU0FRQUFEY0VBUUFCQm9BQUFBQUFBQUlJQUJsd2l2OVVOOWNBQkFJUUFCa3dnLzlVTjljQXNvbUsvMVQzM2dBakNBRUFBQUlIQWdBQUFBQUhEUUFCQUFBQUF3QmdBTWdBQXdCUEFBQUFBQVNBQkFBQUFBQUNDQUErSkV2L3h0blVBQW9BQWdBRkFBSUVBZ0FJQUNzRUFnQUFBRWdFQUFBM0JBRUFBUWFBQUFBQUFBQUNDQUEreEU3L3h2SFFBQVFDRUFBK2hFZi94dkhRQU5mZFR2L0dzZGdBSXdnQkFBQUNCd0lBQUFBQUJ3MEFBUUFBQUFNQVlBRElBQU1BVHdBQUFBQUVnQVVBQUFBQUFnZ0E4aHhzLzU4bXVnQUtBQUlBQmdBQ0JBSUFCd0FyQkFJQUFBQklCQUFBQm9BQUFBQUFBQUlJQUNhd2IvK2ZqcllBQkFJUUFMK0phUCtmanJZQUpyQnYvOVBCdlFBakNBRUFBQUlIQWdBQUFBQUhEUUFCQUFBQUF3QmdBTWdBQXdCT0FBQUFBQVNBQmdBQUFBQUNDQUQ2aElmLzQvS3RBQW9BQWdBSEFEY0VBUUFCQUFBRWdBY0FBQUFBQWdnQXdhZUsvL1Vja0FBS0FBSUFDQUEzQkFFQUFRQUFCSUFJQUFBQUFBSUlBSUZpY3YvRWVuNEFDZ0FDQUFrQUFBQUVnQWtBQUFBQUFnZ0FTSVYxLzlha1lBQUtBQUlBQ2dBM0JBRUFBUUFBQklBS0FBQUFBQUlJQUZEdGtQOGFjVlFBQ2dBQ0FBc0FBZ1FDQUFjQUt3UUNBQUFBU0FRQUFBYUFBQUFBQUFBQ0NBQ0RnSlQvR3RsUUFBUUNFQUFkV28zL0d0bFFBSU9BbFA5TkRGZ0FJd2dCQUFBQ0J3SUFBQUFBQncwQUFRQUFBQU1BWUFESUFBTUFUZ0FBQUFBRWdBc0FBQUFBQWdnQUV5cVgvKzBZTndBS0FBSUFEQUFDQkFJQUJ3QXJCQUlBQUFCSUJBQUFCb0FBQUFBQUFBSUlBRWE5bXYvdGdETUFCQUlRQU9DV2svL3RnRE1BUnIyYS95QzBPZ0FqQ0FFQUFBSUhBZ0FBQUFBSERRQUJBQUFBQXdCZ0FNZ0FBd0JPQUFBQUFBU0FEQUFBQUFBQ0NBQUJBTFgvSnZZekFBb0FBZ0FOQUFBQUJJQU5BQUFBQUFJSUFBRUF4UDhUK3hrQUNnQUNBQTRBTndRQkFBRUFBQVNBRGdBQUFBQUNDQUFCQU9ML0Uvc1pBQW9BQWdBUEFBQUFCSUFQQUFBQUFBSUlBQUVBOGY4bTlqTUFDZ0FDQUJBQUFBQUVnQkFBQUFBQUFnZ0FBQUFQQUNiMk13QUtBQUlBRVFBQUFBU0FFUUFBQUFBQ0NBQUFBQjRBRS9zWkFBb0FBZ0FTQUFBQUJJQVNBQUFBQUFJSUFBQUFEd0FBQUFBQUNnQUNBQk1BQUFBRWdCTUFBQUFBQWdnQS8vOGRBTzBFNXY4S0FBSUFGQUFBQUFTQUZBQUFBQUFDQ0FELy93NEEyZ25NL3dvQUFnQVZBQUFBQklBVkFBQUFBQUlJQUFBQThmL2FDY3ovQ2dBQ0FCWUFBQUFFZ0JZQUFBQUFBZ2dBQUFEaS8rMEU1djhLQUFJQUZ3QUFBQVNBRndBQUFBQUNDQUFBQVBIL0FBQUFBQW9BQWdBWUFBQUFCSUFZQUFBQUFBSUlBTDB6d2Y4dFhrOEFDZ0FDQUJrQUFBQUVnQmtBQUFBQUFnZ0EycnZkLzI2aldBQUtBQUlBR2dBQUFBU0FHZ0FBQUFBQ0NBQTFCL1QvZ1pCRUFBb0FBZ0FiQUFJRUFnQUhBQ3NFQWdBQ0FFZ0VBQUEzQkFFQUFRYUFBQUFBQUFBQ0NBQm9tdmYvZ1NoSUFBUUNFQUFCZFBEL2daZzFBSnZOK2YrQktFZ0FJd2dCQVA4QkJ3RUEvd0lIQWdBQUFBVUhBUUFEQUFjUEFBRUFBQUFEQUdBQXlBQURBRTVJTWdBQUFBQUVnQnNBQUFBQUFnZ0FuZmpqLzVyN2RRQUtBQUlBSEFBQ0JBSUFCd0FyQkFJQUFBQklCQUFBQm9BQUFBQUFBQUlJQU5HTDUvK2FZM0lBQkFJUUFHcGw0UCthWTNJQTBZdm4vODJXZVFBakNBRUFBQUlIQWdBQUFBQUhEUUFCQUFBQUF3QmdBTWdBQXdCT0FBQUFBQVNBSEFBQUFBQUNDQUJEcmMzL2hnNktBQW9BQWdBZEFBQUFCSUFkQUFBQUFBSUlBQ1lsc2Y5R3lZQUFDZ0FDQUI0QUFnUUNBQWNBS3dRQ0FBQUFTQVFBQUFhQUFBQUFBQUFDQ0FCWnVMVC9SakY5QUFRQ0VBRHprYTMvUmpGOUFGbTR0UDk1WklRQUl3Z0JBQUFDQndJQUFBQUFCdzBBQVFBQUFBTUFZQURJQUFNQVRnQUFBQUFFZ0I0QUFBQUFBZ2dBWStpcS94cHhZd0FLQUFJQUh3QUFBQVNBSHdBQUFBQUNDQUI2K2xiL2dhNktBQW9BQWdBZ0FEY0VBUUFCQUFBRWdDQUFBQUFBQWdnQXN0ZFQvMjZFcUFBS0FBSUFJUUEzQkFFQUFRQUFCWUFpQUFBQUNnQUNBQ0lBQkFZRUFBRUFBQUFGQmdRQUFnQUFBQW9HQVFBQkFBQUZnQ01BQUFBS0FBSUFJd0FFQmdRQUFnQUFBQVVHQkFBREFBQUFBQVlDQUFJQUFBQUZnQ1FBQUFBS0FBSUFKQUFFQmdRQUFnQUFBQVVHQkFBRUFBQUFBQVlDQUFJQUFBQUZnQ1VBQUFBS0FBSUFKUUFFQmdRQUFnQUFBQVVHQkFBRkFBQUFDZ1lCQUFFQUFBV0FKZ0FBQUFvQUFnQW1BQVFHQkFBRkFBQUFCUVlFQUFZQUFBQUtCZ0VBQVFBQUJZQW5BQUFBQ2dBQ0FDY0FCQVlFQUFZQUFBQUZCZ1FBQndBQUFBb0dBUUFCQUFBRmdDZ0FBQUFLQUFJQUtBQUVCZ1FBQndBQUFBVUdCQUFJQUFBQUNnWUJBQUVBQUFXQUtRQUFBQW9BQWdBcEFBUUdCQUFJQUFBQUJRWUVBQWtBQUFBS0JnRUFBUUFBQllBcUFBQUFDZ0FDQUNvQUJBWUVBQWtBQUFBRkJnUUFDZ0FBQUFvR0FRQUJBQUFGZ0NzQUFBQUtBQUlBS3dBRUJnUUFDZ0FBQUFVR0JBQUxBQUFBQUFZQ0FJQUFBQUFGZ0N3QUFBQUtBQUlBTEFBRUJnUUFDd0FBQUFVR0JBQU1BQUFBQUFZQ0FJQUFBQUFGZ0MwQUFBQUtBQUlBTFFBRUJnUUFEQUFBQUFVR0JBQU5BQUFBQ2dZQkFBRUFBQVdBTGdBQUFBb0FBZ0F1QUFRR0JBQU5BQUFBQlFZRUFBNEFBQUFLQmdFQUFRQUFCWUF2QUFBQUNnQUNBQzhBQkFZRUFBNEFBQUFGQmdRQUR3QUFBQUFHQWdDQUFBQUFCWUF3QUFBQUNnQUNBREFBQkFZRUFBOEFBQUFGQmdRQUVBQUFBQUFHQWdDQUFBQUFCWUF4QUFBQUNnQUNBREVBQkFZRUFCQUFBQUFGQmdRQUVRQUFBQUFHQWdDQUFBQUFCWUF5QUFBQUNnQUNBRElBQkFZRUFCRUFBQUFGQmdRQUVnQUFBQUFHQWdDQUFBQUFCWUF6QUFBQUNnQUNBRE1BQkFZRUFCSUFBQUFGQmdRQUV3QUFBQUFHQWdDQUFBQUFCWUEwQUFBQUNnQUNBRFFBQkFZRUFCTUFBQUFGQmdRQUZBQUFBQUFHQWdDQUFBQUFCWUExQUFBQUNnQUNBRFVBQkFZRUFCUUFBQUFGQmdRQUZRQUFBQUFHQWdDQUFBQUFCWUEyQUFBQUNnQUNBRFlBQkFZRUFCVUFBQUFGQmdRQUZnQUFBQUFHQWdDQUFBQUFCWUEzQUFBQUNnQUNBRGNBQkFZRUFCWUFBQUFGQmdRQUZ3QUFBQUFHQWdDQUFBQUFCWUE0QUFBQUNnQUNBRGdBQkFZRUFBNEFBQUFGQmdRQUZ3QUFBQUFHQWdDQUFBQUFCWUE1QUFBQUNnQUNBRGtBQkFZRUFCSUFBQUFGQmdRQUZ3QUFBQUFHQWdDQUFBQUFCWUE2QUFBQUNnQUNBRG9BQkFZRUFBd0FBQUFGQmdRQUdBQUFBQUFHQWdDQUFBQUFCWUE3QUFBQUNnQUNBRHNBQkFZRUFCZ0FBQUFGQmdRQUdRQUFBQUFHQWdDQUFBQUFCWUE4QUFBQUNnQUNBRHdBQkFZRUFCa0FBQUFGQmdRQUdnQUFBQW9HQVFBQkFBQUZnRDBBQUFBS0FBSUFQUUFFQmdRQUdRQUFBQVVHQkFBYkFBQUFBQVlDQUlBQUFBQUZnRDRBQUFBS0FBSUFQZ0FFQmdRQUd3QUFBQVVHQkFBY0FBQUFBQVlDQUlBQUFBQUZnRDhBQUFBS0FBSUFQd0FFQmdRQUhBQUFBQVVHQkFBZEFBQUFBQVlDQUlBQUFBQUZnRUFBQUFBS0FBSUFRQUFFQmdRQUhRQUFBQVVHQkFBZUFBQUFBQVlDQUlBQUFBQUZnRUVBQUFBS0FBSUFRUUFFQmdRQUNnQUFBQVVHQkFBZUFBQUFBQVlDQUlBQUFBQUZnRUlBQUFBS0FBSUFRZ0FFQmdRQUdBQUFBQVVHQkFBZUFBQUFBQVlDQUlBQUFBQUZnRU1BQUFBS0FBSUFRd0FFQmdRQUNBQUFBQVVHQkFBZkFBQUFDZ1lCQUFFQUFBV0FSQUFBQUFvQUFnQkVBQVFHQkFBZkFBQUFCUVlFQUNBQUFBQUtCZ0VBQVFBQUJZQkZBQUFBQ2dBQ0FFVUFCQVlFQUFVQUFBQUZCZ1FBSUFBQUFBb0dBUUFCQUFBSGdFZ0FBQUFFQWhBQWdUMm8vMmJvV1FDQlBhai81QTlLQUFvQUFnQkdBQkFBUndBQUFGUm9aWEpsSUdseklHRWdkbUZzWlc1alpTQnZjaUJqYUdGeVoyVWdaWEp5YjNJZ2MyOXRaWGRvWlhKbElHbHVJSFJvYVhNZ1lYSnZiV0YwYVdNZ2MzbHpkR1Z0TGdBS0FnQUVBQVFLQWdBQkFBMENEQURrRDBvQWdUMm8vd0FBQUFBT0Fnd0FadWhaQUlFOXFQOEFBQUFBRHdJTUFPUVBTZ0FDRnJqL0FBQUFBQUFBQjRCSkFBQUFCQUlRQUFBQUFBQlpLUzhBQUFBQUFCUDdHUUFLQUFJQVJ3QUFDZ0lBQkFBRUNnSUFBUUFOQWd3QUUvc1pBQUFBQUFBQUFBQUFEZ0lNQUZrcEx3QUFBQUFBQUFBQUFBOENEQUFUK3hrQVJpNFZBQUFBQUFBQUFBZUFTZ0FBQUFRQ0VBQUFBQUFBTkRQNy93QUFBQUR0Qk9iL0NnQUNBRWdBQUFvQ0FBUUFCQW9DQUFFQURRSU1BTzBFNXY4QUFBQUFBQUFBQUE0Q0RBQTBNL3YvQUFBQUFBQUFBQUFQQWd3QTdRVG0vMFl1RlFBQUFBQUFBQUFIZ0VzQUFBQUVBaEFBZ0hESC82RGtnUUNBY01mL1dyWnNBQW9BQWdCSkFBQUtBZ0FFQUFRS0FnQUJBQTBDREFCYXRtd0FnSERIL3dBQUFBQU9BZ3dBb09TQkFJQnd4LzhBQUFBQUR3SU1BRnEyYkFESG50ei9BQUFBQUFBQUFBQUFBQUFBQUFBPQ==</t>
        </r>
      </text>
    </comment>
    <comment ref="K281" authorId="0">
      <text>
        <r>
          <rPr>
            <sz val="9"/>
            <color indexed="81"/>
            <rFont val="Tahoma"/>
            <family val="2"/>
          </rPr>
          <t>QzIzSDI2TjZPMlN8TUFTVEVSIFNIRUVUUGljdHVyZSA2Mjl8Vm1wRFJEQXhNREFFQXdJQkFBQUFBQUFBQUFBQUFBQ0FBQUFBQUFNQUZnQUFBRU5vWlcxRWNtRjNJREV5TGpBdU1pNHhNRGMyQkFJUUFENkVSLy9haWN2L3paTWVBTkxoO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MbHhVUWdXQ0FRQUFBQWtBQmdJQkFBQUFDUUFHUWdBQUJBSUFnQUJBQThJQWdBQkFBT0FSd0FBQUFRQ0VBQStoRWYvMm9uTC84MlRIZ0RTNGZVQUJJQUJBQUFBQUFJSUFHVFhaZjk3MHZVQUNnQUNBQUlBTndRQkFBRUFBQVNBQWdBQUFBQUNDQUFyK21qL2pmelhBQW9BQWdBREFBSUVBZ0FRQUNzRUFnQUFBRWdFQUFBR2dBQUFBQUFBQWdnQUs1cHMvNDJnMUFBRUFoQUFLMXBsLzQyZzFBREZzMnovODBiYkFDTUlBUUFBQWdjQ0FBQUFBQWNOQUFFQUFBQURBR0FBeUFBREFGTUFBQUFBQklBREFBQUFBQUlJQUJuUWh2OVVIOXNBQ2dBQ0FBUUFBZ1FDQUFnQUt3UUNBQUFBU0FRQUFEY0VBUUFCQm9BQUFBQUFBQUlJQUJsd2l2OVVOOWNBQkFJUUFCa3dnLzlVTjljQXNvbUsvMVQzM2dBakNBRUFBQUlIQWdBQUFBQUhEUUFCQUFBQUF3QmdBTWdBQXdCUEFBQUFBQVNBQkFBQUFBQUNDQUErSkV2L3h0blVBQW9BQWdBRkFBSUVBZ0FJQUNzRUFnQUFBRWdFQUFBM0JBRUFBUWFBQUFBQUFBQUNDQUEreEU3L3h2SFFBQVFDRUFBK2hFZi94dkhRQU5mZFR2L0dzZGdBSXdnQkFBQUNCd0lBQUFBQUJ3MEFBUUFBQUFNQVlBRElBQU1BVHdBQUFBQUVnQVVBQUFBQUFnZ0E4aHhzLzU4bXVnQUtBQUlBQmdBQ0JBSUFCd0FyQkFJQUFBQklCQUFBQm9BQUFBQUFBQUlJQUNhd2IvK2ZqcllBQkFJUUFMK0phUCtmanJZQUpyQnYvOVBCdlFBakNBRUFBQUlIQWdBQUFBQUhEUUFCQUFBQUF3QmdBTWdBQXdCT0FBQUFBQVNBQmdBQUFBQUNDQUQ2aElmLzQvS3RBQW9BQWdBSEFEY0VBUUFCQUFBRWdBY0FBQUFBQWdnQXdhZUsvL1Vja0FBS0FBSUFDQUEzQkFFQUFRQUFCSUFJQUFBQUFBSUlBSUZpY3YvRWVuNEFDZ0FDQUFrQUFBQUVnQWtBQUFBQUFnZ0FTSVYxLzlha1lBQUtBQUlBQ2dBM0JBRUFBUUFBQklBS0FBQUFBQUlJQUZEdGtQOGFjVlFBQ2dBQ0FBc0FBZ1FDQUFjQUt3UUNBQUFBU0FRQUFBYUFBQUFBQUFBQ0NBQ0RnSlQvR3RsUUFBUUNFQUFkV28zL0d0bFFBSU9BbFA5TkRGZ0FJd2dCQUFBQ0J3SUFBQUFBQncwQUFRQUFBQU1BWUFESUFBTUFUZ0FBQUFBRWdBc0FBQUFBQWdnQUV5cVgvKzBZTndBS0FBSUFEQUFDQkFJQUJ3QXJCQUlBQUFCSUJBQUFCb0FBQUFBQUFBSUlBRWE5bXYvdGdETUFCQUlRQU9DV2svL3RnRE1BUnIyYS95QzBPZ0FqQ0FFQUFBSUhBZ0FBQUFBSERRQUJBQUFBQXdCZ0FNZ0FBd0JPQUFBQUFBU0FEQUFBQUFBQ0NBQUJBTFgvSnZZekFBb0FBZ0FOQUFBQUJJQU5BQUFBQUFJSUFBRUF4UDhUK3hrQUNnQUNBQTRBTndRQkFBRUFBQVNBRGdBQUFBQUNDQUFCQU9ML0Uvc1pBQW9BQWdBUEFBQUFCSUFQQUFBQUFBSUlBQUVBOGY4bTlqTUFDZ0FDQUJBQUFBQUVnQkFBQUFBQUFnZ0FBQUFQQUNiMk13QUtBQUlBRVFBQUFBU0FFUUFBQUFBQ0NBQUFBQjRBRS9zWkFBb0FBZ0FTQUFBQUJJQVNBQUFBQUFJSUFBQUFEd0FBQUFBQUNnQUNBQk1BQUFBRWdCTUFBQUFBQWdnQS8vOGRBTzBFNXY4S0FBSUFGQUFBQUFTQUZBQUFBQUFDQ0FELy93NEEyZ25NL3dvQUFnQVZBQUFBQklBVkFBQUFBQUlJQUFBQThmL2FDY3ovQ2dBQ0FCWUFBQUFFZ0JZQUFBQUFBZ2dBQUFEaS8rMEU1djhLQUFJQUZ3QUFBQVNBRndBQUFBQUNDQUFBQVBIL0FBQUFBQW9BQWdBWUFBQUFCSUFZQUFBQUFBSUlBTDB6d2Y4dFhrOEFDZ0FDQUJrQUFBQUVnQmtBQUFBQUFnZ0EycnZkLzI2aldBQUtBQUlBR2dBQUFBU0FHZ0FBQUFBQ0NBQTFCL1QvZ1pCRUFBb0FBZ0FiQUFJRUFnQUhBQ3NFQWdBQ0FFZ0VBQUEzQkFFQUFRYUFBQUFBQUFBQ0NBQm9tdmYvZ1NoSUFBUUNFQUFCZFBEL2daZzFBSnZOK2YrQktFZ0FJd2dCQVA4QkJ3RUEvd0lIQWdBQUFBVUhBUUFEQUFjUEFBRUFBQUFEQUdBQXlBQURBRTVJTWdBQUFBQUVnQnNBQUFBQUFnZ0FuZmpqLzVyN2RRQUtBQUlBSEFBQ0JBSUFCd0FyQkFJQUFBQklCQUFBQm9BQUFBQUFBQUlJQU5HTDUvK2FZM0lBQkFJUUFHcGw0UCthWTNJQTBZdm4vODJXZVFBakNBRUFBQUlIQWdBQUFBQUhEUUFCQUFBQUF3QmdBTWdBQXdCT0FBQUFBQVNBSEFBQUFBQUNDQUJEcmMzL2hnNktBQW9BQWdBZEFBQUFCSUFkQUFBQUFBSUlBQ1lsc2Y5R3lZQUFDZ0FDQUI0QUFnUUNBQWNBS3dRQ0FBQUFTQVFBQUFhQUFBQUFBQUFDQ0FCWnVMVC9SakY5QUFRQ0VBRHprYTMvUmpGOUFGbTR0UDk1WklRQUl3Z0JBQUFDQndJQUFBQUFCdzBBQVFBQUFBTUFZQURJQUFNQVRnQUFBQUFFZ0I0QUFBQUFBZ2dBWStpcS94cHhZd0FLQUFJQUh3QUFBQVNBSHdBQUFBQUNDQUI2K2xiL2dhNktBQW9BQWdBZ0FEY0VBUUFCQUFBRWdDQUFBQUFBQWdnQXN0ZFQvMjZFcUFBS0FBSUFJUUEzQkFFQUFRQUFCWUFpQUFBQUNnQUNBQ0lBQkFZRUFBRUFBQUFGQmdRQUFnQUFBQW9HQVFBQkFBQUZnQ01BQUFBS0FBSUFJd0FFQmdRQUFnQUFBQVVHQkFBREFBQUFBQVlDQUFJQUFBQUZnQ1FBQUFBS0FBSUFKQUFFQmdRQUFnQUFBQVVHQkFBRUFBQUFBQVlDQUFJQUFBQUZnQ1VBQUFBS0FBSUFKUUFFQmdRQUFnQUFBQVVHQkFBRkFBQUFDZ1lCQUFFQUFBV0FKZ0FBQUFvQUFnQW1BQVFHQkFBRkFBQUFCUVlFQUFZQUFBQUtCZ0VBQVFBQUJZQW5BQUFBQ2dBQ0FDY0FCQVlFQUFZQUFBQUZCZ1FBQndBQUFBb0dBUUFCQUFBRmdDZ0FBQUFLQUFJQUtBQUVCZ1FBQndBQUFBVUdCQUFJQUFBQUNnWUJBQUVBQUFXQUtRQUFBQW9BQWdBcEFBUUdCQUFJQUFBQUJRWUVBQWtBQUFBS0JnRUFBUUFBQllBcUFBQUFDZ0FDQUNvQUJBWUVBQWtBQUFBRkJnUUFDZ0FBQUFvR0FRQUJBQUFGZ0NzQUFBQUtBQUlBS3dBRUJnUUFDZ0FBQUFVR0JBQUxBQUFBQUFZQ0FJQUFBQUFGZ0N3QUFBQUtBQUlBTEFBRUJnUUFDd0FBQUFVR0JBQU1BQUFBQUFZQ0FJQUFBQUFGZ0MwQUFBQUtBQUlBTFFBRUJnUUFEQUFBQUFVR0JBQU5BQUFBQ2dZQkFBRUFBQVdBTGdBQUFBb0FBZ0F1QUFRR0JBQU5BQUFBQlFZRUFBNEFBQUFLQmdFQUFRQUFCWUF2QUFBQUNnQUNBQzhBQkFZRUFBNEFBQUFGQmdRQUR3QUFBQUFHQWdDQUFBQUFCWUF3QUFBQUNnQUNBREFBQkFZRUFBOEFBQUFGQmdRQUVBQUFBQUFHQWdDQUFBQUFCWUF4QUFBQUNnQUNBREVBQkFZRUFCQUFBQUFGQmdRQUVRQUFBQUFHQWdDQUFBQUFCWUF5QUFBQUNnQUNBRElBQkFZRUFCRUFBQUFGQmdRQUVnQUFBQUFHQWdDQUFBQUFCWUF6QUFBQUNnQUNBRE1BQkFZRUFCSUFBQUFGQmdRQUV3QUFBQUFHQWdDQUFBQUFCWUEwQUFBQUNnQUNBRFFBQkFZRUFCTUFBQUFGQmdRQUZBQUFBQUFHQWdDQUFBQUFCWUExQUFBQUNnQUNBRFVBQkFZRUFCUUFBQUFGQmdRQUZRQUFBQUFHQWdDQUFBQUFCWUEyQUFBQUNnQUNBRFlBQkFZRUFCVUFBQUFGQmdRQUZnQUFBQUFHQWdDQUFBQUFCWUEzQUFBQUNnQUNBRGNBQkFZRUFCWUFBQUFGQmdRQUZ3QUFBQUFHQWdDQUFBQUFCWUE0QUFBQUNnQUNBRGdBQkFZRUFBNEFBQUFGQmdRQUZ3QUFBQUFHQWdDQUFBQUFCWUE1QUFBQUNnQUNBRGtBQkFZRUFCSUFBQUFGQmdRQUZ3QUFBQUFHQWdDQUFBQUFCWUE2QUFBQUNnQUNBRG9BQkFZRUFBd0FBQUFGQmdRQUdBQUFBQUFHQWdDQUFBQUFCWUE3QUFBQUNnQUNBRHNBQkFZRUFCZ0FBQUFGQmdRQUdRQUFBQUFHQWdDQUFBQUFCWUE4QUFBQUNnQUNBRHdBQkFZRUFCa0FBQUFGQmdRQUdnQUFBQW9HQVFBQkFBQUZnRDBBQUFBS0FBSUFQUUFFQmdRQUdRQUFBQVVHQkFBYkFBQUFBQVlDQUlBQUFBQUZnRDRBQUFBS0FBSUFQZ0FFQmdRQUd3QUFBQVVHQkFBY0FBQUFBQVlDQUlBQUFBQUZnRDhBQUFBS0FBSUFQd0FFQmdRQUhBQUFBQVVHQkFBZEFBQUFBQVlDQUlBQUFBQUZnRUFBQUFBS0FBSUFRQUFFQmdRQUhRQUFBQVVHQkFBZUFBQUFBQVlDQUlBQUFBQUZnRUVBQUFBS0FBSUFRUUFFQmdRQUNnQUFBQVVHQkFBZUFBQUFBQVlDQUlBQUFBQUZnRUlBQUFBS0FBSUFRZ0FFQmdRQUdBQUFBQVVHQkFBZUFBQUFBQVlDQUlBQUFBQUZnRU1BQUFBS0FBSUFRd0FFQmdRQUNBQUFBQVVHQkFBZkFBQUFDZ1lCQUFFQUFBV0FSQUFBQUFvQUFnQkVBQVFHQkFBZkFBQUFCUVlFQUNBQUFBQUtCZ0VBQVFBQUJZQkZBQUFBQ2dBQ0FFVUFCQVlFQUFVQUFBQUZCZ1FBSUFBQUFBb0dBUUFCQUFBSGdFZ0FBQUFFQWhBQWdUMm8vMmJvV1FDQlBhai81QTlLQUFvQUFnQkdBQkFBUndBQUFGUm9aWEpsSUdseklHRWdkbUZzWlc1alpTQnZjaUJqYUdGeVoyVWdaWEp5YjNJZ2MyOXRaWGRvWlhKbElHbHVJSFJvYVhNZ1lYSnZiV0YwYVdNZ2MzbHpkR1Z0TGdBS0FnQUVBQVFLQWdBQkFBMENEQURrRDBvQWdUMm8vd0FBQUFBT0Fnd0FadWhaQUlFOXFQOEFBQUFBRHdJTUFPUVBTZ0FDRnJqL0FBQUFBQUFBQjRCSkFBQUFCQUlRQUFBQUFBQlpLUzhBQUFBQUFCUDdHUUFLQUFJQVJ3QUFDZ0lBQkFBRUNnSUFBUUFOQWd3QUUvc1pBQUFBQUFBQUFBQUFEZ0lNQUZrcEx3QUFBQUFBQUFBQUFBOENEQUFUK3hrQVJpNFZBQUFBQUFBQUFBZUFTZ0FBQUFRQ0VBQUFBQUFBTkRQNy93QUFBQUR0Qk9iL0NnQUNBRWdBQUFvQ0FBUUFCQW9DQUFFQURRSU1BTzBFNXY4QUFBQUFBQUFBQUE0Q0RBQTBNL3YvQUFBQUFBQUFBQUFQQWd3QTdRVG0vMFl1RlFBQUFBQUFBQUFIZ0VzQUFBQUVBaEFBZ0hESC82RGtnUUNBY01mL1dyWnNBQW9BQWdCSkFBQUtBZ0FFQUFRS0FnQUJBQTBDREFCYXRtd0FnSERIL3dBQUFBQU9BZ3dBb09TQkFJQnd4LzhBQUFBQUR3SU1BRnEyYkFESG50ei9BQUFBQUFBQUFBQUFBQUFBQUFBPQ==</t>
        </r>
      </text>
    </comment>
    <comment ref="J282" authorId="0">
      <text>
        <r>
          <rPr>
            <sz val="9"/>
            <color indexed="81"/>
            <rFont val="Tahoma"/>
            <family val="2"/>
          </rPr>
          <t>QzIxSDE5Q2wyTjVPfE1BU1RFUiBTSEVFVFBpY3R1cmUgNDAxfFZtcERSREF4TURBRUF3SUJBQUFBQUFBQUFBQUFBQUNBQUFBQUFBTUFGZ0FBQUVOb1pXMUVjbUYzSURFeUxqQXVNaTR4TURjMkJBSVFBRE5zcGY4QTJTZi96Wk5wQUtaOW53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ZBQUFBQkFJUUFBQUFBQUFBQUFBQUFJREdCT0lNbkJJV0NBUUFBQUFrQUJnSUJBQUFBQ1FBR1FnQUFCQUlBZ0FCQUE4SUFnQUJBQU9BUUFBQUFBUUNFQUF6YktYL0FOa24vODJUYVFDbWZaOEFCSUFCQUFBQUFBSUlBQUVBNHY5bkp6RC9DZ0FDQUFJQUFnUUNBQkVBS3dRQ0FBQUFTQVFBQURjRUFRQUJCb0FBQUFBQUFBSUlBQUdnNWY5blB6SC9CQUlRQUFGZzN2OEEyU2YvbXJubC8yYy9NZjhqQ0FFQS93RUhBUUQvQWdjQ0FBQUFCUWNCQUFNQUJ3NEFBUUFBQUFNQVlBRElBQU1BUTJ3QUFBQUFCSUFDQUFBQUFBSUlBQUVBMC85Nklrci9DZ0FDQUFNQUFBQUVnQU1BQUFBQUFnZ0FBUUMxLzNvaVN2OEtBQUlBQkFBQUFBU0FCQUFBQUFBQ0NBQUJBS2IvalIxay93b0FBZ0FGQUFBQUJJQUZBQUFBQUFJSUFBRUF0ZitnR0g3L0NnQUNBQVlBQUFBRWdBWUFBQUFBQWdnQUFRRFQvNkFZZnY4S0FBSUFCd0FBQUFTQUJ3QUFBQUFDQ0FBQkFPTC90Qk9ZL3dvQUFnQUlBQUlFQWdBSEFDc0VBZ0FCQUVnRUFBQTNCQUVBQVFhQUFBQUFBQUFDQ0FBMGsrWC90SHVVL3dRQ0VBRE5iTjcvdEh1VS82dnE3Zi9ucnB2L0l3Z0JBQUFDQndJQUFBQUZCd0VBQlFRSEJnQUNBQUlBQXdBQUJ3NEFBUUFBQUFNQVlBRElBQU1BVGtnQUFBQUFCSUFJQUFBQUFBSUlBQUFBMC8vSERyTC9DZ0FDQUFrQUFBQUVnQWtBQUFBQUFnZ0FBQUMxLzhjT3N2OEtBQUlBQ2dBQ0JBSUFDQUFyQkFJQUFBQklCQUFBTndRQkFBRUdnQUFBQUFBQUFnZ0FBS0M0LzhjbXJ2OEVBaEFBQUdDeC84Y21ydithdWJqL3grYTEveU1JQVFBQUFnY0NBQUFBQUFjTkFBRUFBQUFEQUdBQXlBQURBRThBQUFBQUJJQUtBQUFBQUFJSUFBQUE0di9hQ2N6L0NnQUNBQXNBQUFBRWdBc0FBQUFBQWdnQUFBQUFBTm9KelA4S0FBSUFEQUFBQUFTQURBQUFBQUFDQ0FELy93NEE3UVRtL3dvQUFnQU5BQUlFQWdBSEFDc0VBZ0FBQUVnRUFBQUdnQUFBQUFBQUFnZ0FNNU1TQU8xczR2OEVBaEFBekd3TEFPMXM0djh6a3hJQUlLRHAveU1JQVFBQUFnY0NBQUFBQUFjTkFBRUFBQUFEQUdBQXlBQURBRTRBQUFBQUJJQU5BQUFBQUFJSUFBQUFBQUFBQUFBQUNnQUNBQTRBQUFBRWdBNEFBQUFBQWdnQS8vOE9BQlA3R1FBS0FBSUFEd0FDQkFJQUJ3QXJCQUlBQUFCSUJBQUFCb0FBQUFBQUFBSUlBRE9URWdBVFl4WUFCQUlRQU14c0N3QVRZeFlBTTVNU0FFYVdIUUFqQ0FFQUFBSUhBZ0FBQUFBSERRQUJBQUFBQXdCZ0FNZ0FBd0JPQUFBQUFBU0FEd0FBQUFBQ0NBQUFBQUFBSnZZekFBb0FBZ0FRQURjRUFRQUJBQUFFZ0JBQUFBQUFBZ2dBLy84T0FEbnhUUUFLQUFJQUVRQTNCQUVBQVFBQUJJQVJBQUFBQUFJSUFQLy9MQUE1OFUwQUNnQUNBQklBQWdRQ0FBY0FLd1FDQUFBQVNBUUFBQWFBQUFBQUFBQUNDQUF6a3pBQU9WbEtBQVFDRUFETWJDa0FPVmxLQURPVE1BQnNqRkVBSXdnQkFBQUNCd0lBQUFBQUJ3MEFBUUFBQUFNQVlBRElBQU1BVGdBQUFBQUVnQklBQUFBQUFnZ0EvLzg3QUNiMk13QUtBQUlBRXdBM0JBRUFBUUFBQklBVEFBQUFBQUlJQVAvL0xBQVQreGtBQ2dBQ0FCUUFOd1FCQUFFQUFBU0FGQUFBQUFBQ0NBQUFBRHdBVE94bkFBb0FBZ0FWQUFBQUJJQVZBQUFBQUFJSUFQLy9MQUJnNTRFQUNnQUNBQllBQUFBRWdCWUFBQUFBQWdnQS8vODdBSFBpbXdBS0FBSUFGd0FBQUFTQUZ3QUFBQUFDQ0FBQUFGb0FjK0tiQUFvQUFnQVlBQUlFQWdBSEFDc0VBZ0FBQUVnRUFBQUdnQUFBQUFBQUFnZ0FNNU5kQUhOS21BQUVBaEFBekd4V0FITkttQUF6azEwQXBuMmZBQ01JQVFBQUFnY0NBQUFBQUFjTkFBRUFBQUFEQUdBQXlBQURBRTRBQUFBQUJJQVlBQUFBQUFJSUFBQUFhUUJnNTRFQUNnQUNBQmtBQUFBRWdCa0FBQUFBQWdnQUFBQmFBRXpzWndBS0FBSUFHZ0FBQUFTQUdnQUFBQUFDQ0FBQUFPTC9BQUFBQUFvQUFnQWJBQUFBQklBYkFBQUFBQUlJQUFBQTAvOFQreGtBQ2dBQ0FCd0FBZ1FDQUJFQUt3UUNBQUFBU0FRQUFEY0VBUUFCQm9BQUFBQUFBQUlJQUFDZzF2OFRZeFlBQkFJUUFBQmd6LzhUWXhZQW1yblcvM25KSHdBakNBRUFBQUlIQWdBQUFBVUhBUUFCQUFjT0FBRUFBQUFEQUdBQXlBQURBRU5zQUFBQUFBU0FIQUFBQUFBQ0NBQUFBTlAvN1FUbS93b0FBZ0FkQUFBQUJJQWRBQUFBQUFJSUFBRUE0ditOSFdUL0NnQUNBQjRBQUFBRmdCOEFBQUFLQUFJQUh3QUVCZ1FBQVFBQUFBVUdCQUFDQUFBQUNnWUJBQUVBQUFXQUlBQUFBQW9BQWdBZ0FBUUdCQUFDQUFBQUJRWUVBQU1BQUFBQUJnSUFnQUFBQUFXQUlRQUFBQW9BQWdBaEFBUUdCQUFEQUFBQUJRWUVBQVFBQUFBQUJnSUFnQUFBQUFXQUlnQUFBQW9BQWdBaUFBUUdCQUFFQUFBQUJRWUVBQVVBQUFBQUJnSUFnQUFBQUFXQUl3QUFBQW9BQWdBakFBUUdCQUFGQUFBQUJRWUVBQVlBQUFBQUJnSUFnQUFBQUFXQUpBQUFBQW9BQWdBa0FBUUdCQUFHQUFBQUJRWUVBQWNBQUFBS0JnRUFBUUFBQllBbEFBQUFDZ0FDQUNVQUJBWUVBQWNBQUFBRkJnUUFDQUFBQUFvR0FRQUJBQUFGZ0NZQUFBQUtBQUlBSmdBRUJnUUFDQUFBQUFVR0JBQUpBQUFBQUFZQ0FBSUFBQUFGZ0NjQUFBQUtBQUlBSndBRUJnUUFDQUFBQUFVR0JBQUtBQUFBQ2dZQkFBRUFBQVdBS0FBQUFBb0FBZ0FvQUFRR0JBQUtBQUFBQlFZRUFBc0FBQUFBQmdJQWdBQUFBQVdBS1FBQUFBb0FBZ0FwQUFRR0JBQUxBQUFBQlFZRUFBd0FBQUFBQmdJQWdBQUFBQVdBS2dBQUFBb0FBZ0FxQUFRR0JBQU1BQUFBQlFZRUFBMEFBQUFBQmdJQWdBQUFBQVdBS3dBQUFBb0FBZ0FyQUFRR0JBQU5BQUFBQlFZRUFBNEFBQUFLQmdFQUFRQUFCWUFzQUFBQUNnQUNBQ3dBQkFZRUFBNEFBQUFGQmdRQUR3QUFBQW9HQVFBQkFBQUZnQzBBQUFBS0FBSUFMUUFFQmdRQUR3QUFBQVVHQkFBUUFBQUFDZ1lCQUFFQUFBV0FMZ0FBQUFvQUFnQXVBQVFHQkFBUUFBQUFCUVlFQUJFQUFBQUtCZ0VBQVFBQUJZQXZBQUFBQ2dBQ0FDOEFCQVlFQUJFQUFBQUZCZ1FBRWdBQUFBb0dBUUFCQUFBRmdEQUFBQUFLQUFJQU1BQUVCZ1FBRWdBQUFBVUdCQUFUQUFBQUNnWUJBQUVBQUFXQU1RQUFBQW9BQWdBeEFBUUdCQUFPQUFBQUJRWUVBQk1BQUFBS0JnRUFBUUFBQllBeUFBQUFDZ0FDQURJQUJBWUVBQkVBQUFBRkJnUUFGQUFBQUFvR0FRQUJBQUFGZ0RNQUFBQUtBQUlBTXdBRUJnUUFGQUFBQUFVR0JBQVZBQUFBQUFZQ0FJQUFBQUFGZ0RRQUFBQUtBQUlBTkFBRUJnUUFGUUFBQUFVR0JBQVdBQUFBQUFZQ0FJQUFBQUFGZ0RVQUFBQUtBQUlBTlFBRUJnUUFGZ0FBQUFVR0JBQVhBQUFBQUFZQ0FJQUFBQUFGZ0RZQUFBQUtBQUlBTmdBRUJnUUFGd0FBQUFVR0JBQVlBQUFBQUFZQ0FJQUFBQUFGZ0RjQUFBQUtBQUlBTndBRUJnUUFHQUFBQUFVR0JBQVpBQUFBQUFZQ0FJQUFBQUFGZ0RnQUFBQUtBQUlBT0FBRUJnUUFGQUFBQUFVR0JBQVpBQUFBQUFZQ0FJQUFBQUFGZ0RrQUFBQUtBQUlBT1FBRUJnUUFEUUFBQUFVR0JBQWFBQUFBQUFZQ0FJQUFBQUFGZ0RvQUFBQUtBQUlBT2dBRUJnUUFHZ0FBQUFVR0JBQWJBQUFBQ2dZQkFBRUFBQVdBT3dBQUFBb0FBZ0E3QUFRR0JBQWFBQUFBQlFZRUFCd0FBQUFBQmdJQWdBQUFBQVdBUEFBQUFBb0FBZ0E4QUFRR0JBQUtBQUFBQlFZRUFCd0FBQUFBQmdJQWdBQUFBQVdBUFFBQUFBb0FBZ0E5QUFRR0JBQUdBQUFBQlFZRUFCMEFBQUFBQmdJQWdBQUFBQVdBUGdBQUFBb0FBZ0ErQUFRR0JBQUNBQUFBQlFZRUFCMEFBQUFBQmdJQWdBQUFBQWVBUVFBQUFBUUNFQUFCQU1ULzFFdDUvd0VBeFArTkhXVC9DZ0FDQUQ4QUFBb0NBQVFBQkFvQ0FBRUFEUUlNQUkwZFpQOEJBTVQvQUFBQUFBNENEQURVUzNuL0FRREUvd0FBQUFBUEFnd0FqUjFrLzBjdTJmOEFBQUFBQUFBSGdFSUFBQUFFQWhBQUFBRHgvelF6Ky84QUFQSC83UVRtL3dvQUFnQkFBQUFLQWdBRUFBUUtBZ0FCQUEwQ0RBRHRCT2IvQUFEeC93QUFBQUFPQWd3QU5EUDcvd0FBOGY4QUFBQUFEd0lNQU8wRTV2OUdMZ1lBQUFBQUFBQUFCNEJEQUFBQUJBSVFBQUFBU3dDbUZaY0FBQUJMQUdEbmdRQUtBQUlBUVFBQUNnSUFCQUFFQ2dJQUFRQU5BZ3dBWU9lQkFBQUFTd0FBQUFBQURnSU1BS1lWbHdBQUFFc0FBQUFBQUE4Q0RBQmc1NEVBUmk1Z0FBQUFBQUFBQUFBQUFBQUFBQUFB</t>
        </r>
      </text>
    </comment>
    <comment ref="K282" authorId="0">
      <text>
        <r>
          <rPr>
            <sz val="9"/>
            <color indexed="81"/>
            <rFont val="Tahoma"/>
            <family val="2"/>
          </rPr>
          <t>QzIxSDE5Q2wyTjVPfE1BU1RFUiBTSEVFVFBpY3R1cmUgNDAxfFZtcERSREF4TURBRUF3SUJBQUFBQUFBQUFBQUFBQUNBQUFBQUFBTUFGZ0FBQUVOb1pXMUVjbUYzSURFeUxqQXVNaTR4TURjMkJBSVFBRE5zcGY4QTJTZi96Wk5wQUtaOW53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ZBQUFBQkFJUUFBQUFBQUFBQUFBQUFJREdCT0lNbkJJV0NBUUFBQUFrQUJnSUJBQUFBQ1FBR1FnQUFCQUlBZ0FCQUE4SUFnQUJBQU9BUUFBQUFBUUNFQUF6YktYL0FOa24vODJUYVFDbWZaOEFCSUFCQUFBQUFBSUlBQUVBNHY5bkp6RC9DZ0FDQUFJQUFnUUNBQkVBS3dRQ0FBQUFTQVFBQURjRUFRQUJCb0FBQUFBQUFBSUlBQUdnNWY5blB6SC9CQUlRQUFGZzN2OEEyU2YvbXJubC8yYy9NZjhqQ0FFQS93RUhBUUQvQWdjQ0FBQUFCUWNCQUFNQUJ3NEFBUUFBQUFNQVlBRElBQU1BUTJ3QUFBQUFCSUFDQUFBQUFBSUlBQUVBMC85Nklrci9DZ0FDQUFNQUFBQUVnQU1BQUFBQUFnZ0FBUUMxLzNvaVN2OEtBQUlBQkFBQUFBU0FCQUFBQUFBQ0NBQUJBS2IvalIxay93b0FBZ0FGQUFBQUJJQUZBQUFBQUFJSUFBRUF0ZitnR0g3L0NnQUNBQVlBQUFBRWdBWUFBQUFBQWdnQUFRRFQvNkFZZnY4S0FBSUFCd0FBQUFTQUJ3QUFBQUFDQ0FBQkFPTC90Qk9ZL3dvQUFnQUlBQUlFQWdBSEFDc0VBZ0FCQUVnRUFBQTNCQUVBQVFhQUFBQUFBQUFDQ0FBMGsrWC90SHVVL3dRQ0VBRE5iTjcvdEh1VS82dnE3Zi9ucnB2L0l3Z0JBQUFDQndJQUFBQUZCd0VBQlFRSEJnQUNBQUlBQXdBQUJ3NEFBUUFBQUFNQVlBRElBQU1BVGtnQUFBQUFCSUFJQUFBQUFBSUlBQUFBMC8vSERyTC9DZ0FDQUFrQUFBQUVnQWtBQUFBQUFnZ0FBQUMxLzhjT3N2OEtBQUlBQ2dBQ0JBSUFDQUFyQkFJQUFBQklCQUFBTndRQkFBRUdnQUFBQUFBQUFnZ0FBS0M0LzhjbXJ2OEVBaEFBQUdDeC84Y21ydithdWJqL3grYTEveU1JQVFBQUFnY0NBQUFBQUFjTkFBRUFBQUFEQUdBQXlBQURBRThBQUFBQUJJQUtBQUFBQUFJSUFBQUE0di9hQ2N6L0NnQUNBQXNBQUFBRWdBc0FBQUFBQWdnQUFBQUFBTm9KelA4S0FBSUFEQUFBQUFTQURBQUFBQUFDQ0FELy93NEE3UVRtL3dvQUFnQU5BQUlFQWdBSEFDc0VBZ0FBQUVnRUFBQUdnQUFBQUFBQUFnZ0FNNU1TQU8xczR2OEVBaEFBekd3TEFPMXM0djh6a3hJQUlLRHAveU1JQVFBQUFnY0NBQUFBQUFjTkFBRUFBQUFEQUdBQXlBQURBRTRBQUFBQUJJQU5BQUFBQUFJSUFBQUFBQUFBQUFBQUNnQUNBQTRBQUFBRWdBNEFBQUFBQWdnQS8vOE9BQlA3R1FBS0FBSUFEd0FDQkFJQUJ3QXJCQUlBQUFCSUJBQUFCb0FBQUFBQUFBSUlBRE9URWdBVFl4WUFCQUlRQU14c0N3QVRZeFlBTTVNU0FFYVdIUUFqQ0FFQUFBSUhBZ0FBQUFBSERRQUJBQUFBQXdCZ0FNZ0FBd0JPQUFBQUFBU0FEd0FBQUFBQ0NBQUFBQUFBSnZZekFBb0FBZ0FRQURjRUFRQUJBQUFFZ0JBQUFBQUFBZ2dBLy84T0FEbnhUUUFLQUFJQUVRQTNCQUVBQVFBQUJJQVJBQUFBQUFJSUFQLy9MQUE1OFUwQUNnQUNBQklBQWdRQ0FBY0FLd1FDQUFBQVNBUUFBQWFBQUFBQUFBQUNDQUF6a3pBQU9WbEtBQVFDRUFETWJDa0FPVmxLQURPVE1BQnNqRkVBSXdnQkFBQUNCd0lBQUFBQUJ3MEFBUUFBQUFNQVlBRElBQU1BVGdBQUFBQUVnQklBQUFBQUFnZ0EvLzg3QUNiMk13QUtBQUlBRXdBM0JBRUFBUUFBQklBVEFBQUFBQUlJQVAvL0xBQVQreGtBQ2dBQ0FCUUFOd1FCQUFFQUFBU0FGQUFBQUFBQ0NBQUFBRHdBVE94bkFBb0FBZ0FWQUFBQUJJQVZBQUFBQUFJSUFQLy9MQUJnNTRFQUNnQUNBQllBQUFBRWdCWUFBQUFBQWdnQS8vODdBSFBpbXdBS0FBSUFGd0FBQUFTQUZ3QUFBQUFDQ0FBQUFGb0FjK0tiQUFvQUFnQVlBQUlFQWdBSEFDc0VBZ0FBQUVnRUFBQUdnQUFBQUFBQUFnZ0FNNU5kQUhOS21BQUVBaEFBekd4V0FITkttQUF6azEwQXBuMmZBQ01JQVFBQUFnY0NBQUFBQUFjTkFBRUFBQUFEQUdBQXlBQURBRTRBQUFBQUJJQVlBQUFBQUFJSUFBQUFhUUJnNTRFQUNnQUNBQmtBQUFBRWdCa0FBQUFBQWdnQUFBQmFBRXpzWndBS0FBSUFHZ0FBQUFTQUdnQUFBQUFDQ0FBQUFPTC9BQUFBQUFvQUFnQWJBQUFBQklBYkFBQUFBQUlJQUFBQTAvOFQreGtBQ2dBQ0FCd0FBZ1FDQUJFQUt3UUNBQUFBU0FRQUFEY0VBUUFCQm9BQUFBQUFBQUlJQUFDZzF2OFRZeFlBQkFJUUFBQmd6LzhUWXhZQW1yblcvM25KSHdBakNBRUFBQUlIQWdBQUFBVUhBUUFCQUFjT0FBRUFBQUFEQUdBQXlBQURBRU5zQUFBQUFBU0FIQUFBQUFBQ0NBQUFBTlAvN1FUbS93b0FBZ0FkQUFBQUJJQWRBQUFBQUFJSUFBRUE0ditOSFdUL0NnQUNBQjRBQUFBRmdCOEFBQUFLQUFJQUh3QUVCZ1FBQVFBQUFBVUdCQUFDQUFBQUNnWUJBQUVBQUFXQUlBQUFBQW9BQWdBZ0FBUUdCQUFDQUFBQUJRWUVBQU1BQUFBQUJnSUFnQUFBQUFXQUlRQUFBQW9BQWdBaEFBUUdCQUFEQUFBQUJRWUVBQVFBQUFBQUJnSUFnQUFBQUFXQUlnQUFBQW9BQWdBaUFBUUdCQUFFQUFBQUJRWUVBQVVBQUFBQUJnSUFnQUFBQUFXQUl3QUFBQW9BQWdBakFBUUdCQUFGQUFBQUJRWUVBQVlBQUFBQUJnSUFnQUFBQUFXQUpBQUFBQW9BQWdBa0FBUUdCQUFHQUFBQUJRWUVBQWNBQUFBS0JnRUFBUUFBQllBbEFBQUFDZ0FDQUNVQUJBWUVBQWNBQUFBRkJnUUFDQUFBQUFvR0FRQUJBQUFGZ0NZQUFBQUtBQUlBSmdBRUJnUUFDQUFBQUFVR0JBQUpBQUFBQUFZQ0FBSUFBQUFGZ0NjQUFBQUtBQUlBSndBRUJnUUFDQUFBQUFVR0JBQUtBQUFBQ2dZQkFBRUFBQVdBS0FBQUFBb0FBZ0FvQUFRR0JBQUtBQUFBQlFZRUFBc0FBQUFBQmdJQWdBQUFBQVdBS1FBQUFBb0FBZ0FwQUFRR0JBQUxBQUFBQlFZRUFBd0FBQUFBQmdJQWdBQUFBQVdBS2dBQUFBb0FBZ0FxQUFRR0JBQU1BQUFBQlFZRUFBMEFBQUFBQmdJQWdBQUFBQVdBS3dBQUFBb0FBZ0FyQUFRR0JBQU5BQUFBQlFZRUFBNEFBQUFLQmdFQUFRQUFCWUFzQUFBQUNnQUNBQ3dBQkFZRUFBNEFBQUFGQmdRQUR3QUFBQW9HQVFBQkFBQUZnQzBBQUFBS0FBSUFMUUFFQmdRQUR3QUFBQVVHQkFBUUFBQUFDZ1lCQUFFQUFBV0FMZ0FBQUFvQUFnQXVBQVFHQkFBUUFBQUFCUVlFQUJFQUFBQUtCZ0VBQVFBQUJZQXZBQUFBQ2dBQ0FDOEFCQVlFQUJFQUFBQUZCZ1FBRWdBQUFBb0dBUUFCQUFBRmdEQUFBQUFLQUFJQU1BQUVCZ1FBRWdBQUFBVUdCQUFUQUFBQUNnWUJBQUVBQUFXQU1RQUFBQW9BQWdBeEFBUUdCQUFPQUFBQUJRWUVBQk1BQUFBS0JnRUFBUUFBQllBeUFBQUFDZ0FDQURJQUJBWUVBQkVBQUFBRkJnUUFGQUFBQUFvR0FRQUJBQUFGZ0RNQUFBQUtBQUlBTXdBRUJnUUFGQUFBQUFVR0JBQVZBQUFBQUFZQ0FJQUFBQUFGZ0RRQUFBQUtBQUlBTkFBRUJnUUFGUUFBQUFVR0JBQVdBQUFBQUFZQ0FJQUFBQUFGZ0RVQUFBQUtBQUlBTlFBRUJnUUFGZ0FBQUFVR0JBQVhBQUFBQUFZQ0FJQUFBQUFGZ0RZQUFBQUtBQUlBTmdBRUJnUUFGd0FBQUFVR0JBQVlBQUFBQUFZQ0FJQUFBQUFGZ0RjQUFBQUtBQUlBTndBRUJnUUFHQUFBQUFVR0JBQVpBQUFBQUFZQ0FJQUFBQUFGZ0RnQUFBQUtBQUlBT0FBRUJnUUFGQUFBQUFVR0JBQVpBQUFBQUFZQ0FJQUFBQUFGZ0RrQUFBQUtBQUlBT1FBRUJnUUFEUUFBQUFVR0JBQWFBQUFBQUFZQ0FJQUFBQUFGZ0RvQUFBQUtBQUlBT2dBRUJnUUFHZ0FBQUFVR0JBQWJBQUFBQ2dZQkFBRUFBQVdBT3dBQUFBb0FBZ0E3QUFRR0JBQWFBQUFBQlFZRUFCd0FBQUFBQmdJQWdBQUFBQVdBUEFBQUFBb0FBZ0E4QUFRR0JBQUtBQUFBQlFZRUFCd0FBQUFBQmdJQWdBQUFBQVdBUFFBQUFBb0FBZ0E5QUFRR0JBQUdBQUFBQlFZRUFCMEFBQUFBQmdJQWdBQUFBQVdBUGdBQUFBb0FBZ0ErQUFRR0JBQUNBQUFBQlFZRUFCMEFBQUFBQmdJQWdBQUFBQWVBUVFBQUFBUUNFQUFCQU1ULzFFdDUvd0VBeFArTkhXVC9DZ0FDQUQ4QUFBb0NBQVFBQkFvQ0FBRUFEUUlNQUkwZFpQOEJBTVQvQUFBQUFBNENEQURVUzNuL0FRREUvd0FBQUFBUEFnd0FqUjFrLzBjdTJmOEFBQUFBQUFBSGdFSUFBQUFFQWhBQUFBRHgvelF6Ky84QUFQSC83UVRtL3dvQUFnQkFBQUFLQWdBRUFBUUtBZ0FCQUEwQ0RBRHRCT2IvQUFEeC93QUFBQUFPQWd3QU5EUDcvd0FBOGY4QUFBQUFEd0lNQU8wRTV2OUdMZ1lBQUFBQUFBQUFCNEJEQUFBQUJBSVFBQUFBU3dDbUZaY0FBQUJMQUdEbmdRQUtBQUlBUVFBQUNnSUFCQUFFQ2dJQUFRQU5BZ3dBWU9lQkFBQUFTd0FBQUFBQURnSU1BS1lWbHdBQUFFc0FBQUFBQUE4Q0RBQmc1NEVBUmk1Z0FBQUFBQUFBQUFBQUFBQUFBQUFB</t>
        </r>
      </text>
    </comment>
    <comment ref="J283" authorId="0">
      <text>
        <r>
          <rPr>
            <sz val="9"/>
            <color indexed="81"/>
            <rFont val="Tahoma"/>
            <family val="2"/>
          </rPr>
          <t>QzE2SDEyTjR8TUFTVEVSIFNIRUVUUGljdHVyZSA0MDl8Vm1wRFJEQXhNREFFQXdJQkFBQUFBQUFBQUFBQUFBQ0FBQUFBQUFNQUZnQUFBRU5vWlcxRWNtRjNJREV5TGpBdU1pNHhNRGMyQkFJUUFETnN0UDhiVUUvL3paTWVBRm1ST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PSU1uQklXQ0FRQUFBQWtBQmdJQkFBQUFDUUFHUWdBQUJBSUFnQUJBQThJQWdBQkFBT0FMZ0FBQUFRQ0VBQXpiTFQvRzFCUC84MlRIZ0Jaa1RjQUJJQUJBQUFBQUFJSUFBRUF4UDhUK3hrQUNnQUNBQUlBQWdRQ0FBY0FLd1FDQUFJQVNBUUFBRGNFQVFBQkJvQUFBQUFBQUFJSUFEU1R4LzhUWXhZQUJBSVFBTTFzd1A4VFl4WUFaOGJKL3hQektBQWpDQUVBQUFJSEFnQUFBQVVIQVFBQkFBY1BBQUVBQUFBREFHQUF5QUFEQUU1SU1nQUFBQUFFZ0FJQUFBQUFBZ2dBQVFEaS94UDdHUUFLQUFJQUF3QUFBQVNBQXdBQUFBQUNDQUFCQVBIL0p2WXpBQW9BQWdBRUFBSUVBZ0FIQUNzRUFnQUFBRWdFQUFBR2dBQUFBQUFBQWdnQU5KUDAveVplTUFBRUFoQUF6V3p0L3laZU1BQTBrL1QvV1pFM0FDTUlBUUFBQWdjQ0FBQUFBQWNOQUFFQUFBQURBR0FBeUFBREFFNEFBQUFBQklBRUFBQUFBQUlJQUFBQUR3QW05ak1BQ2dBQ0FBVUFBQUFFZ0FVQUFBQUFBZ2dBQUFBZUFCUDdHUUFLQUFJQUJnQUFBQVNBQmdBQUFBQUNDQUFBQUE4QUFBQUFBQW9BQWdBSEFBQUFCSUFIQUFBQUFBSUlBUC8vSFFEdEJPYi9DZ0FDQUFnQUFBQUVnQWdBQUFBQUFnZ0EvLzhPQU5vSnpQOEtBQUlBQ1FBQUFBU0FDUUFBQUFBQ0NBQUFBUEgvMmduTS93b0FBZ0FLQUFBQUJJQUtBQUFBQUFJSUFBQUE0di90Qk9iL0NnQUNBQXNBQUFBRWdBc0FBQUFBQWdnQUFBRHgvd0FBQUFBS0FBSUFEQUFBQUFTQURBQUFBQUFDQ0FBQUFPTC94dzZ5L3dvQUFnQU5BQUFBQklBTkFBQUFBQUlJQUFBQXhQL0hEckwvQ2dBQ0FBNEFBQUFFZ0E0QUFBQUFBZ2dBQUFDMS83UVRtUDhLQUFJQUR3QUFBQVNBRHdBQUFBQUNDQUFBQU1UL29CaCsvd29BQWdBUUFBQUFCSUFRQUFBQUFBSUlBTUM2dXYrRGtHSC9DZ0FDQUJFQUFnUUNBQWNBS3dRQ0FBQUFTQVFBQUFhQUFBQUFBQUFDQ0FEMFRiNy9nL2hkL3dRQ0VBQ05KN2YvZy9oZC8vUk52disySzJYL0l3Z0JBQUFDQndJQUFBQUFCdzBBQVFBQUFBTUFZQURJQUFNQVRnQUFBQUFFZ0JFQUFBQUFBZ2dBQUFEVC8xTHVULzhLQUFJQUVnQUFBQVNBRWdBQUFBQUNDQUJCUmV2L2c1Qmgvd29BQWdBVEFBQUFCSUFUQUFBQUFBSUlBQUFBNHYrZ0dINy9DZ0FDQUJRQUFnUUNBQWNBS3dRQ0FBQUFTQVFBQUFhQUFBQUFBQUFDQ0FBMGsrWC9vSUI2L3dRQ0VBRE5iTjcvb0lCNi96U1Q1Zi9VczRIL0l3Z0JBQUFDQndJQUFBQUFCdzBBQVFBQUFBTUFZQURJQUFNQVRnQUFBQUFFZ0JRQUFBQUFBZ2dBQUFEeC83UVRtUDhLQUFJQUZRQUFBQVdBRmdBQUFBb0FBZ0FXQUFRR0JBQUJBQUFBQlFZRUFBSUFBQUFLQmdFQUFRQUFCWUFYQUFBQUNnQUNBQmNBQkFZRUFBSUFBQUFGQmdRQUF3QUFBQUFHQWdDQUFBQUFCWUFZQUFBQUNnQUNBQmdBQkFZRUFBTUFBQUFGQmdRQUJBQUFBQUFHQWdDQUFBQUFCWUFaQUFBQUNnQUNBQmtBQkFZRUFBUUFBQUFGQmdRQUJRQUFBQUFHQWdDQUFBQUFCWUFhQUFBQUNnQUNBQm9BQkFZRUFBVUFBQUFGQmdRQUJnQUFBQUFHQWdDQUFBQUFCWUFiQUFBQUNnQUNBQnNBQkFZRUFBWUFBQUFGQmdRQUJ3QUFBQUFHQWdDQUFBQUFCWUFjQUFBQUNnQUNBQndBQkFZRUFBY0FBQUFGQmdRQUNBQUFBQUFHQWdDQUFBQUFCWUFkQUFBQUNnQUNBQjBBQkFZRUFBZ0FBQUFGQmdRQUNRQUFBQUFHQWdDQUFBQUFCWUFlQUFBQUNnQUNBQjRBQkFZRUFBa0FBQUFGQmdRQUNnQUFBQUFHQWdDQUFBQUFCWUFmQUFBQUNnQUNBQjhBQkFZRUFBb0FBQUFGQmdRQUN3QUFBQUFHQWdDQUFBQUFCWUFnQUFBQUNnQUNBQ0FBQkFZRUFBSUFBQUFGQmdRQUN3QUFBQUFHQWdDQUFBQUFCWUFoQUFBQUNnQUNBQ0VBQkFZRUFBWUFBQUFGQmdRQUN3QUFBQUFHQWdDQUFBQUFCWUFpQUFBQUNnQUNBQ0lBQkFZRUFBa0FBQUFGQmdRQURBQUFBQUFBQllBakFBQUFDZ0FDQUNNQUJBWUVBQXdBQUFBRkJnUUFEUUFBQUFBR0FnQ0FBQUFBQllBa0FBQUFDZ0FDQUNRQUJBWUVBQTBBQUFBRkJnUUFEZ0FBQUFBR0FnQ0FBQUFBQllBbEFBQUFDZ0FDQUNVQUJBWUVBQTRBQUFBRkJnUUFEd0FBQUFBR0FnQ0FBQUFBQllBbUFBQUFDZ0FDQUNZQUJBWUVBQThBQUFBRkJnUUFFQUFBQUFBR0FnQ0FBQUFBQllBbkFBQUFDZ0FDQUNjQUJBWUVBQkFBQUFBRkJnUUFFUUFBQUFBR0FnQ0FBQUFBQllBb0FBQUFDZ0FDQUNnQUJBWUVBQkVBQUFBRkJnUUFFZ0FBQUFBR0FnQ0FBQUFBQllBcEFBQUFDZ0FDQUNrQUJBWUVBQklBQUFBRkJnUUFFd0FBQUFBR0FnQ0FBQUFBQllBcUFBQUFDZ0FDQUNvQUJBWUVBQThBQUFBRkJnUUFFd0FBQUFBR0FnQ0FBQUFBQllBckFBQUFDZ0FDQUNzQUJBWUVBQk1BQUFBRkJnUUFGQUFBQUFBR0FnQ0FBQUFBQllBc0FBQUFDZ0FDQUN3QUJBWUVBQXdBQUFBRkJnUUFGQUFBQUFBR0FnQ0FBQUFBQjRBdkFBQUFCQUlRQUFBQUFBQlpLUzhBQUFBQUFCUDdHUUFLQUFJQUxRQUFDZ0lBQkFBRUNnSUFBUUFOQWd3QUUvc1pBQUFBQUFBQUFBQUFEZ0lNQUZrcEx3QUFBQUFBQUFBQUFBOENEQUFUK3hrQVJpNFZBQUFBQUFBQUFBZUFNQUFBQUFRQ0VBQUFBQUFBTkRQNy93QUFBQUR0Qk9iL0NnQUNBQzRBQUFvQ0FBUUFCQW9DQUFFQURRSU1BTzBFNXY4QUFBQUFBQUFBQUE0Q0RBQTBNL3YvQUFBQUFBQUFBQUFQQWd3QTdRVG0vMFl1RlFBQUFBQUFBQUFIZ0RFQUFBQUVBaEFBQUFEVC8vcEJyZjhBQU5QL3RCT1kvd29BQWdBdkFBQUtBZ0FFQUFRS0FnQUJBQTBDREFDMEU1ai9BQURUL3dBQUFBQU9BZ3dBK2tHdC93QUEwLzhBQUFBQUR3SU1BTFFUbVA5SEx1ai9BQUFBQUFBQUI0QXlBQUFBQkFJUUFBQUEwLy9VUzNuL0FBRFQvMUp6YWY4S0FBSUFNQUFRQUVjQUFBQlVhR1Z5WlNCcGN5QmhJSFpoYkdWdVkyVWdiM0lnWTJoaGNtZGxJR1Z5Y205eUlITnZiV1YzYUdWeVpTQnBiaUIwYUdseklHRnliMjFoZEdsaklITjVjM1JsYlM0QUNnSUFCQUFFQ2dJQUFRQU5BZ3dBVW5OcC93QUEwLzhBQUFBQURnSU1BTlJMZWY4QUFOUC9BQUFBQUE4Q0RBQlNjMm4vZ3RqaS93QUFBQUFBQUFBQUFBQUFBQUFB</t>
        </r>
      </text>
    </comment>
    <comment ref="K283" authorId="0">
      <text>
        <r>
          <rPr>
            <sz val="9"/>
            <color indexed="81"/>
            <rFont val="Tahoma"/>
            <family val="2"/>
          </rPr>
          <t>QzE2SDEyTjR8TUFTVEVSIFNIRUVUUGljdHVyZSA0MDl8Vm1wRFJEQXhNREFFQXdJQkFBQUFBQUFBQUFBQUFBQ0FBQUFBQUFNQUZnQUFBRU5vWlcxRWNtRjNJREV5TGpBdU1pNHhNRGMyQkFJUUFETnN0UDhiVUUvL3paTWVBRm1ST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PSU1uQklXQ0FRQUFBQWtBQmdJQkFBQUFDUUFHUWdBQUJBSUFnQUJBQThJQWdBQkFBT0FMZ0FBQUFRQ0VBQXpiTFQvRzFCUC84MlRIZ0Jaa1RjQUJJQUJBQUFBQUFJSUFBRUF4UDhUK3hrQUNnQUNBQUlBQWdRQ0FBY0FLd1FDQUFJQVNBUUFBRGNFQVFBQkJvQUFBQUFBQUFJSUFEU1R4LzhUWXhZQUJBSVFBTTFzd1A4VFl4WUFaOGJKL3hQektBQWpDQUVBQUFJSEFnQUFBQVVIQVFBQkFBY1BBQUVBQUFBREFHQUF5QUFEQUU1SU1nQUFBQUFFZ0FJQUFBQUFBZ2dBQVFEaS94UDdHUUFLQUFJQUF3QUFBQVNBQXdBQUFBQUNDQUFCQVBIL0p2WXpBQW9BQWdBRUFBSUVBZ0FIQUNzRUFnQUFBRWdFQUFBR2dBQUFBQUFBQWdnQU5KUDAveVplTUFBRUFoQUF6V3p0L3laZU1BQTBrL1QvV1pFM0FDTUlBUUFBQWdjQ0FBQUFBQWNOQUFFQUFBQURBR0FBeUFBREFFNEFBQUFBQklBRUFBQUFBQUlJQUFBQUR3QW05ak1BQ2dBQ0FBVUFBQUFFZ0FVQUFBQUFBZ2dBQUFBZUFCUDdHUUFLQUFJQUJnQUFBQVNBQmdBQUFBQUNDQUFBQUE4QUFBQUFBQW9BQWdBSEFBQUFCSUFIQUFBQUFBSUlBUC8vSFFEdEJPYi9DZ0FDQUFnQUFBQUVnQWdBQUFBQUFnZ0EvLzhPQU5vSnpQOEtBQUlBQ1FBQUFBU0FDUUFBQUFBQ0NBQUFBUEgvMmduTS93b0FBZ0FLQUFBQUJJQUtBQUFBQUFJSUFBQUE0di90Qk9iL0NnQUNBQXNBQUFBRWdBc0FBQUFBQWdnQUFBRHgvd0FBQUFBS0FBSUFEQUFBQUFTQURBQUFBQUFDQ0FBQUFPTC94dzZ5L3dvQUFnQU5BQUFBQklBTkFBQUFBQUlJQUFBQXhQL0hEckwvQ2dBQ0FBNEFBQUFFZ0E0QUFBQUFBZ2dBQUFDMS83UVRtUDhLQUFJQUR3QUFBQVNBRHdBQUFBQUNDQUFBQU1UL29CaCsvd29BQWdBUUFBQUFCSUFRQUFBQUFBSUlBTUM2dXYrRGtHSC9DZ0FDQUJFQUFnUUNBQWNBS3dRQ0FBQUFTQVFBQUFhQUFBQUFBQUFDQ0FEMFRiNy9nL2hkL3dRQ0VBQ05KN2YvZy9oZC8vUk52disySzJYL0l3Z0JBQUFDQndJQUFBQUFCdzBBQVFBQUFBTUFZQURJQUFNQVRnQUFBQUFFZ0JFQUFBQUFBZ2dBQUFEVC8xTHVULzhLQUFJQUVnQUFBQVNBRWdBQUFBQUNDQUJCUmV2L2c1Qmgvd29BQWdBVEFBQUFCSUFUQUFBQUFBSUlBQUFBNHYrZ0dINy9DZ0FDQUJRQUFnUUNBQWNBS3dRQ0FBQUFTQVFBQUFhQUFBQUFBQUFDQ0FBMGsrWC9vSUI2L3dRQ0VBRE5iTjcvb0lCNi96U1Q1Zi9VczRIL0l3Z0JBQUFDQndJQUFBQUFCdzBBQVFBQUFBTUFZQURJQUFNQVRnQUFBQUFFZ0JRQUFBQUFBZ2dBQUFEeC83UVRtUDhLQUFJQUZRQUFBQVdBRmdBQUFBb0FBZ0FXQUFRR0JBQUJBQUFBQlFZRUFBSUFBQUFLQmdFQUFRQUFCWUFYQUFBQUNnQUNBQmNBQkFZRUFBSUFBQUFGQmdRQUF3QUFBQUFHQWdDQUFBQUFCWUFZQUFBQUNnQUNBQmdBQkFZRUFBTUFBQUFGQmdRQUJBQUFBQUFHQWdDQUFBQUFCWUFaQUFBQUNnQUNBQmtBQkFZRUFBUUFBQUFGQmdRQUJRQUFBQUFHQWdDQUFBQUFCWUFhQUFBQUNnQUNBQm9BQkFZRUFBVUFBQUFGQmdRQUJnQUFBQUFHQWdDQUFBQUFCWUFiQUFBQUNnQUNBQnNBQkFZRUFBWUFBQUFGQmdRQUJ3QUFBQUFHQWdDQUFBQUFCWUFjQUFBQUNnQUNBQndBQkFZRUFBY0FBQUFGQmdRQUNBQUFBQUFHQWdDQUFBQUFCWUFkQUFBQUNnQUNBQjBBQkFZRUFBZ0FBQUFGQmdRQUNRQUFBQUFHQWdDQUFBQUFCWUFlQUFBQUNnQUNBQjRBQkFZRUFBa0FBQUFGQmdRQUNnQUFBQUFHQWdDQUFBQUFCWUFmQUFBQUNnQUNBQjhBQkFZRUFBb0FBQUFGQmdRQUN3QUFBQUFHQWdDQUFBQUFCWUFnQUFBQUNnQUNBQ0FBQkFZRUFBSUFBQUFGQmdRQUN3QUFBQUFHQWdDQUFBQUFCWUFoQUFBQUNnQUNBQ0VBQkFZRUFBWUFBQUFGQmdRQUN3QUFBQUFHQWdDQUFBQUFCWUFpQUFBQUNnQUNBQ0lBQkFZRUFBa0FBQUFGQmdRQURBQUFBQUFBQllBakFBQUFDZ0FDQUNNQUJBWUVBQXdBQUFBRkJnUUFEUUFBQUFBR0FnQ0FBQUFBQllBa0FBQUFDZ0FDQUNRQUJBWUVBQTBBQUFBRkJnUUFEZ0FBQUFBR0FnQ0FBQUFBQllBbEFBQUFDZ0FDQUNVQUJBWUVBQTRBQUFBRkJnUUFEd0FBQUFBR0FnQ0FBQUFBQllBbUFBQUFDZ0FDQUNZQUJBWUVBQThBQUFBRkJnUUFFQUFBQUFBR0FnQ0FBQUFBQllBbkFBQUFDZ0FDQUNjQUJBWUVBQkFBQUFBRkJnUUFFUUFBQUFBR0FnQ0FBQUFBQllBb0FBQUFDZ0FDQUNnQUJBWUVBQkVBQUFBRkJnUUFFZ0FBQUFBR0FnQ0FBQUFBQllBcEFBQUFDZ0FDQUNrQUJBWUVBQklBQUFBRkJnUUFFd0FBQUFBR0FnQ0FBQUFBQllBcUFBQUFDZ0FDQUNvQUJBWUVBQThBQUFBRkJnUUFFd0FBQUFBR0FnQ0FBQUFBQllBckFBQUFDZ0FDQUNzQUJBWUVBQk1BQUFBRkJnUUFGQUFBQUFBR0FnQ0FBQUFBQllBc0FBQUFDZ0FDQUN3QUJBWUVBQXdBQUFBRkJnUUFGQUFBQUFBR0FnQ0FBQUFBQjRBdkFBQUFCQUlRQUFBQUFBQlpLUzhBQUFBQUFCUDdHUUFLQUFJQUxRQUFDZ0lBQkFBRUNnSUFBUUFOQWd3QUUvc1pBQUFBQUFBQUFBQUFEZ0lNQUZrcEx3QUFBQUFBQUFBQUFBOENEQUFUK3hrQVJpNFZBQUFBQUFBQUFBZUFNQUFBQUFRQ0VBQUFBQUFBTkRQNy93QUFBQUR0Qk9iL0NnQUNBQzRBQUFvQ0FBUUFCQW9DQUFFQURRSU1BTzBFNXY4QUFBQUFBQUFBQUE0Q0RBQTBNL3YvQUFBQUFBQUFBQUFQQWd3QTdRVG0vMFl1RlFBQUFBQUFBQUFIZ0RFQUFBQUVBaEFBQUFEVC8vcEJyZjhBQU5QL3RCT1kvd29BQWdBdkFBQUtBZ0FFQUFRS0FnQUJBQTBDREFDMEU1ai9BQURUL3dBQUFBQU9BZ3dBK2tHdC93QUEwLzhBQUFBQUR3SU1BTFFUbVA5SEx1ai9BQUFBQUFBQUI0QXlBQUFBQkFJUUFBQUEwLy9VUzNuL0FBRFQvMUp6YWY4S0FBSUFNQUFRQUVjQUFBQlVhR1Z5WlNCcGN5QmhJSFpoYkdWdVkyVWdiM0lnWTJoaGNtZGxJR1Z5Y205eUlITnZiV1YzYUdWeVpTQnBiaUIwYUdseklHRnliMjFoZEdsaklITjVjM1JsYlM0QUNnSUFCQUFFQ2dJQUFRQU5BZ3dBVW5OcC93QUEwLzhBQUFBQURnSU1BTlJMZWY4QUFOUC9BQUFBQUE4Q0RBQlNjMm4vZ3RqaS93QUFBQUFBQUFBQUFBQUFBQUFB</t>
        </r>
      </text>
    </comment>
    <comment ref="J284" authorId="0">
      <text>
        <r>
          <rPr>
            <sz val="9"/>
            <color indexed="81"/>
            <rFont val="Tahoma"/>
            <family val="2"/>
          </rPr>
          <t>QzE4SDI0TjJPM3xNQVNURVIgU0hFRVRQaWN0dXJlIDI3MXxWbXBEUkRBeE1EQUVBd0lCQUFBQUFBQUFBQUFBQUFDQUFBQUFBQU1BRmdBQUFFTm9aVzFFY21GM0lERXlMakF1TWk0eE1EYzJCQUlRQUFCZ292L0h6ckgvbWJrL0FLMFQ2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FMSUdCRVdDQVFBQUFBa0FCZ0lCQUFBQUNRQUdRZ0FBQkFJQWdBQkFBOElBZ0FCQUFPQU13QUFBQVFDRUFBQVlLTC94ODZ4LzVtNVB3Q3RFK29BQklBQkFBQUFBQUlJQUFBQXhQK3QwK2tBQ2dBQ0FBSUFOd1FCQUFFQUFBU0FBZ0FBQUFBQ0NBQUFBTlAvbWRqUEFBb0FBZ0FEQURjRUFRQUJBQUFFZ0FNQUFBQUFBZ2dBQUFERS80YmR0UUFLQUFJQUJBQTNCQUVBQVFBQUJJQUVBQUFBQUFJSUFBQUEwLzl6NHBzQUNnQUNBQVVBQWdRQ0FBY0FLd1FDQUFFQVNBUUFBRGNFQVFBQkJvQUFBQUFBQUFJSUFEU1Qxdjl6U3BnQUJBSVFBTTFzei85elNwZ0FxK3JlLzZaOW53QWpDQUVBQUFJSEFnQUFBQVVIQVFBRkJBY0dBQUlBQWdBREFBQUhEZ0FCQUFBQUF3QmdBTWdBQXdCT1NBQUFBQUFFZ0FVQUFBQUFBZ2dBQUFERS8yRG5nUUFLQUFJQUJnQUFBQVNBQmdBQUFBQUNDQUFBQUtiL1lPZUJBQW9BQWdBSEFBSUVBZ0FJQUNzRUFnQUFBRWdFQUFBM0JBRUFBUWFBQUFBQUFBQUNDQUFBb0tuL1lQOTlBQVFDRUFBQVlLTC9ZUDk5QUpxNXFmOWd2NFVBSXdnQkFBQUNCd0lBQUFBQUJ3MEFBUUFBQUFNQVlBRElBQU1BVHdBQUFBQUVnQWNBQUFBQUFnZ0FBQURULzB6c1p3QUtBQUlBQ0FBQ0JBSUFCd0FyQkFJQUFBQklCQUFBQm9BQUFBQUFBQUlJQURTVDF2OU1WR1FBQkFJUUFNMXN6LzlNVkdRQU5KUFcvNENIYXdBakNBRUFBQUlIQWdBQUFBQUhEUUFCQUFBQUF3QmdBTWdBQXdCT0FBQUFBQVNBQ0FBQUFBQUNDQUFBQVBIL1RPeG5BQW9BQWdBSkFEY0VBUUFCQUFBRWdBa0FBQUFBQWdnQUFBQUFBRG54VFFBS0FBSUFDZ0EzQkFFQUFRQUFCSUFLQUFBQUFBSUlBQUVBOGY4bTlqTUFDZ0FDQUFzQUFBQUVnQXNBQUFBQUFnZ0FBUURUL3liMk13QUtBQUlBREFBM0JBRUFBUUFBQklBTUFBQUFBQUlJQUFBQXhQODU4VTBBQ2dBQ0FBMEFOd1FCQUFFQUFBU0FEUUFBQUFBQ0NBQUFBQThBSnZZekFBb0FBZ0FPQURjRUFRQUJBQUFFZ0E0QUFBQUFBZ2dBQUFBZUFCUDdHUUFLQUFJQUR3QUFBQVNBRHdBQUFBQUNDQUFBQUR3QUUvc1pBQW9BQWdBUUFBSUVBZ0FJQUNzRUFnQUFBRWdFQUFBM0JBRUFBUWFBQUFBQUFBQUNDQUFBb0Q4QUV4TVdBQVFDRUFBQVlEZ0FFeE1XQUptNVB3QVQweDBBSXdnQkFBQUNCd0lBQUFBQUJ3MEFBUUFBQUFNQVlBRElBQU1BVHdBQUFBQUVnQkFBQUFBQUFnZ0FBQUFQQUFBQUFBQUtBQUlBRVFBQUFBU0FFUUFBQUFBQ0NBRC8veDBBN1FUbS93b0FBZ0FTQUFBQUJJQVNBQUFBQUFJSUFQLy9EZ0RhQ2N6L0NnQUNBQk1BQUFBRWdCTUFBQUFBQWdnQS8vOGRBTWNPc3Y4S0FBSUFGQUEzQkFFQUFRQUFCSUFVQUFBQUFBSUlBQUFBOGYvYUNjei9DZ0FDQUJVQUFBQUVnQlVBQUFBQUFnZ0FBQURpLyswRTV2OEtBQUlBRmdBQUFBU0FGZ0FBQUFBQ0NBQUFBUEgvQUFBQUFBb0FBZ0FYQUFBQUJJQVhBQUFBQUFJSUFBRUE0djhUK3hrQUNnQUNBQmdBQWdRQ0FBZ0FLd1FDQUFBQVNBUUFBRGNFQVFBQkJvQUFBQUFBQUFJSUFBR2c1ZjhURXhZQUJBSVFBQUZnM3Y4VEV4WUFtcm5sL3hQVEhRQWpDQUVBQUFJSEFnQUFBQUFIRFFBQkFBQUFBd0JnQU1nQUF3QlBBQUFBQUFXQUdRQUFBQW9BQWdBWkFBUUdCQUFCQUFBQUJRWUVBQUlBQUFBS0JnRUFBUUFBQllBYUFBQUFDZ0FDQUJvQUJBWUVBQUlBQUFBRkJnUUFBd0FBQUFvR0FRQUJBQUFGZ0JzQUFBQUtBQUlBR3dBRUJnUUFBd0FBQUFVR0JBQUVBQUFBQ2dZQkFBRUFBQVdBSEFBQUFBb0FBZ0FjQUFRR0JBQUVBQUFBQlFZRUFBVUFBQUFLQmdFQUFRQUFCWUFkQUFBQUNnQUNBQjBBQkFZRUFBVUFBQUFGQmdRQUJnQUFBQUFHQWdBQ0FBQUFCWUFlQUFBQUNnQUNBQjRBQkFZRUFBVUFBQUFGQmdRQUJ3QUFBQW9HQVFBQkFBQUZnQjhBQUFBS0FBSUFId0FFQmdRQUJ3QUFBQVVHQkFBSUFBQUFDZ1lCQUFFQUFBV0FJQUFBQUFvQUFnQWdBQVFHQkFBSUFBQUFCUVlFQUFrQUFBQUtCZ0VBQVFBQUJZQWhBQUFBQ2dBQ0FDRUFCQVlFQUFrQUFBQUZCZ1FBQ2dBQUFBb0dBUUFCQUFBRmdDSUFBQUFLQUFJQUlnQUVCZ1FBQ2dBQUFBVUdCQUFMQUFBQUNnWUJBQUVBQUFXQUl3QUFBQW9BQWdBakFBUUdCQUFMQUFBQUJRWUVBQXdBQUFBS0JnRUFBUUFBQllBa0FBQUFDZ0FDQUNRQUJBWUVBQWNBQUFBRkJnUUFEQUFBQUFvR0FRQUJBQUFGZ0NVQUFBQUtBQUlBSlFBRUJnUUFDZ0FBQUFVR0JBQU5BQUFBQ2dZQkFBRUFBQVdBSmdBQUFBb0FBZ0FtQUFRR0JBQU5BQUFBQlFZRUFBNEFBQUFLQmdFQUFRQUFCWUFuQUFBQUNnQUNBQ2NBQkFZRUFBNEFBQUFGQmdRQUR3QUFBQUFHQWdBQ0FBQUFCWUFvQUFBQUNnQUNBQ2dBQkFZRUFBNEFBQUFGQmdRQUVBQUFBQW9HQVFBQkFBQUZnQ2tBQUFBS0FBSUFLUUFFQmdRQUVBQUFBQVVHQkFBUkFBQUFBQVlDQUlBQUFBQUZnQ29BQUFBS0FBSUFLZ0FFQmdRQUVRQUFBQVVHQkFBU0FBQUFBQVlDQUlBQUFBQUZnQ3NBQUFBS0FBSUFLd0FFQmdRQUVnQUFBQVVHQkFBVEFBQUFDZ1lCQUFFQUFBV0FMQUFBQUFvQUFnQXNBQVFHQkFBU0FBQUFCUVlFQUJRQUFBQUFCZ0lBZ0FBQUFBV0FMUUFBQUFvQUFnQXRBQVFHQkFBVUFBQUFCUVlFQUJVQUFBQUFCZ0lBZ0FBQUFBV0FMZ0FBQUFvQUFnQXVBQVFHQkFBVkFBQUFCUVlFQUJZQUFBQUFCZ0lBZ0FBQUFBV0FMd0FBQUFvQUFnQXZBQVFHQkFBUUFBQUFCUVlFQUJZQUFBQUFCZ0lBZ0FBQUFBV0FNQUFBQUFvQUFnQXdBQVFHQkFBV0FBQUFCUVlFQUJjQUFBQUtCZ0VBQVFBQUJZQXhBQUFBQ2dBQ0FERUFCQVlFQUFvQUFBQUZCZ1FBRndBQUFBb0dBUUFCQUFBSGdEUUFBQUFFQWhBQUFBQUFBRFF6Ky84QUFBQUE3UVRtL3dvQUFnQXlBQUFLQWdBRUFBUUtBZ0FCQUEwQ0RBRHRCT2IvQUFBQUFBQUFBQUFPQWd3QU5EUDcvd0FBQUFBQUFBQUFEd0lNQU8wRTV2OUdMaFVBQUFBQUFBQUFBQUFBQUFBQUFBQT0=</t>
        </r>
      </text>
    </comment>
    <comment ref="K284" authorId="0">
      <text>
        <r>
          <rPr>
            <sz val="9"/>
            <color indexed="81"/>
            <rFont val="Tahoma"/>
            <family val="2"/>
          </rPr>
          <t>QzE4SDI0TjJPM3xNQVNURVIgU0hFRVRQaWN0dXJlIDI3MXxWbXBEUkRBeE1EQUVBd0lCQUFBQUFBQUFBQUFBQUFDQUFBQUFBQU1BRmdBQUFFTm9aVzFFY21GM0lERXlMakF1TWk0eE1EYzJCQUlRQUFCZ292L0h6ckgvbWJrL0FLMFQ2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FMSUdCRVdDQVFBQUFBa0FCZ0lCQUFBQUNRQUdRZ0FBQkFJQWdBQkFBOElBZ0FCQUFPQU13QUFBQVFDRUFBQVlLTC94ODZ4LzVtNVB3Q3RFK29BQklBQkFBQUFBQUlJQUFBQXhQK3QwK2tBQ2dBQ0FBSUFOd1FCQUFFQUFBU0FBZ0FBQUFBQ0NBQUFBTlAvbWRqUEFBb0FBZ0FEQURjRUFRQUJBQUFFZ0FNQUFBQUFBZ2dBQUFERS80YmR0UUFLQUFJQUJBQTNCQUVBQVFBQUJJQUVBQUFBQUFJSUFBQUEwLzl6NHBzQUNnQUNBQVVBQWdRQ0FBY0FLd1FDQUFFQVNBUUFBRGNFQVFBQkJvQUFBQUFBQUFJSUFEU1Qxdjl6U3BnQUJBSVFBTTFzei85elNwZ0FxK3JlLzZaOW53QWpDQUVBQUFJSEFnQUFBQVVIQVFBRkJBY0dBQUlBQWdBREFBQUhEZ0FCQUFBQUF3QmdBTWdBQXdCT1NBQUFBQUFFZ0FVQUFBQUFBZ2dBQUFERS8yRG5nUUFLQUFJQUJnQUFBQVNBQmdBQUFBQUNDQUFBQUtiL1lPZUJBQW9BQWdBSEFBSUVBZ0FJQUNzRUFnQUFBRWdFQUFBM0JBRUFBUWFBQUFBQUFBQUNDQUFBb0tuL1lQOTlBQVFDRUFBQVlLTC9ZUDk5QUpxNXFmOWd2NFVBSXdnQkFBQUNCd0lBQUFBQUJ3MEFBUUFBQUFNQVlBRElBQU1BVHdBQUFBQUVnQWNBQUFBQUFnZ0FBQURULzB6c1p3QUtBQUlBQ0FBQ0JBSUFCd0FyQkFJQUFBQklCQUFBQm9BQUFBQUFBQUlJQURTVDF2OU1WR1FBQkFJUUFNMXN6LzlNVkdRQU5KUFcvNENIYXdBakNBRUFBQUlIQWdBQUFBQUhEUUFCQUFBQUF3QmdBTWdBQXdCT0FBQUFBQVNBQ0FBQUFBQUNDQUFBQVBIL1RPeG5BQW9BQWdBSkFEY0VBUUFCQUFBRWdBa0FBQUFBQWdnQUFBQUFBRG54VFFBS0FBSUFDZ0EzQkFFQUFRQUFCSUFLQUFBQUFBSUlBQUVBOGY4bTlqTUFDZ0FDQUFzQUFBQUVnQXNBQUFBQUFnZ0FBUURUL3liMk13QUtBQUlBREFBM0JBRUFBUUFBQklBTUFBQUFBQUlJQUFBQXhQODU4VTBBQ2dBQ0FBMEFOd1FCQUFFQUFBU0FEUUFBQUFBQ0NBQUFBQThBSnZZekFBb0FBZ0FPQURjRUFRQUJBQUFFZ0E0QUFBQUFBZ2dBQUFBZUFCUDdHUUFLQUFJQUR3QUFBQVNBRHdBQUFBQUNDQUFBQUR3QUUvc1pBQW9BQWdBUUFBSUVBZ0FJQUNzRUFnQUFBRWdFQUFBM0JBRUFBUWFBQUFBQUFBQUNDQUFBb0Q4QUV4TVdBQVFDRUFBQVlEZ0FFeE1XQUptNVB3QVQweDBBSXdnQkFBQUNCd0lBQUFBQUJ3MEFBUUFBQUFNQVlBRElBQU1BVHdBQUFBQUVnQkFBQUFBQUFnZ0FBQUFQQUFBQUFBQUtBQUlBRVFBQUFBU0FFUUFBQUFBQ0NBRC8veDBBN1FUbS93b0FBZ0FTQUFBQUJJQVNBQUFBQUFJSUFQLy9EZ0RhQ2N6L0NnQUNBQk1BQUFBRWdCTUFBQUFBQWdnQS8vOGRBTWNPc3Y4S0FBSUFGQUEzQkFFQUFRQUFCSUFVQUFBQUFBSUlBQUFBOGYvYUNjei9DZ0FDQUJVQUFBQUVnQlVBQUFBQUFnZ0FBQURpLyswRTV2OEtBQUlBRmdBQUFBU0FGZ0FBQUFBQ0NBQUFBUEgvQUFBQUFBb0FBZ0FYQUFBQUJJQVhBQUFBQUFJSUFBRUE0djhUK3hrQUNnQUNBQmdBQWdRQ0FBZ0FLd1FDQUFBQVNBUUFBRGNFQVFBQkJvQUFBQUFBQUFJSUFBR2c1ZjhURXhZQUJBSVFBQUZnM3Y4VEV4WUFtcm5sL3hQVEhRQWpDQUVBQUFJSEFnQUFBQUFIRFFBQkFBQUFBd0JnQU1nQUF3QlBBQUFBQUFXQUdRQUFBQW9BQWdBWkFBUUdCQUFCQUFBQUJRWUVBQUlBQUFBS0JnRUFBUUFBQllBYUFBQUFDZ0FDQUJvQUJBWUVBQUlBQUFBRkJnUUFBd0FBQUFvR0FRQUJBQUFGZ0JzQUFBQUtBQUlBR3dBRUJnUUFBd0FBQUFVR0JBQUVBQUFBQ2dZQkFBRUFBQVdBSEFBQUFBb0FBZ0FjQUFRR0JBQUVBQUFBQlFZRUFBVUFBQUFLQmdFQUFRQUFCWUFkQUFBQUNnQUNBQjBBQkFZRUFBVUFBQUFGQmdRQUJnQUFBQUFHQWdBQ0FBQUFCWUFlQUFBQUNnQUNBQjRBQkFZRUFBVUFBQUFGQmdRQUJ3QUFBQW9HQVFBQkFBQUZnQjhBQUFBS0FBSUFId0FFQmdRQUJ3QUFBQVVHQkFBSUFBQUFDZ1lCQUFFQUFBV0FJQUFBQUFvQUFnQWdBQVFHQkFBSUFBQUFCUVlFQUFrQUFBQUtCZ0VBQVFBQUJZQWhBQUFBQ2dBQ0FDRUFCQVlFQUFrQUFBQUZCZ1FBQ2dBQUFBb0dBUUFCQUFBRmdDSUFBQUFLQUFJQUlnQUVCZ1FBQ2dBQUFBVUdCQUFMQUFBQUNnWUJBQUVBQUFXQUl3QUFBQW9BQWdBakFBUUdCQUFMQUFBQUJRWUVBQXdBQUFBS0JnRUFBUUFBQllBa0FBQUFDZ0FDQUNRQUJBWUVBQWNBQUFBRkJnUUFEQUFBQUFvR0FRQUJBQUFGZ0NVQUFBQUtBQUlBSlFBRUJnUUFDZ0FBQUFVR0JBQU5BQUFBQ2dZQkFBRUFBQVdBSmdBQUFBb0FBZ0FtQUFRR0JBQU5BQUFBQlFZRUFBNEFBQUFLQmdFQUFRQUFCWUFuQUFBQUNnQUNBQ2NBQkFZRUFBNEFBQUFGQmdRQUR3QUFBQUFHQWdBQ0FBQUFCWUFvQUFBQUNnQUNBQ2dBQkFZRUFBNEFBQUFGQmdRQUVBQUFBQW9HQVFBQkFBQUZnQ2tBQUFBS0FBSUFLUUFFQmdRQUVBQUFBQVVHQkFBUkFBQUFBQVlDQUlBQUFBQUZnQ29BQUFBS0FBSUFLZ0FFQmdRQUVRQUFBQVVHQkFBU0FBQUFBQVlDQUlBQUFBQUZnQ3NBQUFBS0FBSUFLd0FFQmdRQUVnQUFBQVVHQkFBVEFBQUFDZ1lCQUFFQUFBV0FMQUFBQUFvQUFnQXNBQVFHQkFBU0FBQUFCUVlFQUJRQUFBQUFCZ0lBZ0FBQUFBV0FMUUFBQUFvQUFnQXRBQVFHQkFBVUFBQUFCUVlFQUJVQUFBQUFCZ0lBZ0FBQUFBV0FMZ0FBQUFvQUFnQXVBQVFHQkFBVkFBQUFCUVlFQUJZQUFBQUFCZ0lBZ0FBQUFBV0FMd0FBQUFvQUFnQXZBQVFHQkFBUUFBQUFCUVlFQUJZQUFBQUFCZ0lBZ0FBQUFBV0FNQUFBQUFvQUFnQXdBQVFHQkFBV0FBQUFCUVlFQUJjQUFBQUtCZ0VBQVFBQUJZQXhBQUFBQ2dBQ0FERUFCQVlFQUFvQUFBQUZCZ1FBRndBQUFBb0dBUUFCQUFBSGdEUUFBQUFFQWhBQUFBQUFBRFF6Ky84QUFBQUE3UVRtL3dvQUFnQXlBQUFLQWdBRUFBUUtBZ0FCQUEwQ0RBRHRCT2IvQUFBQUFBQUFBQUFPQWd3QU5EUDcvd0FBQUFBQUFBQUFEd0lNQU8wRTV2OUdMaFVBQUFBQUFBQUFBQUFBQUFBQUFBQT0=</t>
        </r>
      </text>
    </comment>
    <comment ref="J285" authorId="0">
      <text>
        <r>
          <rPr>
            <sz val="9"/>
            <color indexed="81"/>
            <rFont val="Tahoma"/>
            <family val="2"/>
          </rPr>
          <t>QzE5SDIwTjZPfE1BU1RFUiBTSEVFVFBpY3R1cmUgMjQzfFZtcERSREF4TURBRUF3SUJBQUFBQUFBQUFBQUFBQUNBQUFBQUFBTUFGZ0FBQUVOb1pXMUVjbUYzSURFeUxqQXVNaTR4TURjMkJBSVFBRE5zZVA5bmp5ei9NNU1T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TndxL1JBV0NBUUFBQUFrQUJnSUJBQUFBQ1FBR1FnQUFCQUlBZ0FCQUE4SUFnQUJBQU9BT2dBQUFBUUNFQUF6YkhqL1o0OHMvek9URWdCZ0o0SUFCSUFCQUFBQUFBSUlBQUVBMC85ZzU0RUFDZ0FDQUFJQU53UUJBQUVBQUFTQUFnQUFBQUFDQ0FBQkFPTC9UT3huQUFvQUFnQURBQUlFQWdBSUFDc0VBZ0FBQUVnRUFBQTNCQUVBQVFhQUFBQUFBQUFDQ0FBQm9PWC9UQVJrQUFRQ0VBQUJZTjcvVEFSa0FKcTU1ZjlNeEdzQUl3Z0JBQUFDQndJQUFBQUFCdzBBQVFBQUFBTUFZQURJQUFNQVR3QUFBQUFFZ0FNQUFBQUFBZ2dBQVFEVC96bnhUUUFLQUFJQUJBQUFBQVNBQkFBQUFBQUNDQUFCQUxYL09mRk5BQW9BQWdBRkFBQUFCSUFGQUFBQUFBSUlBQUVBcHY4bTlqTUFDZ0FDQUFZQUFnUUNBQWNBS3dRQ0FBQUFTQVFBQUFhQUFBQUFBQUFDQ0FBMGs2bi9KbDR3QUFRQ0VBRE5iS0wvSmw0d0FEU1RxZjlaa1RjQUl3Z0JBQUFDQndJQUFBQUFCdzBBQVFBQUFBTUFZQURJQUFNQVRnQUFBQUFFZ0FZQUFBQUFBZ2dBQVFDMS94UDdHUUFLQUFJQUJ3QUFBQVNBQndBQUFBQUNDQUFBQU5QL0Uvc1pBQW9BQWdBSUFBQUFCSUFJQUFBQUFBSUlBQUVBNHY4bTlqTUFDZ0FDQUFrQUFBQUVnQWtBQUFBQUFnZ0FBQURpL3dBQUFBQUtBQUlBQ2dBQUFBU0FDZ0FBQUFBQ0NBQUFBQUFBQUFBQUFBb0FBZ0FMQUFBQUJJQUxBQUFBQUFJSUFQLy9EZ0R0Qk9iL0NnQUNBQXdBQWdRQ0FBY0FLd1FDQUFBQVNBUUFBQWFBQUFBQUFBQUNDQUF6a3hJQTdXemkvd1FDRUFETWJBc0E3V3ppL3pPVEVnQWdvT24vSXdnQkFBQUNCd0lBQUFBQUJ3MEFBUUFBQUFNQVlBRElBQU1BVGdBQUFBQUVnQXdBQUFBQUFnZ0FBQUFBQU5vSnpQOEtBQUlBRFFBQUFBU0FEUUFBQUFBQ0NBQUFBT0wvMmduTS93b0FBZ0FPQUFBQUJJQU9BQUFBQUFJSUFBQUEwLy90Qk9iL0NnQUNBQThBQWdRQ0FBY0FLd1FDQUFBQVNBUUFBQWFBQUFBQUFBQUNDQUEwazliLzdXemkvd1FDRUFETmJNLy83V3ppL3pTVDF2OGdvT24vSXdnQkFBQUNCd0lBQUFBQUJ3MEFBUUFBQUFNQVlBRElBQU1BVGdBQUFBQUVnQThBQUFBQUFnZ0FBQURULzhjT3N2OEtBQUlBRUFBQ0JBSUFCd0FyQkFJQUFBQklCQUFBQm9BQUFBQUFBQUlJQURTVDF2L0hkcTcvQkFJUUFNMXN6Ly9IZHE3L05KUFcvL3FwdGY4akNBRUFBQUlIQWdBQUFBQUhEUUFCQUFBQUF3QmdBTWdBQXdCT0FBQUFBQVNBRUFBQUFBQUNDQUFBQU9ML3RCT1kvd29BQWdBUkFEY0VBUUFCQUFBRWdCRUFBQUFBQWdnQUFBRFQvNkFZZnY4S0FBSUFFZ0EzQkFFQUFRQUFCSUFTQUFBQUFBSUlBQUFBdGYrZ0dINy9DZ0FDQUJNQUFnUUNBQWNBS3dRQ0FBQUFTQVFBQUFhQUFBQUFBQUFDQ0FBMGs3ai9vSUI2L3dRQ0VBRE5iTEgvb0lCNi96U1R1UC9VczRIL0l3Z0JBQUFDQndJQUFBQUFCdzBBQVFBQUFBTUFZQURJQUFNQVRnQUFBQUFFZ0JNQUFBQUFBZ2dBQUFDbS83UVRtUDhLQUFJQUZBQTNCQUVBQVFBQUJJQVVBQUFBQUFJSUFBQUF0Zi9IRHJML0NnQUNBQlVBTndRQkFBRUFBQVNBRlFBQUFBQUNDQUFBQUtiL2pSMWsvd29BQWdBV0FBQUFCSUFXQUFBQUFBSUlBQUFBdGY5Nklrci9DZ0FDQUJjQUFBQUVnQmNBQUFBQUFnZ0FBQUNtLzJjbk1QOEtBQUlBR0FBQUFBU0FHQUFBQUFBQ0NBQUFBSWovWnljdy93b0FBZ0FaQUFJRUFnQUhBQ3NFQWdBQUFFZ0VBQUFHZ0FBQUFBQUFBZ2dBTkpPTC8yZVBMUDhFQWhBQXpXeUUvMmVQTFA4MGs0di9tc0l6L3lNSUFRQUFBZ2NDQUFBQUFBY05BQUVBQUFBREFHQUF5QUFEQUU0QUFBQUFCSUFaQUFBQUFBSUlBQUFBZWY5Nklrci9DZ0FDQUJvQUFBQUVnQm9BQUFBQUFnZ0FBQUNJLzQwZFpQOEtBQUlBR3dBQUFBV0FIQUFBQUFvQUFnQWNBQVFHQkFBQkFBQUFCUVlFQUFJQUFBQUtCZ0VBQVFBQUJZQWRBQUFBQ2dBQ0FCMEFCQVlFQUFJQUFBQUZCZ1FBQXdBQUFBb0dBUUFCQUFBRmdCNEFBQUFLQUFJQUhnQUVCZ1FBQXdBQUFBVUdCQUFFQUFBQUFBWUNBSUFBQUFBRmdCOEFBQUFLQUFJQUh3QUVCZ1FBQkFBQUFBVUdCQUFGQUFBQUFBWUNBSUFBQUFBRmdDQUFBQUFLQUFJQUlBQUVCZ1FBQlFBQUFBVUdCQUFHQUFBQUFBWUNBSUFBQUFBRmdDRUFBQUFLQUFJQUlRQUVCZ1FBQmdBQUFBVUdCQUFIQUFBQUFBWUNBSUFBQUFBRmdDSUFBQUFLQUFJQUlnQUVCZ1FBQndBQUFBVUdCQUFJQUFBQUFBWUNBSUFBQUFBRmdDTUFBQUFLQUFJQUl3QUVCZ1FBQXdBQUFBVUdCQUFJQUFBQUFBWUNBSUFBQUFBRmdDUUFBQUFLQUFJQUpBQUVCZ1FBQndBQUFBVUdCQUFKQUFBQUFBQUZnQ1VBQUFBS0FBSUFKUUFFQmdRQUNRQUFBQVVHQkFBS0FBQUFBQVlDQUlBQUFBQUZnQ1lBQUFBS0FBSUFKZ0FFQmdRQUNnQUFBQVVHQkFBTEFBQUFBQVlDQUlBQUFBQUZnQ2NBQUFBS0FBSUFKd0FFQmdRQUN3QUFBQVVHQkFBTUFBQUFBQVlDQUlBQUFBQUZnQ2dBQUFBS0FBSUFLQUFFQmdRQURBQUFBQVVHQkFBTkFBQUFBQVlDQUlBQUFBQUZnQ2tBQUFBS0FBSUFLUUFFQmdRQURRQUFBQVVHQkFBT0FBQUFBQVlDQUlBQUFBQUZnQ29BQUFBS0FBSUFLZ0FFQmdRQUNRQUFBQVVHQkFBT0FBQUFBQVlDQUlBQUFBQUZnQ3NBQUFBS0FBSUFLd0FFQmdRQURRQUFBQVVHQkFBUEFBQUFDZ1lCQUFFQUFBV0FMQUFBQUFvQUFnQXNBQVFHQkFBUEFBQUFCUVlFQUJBQUFBQUtCZ0VBQVFBQUJZQXRBQUFBQ2dBQ0FDMEFCQVlFQUJBQUFBQUZCZ1FBRVFBQUFBb0dBUUFCQUFBRmdDNEFBQUFLQUFJQUxnQUVCZ1FBRVFBQUFBVUdCQUFTQUFBQUNnWUJBQUVBQUFXQUx3QUFBQW9BQWdBdkFBUUdCQUFTQUFBQUJRWUVBQk1BQUFBS0JnRUFBUUFBQllBd0FBQUFDZ0FDQURBQUJBWUVBQk1BQUFBRkJnUUFGQUFBQUFvR0FRQUJBQUFGZ0RFQUFBQUtBQUlBTVFBRUJnUUFEd0FBQUFVR0JBQVVBQUFBQ2dZQkFBRUFBQVdBTWdBQUFBb0FBZ0F5QUFRR0JBQVNBQUFBQlFZRUFCVUFBQUFLQmdFQUFRQUFCWUF6QUFBQUNnQUNBRE1BQkFZRUFCVUFBQUFGQmdRQUZnQUFBQUFHQWdDQUFBQUFCWUEwQUFBQUNnQUNBRFFBQkFZRUFCWUFBQUFGQmdRQUZ3QUFBQUFHQWdDQUFBQUFCWUExQUFBQUNnQUNBRFVBQkFZRUFCY0FBQUFGQmdRQUdBQUFBQUFHQWdDQUFBQUFCWUEyQUFBQUNnQUNBRFlBQkFZRUFCZ0FBQUFGQmdRQUdRQUFBQUFHQWdDQUFBQUFCWUEzQUFBQUNnQUNBRGNBQkFZRUFCa0FBQUFGQmdRQUdnQUFBQUFHQWdDQUFBQUFCWUE0QUFBQUNnQUNBRGdBQkFZRUFCVUFBQUFGQmdRQUdnQUFBQUFHQWdDQUFBQUFCNEE3QUFBQUJBSVFBQUVBeFA5c0pFa0FBUURFL3liMk13QUtBQUlBT1FBQUNnSUFCQUFFQ2dJQUFRQU5BZ3dBSnZZekFBRUF4UDhBQUFBQURnSU1BR3drU1FBQkFNVC9BQUFBQUE4Q0RBQW05ak1BUnk3Wi93QUFBQUFBQUFlQVBBQUFBQVFDRUFBQUFQSC9ORFA3L3dBQThmL3RCT2IvQ2dBQ0FEb0FBQW9DQUFRQUJBb0NBQUVBRFFJTUFPMEU1djhBQVBIL0FBQUFBQTRDREFBME0vdi9BQUR4L3dBQUFBQVBBZ3dBN1FUbS8wWXVCZ0FBQUFBQUFBQUhnRDBBQUFBRUFoQUFBQUNYLzhCUVgvOEFBSmYvZWlKSy93b0FBZ0E3QUFBS0FnQUVBQVFLQWdBQkFBMENEQUI2SWtyL0FBQ1gvd0FBQUFBT0Fnd0F3RkJmL3dBQWwvOEFBQUFBRHdJTUFIb2lTdjlITHF6L0FBQUFBQUFBQUFBQUFBQUFBQUE9</t>
        </r>
      </text>
    </comment>
    <comment ref="K285" authorId="0">
      <text>
        <r>
          <rPr>
            <sz val="9"/>
            <color indexed="81"/>
            <rFont val="Tahoma"/>
            <family val="2"/>
          </rPr>
          <t>QzE5SDIwTjZPfE1BU1RFUiBTSEVFVFBpY3R1cmUgMjQzfFZtcERSREF4TURBRUF3SUJBQUFBQUFBQUFBQUFBQUNBQUFBQUFBTUFGZ0FBQUVOb1pXMUVjbUYzSURFeUxqQXVNaTR4TURjMkJBSVFBRE5zZVA5bmp5ei9NNU1T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TndxL1JBV0NBUUFBQUFrQUJnSUJBQUFBQ1FBR1FnQUFCQUlBZ0FCQUE4SUFnQUJBQU9BT2dBQUFBUUNFQUF6YkhqL1o0OHMvek9URWdCZ0o0SUFCSUFCQUFBQUFBSUlBQUVBMC85ZzU0RUFDZ0FDQUFJQU53UUJBQUVBQUFTQUFnQUFBQUFDQ0FBQkFPTC9UT3huQUFvQUFnQURBQUlFQWdBSUFDc0VBZ0FBQUVnRUFBQTNCQUVBQVFhQUFBQUFBQUFDQ0FBQm9PWC9UQVJrQUFRQ0VBQUJZTjcvVEFSa0FKcTU1ZjlNeEdzQUl3Z0JBQUFDQndJQUFBQUFCdzBBQVFBQUFBTUFZQURJQUFNQVR3QUFBQUFFZ0FNQUFBQUFBZ2dBQVFEVC96bnhUUUFLQUFJQUJBQUFBQVNBQkFBQUFBQUNDQUFCQUxYL09mRk5BQW9BQWdBRkFBQUFCSUFGQUFBQUFBSUlBQUVBcHY4bTlqTUFDZ0FDQUFZQUFnUUNBQWNBS3dRQ0FBQUFTQVFBQUFhQUFBQUFBQUFDQ0FBMGs2bi9KbDR3QUFRQ0VBRE5iS0wvSmw0d0FEU1RxZjlaa1RjQUl3Z0JBQUFDQndJQUFBQUFCdzBBQVFBQUFBTUFZQURJQUFNQVRnQUFBQUFFZ0FZQUFBQUFBZ2dBQVFDMS94UDdHUUFLQUFJQUJ3QUFBQVNBQndBQUFBQUNDQUFBQU5QL0Uvc1pBQW9BQWdBSUFBQUFCSUFJQUFBQUFBSUlBQUVBNHY4bTlqTUFDZ0FDQUFrQUFBQUVnQWtBQUFBQUFnZ0FBQURpL3dBQUFBQUtBQUlBQ2dBQUFBU0FDZ0FBQUFBQ0NBQUFBQUFBQUFBQUFBb0FBZ0FMQUFBQUJJQUxBQUFBQUFJSUFQLy9EZ0R0Qk9iL0NnQUNBQXdBQWdRQ0FBY0FLd1FDQUFBQVNBUUFBQWFBQUFBQUFBQUNDQUF6a3hJQTdXemkvd1FDRUFETWJBc0E3V3ppL3pPVEVnQWdvT24vSXdnQkFBQUNCd0lBQUFBQUJ3MEFBUUFBQUFNQVlBRElBQU1BVGdBQUFBQUVnQXdBQUFBQUFnZ0FBQUFBQU5vSnpQOEtBQUlBRFFBQUFBU0FEUUFBQUFBQ0NBQUFBT0wvMmduTS93b0FBZ0FPQUFBQUJJQU9BQUFBQUFJSUFBQUEwLy90Qk9iL0NnQUNBQThBQWdRQ0FBY0FLd1FDQUFBQVNBUUFBQWFBQUFBQUFBQUNDQUEwazliLzdXemkvd1FDRUFETmJNLy83V3ppL3pTVDF2OGdvT24vSXdnQkFBQUNCd0lBQUFBQUJ3MEFBUUFBQUFNQVlBRElBQU1BVGdBQUFBQUVnQThBQUFBQUFnZ0FBQURULzhjT3N2OEtBQUlBRUFBQ0JBSUFCd0FyQkFJQUFBQklCQUFBQm9BQUFBQUFBQUlJQURTVDF2L0hkcTcvQkFJUUFNMXN6Ly9IZHE3L05KUFcvL3FwdGY4akNBRUFBQUlIQWdBQUFBQUhEUUFCQUFBQUF3QmdBTWdBQXdCT0FBQUFBQVNBRUFBQUFBQUNDQUFBQU9ML3RCT1kvd29BQWdBUkFEY0VBUUFCQUFBRWdCRUFBQUFBQWdnQUFBRFQvNkFZZnY4S0FBSUFFZ0EzQkFFQUFRQUFCSUFTQUFBQUFBSUlBQUFBdGYrZ0dINy9DZ0FDQUJNQUFnUUNBQWNBS3dRQ0FBQUFTQVFBQUFhQUFBQUFBQUFDQ0FBMGs3ai9vSUI2L3dRQ0VBRE5iTEgvb0lCNi96U1R1UC9VczRIL0l3Z0JBQUFDQndJQUFBQUFCdzBBQVFBQUFBTUFZQURJQUFNQVRnQUFBQUFFZ0JNQUFBQUFBZ2dBQUFDbS83UVRtUDhLQUFJQUZBQTNCQUVBQVFBQUJJQVVBQUFBQUFJSUFBQUF0Zi9IRHJML0NnQUNBQlVBTndRQkFBRUFBQVNBRlFBQUFBQUNDQUFBQUtiL2pSMWsvd29BQWdBV0FBQUFCSUFXQUFBQUFBSUlBQUFBdGY5Nklrci9DZ0FDQUJjQUFBQUVnQmNBQUFBQUFnZ0FBQUNtLzJjbk1QOEtBQUlBR0FBQUFBU0FHQUFBQUFBQ0NBQUFBSWovWnljdy93b0FBZ0FaQUFJRUFnQUhBQ3NFQWdBQUFFZ0VBQUFHZ0FBQUFBQUFBZ2dBTkpPTC8yZVBMUDhFQWhBQXpXeUUvMmVQTFA4MGs0di9tc0l6L3lNSUFRQUFBZ2NDQUFBQUFBY05BQUVBQUFBREFHQUF5QUFEQUU0QUFBQUFCSUFaQUFBQUFBSUlBQUFBZWY5Nklrci9DZ0FDQUJvQUFBQUVnQm9BQUFBQUFnZ0FBQUNJLzQwZFpQOEtBQUlBR3dBQUFBV0FIQUFBQUFvQUFnQWNBQVFHQkFBQkFBQUFCUVlFQUFJQUFBQUtCZ0VBQVFBQUJZQWRBQUFBQ2dBQ0FCMEFCQVlFQUFJQUFBQUZCZ1FBQXdBQUFBb0dBUUFCQUFBRmdCNEFBQUFLQUFJQUhnQUVCZ1FBQXdBQUFBVUdCQUFFQUFBQUFBWUNBSUFBQUFBRmdCOEFBQUFLQUFJQUh3QUVCZ1FBQkFBQUFBVUdCQUFGQUFBQUFBWUNBSUFBQUFBRmdDQUFBQUFLQUFJQUlBQUVCZ1FBQlFBQUFBVUdCQUFHQUFBQUFBWUNBSUFBQUFBRmdDRUFBQUFLQUFJQUlRQUVCZ1FBQmdBQUFBVUdCQUFIQUFBQUFBWUNBSUFBQUFBRmdDSUFBQUFLQUFJQUlnQUVCZ1FBQndBQUFBVUdCQUFJQUFBQUFBWUNBSUFBQUFBRmdDTUFBQUFLQUFJQUl3QUVCZ1FBQXdBQUFBVUdCQUFJQUFBQUFBWUNBSUFBQUFBRmdDUUFBQUFLQUFJQUpBQUVCZ1FBQndBQUFBVUdCQUFKQUFBQUFBQUZnQ1VBQUFBS0FBSUFKUUFFQmdRQUNRQUFBQVVHQkFBS0FBQUFBQVlDQUlBQUFBQUZnQ1lBQUFBS0FBSUFKZ0FFQmdRQUNnQUFBQVVHQkFBTEFBQUFBQVlDQUlBQUFBQUZnQ2NBQUFBS0FBSUFKd0FFQmdRQUN3QUFBQVVHQkFBTUFBQUFBQVlDQUlBQUFBQUZnQ2dBQUFBS0FBSUFLQUFFQmdRQURBQUFBQVVHQkFBTkFBQUFBQVlDQUlBQUFBQUZnQ2tBQUFBS0FBSUFLUUFFQmdRQURRQUFBQVVHQkFBT0FBQUFBQVlDQUlBQUFBQUZnQ29BQUFBS0FBSUFLZ0FFQmdRQUNRQUFBQVVHQkFBT0FBQUFBQVlDQUlBQUFBQUZnQ3NBQUFBS0FBSUFLd0FFQmdRQURRQUFBQVVHQkFBUEFBQUFDZ1lCQUFFQUFBV0FMQUFBQUFvQUFnQXNBQVFHQkFBUEFBQUFCUVlFQUJBQUFBQUtCZ0VBQVFBQUJZQXRBQUFBQ2dBQ0FDMEFCQVlFQUJBQUFBQUZCZ1FBRVFBQUFBb0dBUUFCQUFBRmdDNEFBQUFLQUFJQUxnQUVCZ1FBRVFBQUFBVUdCQUFTQUFBQUNnWUJBQUVBQUFXQUx3QUFBQW9BQWdBdkFBUUdCQUFTQUFBQUJRWUVBQk1BQUFBS0JnRUFBUUFBQllBd0FBQUFDZ0FDQURBQUJBWUVBQk1BQUFBRkJnUUFGQUFBQUFvR0FRQUJBQUFGZ0RFQUFBQUtBQUlBTVFBRUJnUUFEd0FBQUFVR0JBQVVBQUFBQ2dZQkFBRUFBQVdBTWdBQUFBb0FBZ0F5QUFRR0JBQVNBQUFBQlFZRUFCVUFBQUFLQmdFQUFRQUFCWUF6QUFBQUNnQUNBRE1BQkFZRUFCVUFBQUFGQmdRQUZnQUFBQUFHQWdDQUFBQUFCWUEwQUFBQUNnQUNBRFFBQkFZRUFCWUFBQUFGQmdRQUZ3QUFBQUFHQWdDQUFBQUFCWUExQUFBQUNnQUNBRFVBQkFZRUFCY0FBQUFGQmdRQUdBQUFBQUFHQWdDQUFBQUFCWUEyQUFBQUNnQUNBRFlBQkFZRUFCZ0FBQUFGQmdRQUdRQUFBQUFHQWdDQUFBQUFCWUEzQUFBQUNnQUNBRGNBQkFZRUFCa0FBQUFGQmdRQUdnQUFBQUFHQWdDQUFBQUFCWUE0QUFBQUNnQUNBRGdBQkFZRUFCVUFBQUFGQmdRQUdnQUFBQUFHQWdDQUFBQUFCNEE3QUFBQUJBSVFBQUVBeFA5c0pFa0FBUURFL3liMk13QUtBQUlBT1FBQUNnSUFCQUFFQ2dJQUFRQU5BZ3dBSnZZekFBRUF4UDhBQUFBQURnSU1BR3drU1FBQkFNVC9BQUFBQUE4Q0RBQW05ak1BUnk3Wi93QUFBQUFBQUFlQVBBQUFBQVFDRUFBQUFQSC9ORFA3L3dBQThmL3RCT2IvQ2dBQ0FEb0FBQW9DQUFRQUJBb0NBQUVBRFFJTUFPMEU1djhBQVBIL0FBQUFBQTRDREFBME0vdi9BQUR4L3dBQUFBQVBBZ3dBN1FUbS8wWXVCZ0FBQUFBQUFBQUhnRDBBQUFBRUFoQUFBQUNYLzhCUVgvOEFBSmYvZWlKSy93b0FBZ0E3QUFBS0FnQUVBQVFLQWdBQkFBMENEQUI2SWtyL0FBQ1gvd0FBQUFBT0Fnd0F3RkJmL3dBQWwvOEFBQUFBRHdJTUFIb2lTdjlITHF6L0FBQUFBQUFBQUFBQUFBQUFBQUE9</t>
        </r>
      </text>
    </comment>
    <comment ref="J286" authorId="0">
      <text>
        <r>
          <rPr>
            <sz val="9"/>
            <color indexed="81"/>
            <rFont val="Tahoma"/>
            <family val="2"/>
          </rPr>
          <t>QzIxSDIxQ2xONHxNQVNURVIgU0hFRVRQaWN0dXJlIDQ5N3xWbXBEUkRBeE1EQUVBd0lCQUFBQUFBQUFBQUFBQUFDQUFBQUFBQU1BRmdBQUFFTm9aVzFFY21GM0lERXlMakF1TWk0eE1EYzJCQUlRQUFBQXRmK2dtSDMvWTI1aUFFSDVx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QvUG9RZ1dDQVFBQUFBa0FCZ0lCQUFBQUNRQUdRZ0FBQkFJQWdBQkFBOElBZ0FCQUFPQU9nQUFBQVFDRUFBQUFMWC9vSmg5LzJOdVlnQkIrYWdBQklBQkFBQUFBQUlJQUFBQXRmL3RCT2IvQ2dBQ0FBSUFOd1FCQUFFQUFBU0FBZ0FBQUFBQ0NBQUFBTlAvN1FUbS93b0FBZ0FEQUFBQUJJQURBQUFBQUFJSUFBQUE0di9hQ2N6L0NnQUNBQVFBQWdRQ0FBY0FLd1FDQUFBQVNBUUFBQWFBQUFBQUFBQUNDQUEwaytYLzJuSEkvd1FDRUFETmJONy8ybkhJL3pTVDVmOE5wYy8vSXdnQkFBQUNCd0lBQUFBQUJ3MEFBUUFBQUFNQVlBRElBQU1BVGdBQUFBQUVnQVFBQUFBQUFnZ0FBQUFBQU5vSnpQOEtBQUlBQlFBQUFBU0FCUUFBQUFBQ0NBRC8vdzRBN1FUbS93b0FBZ0FHQUFJRUFnQUhBQ3NFQWdBQUFFZ0VBQUFHZ0FBQUFBQUFBZ2dBTTVNU0FPMXM0djhFQWhBQXpHd0xBTzFzNHY4emt4SUFJS0RwL3lNSUFRQUFBZ2NDQUFBQUFBY05BQUVBQUFBREFHQUF5QUFEQUU0QUFBQUFCSUFHQUFBQUFBSUlBQUFBQUFBQUFBQUFDZ0FDQUFjQUFBQUVnQWNBQUFBQUFnZ0EvLzhPQUJQN0dRQUtBQUlBQ0FBQ0JBSUFCd0FyQkFJQUFBQklCQUFBQm9BQUFBQUFBQUlJQURPVEVnQVRZeFlBQkFJUUFNeHNDd0FUWXhZQU01TVNBRWFXSFFBakNBRUFBQUlIQWdBQUFBQUhEUUFCQUFBQUF3QmdBTWdBQXdCT0FBQUFBQVNBQ0FBQUFBQUNDQUR0MVN3QTJoMGRBQW9BQWdBSkFEY0VBUUFCQUFBRWdBa0FBQUFBQWdnQXNCSXpBQVoyT2dBS0FBSUFDZ0EzQkFFQUFRQUFCSUFLQUFBQUFBSUlBSjBYR1FBR2Rra0FDZ0FDQUFzQUFBQUVnQXNBQUFBQUFnZ0ExdlFWQVBSTFp3QUtBQUlBREFBM0JBRUFBUUFBQklBTUFBQUFBQUlJQUJZNkxnQWw3bmdBQ2dBQ0FBMEFBQUFFZ0EwQUFBQUFBZ2dBVGhjckFCUEVsZ0FLQUFJQURnQUFBQVNBRGdBQUFBQUNDQUNQWEVNQVEyYW9BQW9BQWdBUEFBQUFCSUFQQUFBQUFBSUlBSmJFWGdDSE1wd0FDZ0FDQUJBQUFBQUVnQkFBQUFBQUFnZ0FYZWRoQUpsY2ZnQUtBQUlBRVFBQUFBU0FFUUFBQUFBQ0NBQWRva2tBYUxwc0FBb0FBZ0FTQUFBQUJJQVNBQUFBQUFJSUFFUE1BZ0FhWXpVQUNnQUNBQk1BTndRQkFBRUFBQVNBRXdBQUFBQUNDQUFBQU9ML0FBQUFBQW9BQWdBVUFBQUFCSUFVQUFBQUFBSUlBQUFBMC84VCt4a0FDZ0FDQUJVQUFnUUNBQkVBS3dRQ0FBQUFTQVFBQURjRUFRQUJCb0FBQUFBQUFBSUlBQUNnMXY4VFl4WUFCQUlRQUFCZ3ovOFRZeFlBbXJuVy8zbkpId0FqQ0FFQUFBSUhBZ0FBQUFVSEFRQUJBQWNPQUFFQUFBQURBR0FBeUFBREFFTnNBQUFBQUFTQUZRQUFBQUFDQ0FBQUFBOEF4dzZ5L3dvQUFnQVdBQUFBQklBV0FBQUFBQUlJQUFBQUxRREhEckwvQ2dBQ0FCY0FBQUFFZ0JjQUFBQUFBZ2dBQUFBOEFMUVRtUDhLQUFJQUdBQUFBQVNBR0FBQUFBQUNDQUFBQUMwQW9CaCsvd29BQWdBWkFBQUFCSUFaQUFBQUFBSUlBQUFBRHdDZ0dINy9DZ0FDQUJvQUFBQUVnQm9BQUFBQUFnZ0FBQUFBQUxRVG1QOEtBQUlBR3dBQ0JBSUFCd0FyQkFJQUFBQklCQUFBQm9BQUFBQUFBQUlJQURPVEF3QzBlNVQvQkFJUUFNMXMvUCswZTVUL001TURBT2V1bS84akNBRUFBQUlIQWdBQUFBQUhEUUFCQUFBQUF3QmdBTWdBQXdCT0FBQUFBQVdBSEFBQUFBb0FBZ0FjQUFRR0JBQUJBQUFBQlFZRUFBSUFBQUFLQmdFQUFRQUFCWUFkQUFBQUNnQUNBQjBBQkFZRUFBSUFBQUFGQmdRQUF3QUFBQUFHQWdDQUFBQUFCWUFlQUFBQUNnQUNBQjRBQkFZRUFBTUFBQUFGQmdRQUJBQUFBQUFHQWdDQUFBQUFCWUFmQUFBQUNnQUNBQjhBQkFZRUFBUUFBQUFGQmdRQUJRQUFBQUFHQWdDQUFBQUFCWUFnQUFBQUNnQUNBQ0FBQkFZRUFBVUFBQUFGQmdRQUJnQUFBQUFHQWdDQUFBQUFCWUFoQUFBQUNnQUNBQ0VBQkFZRUFBWUFBQUFGQmdRQUJ3QUFBQW9HQVFBQkFBQUZnQ0lBQUFBS0FBSUFJZ0FFQmdRQUJ3QUFBQVVHQkFBSUFBQUFDZ1lCQUFFQUFBV0FJd0FBQUFvQUFnQWpBQVFHQkFBSUFBQUFCUVlFQUFrQUFBQUtCZ0VBQVFBQUJZQWtBQUFBQ2dBQ0FDUUFCQVlFQUFrQUFBQUZCZ1FBQ2dBQUFBb0dBUUFCQUFBRmdDVUFBQUFLQUFJQUpRQUVCZ1FBQ2dBQUFBVUdCQUFMQUFBQUNnWUJBQUVBQUFXQUpnQUFBQW9BQWdBbUFBUUdCQUFMQUFBQUJRWUVBQXdBQUFBS0JnRUFBUUFBQllBbkFBQUFDZ0FDQUNjQUJBWUVBQXdBQUFBRkJnUUFEUUFBQUFBR0FnQ0FBQUFBQllBb0FBQUFDZ0FDQUNnQUJBWUVBQTBBQUFBRkJnUUFEZ0FBQUFBR0FnQ0FBQUFBQllBcEFBQUFDZ0FDQUNrQUJBWUVBQTRBQUFBRkJnUUFEd0FBQUFBR0FnQ0FBQUFBQllBcUFBQUFDZ0FDQUNvQUJBWUVBQThBQUFBRkJnUUFFQUFBQUFBR0FnQ0FBQUFBQllBckFBQUFDZ0FDQUNzQUJBWUVBQkFBQUFBRkJnUUFFUUFBQUFBR0FnQ0FBQUFBQllBc0FBQUFDZ0FDQUN3QUJBWUVBQXdBQUFBRkJnUUFFUUFBQUFBR0FnQ0FBQUFBQllBdEFBQUFDZ0FDQUMwQUJBWUVBQW9BQUFBRkJnUUFFZ0FBQUFvR0FRQUJBQUFGZ0M0QUFBQUtBQUlBTGdBRUJnUUFCd0FBQUFVR0JBQVNBQUFBQ2dZQkFBRUFBQVdBTHdBQUFBb0FBZ0F2QUFRR0JBQUdBQUFBQlFZRUFCTUFBQUFBQmdJQWdBQUFBQVdBTUFBQUFBb0FBZ0F3QUFRR0JBQUNBQUFBQlFZRUFCTUFBQUFBQmdJQWdBQUFBQVdBTVFBQUFBb0FBZ0F4QUFRR0JBQVRBQUFBQlFZRUFCUUFBQUFLQmdFQUFRQUFCWUF5QUFBQUNnQUNBRElBQkFZRUFBUUFBQUFGQmdRQUZRQUFBQUFBQllBekFBQUFDZ0FDQURNQUJBWUVBQlVBQUFBRkJnUUFGZ0FBQUFBR0FnQ0FBQUFBQllBMEFBQUFDZ0FDQURRQUJBWUVBQllBQUFBRkJnUUFGd0FBQUFBR0FnQ0FBQUFBQllBMUFBQUFDZ0FDQURVQUJBWUVBQmNBQUFBRkJnUUFHQUFBQUFBR0FnQ0FBQUFBQllBMkFBQUFDZ0FDQURZQUJBWUVBQmdBQUFBRkJnUUFHUUFBQUFBR0FnQ0FBQUFBQllBM0FBQUFDZ0FDQURjQUJBWUVBQmtBQUFBRkJnUUFHZ0FBQUFBR0FnQ0FBQUFBQllBNEFBQUFDZ0FDQURnQUJBWUVBQlVBQUFBRkJnUUFHZ0FBQUFBR0FnQ0FBQUFBQjRBN0FBQUFCQUlRQUFBQThmODBNL3YvQUFEeC8rMEU1djhLQUFJQU9RQUFDZ0lBQkFBRUNnSUFBUUFOQWd3QTdRVG0vd0FBOGY4QUFBQUFEZ0lNQURReisvOEFBUEgvQUFBQUFBOENEQUR0Qk9iL1JpNEdBQUFBQUFBQUFBZUFQQUFBQUFRQ0VBQldmMFlBbkw2ZkFGWi9SZ0JXa0lvQUNnQUNBRG9BQUFvQ0FBUUFCQW9DQUFFQURRSU1BRmFRaWdCV2YwWUFBQUFBQUE0Q0RBQ2N2cDhBVm45R0FBQUFBQUFQQWd3QVZwQ0tBSnl0V3dBQUFBQUFBQUFIZ0QwQUFBQUVBaEFBQUFBZUFQcEJyZjhBQUI0QXRCT1kvd29BQWdBN0FBQUtBZ0FFQUFRS0FnQUJBQTBDREFDMEU1ai9BQUFlQUFBQUFBQU9BZ3dBK2tHdC93QUFIZ0FBQUFBQUR3SU1BTFFUbVA5R0xqTUFBQUFBQUFBQUFBQUFBQUFBQUFBPQ==</t>
        </r>
      </text>
    </comment>
    <comment ref="K286" authorId="0">
      <text>
        <r>
          <rPr>
            <sz val="9"/>
            <color indexed="81"/>
            <rFont val="Tahoma"/>
            <family val="2"/>
          </rPr>
          <t>QzIxSDIxQ2xONHxNQVNURVIgU0hFRVRQaWN0dXJlIDQ5N3xWbXBEUkRBeE1EQUVBd0lCQUFBQUFBQUFBQUFBQUFDQUFBQUFBQU1BRmdBQUFFTm9aVzFFY21GM0lERXlMakF1TWk0eE1EYzJCQUlRQUFBQXRmK2dtSDMvWTI1aUFFSDVx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QvUG9RZ1dDQVFBQUFBa0FCZ0lCQUFBQUNRQUdRZ0FBQkFJQWdBQkFBOElBZ0FCQUFPQU9nQUFBQVFDRUFBQUFMWC9vSmg5LzJOdVlnQkIrYWdBQklBQkFBQUFBQUlJQUFBQXRmL3RCT2IvQ2dBQ0FBSUFOd1FCQUFFQUFBU0FBZ0FBQUFBQ0NBQUFBTlAvN1FUbS93b0FBZ0FEQUFBQUJJQURBQUFBQUFJSUFBQUE0di9hQ2N6L0NnQUNBQVFBQWdRQ0FBY0FLd1FDQUFBQVNBUUFBQWFBQUFBQUFBQUNDQUEwaytYLzJuSEkvd1FDRUFETmJONy8ybkhJL3pTVDVmOE5wYy8vSXdnQkFBQUNCd0lBQUFBQUJ3MEFBUUFBQUFNQVlBRElBQU1BVGdBQUFBQUVnQVFBQUFBQUFnZ0FBQUFBQU5vSnpQOEtBQUlBQlFBQUFBU0FCUUFBQUFBQ0NBRC8vdzRBN1FUbS93b0FBZ0FHQUFJRUFnQUhBQ3NFQWdBQUFFZ0VBQUFHZ0FBQUFBQUFBZ2dBTTVNU0FPMXM0djhFQWhBQXpHd0xBTzFzNHY4emt4SUFJS0RwL3lNSUFRQUFBZ2NDQUFBQUFBY05BQUVBQUFBREFHQUF5QUFEQUU0QUFBQUFCSUFHQUFBQUFBSUlBQUFBQUFBQUFBQUFDZ0FDQUFjQUFBQUVnQWNBQUFBQUFnZ0EvLzhPQUJQN0dRQUtBQUlBQ0FBQ0JBSUFCd0FyQkFJQUFBQklCQUFBQm9BQUFBQUFBQUlJQURPVEVnQVRZeFlBQkFJUUFNeHNDd0FUWXhZQU01TVNBRWFXSFFBakNBRUFBQUlIQWdBQUFBQUhEUUFCQUFBQUF3QmdBTWdBQXdCT0FBQUFBQVNBQ0FBQUFBQUNDQUR0MVN3QTJoMGRBQW9BQWdBSkFEY0VBUUFCQUFBRWdBa0FBQUFBQWdnQXNCSXpBQVoyT2dBS0FBSUFDZ0EzQkFFQUFRQUFCSUFLQUFBQUFBSUlBSjBYR1FBR2Rra0FDZ0FDQUFzQUFBQUVnQXNBQUFBQUFnZ0ExdlFWQVBSTFp3QUtBQUlBREFBM0JBRUFBUUFBQklBTUFBQUFBQUlJQUJZNkxnQWw3bmdBQ2dBQ0FBMEFBQUFFZ0EwQUFBQUFBZ2dBVGhjckFCUEVsZ0FLQUFJQURnQUFBQVNBRGdBQUFBQUNDQUNQWEVNQVEyYW9BQW9BQWdBUEFBQUFCSUFQQUFBQUFBSUlBSmJFWGdDSE1wd0FDZ0FDQUJBQUFBQUVnQkFBQUFBQUFnZ0FYZWRoQUpsY2ZnQUtBQUlBRVFBQUFBU0FFUUFBQUFBQ0NBQWRva2tBYUxwc0FBb0FBZ0FTQUFBQUJJQVNBQUFBQUFJSUFFUE1BZ0FhWXpVQUNnQUNBQk1BTndRQkFBRUFBQVNBRXdBQUFBQUNDQUFBQU9ML0FBQUFBQW9BQWdBVUFBQUFCSUFVQUFBQUFBSUlBQUFBMC84VCt4a0FDZ0FDQUJVQUFnUUNBQkVBS3dRQ0FBQUFTQVFBQURjRUFRQUJCb0FBQUFBQUFBSUlBQUNnMXY4VFl4WUFCQUlRQUFCZ3ovOFRZeFlBbXJuVy8zbkpId0FqQ0FFQUFBSUhBZ0FBQUFVSEFRQUJBQWNPQUFFQUFBQURBR0FBeUFBREFFTnNBQUFBQUFTQUZRQUFBQUFDQ0FBQUFBOEF4dzZ5L3dvQUFnQVdBQUFBQklBV0FBQUFBQUlJQUFBQUxRREhEckwvQ2dBQ0FCY0FBQUFFZ0JjQUFBQUFBZ2dBQUFBOEFMUVRtUDhLQUFJQUdBQUFBQVNBR0FBQUFBQUNDQUFBQUMwQW9CaCsvd29BQWdBWkFBQUFCSUFaQUFBQUFBSUlBQUFBRHdDZ0dINy9DZ0FDQUJvQUFBQUVnQm9BQUFBQUFnZ0FBQUFBQUxRVG1QOEtBQUlBR3dBQ0JBSUFCd0FyQkFJQUFBQklCQUFBQm9BQUFBQUFBQUlJQURPVEF3QzBlNVQvQkFJUUFNMXMvUCswZTVUL001TURBT2V1bS84akNBRUFBQUlIQWdBQUFBQUhEUUFCQUFBQUF3QmdBTWdBQXdCT0FBQUFBQVdBSEFBQUFBb0FBZ0FjQUFRR0JBQUJBQUFBQlFZRUFBSUFBQUFLQmdFQUFRQUFCWUFkQUFBQUNnQUNBQjBBQkFZRUFBSUFBQUFGQmdRQUF3QUFBQUFHQWdDQUFBQUFCWUFlQUFBQUNnQUNBQjRBQkFZRUFBTUFBQUFGQmdRQUJBQUFBQUFHQWdDQUFBQUFCWUFmQUFBQUNnQUNBQjhBQkFZRUFBUUFBQUFGQmdRQUJRQUFBQUFHQWdDQUFBQUFCWUFnQUFBQUNnQUNBQ0FBQkFZRUFBVUFBQUFGQmdRQUJnQUFBQUFHQWdDQUFBQUFCWUFoQUFBQUNnQUNBQ0VBQkFZRUFBWUFBQUFGQmdRQUJ3QUFBQW9HQVFBQkFBQUZnQ0lBQUFBS0FBSUFJZ0FFQmdRQUJ3QUFBQVVHQkFBSUFBQUFDZ1lCQUFFQUFBV0FJd0FBQUFvQUFnQWpBQVFHQkFBSUFBQUFCUVlFQUFrQUFBQUtCZ0VBQVFBQUJZQWtBQUFBQ2dBQ0FDUUFCQVlFQUFrQUFBQUZCZ1FBQ2dBQUFBb0dBUUFCQUFBRmdDVUFBQUFLQUFJQUpRQUVCZ1FBQ2dBQUFBVUdCQUFMQUFBQUNnWUJBQUVBQUFXQUpnQUFBQW9BQWdBbUFBUUdCQUFMQUFBQUJRWUVBQXdBQUFBS0JnRUFBUUFBQllBbkFBQUFDZ0FDQUNjQUJBWUVBQXdBQUFBRkJnUUFEUUFBQUFBR0FnQ0FBQUFBQllBb0FBQUFDZ0FDQUNnQUJBWUVBQTBBQUFBRkJnUUFEZ0FBQUFBR0FnQ0FBQUFBQllBcEFBQUFDZ0FDQUNrQUJBWUVBQTRBQUFBRkJnUUFEd0FBQUFBR0FnQ0FBQUFBQllBcUFBQUFDZ0FDQUNvQUJBWUVBQThBQUFBRkJnUUFFQUFBQUFBR0FnQ0FBQUFBQllBckFBQUFDZ0FDQUNzQUJBWUVBQkFBQUFBRkJnUUFFUUFBQUFBR0FnQ0FBQUFBQllBc0FBQUFDZ0FDQUN3QUJBWUVBQXdBQUFBRkJnUUFFUUFBQUFBR0FnQ0FBQUFBQllBdEFBQUFDZ0FDQUMwQUJBWUVBQW9BQUFBRkJnUUFFZ0FBQUFvR0FRQUJBQUFGZ0M0QUFBQUtBQUlBTGdBRUJnUUFCd0FBQUFVR0JBQVNBQUFBQ2dZQkFBRUFBQVdBTHdBQUFBb0FBZ0F2QUFRR0JBQUdBQUFBQlFZRUFCTUFBQUFBQmdJQWdBQUFBQVdBTUFBQUFBb0FBZ0F3QUFRR0JBQUNBQUFBQlFZRUFCTUFBQUFBQmdJQWdBQUFBQVdBTVFBQUFBb0FBZ0F4QUFRR0JBQVRBQUFBQlFZRUFCUUFBQUFLQmdFQUFRQUFCWUF5QUFBQUNnQUNBRElBQkFZRUFBUUFBQUFGQmdRQUZRQUFBQUFBQllBekFBQUFDZ0FDQURNQUJBWUVBQlVBQUFBRkJnUUFGZ0FBQUFBR0FnQ0FBQUFBQllBMEFBQUFDZ0FDQURRQUJBWUVBQllBQUFBRkJnUUFGd0FBQUFBR0FnQ0FBQUFBQllBMUFBQUFDZ0FDQURVQUJBWUVBQmNBQUFBRkJnUUFHQUFBQUFBR0FnQ0FBQUFBQllBMkFBQUFDZ0FDQURZQUJBWUVBQmdBQUFBRkJnUUFHUUFBQUFBR0FnQ0FBQUFBQllBM0FBQUFDZ0FDQURjQUJBWUVBQmtBQUFBRkJnUUFHZ0FBQUFBR0FnQ0FBQUFBQllBNEFBQUFDZ0FDQURnQUJBWUVBQlVBQUFBRkJnUUFHZ0FBQUFBR0FnQ0FBQUFBQjRBN0FBQUFCQUlRQUFBQThmODBNL3YvQUFEeC8rMEU1djhLQUFJQU9RQUFDZ0lBQkFBRUNnSUFBUUFOQWd3QTdRVG0vd0FBOGY4QUFBQUFEZ0lNQURReisvOEFBUEgvQUFBQUFBOENEQUR0Qk9iL1JpNEdBQUFBQUFBQUFBZUFQQUFBQUFRQ0VBQldmMFlBbkw2ZkFGWi9SZ0JXa0lvQUNnQUNBRG9BQUFvQ0FBUUFCQW9DQUFFQURRSU1BRmFRaWdCV2YwWUFBQUFBQUE0Q0RBQ2N2cDhBVm45R0FBQUFBQUFQQWd3QVZwQ0tBSnl0V3dBQUFBQUFBQUFIZ0QwQUFBQUVBaEFBQUFBZUFQcEJyZjhBQUI0QXRCT1kvd29BQWdBN0FBQUtBZ0FFQUFRS0FnQUJBQTBDREFDMEU1ai9BQUFlQUFBQUFBQU9BZ3dBK2tHdC93QUFIZ0FBQUFBQUR3SU1BTFFUbVA5R0xqTUFBQUFBQUFBQUFBQUFBQUFBQUFBPQ==</t>
        </r>
      </text>
    </comment>
    <comment ref="J287" authorId="0">
      <text>
        <r>
          <rPr>
            <sz val="9"/>
            <color indexed="81"/>
            <rFont val="Tahoma"/>
            <family val="2"/>
          </rPr>
          <t>QzE3SDE3RjJONXxNQVNURVIgU0hFRVRQaWN0dXJlIDI2MXxWbXBEUkRBeE1EQUVBd0lCQUFBQUFBQUFBQUFBQUFDQUFBQUFBQU1BRmdBQUFFTm9aVzFFY21GM0lERXlMakF1TWk0eE1EYzJCQUlRQUROczRmL2FjY2ovQUFDV0FPY1B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53cS9SQVdDQVFBQUFBa0FCZ0lCQUFBQUNRQUdRZ0FBQkFJQWdBQkFBOElBZ0FCQUFPQU5nQUFBQVFDRUFBemJPSC8ybkhJL3dBQWxnRG5ENmtBQklBQkFBQUFBQUlJQUFBQWxnRHRCT2IvQ2dBQ0FBSUFOd1FCQUFFQUFBU0FBZ0FBQUFBQ0NBQUFBSGdBN1FUbS93b0FBZ0FEQUFJRUFnQUhBQ3NFQWdBQUFFZ0VBQUFHZ0FBQUFBQUFBZ2dBTTVON0FPMXM0djhFQWhBQXpHeDBBTzFzNHY4emszc0FJS0RwL3lNSUFRQUFBZ2NDQUFBQUFBY05BQUVBQUFBREFHQUF5QUFEQUU0QUFBQUFCSUFEQUFBQUFBSUlBQUFBYVFEYUNjei9DZ0FDQUFRQU53UUJBQUVBQUFTQUJBQUFBQUFDQ0FBQUFFc0EyZ25NL3dvQUFnQUZBRGNFQVFBQkFBQUVnQVVBQUFBQUFnZ0FBQUE4QU8wRTV2OEtBQUlBQmdBQ0JBSUFCd0FyQkFJQUFBQklCQUFBQm9BQUFBQUFBQUlJQURPVFB3RHRiT0wvQkFJUUFNeHNPQUR0Yk9ML001TS9BQ0NnNmY4akNBRUFBQUlIQWdBQUFBQUhEUUFCQUFBQUF3QmdBTWdBQXdCT0FBQUFBQVNBQmdBQUFBQUNDQUFBQUVzQUFBQUFBQW9BQWdBSEFEY0VBUUFCQUFBRWdBY0FBQUFBQWdnQUFBQnBBQUFBQUFBS0FBSUFDQUEzQkFFQUFRQUFCSUFJQUFBQUFBSUlBQUFBSGdEdEJPYi9DZ0FDQUFrQUFBQUVnQWtBQUFBQUFnZ0FBQUFQQU5vSnpQOEtBQUlBQ2dBQ0JBSUFCd0FyQkFJQUFBQklCQUFBQm9BQUFBQUFBQUlJQURPVEVnRGFjY2ovQkFJUUFNeHNDd0RhY2NqL001TVNBQTJsei84akNBRUFBQUlIQWdBQUFBQUhEUUFCQUFBQUF3QmdBTWdBQXdCT0FBQUFBQVNBQ2dBQUFBQUNDQUFCQVBILzJnbk0vd29BQWdBTEFBQUFCSUFMQUFBQUFBSUlBQUFBNHYvdEJPYi9DZ0FDQUF3QUFBQUVnQXdBQUFBQUFnZ0FBUUR4L3dBQUFBQUtBQUlBRFFBQUFBU0FEUUFBQUFBQ0NBREF1dWYvSFlnY0FBb0FBZ0FPQUFJRUFnQUhBQ3NFQWdBQUFFZ0VBQUFHZ0FBQUFBQUFBZ2dBOUUzci94M3dHQUFFQWhBQWpTZmsveDN3R0FEMFRldi9VQ01nQUNNSUFRQUFBZ2NDQUFBQUFBY05BQUVBQUFBREFHQUF5QUFEQUU0QUFBQUFCSUFPQUFBQUFBSUlBQUFBQUFCT0tpNEFDZ0FDQUE4QUFBQUVnQThBQUFBQUFnZ0FRRVVZQUIySUhBQUtBQUlBRUFBQ0JBSUFCd0FyQkFJQUFRQklCQUFBQm9BQUFBQUFBQUlJQUhQWUd3QWQ4QmdBQkFJUUFBeXlGQUFkOEJnQTZpOGtBRkFqSUFBakNBRUFBQUlIQWdBQUFBVUhBUUFGQkFjR0FBSUFBZ0FEQUFBSERnQUJBQUFBQXdCZ0FNZ0FBd0JPU0FBQUFBQUVnQkFBQUFBQUFnZ0FBQUFQQUFBQUFBQUtBQUlBRVFBQUFBU0FFUUFBQUFBQ0NBQUFBQUFBVGlwTUFBb0FBZ0FTQUFBQUJJQVNBQUFBQUFJSUFPMEU1djlPS2xzQUNnQUNBQk1BQUFBRWdCTUFBQUFBQWdnQTdRVG0vMDRxZVFBS0FBSUFGQUFBQUFTQUZBQUFBQUFDQ0FBQUFBQUFUaXFJQUFvQUFnQVZBQUFBQklBVkFBQUFBQUlJQUFBQUFBQk9LcVlBQ2dBQ0FCWUFBZ1FDQUFrQUt3UUNBQUFBU0FRQUFEY0VBUUFCQm9BQUFBQUFBQUlJQURPVEF3Qk85cUlBQkFJUUFNMXMvUDlPOXFJQU01TURBT2NQcVFBakNBRUFBQUlIQWdBQUFBQUhEUUFCQUFBQUF3QmdBTWdBQXdCR0FBQUFBQVNBRmdBQUFBQUNDQUFUK3hrQVRpcDVBQW9BQWdBWEFBQUFCSUFYQUFBQUFBSUlBQ2IyTXdCT0tvZ0FDZ0FDQUJnQUFnUUNBQWtBS3dRQ0FBQUFTQVFBQURjRUFRQUJCb0FBQUFBQUFBSUlBRm1KTndCTzlvUUFCQUlRQVBOaU1BQk85b1FBV1lrM0FPY1Bpd0FqQ0FFQUFBSUhBZ0FBQUFBSERRQUJBQUFBQXdCZ0FNZ0FBd0JHQUFBQUFBU0FHQUFBQUFBQ0NBQVQreGtBVGlwYkFBb0FBZ0FaQUFBQUJZQWFBQUFBQ2dBQ0FCb0FCQVlFQUFFQUFBQUZCZ1FBQWdBQUFBb0dBUUFCQUFBRmdCc0FBQUFLQUFJQUd3QUVCZ1FBQWdBQUFBVUdCQUFEQUFBQUNnWUJBQUVBQUFXQUhBQUFBQW9BQWdBY0FBUUdCQUFEQUFBQUJRWUVBQVFBQUFBS0JnRUFBUUFBQllBZEFBQUFDZ0FDQUIwQUJBWUVBQVFBQUFBRkJnUUFCUUFBQUFvR0FRQUJBQUFGZ0I0QUFBQUtBQUlBSGdBRUJnUUFCUUFBQUFVR0JBQUdBQUFBQ2dZQkFBRUFBQVdBSHdBQUFBb0FBZ0FmQUFRR0JBQUdBQUFBQlFZRUFBY0FBQUFLQmdFQUFRQUFCWUFnQUFBQUNnQUNBQ0FBQkFZRUFBSUFBQUFGQmdRQUJ3QUFBQW9HQVFBQkFBQUZnQ0VBQUFBS0FBSUFJUUFFQmdRQUJRQUFBQVVHQkFBSUFBQUFDZ1lCQUFFQUFBV0FJZ0FBQUFvQUFnQWlBQVFHQkFBSUFBQUFCUVlFQUFrQUFBQUFCZ0lBZ0FB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FCZ0lBZ0FBQUFBV0FLZ0FBQUFvQUFnQXFBQVFHQkFBSUFBQUFCUVlFQUJBQUFBQUFCZ0lBZ0FBQUFBV0FLd0FBQUFvQUFnQXJBQVFHQkFBTUFBQUFCUVlFQUJBQUFBQUFCZ0lBZ0FBQUFBV0FMQUFBQUFvQUFnQXNBQVFHQkFBT0FBQUFCUVlFQUJFQUFBQUFBQVdBTFFBQUFBb0FBZ0F0QUFRR0JBQVJBQUFBQlFZRUFCSUFBQUFBQmdJQWdBQUFBQVdBTGdBQUFBb0FBZ0F1QUFRR0JBQVNBQUFBQlFZRUFCTUFBQUFBQmdJQWdBQUFBQVdBTHdBQUFBb0FBZ0F2QUFRR0JBQVRBQUFBQlFZRUFCUUFBQUFBQmdJQWdBQUFBQVdBTUFBQUFBb0FBZ0F3QUFRR0JBQVVBQUFBQlFZRUFCVUFBQUFLQmdFQUFRQUFCWUF4QUFBQUNnQUNBREVBQkFZRUFCUUFBQUFGQmdRQUZnQUFBQUFHQWdDQUFBQUFCWUF5QUFBQUNnQUNBRElBQkFZRUFCWUFBQUFGQmdRQUZ3QUFBQW9HQVFBQkFBQUZnRE1BQUFBS0FBSUFNd0FFQmdRQUZnQUFBQVVHQkFBWUFBQUFBQVlDQUlBQUFBQUZnRFFBQUFBS0FBSUFOQUFFQmdRQUVRQUFBQVVHQkFBWUFBQUFBQVlDQUlBQUFBQUhnRGNBQUFBRUFoQUFBQUFBQURReisvOEFBQUFBN1FUbS93b0FBZ0ExQUFBS0FnQUVBQVFLQWdBQkFBMENEQUR0Qk9iL0FBQUFBQUFBQUFBT0Fnd0FORFA3L3dBQUFBQUFBQUFBRHdJTUFPMEU1djlHTGhVQUFBQUFBQUFBQjRBNEFBQUFCQUlRQUFBQUFBRFFmU1FBQUFBQUFFNmxGQUFLQUFJQU5nQUFDZ0lBQkFBRUNnSUFBUUFOQWd3QVRxVVVBQUFBQUFBQUFBQUFEZ0lNQU5COUpBQUFBQUFBQUFBQUFBOENEQUJPcFJRQWdkZ1BBQUFBQUFBQUFBZUFPUUFBQUFRQ0VBQUFBQUFBbEZoL0FBQUFBQUJPS21vQUNnQUNBRGNBQUFvQ0FBUUFCQW9DQUFFQURRSU1BRTRxYWdBQUFBQUFBQUFBQUE0Q0RBQ1VXSDhBQUFBQUFBQUFBQUFQQWd3QVRpcHFBRVl1RlFBQUFBQUFBQUFBQUFBQUFBQUFBQT09</t>
        </r>
      </text>
    </comment>
    <comment ref="K287" authorId="0">
      <text>
        <r>
          <rPr>
            <sz val="9"/>
            <color indexed="81"/>
            <rFont val="Tahoma"/>
            <family val="2"/>
          </rPr>
          <t>QzE3SDE3RjJONXxNQVNURVIgU0hFRVRQaWN0dXJlIDI2MXxWbXBEUkRBeE1EQUVBd0lCQUFBQUFBQUFBQUFBQUFDQUFBQUFBQU1BRmdBQUFFTm9aVzFFY21GM0lERXlMakF1TWk0eE1EYzJCQUlRQUROczRmL2FjY2ovQUFDV0FPY1B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53cS9SQVdDQVFBQUFBa0FCZ0lCQUFBQUNRQUdRZ0FBQkFJQWdBQkFBOElBZ0FCQUFPQU5nQUFBQVFDRUFBemJPSC8ybkhJL3dBQWxnRG5ENmtBQklBQkFBQUFBQUlJQUFBQWxnRHRCT2IvQ2dBQ0FBSUFOd1FCQUFFQUFBU0FBZ0FBQUFBQ0NBQUFBSGdBN1FUbS93b0FBZ0FEQUFJRUFnQUhBQ3NFQWdBQUFFZ0VBQUFHZ0FBQUFBQUFBZ2dBTTVON0FPMXM0djhFQWhBQXpHeDBBTzFzNHY4emszc0FJS0RwL3lNSUFRQUFBZ2NDQUFBQUFBY05BQUVBQUFBREFHQUF5QUFEQUU0QUFBQUFCSUFEQUFBQUFBSUlBQUFBYVFEYUNjei9DZ0FDQUFRQU53UUJBQUVBQUFTQUJBQUFBQUFDQ0FBQUFFc0EyZ25NL3dvQUFnQUZBRGNFQVFBQkFBQUVnQVVBQUFBQUFnZ0FBQUE4QU8wRTV2OEtBQUlBQmdBQ0JBSUFCd0FyQkFJQUFBQklCQUFBQm9BQUFBQUFBQUlJQURPVFB3RHRiT0wvQkFJUUFNeHNPQUR0Yk9ML001TS9BQ0NnNmY4akNBRUFBQUlIQWdBQUFBQUhEUUFCQUFBQUF3QmdBTWdBQXdCT0FBQUFBQVNBQmdBQUFBQUNDQUFBQUVzQUFBQUFBQW9BQWdBSEFEY0VBUUFCQUFBRWdBY0FBQUFBQWdnQUFBQnBBQUFBQUFBS0FBSUFDQUEzQkFFQUFRQUFCSUFJQUFBQUFBSUlBQUFBSGdEdEJPYi9DZ0FDQUFrQUFBQUVnQWtBQUFBQUFnZ0FBQUFQQU5vSnpQOEtBQUlBQ2dBQ0JBSUFCd0FyQkFJQUFBQklCQUFBQm9BQUFBQUFBQUlJQURPVEVnRGFjY2ovQkFJUUFNeHNDd0RhY2NqL001TVNBQTJsei84akNBRUFBQUlIQWdBQUFBQUhEUUFCQUFBQUF3QmdBTWdBQXdCT0FBQUFBQVNBQ2dBQUFBQUNDQUFCQVBILzJnbk0vd29BQWdBTEFBQUFCSUFMQUFBQUFBSUlBQUFBNHYvdEJPYi9DZ0FDQUF3QUFBQUVnQXdBQUFBQUFnZ0FBUUR4L3dBQUFBQUtBQUlBRFFBQUFBU0FEUUFBQUFBQ0NBREF1dWYvSFlnY0FBb0FBZ0FPQUFJRUFnQUhBQ3NFQWdBQUFFZ0VBQUFHZ0FBQUFBQUFBZ2dBOUUzci94M3dHQUFFQWhBQWpTZmsveDN3R0FEMFRldi9VQ01nQUNNSUFRQUFBZ2NDQUFBQUFBY05BQUVBQUFBREFHQUF5QUFEQUU0QUFBQUFCSUFPQUFBQUFBSUlBQUFBQUFCT0tpNEFDZ0FDQUE4QUFBQUVnQThBQUFBQUFnZ0FRRVVZQUIySUhBQUtBQUlBRUFBQ0JBSUFCd0FyQkFJQUFRQklCQUFBQm9BQUFBQUFBQUlJQUhQWUd3QWQ4QmdBQkFJUUFBeXlGQUFkOEJnQTZpOGtBRkFqSUFBakNBRUFBQUlIQWdBQUFBVUhBUUFGQkFjR0FBSUFBZ0FEQUFBSERnQUJBQUFBQXdCZ0FNZ0FBd0JPU0FBQUFBQUVnQkFBQUFBQUFnZ0FBQUFQQUFBQUFBQUtBQUlBRVFBQUFBU0FFUUFBQUFBQ0NBQUFBQUFBVGlwTUFBb0FBZ0FTQUFBQUJJQVNBQUFBQUFJSUFPMEU1djlPS2xzQUNnQUNBQk1BQUFBRWdCTUFBQUFBQWdnQTdRVG0vMDRxZVFBS0FBSUFGQUFBQUFTQUZBQUFBQUFDQ0FBQUFBQUFUaXFJQUFvQUFnQVZBQUFBQklBVkFBQUFBQUlJQUFBQUFBQk9LcVlBQ2dBQ0FCWUFBZ1FDQUFrQUt3UUNBQUFBU0FRQUFEY0VBUUFCQm9BQUFBQUFBQUlJQURPVEF3Qk85cUlBQkFJUUFNMXMvUDlPOXFJQU01TURBT2NQcVFBakNBRUFBQUlIQWdBQUFBQUhEUUFCQUFBQUF3QmdBTWdBQXdCR0FBQUFBQVNBRmdBQUFBQUNDQUFUK3hrQVRpcDVBQW9BQWdBWEFBQUFCSUFYQUFBQUFBSUlBQ2IyTXdCT0tvZ0FDZ0FDQUJnQUFnUUNBQWtBS3dRQ0FBQUFTQVFBQURjRUFRQUJCb0FBQUFBQUFBSUlBRm1KTndCTzlvUUFCQUlRQVBOaU1BQk85b1FBV1lrM0FPY1Bpd0FqQ0FFQUFBSUhBZ0FBQUFBSERRQUJBQUFBQXdCZ0FNZ0FBd0JHQUFBQUFBU0FHQUFBQUFBQ0NBQVQreGtBVGlwYkFBb0FBZ0FaQUFBQUJZQWFBQUFBQ2dBQ0FCb0FCQVlFQUFFQUFBQUZCZ1FBQWdBQUFBb0dBUUFCQUFBRmdCc0FBQUFLQUFJQUd3QUVCZ1FBQWdBQUFBVUdCQUFEQUFBQUNnWUJBQUVBQUFXQUhBQUFBQW9BQWdBY0FBUUdCQUFEQUFBQUJRWUVBQVFBQUFBS0JnRUFBUUFBQllBZEFBQUFDZ0FDQUIwQUJBWUVBQVFBQUFBRkJnUUFCUUFBQUFvR0FRQUJBQUFGZ0I0QUFBQUtBQUlBSGdBRUJnUUFCUUFBQUFVR0JBQUdBQUFBQ2dZQkFBRUFBQVdBSHdBQUFBb0FBZ0FmQUFRR0JBQUdBQUFBQlFZRUFBY0FBQUFLQmdFQUFRQUFCWUFnQUFBQUNnQUNBQ0FBQkFZRUFBSUFBQUFGQmdRQUJ3QUFBQW9HQVFBQkFBQUZnQ0VBQUFBS0FBSUFJUUFFQmdRQUJRQUFBQVVHQkFBSUFBQUFDZ1lCQUFFQUFBV0FJZ0FBQUFvQUFnQWlBQVFHQkFBSUFBQUFCUVlFQUFrQUFBQUFCZ0lBZ0FB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FCZ0lBZ0FBQUFBV0FLZ0FBQUFvQUFnQXFBQVFHQkFBSUFBQUFCUVlFQUJBQUFBQUFCZ0lBZ0FBQUFBV0FLd0FBQUFvQUFnQXJBQVFHQkFBTUFBQUFCUVlFQUJBQUFBQUFCZ0lBZ0FBQUFBV0FMQUFBQUFvQUFnQXNBQVFHQkFBT0FBQUFCUVlFQUJFQUFBQUFBQVdBTFFBQUFBb0FBZ0F0QUFRR0JBQVJBQUFBQlFZRUFCSUFBQUFBQmdJQWdBQUFBQVdBTGdBQUFBb0FBZ0F1QUFRR0JBQVNBQUFBQlFZRUFCTUFBQUFBQmdJQWdBQUFBQVdBTHdBQUFBb0FBZ0F2QUFRR0JBQVRBQUFBQlFZRUFCUUFBQUFBQmdJQWdBQUFBQVdBTUFBQUFBb0FBZ0F3QUFRR0JBQVVBQUFBQlFZRUFCVUFBQUFLQmdFQUFRQUFCWUF4QUFBQUNnQUNBREVBQkFZRUFCUUFBQUFGQmdRQUZnQUFBQUFHQWdDQUFBQUFCWUF5QUFBQUNnQUNBRElBQkFZRUFCWUFBQUFGQmdRQUZ3QUFBQW9HQVFBQkFBQUZnRE1BQUFBS0FBSUFNd0FFQmdRQUZnQUFBQVVHQkFBWUFBQUFBQVlDQUlBQUFBQUZnRFFBQUFBS0FBSUFOQUFFQmdRQUVRQUFBQVVHQkFBWUFBQUFBQVlDQUlBQUFBQUhnRGNBQUFBRUFoQUFBQUFBQURReisvOEFBQUFBN1FUbS93b0FBZ0ExQUFBS0FnQUVBQVFLQWdBQkFBMENEQUR0Qk9iL0FBQUFBQUFBQUFBT0Fnd0FORFA3L3dBQUFBQUFBQUFBRHdJTUFPMEU1djlHTGhVQUFBQUFBQUFBQjRBNEFBQUFCQUlRQUFBQUFBRFFmU1FBQUFBQUFFNmxGQUFLQUFJQU5nQUFDZ0lBQkFBRUNnSUFBUUFOQWd3QVRxVVVBQUFBQUFBQUFBQUFEZ0lNQU5COUpBQUFBQUFBQUFBQUFBOENEQUJPcFJRQWdkZ1BBQUFBQUFBQUFBZUFPUUFBQUFRQ0VBQUFBQUFBbEZoL0FBQUFBQUJPS21vQUNnQUNBRGNBQUFvQ0FBUUFCQW9DQUFFQURRSU1BRTRxYWdBQUFBQUFBQUFBQUE0Q0RBQ1VXSDhBQUFBQUFBQUFBQUFQQWd3QVRpcHFBRVl1RlFBQUFBQUFBQUFBQUFBQUFBQUFBQT09</t>
        </r>
      </text>
    </comment>
    <comment ref="J288" authorId="0">
      <text>
        <r>
          <rPr>
            <sz val="9"/>
            <color indexed="81"/>
            <rFont val="Tahoma"/>
            <family val="2"/>
          </rPr>
          <t>QzI1SDI5TjdPMnxNQVNURVIgU0hFRVRQaWN0dXJlIDcxM3xWbXBEUkRBeE1EQUVBd0lCQUFBQUFBQUFBQUFBQUFDQUFBQUFBQU1BRmdBQUFFTm9aVzFFY21GM0lERXlMakF1TWk0eE1EYzJCQUlRQUpsbDIvL2FpY3YvZGllSkFBMVRQd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SQUFBQUJBSVFBQUFBQUFBQUFBQUFBQUJ4Qkd0TWF3VVdDQVFBQUFBa0FCZ0lCQUFBQUNRQUdRZ0FBQkFJQWdBQkFBOElBZ0FCQUFPQVN3QUFBQVFDRUFDWlpkdi8yb25MLzNZbmlRQU5VejhCQklBQkFBQUFBQUlJQUNNR1dBQ3NSVDhCQ2dBQ0FBSUFOd1FCQUFFQUFBU0FBZ0FBQUFBQ0NBQmM0MVFBdjI4aEFRb0FBZ0FEQUFBQUJJQURBQUFBQUFJSUFHUkxjQUI3b3kwQkNnQUNBQVFBTndRQkFBRUFBQVNBQkFBQUFBQUNDQUFjbmp3QTd4RXpBUW9BQWdBRkFEY0VBUUFCQUFBRWdBVUFBQUFBQWdnQWxjQlJBTkdaQXdFS0FBSUFCZ0FDQkFJQUNBQXJCQUlBQUFCSUJBQUFOd1FCQUFFR2dBQUFBQUFBQWdnQWxXQlZBTkd4L3dBRUFoQUFsU0JPQU5HeC93QXVlbFVBMFhFSEFTTUlBUUFBQWdjQ0FBQUFBQWNOQUFFQUFBQURBR0FBeUFBREFFOEFBQUFBQklBR0FBQUFBQUlJQU5VRmFnQ2c5L0VBQ2dBQ0FBY0FBQUFFZ0FjQUFBQUFBZ2dBM0cyRkFGMHIvZ0FLQUFJQUNBQUNCQUlBQ0FBckJBSUFBQUJJQkFBQU53UUJBQUVHZ0FBQUFBQUFBZ2dBM0EySkFGMUQrZ0FFQWhBQTNNMkJBRjFEK2dCMko0a0FYUU1DQVNNSUFRQUFBZ2NDQUFBQUFBY05BQUVBQUFBREFHQUF5QUFEQUU4QUFBQUFCSUFJQUFBQUFBSUlBQTdqWmdDeklkUUFDZ0FDQUFrQUFnUUNBQWNBS3dRQ0FBQUFTQVFBQUFhQUFBQUFBQUFDQ0FCQmRtb0FzNG5RQUFRQ0VBRGFUMk1BczRuUUFFRjJhZ0Rtdk5jQUl3Z0JBQUFDQndJQUFBQUFCdzBBQVFBQUFBTUFZQURJQUFNQVRnQUFBQUFFZ0FrQUFBQUFBZ2dBVGloL0FJSi93Z0FLQUFJQUNnQTNCQUVBQVFBQUJJQUtBQUFBQUFJSUFJWUZmQUNVcWFRQUNnQUNBQXNBTndRQkFBRUFBQVNBQ3dBQUFBQUNDQUIvbldBQTEzV1lBQW9BQWdBTUFBQUFCSUFNQUFBQUFBSUlBTGg2WFFEcW4zb0FDZ0FDQUEwQU53UUJBQUVBQUFTQURRQUFBQUFDQ0FDd0VrSUFMV3h1QUFvQUFnQU9BQUlFQWdBSEFDc0VBZ0FBQUVnRUFBQUdnQUFBQUFBQUFnZ0E0NlZGQUMzVWFnQUVBaEFBZlg4K0FDM1VhZ0RqcFVVQVlBZHlBQ01JQVFBQUFnY0NBQUFBQUFjTkFBRUFBQUFEQUdBQXlBQURBRTRBQUFBQUJJQU9BQUFBQUFJSUFPM1ZPd0FBRkZFQUNnQUNBQThBQWdRQ0FBY0FLd1FDQUFBQVNBUUFBQWFBQUFBQUFBQUNDQUFnYVQ4QUFIeE5BQVFDRUFDNlFqZ0FBSHhOQUNCcFB3QTByMVFBSXdnQkFBQUNCd0lBQUFBQUJ3MEFBUUFBQUFNQVlBRElBQU1BVGdBQUFBQUVnQThBQUFBQUFnZ0EvLzhkQURueFRRQUtBQUlBRUFBQUFBU0FFQUFBQUFBQ0NBRC8vdzRBSnZZekFBb0FBZ0FSQUFBQUJJQVJBQUFBQUFJSUFBQUE4ZjhtOWpNQUNnQUNBQklBQUFBRWdCSUFBQUFBQWdnQUFBRGkveFA3R1FBS0FBSUFFd0FDQkFJQUJ3QXJCQUlBQUFCSUJBQUFCb0FBQUFBQUFBSUlBRFNUNWY4VFl4WUFCQUlRQU0xczN2OFRZeFlBTkpQbC8wYVdIUUFqQ0FFQUFBSUhBZ0FBQUFBSERRQUJBQUFBQXdCZ0FNZ0FBd0JPQUFBQUFBU0FFd0FBQUFBQ0NBQUFBUEgvQUFBQUFBb0FBZ0FVQUFBQUJJQVVBQUFBQUFJSUFBRUE0di90Qk9iL0NnQUNBQlVBQUFBRWdCVUFBQUFBQWdnQUFRRHgvOW9KelA4S0FBSUFGZ0FBQUFTQUZnQUFBQUFDQ0FBQUFBOEEyZ25NL3dvQUFnQVhBQUFBQklBWEFBQUFBQUlJQUFBQUhnRHRCT2IvQ2dBQ0FCZ0FBQUFFZ0JnQUFBQUFBZ2dBQUFBUEFBQUFBQUFLQUFJQUdRQUFBQVNBR1FBQUFBQUNDQUQvL3gwQUUvc1pBQW9BQWdBYUFBQUFCSUFhQUFBQUFBSUlBRVBNRVFCQldXa0FDZ0FDQUJzQUFBQUVnQnNBQUFBQUFnZ0FKMFQxLzRHZWNnQUtBQUlBSEFBQUFBU0FIQUFBQUFBQ0NBRE0rTjcvbEl0ZUFBb0FBZ0FkQUFJRUFnQUhBQ3NFQWdBQ0FFZ0VBQUEzQkFFQUFRYUFBQUFBQUFBQ0NBQUFqT0wvbENOaUFBUUNFQUNaWmR2L2xKTlBBRE8vNVArVUkySUFJd2dCQVA4QkJ3RUEvd0lIQWdBQUFBVUhBUUFEQUFjUEFBRUFBQUFEQUdBQXlBQURBRTVJTWdBQUFBQUVnQjBBQUFBQUFnZ0FaQWZ2LzYzMmp3QUtBQUlBSGdBQ0JBSUFCd0FyQkFJQUFBQklCQUFBQm9BQUFBQUFBQUlJQUplYTh2K3RYb3dBQkFJUUFEQjA2Lyt0WG93QWw1cnkvK0NSa3dBakNBRUFBQUlIQWdBQUFBQUhEUUFCQUFBQUF3QmdBTWdBQXdCT0FBQUFBQVNBSGdBQUFBQUNDQUM5VWdVQW1nbWtBQW9BQWdBZkFBQUFCSUFmQUFBQUFBSUlBTnJhSVFCWnhKb0FDZ0FDQUNBQUFnUUNBQWNBS3dRQ0FBQUFTQVFBQUFhQUFBQUFBQUFDQ0FBTmJpVUFXU3lYQUFRQ0VBQ25SeDRBV1N5WEFBMXVKUUNOWDU0QUl3Z0JBQUFDQndJQUFBQUFCdzBBQVFBQUFBTUFZQURJQUFNQVRnQUFBQUFFZ0NBQUFBQUFBZ2dBblJjb0FDMXNmUUFLQUFJQUlRQUFBQVNBSVFBQUFBQUNDQUEvV0VnQUNCaXFBQW9BQWdBaUFEY0VBUUFCQUFBRWdDSUFBQUFBQWdnQUJudExBUGJ0eHdBS0FBSUFJd0EzQkFFQUFRQUFCWUFrQUFBQUNnQUNBQ1FBQkFZRUFBRUFBQUFGQmdRQUFnQUFBQW9HQVFBQkFBQUZnQ1VBQUFBS0FBSUFKUUFFQmdRQUFnQUFBQVVHQkFBREFBQUFDZ1lCQUFFQUFBV0FKZ0FBQUFvQUFnQW1BQVFHQkFBQ0FBQUFCUVlFQUFRQUFBQUtCZ0VBQVFBQUJZQW5BQUFBQ2dBQ0FDY0FCQVlFQUFJQUFBQUZCZ1FBQlFBQUFBb0dBUUFCQUFBRmdDZ0FBQUFLQUFJQUtBQUVCZ1FBQlFBQUFBVUdCQUFHQUFBQUNnWUJBQUVBQUFXQUtRQUFBQW9BQWdBcEFBUUdCQUFHQUFBQUJRWUVBQWNBQUFBQUJnSUFBZ0FBQUFXQUtnQUFBQW9BQWdBcUFBUUdCQUFHQUFBQUJRWUVBQWdBQUFBS0JnRUFBUUFBQllBckFBQUFDZ0FDQUNzQUJBWUVBQWdBQUFBRkJnUUFDUUFBQUFvR0FRQUJBQUFGZ0N3QUFBQUtBQUlBTEFBRUJnUUFDUUFBQUFVR0JBQUtBQUFBQ2dZQkFBRUFBQVdBTFFBQUFBb0FBZ0F0QUFRR0JBQUtBQUFBQlFZRUFBc0FBQUFLQmdFQUFRQUFCWUF1QUFBQUNnQUNBQzRBQkFZRUFBc0FBQUFGQmdRQURBQUFBQW9HQVFBQkFBQUZnQzhBQUFBS0FBSUFMd0FFQmdRQURBQUFBQVVHQkFBTkFBQUFDZ1lCQUFFQUFBV0FNQUFBQUFvQUFnQXdBQVFHQkFBTkFBQUFCUVlFQUE0QUFBQUFCZ0lBZ0FBQUFBV0FNUUFBQUFvQUFnQXhBQVFHQkFBT0FBQUFCUVlFQUE4QUFBQUFCZ0lBZ0FBQUFBV0FNZ0FBQUFvQUFnQXlBQVFHQkFBUEFBQUFCUVlFQUJBQUFBQUFBQVdBTXdBQUFBb0FBZ0F6QUFRR0JBQVFBQUFBQlFZRUFCRUFBQUFBQmdJQWdBQUFBQVdBTkFBQUFBb0FBZ0EwQUFRR0JBQVJBQUFBQlFZRUFCSUFBQUFBQmdJQWdBQUFBQVdBTlFBQUFBb0FBZ0ExQUFRR0JBQVNBQUFBQlFZRUFCTUFBQUFBQmdJQWdBQUFBQVdBTmdBQUFBb0FBZ0EyQUFRR0JBQVRBQUFBQlFZRUFCUUFBQUFBQmdJQWdBQUFBQVdBTndBQUFBb0FBZ0EzQUFRR0JBQVVBQUFBQlFZRUFCVUFBQUFBQmdJQWdBQUFBQVdBT0FBQUFBb0FBZ0E0QUFRR0JBQVZBQUFBQlFZRUFCWUFBQUFBQmdJQWdBQUFBQVdBT1FBQUFBb0FBZ0E1QUFRR0JBQVdBQUFBQlFZRUFCY0FBQUFBQmdJQWdBQUFBQVdBT2dBQUFBb0FBZ0E2QUFRR0JBQVhBQUFBQlFZRUFCZ0FBQUFBQmdJQWdBQUFBQVdBT3dBQUFBb0FBZ0E3QUFRR0JBQVRBQUFBQlFZRUFCZ0FBQUFBQmdJQWdBQUFBQVdBUEFBQUFBb0FBZ0E4QUFRR0JBQVlBQUFBQlFZRUFCa0FBQUFBQmdJQWdBQUFBQVdBUFFBQUFBb0FBZ0E5QUFRR0JBQVFBQUFBQlFZRUFCa0FBQUFBQmdJQWdBQUFBQVdBUGdBQUFBb0FBZ0ErQUFRR0JBQVBBQUFBQlFZRUFCb0FBQUFBQmdJQWdBQUFBQVdBUHdBQUFBb0FBZ0EvQUFRR0JBQWFBQUFBQlFZRUFCc0FBQUFBQmdJQWdBQUFBQVdBUUFBQUFBb0FBZ0JBQUFRR0JBQWJBQUFBQlFZRUFCd0FBQUFLQmdFQUFRQUFCWUJCQUFBQUNnQUNBRUVBQkFZRUFCc0FBQUFGQmdRQUhRQUFBQUFHQWdDQUFBQUFCWUJDQUFBQUNnQUNBRUlBQkFZRUFCMEFBQUFGQmdRQUhnQUFBQUFHQWdDQUFBQUFCWUJEQUFBQUNnQUNBRU1BQkFZRUFCNEFBQUFGQmdRQUh3QUFBQUFHQWdDQUFBQUFCWUJFQUFBQUNnQUNBRVFBQkFZRUFCOEFBQUFGQmdRQUlBQUFBQUFHQWdDQUFBQUFCWUJGQUFBQUNnQUNBRVVBQkFZRUFBMEFBQUFGQmdRQUlBQUFBQUFHQWdDQUFBQUFCWUJHQUFBQUNnQUNBRVlBQkFZRUFCb0FBQUFGQmdRQUlBQUFBQUFHQWdDQUFBQUFCWUJIQUFBQUNnQUNBRWNBQkFZRUFBc0FBQUFGQmdRQUlRQUFBQW9HQVFBQkFBQUZnRWdBQUFBS0FBSUFTQUFFQmdRQUlRQUFBQVVHQkFBaUFBQUFDZ1lCQUFFQUFBV0FTUUFBQUFvQUFnQkpBQVFHQkFBSUFBQUFCUVlFQUNJQUFBQUtCZ0VBQVFBQUI0Qk1BQUFBQkFJUUFIL0NLZ0I1NDNNQWY4SXFBUGNLWkFBS0FBSUFTZ0FRQUVjQUFBQlVhR1Z5WlNCcGN5QmhJSFpoYkdWdVkyVWdiM0lnWTJoaGNtZGxJR1Z5Y205eUlITnZiV1YzYUdWeVpTQnBiaUIwYUdseklHRnliMjFoZEdsaklITjVjM1JsYlM0QUNnSUFCQUFFQ2dJQUFRQU5BZ3dBOXdwa0FIL0NLZ0FBQUFBQURnSU1BSG5qY3dCL3dpb0FBQUFBQUE4Q0RBRDNDbVFBQVpzNkFBQUFBQUFBQUFlQVRRQUFBQVFDRUFBQUFBQUFXU2t2QUFBQUFBQVQreGtBQ2dBQ0FFc0FBQW9DQUFRQUJBb0NBQUVBRFFJTUFCUDdHUUFBQUFBQUFBQUFBQTRDREFCWktTOEFBQUFBQUFBQUFBQVBBZ3dBRS9zWkFFWXVGUUFBQUFBQUFBQUhnRTRBQUFBRUFoQUFBQUFBQURReisvOEFBQUFBN1FUbS93b0FBZ0JNQUFBS0FnQUVBQVFLQWdBQkFBMENEQUR0Qk9iL0FBQUFBQUFBQUFBT0Fnd0FORFA3L3dBQUFBQUFBQUFBRHdJTUFPMEU1djlHTGhVQUFBQUFBQUFBQjRCUEFBQUFCQUlRQUlDUEN3Q3ozNXNBZ0k4TEFHMnhoZ0FLQUFJQVRRQUFDZ0lBQkFBRUNnSUFBUUFOQWd3QWJiR0dBSUNQQ3dBQUFBQUFEZ0lNQUxQZm13Q0Fqd3NBQUFBQUFBOENEQUJ0c1lZQXhyMGdBQUFBQUFBQUFBQUFBQUFBQUFBQQ==</t>
        </r>
      </text>
    </comment>
    <comment ref="K288" authorId="0">
      <text>
        <r>
          <rPr>
            <sz val="9"/>
            <color indexed="81"/>
            <rFont val="Tahoma"/>
            <family val="2"/>
          </rPr>
          <t>QzI1SDI5TjdPMnxNQVNURVIgU0hFRVRQaWN0dXJlIDcxM3xWbXBEUkRBeE1EQUVBd0lCQUFBQUFBQUFBQUFBQUFDQUFBQUFBQU1BRmdBQUFFTm9aVzFFY21GM0lERXlMakF1TWk0eE1EYzJCQUlRQUpsbDIvL2FpY3YvZGllSkFBMVRQd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SQUFBQUJBSVFBQUFBQUFBQUFBQUFBQUJ4Qkd0TWF3VVdDQVFBQUFBa0FCZ0lCQUFBQUNRQUdRZ0FBQkFJQWdBQkFBOElBZ0FCQUFPQVN3QUFBQVFDRUFDWlpkdi8yb25MLzNZbmlRQU5VejhCQklBQkFBQUFBQUlJQUNNR1dBQ3NSVDhCQ2dBQ0FBSUFOd1FCQUFFQUFBU0FBZ0FBQUFBQ0NBQmM0MVFBdjI4aEFRb0FBZ0FEQUFBQUJJQURBQUFBQUFJSUFHUkxjQUI3b3kwQkNnQUNBQVFBTndRQkFBRUFBQVNBQkFBQUFBQUNDQUFjbmp3QTd4RXpBUW9BQWdBRkFEY0VBUUFCQUFBRWdBVUFBQUFBQWdnQWxjQlJBTkdaQXdFS0FBSUFCZ0FDQkFJQUNBQXJCQUlBQUFCSUJBQUFOd1FCQUFFR2dBQUFBQUFBQWdnQWxXQlZBTkd4L3dBRUFoQUFsU0JPQU5HeC93QXVlbFVBMFhFSEFTTUlBUUFBQWdjQ0FBQUFBQWNOQUFFQUFBQURBR0FBeUFBREFFOEFBQUFBQklBR0FBQUFBQUlJQU5VRmFnQ2c5L0VBQ2dBQ0FBY0FBQUFFZ0FjQUFBQUFBZ2dBM0cyRkFGMHIvZ0FLQUFJQUNBQUNCQUlBQ0FBckJBSUFBQUJJQkFBQU53UUJBQUVHZ0FBQUFBQUFBZ2dBM0EySkFGMUQrZ0FFQWhBQTNNMkJBRjFEK2dCMko0a0FYUU1DQVNNSUFRQUFBZ2NDQUFBQUFBY05BQUVBQUFBREFHQUF5QUFEQUU4QUFBQUFCSUFJQUFBQUFBSUlBQTdqWmdDeklkUUFDZ0FDQUFrQUFnUUNBQWNBS3dRQ0FBQUFTQVFBQUFhQUFBQUFBQUFDQ0FCQmRtb0FzNG5RQUFRQ0VBRGFUMk1BczRuUUFFRjJhZ0Rtdk5jQUl3Z0JBQUFDQndJQUFBQUFCdzBBQVFBQUFBTUFZQURJQUFNQVRnQUFBQUFFZ0FrQUFBQUFBZ2dBVGloL0FJSi93Z0FLQUFJQUNnQTNCQUVBQVFBQUJJQUtBQUFBQUFJSUFJWUZmQUNVcWFRQUNnQUNBQXNBTndRQkFBRUFBQVNBQ3dBQUFBQUNDQUIvbldBQTEzV1lBQW9BQWdBTUFBQUFCSUFNQUFBQUFBSUlBTGg2WFFEcW4zb0FDZ0FDQUEwQU53UUJBQUVBQUFTQURRQUFBQUFDQ0FDd0VrSUFMV3h1QUFvQUFnQU9BQUlFQWdBSEFDc0VBZ0FBQUVnRUFBQUdnQUFBQUFBQUFnZ0E0NlZGQUMzVWFnQUVBaEFBZlg4K0FDM1VhZ0RqcFVVQVlBZHlBQ01JQVFBQUFnY0NBQUFBQUFjTkFBRUFBQUFEQUdBQXlBQURBRTRBQUFBQUJJQU9BQUFBQUFJSUFPM1ZPd0FBRkZFQUNnQUNBQThBQWdRQ0FBY0FLd1FDQUFBQVNBUUFBQWFBQUFBQUFBQUNDQUFnYVQ4QUFIeE5BQVFDRUFDNlFqZ0FBSHhOQUNCcFB3QTByMVFBSXdnQkFBQUNCd0lBQUFBQUJ3MEFBUUFBQUFNQVlBRElBQU1BVGdBQUFBQUVnQThBQUFBQUFnZ0EvLzhkQURueFRRQUtBQUlBRUFBQUFBU0FFQUFBQUFBQ0NBRC8vdzRBSnZZekFBb0FBZ0FSQUFBQUJJQVJBQUFBQUFJSUFBQUE4ZjhtOWpNQUNnQUNBQklBQUFBRWdCSUFBQUFBQWdnQUFBRGkveFA3R1FBS0FBSUFFd0FDQkFJQUJ3QXJCQUlBQUFCSUJBQUFCb0FBQUFBQUFBSUlBRFNUNWY4VFl4WUFCQUlRQU0xczN2OFRZeFlBTkpQbC8wYVdIUUFqQ0FFQUFBSUhBZ0FBQUFBSERRQUJBQUFBQXdCZ0FNZ0FBd0JPQUFBQUFBU0FFd0FBQUFBQ0NBQUFBUEgvQUFBQUFBb0FBZ0FVQUFBQUJJQVVBQUFBQUFJSUFBRUE0di90Qk9iL0NnQUNBQlVBQUFBRWdCVUFBQUFBQWdnQUFRRHgvOW9KelA4S0FBSUFGZ0FBQUFTQUZnQUFBQUFDQ0FBQUFBOEEyZ25NL3dvQUFnQVhBQUFBQklBWEFBQUFBQUlJQUFBQUhnRHRCT2IvQ2dBQ0FCZ0FBQUFFZ0JnQUFBQUFBZ2dBQUFBUEFBQUFBQUFLQUFJQUdRQUFBQVNBR1FBQUFBQUNDQUQvL3gwQUUvc1pBQW9BQWdBYUFBQUFCSUFhQUFBQUFBSUlBRVBNRVFCQldXa0FDZ0FDQUJzQUFBQUVnQnNBQUFBQUFnZ0FKMFQxLzRHZWNnQUtBQUlBSEFBQUFBU0FIQUFBQUFBQ0NBRE0rTjcvbEl0ZUFBb0FBZ0FkQUFJRUFnQUhBQ3NFQWdBQ0FFZ0VBQUEzQkFFQUFRYUFBQUFBQUFBQ0NBQUFqT0wvbENOaUFBUUNFQUNaWmR2L2xKTlBBRE8vNVArVUkySUFJd2dCQVA4QkJ3RUEvd0lIQWdBQUFBVUhBUUFEQUFjUEFBRUFBQUFEQUdBQXlBQURBRTVJTWdBQUFBQUVnQjBBQUFBQUFnZ0FaQWZ2LzYzMmp3QUtBQUlBSGdBQ0JBSUFCd0FyQkFJQUFBQklCQUFBQm9BQUFBQUFBQUlJQUplYTh2K3RYb3dBQkFJUUFEQjA2Lyt0WG93QWw1cnkvK0NSa3dBakNBRUFBQUlIQWdBQUFBQUhEUUFCQUFBQUF3QmdBTWdBQXdCT0FBQUFBQVNBSGdBQUFBQUNDQUM5VWdVQW1nbWtBQW9BQWdBZkFBQUFCSUFmQUFBQUFBSUlBTnJhSVFCWnhKb0FDZ0FDQUNBQUFnUUNBQWNBS3dRQ0FBQUFTQVFBQUFhQUFBQUFBQUFDQ0FBTmJpVUFXU3lYQUFRQ0VBQ25SeDRBV1N5WEFBMXVKUUNOWDU0QUl3Z0JBQUFDQndJQUFBQUFCdzBBQVFBQUFBTUFZQURJQUFNQVRnQUFBQUFFZ0NBQUFBQUFBZ2dBblJjb0FDMXNmUUFLQUFJQUlRQUFBQVNBSVFBQUFBQUNDQUEvV0VnQUNCaXFBQW9BQWdBaUFEY0VBUUFCQUFBRWdDSUFBQUFBQWdnQUJudExBUGJ0eHdBS0FBSUFJd0EzQkFFQUFRQUFCWUFrQUFBQUNnQUNBQ1FBQkFZRUFBRUFBQUFGQmdRQUFnQUFBQW9HQVFBQkFBQUZnQ1VBQUFBS0FBSUFKUUFFQmdRQUFnQUFBQVVHQkFBREFBQUFDZ1lCQUFFQUFBV0FKZ0FBQUFvQUFnQW1BQVFHQkFBQ0FBQUFCUVlFQUFRQUFBQUtCZ0VBQVFBQUJZQW5BQUFBQ2dBQ0FDY0FCQVlFQUFJQUFBQUZCZ1FBQlFBQUFBb0dBUUFCQUFBRmdDZ0FBQUFLQUFJQUtBQUVCZ1FBQlFBQUFBVUdCQUFHQUFBQUNnWUJBQUVBQUFXQUtRQUFBQW9BQWdBcEFBUUdCQUFHQUFBQUJRWUVBQWNBQUFBQUJnSUFBZ0FBQUFXQUtnQUFBQW9BQWdBcUFBUUdCQUFHQUFBQUJRWUVBQWdBQUFBS0JnRUFBUUFBQllBckFBQUFDZ0FDQUNzQUJBWUVBQWdBQUFBRkJnUUFDUUFBQUFvR0FRQUJBQUFGZ0N3QUFBQUtBQUlBTEFBRUJnUUFDUUFBQUFVR0JBQUtBQUFBQ2dZQkFBRUFBQVdBTFFBQUFBb0FBZ0F0QUFRR0JBQUtBQUFBQlFZRUFBc0FBQUFLQmdFQUFRQUFCWUF1QUFBQUNnQUNBQzRBQkFZRUFBc0FBQUFGQmdRQURBQUFBQW9HQVFBQkFBQUZnQzhBQUFBS0FBSUFMd0FFQmdRQURBQUFBQVVHQkFBTkFBQUFDZ1lCQUFFQUFBV0FNQUFBQUFvQUFnQXdBQVFHQkFBTkFBQUFCUVlFQUE0QUFBQUFCZ0lBZ0FBQUFBV0FNUUFBQUFvQUFnQXhBQVFHQkFBT0FBQUFCUVlFQUE4QUFBQUFCZ0lBZ0FBQUFBV0FNZ0FBQUFvQUFnQXlBQVFHQkFBUEFBQUFCUVlFQUJBQUFBQUFBQVdBTXdBQUFBb0FBZ0F6QUFRR0JBQVFBQUFBQlFZRUFCRUFBQUFBQmdJQWdBQUFBQVdBTkFBQUFBb0FBZ0EwQUFRR0JBQVJBQUFBQlFZRUFCSUFBQUFBQmdJQWdBQUFBQVdBTlFBQUFBb0FBZ0ExQUFRR0JBQVNBQUFBQlFZRUFCTUFBQUFBQmdJQWdBQUFBQVdBTmdBQUFBb0FBZ0EyQUFRR0JBQVRBQUFBQlFZRUFCUUFBQUFBQmdJQWdBQUFBQVdBTndBQUFBb0FBZ0EzQUFRR0JBQVVBQUFBQlFZRUFCVUFBQUFBQmdJQWdBQUFBQVdBT0FBQUFBb0FBZ0E0QUFRR0JBQVZBQUFBQlFZRUFCWUFBQUFBQmdJQWdBQUFBQVdBT1FBQUFBb0FBZ0E1QUFRR0JBQVdBQUFBQlFZRUFCY0FBQUFBQmdJQWdBQUFBQVdBT2dBQUFBb0FBZ0E2QUFRR0JBQVhBQUFBQlFZRUFCZ0FBQUFBQmdJQWdBQUFBQVdBT3dBQUFBb0FBZ0E3QUFRR0JBQVRBQUFBQlFZRUFCZ0FBQUFBQmdJQWdBQUFBQVdBUEFBQUFBb0FBZ0E4QUFRR0JBQVlBQUFBQlFZRUFCa0FBQUFBQmdJQWdBQUFBQVdBUFFBQUFBb0FBZ0E5QUFRR0JBQVFBQUFBQlFZRUFCa0FBQUFBQmdJQWdBQUFBQVdBUGdBQUFBb0FBZ0ErQUFRR0JBQVBBQUFBQlFZRUFCb0FBQUFBQmdJQWdBQUFBQVdBUHdBQUFBb0FBZ0EvQUFRR0JBQWFBQUFBQlFZRUFCc0FBQUFBQmdJQWdBQUFBQVdBUUFBQUFBb0FBZ0JBQUFRR0JBQWJBQUFBQlFZRUFCd0FBQUFLQmdFQUFRQUFCWUJCQUFBQUNnQUNBRUVBQkFZRUFCc0FBQUFGQmdRQUhRQUFBQUFHQWdDQUFBQUFCWUJDQUFBQUNnQUNBRUlBQkFZRUFCMEFBQUFGQmdRQUhnQUFBQUFHQWdDQUFBQUFCWUJEQUFBQUNnQUNBRU1BQkFZRUFCNEFBQUFGQmdRQUh3QUFBQUFHQWdDQUFBQUFCWUJFQUFBQUNnQUNBRVFBQkFZRUFCOEFBQUFGQmdRQUlBQUFBQUFHQWdDQUFBQUFCWUJGQUFBQUNnQUNBRVVBQkFZRUFBMEFBQUFGQmdRQUlBQUFBQUFHQWdDQUFBQUFCWUJHQUFBQUNnQUNBRVlBQkFZRUFCb0FBQUFGQmdRQUlBQUFBQUFHQWdDQUFBQUFCWUJIQUFBQUNnQUNBRWNBQkFZRUFBc0FBQUFGQmdRQUlRQUFBQW9HQVFBQkFBQUZnRWdBQUFBS0FBSUFTQUFFQmdRQUlRQUFBQVVHQkFBaUFBQUFDZ1lCQUFFQUFBV0FTUUFBQUFvQUFnQkpBQVFHQkFBSUFBQUFCUVlFQUNJQUFBQUtCZ0VBQVFBQUI0Qk1BQUFBQkFJUUFIL0NLZ0I1NDNNQWY4SXFBUGNLWkFBS0FBSUFTZ0FRQUVjQUFBQlVhR1Z5WlNCcGN5QmhJSFpoYkdWdVkyVWdiM0lnWTJoaGNtZGxJR1Z5Y205eUlITnZiV1YzYUdWeVpTQnBiaUIwYUdseklHRnliMjFoZEdsaklITjVjM1JsYlM0QUNnSUFCQUFFQ2dJQUFRQU5BZ3dBOXdwa0FIL0NLZ0FBQUFBQURnSU1BSG5qY3dCL3dpb0FBQUFBQUE4Q0RBRDNDbVFBQVpzNkFBQUFBQUFBQUFlQVRRQUFBQVFDRUFBQUFBQUFXU2t2QUFBQUFBQVQreGtBQ2dBQ0FFc0FBQW9DQUFRQUJBb0NBQUVBRFFJTUFCUDdHUUFBQUFBQUFBQUFBQTRDREFCWktTOEFBQUFBQUFBQUFBQVBBZ3dBRS9zWkFFWXVGUUFBQUFBQUFBQUhnRTRBQUFBRUFoQUFBQUFBQURReisvOEFBQUFBN1FUbS93b0FBZ0JNQUFBS0FnQUVBQVFLQWdBQkFBMENEQUR0Qk9iL0FBQUFBQUFBQUFBT0Fnd0FORFA3L3dBQUFBQUFBQUFBRHdJTUFPMEU1djlHTGhVQUFBQUFBQUFBQjRCUEFBQUFCQUlRQUlDUEN3Q3ozNXNBZ0k4TEFHMnhoZ0FLQUFJQVRRQUFDZ0lBQkFBRUNnSUFBUUFOQWd3QWJiR0dBSUNQQ3dBQUFBQUFEZ0lNQUxQZm13Q0Fqd3NBQUFBQUFBOENEQUJ0c1lZQXhyMGdBQUFBQUFBQUFBQUFBQUFBQUFBQQ==</t>
        </r>
      </text>
    </comment>
    <comment ref="J289" authorId="0">
      <text>
        <r>
          <rPr>
            <sz val="9"/>
            <color indexed="81"/>
            <rFont val="Tahoma"/>
            <family val="2"/>
          </rPr>
          <t>QzE3SDEzQnJGM05PMnxNQVNURVIgU0hFRVRQaWN0dXJlIDI5MXxWbXBEUkRBeE1EQUVBd0lCQUFBQUFBQUFBQUFBQUFDQUFBQUFBQU1BRmdBQUFFTm9aVzFFY21GM0lERXlMakF1TWk0eE1EYzJCQUlRQUZPa1MvOHROYW4vNkQ0aUFMeUJo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1QUFBQUJBSVFBQUFBQUFBQUFBQUFBSURHQkFMSUdCRVdDQVFBQUFBa0FCZ0lCQUFBQUNRQUdRZ0FBQkFJQWdBQkFBOElBZ0FCQUFPQU5RQUFBQVFDRUFCVHBFdi9MVFdwLytnK0lnQzhnWVVBQklBQkFBQUFBQUlJQUVIN1Z2OW4ySG9BQ2dBQ0FBSUFBZ1FDQUFrQUt3UUNBQUFBU0FRQUFEY0VBUUFCQm9BQUFBQUFBQUlJQUhTT1d2OW5wSGNBQkFJUUFBNW9VLzlucEhjQWRJNWEvd0crZlFBakNBRUFBQUlIQWdBQUFBQUhEUUFCQUFBQUF3QmdBTWdBQXdCR0FBQUFBQVNBQWdBQUFBQUNDQURWTVd6LzA2RmxBQW9BQWdBREFBQUFCSUFEQUFBQUFBSUlBSVkzVC84WTNsMEFDZ0FDQUFRQUFnUUNBQWtBS3dRQ0FBQUFTQVFBQURjRUFRQUJCb0FBQUFBQUFBSUlBTG5LVXY4WXFsb0FCQUlRQUZPa1MvOFlxbG9BdWNwUy83SERZQUFqQ0FFQUFBSUhBZ0FBQUFBSERRQUJBQUFBQXdCZ0FNZ0FBd0JHQUFBQUFBU0FCQUFBQUFBQ0NBQ1E5WFAvSXB5Q0FBb0FBZ0FGQUFJRUFnQUpBQ3NFQWdBQUFFZ0VBQUEzQkFFQUFRYUFBQUFBQUFBQ0NBREVpSGYvSW1oL0FBUUNFQUJkWW5EL0ltaC9BTVNJZC8rOGdZVUFJd2dCQUFBQ0J3SUFBQUFBQncwQUFRQUFBQU1BWUFESUFBTUFSZ0FBQUFBRWdBVUFBQUFBQWdnQWFtaUIvejVyVUFBS0FBSUFCZ0FBQUFTQUJnQUFBQUFDQ0FDNVlwNy8rUzVZQUFvQUFnQUhBQUFBQklBSEFBQUFBQUlJQUU2WnMvOWwrRUlBQ2dBQ0FBZ0FBQUFFZ0FnQUFBQUFBZ2dBazlXci94WCtKUUFLQUFJQUNRQUFBQVNBQ1FBQUFBQUNDQUFuRE1IL2djY1FBQW9BQWdBS0FEY0VBUUFCQUFBRWdBb0FBQUFBQWdnQW1rdmUvM2QwRndBS0FBSUFDd0FDQkFJQUJ3QXJCQUlBQUFCSUJBQUFCb0FBQUFBQUFBSUlBTTNlNGY5MzNCTUFCQUlRQUdhNDJ2OTMzQk1BemQ3aC82b1BHd0FqQ0FFQUFBSUhBZ0FBQUFBSERRQUJBQUFBQXdCZ0FNZ0FBd0JPQUFBQUFBU0FDd0FBQUFBQ0NBQ1ErT1QvNmJNMEFBb0FBZ0FNQUFBQUJJQU1BQUFBQUFJSUFCaUV6ZjlRYUVjQUNnQUNBQTBBQWdRQ0FBZ0FLd1FDQUFBQVNBUUFBRGNFQVFBQkJvQUFBQUFBQUFJSUFCZ2swZjlRZ0VNQUJBSVFBQmpreWY5UWdFTUFzajNSLzFCQVN3QWpDQUVBQUFJSEFnQUFBQUFIRFFBQkFBQUFBd0JnQU1nQUF3QlBBQUFBQUFTQURRQUFBQUFDQ0FBQUFBQUFJN2hCQUFvQUFnQU9BRGNFQVFBQkFBQUVnQTRBQUFBQUFnZ0FjQWNiQU9tek5BQUtBQUlBRHdBQ0JBSUFDQUFyQkFJQUFBQklCQUFBTndRQkFBRUdnQUFBQUFBQUFnZ0FjS2NlQU9uTE1BQUVBaEFBY0djWEFPbkxNQUFLd1I0QTZZczRBQ01JQVFBQUFnY0NBQUFBQUFjTkFBRUFBQUFEQUdBQXlBQURBRThBQUFBQUJJQVBBQUFBQUFJSUFHYTBJUUIzZEJjQUNnQUNBQkFBTndRQkFBRUFBQVNBRUFBQUFBQUNDQUFBQUE4QUFBQUFBQW9BQWdBUkFBQUFCSUFSQUFBQUFBSUlBUC8vSFFEdEJPYi9DZ0FDQUJJQUFBQUVnQklBQUFBQUFnZ0EvLzhPQU5vSnpQOEtBQUlBRXdBQUFBU0FFd0FBQUFBQ0NBQUFBUEgvMmduTS93b0FBZ0FVQUFBQUJJQVVBQUFBQUFJSUFBQUE0di9IRHJML0NnQUNBQlVBQWdRQ0FDTUFLd1FDQUFBQVNBUUFBRGNFQVFBQkJvQUFBQUFBQUFJSUFEU1Q1Zi9IVHJQL0JBSVFBTTFzM3Y4dE5hbi9OSlBsLzhkT3MvOGpDQUVBL3dFSEFRRC9BZ2NDQUFBQUJRY0JBQU1BQnc0QUFRQUFBQU1BWUFESUFBTUFRbklBQUFBQUJJQVZBQUFBQUFJSUFBQUE0di90Qk9iL0NnQUNBQllBQUFBRWdCWUFBQUFBQWdnQUFBRHgvd0FBQUFBS0FBSUFGd0FBQUFTQUZ3QUFBQUFDQ0FCRDI0Ny9Xam9lQUFvQUFnQVlBQUFBQklBWUFBQUFBQUlJQUsra2VmL3ZjRE1BQ2dBQ0FCa0FBQUFGZ0JvQUFBQUtBQUlBR2dBRUJnUUFBUUFBQUFVR0JBQUNBQUFBQ2dZQkFBRUFBQVdBR3dBQUFBb0FBZ0FiQUFRR0JBQUNBQUFBQlFZRUFBTUFBQUFLQmdFQUFRQUFCWUFjQUFBQUNnQUNBQndBQkFZRUFBSUFBQUFGQmdRQUJBQUFBQW9HQVFBQkFBQUZnQjBBQUFBS0FBSUFIUUFFQmdRQUFnQUFBQVVHQkFBRkFBQUFDZ1lCQUFFQUFBV0FIZ0FBQUFvQUFnQWVBQVFHQkFBRkFBQUFCUVlFQUFZQUFBQUFCZ0lBZ0FBQUFBV0FId0FBQUFvQUFnQWZBQVFHQkFBR0FBQUFCUVlFQUFjQUFBQUFCZ0lBZ0FBQUFBV0FJQUFBQUFvQUFnQWdBQVFHQkFBSEFBQUFCUVlFQUFnQUFBQUFCZ0lBZ0FBQUFBV0FJUUFBQUFvQUFnQWhBQVFHQkFBSUFBQUFCUVlFQUFrQUFBQUtCZ0VBQVFBQUJZQWlBQUFBQ2dBQ0FDSUFCQVlFQUFrQUFBQUZCZ1FBQ2dBQUFBb0dBUUFCQUFBRmdDTUFBQUFLQUFJQUl3QUVCZ1FBQ2dBQUFBVUdCQUFMQUFBQUNnWUJBQUVBQUFXQUpBQUFBQW9BQWdBa0FBUUdCQUFMQUFBQUJRWUVBQXdBQUFBQUJnSUFBZ0FBQUFXQUpRQUFBQW9BQWdBbEFBUUdCQUFMQUFBQUJRWUVBQTBBQUFBS0JnRUFBUUFBQllBbUFBQUFDZ0FDQUNZQUJBWUVBQTBBQUFBRkJnUUFEZ0FBQUFvR0FRQUJBQUFGZ0NjQUFBQUtBQUlBSndBRUJnUUFEZ0FBQUFVR0JBQVBBQUFBQ2dZQkFBRUFBQVdBS0FBQUFBb0FBZ0FvQUFRR0JBQVBBQUFBQlFZRUFCQUFBQUFLQmdFQUFRQUFCWUFwQUFBQUNnQUNBQ2tBQkFZRUFCQUFBQUFGQmdRQUVRQUFBQUFHQWdDQUFBQUFCWUFxQUFBQUNnQUNBQ29BQkFZRUFCRUFBQUFGQmdRQUVnQUFBQUFHQWdDQUFBQUFCWUFyQUFBQUNnQUNBQ3NBQkFZRUFCSUFBQUFGQmdRQUV3QUFBQUFHQWdDQUFBQUFCWUFzQUFBQUNnQUNBQ3dBQkFZRUFCTUFBQUFGQmdRQUZBQUFBQW9HQVFBQkFBQUZnQzBBQUFBS0FBSUFMUUFFQmdRQUV3QUFBQVVHQkFBVkFBQUFBQVlDQUlBQUFBQUZnQzRBQUFBS0FBSUFMZ0FFQmdRQUZRQUFBQVVHQkFBV0FBQUFBQVlDQUlBQUFBQUZnQzhBQUFBS0FBSUFMd0FFQmdRQUNnQUFBQVVHQkFBV0FBQUFDZ1lCQUFFQUFBV0FNQUFBQUFvQUFnQXdBQVFHQkFBUUFBQUFCUVlFQUJZQUFBQUFCZ0lBZ0FBQUFBV0FNUUFBQUFvQUFnQXhBQVFHQkFBSUFBQUFCUVlFQUJjQUFBQUFCZ0lBZ0FBQUFBV0FNZ0FBQUFvQUFnQXlBQVFHQkFBWEFBQUFCUVlFQUJnQUFBQUFCZ0lBZ0FBQUFBV0FNd0FBQUFvQUFnQXpBQVFHQkFBRkFBQUFCUVlFQUJnQUFBQUFCZ0lBZ0FBQUFBZUFOZ0FBQUFRQ0VBRCtucGIvOEdKUUFQNmVsditxTkRzQUNnQUNBRFFBQUFvQ0FBUUFCQW9DQUFFQURRSU1BS28wT3dEK25wYi9BQUFBQUE0Q0RBRHdZbEFBL3A2Vy93QUFBQUFQQWd3QXFqUTdBRVhOcS84QUFBQUFBQUFIZ0RjQUFBQUVBaEFBQUFBQUFEUXorLzhBQUFBQTdRVG0vd29BQWdBMUFBQUtBZ0FFQUFRS0FnQUJBQTBDREFEdEJPYi9BQUFBQUFBQUFBQU9BZ3dBTkRQNy93QUFBQUFBQUFBQUR3SU1BTzBFNXY5R0xoVUFBQUFBQUFBQUFBQUFBQUFBQUFBPQ==</t>
        </r>
      </text>
    </comment>
    <comment ref="K289" authorId="0">
      <text>
        <r>
          <rPr>
            <sz val="9"/>
            <color indexed="81"/>
            <rFont val="Tahoma"/>
            <family val="2"/>
          </rPr>
          <t>QzE3SDEzQnJGM05PMnxNQVNURVIgU0hFRVRQaWN0dXJlIDI5MXxWbXBEUkRBeE1EQUVBd0lCQUFBQUFBQUFBQUFBQUFDQUFBQUFBQU1BRmdBQUFFTm9aVzFFY21GM0lERXlMakF1TWk0eE1EYzJCQUlRQUZPa1MvOHROYW4vNkQ0aUFMeUJo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1QUFBQUJBSVFBQUFBQUFBQUFBQUFBSURHQkFMSUdCRVdDQVFBQUFBa0FCZ0lCQUFBQUNRQUdRZ0FBQkFJQWdBQkFBOElBZ0FCQUFPQU5RQUFBQVFDRUFCVHBFdi9MVFdwLytnK0lnQzhnWVVBQklBQkFBQUFBQUlJQUVIN1Z2OW4ySG9BQ2dBQ0FBSUFBZ1FDQUFrQUt3UUNBQUFBU0FRQUFEY0VBUUFCQm9BQUFBQUFBQUlJQUhTT1d2OW5wSGNBQkFJUUFBNW9VLzlucEhjQWRJNWEvd0crZlFBakNBRUFBQUlIQWdBQUFBQUhEUUFCQUFBQUF3QmdBTWdBQXdCR0FBQUFBQVNBQWdBQUFBQUNDQURWTVd6LzA2RmxBQW9BQWdBREFBQUFCSUFEQUFBQUFBSUlBSVkzVC84WTNsMEFDZ0FDQUFRQUFnUUNBQWtBS3dRQ0FBQUFTQVFBQURjRUFRQUJCb0FBQUFBQUFBSUlBTG5LVXY4WXFsb0FCQUlRQUZPa1MvOFlxbG9BdWNwUy83SERZQUFqQ0FFQUFBSUhBZ0FBQUFBSERRQUJBQUFBQXdCZ0FNZ0FBd0JHQUFBQUFBU0FCQUFBQUFBQ0NBQ1E5WFAvSXB5Q0FBb0FBZ0FGQUFJRUFnQUpBQ3NFQWdBQUFFZ0VBQUEzQkFFQUFRYUFBQUFBQUFBQ0NBREVpSGYvSW1oL0FBUUNFQUJkWW5EL0ltaC9BTVNJZC8rOGdZVUFJd2dCQUFBQ0J3SUFBQUFBQncwQUFRQUFBQU1BWUFESUFBTUFSZ0FBQUFBRWdBVUFBQUFBQWdnQWFtaUIvejVyVUFBS0FBSUFCZ0FBQUFTQUJnQUFBQUFDQ0FDNVlwNy8rUzVZQUFvQUFnQUhBQUFBQklBSEFBQUFBQUlJQUU2WnMvOWwrRUlBQ2dBQ0FBZ0FBQUFFZ0FnQUFBQUFBZ2dBazlXci94WCtKUUFLQUFJQUNRQUFBQVNBQ1FBQUFBQUNDQUFuRE1IL2djY1FBQW9BQWdBS0FEY0VBUUFCQUFBRWdBb0FBQUFBQWdnQW1rdmUvM2QwRndBS0FBSUFDd0FDQkFJQUJ3QXJCQUlBQUFCSUJBQUFCb0FBQUFBQUFBSUlBTTNlNGY5MzNCTUFCQUlRQUdhNDJ2OTMzQk1BemQ3aC82b1BHd0FqQ0FFQUFBSUhBZ0FBQUFBSERRQUJBQUFBQXdCZ0FNZ0FBd0JPQUFBQUFBU0FDd0FBQUFBQ0NBQ1ErT1QvNmJNMEFBb0FBZ0FNQUFBQUJJQU1BQUFBQUFJSUFCaUV6ZjlRYUVjQUNnQUNBQTBBQWdRQ0FBZ0FLd1FDQUFBQVNBUUFBRGNFQVFBQkJvQUFBQUFBQUFJSUFCZ2swZjlRZ0VNQUJBSVFBQmpreWY5UWdFTUFzajNSLzFCQVN3QWpDQUVBQUFJSEFnQUFBQUFIRFFBQkFBQUFBd0JnQU1nQUF3QlBBQUFBQUFTQURRQUFBQUFDQ0FBQUFBQUFJN2hCQUFvQUFnQU9BRGNFQVFBQkFBQUVnQTRBQUFBQUFnZ0FjQWNiQU9tek5BQUtBQUlBRHdBQ0JBSUFDQUFyQkFJQUFBQklCQUFBTndRQkFBRUdnQUFBQUFBQUFnZ0FjS2NlQU9uTE1BQUVBaEFBY0djWEFPbkxNQUFLd1I0QTZZczRBQ01JQVFBQUFnY0NBQUFBQUFjTkFBRUFBQUFEQUdBQXlBQURBRThBQUFBQUJJQVBBQUFBQUFJSUFHYTBJUUIzZEJjQUNnQUNBQkFBTndRQkFBRUFBQVNBRUFBQUFBQUNDQUFBQUE4QUFBQUFBQW9BQWdBUkFBQUFCSUFSQUFBQUFBSUlBUC8vSFFEdEJPYi9DZ0FDQUJJQUFBQUVnQklBQUFBQUFnZ0EvLzhPQU5vSnpQOEtBQUlBRXdBQUFBU0FFd0FBQUFBQ0NBQUFBUEgvMmduTS93b0FBZ0FVQUFBQUJJQVVBQUFBQUFJSUFBQUE0di9IRHJML0NnQUNBQlVBQWdRQ0FDTUFLd1FDQUFBQVNBUUFBRGNFQVFBQkJvQUFBQUFBQUFJSUFEU1Q1Zi9IVHJQL0JBSVFBTTFzM3Y4dE5hbi9OSlBsLzhkT3MvOGpDQUVBL3dFSEFRRC9BZ2NDQUFBQUJRY0JBQU1BQnc0QUFRQUFBQU1BWUFESUFBTUFRbklBQUFBQUJJQVZBQUFBQUFJSUFBQUE0di90Qk9iL0NnQUNBQllBQUFBRWdCWUFBQUFBQWdnQUFBRHgvd0FBQUFBS0FBSUFGd0FBQUFTQUZ3QUFBQUFDQ0FCRDI0Ny9Xam9lQUFvQUFnQVlBQUFBQklBWUFBQUFBQUlJQUsra2VmL3ZjRE1BQ2dBQ0FCa0FBQUFGZ0JvQUFBQUtBQUlBR2dBRUJnUUFBUUFBQUFVR0JBQUNBQUFBQ2dZQkFBRUFBQVdBR3dBQUFBb0FBZ0FiQUFRR0JBQUNBQUFBQlFZRUFBTUFBQUFLQmdFQUFRQUFCWUFjQUFBQUNnQUNBQndBQkFZRUFBSUFBQUFGQmdRQUJBQUFBQW9HQVFBQkFBQUZnQjBBQUFBS0FBSUFIUUFFQmdRQUFnQUFBQVVHQkFBRkFBQUFDZ1lCQUFFQUFBV0FIZ0FBQUFvQUFnQWVBQVFHQkFBRkFBQUFCUVlFQUFZQUFBQUFCZ0lBZ0FBQUFBV0FId0FBQUFvQUFnQWZBQVFHQkFBR0FBQUFCUVlFQUFjQUFBQUFCZ0lBZ0FBQUFBV0FJQUFBQUFvQUFnQWdBQVFHQkFBSEFBQUFCUVlFQUFnQUFBQUFCZ0lBZ0FBQUFBV0FJUUFBQUFvQUFnQWhBQVFHQkFBSUFBQUFCUVlFQUFrQUFBQUtCZ0VBQVFBQUJZQWlBQUFBQ2dBQ0FDSUFCQVlFQUFrQUFBQUZCZ1FBQ2dBQUFBb0dBUUFCQUFBRmdDTUFBQUFLQUFJQUl3QUVCZ1FBQ2dBQUFBVUdCQUFMQUFBQUNnWUJBQUVBQUFXQUpBQUFBQW9BQWdBa0FBUUdCQUFMQUFBQUJRWUVBQXdBQUFBQUJnSUFBZ0FBQUFXQUpRQUFBQW9BQWdBbEFBUUdCQUFMQUFBQUJRWUVBQTBBQUFBS0JnRUFBUUFBQllBbUFBQUFDZ0FDQUNZQUJBWUVBQTBBQUFBRkJnUUFEZ0FBQUFvR0FRQUJBQUFGZ0NjQUFBQUtBQUlBSndBRUJnUUFEZ0FBQUFVR0JBQVBBQUFBQ2dZQkFBRUFBQVdBS0FBQUFBb0FBZ0FvQUFRR0JBQVBBQUFBQlFZRUFCQUFBQUFLQmdFQUFRQUFCWUFwQUFBQUNnQUNBQ2tBQkFZRUFCQUFBQUFGQmdRQUVRQUFBQUFHQWdDQUFBQUFCWUFxQUFBQUNnQUNBQ29BQkFZRUFCRUFBQUFGQmdRQUVnQUFBQUFHQWdDQUFBQUFCWUFyQUFBQUNnQUNBQ3NBQkFZRUFCSUFBQUFGQmdRQUV3QUFBQUFHQWdDQUFBQUFCWUFzQUFBQUNnQUNBQ3dBQkFZRUFCTUFBQUFGQmdRQUZBQUFBQW9HQVFBQkFBQUZnQzBBQUFBS0FBSUFMUUFFQmdRQUV3QUFBQVVHQkFBVkFBQUFBQVlDQUlBQUFBQUZnQzRBQUFBS0FBSUFMZ0FFQmdRQUZRQUFBQVVHQkFBV0FBQUFBQVlDQUlBQUFBQUZnQzhBQUFBS0FBSUFMd0FFQmdRQUNnQUFBQVVHQkFBV0FBQUFDZ1lCQUFFQUFBV0FNQUFBQUFvQUFnQXdBQVFHQkFBUUFBQUFCUVlFQUJZQUFBQUFCZ0lBZ0FBQUFBV0FNUUFBQUFvQUFnQXhBQVFHQkFBSUFBQUFCUVlFQUJjQUFBQUFCZ0lBZ0FBQUFBV0FNZ0FBQUFvQUFnQXlBQVFHQkFBWEFBQUFCUVlFQUJnQUFBQUFCZ0lBZ0FBQUFBV0FNd0FBQUFvQUFnQXpBQVFHQkFBRkFBQUFCUVlFQUJnQUFBQUFCZ0lBZ0FBQUFBZUFOZ0FBQUFRQ0VBRCtucGIvOEdKUUFQNmVsditxTkRzQUNnQUNBRFFBQUFvQ0FBUUFCQW9DQUFFQURRSU1BS28wT3dEK25wYi9BQUFBQUE0Q0RBRHdZbEFBL3A2Vy93QUFBQUFQQWd3QXFqUTdBRVhOcS84QUFBQUFBQUFIZ0RjQUFBQUVBaEFBQUFBQUFEUXorLzhBQUFBQTdRVG0vd29BQWdBMUFBQUtBZ0FFQUFRS0FnQUJBQTBDREFEdEJPYi9BQUFBQUFBQUFBQU9BZ3dBTkRQNy93QUFBQUFBQUFBQUR3SU1BTzBFNXY5R0xoVUFBQUFBQUFBQUFBQUFBQUFBQUFBPQ==</t>
        </r>
      </text>
    </comment>
    <comment ref="J290" authorId="0">
      <text>
        <r>
          <rPr>
            <sz val="9"/>
            <color indexed="81"/>
            <rFont val="Tahoma"/>
            <family val="2"/>
          </rPr>
          <t>QzIzSDI4Q2xOM098TUFTVEVSIFNIRUVUUGljdHVyZSA1NDF8Vm1wRFJEQXhNREFFQXdJQkFBQUFBQUFBQUFBQUFBQ0FBQUFBQUFNQUZnQUFBRU5vWlcxRWNtRjNJREV5TGpBdU1pNHhNRGMyQkFJUUFNMXMzdjlnd0tuL0FBQ1dBSVpkd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QK2R2QWdXQ0FRQUFBQWtBQmdJQkFBQUFDUUFHUWdBQUJBSUFnQUJBQThJQWdBQkFBT0FQZ0FBQUFRQ0VBRE5iTjcvWU1DcC93QUFsZ0NHWGJZQUJJQUJBQUFBQUFJSUFBQUE0djg1OFUwQUNnQUNBQUlBTndRQkFBRUFBQVNBQWdBQUFBQUNDQUFBQVBIL0p2WXpBQW9BQWdBREFBQUFCSUFEQUFBQUFBSUlBQUFBNHY4VCt4a0FDZ0FDQUFRQUFnUUNBQWNBS3dRQ0FBQUFTQVFBQURjRUFRQUJCb0FBQUFBQUFBSUlBRFNUNWY4VFl4WUFCQUlRQU0xczN2OFRZeFlBTkpQbC8wYVdIUUFqQ0FFQUFBSUhBZ0FBQUFBSERRQUJBQUFBQXdCZ0FNZ0FBd0JPQUFBQUFBU0FCQUFBQUFBQ0NBQUFBUEgvQUFBQUFBb0FBZ0FGQUFBQUJJQUZBQUFBQUFJSUFBRUE0di90Qk9iL0NnQUNBQVlBQUFBRWdBWUFBQUFBQWdnQUFRRHgvOW9KelA4S0FBSUFCd0FBQUFTQUJ3QUFBQUFDQ0FBQUFBOEEyZ25NL3dvQUFnQUlBQUFBQklBSUFBQUFBQUlJQUFBQUhnREhEckwvQ2dBQ0FBa0FBZ1FDQUJFQUt3UUNBQUFBU0FRQUFEY0VBUUFCQm9BQUFBQUFBQUlJQUFDZ0lRREhKclAvQkFJUUFBQmdHZ0Jnd0tuL21ia2hBTWNtcy84akNBRUEvd0VIQVFEL0FnY0NBQUFBQlFjQkFBTUFCdzRBQVFBQUFBTUFZQURJQUFNQVEyd0FBQUFBQklBSkFBQUFBQUlJQUFBQUhnRHRCT2IvQ2dBQ0FBb0FBQUFFZ0FvQUFBQUFBZ2dBQUFBUEFBQUFBQUFLQUFJQUN3QUFBQVNBQ3dBQUFBQUNDQUQvL3gwQUUvc1pBQW9BQWdBTUFBQUFCSUFNQUFBQUFBSUlBUC8vTEFBbTlqTUFDZ0FDQUEwQUFnUUNBQWdBS3dRQ0FBRUFTQVFBQURjRUFRQUJCb0FBQUFBQUFBSUlBQUNnTUFBbURqQUFCQUlRQUFCZ0tRQW1EakFBbWJrd0FGa0JQd0FqQ0FFQUFBSUhBZ0FBQUFVSEFRQUJBQWNPQUFFQUFBQURBR0FBeUFBREFFOUlBQUFBQUFTQURRQUFBQUFDQ0FELy93NEFKdll6QUFvQUFnQU9BQUlFQWdBSEFDc0VBZ0FBQUVnRUFBQUdnQUFBQUFBQUFnZ0FNNU1TQUNaZU1BQUVBaEFBekd3TEFDWmVNQUF6a3hJQVdaRTNBQ01JQVFBQUFnY0NBQUFBQUFjTkFBRUFBQUFEQUdBQXlBQURBRTRBQUFBQUJJQU9BQUFBQUFJSUFQLy9IUUE1OFUwQUNnQUNBQThBTndRQkFBRUFBQVNBRHdBQUFBQUNDQUQvL3c0QVRPeG5BQW9BQWdBUUFEY0VBUUFCQUFBRWdCQUFBQUFBQWdnQS8vOGRBR0RuZ1FBS0FBSUFFUUFDQkFJQUJ3QXJCQUlBQUFCSUJBQUFCb0FBQUFBQUFBSUlBRE9USVFCZ1QzNEFCQUlRQU14c0dnQmdUMzRBTTVNaEFKT0NoUUFqQ0FFQUFBSUhBZ0FBQUFBSERRQUJBQUFBQXdCZ0FNZ0FBd0JPQUFBQUFBU0FFUUFBQUFBQ0NBRC8vdzRBYytLYkFBb0FBZ0FTQURjRUFRQUJBQUFFZ0JJQUFBQUFBZ2dBLy84ZEFJYmR0UUFLQUFJQUV3QTNCQUVBQVFBQUJJQVRBQUFBQUFJSUFQLy9Pd0NHM2JVQUNnQUNBQlFBTndRQkFBRUFBQVNBRkFBQUFBQUNDQUQvLzBvQWMrS2JBQW9BQWdBVkFEY0VBUUFCQUFBRWdCVUFBQUFBQWdnQS8vODdBR0RuZ1FBS0FBSUFGZ0EzQkFFQUFRQUFCSUFXQUFBQUFBSUlBUC8vT3dBVCt4a0FDZ0FDQUJjQUFBQUVnQmNBQUFBQUFnZ0EvLzlLQUNiMk13QUtBQUlBR0FBQUFBU0FHQUFBQUFBQ0NBQUFBR2tBSnZZekFBb0FBZ0FaQUFBQUJJQVpBQUFBQUFJSUFBQUFlQUFUK3hrQUNnQUNBQm9BQUFBRWdCb0FBQUFBQWdnQUFBQ1dBQlA3R1FBS0FBSUFHd0EzQkFFQUFRQUFCSUFiQUFBQUFBSUlBUC8vYUFBQUFBQUFDZ0FDQUJ3QUFBQUVnQndBQUFBQUFnZ0EvLzlLQUFBQUFBQUtBQUlBSFFBQUFBV0FIZ0FBQUFvQUFnQWVBQVFHQkFBQkFBQUFCUVlFQUFJQUFBQUtCZ0VBQVFBQUJZQWZBQUFBQ2dBQ0FCOEFCQVlFQUFJQUFBQUZCZ1FBQXdBQUFBQUdBZ0FDQUFNR0FnQUJBQXNHRUFBckFBQUFIZ0FBQUFBQUFBQWdBQUFBQUFBRmdDQUFBQUFLQUFJQUlBQUVCZ1FBQXdBQUFBVUdCQUFFQUFBQUNnWUJBQUVBQUFXQUlRQUFBQW9BQWdBaEFBUUdCQUFFQUFBQUJRWUVBQVVBQUFBQUJnSUFnQUFBQUFXQUlnQUFBQW9BQWdBaUFBUUdCQUFGQUFBQUJRWUVBQVlBQUFBQUJnSUFnQUFBQUFXQUl3QUFBQW9BQWdBakFBUUdCQUFHQUFBQUJRWUVBQWNBQUFBQUJnSUFnQUFBQUFXQUpBQUFBQW9BQWdBa0FBUUdCQUFIQUFBQUJRWUVBQWdBQUFBS0JnRUFBUUFBQllBbEFBQUFDZ0FDQUNVQUJBWUVBQWNBQUFBRkJnUUFDUUFBQUFBR0FnQ0FBQUFBQllBbUFBQUFDZ0FDQUNZQUJBWUVBQWtBQUFBRkJnUUFDZ0FBQUFBR0FnQ0FBQUFBQllBbkFBQUFDZ0FDQUNjQUJBWUVBQVFBQUFBRkJnUUFDZ0FBQUFBR0FnQ0FBQUFBQllBb0FBQUFDZ0FDQUNnQUJBWUVBQW9BQUFBRkJnUUFDd0FBQUFvR0FRQUJBQUFGZ0NrQUFBQUtBQUlBS1FBRUJnUUFDd0FBQUFVR0JBQU1BQUFBQ2dZQkFBRUFBQVdBS2dBQUFBb0FBZ0FxQUFRR0JBQUxBQUFBQlFZRUFBMEFBQUFLQmdFQUFRQUFCWUFyQUFBQUNnQUNBQ3NBQkFZRUFBSUFBQUFGQmdRQURRQUFBQW9HQVFBQkFBQUZnQ3dBQUFBS0FBSUFMQUFFQmdRQURRQUFBQVVHQkFBT0FBQUFDZ1lCQUFFQUFBV0FMUUFBQUFvQUFnQXRBQVFHQkFBT0FBQUFCUVlFQUE4QUFBQUtCZ0VBQVFBQUJZQXVBQUFBQ2dBQ0FDNEFCQVlFQUE4QUFBQUZCZ1FBRUFBQUFBb0dBUUFCQUFBRmdDOEFBQUFLQUFJQUx3QUVCZ1FBRUFBQUFBVUdCQUFSQUFBQUNnWUJBQUVBQUFXQU1BQUFBQW9BQWdBd0FBUUdCQUFSQUFBQUJRWUVBQklBQUFBS0JnRUFBUUFBQllBeEFBQUFDZ0FDQURFQUJBWUVBQklBQUFBRkJnUUFFd0FBQUFvR0FRQUJBQUFGZ0RJQUFBQUtBQUlBTWdBRUJnUUFFd0FBQUFVR0JBQVVBQUFBQ2dZQkFBRUFBQVdBTXdBQUFBb0FBZ0F6QUFRR0JBQVVBQUFBQlFZRUFCVUFBQUFLQmdFQUFRQUFCWUEwQUFBQUNnQUNBRFFBQkFZRUFCQUFBQUFGQmdRQUZRQUFBQW9HQVFBQkFBQUZnRFVBQUFBS0FBSUFOUUFFQmdRQUN3QUFBQVVHQkFBV0FBQUFDZ1lCQUFFQUFBV0FOZ0FBQUFvQUFnQTJBQVFHQkFBV0FBQUFCUVlFQUJjQUFBQUFCZ0lBZ0FBQUFBV0FOd0FBQUFvQUFnQTNBQVFHQkFBWEFBQUFCUVlFQUJnQUFBQUFCZ0lBZ0FBQUFBV0FPQUFBQUFvQUFnQTRBQVFHQkFBWUFBQUFCUVlFQUJrQUFBQUFCZ0lBZ0FBQUFBV0FPUUFBQUFvQUFnQTVBQVFHQkFBWkFBQUFCUVlFQUJvQUFBQUtCZ0VBQVFBQUJZQTZBQUFBQ2dBQ0FEb0FCQVlFQUJrQUFBQUZCZ1FBR3dBQUFBQUdBZ0NBQUFBQUJZQTdBQUFBQ2dBQ0FEc0FCQVlFQUJzQUFBQUZCZ1FBSEFBQUFBQUdBZ0NBQUFBQUJZQThBQUFBQ2dBQ0FEd0FCQVlFQUJZQUFBQUZCZ1FBSEFBQUFBQUdBZ0NBQUFBQUI0QS9BQUFBQkFJUUFBQUFBQUEwTS92L0FBQUFBTzBFNXY4S0FBSUFQUUFBQ2dJQUJBQUVDZ0lBQVFBTkFnd0E3UVRtL3dBQUFBQUFBQUFBRGdJTUFEUXorLzhBQUFBQUFBQUFBQThDREFEdEJPYi9SaTRWQUFBQUFBQUFBQWVBUUFBQUFBUUNFQUQvLzFrQVdTa3ZBUC8vV1FBVCt4a0FDZ0FDQUQ0QUFBb0NBQVFBQkFvQ0FBRUFEUUlNQUJQN0dRRC8vMWtBQUFBQUFBNENEQUJaS1M4QS8vOVpBQUFBQUFBUEFnd0FFL3NaQUVZdWJ3QUFBQUFBQUFBQUFBQUFBQUFBQUE9PQ==</t>
        </r>
      </text>
    </comment>
    <comment ref="K290" authorId="0">
      <text>
        <r>
          <rPr>
            <sz val="9"/>
            <color indexed="81"/>
            <rFont val="Tahoma"/>
            <family val="2"/>
          </rPr>
          <t>QzIzSDI4Q2xOM098TUFTVEVSIFNIRUVUUGljdHVyZSA1NDF8Vm1wRFJEQXhNREFFQXdJQkFBQUFBQUFBQUFBQUFBQ0FBQUFBQUFNQUZnQUFBRU5vWlcxRWNtRjNJREV5TGpBdU1pNHhNRGMyQkFJUUFNMXMzdjlnd0tuL0FBQ1dBSVpkd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QK2R2QWdXQ0FRQUFBQWtBQmdJQkFBQUFDUUFHUWdBQUJBSUFnQUJBQThJQWdBQkFBT0FQZ0FBQUFRQ0VBRE5iTjcvWU1DcC93QUFsZ0NHWGJZQUJJQUJBQUFBQUFJSUFBQUE0djg1OFUwQUNnQUNBQUlBTndRQkFBRUFBQVNBQWdBQUFBQUNDQUFBQVBIL0p2WXpBQW9BQWdBREFBQUFCSUFEQUFBQUFBSUlBQUFBNHY4VCt4a0FDZ0FDQUFRQUFnUUNBQWNBS3dRQ0FBQUFTQVFBQURjRUFRQUJCb0FBQUFBQUFBSUlBRFNUNWY4VFl4WUFCQUlRQU0xczN2OFRZeFlBTkpQbC8wYVdIUUFqQ0FFQUFBSUhBZ0FBQUFBSERRQUJBQUFBQXdCZ0FNZ0FBd0JPQUFBQUFBU0FCQUFBQUFBQ0NBQUFBUEgvQUFBQUFBb0FBZ0FGQUFBQUJJQUZBQUFBQUFJSUFBRUE0di90Qk9iL0NnQUNBQVlBQUFBRWdBWUFBQUFBQWdnQUFRRHgvOW9KelA4S0FBSUFCd0FBQUFTQUJ3QUFBQUFDQ0FBQUFBOEEyZ25NL3dvQUFnQUlBQUFBQklBSUFBQUFBQUlJQUFBQUhnREhEckwvQ2dBQ0FBa0FBZ1FDQUJFQUt3UUNBQUFBU0FRQUFEY0VBUUFCQm9BQUFBQUFBQUlJQUFDZ0lRREhKclAvQkFJUUFBQmdHZ0Jnd0tuL21ia2hBTWNtcy84akNBRUEvd0VIQVFEL0FnY0NBQUFBQlFjQkFBTUFCdzRBQVFBQUFBTUFZQURJQUFNQVEyd0FBQUFBQklBSkFBQUFBQUlJQUFBQUhnRHRCT2IvQ2dBQ0FBb0FBQUFFZ0FvQUFBQUFBZ2dBQUFBUEFBQUFBQUFLQUFJQUN3QUFBQVNBQ3dBQUFBQUNDQUQvL3gwQUUvc1pBQW9BQWdBTUFBQUFCSUFNQUFBQUFBSUlBUC8vTEFBbTlqTUFDZ0FDQUEwQUFnUUNBQWdBS3dRQ0FBRUFTQVFBQURjRUFRQUJCb0FBQUFBQUFBSUlBQUNnTUFBbURqQUFCQUlRQUFCZ0tRQW1EakFBbWJrd0FGa0JQd0FqQ0FFQUFBSUhBZ0FBQUFVSEFRQUJBQWNPQUFFQUFBQURBR0FBeUFBREFFOUlBQUFBQUFTQURRQUFBQUFDQ0FELy93NEFKdll6QUFvQUFnQU9BQUlFQWdBSEFDc0VBZ0FBQUVnRUFBQUdnQUFBQUFBQUFnZ0FNNU1TQUNaZU1BQUVBaEFBekd3TEFDWmVNQUF6a3hJQVdaRTNBQ01JQVFBQUFnY0NBQUFBQUFjTkFBRUFBQUFEQUdBQXlBQURBRTRBQUFBQUJJQU9BQUFBQUFJSUFQLy9IUUE1OFUwQUNnQUNBQThBTndRQkFBRUFBQVNBRHdBQUFBQUNDQUQvL3c0QVRPeG5BQW9BQWdBUUFEY0VBUUFCQUFBRWdCQUFBQUFBQWdnQS8vOGRBR0RuZ1FBS0FBSUFFUUFDQkFJQUJ3QXJCQUlBQUFCSUJBQUFCb0FBQUFBQUFBSUlBRE9USVFCZ1QzNEFCQUlRQU14c0dnQmdUMzRBTTVNaEFKT0NoUUFqQ0FFQUFBSUhBZ0FBQUFBSERRQUJBQUFBQXdCZ0FNZ0FBd0JPQUFBQUFBU0FFUUFBQUFBQ0NBRC8vdzRBYytLYkFBb0FBZ0FTQURjRUFRQUJBQUFFZ0JJQUFBQUFBZ2dBLy84ZEFJYmR0UUFLQUFJQUV3QTNCQUVBQVFBQUJJQVRBQUFBQUFJSUFQLy9Pd0NHM2JVQUNnQUNBQlFBTndRQkFBRUFBQVNBRkFBQUFBQUNDQUQvLzBvQWMrS2JBQW9BQWdBVkFEY0VBUUFCQUFBRWdCVUFBQUFBQWdnQS8vODdBR0RuZ1FBS0FBSUFGZ0EzQkFFQUFRQUFCSUFXQUFBQUFBSUlBUC8vT3dBVCt4a0FDZ0FDQUJjQUFBQUVnQmNBQUFBQUFnZ0EvLzlLQUNiMk13QUtBQUlBR0FBQUFBU0FHQUFBQUFBQ0NBQUFBR2tBSnZZekFBb0FBZ0FaQUFBQUJJQVpBQUFBQUFJSUFBQUFlQUFUK3hrQUNnQUNBQm9BQUFBRWdCb0FBQUFBQWdnQUFBQ1dBQlA3R1FBS0FBSUFHd0EzQkFFQUFRQUFCSUFiQUFBQUFBSUlBUC8vYUFBQUFBQUFDZ0FDQUJ3QUFBQUVnQndBQUFBQUFnZ0EvLzlLQUFBQUFBQUtBQUlBSFFBQUFBV0FIZ0FBQUFvQUFnQWVBQVFHQkFBQkFBQUFCUVlFQUFJQUFBQUtCZ0VBQVFBQUJZQWZBQUFBQ2dBQ0FCOEFCQVlFQUFJQUFBQUZCZ1FBQXdBQUFBQUdBZ0FDQUFNR0FnQUJBQXNHRUFBckFBQUFIZ0FBQUFBQUFBQWdBQUFBQUFBRmdDQUFBQUFLQUFJQUlBQUVCZ1FBQXdBQUFBVUdCQUFFQUFBQUNnWUJBQUVBQUFXQUlRQUFBQW9BQWdBaEFBUUdCQUFFQUFBQUJRWUVBQVVBQUFBQUJnSUFnQUFBQUFXQUlnQUFBQW9BQWdBaUFBUUdCQUFGQUFBQUJRWUVBQVlBQUFBQUJnSUFnQUFBQUFXQUl3QUFBQW9BQWdBakFBUUdCQUFHQUFBQUJRWUVBQWNBQUFBQUJnSUFnQUFBQUFXQUpBQUFBQW9BQWdBa0FBUUdCQUFIQUFBQUJRWUVBQWdBQUFBS0JnRUFBUUFBQllBbEFBQUFDZ0FDQUNVQUJBWUVBQWNBQUFBRkJnUUFDUUFBQUFBR0FnQ0FBQUFBQllBbUFBQUFDZ0FDQUNZQUJBWUVBQWtBQUFBRkJnUUFDZ0FBQUFBR0FnQ0FBQUFBQllBbkFBQUFDZ0FDQUNjQUJBWUVBQVFBQUFBRkJnUUFDZ0FBQUFBR0FnQ0FBQUFBQllBb0FBQUFDZ0FDQUNnQUJBWUVBQW9BQUFBRkJnUUFDd0FBQUFvR0FRQUJBQUFGZ0NrQUFBQUtBQUlBS1FBRUJnUUFDd0FBQUFVR0JBQU1BQUFBQ2dZQkFBRUFBQVdBS2dBQUFBb0FBZ0FxQUFRR0JBQUxBQUFBQlFZRUFBMEFBQUFLQmdFQUFRQUFCWUFyQUFBQUNnQUNBQ3NBQkFZRUFBSUFBQUFGQmdRQURRQUFBQW9HQVFBQkFBQUZnQ3dBQUFBS0FBSUFMQUFFQmdRQURRQUFBQVVHQkFBT0FBQUFDZ1lCQUFFQUFBV0FMUUFBQUFvQUFnQXRBQVFHQkFBT0FBQUFCUVlFQUE4QUFBQUtCZ0VBQVFBQUJZQXVBQUFBQ2dBQ0FDNEFCQVlFQUE4QUFBQUZCZ1FBRUFBQUFBb0dBUUFCQUFBRmdDOEFBQUFLQUFJQUx3QUVCZ1FBRUFBQUFBVUdCQUFSQUFBQUNnWUJBQUVBQUFXQU1BQUFBQW9BQWdBd0FBUUdCQUFSQUFBQUJRWUVBQklBQUFBS0JnRUFBUUFBQllBeEFBQUFDZ0FDQURFQUJBWUVBQklBQUFBRkJnUUFFd0FBQUFvR0FRQUJBQUFGZ0RJQUFBQUtBQUlBTWdBRUJnUUFFd0FBQUFVR0JBQVVBQUFBQ2dZQkFBRUFBQVdBTXdBQUFBb0FBZ0F6QUFRR0JBQVVBQUFBQlFZRUFCVUFBQUFLQmdFQUFRQUFCWUEwQUFBQUNnQUNBRFFBQkFZRUFCQUFBQUFGQmdRQUZRQUFBQW9HQVFBQkFBQUZnRFVBQUFBS0FBSUFOUUFFQmdRQUN3QUFBQVVHQkFBV0FBQUFDZ1lCQUFFQUFBV0FOZ0FBQUFvQUFnQTJBQVFHQkFBV0FBQUFCUVlFQUJjQUFBQUFCZ0lBZ0FBQUFBV0FOd0FBQUFvQUFnQTNBQVFHQkFBWEFBQUFCUVlFQUJnQUFBQUFCZ0lBZ0FBQUFBV0FPQUFBQUFvQUFnQTRBQVFHQkFBWUFBQUFCUVlFQUJrQUFBQUFCZ0lBZ0FBQUFBV0FPUUFBQUFvQUFnQTVBQVFHQkFBWkFBQUFCUVlFQUJvQUFBQUtCZ0VBQVFBQUJZQTZBQUFBQ2dBQ0FEb0FCQVlFQUJrQUFBQUZCZ1FBR3dBQUFBQUdBZ0NBQUFBQUJZQTdBQUFBQ2dBQ0FEc0FCQVlFQUJzQUFBQUZCZ1FBSEFBQUFBQUdBZ0NBQUFBQUJZQThBQUFBQ2dBQ0FEd0FCQVlFQUJZQUFBQUZCZ1FBSEFBQUFBQUdBZ0NBQUFBQUI0QS9BQUFBQkFJUUFBQUFBQUEwTS92L0FBQUFBTzBFNXY4S0FBSUFQUUFBQ2dJQUJBQUVDZ0lBQVFBTkFnd0E3UVRtL3dBQUFBQUFBQUFBRGdJTUFEUXorLzhBQUFBQUFBQUFBQThDREFEdEJPYi9SaTRWQUFBQUFBQUFBQWVBUUFBQUFBUUNFQUQvLzFrQVdTa3ZBUC8vV1FBVCt4a0FDZ0FDQUQ0QUFBb0NBQVFBQkFvQ0FBRUFEUUlNQUJQN0dRRC8vMWtBQUFBQUFBNENEQUJaS1M4QS8vOVpBQUFBQUFBUEFnd0FFL3NaQUVZdWJ3QUFBQUFBQUFBQUFBQUFBQUFBQUE9PQ==</t>
        </r>
      </text>
    </comment>
    <comment ref="J291" authorId="0">
      <text>
        <r>
          <rPr>
            <sz val="9"/>
            <color indexed="81"/>
            <rFont val="Tahoma"/>
            <family val="2"/>
          </rPr>
          <t>QzE4SDE2Q2wyTjZPfE1BU1RFUiBTSEVFVFBpY3R1cmUgNTM1fFZtcERSREF4TURBRUF3SUJBQUFBQUFBQUFBQUFBQUNBQUFBQUFBTUFGZ0FBQUVOb1pXMUVjbUYzSURFeUxqQXVNaTR4TURjMkJBSVFBRllWeC8vK3k4eitLQlpIQURucF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UCtkdkFnV0NBUUFBQUFrQUJnSUJBQUFBQ1FBR1FnQUFCQUlBZ0FCQUE4SUFnQUJBQU9BT3dBQUFBUUNFQUJXRmNmLy9zdk0vaWdXUndBNTZWd0FCSUFCQUFBQUFBSUlBQUFBMC84NThVMEFDZ0FDQUFJQUFnUUNBQWNBS3dRQ0FBSUFTQVFBQURjRUFRQUJCb0FBQUFBQUFBSUlBRFNUMXY4NVdVb0FCQUlRQU0xc3ovODVXVW9BWjhiWS96bnBYQUFqQ0FFQUFBSUhBZ0FBQUFVSEFRQUJBQWNQQUFFQUFBQURBR0FBeUFBREFFNUlNZ0FBQUFBRWdBSUFBQUFBQWdnQUFBRGkveWIyTXdBS0FBSUFBd0FBQUFTQUF3QUFBQUFDQ0FBQUFBQUFKdll6QUFvQUFnQUVBQUlFQWdBSEFDc0VBZ0FCQUVnRUFBQTNCQUVBQVFhQUFBQUFBQUFDQ0FBemt3TUFKbDR3QUFRQ0VBRE5iUHovSmw0d0FET1RBd0NNeEQ0QUl3Z0JBQUFDQndJQUFBQUZCd0VBQVFBSERnQUJBQUFBQXdCZ0FNZ0FBd0JPU0FBQUFBQUVnQVFBQUFBQUFnZ0FBQURUL3hQN0dRQUtBQUlBQlFBQ0JBSUFCd0FyQkFJQUFRQklCQUFBTndRQkFBRUdnQUFBQUFBQUFnZ0F2RHZPL3hOakZnQUVBaEFBVmhYSC94TmpGZ0EwazliL1JwWWRBQ01JQVFBQUFnY0NBQUFBQlFjQkFBUUVCd1lBQWdBQ0FBTUFBQWNPQUFFQUFBQURBR0FBeUFBREFFNUlBQUFBQUFTQUJRQUFBQUFDQ0FBQUFPTC9BQUFBQUFvQUFnQUdBQUFBQklBR0FBQUFBQUlJQUFBQTAvL3RCT2IvQ2dBQ0FBY0FBQUFFZ0FjQUFBQUFBZ2dBQVFEaS85b0p6UDhLQUFJQUNBQUFBQVNBQ0FBQUFBQUNDQUFBQUFBQTJnbk0vd29BQWdBSkFBQUFCSUFKQUFBQUFBSUlBUC8vRGdEdEJPYi9DZ0FDQUFvQUFBQUVnQW9BQUFBQUFnZ0FBQUFBQUFBQUFBQUtBQUlBQ3dBQUFBU0FDd0FBQUFBQ0NBRC8vdzRBRS9zWkFBb0FBZ0FNQUFJRUFnQVJBQ3NFQWdBQUFFZ0VBQUEzQkFFQUFRYUFBQUFBQUFBQ0NBQUFvQklBRTJNV0FBUUNFQUFBWUFzQUUyTVdBSm01RWdCNXlSOEFJd2dCQUFBQ0J3SUFBQUFGQndFQUFRQUhEZ0FCQUFBQUF3QmdBTWdBQXdCRGJBQUFBQUFFZ0F3QUFBQUFBZ2dBQUFBUEFNY09zdjhLQUFJQURRQUFBQVNBRFFBQUFBQUNDQUJEekFJQXY2YVcvd29BQWdBT0FBSUVBZ0FJQUNzRUFnQUFBRWdFQUFBR2dBQUFBQUFBQWdnQVEyd0dBTCsra3Y4RUFoQUFSQ3ovLzcrK2t2L2NoUVlBdjM2YS95TUlBUUFBQWdjQ0FBQUFBQWNOQUFFQUFBQURBR0FBeUFBREFFOEFBQUFBQklBT0FBQUFBQUlJQUowWEdRRFRrNEwvQ2dBQ0FBOEFBQUFFZ0E4QUFBQUFBZ2dBc0JJekFOT1RrZjhLQUFJQUVBQUFBQVNBRUFBQUFBQUNDQUR0MVN3QUFPeXUvd29BQWdBUkFBQUFCSUFSQUFBQUFBSUlBTmIwRlFEbHZXVC9DZ0FDQUJJQUFBQUVnQklBQUFBQUFnZ0F6NHo2L3ltS1dQOEtBQUlBRXdBQUFBU0FFd0FBQUFBQ0NBQUlhdmYvTzdRNi93b0FBZ0FVQUFBQUJJQVVBQUFBQUFJSUFFZXZEd0FLRWluL0NnQUNBQlVBQUFBRWdCVUFBQUFBQWdnQWdJd01BQjA4Qy84S0FBSUFGZ0FDQkFJQUJ3QXJCQUlBQUFCSUJBQUFOd1FCQUFFR2dBQUFBQUFBQWdnQXN4OFFBQjJrQi84RUFoQUFUUGtJQUIya0IvK3pIeEFBVU5jTy95TUlBUUFBQWdjQ0FBQUFBQWNOQUFFQUFBQURBR0FBeUFBREFFNEFBQUFBQklBV0FBQUFBQUlJQU1EUkpBRHNtZm4rQ2dBQ0FCY0FBQUFFZ0JjQUFBQUFBZ2dBeHpsQUFLbk5CZjhLQUFJQUdBQUNCQUlBQndBckJBSUFBZ0JJQkFBQU53UUJBQUVHZ0FBQUFBQUFBZ2dBK3N4REFLazFBdjhFQWhBQWxLWThBS2sxQXY4dUFFWUFxY1VVL3lNSUFRQUFBZ2NDQUFBQUJRY0JBQUVBQnc4QUFRQUFBQU1BWUFESUFBTUFUa2d5QUFBQUFBU0FHQUFBQUFBQ0NBRDRyaUVBL3NQYi9nb0FBZ0FaQUFJRUFnQUhBQ3NFQWdBQ0FFZ0VBQUEzQkFFQUFRYUFBQUFBQUFBQ0NBQXNRaVVBL2x2Zi9nUUNFQURGR3g0QS9zdk0vbDkxSndEK1c5LytJd2dCQVA4QkJ3RUEvd0lIQWdBQUFBVUhBUUFEQUFjUEFBRUFBQUFEQUdBQXlBQURBRTVJTWdBQUFBQUVnQmtBQUFBQUFnZ0FUaGNyQU1kRk5mOEtBQUlBR2dBQUFBU0FHZ0FBQUFBQ0NBQ1BYRU1BbHFNai93b0FBZ0FiQUFJRUFnQVJBQ3NFQWdBQUFFZ0VBQUEzQkFFQUFRYUFBQUFBQUFBQ0NBQ1AvRVlBbHJzay93UUNFQUNQdkQ4QU1GVWIveWdXUndDV3V5VC9Jd2dCQVA4QkJ3RUEvd0lIQWdBQUFBVUhBUUFEQUFjT0FBRUFBQUFEQUdBQXlBQURBRU5zQUFBQUFBU0FHd0FBQUFBQ0NBQVdPaTRBdFJ0VC93b0FBZ0FjQUFBQUJZQWRBQUFBQ2dBQ0FCMEFCQVlFQUFFQUFBQUZCZ1FBQWdBQUFBb0dBUUFCQUFBRmdCNEFBQUFLQUFJQUhnQUVCZ1FBQWdBQUFBVUdCQUFEQUFBQUFBWUNBQUlBQUFBRmdCOEFBQUFLQUFJQUh3QUVCZ1FBQWdBQUFBVUdCQUFFQUFBQUNnWUJBQUVBQUFXQUlBQUFBQW9BQWdBZ0FBUUdCQUFFQUFBQUJRWUVBQVVBQUFBS0JnRUFBUUFBQllBaEFBQUFDZ0FDQUNFQUJBWUVBQVVBQUFBRkJnUUFCZ0FBQUFBR0FnQ0FBQUFBQllBaUFBQUFDZ0FDQUNJQUJBWUVBQVlBQUFBRkJnUUFCd0FBQUFBR0FnQ0FBQUFBQllBakFBQUFDZ0FDQUNNQUJBWUVBQWNBQUFBRkJnUUFDQUFBQUFBR0FnQ0FBQUFBQllBa0FBQUFDZ0FDQUNRQUJBWUVBQWdBQUFBRkJnUUFDUUFBQUFBR0FnQ0FBQUFBQllBbEFBQUFDZ0FDQUNVQUJBWUVBQWtBQUFBRkJnUUFDZ0FBQUFBR0FnQ0FBQUFBQllBbUFBQUFDZ0FDQUNZQUJBWUVBQVVBQUFBRkJnUUFDZ0FBQUFBR0FnQ0FBQUFBQllBbkFBQUFDZ0FDQUNjQUJBWUVBQW9BQUFBRkJnUUFDd0FBQUFvR0FRQUJBQUFGZ0NnQUFBQUtBQUlBS0FBRUJnUUFDQUFBQUFVR0JBQU1BQUFBQUFBRmdDa0FBQUFLQUFJQUtRQUVCZ1FBREFBQUFBVUdCQUFOQUFBQUFBWUNBSUFBQUFBRmdDb0FBQUFLQUFJQUtnQUVCZ1FBRFFBQUFBVUdCQUFPQUFBQUFBWUNBSUFBQUFBRmdDc0FBQUFLQUFJQUt3QUVCZ1FBRGdBQUFBVUdCQUFQQUFBQUFBWUNBSUFBQUFBRmdDd0FBQUFLQUFJQUxBQUVCZ1FBRHdBQUFBVUdCQUFRQUFBQUFBWUNBSUFBQUFBRmdDMEFBQUFLQUFJQUxRQUVCZ1FBREFBQUFBVUdCQUFRQUFBQUFBWUNBSUFBQUFBRmdDNEFBQUFLQUFJQUxnQUVCZ1FBRGdBQUFBVUdCQUFSQUFBQUFBQUZnQzhBQUFBS0FBSUFMd0FFQmdRQUVRQUFBQVVHQkFBU0FBQUFBQVlDQUlBQUFBQUZnREFBQUFBS0FBSUFNQUFFQmdRQUVnQUFBQVVHQkFBVEFBQUFBQVlDQUlBQUFBQUZnREVBQUFBS0FBSUFNUUFFQmdRQUV3QUFBQVVHQkFBVUFBQUFBQVlDQUlBQUFBQUZnRElBQUFBS0FBSUFNZ0FFQmdRQUZBQUFBQVVHQkFBVkFBQUFDZ1lCQUFFQUFBV0FNd0FBQUFvQUFnQXpBQVFHQkFBVkFBQUFCUVlFQUJZQUFBQUFCZ0lBQWdBREJnSUFBUUFMQmhBQU1nQUFBQUFBQUFBMUFBQUFOQUFBQUFBQUJZQTBBQUFBQ2dBQ0FEUUFCQVlFQUJZQUFBQUZCZ1FBRndBQUFBb0dBUUFCQUFBRmdEVUFBQUFLQUFJQU5RQUVCZ1FBRmdBQUFBVUdCQUFZQUFBQUNnWUJBQUVBQUFXQU5nQUFBQW9BQWdBMkFBUUdCQUFVQUFBQUJRWUVBQmtBQUFBQUJnSUFnQUFBQUFXQU53QUFBQW9BQWdBM0FBUUdCQUFaQUFBQUJRWUVBQm9BQUFBS0JnRUFBUUFBQllBNEFBQUFDZ0FDQURnQUJBWUVBQmtBQUFBRkJnUUFHd0FBQUFBR0FnQ0FBQUFBQllBNUFBQUFDZ0FDQURrQUJBWUVBQkVBQUFBRkJnUUFHd0FBQUFBR0FnQ0FBQUFBQjRBOEFBQUFCQUlRQUFBQThmODBNL3YvQUFEeC8rMEU1djhLQUFJQU9nQUFDZ0lBQkFBRUNnSUFBUUFOQWd3QTdRVG0vd0FBOGY4QUFBQUFEZ0lNQURReisvOEFBUEgvQUFBQUFBOENEQUR0Qk9iL1JpNEdBQUFBQUFBQUFBZUFQUUFBQUFRQ0VBQi93aHNBaXMyci8zL0NHd0FKOVp2L0NnQUNBRHNBQUFvQ0FBUUFCQW9DQUFFQURRSU1BQW4xbS85L3doc0FBQUFBQUE0Q0RBQ0t6YXYvZjhJYkFBQUFBQUFQQWd3QUNmV2Ivd0diS3dBQUFBQUFBQUFIZ0Q0QUFBQUVBaEFBRHRJU0FENFdYUDhPMGhJQStPZEcvd29BQWdBOEFBQUtBZ0FFQUFRS0FnQUJBQTBDREFENDUwYi9EdElTQUFBQUFBQU9BZ3dBUGhaYy93N1NFZ0FBQUFBQUR3SU1BUGpuUnY5VkFDZ0FBQUFBQUFBQUFBQUFBQUFBQUFBPQ==</t>
        </r>
      </text>
    </comment>
    <comment ref="K291" authorId="0">
      <text>
        <r>
          <rPr>
            <sz val="9"/>
            <color indexed="81"/>
            <rFont val="Tahoma"/>
            <family val="2"/>
          </rPr>
          <t>QzE4SDE2Q2wyTjZPfE1BU1RFUiBTSEVFVFBpY3R1cmUgNTM1fFZtcERSREF4TURBRUF3SUJBQUFBQUFBQUFBQUFBQUNBQUFBQUFBTUFGZ0FBQUVOb1pXMUVjbUYzSURFeUxqQXVNaTR4TURjMkJBSVFBRllWeC8vK3k4eitLQlpIQURucF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UCtkdkFnV0NBUUFBQUFrQUJnSUJBQUFBQ1FBR1FnQUFCQUlBZ0FCQUE4SUFnQUJBQU9BT3dBQUFBUUNFQUJXRmNmLy9zdk0vaWdXUndBNTZWd0FCSUFCQUFBQUFBSUlBQUFBMC84NThVMEFDZ0FDQUFJQUFnUUNBQWNBS3dRQ0FBSUFTQVFBQURjRUFRQUJCb0FBQUFBQUFBSUlBRFNUMXY4NVdVb0FCQUlRQU0xc3ovODVXVW9BWjhiWS96bnBYQUFqQ0FFQUFBSUhBZ0FBQUFVSEFRQUJBQWNQQUFFQUFBQURBR0FBeUFBREFFNUlNZ0FBQUFBRWdBSUFBQUFBQWdnQUFBRGkveWIyTXdBS0FBSUFBd0FBQUFTQUF3QUFBQUFDQ0FBQUFBQUFKdll6QUFvQUFnQUVBQUlFQWdBSEFDc0VBZ0FCQUVnRUFBQTNCQUVBQVFhQUFBQUFBQUFDQ0FBemt3TUFKbDR3QUFRQ0VBRE5iUHovSmw0d0FET1RBd0NNeEQ0QUl3Z0JBQUFDQndJQUFBQUZCd0VBQVFBSERnQUJBQUFBQXdCZ0FNZ0FBd0JPU0FBQUFBQUVnQVFBQUFBQUFnZ0FBQURUL3hQN0dRQUtBQUlBQlFBQ0JBSUFCd0FyQkFJQUFRQklCQUFBTndRQkFBRUdnQUFBQUFBQUFnZ0F2RHZPL3hOakZnQUVBaEFBVmhYSC94TmpGZ0EwazliL1JwWWRBQ01JQVFBQUFnY0NBQUFBQlFjQkFBUUVCd1lBQWdBQ0FBTUFBQWNPQUFFQUFBQURBR0FBeUFBREFFNUlBQUFBQUFTQUJRQUFBQUFDQ0FBQUFPTC9BQUFBQUFvQUFnQUdBQUFBQklBR0FBQUFBQUlJQUFBQTAvL3RCT2IvQ2dBQ0FBY0FBQUFFZ0FjQUFBQUFBZ2dBQVFEaS85b0p6UDhLQUFJQUNBQUFBQVNBQ0FBQUFBQUNDQUFBQUFBQTJnbk0vd29BQWdBSkFBQUFCSUFKQUFBQUFBSUlBUC8vRGdEdEJPYi9DZ0FDQUFvQUFBQUVnQW9BQUFBQUFnZ0FBQUFBQUFBQUFBQUtBQUlBQ3dBQUFBU0FDd0FBQUFBQ0NBRC8vdzRBRS9zWkFBb0FBZ0FNQUFJRUFnQVJBQ3NFQWdBQUFFZ0VBQUEzQkFFQUFRYUFBQUFBQUFBQ0NBQUFvQklBRTJNV0FBUUNFQUFBWUFzQUUyTVdBSm01RWdCNXlSOEFJd2dCQUFBQ0J3SUFBQUFGQndFQUFRQUhEZ0FCQUFBQUF3QmdBTWdBQXdCRGJBQUFBQUFFZ0F3QUFBQUFBZ2dBQUFBUEFNY09zdjhLQUFJQURRQUFBQVNBRFFBQUFBQUNDQUJEekFJQXY2YVcvd29BQWdBT0FBSUVBZ0FJQUNzRUFnQUFBRWdFQUFBR2dBQUFBQUFBQWdnQVEyd0dBTCsra3Y4RUFoQUFSQ3ovLzcrK2t2L2NoUVlBdjM2YS95TUlBUUFBQWdjQ0FBQUFBQWNOQUFFQUFBQURBR0FBeUFBREFFOEFBQUFBQklBT0FBQUFBQUlJQUowWEdRRFRrNEwvQ2dBQ0FBOEFBQUFFZ0E4QUFBQUFBZ2dBc0JJekFOT1RrZjhLQUFJQUVBQUFBQVNBRUFBQUFBQUNDQUR0MVN3QUFPeXUvd29BQWdBUkFBQUFCSUFSQUFBQUFBSUlBTmIwRlFEbHZXVC9DZ0FDQUJJQUFBQUVnQklBQUFBQUFnZ0F6NHo2L3ltS1dQOEtBQUlBRXdBQUFBU0FFd0FBQUFBQ0NBQUlhdmYvTzdRNi93b0FBZ0FVQUFBQUJJQVVBQUFBQUFJSUFFZXZEd0FLRWluL0NnQUNBQlVBQUFBRWdCVUFBQUFBQWdnQWdJd01BQjA4Qy84S0FBSUFGZ0FDQkFJQUJ3QXJCQUlBQUFCSUJBQUFOd1FCQUFFR2dBQUFBQUFBQWdnQXN4OFFBQjJrQi84RUFoQUFUUGtJQUIya0IvK3pIeEFBVU5jTy95TUlBUUFBQWdjQ0FBQUFBQWNOQUFFQUFBQURBR0FBeUFBREFFNEFBQUFBQklBV0FBQUFBQUlJQU1EUkpBRHNtZm4rQ2dBQ0FCY0FBQUFFZ0JjQUFBQUFBZ2dBeHpsQUFLbk5CZjhLQUFJQUdBQUNCQUlBQndBckJBSUFBZ0JJQkFBQU53UUJBQUVHZ0FBQUFBQUFBZ2dBK3N4REFLazFBdjhFQWhBQWxLWThBS2sxQXY4dUFFWUFxY1VVL3lNSUFRQUFBZ2NDQUFBQUJRY0JBQUVBQnc4QUFRQUFBQU1BWUFESUFBTUFUa2d5QUFBQUFBU0FHQUFBQUFBQ0NBRDRyaUVBL3NQYi9nb0FBZ0FaQUFJRUFnQUhBQ3NFQWdBQ0FFZ0VBQUEzQkFFQUFRYUFBQUFBQUFBQ0NBQXNRaVVBL2x2Zi9nUUNFQURGR3g0QS9zdk0vbDkxSndEK1c5LytJd2dCQVA4QkJ3RUEvd0lIQWdBQUFBVUhBUUFEQUFjUEFBRUFBQUFEQUdBQXlBQURBRTVJTWdBQUFBQUVnQmtBQUFBQUFnZ0FUaGNyQU1kRk5mOEtBQUlBR2dBQUFBU0FHZ0FBQUFBQ0NBQ1BYRU1BbHFNai93b0FBZ0FiQUFJRUFnQVJBQ3NFQWdBQUFFZ0VBQUEzQkFFQUFRYUFBQUFBQUFBQ0NBQ1AvRVlBbHJzay93UUNFQUNQdkQ4QU1GVWIveWdXUndDV3V5VC9Jd2dCQVA4QkJ3RUEvd0lIQWdBQUFBVUhBUUFEQUFjT0FBRUFBQUFEQUdBQXlBQURBRU5zQUFBQUFBU0FHd0FBQUFBQ0NBQVdPaTRBdFJ0VC93b0FBZ0FjQUFBQUJZQWRBQUFBQ2dBQ0FCMEFCQVlFQUFFQUFBQUZCZ1FBQWdBQUFBb0dBUUFCQUFBRmdCNEFBQUFLQUFJQUhnQUVCZ1FBQWdBQUFBVUdCQUFEQUFBQUFBWUNBQUlBQUFBRmdCOEFBQUFLQUFJQUh3QUVCZ1FBQWdBQUFBVUdCQUFFQUFBQUNnWUJBQUVBQUFXQUlBQUFBQW9BQWdBZ0FBUUdCQUFFQUFBQUJRWUVBQVVBQUFBS0JnRUFBUUFBQllBaEFBQUFDZ0FDQUNFQUJBWUVBQVVBQUFBRkJnUUFCZ0FBQUFBR0FnQ0FBQUFBQllBaUFBQUFDZ0FDQUNJQUJBWUVBQVlBQUFBRkJnUUFCd0FBQUFBR0FnQ0FBQUFBQllBakFBQUFDZ0FDQUNNQUJBWUVBQWNBQUFBRkJnUUFDQUFBQUFBR0FnQ0FBQUFBQllBa0FBQUFDZ0FDQUNRQUJBWUVBQWdBQUFBRkJnUUFDUUFBQUFBR0FnQ0FBQUFBQllBbEFBQUFDZ0FDQUNVQUJBWUVBQWtBQUFBRkJnUUFDZ0FBQUFBR0FnQ0FBQUFBQllBbUFBQUFDZ0FDQUNZQUJBWUVBQVVBQUFBRkJnUUFDZ0FBQUFBR0FnQ0FBQUFBQllBbkFBQUFDZ0FDQUNjQUJBWUVBQW9BQUFBRkJnUUFDd0FBQUFvR0FRQUJBQUFGZ0NnQUFBQUtBQUlBS0FBRUJnUUFDQUFBQUFVR0JBQU1BQUFBQUFBRmdDa0FBQUFLQUFJQUtRQUVCZ1FBREFBQUFBVUdCQUFOQUFBQUFBWUNBSUFBQUFBRmdDb0FBQUFLQUFJQUtnQUVCZ1FBRFFBQUFBVUdCQUFPQUFBQUFBWUNBSUFBQUFBRmdDc0FBQUFLQUFJQUt3QUVCZ1FBRGdBQUFBVUdCQUFQQUFBQUFBWUNBSUFBQUFBRmdDd0FBQUFLQUFJQUxBQUVCZ1FBRHdBQUFBVUdCQUFRQUFBQUFBWUNBSUFBQUFBRmdDMEFBQUFLQUFJQUxRQUVCZ1FBREFBQUFBVUdCQUFRQUFBQUFBWUNBSUFBQUFBRmdDNEFBQUFLQUFJQUxnQUVCZ1FBRGdBQUFBVUdCQUFSQUFBQUFBQUZnQzhBQUFBS0FBSUFMd0FFQmdRQUVRQUFBQVVHQkFBU0FBQUFBQVlDQUlBQUFBQUZnREFBQUFBS0FBSUFNQUFFQmdRQUVnQUFBQVVHQkFBVEFBQUFBQVlDQUlBQUFBQUZnREVBQUFBS0FBSUFNUUFFQmdRQUV3QUFBQVVHQkFBVUFBQUFBQVlDQUlBQUFBQUZnRElBQUFBS0FBSUFNZ0FFQmdRQUZBQUFBQVVHQkFBVkFBQUFDZ1lCQUFFQUFBV0FNd0FBQUFvQUFnQXpBQVFHQkFBVkFBQUFCUVlFQUJZQUFBQUFCZ0lBQWdBREJnSUFBUUFMQmhBQU1nQUFBQUFBQUFBMUFBQUFOQUFBQUFBQUJZQTBBQUFBQ2dBQ0FEUUFCQVlFQUJZQUFBQUZCZ1FBRndBQUFBb0dBUUFCQUFBRmdEVUFBQUFLQUFJQU5RQUVCZ1FBRmdBQUFBVUdCQUFZQUFBQUNnWUJBQUVBQUFXQU5nQUFBQW9BQWdBMkFBUUdCQUFVQUFBQUJRWUVBQmtBQUFBQUJnSUFnQUFBQUFXQU53QUFBQW9BQWdBM0FBUUdCQUFaQUFBQUJRWUVBQm9BQUFBS0JnRUFBUUFBQllBNEFBQUFDZ0FDQURnQUJBWUVBQmtBQUFBRkJnUUFHd0FBQUFBR0FnQ0FBQUFBQllBNUFBQUFDZ0FDQURrQUJBWUVBQkVBQUFBRkJnUUFHd0FBQUFBR0FnQ0FBQUFBQjRBOEFBQUFCQUlRQUFBQThmODBNL3YvQUFEeC8rMEU1djhLQUFJQU9nQUFDZ0lBQkFBRUNnSUFBUUFOQWd3QTdRVG0vd0FBOGY4QUFBQUFEZ0lNQURReisvOEFBUEgvQUFBQUFBOENEQUR0Qk9iL1JpNEdBQUFBQUFBQUFBZUFQUUFBQUFRQ0VBQi93aHNBaXMyci8zL0NHd0FKOVp2L0NnQUNBRHNBQUFvQ0FBUUFCQW9DQUFFQURRSU1BQW4xbS85L3doc0FBQUFBQUE0Q0RBQ0t6YXYvZjhJYkFBQUFBQUFQQWd3QUNmV2Ivd0diS3dBQUFBQUFBQUFIZ0Q0QUFBQUVBaEFBRHRJU0FENFdYUDhPMGhJQStPZEcvd29BQWdBOEFBQUtBZ0FFQUFRS0FnQUJBQTBDREFENDUwYi9EdElTQUFBQUFBQU9BZ3dBUGhaYy93N1NFZ0FBQUFBQUR3SU1BUGpuUnY5VkFDZ0FBQUFBQUFBQUFBQUFBQUFBQUFBPQ==</t>
        </r>
      </text>
    </comment>
    <comment ref="J292" authorId="0">
      <text>
        <r>
          <rPr>
            <sz val="9"/>
            <color indexed="81"/>
            <rFont val="Tahoma"/>
            <family val="2"/>
          </rPr>
          <t>QzIySDIwTjRPMnxNQVNURVIgU0hFRVRQaWN0dXJlIDQ2M3xWbXBEUkRBeE1EQUVBd0lCQUFBQUFBQUFBQUFBQUFDQUFBQUFBQU1BRmdBQUFFTm9aVzFFY21GM0lERXlMakF1TWk0eE1EYzJCQUlRQUtDWWZmL2FpY3YvNi9RMEFCdSs0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gyU054VVdDQVFBQUFBa0FCZ0lCQUFBQUNRQUdRZ0FBQkFJQWdBQkFBOElBZ0FCQUFPQVBnQUFBQVFDRUFDZ21IMy8yb25MLyt2ME5BQWJ2dUlBQklBQkFBQUFBQUlJQU1jT3N2OU9LbHNBQ2dBQ0FBSUFOd1FCQUFFQUFBU0FBZ0FBQUFBQ0NBREhEckwvVGlwNUFBb0FBZ0FEQURjRUFRQUJBQUFFZ0FNQUFBQUFBZ2dBdEJPWS8wNHFpQUFLQUFJQUJBQUNCQUlBQ0FBckJBSUFBQUJJQkFBQU53UUJBQUVHZ0FBQUFBQUFBZ2dBdExPYi8wNUNoQUFFQWhBQXRIT1UvMDVDaEFCTnpadi9UZ0tNQUNNSUFRQUFBZ2NDQUFBQUFBY05BQUVBQUFBREFHQUF5QUFEQUU4QUFBQUFCSUFFQUFBQUFBSUlBTFFUbVA5T0txWUFDZ0FDQUFVQUFBQUVnQVVBQUFBQUFnZ0FvQmgrLzA0cXRRQUtBQUlBQmdBQUFBU0FCZ0FBQUFBQ0NBQ2dHSDcvVGlyVEFBb0FBZ0FIQUFBQUJJQUhBQUFBQUFJSUFMUVRtUDlPS3VJQUNnQUNBQWdBQUFBRWdBZ0FBQUFBQWdnQXh3NnkvMDRxMHdBS0FBSUFDUUFBQUFTQUNRQUFBQUFDQ0FESERyTC9UaXExQUFvQUFnQUtBQUFBQklBS0FBQUFBQUlJQU5vSnpQOU9LcVlBQ2dBQ0FBc0FBQUFFZ0FzQUFBQUFBZ2dBN1FUbS8wNHF0UUFLQUFJQURBQUNCQUlBQ0FBckJBSUFBQUJJQkFBQU53UUJBQUVHZ0FBQUFBQUFBZ2dBN2FUcC8wNUNzUUFFQWhBQTdXVGkvMDVDc1FDSHZ1bi9UZ0s1QUNNSUFRQUFBZ2NDQUFBQUFBY05BQUVBQUFBREFHQUF5QUFEQUU4QUFBQUFCSUFNQUFBQUFBSUlBTm9KelA5T0tvZ0FDZ0FDQUEwQUFnUUNBQWNBS3dRQ0FBRUFTQVFBQURjRUFRQUJCb0FBQUFBQUFBSUlBQTJkei85T3dvc0FCQUlRQUtkMnlQL25XMzBBRFozUC8wN0Npd0FqQ0FFQS93RUhBUUQvQWdjQ0FBQUFCUWNCQUFNQUJ3NEFBUUFBQUFNQVlBRElBQU1BVGtnQUFBQUFCSUFOQUFBQUFBSUlBTzBFNXY5T0tua0FDZ0FDQUE0QUFBQUVnQTRBQUFBQUFnZ0FBQUFBQUU0cWlBQUtBQUlBRHdBQUFBU0FEd0FBQUFBQ0NBQVQreGtBVGlwNUFBb0FBZ0FRQUFBQUJJQVFBQUFBQUFJSUFCUDdHUUJPS2xzQUNnQUNBQkVBQUFBRWdCRUFBQUFBQWdnQUFBQUFBRTRxVEFBS0FBSUFFZ0FBQUFTQUVnQUFBQUFDQ0FEdEJPYi9UaXBiQUFvQUFnQVRBQUFBQklBVEFBQUFBQUlJQUFBQUFBQk9LaTRBQ2dBQ0FCUUFBQUFFZ0JRQUFBQUFBZ2dBd0xybi94MklIQUFLQUFJQUZRQUNCQUlBQndBckJBSUFBQUJJQkFBQUJvQUFBQUFBQUFJSUFQUk42LzhkOEJnQUJBSVFBSTBuNVA4ZDhCZ0E5RTNyLzFBaklBQWpDQUVBQUFJSEFnQUFBQUFIRFFBQkFBQUFBd0JnQU1nQUF3Qk9BQUFBQUFTQUZRQUFBQUFDQ0FBQUFQSC9BQUFBQUFvQUFnQVdBQUFBQklBV0FBQUFBQUlJQUFFQTR2L3RCT2IvQ2dBQ0FCY0FBZ1FDQUFjQUt3UUNBQUFBU0FRQUFBYUFBQUFBQUFBQ0NBQTBrK1gvN1d6aS93UUNFQUROYk43LzdXemkvelNUNWY4Z29Pbi9Jd2dCQUFBQ0J3SUFBQUFBQncwQUFRQUFBQU1BWUFESUFBTUFUZ0FBQUFBRWdCY0FBQUFBQWdnQUFRRHgvOW9KelA4S0FBSUFHQUFBQUFTQUdBQUFBQUFDQ0FBQUFBOEEyZ25NL3dvQUFnQVpBQUFBQklBWkFBQUFBQUlJQUFBQUhnRHRCT2IvQ2dBQ0FCb0FBQUFFZ0JvQUFBQUFBZ2dBQUFBUEFBQUFBQUFLQUFJQUd3QUNCQUlBQndBckJBSUFBQUJJQkFBQUJvQUFBQUFBQUFJSUFET1RFZ0FCYVB6L0JBSVFBTXhzQ3dBQmFQei9NNU1TQURPYkF3QWpDQUVBQUFJSEFnQUFBQUFIRFFBQkFBQUFBd0JnQU1nQUF3Qk9BQUFBQUFTQUd3QUFBQUFDQ0FCQVJSZ0FIWWdjQUFvQUFnQWNBQUFBQklBY0FBQUFBQUlJQUYzTk5BQmR6U1VBQ2dBQ0FCMEFOd1FCQUFFQUFBV0FIZ0FBQUFvQUFnQWVBQVFHQkFBQkFBQUFCUVlFQUFJQUFBQUtCZ0VBQVFBQUJZQWZBQUFBQ2dBQ0FCOEFCQVlFQUFJQUFBQUZCZ1FBQXdBQUFBb0dBUUFCQUFBRmdDQUFBQUFLQUFJQUlBQUVCZ1FBQXdBQUFBVUdCQUFFQUFBQUNnWUJBQUVBQUFXQUlRQUFBQW9BQWdBaEFBUUdCQUFFQUFBQUJRWUVBQVVBQUFBQUJnSUFnQUFBQUFXQUlnQUFBQW9BQWdBaUFBUUdCQUFGQUFBQUJRWUVBQVlBQUFBQUJnSUFnQUFBQUFXQUl3QUFBQW9BQWdBakFBUUdCQUFHQUFBQUJRWUVBQWNBQUFBQUJnSUFnQUFBQUFXQUpBQUFBQW9BQWdBa0FBUUdCQUFIQUFBQUJRWUVBQWdBQUFBQUJnSUFnQUFBQUFXQUpRQUFBQW9BQWdBbEFBUUdCQUFJQUFBQUJRWUVBQWtBQUFBQUJnSUFnQUFBQUFXQUpnQUFBQW9BQWdBbUFBUUdCQUFFQUFBQUJRWUVBQWtBQUFBQUJnSUFnQUFBQUFXQUp3QUFBQW9BQWdBbkFBUUdCQUFKQUFBQUJRWUVBQW9BQUFBS0JnRUFBUUFBQllBb0FBQUFDZ0FDQUNnQUJBWUVBQW9BQUFBRkJnUUFDd0FBQUFBR0FnQUNBQUFBQllBcEFBQUFDZ0FDQUNrQUJBWUVBQW9BQUFBRkJnUUFEQUFBQUFvR0FRQUJBQUFGZ0NvQUFBQUtBQUlBS2dBRUJnUUFEQUFBQUFVR0JBQU5BQUFBQ2dZQkFBR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VJBQUFBQlFZRUFCSUFBQUFBQmdJQWdBQUFBQVdBTUFBQUFBb0FBZ0F3QUFRR0JBQU5BQUFBQlFZRUFCSUFBQUFBQmdJQWdBQUFBQVdBTVFBQUFBb0FBZ0F4QUFRR0JBQVJBQUFBQlFZRUFCTUFBQUFBQUFXQU1nQUFBQW9BQWdBeUFBUUdCQUFUQUFBQUJRWUVBQlFBQUFBQUJnSUFnQUFBQUFXQU13QUFBQW9BQWdBekFBUUdCQUFVQUFBQUJRWUVBQlVBQUFBQUJnSUFnQUFBQUFXQU5BQUFBQW9BQWdBMEFBUUdCQUFWQUFBQUJRWUVBQllBQUFBQUJnSUFnQUFBQUFXQU5RQUFBQW9BQWdBMUFBUUdCQUFXQUFBQUJRWUVBQmNBQUFBQUJnSUFnQUFBQUFXQU5nQUFBQW9BQWdBMkFBUUdCQUFYQUFBQUJRWUVBQmdBQUFBQUJnSUFnQUFBQUFXQU53QUFBQW9BQWdBM0FBUUdCQUFZQUFBQUJRWUVBQmtBQUFBQUJnSUFnQUFBQUFXQU9BQUFBQW9BQWdBNEFBUUdCQUFaQUFBQUJRWUVBQm9BQUFBQUJnSUFnQUFBQUFXQU9RQUFBQW9BQWdBNUFBUUdCQUFWQUFBQUJRWUVBQm9BQUFBQUJnSUFnQUFBQUFXQU9nQUFBQW9BQWdBNkFBUUdCQUFhQUFBQUJRWUVBQnNBQUFBQUJnSUFnQUFBQUFXQU93QUFBQW9BQWdBN0FBUUdCQUFUQUFBQUJRWUVBQnNBQUFBQUJnSUFnQUFBQUFXQVBBQUFBQW9BQWdBOEFBUUdCQUFiQUFBQUJRWUVBQndBQUFBS0JnRUFBUUFBQjRBL0FBQUFCQUlRQUxRVG1QK1VXTmtBdEJPWS8wNHF4QUFLQUFJQVBRQUFDZ0lBQkFBRUNnSUFBUUFOQWd3QVRpckVBTFFUbVA4QUFBQUFEZ0lNQUpSWTJRQzBFNWovQUFBQUFBOENEQUJPS3NRQStrR3Qvd0FBQUFBQUFBZUFRQUFBQUFRQ0VBQUFBQUFBbEZoL0FBQUFBQUJPS21vQUNnQUNBRDRBQUFvQ0FBUUFCQW9DQUFFQURRSU1BRTRxYWdBQUFBQUFBQUFBQUE0Q0RBQ1VXSDhBQUFBQUFBQUFBQUFQQWd3QVRpcHFBRVl1RlFBQUFBQUFBQUFIZ0VFQUFBQUVBaEFBQUFBQUFOQjlKQUFBQUFBQVRxVVVBQW9BQWdBL0FCQUFSd0FBQUZSb1pYSmxJR2x6SUdFZ2RtRnNaVzVqWlNCdmNpQmphR0Z5WjJVZ1pYSnliM0lnYzI5dFpYZG9aWEpsSUdsdUlIUm9hWE1nWVhKdmJXRjBhV01nYzNsemRHVnRMZ0FLQWdBRUFBUUtBZ0FCQUEwQ0RBQk9wUlFBQUFBQUFBQUFBQUFPQWd3QTBIMGtBQUFBQUFBQUFBQUFEd0lNQUU2bEZBQ0IyQThBQUFBQUFBQUFCNEJDQUFBQUJBSVFBQUFBQUFBME0vdi9BQUFBQU8wRTV2OEtBQUlBUUFBQUNnSUFCQUFFQ2dJQUFRQU5BZ3dBN1FUbS93QUFBQUFBQUFBQURnSU1BRFF6Ky84QUFBQUFBQUFBQUE4Q0RBRHRCT2IvUmk0VkFBQUFBQUFBQUFBQUFBQUFBQUFB</t>
        </r>
      </text>
    </comment>
    <comment ref="K292" authorId="0">
      <text>
        <r>
          <rPr>
            <sz val="9"/>
            <color indexed="81"/>
            <rFont val="Tahoma"/>
            <family val="2"/>
          </rPr>
          <t>QzIySDIwTjRPMnxNQVNURVIgU0hFRVRQaWN0dXJlIDQ2M3xWbXBEUkRBeE1EQUVBd0lCQUFBQUFBQUFBQUFBQUFDQUFBQUFBQU1BRmdBQUFFTm9aVzFFY21GM0lERXlMakF1TWk0eE1EYzJCQUlRQUtDWWZmL2FpY3YvNi9RMEFCdSs0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gyU054VVdDQVFBQUFBa0FCZ0lCQUFBQUNRQUdRZ0FBQkFJQWdBQkFBOElBZ0FCQUFPQVBnQUFBQVFDRUFDZ21IMy8yb25MLyt2ME5BQWJ2dUlBQklBQkFBQUFBQUlJQU1jT3N2OU9LbHNBQ2dBQ0FBSUFOd1FCQUFFQUFBU0FBZ0FBQUFBQ0NBREhEckwvVGlwNUFBb0FBZ0FEQURjRUFRQUJBQUFFZ0FNQUFBQUFBZ2dBdEJPWS8wNHFpQUFLQUFJQUJBQUNCQUlBQ0FBckJBSUFBQUJJQkFBQU53UUJBQUVHZ0FBQUFBQUFBZ2dBdExPYi8wNUNoQUFFQWhBQXRIT1UvMDVDaEFCTnpadi9UZ0tNQUNNSUFRQUFBZ2NDQUFBQUFBY05BQUVBQUFBREFHQUF5QUFEQUU4QUFBQUFCSUFFQUFBQUFBSUlBTFFUbVA5T0txWUFDZ0FDQUFVQUFBQUVnQVVBQUFBQUFnZ0FvQmgrLzA0cXRRQUtBQUlBQmdBQUFBU0FCZ0FBQUFBQ0NBQ2dHSDcvVGlyVEFBb0FBZ0FIQUFBQUJJQUhBQUFBQUFJSUFMUVRtUDlPS3VJQUNnQUNBQWdBQUFBRWdBZ0FBQUFBQWdnQXh3NnkvMDRxMHdBS0FBSUFDUUFBQUFTQUNRQUFBQUFDQ0FESERyTC9UaXExQUFvQUFnQUtBQUFBQklBS0FBQUFBQUlJQU5vSnpQOU9LcVlBQ2dBQ0FBc0FBQUFFZ0FzQUFBQUFBZ2dBN1FUbS8wNHF0UUFLQUFJQURBQUNCQUlBQ0FBckJBSUFBQUJJQkFBQU53UUJBQUVHZ0FBQUFBQUFBZ2dBN2FUcC8wNUNzUUFFQWhBQTdXVGkvMDVDc1FDSHZ1bi9UZ0s1QUNNSUFRQUFBZ2NDQUFBQUFBY05BQUVBQUFBREFHQUF5QUFEQUU4QUFBQUFCSUFNQUFBQUFBSUlBTm9KelA5T0tvZ0FDZ0FDQUEwQUFnUUNBQWNBS3dRQ0FBRUFTQVFBQURjRUFRQUJCb0FBQUFBQUFBSUlBQTJkei85T3dvc0FCQUlRQUtkMnlQL25XMzBBRFozUC8wN0Npd0FqQ0FFQS93RUhBUUQvQWdjQ0FBQUFCUWNCQUFNQUJ3NEFBUUFBQUFNQVlBRElBQU1BVGtnQUFBQUFCSUFOQUFBQUFBSUlBTzBFNXY5T0tua0FDZ0FDQUE0QUFBQUVnQTRBQUFBQUFnZ0FBQUFBQUU0cWlBQUtBQUlBRHdBQUFBU0FEd0FBQUFBQ0NBQVQreGtBVGlwNUFBb0FBZ0FRQUFBQUJJQVFBQUFBQUFJSUFCUDdHUUJPS2xzQUNnQUNBQkVBQUFBRWdCRUFBQUFBQWdnQUFBQUFBRTRxVEFBS0FBSUFFZ0FBQUFTQUVnQUFBQUFDQ0FEdEJPYi9UaXBiQUFvQUFnQVRBQUFBQklBVEFBQUFBQUlJQUFBQUFBQk9LaTRBQ2dBQ0FCUUFBQUFFZ0JRQUFBQUFBZ2dBd0xybi94MklIQUFLQUFJQUZRQUNCQUlBQndBckJBSUFBQUJJQkFBQUJvQUFBQUFBQUFJSUFQUk42LzhkOEJnQUJBSVFBSTBuNVA4ZDhCZ0E5RTNyLzFBaklBQWpDQUVBQUFJSEFnQUFBQUFIRFFBQkFBQUFBd0JnQU1nQUF3Qk9BQUFBQUFTQUZRQUFBQUFDQ0FBQUFQSC9BQUFBQUFvQUFnQVdBQUFBQklBV0FBQUFBQUlJQUFFQTR2L3RCT2IvQ2dBQ0FCY0FBZ1FDQUFjQUt3UUNBQUFBU0FRQUFBYUFBQUFBQUFBQ0NBQTBrK1gvN1d6aS93UUNFQUROYk43LzdXemkvelNUNWY4Z29Pbi9Jd2dCQUFBQ0J3SUFBQUFBQncwQUFRQUFBQU1BWUFESUFBTUFUZ0FBQUFBRWdCY0FBQUFBQWdnQUFRRHgvOW9KelA4S0FBSUFHQUFBQUFTQUdBQUFBQUFDQ0FBQUFBOEEyZ25NL3dvQUFnQVpBQUFBQklBWkFBQUFBQUlJQUFBQUhnRHRCT2IvQ2dBQ0FCb0FBQUFFZ0JvQUFBQUFBZ2dBQUFBUEFBQUFBQUFLQUFJQUd3QUNCQUlBQndBckJBSUFBQUJJQkFBQUJvQUFBQUFBQUFJSUFET1RFZ0FCYVB6L0JBSVFBTXhzQ3dBQmFQei9NNU1TQURPYkF3QWpDQUVBQUFJSEFnQUFBQUFIRFFBQkFBQUFBd0JnQU1nQUF3Qk9BQUFBQUFTQUd3QUFBQUFDQ0FCQVJSZ0FIWWdjQUFvQUFnQWNBQUFBQklBY0FBQUFBQUlJQUYzTk5BQmR6U1VBQ2dBQ0FCMEFOd1FCQUFFQUFBV0FIZ0FBQUFvQUFnQWVBQVFHQkFBQkFBQUFCUVlFQUFJQUFBQUtCZ0VBQVFBQUJZQWZBQUFBQ2dBQ0FCOEFCQVlFQUFJQUFBQUZCZ1FBQXdBQUFBb0dBUUFCQUFBRmdDQUFBQUFLQUFJQUlBQUVCZ1FBQXdBQUFBVUdCQUFFQUFBQUNnWUJBQUVBQUFXQUlRQUFBQW9BQWdBaEFBUUdCQUFFQUFBQUJRWUVBQVVBQUFBQUJnSUFnQUFBQUFXQUlnQUFBQW9BQWdBaUFBUUdCQUFGQUFBQUJRWUVBQVlBQUFBQUJnSUFnQUFBQUFXQUl3QUFBQW9BQWdBakFBUUdCQUFHQUFBQUJRWUVBQWNBQUFBQUJnSUFnQUFBQUFXQUpBQUFBQW9BQWdBa0FBUUdCQUFIQUFBQUJRWUVBQWdBQUFBQUJnSUFnQUFBQUFXQUpRQUFBQW9BQWdBbEFBUUdCQUFJQUFBQUJRWUVBQWtBQUFBQUJnSUFnQUFBQUFXQUpnQUFBQW9BQWdBbUFBUUdCQUFFQUFBQUJRWUVBQWtBQUFBQUJnSUFnQUFBQUFXQUp3QUFBQW9BQWdBbkFBUUdCQUFKQUFBQUJRWUVBQW9BQUFBS0JnRUFBUUFBQllBb0FBQUFDZ0FDQUNnQUJBWUVBQW9BQUFBRkJnUUFDd0FBQUFBR0FnQUNBQUFBQllBcEFBQUFDZ0FDQUNrQUJBWUVBQW9BQUFBRkJnUUFEQUFBQUFvR0FRQUJBQUFGZ0NvQUFBQUtBQUlBS2dBRUJnUUFEQUFBQUFVR0JBQU5BQUFBQ2dZQkFBR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VJBQUFBQlFZRUFCSUFBQUFBQmdJQWdBQUFBQVdBTUFBQUFBb0FBZ0F3QUFRR0JBQU5BQUFBQlFZRUFCSUFBQUFBQmdJQWdBQUFBQVdBTVFBQUFBb0FBZ0F4QUFRR0JBQVJBQUFBQlFZRUFCTUFBQUFBQUFXQU1nQUFBQW9BQWdBeUFBUUdCQUFUQUFBQUJRWUVBQlFBQUFBQUJnSUFnQUFBQUFXQU13QUFBQW9BQWdBekFBUUdCQUFVQUFBQUJRWUVBQlVBQUFBQUJnSUFnQUFBQUFXQU5BQUFBQW9BQWdBMEFBUUdCQUFWQUFBQUJRWUVBQllBQUFBQUJnSUFnQUFBQUFXQU5RQUFBQW9BQWdBMUFBUUdCQUFXQUFBQUJRWUVBQmNBQUFBQUJnSUFnQUFBQUFXQU5nQUFBQW9BQWdBMkFBUUdCQUFYQUFBQUJRWUVBQmdBQUFBQUJnSUFnQUFBQUFXQU53QUFBQW9BQWdBM0FBUUdCQUFZQUFBQUJRWUVBQmtBQUFBQUJnSUFnQUFBQUFXQU9BQUFBQW9BQWdBNEFBUUdCQUFaQUFBQUJRWUVBQm9BQUFBQUJnSUFnQUFBQUFXQU9RQUFBQW9BQWdBNUFBUUdCQUFWQUFBQUJRWUVBQm9BQUFBQUJnSUFnQUFBQUFXQU9nQUFBQW9BQWdBNkFBUUdCQUFhQUFBQUJRWUVBQnNBQUFBQUJnSUFnQUFBQUFXQU93QUFBQW9BQWdBN0FBUUdCQUFUQUFBQUJRWUVBQnNBQUFBQUJnSUFnQUFBQUFXQVBBQUFBQW9BQWdBOEFBUUdCQUFiQUFBQUJRWUVBQndBQUFBS0JnRUFBUUFBQjRBL0FBQUFCQUlRQUxRVG1QK1VXTmtBdEJPWS8wNHF4QUFLQUFJQVBRQUFDZ0lBQkFBRUNnSUFBUUFOQWd3QVRpckVBTFFUbVA4QUFBQUFEZ0lNQUpSWTJRQzBFNWovQUFBQUFBOENEQUJPS3NRQStrR3Qvd0FBQUFBQUFBZUFRQUFBQUFRQ0VBQUFBQUFBbEZoL0FBQUFBQUJPS21vQUNnQUNBRDRBQUFvQ0FBUUFCQW9DQUFFQURRSU1BRTRxYWdBQUFBQUFBQUFBQUE0Q0RBQ1VXSDhBQUFBQUFBQUFBQUFQQWd3QVRpcHFBRVl1RlFBQUFBQUFBQUFIZ0VFQUFBQUVBaEFBQUFBQUFOQjlKQUFBQUFBQVRxVVVBQW9BQWdBL0FCQUFSd0FBQUZSb1pYSmxJR2x6SUdFZ2RtRnNaVzVqWlNCdmNpQmphR0Z5WjJVZ1pYSnliM0lnYzI5dFpYZG9aWEpsSUdsdUlIUm9hWE1nWVhKdmJXRjBhV01nYzNsemRHVnRMZ0FLQWdBRUFBUUtBZ0FCQUEwQ0RBQk9wUlFBQUFBQUFBQUFBQUFPQWd3QTBIMGtBQUFBQUFBQUFBQUFEd0lNQUU2bEZBQ0IyQThBQUFBQUFBQUFCNEJDQUFBQUJBSVFBQUFBQUFBME0vdi9BQUFBQU8wRTV2OEtBQUlBUUFBQUNnSUFCQUFFQ2dJQUFRQU5BZ3dBN1FUbS93QUFBQUFBQUFBQURnSU1BRFF6Ky84QUFBQUFBQUFBQUE4Q0RBRHRCT2IvUmk0VkFBQUFBQUFBQUFBQUFBQUFBQUFB</t>
        </r>
      </text>
    </comment>
    <comment ref="J293" authorId="0">
      <text>
        <r>
          <rPr>
            <sz val="9"/>
            <color indexed="81"/>
            <rFont val="Tahoma"/>
            <family val="2"/>
          </rPr>
          <t>QzIySDI0TjZPfE1BU1RFUiBTSEVFVFBpY3R1cmUgNDgxfFZtcERSREF4TURBRUF3SUJBQUFBQUFBQUFBQUFBQUNBQUFBQUFBTUFGZ0FBQUVOb1pXMUVjbUYzSURFeUxqQXVNaTR4TURjMkJBSVFBQUZnd1AvYWljdi9oZVNCQUszejZ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THhXZ0JJV0NBUUFBQUFrQUJnSUJBQUFBQ1FBR1FnQUFCQUlBZ0FCQUE4SUFnQUJBQU9BUVFBQUFBUUNFQUFCWU1ELzJvbkwvNFhrZ1FDdDgrZ0FCSUFCQUFBQUFBSUlBQUVBeFA4NThVMEFDZ0FDQUFJQUFnUUNBQWdBS3dRQ0FBQUFTQVFBQURjRUFRQUJCb0FBQUFBQUFBSUlBQUdneC84NUNVb0FCQUlRQUFGZ3dQODVDVW9BbXJuSC96bkpVUUFqQ0FFQUFBSUhBZ0FBQUFBSERRQUJBQUFBQXdCZ0FNZ0FBd0JQQUFBQUFBU0FBZ0FBQUFBQ0NBQUJBT0wvT2ZGTkFBb0FBZ0FEQUFBQUJJQURBQUFBQUFJSUFBRUE4ZjlNN0djQUNnQUNBQVFBQUFBRWdBUUFBQUFBQWdnQUFRRGkvMkRuZ1FBS0FBSUFCUUEzQkFFQUFRQUFCSUFGQUFBQUFBSUlBQUVBOGY5ejRwc0FDZ0FDQUFZQU53UUJBQUVBQUFTQUJnQUFBQUFDQ0FBQUFBOEFjK0tiQUFvQUFnQUhBQUlFQWdBSEFDc0VBZ0FBQUVnRUFBQUdnQUFBQUFBQUFnZ0FNNU1TQUhOS21BQUVBaEFBekd3TEFITkttQUF6a3hJQXBuMmZBQ01JQVFBQUFnY0NBQUFBQUFjTkFBRUFBQUFEQUdBQXlBQURBRTRBQUFBQUJJQUhBQUFBQUFJSUFBQUFIZ0JnNTRFQUNnQUNBQWdBTndRQkFBRUFBQVNBQ0FBQUFBQUNDQUFBQUE4QVRPeG5BQW9BQWdBSkFEY0VBUUFCQUFBRWdBa0FBQUFBQWdnQUFBQWVBSWJkdFFBS0FBSUFDZ0FBQUFTQUNnQUFBQUFDQ0FCRHpCRUFqa1hSQUFvQUFnQUxBQUlFQWdBSEFDc0VBZ0FBQUVnRUFBQUdnQUFBQUFBQUFnZ0FkbDhWQUk2dHpRQUVBaEFBRURrT0FJNnR6UUIyWHhVQXdlRFVBQ01JQVFBQUFnY0NBQUFBQUFjTkFBRUFBQUFEQUdBQXlBQURBRTRBQUFBQUJJQUxBQUFBQUFJSUFKMFhLQUI2V09VQUNnQUNBQXdBQWdRQ0FBY0FLd1FDQUFBQVNBUUFBQWFBQUFBQUFBQUNDQURRcWlzQWVzRGhBQVFDRUFCcWhDUUFlc0RoQU5DcUt3Q3Q4K2dBSXdnQkFBQUNCd0lBQUFBQUJ3MEFBUUFBQUFNQVlBRElBQU1BVGdBQUFBQUVnQXdBQUFBQUFnZ0FzQkpDQUhwWTFnQUtBQUlBRFFBQ0JBSUFCd0FyQkFJQUFBQklCQUFBQm9BQUFBQUFBQUlJQU9PbFJRQjZ3TklBQkFJUUFIMS9QZ0I2d05JQTQ2VkZBSzN6MlFBakNBRUFBQUlIQWdBQUFBQUhEUUFCQUFBQUF3QmdBTWdBQXdCT0FBQUFBQVNBRFFBQUFBQUNDQUR0MVRzQVRRQzVBQW9BQWdBT0FBSUVBZ0FIQUNzRUFnQUFBRWdFQUFBR2dBQUFBQUFBQWdnQUlHay9BRTFvdFFBRUFoQUF1a0k0QUUxb3RRQWdhVDhBZ1p1OEFDTUlBUUFBQWdjQ0FBQUFBQWNOQUFFQUFBQURBR0FBeUFBREFFNEFBQUFBQklBT0FBQUFBQUlJQU5ub1R3RHp0S0lBQ2dBQ0FBOEFBQUFFZ0E4QUFBQUFBZ2dBQmtGdEFMYnhxQUFLQUFJQUVBQUFBQVNBRUFBQUFBQUNDQUR5VTRFQVhLYVNBQW9BQWdBUkFBQUFCSUFSQUFBQUFBSUlBTElPZUFBL0huWUFDZ0FDQUJJQUFBQUVnQklBQUFBQUFnZ0FoclphQUh6aGJ3QUtBQUlBRXdBQUFBU0FFd0FBQUFBQ0NBQ1pvMFlBMWl5R0FBb0FBZ0FVQUFBQUJJQVVBQUFBQUFJSUFBRUE4ZjhtOWpNQUNnQUNBQlVBQWdRQ0FBY0FLd1FDQUFBQVNBUUFBQWFBQUFBQUFBQUNDQUEway9UL0psNHdBQVFDRUFETmJPMy9KbDR3QURTVDlQOVprVGNBSXdnQkFBQUNCd0lBQUFBQUJ3MEFBUUFBQUFNQVlBRElBQU1BVGdBQUFBQUVnQlVBQUFBQUFnZ0FBQUFQQUNiMk13QUtBQUlBRmdBM0JBRUFBUUFBQklBV0FBQUFBQUlJQUFBQUhnQVQreGtBQ2dBQ0FCY0FOd1FCQUFFQUFBU0FGd0FBQUFBQ0NBQUFBQThBQUFBQUFBb0FBZ0FZQUFBQUJJQVlBQUFBQUFJSUFQLy9IUUR0Qk9iL0NnQUNBQmtBQUFBRWdCa0FBQUFBQWdnQS8vOE9BTm9KelA4S0FBSUFHZ0FBQUFTQUdnQUFBQUFDQ0FBQUFQSC8yZ25NL3dvQUFnQWJBQUFBQklBYkFBQUFBQUlJQUFBQTR2L3RCT2IvQ2dBQ0FCd0FBQUFFZ0J3QUFBQUFBZ2dBQUFEeC93QUFBQUFLQUFJQUhRQUFBQVNBSFFBQUFBQUNDQUFCQU9ML0Uvc1pBQW9BQWdBZUFEY0VBUUFCQUFBRmdCOEFBQUFLQUFJQUh3QUVCZ1FBQVFBQUFBVUdCQUFDQUFBQUFBWUNBQUlBQUFBRmdDQUFBQUFLQUFJQUlBQUVCZ1FBQWdBQUFBVUdCQUFEQUFBQUNnWUJBQUVBQUFXQUlRQUFBQW9BQWdBaEFBUUdCQUFEQUFBQUJRWUVBQVFBQUFBS0JnRUFBUUFBQllBaUFBQUFDZ0FDQUNJQUJBWUVBQVFBQUFBRkJnUUFCUUFBQUFvR0FRQUJBQUFGZ0NNQUFBQUtBQUlBSXdBRUJnUUFCUUFBQUFVR0JBQUdBQUFBQ2dZQkFBRUFBQVdBSkFBQUFBb0FBZ0FrQUFRR0JBQUdBQUFBQlFZRUFBY0FBQUFLQmdFQUFRQUFCWUFsQUFBQUNnQUNBQ1VBQkFZRUFBY0FBQUFGQmdRQUNBQUFBQW9HQVFBQkFBQUZnQ1lBQUFBS0FBSUFKZ0FFQmdRQUF3QUFBQVVHQkFBSUFBQUFDZ1lCQUFFQUFBV0FKd0FBQUFvQUFnQW5BQVFHQkFBR0FBQUFCUVlFQUFrQUFBQUtCZ0VBQVFBQUJZQW9BQUFBQ2dBQ0FDZ0FCQVlFQUFrQUFBQUZCZ1FBQ2dBQUFBQUdBZ0NBQUFBQUJZQXBBQUFBQ2dBQ0FDa0FCQVlFQUFvQUFBQUZCZ1FBQ3dBQUFBQUdBZ0NBQUFBQUJZQXFBQUFBQ2dBQ0FDb0FCQVlFQUFzQUFBQUZCZ1FBREFBQUFBQUdBZ0NBQUFBQUJZQXJBQUFBQ2dBQ0FDc0FCQVlFQUF3QUFBQUZCZ1FBRFFBQUFBQUdBZ0NBQUFBQUJZQXNBQUFBQ2dBQ0FDd0FCQVlFQUFrQUFBQUZCZ1FBRFFBQUFBQUdBZ0NBQUFBQUJZQXRBQUFBQ2dBQ0FDMEFCQVlFQUEwQUFBQUZCZ1FBRGdBQUFBQUFCWUF1QUFBQUNnQUNBQzRBQkFZRUFBNEFBQUFGQmdRQUR3QUFBQUFHQWdDQUFBQUFCWUF2QUFBQUNnQUNBQzhBQkFZRUFBOEFBQUFGQmdRQUVBQUFBQUFHQWdDQUFBQUFCWUF3QUFBQUNnQUNBREFBQkFZRUFCQUFBQUFGQmdRQUVRQUFBQUFHQWdDQUFBQUFCWUF4QUFBQUNnQUNBREVBQkFZRUFCRUFBQUFGQmdRQUVnQUFBQUFHQWdDQUFBQUFCWUF5QUFBQUNnQUNBRElBQkFZRUFCSUFBQUFGQmdRQUV3QUFBQUFHQWdDQUFBQUFCWUF6QUFBQUNnQUNBRE1BQkFZRUFBNEFBQUFGQmdRQUV3QUFBQUFHQWdDQUFBQUFCWUEwQUFBQUNnQUNBRFFBQkFZRUFBSUFBQUFGQmdRQUZBQUFBQW9HQVFBQkFBQUZnRFVBQUFBS0FBSUFOUUFFQmdRQUZBQUFBQVVHQkFBVkFBQUFDZ1lCQUFFQUFBV0FOZ0FBQUFvQUFnQTJBQVFHQkFBVkFBQUFCUVlFQUJZQUFBQUtCZ0VBQVFBQUJZQTNBQUFBQ2dBQ0FEY0FCQVlFQUJZQUFBQUZCZ1FBRndBQUFBb0dBUUFCQUFBRmdEZ0FBQUFLQUFJQU9BQUVCZ1FBRndBQUFBVUdCQUFZQUFBQUFBWUNBSUFBQUFBRmdEa0FBQUFLQUFJQU9RQUVCZ1FBR0FBQUFBVUdCQUFaQUFBQUFBWUNBSUFBQUFBRmdEb0FBQUFLQUFJQU9nQUVCZ1FBR1FBQUFBVUdCQUFhQUFBQUFBWUNBSUFBQUFBRmdEc0FBQUFLQUFJQU93QUVCZ1FBR2dBQUFBVUdCQUFiQUFBQUFBWUNBSUFBQUFBRmdEd0FBQUFLQUFJQVBBQUVCZ1FBR3dBQUFBVUdCQUFjQUFBQUFBWUNBSUFBQUFBRmdEMEFBQUFLQUFJQVBRQUVCZ1FBRndBQUFBVUdCQUFjQUFBQUFBWUNBSUFBQUFBRmdENEFBQUFLQUFJQVBnQUVCZ1FBSEFBQUFBVUdCQUFkQUFBQUNnWUJBQUVBQUFXQVB3QUFBQW9BQWdBL0FBUUdCQUFVQUFBQUJRWUVBQjBBQUFBS0JnRUFBUUFBQjRCQ0FBQUFCQUlRQUgvQ0tnREd6OXNBZjhJcUFFVDN5d0FLQUFJQVFBQVFBRWNBQUFCVWFHVnlaU0JwY3lCaElIWmhiR1Z1WTJVZ2IzSWdZMmhoY21kbElHVnljbTl5SUhOdmJXVjNhR1Z5WlNCcGJpQjBhR2x6SUdGeWIyMWhkR2xqSUhONWMzUmxiUzRBQ2dJQUJBQUVDZ0lBQVFBTkFnd0FSUGZMQUgvQ0tnQUFBQUFBRGdJTUFNYlAyd0Ivd2lvQUFBQUFBQThDREFCRTk4c0FBWnM2QUFBQUFBQUFBQWVBUXdBQUFBUUNFQURHKzJNQTM1ZWhBTWI3WXdDWmFZd0FDZ0FDQUVFQUFBb0NBQVFBQkFvQ0FBRUFEUUlNQUpscGpBREcrMk1BQUFBQUFBNENEQURmbDZFQXh2dGpBQUFBQUFBUEFnd0FtV21NQUF3cWVRQUFBQUFBQUFBSGdFUUFBQUFFQWhBQUFBQUFBRFF6Ky84QUFBQUE3UVRtL3dvQUFnQkNBQUFLQWdBRUFBUUtBZ0FCQUEwQ0RBRHRCT2IvQUFBQUFBQUFBQUFPQWd3QU5EUDcvd0FBQUFBQUFBQUFEd0lNQU8wRTV2OUdMaFVBQUFBQUFBQUFBQUFBQUFBQUFBQT0=</t>
        </r>
      </text>
    </comment>
    <comment ref="K293" authorId="0">
      <text>
        <r>
          <rPr>
            <sz val="9"/>
            <color indexed="81"/>
            <rFont val="Tahoma"/>
            <family val="2"/>
          </rPr>
          <t>QzIySDI0TjZPfE1BU1RFUiBTSEVFVFBpY3R1cmUgNDgxfFZtcERSREF4TURBRUF3SUJBQUFBQUFBQUFBQUFBQUNBQUFBQUFBTUFGZ0FBQUVOb1pXMUVjbUYzSURFeUxqQXVNaTR4TURjMkJBSVFBQUZnd1AvYWljdi9oZVNCQUszejZ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THhXZ0JJV0NBUUFBQUFrQUJnSUJBQUFBQ1FBR1FnQUFCQUlBZ0FCQUE4SUFnQUJBQU9BUVFBQUFBUUNFQUFCWU1ELzJvbkwvNFhrZ1FDdDgrZ0FCSUFCQUFBQUFBSUlBQUVBeFA4NThVMEFDZ0FDQUFJQUFnUUNBQWdBS3dRQ0FBQUFTQVFBQURjRUFRQUJCb0FBQUFBQUFBSUlBQUdneC84NUNVb0FCQUlRQUFGZ3dQODVDVW9BbXJuSC96bkpVUUFqQ0FFQUFBSUhBZ0FBQUFBSERRQUJBQUFBQXdCZ0FNZ0FBd0JQQUFBQUFBU0FBZ0FBQUFBQ0NBQUJBT0wvT2ZGTkFBb0FBZ0FEQUFBQUJJQURBQUFBQUFJSUFBRUE4ZjlNN0djQUNnQUNBQVFBQUFBRWdBUUFBQUFBQWdnQUFRRGkvMkRuZ1FBS0FBSUFCUUEzQkFFQUFRQUFCSUFGQUFBQUFBSUlBQUVBOGY5ejRwc0FDZ0FDQUFZQU53UUJBQUVBQUFTQUJnQUFBQUFDQ0FBQUFBOEFjK0tiQUFvQUFnQUhBQUlFQWdBSEFDc0VBZ0FBQUVnRUFBQUdnQUFBQUFBQUFnZ0FNNU1TQUhOS21BQUVBaEFBekd3TEFITkttQUF6a3hJQXBuMmZBQ01JQVFBQUFnY0NBQUFBQUFjTkFBRUFBQUFEQUdBQXlBQURBRTRBQUFBQUJJQUhBQUFBQUFJSUFBQUFIZ0JnNTRFQUNnQUNBQWdBTndRQkFBRUFBQVNBQ0FBQUFBQUNDQUFBQUE4QVRPeG5BQW9BQWdBSkFEY0VBUUFCQUFBRWdBa0FBQUFBQWdnQUFBQWVBSWJkdFFBS0FBSUFDZ0FBQUFTQUNnQUFBQUFDQ0FCRHpCRUFqa1hSQUFvQUFnQUxBQUlFQWdBSEFDc0VBZ0FBQUVnRUFBQUdnQUFBQUFBQUFnZ0FkbDhWQUk2dHpRQUVBaEFBRURrT0FJNnR6UUIyWHhVQXdlRFVBQ01JQVFBQUFnY0NBQUFBQUFjTkFBRUFBQUFEQUdBQXlBQURBRTRBQUFBQUJJQUxBQUFBQUFJSUFKMFhLQUI2V09VQUNnQUNBQXdBQWdRQ0FBY0FLd1FDQUFBQVNBUUFBQWFBQUFBQUFBQUNDQURRcWlzQWVzRGhBQVFDRUFCcWhDUUFlc0RoQU5DcUt3Q3Q4K2dBSXdnQkFBQUNCd0lBQUFBQUJ3MEFBUUFBQUFNQVlBRElBQU1BVGdBQUFBQUVnQXdBQUFBQUFnZ0FzQkpDQUhwWTFnQUtBQUlBRFFBQ0JBSUFCd0FyQkFJQUFBQklCQUFBQm9BQUFBQUFBQUlJQU9PbFJRQjZ3TklBQkFJUUFIMS9QZ0I2d05JQTQ2VkZBSzN6MlFBakNBRUFBQUlIQWdBQUFBQUhEUUFCQUFBQUF3QmdBTWdBQXdCT0FBQUFBQVNBRFFBQUFBQUNDQUR0MVRzQVRRQzVBQW9BQWdBT0FBSUVBZ0FIQUNzRUFnQUFBRWdFQUFBR2dBQUFBQUFBQWdnQUlHay9BRTFvdFFBRUFoQUF1a0k0QUUxb3RRQWdhVDhBZ1p1OEFDTUlBUUFBQWdjQ0FBQUFBQWNOQUFFQUFBQURBR0FBeUFBREFFNEFBQUFBQklBT0FBQUFBQUlJQU5ub1R3RHp0S0lBQ2dBQ0FBOEFBQUFFZ0E4QUFBQUFBZ2dBQmtGdEFMYnhxQUFLQUFJQUVBQUFBQVNBRUFBQUFBQUNDQUR5VTRFQVhLYVNBQW9BQWdBUkFBQUFCSUFSQUFBQUFBSUlBTElPZUFBL0huWUFDZ0FDQUJJQUFBQUVnQklBQUFBQUFnZ0FoclphQUh6aGJ3QUtBQUlBRXdBQUFBU0FFd0FBQUFBQ0NBQ1pvMFlBMWl5R0FBb0FBZ0FVQUFBQUJJQVVBQUFBQUFJSUFBRUE4ZjhtOWpNQUNnQUNBQlVBQWdRQ0FBY0FLd1FDQUFBQVNBUUFBQWFBQUFBQUFBQUNDQUEway9UL0psNHdBQVFDRUFETmJPMy9KbDR3QURTVDlQOVprVGNBSXdnQkFBQUNCd0lBQUFBQUJ3MEFBUUFBQUFNQVlBRElBQU1BVGdBQUFBQUVnQlVBQUFBQUFnZ0FBQUFQQUNiMk13QUtBQUlBRmdBM0JBRUFBUUFBQklBV0FBQUFBQUlJQUFBQUhnQVQreGtBQ2dBQ0FCY0FOd1FCQUFFQUFBU0FGd0FBQUFBQ0NBQUFBQThBQUFBQUFBb0FBZ0FZQUFBQUJJQVlBQUFBQUFJSUFQLy9IUUR0Qk9iL0NnQUNBQmtBQUFBRWdCa0FBQUFBQWdnQS8vOE9BTm9KelA4S0FBSUFHZ0FBQUFTQUdnQUFBQUFDQ0FBQUFQSC8yZ25NL3dvQUFnQWJBQUFBQklBYkFBQUFBQUlJQUFBQTR2L3RCT2IvQ2dBQ0FCd0FBQUFFZ0J3QUFBQUFBZ2dBQUFEeC93QUFBQUFLQUFJQUhRQUFBQVNBSFFBQUFBQUNDQUFCQU9ML0Uvc1pBQW9BQWdBZUFEY0VBUUFCQUFBRmdCOEFBQUFLQUFJQUh3QUVCZ1FBQVFBQUFBVUdCQUFDQUFBQUFBWUNBQUlBQUFBRmdDQUFBQUFLQUFJQUlBQUVCZ1FBQWdBQUFBVUdCQUFEQUFBQUNnWUJBQUVBQUFXQUlRQUFBQW9BQWdBaEFBUUdCQUFEQUFBQUJRWUVBQVFBQUFBS0JnRUFBUUFBQllBaUFBQUFDZ0FDQUNJQUJBWUVBQVFBQUFBRkJnUUFCUUFBQUFvR0FRQUJBQUFGZ0NNQUFBQUtBQUlBSXdBRUJnUUFCUUFBQUFVR0JBQUdBQUFBQ2dZQkFBRUFBQVdBSkFBQUFBb0FBZ0FrQUFRR0JBQUdBQUFBQlFZRUFBY0FBQUFLQmdFQUFRQUFCWUFsQUFBQUNnQUNBQ1VBQkFZRUFBY0FBQUFGQmdRQUNBQUFBQW9HQVFBQkFBQUZnQ1lBQUFBS0FBSUFKZ0FFQmdRQUF3QUFBQVVHQkFBSUFBQUFDZ1lCQUFFQUFBV0FKd0FBQUFvQUFnQW5BQVFHQkFBR0FBQUFCUVlFQUFrQUFBQUtCZ0VBQVFBQUJZQW9BQUFBQ2dBQ0FDZ0FCQVlFQUFrQUFBQUZCZ1FBQ2dBQUFBQUdBZ0NBQUFBQUJZQXBBQUFBQ2dBQ0FDa0FCQVlFQUFvQUFBQUZCZ1FBQ3dBQUFBQUdBZ0NBQUFBQUJZQXFBQUFBQ2dBQ0FDb0FCQVlFQUFzQUFBQUZCZ1FBREFBQUFBQUdBZ0NBQUFBQUJZQXJBQUFBQ2dBQ0FDc0FCQVlFQUF3QUFBQUZCZ1FBRFFBQUFBQUdBZ0NBQUFBQUJZQXNBQUFBQ2dBQ0FDd0FCQVlFQUFrQUFBQUZCZ1FBRFFBQUFBQUdBZ0NBQUFBQUJZQXRBQUFBQ2dBQ0FDMEFCQVlFQUEwQUFBQUZCZ1FBRGdBQUFBQUFCWUF1QUFBQUNnQUNBQzRBQkFZRUFBNEFBQUFGQmdRQUR3QUFBQUFHQWdDQUFBQUFCWUF2QUFBQUNnQUNBQzhBQkFZRUFBOEFBQUFGQmdRQUVBQUFBQUFHQWdDQUFBQUFCWUF3QUFBQUNnQUNBREFBQkFZRUFCQUFBQUFGQmdRQUVRQUFBQUFHQWdDQUFBQUFCWUF4QUFBQUNnQUNBREVBQkFZRUFCRUFBQUFGQmdRQUVnQUFBQUFHQWdDQUFBQUFCWUF5QUFBQUNnQUNBRElBQkFZRUFCSUFBQUFGQmdRQUV3QUFBQUFHQWdDQUFBQUFCWUF6QUFBQUNnQUNBRE1BQkFZRUFBNEFBQUFGQmdRQUV3QUFBQUFHQWdDQUFBQUFCWUEwQUFBQUNnQUNBRFFBQkFZRUFBSUFBQUFGQmdRQUZBQUFBQW9HQVFBQkFBQUZnRFVBQUFBS0FBSUFOUUFFQmdRQUZBQUFBQVVHQkFBVkFBQUFDZ1lCQUFFQUFBV0FOZ0FBQUFvQUFnQTJBQVFHQkFBVkFBQUFCUVlFQUJZQUFBQUtCZ0VBQVFBQUJZQTNBQUFBQ2dBQ0FEY0FCQVlFQUJZQUFBQUZCZ1FBRndBQUFBb0dBUUFCQUFBRmdEZ0FBQUFLQUFJQU9BQUVCZ1FBRndBQUFBVUdCQUFZQUFBQUFBWUNBSUFBQUFBRmdEa0FBQUFLQUFJQU9RQUVCZ1FBR0FBQUFBVUdCQUFaQUFBQUFBWUNBSUFBQUFBRmdEb0FBQUFLQUFJQU9nQUVCZ1FBR1FBQUFBVUdCQUFhQUFBQUFBWUNBSUFBQUFBRmdEc0FBQUFLQUFJQU93QUVCZ1FBR2dBQUFBVUdCQUFiQUFBQUFBWUNBSUFBQUFBRmdEd0FBQUFLQUFJQVBBQUVCZ1FBR3dBQUFBVUdCQUFjQUFBQUFBWUNBSUFBQUFBRmdEMEFBQUFLQUFJQVBRQUVCZ1FBRndBQUFBVUdCQUFjQUFBQUFBWUNBSUFBQUFBRmdENEFBQUFLQUFJQVBnQUVCZ1FBSEFBQUFBVUdCQUFkQUFBQUNnWUJBQUVBQUFXQVB3QUFBQW9BQWdBL0FBUUdCQUFVQUFBQUJRWUVBQjBBQUFBS0JnRUFBUUFBQjRCQ0FBQUFCQUlRQUgvQ0tnREd6OXNBZjhJcUFFVDN5d0FLQUFJQVFBQVFBRWNBQUFCVWFHVnlaU0JwY3lCaElIWmhiR1Z1WTJVZ2IzSWdZMmhoY21kbElHVnljbTl5SUhOdmJXVjNhR1Z5WlNCcGJpQjBhR2x6SUdGeWIyMWhkR2xqSUhONWMzUmxiUzRBQ2dJQUJBQUVDZ0lBQVFBTkFnd0FSUGZMQUgvQ0tnQUFBQUFBRGdJTUFNYlAyd0Ivd2lvQUFBQUFBQThDREFCRTk4c0FBWnM2QUFBQUFBQUFBQWVBUXdBQUFBUUNFQURHKzJNQTM1ZWhBTWI3WXdDWmFZd0FDZ0FDQUVFQUFBb0NBQVFBQkFvQ0FBRUFEUUlNQUpscGpBREcrMk1BQUFBQUFBNENEQURmbDZFQXh2dGpBQUFBQUFBUEFnd0FtV21NQUF3cWVRQUFBQUFBQUFBSGdFUUFBQUFFQWhBQUFBQUFBRFF6Ky84QUFBQUE3UVRtL3dvQUFnQkNBQUFLQWdBRUFBUUtBZ0FCQUEwQ0RBRHRCT2IvQUFBQUFBQUFBQUFPQWd3QU5EUDcvd0FBQUFBQUFBQUFEd0lNQU8wRTV2OUdMaFVBQUFBQUFBQUFBQUFBQUFBQUFBQT0=</t>
        </r>
      </text>
    </comment>
    <comment ref="J294" authorId="0">
      <text>
        <r>
          <rPr>
            <sz val="9"/>
            <color indexed="81"/>
            <rFont val="Tahoma"/>
            <family val="2"/>
          </rPr>
          <t>QzEzSDZDbEYzTjRPU3xNQVNURVIgU0hFRVRQaWN0dXJlIDQ2MXxWbXBEUkRBeE1EQUVBd0lCQUFBQUFBQUFBQUFBQUFDQUFBQUFBQU1BRmdBQUFFTm9aVzFFY21GM0lERXlMakF1TWk0eE1EYzJCQUlRQUFManlmKzAzNVQvTTVNd0FCYU93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gyU054VVdDQVFBQUFBa0FCZ0lCQUFBQUNRQUdRZ0FBQkFJQWdBQkFBOElBZ0FCQUFPQU13QUFBQVFDRUFBQzQ4bi90TitVL3pPVE1BQVdqc0FBQklBQkFBQUFBQUlJQVAvL0hRQzBFNWovQ2dBQ0FBSUFBZ1FDQUFrQUt3UUNBQUFBU0FRQUFEY0VBUUFCQm9BQUFBQUFBQUlJQURPVElRQzAzNVQvQkFJUUFNeHNHZ0MwMzVUL001TWhBRTM1bXY4akNBRUFBQUlIQWdBQUFBQUhEUUFCQUFBQUF3QmdBTWdBQXdCR0FBQUFBQVNBQWdBQUFBQUNDQUQvL3c0QXh3Nnkvd29BQWdBREFBQUFCSUFEQUFBQUFBSUlBUC8vTEFESERyTC9DZ0FDQUFRQUFnUUNBQWtBS3dRQ0FBQUFTQVFBQURjRUFRQUJCb0FBQUFBQUFBSUlBRE9UTUFESDJxNy9CQUlRQU14c0tRREgycTcvTTVNd0FHRDB0UDhqQ0FFQUFBSUhBZ0FBQUFBSERRQUJBQUFBQXdCZ0FNZ0FBd0JHQUFBQUFBU0FCQUFBQUFBQ0NBQUFBQUFBdEJPWS93b0FBZ0FGQUFJRUFnQUpBQ3NFQWdBQUFFZ0VBQUEzQkFFQUFRYUFBQUFBQUFBQ0NBQXprd01BdE4rVS93UUNFQUROYlB6L3ROK1Uvek9UQXdCTitaci9Jd2dCQUFBQ0J3SUFBQUFBQncwQUFRQUFBQU1BWUFESUFBTUFSZ0FBQUFBRWdBVUFBQUFBQWdnQUFBQUFBTm9KelA4S0FBSUFCZ0FBQUFTQUJnQUFBQUFDQ0FBQUFPTC8yZ25NL3dvQUFnQUhBQUFBQklBSEFBQUFBQUlJQUFBQTAvL3RCT2IvQ2dBQ0FBZ0FBZ1FDQUFjQUt3UUNBQUFBU0FRQUFBYUFBQUFBQUFBQ0NBQTBrOWIvN1d6aS93UUNFQUROYk0vLzdXemkvelNUMXY4Z29Pbi9Jd2dCQUFBQ0J3SUFBQUFBQncwQUFRQUFBQU1BWUFESUFBTUFUZ0FBQUFBRWdBZ0FBQUFBQWdnQUFRRGkvd0FBQUFBS0FBSUFDUUFBQUFTQUNRQUFBQUFDQ0FBQkFOUC9FL3NaQUFvQUFnQUtBQUlFQWdBUUFDc0VBZ0FBQUVnRUFBQTNCQUVBQVFhQUFBQUFBQUFDQ0FBQm9OYi9FNThXQUFRQ0VBQUJZTS8vRTU4V0FKcTUxdjk1UlIwQUl3Z0JBQUFDQndJQUFBQUFCdzBBQVFBQUFBTUFZQURJQUFNQVV3QUFBQUFFZ0FvQUFBQUFBZ2dBQVFEaS95YjJNd0FLQUFJQUN3QUFBQVNBQ3dBQUFBQUNDQUJFek5YL0xWNVBBQW9BQWdBTUFBSUVBZ0FJQUNzRUFnQUFBRWdFQUFBR2dBQUFBQUFBQWdnQVJHeloveTEyU3dBRUFoQUFSQ3pTL3kxMlN3RGRoZG4vTFRaVEFDTUlBUUFBQWdjQ0FBQUFBQWNOQUFFQUFBQURBR0FBeUFBREFFOEFBQUFBQklBTUFBQUFBQUlJQUo0WDdQOGFjV01BQ2dBQ0FBMEFBQUFFZ0EwQUFBQUFBZ2dBc0JJR0FCcHhWQUFLQUFJQURnQUNCQUlBQndBckJBSUFBQUJJQkFBQUJvQUFBQUFBQUFJSUFPT2xDUUFhMlZBQUJBSVFBSDEvQWdBYTJWQUE0NlVKQUUwTVdBQWpDQUVBQUFJSEFnQUFBQUFIRFFBQkFBQUFBd0JnQU1nQUF3Qk9BQUFBQUFTQURnQUFBQUFDQ0FEdTFmLy83UmczQUFvQUFnQVBBQUlFQWdBSEFDc0VBZ0FBQUVnRUFBQUdnQUFBQUFBQUFnZ0FJR2tEQU8yQU13QUVBaEFBdTBMOC8rMkFNd0FnYVFNQUlMUTZBQ01JQVFBQUFnY0NBQUFBQUFjTkFBRUFBQUFEQUdBQXlBQURBRTRBQUFBQUJJQVBBQUFBQUFJSUFOZjA2UDhIUjRFQUNnQUNBQkFBQUFBRWdCQUFBQUFBQWdnQXo0ek4vOFI2alFBS0FBSUFFUUFBQUFTQUVRQUFBQUFDQ0FBSWFzci9zbENyQUFvQUFnQVNBQUFBQklBU0FBQUFBQUlJQUVpdjR2L2o4cndBQ2dBQ0FCTUFBZ1FDQUFjQUt3UUNBQUFBU0FRQUFBYUFBQUFBQUFBQ0NBQjdRdWIvNDFxNUFBUUNFQUFWSE4vLzQxcTVBSHRDNXY4V2pzQUFJd2dCQUFBQ0J3SUFBQUFBQncwQUFRQUFBQU1BWUFESUFBTUFUZ0FBQUFBRWdCTUFBQUFBQWdnQVR4ZisveWEvc0FBS0FBSUFGQUFBQUFTQUZBQUFBQUFDQ0FBV09nRUFPT21TQUFvQUFnQVZBQUFBQklBVkFBQUFBQUlJQUFBQUFBQUFBQUFBQ2dBQ0FCWUFBQUFFZ0JZQUFBQUFBZ2dBQUFBUEFCUDdHUUFLQUFJQUZ3QUNCQUlBRVFBckJBSUFBQUJJQkFBQU53UUJBQUVHZ0FBQUFBQUFBZ2dBQUtBU0FCTmpGZ0FFQWhBQUFHQUxBQk5qRmdDWnVSSUFlY2tmQUNNSUFRQUFBZ2NDQUFBQUJRY0JBQUVBQnc0QUFRQUFBQU1BWUFESUFBTUFRMndBQUFBQUJJQVhBQUFBQUFJSUFQLy9EZ0R0Qk9iL0NnQUNBQmdBQUFBRmdCa0FBQUFLQUFJQUdRQUVCZ1FBQVFBQUFBVUdCQUFDQUFBQUNnWUJBQUVBQUFXQUdnQUFBQW9BQWdBYUFBUUdCQUFDQUFBQUJRWUVBQU1BQUFBS0JnRUFBUUFBQllBYkFBQUFDZ0FDQUJzQUJBWUVBQUlBQUFBRkJnUUFCQUFBQUFvR0FRQUJBQUFGZ0J3QUFBQUtBQUlBSEFBRUJnUUFBZ0FBQUFVR0JBQUZBQUFBQ2dZQkFBRUFBQVdBSFFBQUFBb0FBZ0FkQUFRR0JBQUZBQUFBQlFZRUFBWUFBQUFBQmdJQWdBQUFBQVdBSGdBQUFBb0FBZ0FlQUFRR0JBQUdBQUFBQlFZRUFBY0FBQUFBQmdJQWdBQUFBQVdBSHdBQUFBb0FBZ0FmQUFRR0JBQUhBQUFBQlFZRUFBZ0FBQUFBQmdJQWdBQUFBQVdBSUFBQUFBb0FBZ0FnQUFRR0JBQUlBQUFBQlFZRUFBa0FBQUFLQmdFQUFRQUFCWUFoQUFBQUNnQUNBQ0VBQkFZRUFBa0FBQUFGQmdRQUNnQUFBQW9HQVFBQkFBQUZnQ0lBQUFBS0FBSUFJZ0FFQmdRQUNnQUFBQVVHQkFBTEFBQUFBQVlDQUlBQUFBQUZnQ01BQUFBS0FBSUFJd0FFQmdRQUN3QUFBQVVHQkFBTUFBQUFBQVlDQUlBQUFBQUZnQ1FBQUFBS0FBSUFKQUFFQmdRQURBQUFBQVVHQkFBTkFBQUFBQVlDQUlBQUFBQUZnQ1VBQUFBS0FBSUFKUUFFQmdRQURRQUFBQVVHQkFBT0FBQUFBQVlDQUlBQUFBQUZnQ1lBQUFBS0FBSUFKZ0FFQmdRQUNnQUFBQVVHQkFBT0FBQUFBQVlDQUlBQUFBQUZnQ2NBQUFBS0FBSUFKd0FFQmdRQURBQUFBQVVHQkFBUEFBQUFBQUFGZ0NnQUFBQUtBQUlBS0FBRUJnUUFEd0FBQUFVR0JBQVFBQUFBQUFZQ0FJQUFBQUFGZ0NrQUFBQUtBQUlBS1FBRUJnUUFFQUFBQUFVR0JBQVJBQUFBQUFZQ0FJQUFBQUFGZ0NvQUFBQUtBQUlBS2dBRUJnUUFFUUFBQUFVR0JBQVNBQUFBQUFZQ0FJQUFBQUFGZ0NzQUFBQUtBQUlBS3dBRUJnUUFFZ0FBQUFVR0JBQVRBQUFBQUFZQ0FJQUFBQUFGZ0N3QUFBQUtBQUlBTEFBRUJnUUFFd0FBQUFVR0JBQVVBQUFBQUFZQ0FJQUFBQUFGZ0MwQUFBQUtBQUlBTFFBRUJnUUFEd0FBQUFVR0JBQVVBQUFBQUFZQ0FJQUFBQUFGZ0M0QUFBQUtBQUlBTGdBRUJnUUFDQUFBQUFVR0JBQVZBQUFBQUFZQ0FJQUFBQUFGZ0M4QUFBQUtBQUlBTHdBRUJnUUFGUUFBQUFVR0JBQVdBQUFBQ2dZQkFBRUFBQVdBTUFBQUFBb0FBZ0F3QUFRR0JBQVZBQUFBQlFZRUFCY0FBQUFBQmdJQWdBQUFBQVdBTVFBQUFBb0FBZ0F4QUFRR0JBQUZBQUFBQlFZRUFCY0FBQUFBQmdJQWdBQUFBQWVBTkFBQUFBUUNFQUFBQVBIL05EUDcvd0FBOGYvdEJPYi9DZ0FDQURJQUFBb0NBQVFBQkFvQ0FBRUFEUUlNQU8wRTV2OEFBUEgvQUFBQUFBNENEQUEwTS92L0FBRHgvd0FBQUFBUEFnd0E3UVRtLzBZdUJnQUFBQUFBQUFBSGdEVUFBQUFFQWhBQWdNTHUvMmJvV1FDQXd1Ny81QTlLQUFvQUFnQXpBQUFLQWdBRUFBUUtBZ0FCQUEwQ0RBRGtEMG9BZ01MdS93QUFBQUFPQWd3QVp1aFpBSURDN3Y4QUFBQUFEd0lNQU9RUFNnQUNtLzcvQUFBQUFBQUFCNEEyQUFBQUJBSVFBQS9TNWY4N1M3UUFEOUxsLy9VY253QUtBQUlBTkFBQUNnSUFCQUFFQ2dJQUFRQU5BZ3dBOVJ5ZkFBL1M1ZjhBQUFBQURnSU1BRHRMdEFBUDB1WC9BQUFBQUE4Q0RBRDFISjhBVmdENy93QUFBQUFBQUFBQUFBQUFBQUFB</t>
        </r>
      </text>
    </comment>
    <comment ref="K294" authorId="0">
      <text>
        <r>
          <rPr>
            <sz val="9"/>
            <color indexed="81"/>
            <rFont val="Tahoma"/>
            <family val="2"/>
          </rPr>
          <t>QzEzSDZDbEYzTjRPU3xNQVNURVIgU0hFRVRQaWN0dXJlIDQ2MXxWbXBEUkRBeE1EQUVBd0lCQUFBQUFBQUFBQUFBQUFDQUFBQUFBQU1BRmdBQUFFTm9aVzFFY21GM0lERXlMakF1TWk0eE1EYzJCQUlRQUFManlmKzAzNVQvTTVNd0FCYU93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gyU054VVdDQVFBQUFBa0FCZ0lCQUFBQUNRQUdRZ0FBQkFJQWdBQkFBOElBZ0FCQUFPQU13QUFBQVFDRUFBQzQ4bi90TitVL3pPVE1BQVdqc0FBQklBQkFBQUFBQUlJQVAvL0hRQzBFNWovQ2dBQ0FBSUFBZ1FDQUFrQUt3UUNBQUFBU0FRQUFEY0VBUUFCQm9BQUFBQUFBQUlJQURPVElRQzAzNVQvQkFJUUFNeHNHZ0MwMzVUL001TWhBRTM1bXY4akNBRUFBQUlIQWdBQUFBQUhEUUFCQUFBQUF3QmdBTWdBQXdCR0FBQUFBQVNBQWdBQUFBQUNDQUQvL3c0QXh3Nnkvd29BQWdBREFBQUFCSUFEQUFBQUFBSUlBUC8vTEFESERyTC9DZ0FDQUFRQUFnUUNBQWtBS3dRQ0FBQUFTQVFBQURjRUFRQUJCb0FBQUFBQUFBSUlBRE9UTUFESDJxNy9CQUlRQU14c0tRREgycTcvTTVNd0FHRDB0UDhqQ0FFQUFBSUhBZ0FBQUFBSERRQUJBQUFBQXdCZ0FNZ0FBd0JHQUFBQUFBU0FCQUFBQUFBQ0NBQUFBQUFBdEJPWS93b0FBZ0FGQUFJRUFnQUpBQ3NFQWdBQUFFZ0VBQUEzQkFFQUFRYUFBQUFBQUFBQ0NBQXprd01BdE4rVS93UUNFQUROYlB6L3ROK1Uvek9UQXdCTitaci9Jd2dCQUFBQ0J3SUFBQUFBQncwQUFRQUFBQU1BWUFESUFBTUFSZ0FBQUFBRWdBVUFBQUFBQWdnQUFBQUFBTm9KelA4S0FBSUFCZ0FBQUFTQUJnQUFBQUFDQ0FBQUFPTC8yZ25NL3dvQUFnQUhBQUFBQklBSEFBQUFBQUlJQUFBQTAvL3RCT2IvQ2dBQ0FBZ0FBZ1FDQUFjQUt3UUNBQUFBU0FRQUFBYUFBQUFBQUFBQ0NBQTBrOWIvN1d6aS93UUNFQUROYk0vLzdXemkvelNUMXY4Z29Pbi9Jd2dCQUFBQ0J3SUFBQUFBQncwQUFRQUFBQU1BWUFESUFBTUFUZ0FBQUFBRWdBZ0FBQUFBQWdnQUFRRGkvd0FBQUFBS0FBSUFDUUFBQUFTQUNRQUFBQUFDQ0FBQkFOUC9FL3NaQUFvQUFnQUtBQUlFQWdBUUFDc0VBZ0FBQUVnRUFBQTNCQUVBQVFhQUFBQUFBQUFDQ0FBQm9OYi9FNThXQUFRQ0VBQUJZTS8vRTU4V0FKcTUxdjk1UlIwQUl3Z0JBQUFDQndJQUFBQUFCdzBBQVFBQUFBTUFZQURJQUFNQVV3QUFBQUFFZ0FvQUFBQUFBZ2dBQVFEaS95YjJNd0FLQUFJQUN3QUFBQVNBQ3dBQUFBQUNDQUJFek5YL0xWNVBBQW9BQWdBTUFBSUVBZ0FJQUNzRUFnQUFBRWdFQUFBR2dBQUFBQUFBQWdnQVJHeloveTEyU3dBRUFoQUFSQ3pTL3kxMlN3RGRoZG4vTFRaVEFDTUlBUUFBQWdjQ0FBQUFBQWNOQUFFQUFBQURBR0FBeUFBREFFOEFBQUFBQklBTUFBQUFBQUlJQUo0WDdQOGFjV01BQ2dBQ0FBMEFBQUFFZ0EwQUFBQUFBZ2dBc0JJR0FCcHhWQUFLQUFJQURnQUNCQUlBQndBckJBSUFBQUJJQkFBQUJvQUFBQUFBQUFJSUFPT2xDUUFhMlZBQUJBSVFBSDEvQWdBYTJWQUE0NlVKQUUwTVdBQWpDQUVBQUFJSEFnQUFBQUFIRFFBQkFBQUFBd0JnQU1nQUF3Qk9BQUFBQUFTQURnQUFBQUFDQ0FEdTFmLy83UmczQUFvQUFnQVBBQUlFQWdBSEFDc0VBZ0FBQUVnRUFBQUdnQUFBQUFBQUFnZ0FJR2tEQU8yQU13QUVBaEFBdTBMOC8rMkFNd0FnYVFNQUlMUTZBQ01JQVFBQUFnY0NBQUFBQUFjTkFBRUFBQUFEQUdBQXlBQURBRTRBQUFBQUJJQVBBQUFBQUFJSUFOZjA2UDhIUjRFQUNnQUNBQkFBQUFBRWdCQUFBQUFBQWdnQXo0ek4vOFI2alFBS0FBSUFFUUFBQUFTQUVRQUFBQUFDQ0FBSWFzci9zbENyQUFvQUFnQVNBQUFBQklBU0FBQUFBQUlJQUVpdjR2L2o4cndBQ2dBQ0FCTUFBZ1FDQUFjQUt3UUNBQUFBU0FRQUFBYUFBQUFBQUFBQ0NBQjdRdWIvNDFxNUFBUUNFQUFWSE4vLzQxcTVBSHRDNXY4V2pzQUFJd2dCQUFBQ0J3SUFBQUFBQncwQUFRQUFBQU1BWUFESUFBTUFUZ0FBQUFBRWdCTUFBQUFBQWdnQVR4ZisveWEvc0FBS0FBSUFGQUFBQUFTQUZBQUFBQUFDQ0FBV09nRUFPT21TQUFvQUFnQVZBQUFBQklBVkFBQUFBQUlJQUFBQUFBQUFBQUFBQ2dBQ0FCWUFBQUFFZ0JZQUFBQUFBZ2dBQUFBUEFCUDdHUUFLQUFJQUZ3QUNCQUlBRVFBckJBSUFBQUJJQkFBQU53UUJBQUVHZ0FBQUFBQUFBZ2dBQUtBU0FCTmpGZ0FFQWhBQUFHQUxBQk5qRmdDWnVSSUFlY2tmQUNNSUFRQUFBZ2NDQUFBQUJRY0JBQUVBQnc0QUFRQUFBQU1BWUFESUFBTUFRMndBQUFBQUJJQVhBQUFBQUFJSUFQLy9EZ0R0Qk9iL0NnQUNBQmdBQUFBRmdCa0FBQUFLQUFJQUdRQUVCZ1FBQVFBQUFBVUdCQUFDQUFBQUNnWUJBQUVBQUFXQUdnQUFBQW9BQWdBYUFBUUdCQUFDQUFBQUJRWUVBQU1BQUFBS0JnRUFBUUFBQllBYkFBQUFDZ0FDQUJzQUJBWUVBQUlBQUFBRkJnUUFCQUFBQUFvR0FRQUJBQUFGZ0J3QUFBQUtBQUlBSEFBRUJnUUFBZ0FBQUFVR0JBQUZBQUFBQ2dZQkFBRUFBQVdBSFFBQUFBb0FBZ0FkQUFRR0JBQUZBQUFBQlFZRUFBWUFBQUFBQmdJQWdBQUFBQVdBSGdBQUFBb0FBZ0FlQUFRR0JBQUdBQUFBQlFZRUFBY0FBQUFBQmdJQWdBQUFBQVdBSHdBQUFBb0FBZ0FmQUFRR0JBQUhBQUFBQlFZRUFBZ0FBQUFBQmdJQWdBQUFBQVdBSUFBQUFBb0FBZ0FnQUFRR0JBQUlBQUFBQlFZRUFBa0FBQUFLQmdFQUFRQUFCWUFoQUFBQUNnQUNBQ0VBQkFZRUFBa0FBQUFGQmdRQUNnQUFBQW9HQVFBQkFBQUZnQ0lBQUFBS0FBSUFJZ0FFQmdRQUNnQUFBQVVHQkFBTEFBQUFBQVlDQUlBQUFBQUZnQ01BQUFBS0FBSUFJd0FFQmdRQUN3QUFBQVVHQkFBTUFBQUFBQVlDQUlBQUFBQUZnQ1FBQUFBS0FBSUFKQUFFQmdRQURBQUFBQVVHQkFBTkFBQUFBQVlDQUlBQUFBQUZnQ1VBQUFBS0FBSUFKUUFFQmdRQURRQUFBQVVHQkFBT0FBQUFBQVlDQUlBQUFBQUZnQ1lBQUFBS0FBSUFKZ0FFQmdRQUNnQUFBQVVHQkFBT0FBQUFBQVlDQUlBQUFBQUZnQ2NBQUFBS0FBSUFKd0FFQmdRQURBQUFBQVVHQkFBUEFBQUFBQUFGZ0NnQUFBQUtBQUlBS0FBRUJnUUFEd0FBQUFVR0JBQVFBQUFBQUFZQ0FJQUFBQUFGZ0NrQUFBQUtBQUlBS1FBRUJnUUFFQUFBQUFVR0JBQVJBQUFBQUFZQ0FJQUFBQUFGZ0NvQUFBQUtBQUlBS2dBRUJnUUFFUUFBQUFVR0JBQVNBQUFBQUFZQ0FJQUFBQUFGZ0NzQUFBQUtBQUlBS3dBRUJnUUFFZ0FBQUFVR0JBQVRBQUFBQUFZQ0FJQUFBQUFGZ0N3QUFBQUtBQUlBTEFBRUJnUUFFd0FBQUFVR0JBQVVBQUFBQUFZQ0FJQUFBQUFGZ0MwQUFBQUtBQUlBTFFBRUJnUUFEd0FBQUFVR0JBQVVBQUFBQUFZQ0FJQUFBQUFGZ0M0QUFBQUtBQUlBTGdBRUJnUUFDQUFBQUFVR0JBQVZBQUFBQUFZQ0FJQUFBQUFGZ0M4QUFBQUtBQUlBTHdBRUJnUUFGUUFBQUFVR0JBQVdBQUFBQ2dZQkFBRUFBQVdBTUFBQUFBb0FBZ0F3QUFRR0JBQVZBQUFBQlFZRUFCY0FBQUFBQmdJQWdBQUFBQVdBTVFBQUFBb0FBZ0F4QUFRR0JBQUZBQUFBQlFZRUFCY0FBQUFBQmdJQWdBQUFBQWVBTkFBQUFBUUNFQUFBQVBIL05EUDcvd0FBOGYvdEJPYi9DZ0FDQURJQUFBb0NBQVFBQkFvQ0FBRUFEUUlNQU8wRTV2OEFBUEgvQUFBQUFBNENEQUEwTS92L0FBRHgvd0FBQUFBUEFnd0E3UVRtLzBZdUJnQUFBQUFBQUFBSGdEVUFBQUFFQWhBQWdNTHUvMmJvV1FDQXd1Ny81QTlLQUFvQUFnQXpBQUFLQWdBRUFBUUtBZ0FCQUEwQ0RBRGtEMG9BZ01MdS93QUFBQUFPQWd3QVp1aFpBSURDN3Y4QUFBQUFEd0lNQU9RUFNnQUNtLzcvQUFBQUFBQUFCNEEyQUFBQUJBSVFBQS9TNWY4N1M3UUFEOUxsLy9VY253QUtBQUlBTkFBQUNnSUFCQUFFQ2dJQUFRQU5BZ3dBOVJ5ZkFBL1M1ZjhBQUFBQURnSU1BRHRMdEFBUDB1WC9BQUFBQUE4Q0RBRDFISjhBVmdENy93QUFBQUFBQUFBQUFBQUFBQUFB</t>
        </r>
      </text>
    </comment>
    <comment ref="J295" authorId="0">
      <text>
        <r>
          <rPr>
            <sz val="9"/>
            <color indexed="81"/>
            <rFont val="Tahoma"/>
            <family val="2"/>
          </rPr>
          <t>QzIwSDE4RjNONU8yfE1BU1RFUiBTSEVFVFBpY3R1cmUgMjk1fFZtcERSREF4TURBRUF3SUJBQUFBQUFBQUFBQUFBQUNBQUFBQUFBTUFGZ0FBQUVOb1pXMUVjbUYzSURFeUxqQXVNaTR4TURjMkJBSVFBTWNyZ1A4NlNuUC96Wk04QVBTQTF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QUxJR0JFV0NBUUFBQUFrQUJnSUJBQUFBQ1FBR1FnQUFCQUlBZ0FCQUE4SUFnQUJBQU9BUWdBQUFBUUNFQURISzREL09rcHovODJUUEFEMGdOY0FCSUFCQUFBQUFBSUlBUHErZy85cEJVRUFDZ0FDQUFJQUFnUUNBQWtBS3dRQ0FBQUFTQVFBQURjRUFRQUJCb0FBQUFBQUFBSUlBQzFTaC85cDBUMEFCQUlRQU1jcmdQOXAwVDBBTFZLSC93UHJRd0FqQ0FFQUFBSUhBZ0FBQUFBSERRQUJBQUFBQXdCZ0FNZ0FBd0JHQUFBQUFBU0FBZ0FBQUFBQ0NBQW5GNkgvcHNnNkFBb0FBZ0FEQUFBQUJJQURBQUFBQUFJSUFKTGdpLzhTa2lVQUNnQUNBQVFBQWdRQ0FBa0FLd1FDQUFBQVNBUUFBRGNFQVFBQkJvQUFBQUFBQUFJSUFNVnpqLzhTWGlJQUJBSVFBRjlOaVA4U1hpSUF4WE9QLzZ0M0tBQWpDQUVBQUFJSEFnQUFBQUFIRFFBQkFBQUFBd0JnQU1nQUF3QkdBQUFBQUFTQUJBQUFBQUFDQ0FEaTJxai9WODRkQUFvQUFnQUZBQUlFQWdBSkFDc0VBZ0FBQUVnRUFBQTNCQUVBQVFhQUFBQUFBQUFDQ0FBVmJxei9WNW9hQUFRQ0VBQ3VSNlgvVjVvYUFCVnVyUC93c3lBQUl3Z0JBQUFDQndJQUFBQUFCdzBBQVFBQUFBTUFZQURJQUFNQVJnQUFBQUFFZ0FVQUFBQUFBZ2dBRXlxMS93QVVVUUFLQUFJQUJnQUFBQVNBQmdBQUFBQUNDQUJRN2E3L0xXeHVBQW9BQWdBSEFBSUVBZ0FIQUNzRUFnQUFBRWdFQUFBR2dBQUFBQUFBQWdnQWc0Q3kveTNVYWdBRUFoQUFIVnFyL3kzVWFnQ0RnTEwvWUFkeUFDTUlBUUFBQWdjQ0FBQUFBQWNOQUFFQUFBQURBR0FBeUFBREFFNEFBQUFBQklBSEFBQUFBQUlJQUdQb3lQOHRiSDBBQ2dBQ0FBZ0FBQUFFZ0FnQUFBQUFBZ2dBdlRQZi8wRlphUUFLQUFJQUNRQUNCQUlBQ0FBckJBSUFBQUJJQkFBQUJvQUFBQUFBQUFJSUFMM1Q0djlCY1dVQUJBSVFBTDJUMi85QmNXVUFWKzNpLzBFeGJRQWpDQUVBQUFJSEFnQUFBQUFIRFFBQkFBQUFBd0JnQU1nQUF3QlBBQUFBQUFTQUNRQUFBQUFDQ0FBQkFOUC9PZkZOQUFvQUFnQUtBQUFBQklBS0FBQUFBQUlJQUFFQTR2OG05ak1BQ2dBQ0FBc0FBQUFFZ0FzQUFBQUFBZ2dBQUFBQUFDYjJNd0FLQUFJQURBQUNCQUlBQ0FBckJBSUFBQUJJQkFBQU53UUJBQUVHZ0FBQUFBQUFBZ2dBQUtBREFDWU9NQUFFQWhBQUFXRDgveVlPTUFDWnVRTUFKczQzQUNNSUFRQUFBZ2NDQUFBQUFBY05BQUVBQUFBREFHQUF5QUFEQUU4QUFBQUFCSUFNQUFBQUFBSUlBQUFBMC84VCt4a0FDZ0FDQUEwQUFnUUNBQWNBS3dRQ0FBRUFTQVFBQURjRUFRQUJCb0FBQUFBQUFBSUlBTHc3enY4VFl4WUFCQUlRQUZZVngvOFRZeFlBTkpQVy8wYVdIUUFqQ0FFQUFBSUhBZ0FBQUFVSEFRQUVCQWNHQUFJQUFnQURBQUFIRGdBQkFBQUFBd0JnQU1nQUF3Qk9TQUFBQUFBRWdBMEFBQUFBQWdnQUFBRGkvd0FBQUFBS0FBSUFEZ0FBQUFTQURnQUFBQUFDQ0FBQUFBQUFBQUFBQUFvQUFnQVBBQUFBQklBUEFBQUFBQUlJQVAvL0RnRHRCT2IvQ2dBQ0FCQUFBQUFFZ0JBQUFBQUFBZ2dBQUFBQUFOb0p6UDhLQUFJQUVRQUFBQVNBRVFBQUFBQUNDQUFBQU9MLzJnbk0vd29BQWdBU0FBSUVBZ0FIQUNzRUFnQUFBRWdFQUFBR2dBQUFBQUFBQWdnQU5KUGwvOXB4eVA4RUFoQUF6V3plLzlweHlQODBrK1gvRGFYUC95TUlBUUFBQWdjQ0FBQUFBQWNOQUFFQUFBQURBR0FBeUFBREFFNEFBQUFBQklBU0FBQUFBQUlJQUFBQTAvL3RCT2IvQ2dBQ0FCTUFBQUFFZ0JNQUFBQUFBZ2dBLy84T0FNY09zdjhLQUFJQUZBQUNCQUlBQndBckJBSUFBQUJJQkFBQUJvQUFBQUFBQUFJSUFET1RFZ0RIZHE3L0JBSVFBTXhzQ3dESGRxNy9NNU1TQVBxcHRmOGpDQUVBQUFJSEFnQUFBQUFIRFFBQkFBQUFBd0JnQU1nQUF3Qk9BQUFBQUFTQUZBQUFBQUFDQ0FELy95d0F4dzZ5L3dvQUFnQVZBRGNFQVFBQkFBQUVnQlVBQUFBQUFnZ0EvLzg3QUxRVG1QOEtBQUlBRmdBM0JBRUFBUUFBQklBV0FBQUFBQUlJQVAvL0xBQ2dHSDcvQ2dBQ0FCY0FBZ1FDQUFjQUt3UUNBQUVBU0FRQUFEY0VBUUFCQm9BQUFBQUFBQUlJQURPVE1BQ2dzSUgvQkFJUUFNeHNLUUE2U25QL001TXdBS0N3Z2Y4akNBRUEvd0VIQVFEL0FnY0NBQUFBQlFjQkFBTUFCdzRBQVFBQUFBTUFZQURJQUFNQVRrZ0FBQUFBQklBWEFBQUFBQUlJQVAvL0RnQ2dHSDcvQ2dBQ0FCZ0FOd1FCQUFFQUFBU0FHQUFBQUFBQ0NBQUFBQUFBdEJPWS93b0FBZ0FaQURjRUFRQUJBQUFFZ0JrQUFBQUFBZ2dBS2d2TS94dENtd0FLQUFJQUdnQUFBQVNBR2dBQUFBQUNDQURxeGJQL1MrU3NBQW9BQWdBYkFBQUFCSUFiQUFBQUFBSUlBTExvdHY4NXVzb0FDZ0FDQUJ3QUFBQUVnQndBQUFBQUFnZ0F1VkRTLy9idDFnQUtBQUlBSFFBQUFBU0FIUUFBQUFBQ0NBRDVsZXIveFV2RkFBb0FBZ0FlQUFBQUJJQWVBQUFBQUFJSUFESno1Ly9YZGFjQUNnQUNBQjhBQUFBRmdDQUFBQUFLQUFJQUlBQUVCZ1FBQVFBQUFBVUdCQUFDQUFBQUNnWUJBQUVBQUFXQUlRQUFBQW9BQWdBaEFBUUdCQUFDQUFBQUJRWUVBQU1BQUFBS0JnRUFBUUFBQllBaUFBQUFDZ0FDQUNJQUJBWUVBQUlBQUFBRkJnUUFCQUFBQUFvR0FRQUJBQUFGZ0NNQUFBQUtBQUlBSXdBRUJnUUFBZ0FBQUFVR0JBQUZBQUFBQ2dZQkFBRUFBQVdBSkFBQUFBb0FBZ0FrQUFRR0JBQUZBQUFBQlFZRUFBWUFBQUFBQmdJQWdBQUFBQVdBSlFBQUFBb0FBZ0FsQUFRR0JBQUdBQUFBQlFZRUFBY0FBQUFBQmdJQWdBQUFBQVdBSmdBQUFBb0FBZ0FtQUFRR0JBQUhBQUFBQlFZRUFBZ0FBQUFBQmdJQWdBQUFBQVdBSndBQUFBb0FBZ0FuQUFRR0JBQUlBQUFBQlFZRUFBa0FBQUFBQmdJQWdBQUFBQVdBS0FBQUFBb0FBZ0FvQUFRR0JBQUZBQUFBQlFZRUFBa0FBQUFBQmdJQWdBQUFBQVdBS1FBQUFBb0FBZ0FwQUFRR0JBQUpBQUFBQlFZRUFBb0FBQUFLQmdFQUFRQUFCWUFxQUFBQUNnQUNBQ29BQkFZRUFBb0FBQUFGQmdRQUN3QUFBQUFHQWdBQ0FBQUFCWUFyQUFBQUNnQUNBQ3NBQkFZRUFBb0FBQUFGQmdRQURBQUFBQW9HQVFBQkFBQUZnQ3dBQUFBS0FBSUFMQUFFQmdRQURBQUFBQVVHQkFBTkFBQUFDZ1lCQUFFQUFBV0FMUUFBQUFvQUFnQXRBQVFHQkFBTkFBQUFCUVlFQUE0QUFBQUFCZ0lBZ0FBQUFBV0FMZ0FBQUFvQUFnQXVBQVFHQkFBT0FBQUFCUVlFQUE4QUFBQUFCZ0lBZ0FBQUFBV0FMd0FBQUFvQUFnQXZBQVFHQkFBUEFBQUFCUVlFQUJBQUFBQUFCZ0lBZ0FBQUFBV0FNQUFBQUFvQUFnQXdBQVFHQkFBUUFBQUFCUVlFQUJFQUFBQUFCZ0lBZ0FBQUFBV0FNUUFBQUFvQUFnQXhBQVFHQkFBUkFBQUFCUVlFQUJJQUFBQUFCZ0lBZ0FBQUFBV0FNZ0FBQUFvQUFnQXlBQVFHQkFBTkFBQUFCUVlFQUJJQUFBQUFCZ0lBZ0FBQUFBV0FNd0FBQUFvQUFnQXpBQVFHQkFBUUFBQUFCUVlFQUJNQUFBQUtCZ0VBQVFBQUJZQTBBQUFBQ2dBQ0FEUUFCQVlFQUJNQUFBQUZCZ1FBRkFBQUFBb0dBUUFCQUFBRmdEVUFBQUFLQUFJQU5RQUVCZ1FBRkFBQUFBVUdCQUFWQUFBQUNnWUJBQUVBQUFXQU5nQUFBQW9BQWdBMkFBUUdCQUFWQUFBQUJRWUVBQllBQUFBS0JnRUFBUUFBQllBM0FBQUFDZ0FDQURjQUJBWUVBQllBQUFBRkJnUUFGd0FBQUFvR0FRQUJBQUFGZ0RnQUFBQUtBQUlBT0FBRUJnUUFGd0FBQUFVR0JBQVlBQUFBQ2dZQkFBRUFBQVdBT1FBQUFBb0FBZ0E1QUFRR0JBQVRBQUFBQlFZRUFCZ0FBQUFLQmdFQUFRQUFCWUE2QUFBQUNnQUNBRG9BQkFZRUFBY0FBQUFGQmdRQUdRQUFBQUFBQllBN0FBQUFDZ0FDQURzQUJBWUVBQmtBQUFBRkJnUUFHZ0FBQUFBR0FnQ0FBQUFBQllBOEFBQUFDZ0FDQUR3QUJBWUVBQm9BQUFBRkJnUUFHd0FBQUFBR0FnQ0FBQUFBQllBOUFBQUFDZ0FDQUQwQUJBWUVBQnNBQUFBRkJnUUFIQUFBQUFBR0FnQ0FBQUFBQllBK0FBQUFDZ0FDQUQ0QUJBWUVBQndBQUFBRkJnUUFIUUFBQUFBR0FnQ0FBQUFBQllBL0FBQUFDZ0FDQUQ4QUJBWUVBQjBBQUFBRkJnUUFIZ0FBQUFBR0FnQ0FBQUFBQllCQUFBQUFDZ0FDQUVBQUJBWUVBQmtBQUFBRkJnUUFIZ0FBQUFBR0FnQ0FBQUFBQjRCREFBQUFCQUlRQUlFOXh2OTU0M01BZ1QzRy8vY0taQUFLQUFJQVFRQUFDZ0lBQkFBRUNnSUFBUUFOQWd3QTl3cGtBSUU5eHY4QUFBQUFEZ0lNQUhuamN3Q0JQY2IvQUFBQUFBOENEQUQzQ21RQUFoYlcvd0FBQUFBQUFBZUFSQUFBQUFRQ0VBQUFBUEgvTkRQNy93QUE4Zi90Qk9iL0NnQUNBRUlBQUFvQ0FBUUFCQW9DQUFFQURRSU1BTzBFNXY4QUFQSC9BQUFBQUE0Q0RBQTBNL3YvQUFEeC93QUFBQUFQQWd3QTdRVG0vMFl1QmdBQUFBQUFBQUFIZ0VVQUFBQUVBaEFBOGkzUC8wOUd6Z0R5TGMvL0NCaTVBQW9BQWdCREFBQUtBZ0FFQUFRS0FnQUJBQTBDREFBSUdMa0E4aTNQL3dBQUFBQU9BZ3dBVDBiT0FQSXR6LzhBQUFBQUR3SU1BQWdZdVFBNFhPVC9BQUFBQUFBQUFBQUFBQUFBQUFBPQ==</t>
        </r>
      </text>
    </comment>
    <comment ref="K295" authorId="0">
      <text>
        <r>
          <rPr>
            <sz val="9"/>
            <color indexed="81"/>
            <rFont val="Tahoma"/>
            <family val="2"/>
          </rPr>
          <t>QzIwSDE4RjNONU8yfE1BU1RFUiBTSEVFVFBpY3R1cmUgMjk1fFZtcERSREF4TURBRUF3SUJBQUFBQUFBQUFBQUFBQUNBQUFBQUFBTUFGZ0FBQUVOb1pXMUVjbUYzSURFeUxqQXVNaTR4TURjMkJBSVFBTWNyZ1A4NlNuUC96Wk04QVBTQTF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QUxJR0JFV0NBUUFBQUFrQUJnSUJBQUFBQ1FBR1FnQUFCQUlBZ0FCQUE4SUFnQUJBQU9BUWdBQUFBUUNFQURISzREL09rcHovODJUUEFEMGdOY0FCSUFCQUFBQUFBSUlBUHErZy85cEJVRUFDZ0FDQUFJQUFnUUNBQWtBS3dRQ0FBQUFTQVFBQURjRUFRQUJCb0FBQUFBQUFBSUlBQzFTaC85cDBUMEFCQUlRQU1jcmdQOXAwVDBBTFZLSC93UHJRd0FqQ0FFQUFBSUhBZ0FBQUFBSERRQUJBQUFBQXdCZ0FNZ0FBd0JHQUFBQUFBU0FBZ0FBQUFBQ0NBQW5GNkgvcHNnNkFBb0FBZ0FEQUFBQUJJQURBQUFBQUFJSUFKTGdpLzhTa2lVQUNnQUNBQVFBQWdRQ0FBa0FLd1FDQUFBQVNBUUFBRGNFQVFBQkJvQUFBQUFBQUFJSUFNVnpqLzhTWGlJQUJBSVFBRjlOaVA4U1hpSUF4WE9QLzZ0M0tBQWpDQUVBQUFJSEFnQUFBQUFIRFFBQkFBQUFBd0JnQU1nQUF3QkdBQUFBQUFTQUJBQUFBQUFDQ0FEaTJxai9WODRkQUFvQUFnQUZBQUlFQWdBSkFDc0VBZ0FBQUVnRUFBQTNCQUVBQVFhQUFBQUFBQUFDQ0FBVmJxei9WNW9hQUFRQ0VBQ3VSNlgvVjVvYUFCVnVyUC93c3lBQUl3Z0JBQUFDQndJQUFBQUFCdzBBQVFBQUFBTUFZQURJQUFNQVJnQUFBQUFFZ0FVQUFBQUFBZ2dBRXlxMS93QVVVUUFLQUFJQUJnQUFBQVNBQmdBQUFBQUNDQUJRN2E3L0xXeHVBQW9BQWdBSEFBSUVBZ0FIQUNzRUFnQUFBRWdFQUFBR2dBQUFBQUFBQWdnQWc0Q3kveTNVYWdBRUFoQUFIVnFyL3kzVWFnQ0RnTEwvWUFkeUFDTUlBUUFBQWdjQ0FBQUFBQWNOQUFFQUFBQURBR0FBeUFBREFFNEFBQUFBQklBSEFBQUFBQUlJQUdQb3lQOHRiSDBBQ2dBQ0FBZ0FBQUFFZ0FnQUFBQUFBZ2dBdlRQZi8wRlphUUFLQUFJQUNRQUNCQUlBQ0FBckJBSUFBQUJJQkFBQUJvQUFBQUFBQUFJSUFMM1Q0djlCY1dVQUJBSVFBTDJUMi85QmNXVUFWKzNpLzBFeGJRQWpDQUVBQUFJSEFnQUFBQUFIRFFBQkFBQUFBd0JnQU1nQUF3QlBBQUFBQUFTQUNRQUFBQUFDQ0FBQkFOUC9PZkZOQUFvQUFnQUtBQUFBQklBS0FBQUFBQUlJQUFFQTR2OG05ak1BQ2dBQ0FBc0FBQUFFZ0FzQUFBQUFBZ2dBQUFBQUFDYjJNd0FLQUFJQURBQUNCQUlBQ0FBckJBSUFBQUJJQkFBQU53UUJBQUVHZ0FBQUFBQUFBZ2dBQUtBREFDWU9NQUFFQWhBQUFXRDgveVlPTUFDWnVRTUFKczQzQUNNSUFRQUFBZ2NDQUFBQUFBY05BQUVBQUFBREFHQUF5QUFEQUU4QUFBQUFCSUFNQUFBQUFBSUlBQUFBMC84VCt4a0FDZ0FDQUEwQUFnUUNBQWNBS3dRQ0FBRUFTQVFBQURjRUFRQUJCb0FBQUFBQUFBSUlBTHc3enY4VFl4WUFCQUlRQUZZVngvOFRZeFlBTkpQVy8wYVdIUUFqQ0FFQUFBSUhBZ0FBQUFVSEFRQUVCQWNHQUFJQUFnQURBQUFIRGdBQkFBQUFBd0JnQU1nQUF3Qk9TQUFBQUFBRWdBMEFBQUFBQWdnQUFBRGkvd0FBQUFBS0FBSUFEZ0FBQUFTQURnQUFBQUFDQ0FBQUFBQUFBQUFBQUFvQUFnQVBBQUFBQklBUEFBQUFBQUlJQVAvL0RnRHRCT2IvQ2dBQ0FCQUFBQUFFZ0JBQUFBQUFBZ2dBQUFBQUFOb0p6UDhLQUFJQUVRQUFBQVNBRVFBQUFBQUNDQUFBQU9MLzJnbk0vd29BQWdBU0FBSUVBZ0FIQUNzRUFnQUFBRWdFQUFBR2dBQUFBQUFBQWdnQU5KUGwvOXB4eVA4RUFoQUF6V3plLzlweHlQODBrK1gvRGFYUC95TUlBUUFBQWdjQ0FBQUFBQWNOQUFFQUFBQURBR0FBeUFBREFFNEFBQUFBQklBU0FBQUFBQUlJQUFBQTAvL3RCT2IvQ2dBQ0FCTUFBQUFFZ0JNQUFBQUFBZ2dBLy84T0FNY09zdjhLQUFJQUZBQUNCQUlBQndBckJBSUFBQUJJQkFBQUJvQUFBQUFBQUFJSUFET1RFZ0RIZHE3L0JBSVFBTXhzQ3dESGRxNy9NNU1TQVBxcHRmOGpDQUVBQUFJSEFnQUFBQUFIRFFBQkFBQUFBd0JnQU1nQUF3Qk9BQUFBQUFTQUZBQUFBQUFDQ0FELy95d0F4dzZ5L3dvQUFnQVZBRGNFQVFBQkFBQUVnQlVBQUFBQUFnZ0EvLzg3QUxRVG1QOEtBQUlBRmdBM0JBRUFBUUFBQklBV0FBQUFBQUlJQVAvL0xBQ2dHSDcvQ2dBQ0FCY0FBZ1FDQUFjQUt3UUNBQUVBU0FRQUFEY0VBUUFCQm9BQUFBQUFBQUlJQURPVE1BQ2dzSUgvQkFJUUFNeHNLUUE2U25QL001TXdBS0N3Z2Y4akNBRUEvd0VIQVFEL0FnY0NBQUFBQlFjQkFBTUFCdzRBQVFBQUFBTUFZQURJQUFNQVRrZ0FBQUFBQklBWEFBQUFBQUlJQVAvL0RnQ2dHSDcvQ2dBQ0FCZ0FOd1FCQUFFQUFBU0FHQUFBQUFBQ0NBQUFBQUFBdEJPWS93b0FBZ0FaQURjRUFRQUJBQUFFZ0JrQUFBQUFBZ2dBS2d2TS94dENtd0FLQUFJQUdnQUFBQVNBR2dBQUFBQUNDQURxeGJQL1MrU3NBQW9BQWdBYkFBQUFCSUFiQUFBQUFBSUlBTExvdHY4NXVzb0FDZ0FDQUJ3QUFBQUVnQndBQUFBQUFnZ0F1VkRTLy9idDFnQUtBQUlBSFFBQUFBU0FIUUFBQUFBQ0NBRDVsZXIveFV2RkFBb0FBZ0FlQUFBQUJJQWVBQUFBQUFJSUFESno1Ly9YZGFjQUNnQUNBQjhBQUFBRmdDQUFBQUFLQUFJQUlBQUVCZ1FBQVFBQUFBVUdCQUFDQUFBQUNnWUJBQUVBQUFXQUlRQUFBQW9BQWdBaEFBUUdCQUFDQUFBQUJRWUVBQU1BQUFBS0JnRUFBUUFBQllBaUFBQUFDZ0FDQUNJQUJBWUVBQUlBQUFBRkJnUUFCQUFBQUFvR0FRQUJBQUFGZ0NNQUFBQUtBQUlBSXdBRUJnUUFBZ0FBQUFVR0JBQUZBQUFBQ2dZQkFBRUFBQVdBSkFBQUFBb0FBZ0FrQUFRR0JBQUZBQUFBQlFZRUFBWUFBQUFBQmdJQWdBQUFBQVdBSlFBQUFBb0FBZ0FsQUFRR0JBQUdBQUFBQlFZRUFBY0FBQUFBQmdJQWdBQUFBQVdBSmdBQUFBb0FBZ0FtQUFRR0JBQUhBQUFBQlFZRUFBZ0FBQUFBQmdJQWdBQUFBQVdBSndBQUFBb0FBZ0FuQUFRR0JBQUlBQUFBQlFZRUFBa0FBQUFBQmdJQWdBQUFBQVdBS0FBQUFBb0FBZ0FvQUFRR0JBQUZBQUFBQlFZRUFBa0FBQUFBQmdJQWdBQUFBQVdBS1FBQUFBb0FBZ0FwQUFRR0JBQUpBQUFBQlFZRUFBb0FBQUFLQmdFQUFRQUFCWUFxQUFBQUNnQUNBQ29BQkFZRUFBb0FBQUFGQmdRQUN3QUFBQUFHQWdBQ0FBQUFCWUFyQUFBQUNnQUNBQ3NBQkFZRUFBb0FBQUFGQmdRQURBQUFBQW9HQVFBQkFBQUZnQ3dBQUFBS0FBSUFMQUFFQmdRQURBQUFBQVVHQkFBTkFBQUFDZ1lCQUFFQUFBV0FMUUFBQUFvQUFnQXRBQVFHQkFBTkFBQUFCUVlFQUE0QUFBQUFCZ0lBZ0FBQUFBV0FMZ0FBQUFvQUFnQXVBQVFHQkFBT0FBQUFCUVlFQUE4QUFBQUFCZ0lBZ0FBQUFBV0FMd0FBQUFvQUFnQXZBQVFHQkFBUEFBQUFCUVlFQUJBQUFBQUFCZ0lBZ0FBQUFBV0FNQUFBQUFvQUFnQXdBQVFHQkFBUUFBQUFCUVlFQUJFQUFBQUFCZ0lBZ0FBQUFBV0FNUUFBQUFvQUFnQXhBQVFHQkFBUkFBQUFCUVlFQUJJQUFBQUFCZ0lBZ0FBQUFBV0FNZ0FBQUFvQUFnQXlBQVFHQkFBTkFBQUFCUVlFQUJJQUFBQUFCZ0lBZ0FBQUFBV0FNd0FBQUFvQUFnQXpBQVFHQkFBUUFBQUFCUVlFQUJNQUFBQUtCZ0VBQVFBQUJZQTBBQUFBQ2dBQ0FEUUFCQVlFQUJNQUFBQUZCZ1FBRkFBQUFBb0dBUUFCQUFBRmdEVUFBQUFLQUFJQU5RQUVCZ1FBRkFBQUFBVUdCQUFWQUFBQUNnWUJBQUVBQUFXQU5nQUFBQW9BQWdBMkFBUUdCQUFWQUFBQUJRWUVBQllBQUFBS0JnRUFBUUFBQllBM0FBQUFDZ0FDQURjQUJBWUVBQllBQUFBRkJnUUFGd0FBQUFvR0FRQUJBQUFGZ0RnQUFBQUtBQUlBT0FBRUJnUUFGd0FBQUFVR0JBQVlBQUFBQ2dZQkFBRUFBQVdBT1FBQUFBb0FBZ0E1QUFRR0JBQVRBQUFBQlFZRUFCZ0FBQUFLQmdFQUFRQUFCWUE2QUFBQUNnQUNBRG9BQkFZRUFBY0FBQUFGQmdRQUdRQUFBQUFBQllBN0FBQUFDZ0FDQURzQUJBWUVBQmtBQUFBRkJnUUFHZ0FBQUFBR0FnQ0FBQUFBQllBOEFBQUFDZ0FDQUR3QUJBWUVBQm9BQUFBRkJnUUFHd0FBQUFBR0FnQ0FBQUFBQllBOUFBQUFDZ0FDQUQwQUJBWUVBQnNBQUFBRkJnUUFIQUFBQUFBR0FnQ0FBQUFBQllBK0FBQUFDZ0FDQUQ0QUJBWUVBQndBQUFBRkJnUUFIUUFBQUFBR0FnQ0FBQUFBQllBL0FBQUFDZ0FDQUQ4QUJBWUVBQjBBQUFBRkJnUUFIZ0FBQUFBR0FnQ0FBQUFBQllCQUFBQUFDZ0FDQUVBQUJBWUVBQmtBQUFBRkJnUUFIZ0FBQUFBR0FnQ0FBQUFBQjRCREFBQUFCQUlRQUlFOXh2OTU0M01BZ1QzRy8vY0taQUFLQUFJQVFRQUFDZ0lBQkFBRUNnSUFBUUFOQWd3QTl3cGtBSUU5eHY4QUFBQUFEZ0lNQUhuamN3Q0JQY2IvQUFBQUFBOENEQUQzQ21RQUFoYlcvd0FBQUFBQUFBZUFSQUFBQUFRQ0VBQUFBUEgvTkRQNy93QUE4Zi90Qk9iL0NnQUNBRUlBQUFvQ0FBUUFCQW9DQUFFQURRSU1BTzBFNXY4QUFQSC9BQUFBQUE0Q0RBQTBNL3YvQUFEeC93QUFBQUFQQWd3QTdRVG0vMFl1QmdBQUFBQUFBQUFIZ0VVQUFBQUVBaEFBOGkzUC8wOUd6Z0R5TGMvL0NCaTVBQW9BQWdCREFBQUtBZ0FFQUFRS0FnQUJBQTBDREFBSUdMa0E4aTNQL3dBQUFBQU9BZ3dBVDBiT0FQSXR6LzhBQUFBQUR3SU1BQWdZdVFBNFhPVC9BQUFBQUFBQUFBQUFBQUFBQUFBPQ==</t>
        </r>
      </text>
    </comment>
    <comment ref="J296" authorId="0">
      <text>
        <r>
          <rPr>
            <sz val="9"/>
            <color indexed="81"/>
            <rFont val="Tahoma"/>
            <family val="2"/>
          </rPr>
          <t>QzE4SDEzTjVPfE1BU1RFUiBTSEVFVFBpY3R1cmUgMjU3fFZtcERSREF4TURBRUF3SUJBQUFBQUFBQUFBQUFBQUNBQUFBQUFBTUFGZ0FBQUVOb1pXMUVjbUYzSURFeUxqQXVNaTR4TURjMkJBSVFBTTFzei85NmlrYi9tYmxkQUdEZmt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TndxL1JBV0NBUUFBQUFrQUJnSUJBQUFBQ1FBR1FnQUFCQUlBZ0FCQUE4SUFnQUJBQU9BTlFBQUFBUUNFQUROYk0vL2VvcEcvNW01WFFCZzM1QUFCSUFCQUFBQUFBSUlBQUFBTFFCZzU0RUFDZ0FDQUFJQUFnUUNBQWNBS3dRQ0FBSUFTQVFBQURjRUFRQUJCb0FBQUFBQUFBSUlBRE9UTUFCZ1QzNEFCQUlRQU14c0tRQmdUMzRBWnNZeUFHRGZrQUFqQ0FFQUFBSUhBZ0FBQUFVSEFRQUJBQWNQQUFFQUFBQURBR0FBeUFBREFFNUlNZ0FBQUFBRWdBSUFBQUFBQWdnQUFBQThBRXpzWndBS0FBSUFBd0FBQUFTQUF3QUFBQUFDQ0FBQUFGb0FUT3huQUFvQUFnQUVBQUlFQWdBSUFDc0VBZ0FBQUVnRUFBQTNCQUVBQVFhQUFBQUFBQUFDQ0FBQW9GMEFUQVJrQUFRQ0VBQUFZRllBVEFSa0FKbTVYUUJNeEdzQUl3Z0JBQUFDQndJQUFBQUFCdzBBQVFBQUFBTUFZQURJQUFNQVR3QUFBQUFFZ0FRQUFBQUFBZ2dBQUFBdEFEbnhUUUFLQUFJQUJRQUFBQVNBQlFBQUFBQUNDQUFBQUR3QUp2WXpBQW9BQWdBR0FBQUFCSUFHQUFBQUFBSUlBQUFBTFFBVCt4a0FDZ0FDQUFjQUFBQUVnQWNBQUFBQUFnZ0FBQUFQQUJQN0dRQUtBQUlBQ0FBQUFBU0FDQUFBQUFBQ0NBQUFBQUFBSnZZekFBb0FBZ0FKQUFBQUJJQUpBQUFBQUFJSUFBQUFEd0E1OFUwQUNnQUNBQW9BQUFBRWdBb0FBQUFBQWdnQUFBQUFBQUFBQUFBS0FBSUFDd0FBQUFTQUN3QUFBQUFDQ0FELy93NEE3UVRtL3dvQUFnQU1BQUlFQWdBSEFDc0VBZ0FBQUVnRUFBQUdnQUFBQUFBQUFnZ0FNNU1TQU8xczR2OEVBaEFBekd3TEFPMXM0djh6a3hJQUlLRHAveU1JQVFBQUFnY0NBQUFBQUFjTkFBRUFBQUFEQUdBQXlBQURBRTRBQUFBQUJJQU1BQUFBQUFJSUFBQUFBQURhQ2N6L0NnQUNBQTBBQUFBRWdBMEFBQUFBQWdnQUFBRGkvOW9KelA4S0FBSUFEZ0FBQUFTQURnQUFBQUFDQ0FBQUFOUC83UVRtL3dvQUFnQVBBQUlFQWdBSEFDc0VBZ0FBQUVnRUFBQUdnQUFBQUFBQUFnZ0FOSlBXLysxczR2OEVBaEFBeld6UC8rMXM0djgwazliL0lLRHAveU1JQVFBQUFnY0NBQUFBQUFjTkFBRUFBQUFEQUdBQXlBQURBRTRBQUFBQUJJQVBBQUFBQUFJSUFBQUE0djhBQUFBQUNnQUNBQkFBQUFBRWdCQUFBQUFBQWdnQUFBRFQveFA3R1FBS0FBSUFFUUFDQkFJQUJ3QXJCQUlBQWdCSUJBQUFOd1FCQUFFR2dBQUFBQUFBQWdnQU5KUFcveE5qRmdBRUFoQUF6V3pQL3hOakZnQm54dGovRS9Nb0FDTUlBUUFBQWdjQ0FBQUFCUWNCQUFFQUJ3OEFBUUFBQUFNQVlBRElBQU1BVGtneUFBQUFBQVNBRVFBQUFBQUNDQUQvL3c0QXh3Nnkvd29BQWdBU0FBQUFCSUFTQUFBQUFBSUlBUC8vTEFESERyTC9DZ0FDQUJNQUFBQUVnQk1BQUFBQUFnZ0EvLzg3QUxRVG1QOEtBQUlBRkFBQUFBU0FGQUFBQUFBQ0NBRC8veXdBb0JoKy93b0FBZ0FWQUFBQUJJQVZBQUFBQUFJSUFQLy9EZ0NnR0g3L0NnQUNBQllBQUFBRWdCWUFBQUFBQWdnQUFBQUFBTFFUbVA4S0FBSUFGd0FBQUFTQUZ3QUFBQUFDQ0FELy96c0FqUjFrL3dvQUFnQVlBRGNFQVFBQkFBQUVnQmdBQUFBQUFnZ0EvLzlLQUhvaVN2OEtBQUlBR1FBQ0JBSUFCd0FyQkFJQUFBQklCQUFBTndRQkFBRUdnQUFBQUFBQUFnZ0FNNU5PQUhxS1J2OEVBaEFBekd4SEFIcUtSdjh6azA0QXJiMU4veU1JQVFBQUFnY0NBQUFBQUFjTkFBRUFBQUFEQUdBQXlBQURBRTRBQUFBQUJZQWFBQUFBQ2dBQ0FCb0FCQVlFQUFFQUFBQUZCZ1FBQWdBQUFBb0dBUUFCQUFBRmdCc0FBQUFLQUFJQUd3QUVCZ1FBQWdBQUFBVUdCQUFEQUFBQUFBWUNBQUlBQUFBRmdCd0FBQUFLQUFJQUhBQUVCZ1FBQWdBQUFBVUdCQUFFQUFBQUNnWUJBQUVBQUFXQUhRQUFBQW9BQWdBZEFBUUdCQUFFQUFBQUJRWUVBQVVBQUFBQUJnSUFnQUFBQUFXQUhnQUFBQW9BQWdBZUFBUUdCQUFGQUFBQUJRWUVBQVlBQUFBQUJnSUFnQUFBQUFXQUh3QUFBQW9BQWdBZkFBUUdCQUFHQUFBQUJRWUVBQWNBQUFBQUJnSUFnQUFBQUFXQUlBQUFBQW9BQWdBZ0FBUUdCQUFIQUFBQUJRWUVBQWdBQUFBQUJnSUFnQUFBQUFXQUlRQUFBQW9BQWdBaEFBUUdCQUFJQUFBQUJRWUVBQWtBQUFBQUJnSUFnQUFBQUFXQUlnQUFBQW9BQWdBaUFBUUdCQUFFQUFBQUJRWUVBQWtBQUFBQUJnSUFnQUFBQUFXQUl3QUFBQW9BQWdBakFBUUdCQUFIQUFBQUJRWUVBQW9BQU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S0FBQUFCUVlFQUE4QUFBQUFCZ0lBZ0FBQUFBV0FLZ0FBQUFvQUFnQXFBQVFHQkFBUEFBQUFCUVlFQUJBQUFBQUtCZ0VBQVFBQUJZQXJBQUFBQ2dBQ0FDc0FCQVlFQUF3QUFBQUZCZ1FBRVFBQUFBQUFCWUFzQUFBQUNnQUNBQ3dBQkFZRUFCRUFBQUFGQmdRQUVnQUFBQUFHQWdDQUFBQUFCWUF0QUFBQUNnQUNBQzBBQkFZRUFCSUFBQUFGQmdRQUV3QUFBQUFHQWdDQUFBQUFCWUF1QUFBQUNnQUNBQzRBQkFZRUFCTUFBQUFGQmdRQUZBQUFBQUFHQWdDQUFBQUFCWUF2QUFBQUNnQUNBQzhBQkFZRUFCUUFBQUFGQmdRQUZRQUFBQUFHQWdDQUFBQUFCWUF3QUFBQUNnQUNBREFBQkFZRUFCVUFBQUFGQmdRQUZnQUFBQUFHQWdDQUFBQUFCWUF4QUFBQUNnQUNBREVBQkFZRUFCRUFBQUFGQmdRQUZnQUFBQUFHQWdDQUFBQUFCWUF5QUFBQUNnQUNBRElBQkFZRUFCUUFBQUFGQmdRQUZ3QUFBQW9HQVFBQkFBQUZnRE1BQUFBS0FBSUFNd0FFQmdRQUZ3QUFBQVVHQkFBWUFBQUFBQVlDQUFRQUNnWUJBQUVBQUFlQU5nQUFBQVFDRUFBQUFCNEFiQ1JKQUFBQUhnQW05ak1BQ2dBQ0FEUUFBQW9DQUFRQUJBb0NBQUVBRFFJTUFDYjJNd0FBQUI0QUFBQUFBQTRDREFCc0pFa0FBQUFlQUFBQUFBQVBBZ3dBSnZZekFFWXVNd0FBQUFBQUFBQUhnRGNBQUFBRUFoQUFBQUR4L3pReisvOEFBUEgvN1FUbS93b0FBZ0ExQUFBS0FnQUVBQVFLQWdBQkFBMENEQUR0Qk9iL0FBRHgvd0FBQUFBT0Fnd0FORFA3L3dBQThmOEFBQUFBRHdJTUFPMEU1djlHTGdZQUFBQUFBQUFBQjRBNEFBQUFCQUlRQVAvL0hRRDZRYTMvLy84ZEFMUVRtUDhLQUFJQU5nQUFDZ0lBQkFBRUNnSUFBUUFOQWd3QXRCT1kvLy8vSFFBQUFBQUFEZ0lNQVBwQnJmLy8veDBBQUFBQUFBOENEQUMwRTVqL1JpNHpBQUFBQUFBQUFBQUFBQUFBQUFBQQ==</t>
        </r>
      </text>
    </comment>
    <comment ref="K296" authorId="0">
      <text>
        <r>
          <rPr>
            <sz val="9"/>
            <color indexed="81"/>
            <rFont val="Tahoma"/>
            <family val="2"/>
          </rPr>
          <t>QzE4SDEzTjVPfE1BU1RFUiBTSEVFVFBpY3R1cmUgMjU3fFZtcERSREF4TURBRUF3SUJBQUFBQUFBQUFBQUFBQUNBQUFBQUFBTUFGZ0FBQUVOb1pXMUVjbUYzSURFeUxqQXVNaTR4TURjMkJBSVFBTTFzei85NmlrYi9tYmxkQUdEZmt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TndxL1JBV0NBUUFBQUFrQUJnSUJBQUFBQ1FBR1FnQUFCQUlBZ0FCQUE4SUFnQUJBQU9BTlFBQUFBUUNFQUROYk0vL2VvcEcvNW01WFFCZzM1QUFCSUFCQUFBQUFBSUlBQUFBTFFCZzU0RUFDZ0FDQUFJQUFnUUNBQWNBS3dRQ0FBSUFTQVFBQURjRUFRQUJCb0FBQUFBQUFBSUlBRE9UTUFCZ1QzNEFCQUlRQU14c0tRQmdUMzRBWnNZeUFHRGZrQUFqQ0FFQUFBSUhBZ0FBQUFVSEFRQUJBQWNQQUFFQUFBQURBR0FBeUFBREFFNUlNZ0FBQUFBRWdBSUFBQUFBQWdnQUFBQThBRXpzWndBS0FBSUFBd0FBQUFTQUF3QUFBQUFDQ0FBQUFGb0FUT3huQUFvQUFnQUVBQUlFQWdBSUFDc0VBZ0FBQUVnRUFBQTNCQUVBQVFhQUFBQUFBQUFDQ0FBQW9GMEFUQVJrQUFRQ0VBQUFZRllBVEFSa0FKbTVYUUJNeEdzQUl3Z0JBQUFDQndJQUFBQUFCdzBBQVFBQUFBTUFZQURJQUFNQVR3QUFBQUFFZ0FRQUFBQUFBZ2dBQUFBdEFEbnhUUUFLQUFJQUJRQUFBQVNBQlFBQUFBQUNDQUFBQUR3QUp2WXpBQW9BQWdBR0FBQUFCSUFHQUFBQUFBSUlBQUFBTFFBVCt4a0FDZ0FDQUFjQUFBQUVnQWNBQUFBQUFnZ0FBQUFQQUJQN0dRQUtBQUlBQ0FBQUFBU0FDQUFBQUFBQ0NBQUFBQUFBSnZZekFBb0FBZ0FKQUFBQUJJQUpBQUFBQUFJSUFBQUFEd0E1OFUwQUNnQUNBQW9BQUFBRWdBb0FBQUFBQWdnQUFBQUFBQUFBQUFBS0FBSUFDd0FBQUFTQUN3QUFBQUFDQ0FELy93NEE3UVRtL3dvQUFnQU1BQUlFQWdBSEFDc0VBZ0FBQUVnRUFBQUdnQUFBQUFBQUFnZ0FNNU1TQU8xczR2OEVBaEFBekd3TEFPMXM0djh6a3hJQUlLRHAveU1JQVFBQUFnY0NBQUFBQUFjTkFBRUFBQUFEQUdBQXlBQURBRTRBQUFBQUJJQU1BQUFBQUFJSUFBQUFBQURhQ2N6L0NnQUNBQTBBQUFBRWdBMEFBQUFBQWdnQUFBRGkvOW9KelA4S0FBSUFEZ0FBQUFTQURnQUFBQUFDQ0FBQUFOUC83UVRtL3dvQUFnQVBBQUlFQWdBSEFDc0VBZ0FBQUVnRUFBQUdnQUFBQUFBQUFnZ0FOSlBXLysxczR2OEVBaEFBeld6UC8rMXM0djgwazliL0lLRHAveU1JQVFBQUFnY0NBQUFBQUFjTkFBRUFBQUFEQUdBQXlBQURBRTRBQUFBQUJJQVBBQUFBQUFJSUFBQUE0djhBQUFBQUNnQUNBQkFBQUFBRWdCQUFBQUFBQWdnQUFBRFQveFA3R1FBS0FBSUFFUUFDQkFJQUJ3QXJCQUlBQWdCSUJBQUFOd1FCQUFFR2dBQUFBQUFBQWdnQU5KUFcveE5qRmdBRUFoQUF6V3pQL3hOakZnQm54dGovRS9Nb0FDTUlBUUFBQWdjQ0FBQUFCUWNCQUFFQUJ3OEFBUUFBQUFNQVlBRElBQU1BVGtneUFBQUFBQVNBRVFBQUFBQUNDQUQvL3c0QXh3Nnkvd29BQWdBU0FBQUFCSUFTQUFBQUFBSUlBUC8vTEFESERyTC9DZ0FDQUJNQUFBQUVnQk1BQUFBQUFnZ0EvLzg3QUxRVG1QOEtBQUlBRkFBQUFBU0FGQUFBQUFBQ0NBRC8veXdBb0JoKy93b0FBZ0FWQUFBQUJJQVZBQUFBQUFJSUFQLy9EZ0NnR0g3L0NnQUNBQllBQUFBRWdCWUFBQUFBQWdnQUFBQUFBTFFUbVA4S0FBSUFGd0FBQUFTQUZ3QUFBQUFDQ0FELy96c0FqUjFrL3dvQUFnQVlBRGNFQVFBQkFBQUVnQmdBQUFBQUFnZ0EvLzlLQUhvaVN2OEtBQUlBR1FBQ0JBSUFCd0FyQkFJQUFBQklCQUFBTndRQkFBRUdnQUFBQUFBQUFnZ0FNNU5PQUhxS1J2OEVBaEFBekd4SEFIcUtSdjh6azA0QXJiMU4veU1JQVFBQUFnY0NBQUFBQUFjTkFBRUFBQUFEQUdBQXlBQURBRTRBQUFBQUJZQWFBQUFBQ2dBQ0FCb0FCQVlFQUFFQUFBQUZCZ1FBQWdBQUFBb0dBUUFCQUFBRmdCc0FBQUFLQUFJQUd3QUVCZ1FBQWdBQUFBVUdCQUFEQUFBQUFBWUNBQUlBQUFBRmdCd0FBQUFLQUFJQUhBQUVCZ1FBQWdBQUFBVUdCQUFFQUFBQUNnWUJBQUVBQUFXQUhRQUFBQW9BQWdBZEFBUUdCQUFFQUFBQUJRWUVBQVVBQUFBQUJnSUFnQUFBQUFXQUhnQUFBQW9BQWdBZUFBUUdCQUFGQUFBQUJRWUVBQVlBQUFBQUJnSUFnQUFBQUFXQUh3QUFBQW9BQWdBZkFBUUdCQUFHQUFBQUJRWUVBQWNBQUFBQUJnSUFnQUFBQUFXQUlBQUFBQW9BQWdBZ0FBUUdCQUFIQUFBQUJRWUVBQWdBQUFBQUJnSUFnQUFBQUFXQUlRQUFBQW9BQWdBaEFBUUdCQUFJQUFBQUJRWUVBQWtBQUFBQUJnSUFnQUFBQUFXQUlnQUFBQW9BQWdBaUFBUUdCQUFFQUFBQUJRWUVBQWtBQUFBQUJnSUFnQUFBQUFXQUl3QUFBQW9BQWdBakFBUUdCQUFIQUFBQUJRWUVBQW9BQU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S0FBQUFCUVlFQUE4QUFBQUFCZ0lBZ0FBQUFBV0FLZ0FBQUFvQUFnQXFBQVFHQkFBUEFBQUFCUVlFQUJBQUFBQUtCZ0VBQVFBQUJZQXJBQUFBQ2dBQ0FDc0FCQVlFQUF3QUFBQUZCZ1FBRVFBQUFBQUFCWUFzQUFBQUNnQUNBQ3dBQkFZRUFCRUFBQUFGQmdRQUVnQUFBQUFHQWdDQUFBQUFCWUF0QUFBQUNnQUNBQzBBQkFZRUFCSUFBQUFGQmdRQUV3QUFBQUFHQWdDQUFBQUFCWUF1QUFBQUNnQUNBQzRBQkFZRUFCTUFBQUFGQmdRQUZBQUFBQUFHQWdDQUFBQUFCWUF2QUFBQUNnQUNBQzhBQkFZRUFCUUFBQUFGQmdRQUZRQUFBQUFHQWdDQUFBQUFCWUF3QUFBQUNnQUNBREFBQkFZRUFCVUFBQUFGQmdRQUZnQUFBQUFHQWdDQUFBQUFCWUF4QUFBQUNnQUNBREVBQkFZRUFCRUFBQUFGQmdRQUZnQUFBQUFHQWdDQUFBQUFCWUF5QUFBQUNnQUNBRElBQkFZRUFCUUFBQUFGQmdRQUZ3QUFBQW9HQVFBQkFBQUZnRE1BQUFBS0FBSUFNd0FFQmdRQUZ3QUFBQVVHQkFBWUFBQUFBQVlDQUFRQUNnWUJBQUVBQUFlQU5nQUFBQVFDRUFBQUFCNEFiQ1JKQUFBQUhnQW05ak1BQ2dBQ0FEUUFBQW9DQUFRQUJBb0NBQUVBRFFJTUFDYjJNd0FBQUI0QUFBQUFBQTRDREFCc0pFa0FBQUFlQUFBQUFBQVBBZ3dBSnZZekFFWXVNd0FBQUFBQUFBQUhnRGNBQUFBRUFoQUFBQUR4L3pReisvOEFBUEgvN1FUbS93b0FBZ0ExQUFBS0FnQUVBQVFLQWdBQkFBMENEQUR0Qk9iL0FBRHgvd0FBQUFBT0Fnd0FORFA3L3dBQThmOEFBQUFBRHdJTUFPMEU1djlHTGdZQUFBQUFBQUFBQjRBNEFBQUFCQUlRQVAvL0hRRDZRYTMvLy84ZEFMUVRtUDhLQUFJQU5nQUFDZ0lBQkFBRUNnSUFBUUFOQWd3QXRCT1kvLy8vSFFBQUFBQUFEZ0lNQVBwQnJmLy8veDBBQUFBQUFBOENEQUMwRTVqL1JpNHpBQUFBQUFBQUFBQUFBQUFBQUFBQQ==</t>
        </r>
      </text>
    </comment>
    <comment ref="J297" authorId="0">
      <text>
        <r>
          <rPr>
            <sz val="9"/>
            <color indexed="81"/>
            <rFont val="Tahoma"/>
            <family val="2"/>
          </rPr>
          <t>QzE4SDIwTjRPMnxNQVNURVIgU0hFRVRQaWN0dXJlIDI4OXxWbXBEUkRBeE1EQUVBd0lCQUFBQUFBQUFBQUFBQUFDQUFBQUFBQU1BRmdBQUFFTm9aVzFFY21GM0lERXlMakF1TWk0eE1EYzJCQUlRQUROczRmOTU5b0gvcXgrUkFBMVV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FMSUdCRVdDQVFBQUFBa0FCZ0lCQUFBQUNRQUdRZ0FBQkFJQWdBQkFBOElBZ0FCQUFPQU5nQUFBQVFDRUFBemJPSC9lZmFCLzZzZmtRQU5WSD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BTTlkQVBiQ2FRQUtBQUlBQ2dBQ0JBSUFDQUFyQkFJQUFBQklCQUFBTndRQkFBRUdnQUFBQUFBQUFnZ0FBRzloQVBiYVpRQUVBaEFBQUM5YUFQYmFaUUNhaUdFQTlwcHRBQ01JQVFBQUFnY0NBQUFBQUFjTkFBRUFBQUFEQUdBQXlBQURBRThBQUFBQUJJQUtBQUFBQUFJSUFHeVlTQUNLK1g0QUNnQUNBQXNBTndRQkFBRUFBQVNBQ3dBQUFBQUNDQUJBUlJnQUhZZ2NBQW9BQWdBTUFBQUFCSUFNQUFBQUFBSUlBQUFBQUFCT0tpNEFDZ0FDQUEwQUFBQUVnQTBBQUFBQUFnZ0F3THJuL3gySUhBQUtBQUlBRGdBQ0JBSUFCd0FyQkFJQUFBQklCQUFBQm9BQUFBQUFBQUlJQVBSTjYvOGQ4QmdBQkFJUUFJMG41UDhkOEJnQTlFM3IvMUFqSUFBakNBRUFBQUlIQWdBQUFBQUhEUUFCQUFBQUF3QmdBTWdBQXdCT0FBQUFBQVNBRGdBQUFBQUNDQUFBQVBIL0FBQUFBQW9BQWdBUEFBQUFCSUFQQUFBQUFBSUlBQUVBNHYvdEJPYi9DZ0FDQUJBQUFBQUVnQkFBQUFBQUFnZ0FBUUR4LzlvSnpQOEtBQUlBRVFBQUFBU0FFUUFBQUFBQ0NBQUFBQThBMmduTS93b0FBZ0FTQUFBQUJJQVNBQUFBQUFJSUFBQUFIZ0R0Qk9iL0NnQUNBQk1BQWdRQ0FBY0FLd1FDQUFBQVNBUUFBQWFBQUFBQUFBQUNDQUF6a3lFQTdXemkvd1FDRUFETWJCb0E3V3ppL3pPVElRQWdvT24vSXdnQkFBQUNCd0lBQUFBQUJ3MEFBUUFBQUFNQVlBRElBQU1BVGdBQUFBQUVnQk1BQUFBQUFnZ0FBQUFQQUFBQUFBQUtBQUlBRkFBQ0JBSUFCd0FyQkFJQUFBQklCQUFBQm9BQUFBQUFBQUlJQURPVEVnQUJhUHovQkFJUUFNeHNDd0FCYVB6L001TVNBRE9iQXdBakNBRUFBQUlIQWdBQUFBQUhEUUFCQUFBQUF3QmdBTWdBQXdCT0FBQUFBQVNBRkFBQUFBQUNDQUFBQUI0QXh3Nnkvd29BQWdBVkFBSUVBZ0FIQUNzRUFnQUFBRWdFQUFBR2dBQUFBQUFBQWdnQU01TWhBTWQycnY4RUFoQUF6R3dhQU1kMnJ2OHpreUVBK3FtMS95TUlBUUFBQWdjQ0FBQUFBQWNOQUFFQUFBQURBR0FBeUFBREFFNEFBQUFBQklBVkFBQUFBQUlJQU8zVk93QUE3SzcvQ2dBQ0FCWUFOd1FCQUFFQUFBU0FGZ0FBQUFBQ0NBQ3dFa0lBMDVPUi93b0FBZ0FYQURjRUFRQUJBQUFFZ0JjQUFBQUFBZ2dBblJjb0FOT1RndjhLQUFJQUdBQTNCQUVBQVFBQUJJQVlBQUFBQUFJSUFFUE1FUUMvcHBiL0NnQUNBQmtBTndRQkFBRUFBQVdBR2dBQUFBb0FBZ0FhQUFRR0JBQUJBQUFBQlFZRUFBSUFBQUFLQmdFQUFRQUFCWUFiQUFBQUNnQUNBQnNBQkFZRUFBSUFBQUFGQmdRQUF3QUFBQW9HQVFBQkFBQUZnQndBQUFBS0FBSUFIQUFFQmdRQUF3QUFBQVVHQkFBRUFBQUFBQVlDQUlBQUFBQUZnQjBBQUFBS0FBSUFIUUFFQmdRQUJBQUFBQVVHQkFBRkFBQUFBQVlDQUlBQUFBQUZnQjRBQUFBS0FBSUFIZ0FFQmdRQUJRQUFBQVVHQkFBR0FBQUFBQVlDQUlBQUFBQUZnQjhBQUFBS0FBSUFId0FFQmdRQUJnQUFBQVVHQkFBSEFBQUFBQVlDQUlBQUFBQUZnQ0FBQUFBS0FBSUFJQUFFQmdRQUJ3QUFBQVVHQkFBSUFBQUFBQVlDQUlBQUFBQUZnQ0VBQUFBS0FBSUFJUUFFQmdRQUF3QUFBQVVHQkFBSUFBQUFBQVlDQUlBQUFBQUZnQ0lBQUFBS0FBSUFJZ0FFQmdRQUNBQUFBQVVHQkFBSkFBQUFDZ1lCQUFFQUFBV0FJd0FBQUFvQUFnQWpBQVFHQkFBSkFBQUFCUVlFQUFvQUFBQUtCZ0VBQVFBQUJZQWtBQUFBQ2dBQ0FDUUFCQVlFQUFZQUFBQUZCZ1FBQ3dBQUFBQUFCWUFsQUFBQUNnQUNBQ1VBQkFZRUFBc0FBQUFGQmdRQURBQUFBQUFHQWdDQUFBQUFCWUFtQUFBQUNnQUNBQ1lBQkFZRUFBd0FBQUFGQmdRQURRQUFBQUFHQWdDQUFBQUFCWUFuQUFBQUNnQUNBQ2NBQkFZRUFBMEFBQUFGQmdRQURnQUFBQUFHQWdDQUFBQUFCWUFvQUFBQUNnQUNBQ2dBQkFZRUFBNEFBQUFGQmdRQUR3QUFBQUFHQWdDQUFBQUFCWUFwQUFBQUNnQUNBQ2tBQkFZRUFBOEFBQUFGQmdRQUVBQUFBQUFHQWdDQUFBQUFCWUFxQUFBQUNnQUNBQ29BQkFZRUFCQUFBQUFGQmdRQUVRQUFBQUFHQWdDQUFBQUFCWUFyQUFBQUNnQUNBQ3NBQkFZRUFCRUFBQUFGQmdRQUVnQUFBQUFHQWdDQUFBQUFCWUFzQUFBQUNnQUNBQ3dBQkFZRUFCSUFBQUFGQmdRQUV3QUFBQUFHQWdDQUFBQUFCWUF0QUFBQUNnQUNBQzBBQkFZRUFBc0FBQUFGQmdRQUV3QUFBQUFHQWdDQUFBQUFCWUF1QUFBQUNnQUNBQzRBQkFZRUFBNEFBQUFGQmdRQUV3QUFBQUFHQWdDQUFBQUFCWUF2QUFBQUNnQUNBQzhBQkFZRUFCRUFBQUFGQmdRQUZBQUFBQW9HQVFBQkFBQUZnREFBQUFBS0FBSUFNQUFFQmdRQUZBQUFBQVVHQkFBVkFBQUFDZ1lCQUFFQUFBV0FNUUFBQUFvQUFnQXhBQVFHQkFBVkFBQUFCUVlFQUJZQUFBQUtCZ0VBQVFBQUJZQXlBQUFBQ2dBQ0FESUFCQVlFQUJZQUFBQUZCZ1FBRndBQUFBb0dBUUFCQUFBRmdETUFBQUFLQUFJQU13QUVCZ1FBRndBQUFBVUdCQUFZQUFBQUNnWUJBQUVBQUFXQU5BQUFBQW9BQWdBMEFBUUdCQUFVQUFBQUJRWUVBQmdBQUFBS0JnRUFBUUFBQjRBM0FBQUFCQUlRQUhwVlVRRGpRRVFBZWxWUkFKMFNMd0FLQUFJQU5RQUFDZ0lBQkFBRUNnSUFBUUFOQWd3QW5SSXZBSHBWVVFBQUFBQUFEZ0lNQU9OQVJBQjZWVkVBQUFBQUFBOENEQUNkRWk4QXdJTm1BQUFBQUFBQUFBZUFPQUFBQUFRQ0VBQUFBQUFBMEgwa0FBQUFBQUJPcFJRQUNnQUNBRFlBRUFCSEFBQUFWR2hsY21VZ2FYTWdZU0IyWVd4bGJtTmxJRzl5SUdOb1lYSm5aU0JsY25KdmNpQnpiMjFsZDJobGNtVWdhVzRnZEdocGN5QmhjbTl0WVhScFl5QnplWE4wWlcwdUFBb0NBQVFBQkFvQ0FBRUFEUUlNQUU2bEZBQUFBQUFBQUFBQUFBNENEQURRZlNRQUFBQUFBQUFBQUFBUEFnd0FUcVVVQUlIWUR3QUFBQUFBQUFBSGdEa0FBQUFFQWhBQUFBQUFBRFF6Ky84QUFBQUE3UVRtL3dvQUFnQTNBQUFLQWdBRUFBUUtBZ0FCQUEwQ0RBRHRCT2IvQUFBQUFBQUFBQUFPQWd3QU5EUDcvd0FBQUFBQUFBQUFEd0lNQU8wRTV2OUdMaFVBQUFBQUFBQUFBQUFBQUFBQUFBQT0=</t>
        </r>
      </text>
    </comment>
    <comment ref="K297" authorId="0">
      <text>
        <r>
          <rPr>
            <sz val="9"/>
            <color indexed="81"/>
            <rFont val="Tahoma"/>
            <family val="2"/>
          </rPr>
          <t>QzE4SDIwTjRPMnxNQVNURVIgU0hFRVRQaWN0dXJlIDI4OXxWbXBEUkRBeE1EQUVBd0lCQUFBQUFBQUFBQUFBQUFDQUFBQUFBQU1BRmdBQUFFTm9aVzFFY21GM0lERXlMakF1TWk0eE1EYzJCQUlRQUROczRmOTU5b0gvcXgrUkFBMVV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FMSUdCRVdDQVFBQUFBa0FCZ0lCQUFBQUNRQUdRZ0FBQkFJQWdBQkFBOElBZ0FCQUFPQU5nQUFBQVFDRUFBemJPSC9lZmFCLzZzZmtRQU5WSD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BTTlkQVBiQ2FRQUtBQUlBQ2dBQ0JBSUFDQUFyQkFJQUFBQklCQUFBTndRQkFBRUdnQUFBQUFBQUFnZ0FBRzloQVBiYVpRQUVBaEFBQUM5YUFQYmFaUUNhaUdFQTlwcHRBQ01JQVFBQUFnY0NBQUFBQUFjTkFBRUFBQUFEQUdBQXlBQURBRThBQUFBQUJJQUtBQUFBQUFJSUFHeVlTQUNLK1g0QUNnQUNBQXNBTndRQkFBRUFBQVNBQ3dBQUFBQUNDQUJBUlJnQUhZZ2NBQW9BQWdBTUFBQUFCSUFNQUFBQUFBSUlBQUFBQUFCT0tpNEFDZ0FDQUEwQUFBQUVnQTBBQUFBQUFnZ0F3THJuL3gySUhBQUtBQUlBRGdBQ0JBSUFCd0FyQkFJQUFBQklCQUFBQm9BQUFBQUFBQUlJQVBSTjYvOGQ4QmdBQkFJUUFJMG41UDhkOEJnQTlFM3IvMUFqSUFBakNBRUFBQUlIQWdBQUFBQUhEUUFCQUFBQUF3QmdBTWdBQXdCT0FBQUFBQVNBRGdBQUFBQUNDQUFBQVBIL0FBQUFBQW9BQWdBUEFBQUFCSUFQQUFBQUFBSUlBQUVBNHYvdEJPYi9DZ0FDQUJBQUFBQUVnQkFBQUFBQUFnZ0FBUUR4LzlvSnpQOEtBQUlBRVFBQUFBU0FFUUFBQUFBQ0NBQUFBQThBMmduTS93b0FBZ0FTQUFBQUJJQVNBQUFBQUFJSUFBQUFIZ0R0Qk9iL0NnQUNBQk1BQWdRQ0FBY0FLd1FDQUFBQVNBUUFBQWFBQUFBQUFBQUNDQUF6a3lFQTdXemkvd1FDRUFETWJCb0E3V3ppL3pPVElRQWdvT24vSXdnQkFBQUNCd0lBQUFBQUJ3MEFBUUFBQUFNQVlBRElBQU1BVGdBQUFBQUVnQk1BQUFBQUFnZ0FBQUFQQUFBQUFBQUtBQUlBRkFBQ0JBSUFCd0FyQkFJQUFBQklCQUFBQm9BQUFBQUFBQUlJQURPVEVnQUJhUHovQkFJUUFNeHNDd0FCYVB6L001TVNBRE9iQXdBakNBRUFBQUlIQWdBQUFBQUhEUUFCQUFBQUF3QmdBTWdBQXdCT0FBQUFBQVNBRkFBQUFBQUNDQUFBQUI0QXh3Nnkvd29BQWdBVkFBSUVBZ0FIQUNzRUFnQUFBRWdFQUFBR2dBQUFBQUFBQWdnQU01TWhBTWQycnY4RUFoQUF6R3dhQU1kMnJ2OHpreUVBK3FtMS95TUlBUUFBQWdjQ0FBQUFBQWNOQUFFQUFBQURBR0FBeUFBREFFNEFBQUFBQklBVkFBQUFBQUlJQU8zVk93QUE3SzcvQ2dBQ0FCWUFOd1FCQUFFQUFBU0FGZ0FBQUFBQ0NBQ3dFa0lBMDVPUi93b0FBZ0FYQURjRUFRQUJBQUFFZ0JjQUFBQUFBZ2dBblJjb0FOT1RndjhLQUFJQUdBQTNCQUVBQVFBQUJJQVlBQUFBQUFJSUFFUE1FUUMvcHBiL0NnQUNBQmtBTndRQkFBRUFBQVdBR2dBQUFBb0FBZ0FhQUFRR0JBQUJBQUFBQlFZRUFBSUFBQUFLQmdFQUFRQUFCWUFiQUFBQUNnQUNBQnNBQkFZRUFBSUFBQUFGQmdRQUF3QUFBQW9HQVFBQkFBQUZnQndBQUFBS0FBSUFIQUFFQmdRQUF3QUFBQVVHQkFBRUFBQUFBQVlDQUlBQUFBQUZnQjBBQUFBS0FBSUFIUUFFQmdRQUJBQUFBQVVHQkFBRkFBQUFBQVlDQUlBQUFBQUZnQjRBQUFBS0FBSUFIZ0FFQmdRQUJRQUFBQVVHQkFBR0FBQUFBQVlDQUlBQUFBQUZnQjhBQUFBS0FBSUFId0FFQmdRQUJnQUFBQVVHQkFBSEFBQUFBQVlDQUlBQUFBQUZnQ0FBQUFBS0FBSUFJQUFFQmdRQUJ3QUFBQVVHQkFBSUFBQUFBQVlDQUlBQUFBQUZnQ0VBQUFBS0FBSUFJUUFFQmdRQUF3QUFBQVVHQkFBSUFBQUFBQVlDQUlBQUFBQUZnQ0lBQUFBS0FBSUFJZ0FFQmdRQUNBQUFBQVVHQkFBSkFBQUFDZ1lCQUFFQUFBV0FJd0FBQUFvQUFnQWpBQVFHQkFBSkFBQUFCUVlFQUFvQUFBQUtCZ0VBQVFBQUJZQWtBQUFBQ2dBQ0FDUUFCQVlFQUFZQUFBQUZCZ1FBQ3dBQUFBQUFCWUFsQUFBQUNnQUNBQ1VBQkFZRUFBc0FBQUFGQmdRQURBQUFBQUFHQWdDQUFBQUFCWUFtQUFBQUNnQUNBQ1lBQkFZRUFBd0FBQUFGQmdRQURRQUFBQUFHQWdDQUFBQUFCWUFuQUFBQUNnQUNBQ2NBQkFZRUFBMEFBQUFGQmdRQURnQUFBQUFHQWdDQUFBQUFCWUFvQUFBQUNnQUNBQ2dBQkFZRUFBNEFBQUFGQmdRQUR3QUFBQUFHQWdDQUFBQUFCWUFwQUFBQUNnQUNBQ2tBQkFZRUFBOEFBQUFGQmdRQUVBQUFBQUFHQWdDQUFBQUFCWUFxQUFBQUNnQUNBQ29BQkFZRUFCQUFBQUFGQmdRQUVRQUFBQUFHQWdDQUFBQUFCWUFyQUFBQUNnQUNBQ3NBQkFZRUFCRUFBQUFGQmdRQUVnQUFBQUFHQWdDQUFBQUFCWUFzQUFBQUNnQUNBQ3dBQkFZRUFCSUFBQUFGQmdRQUV3QUFBQUFHQWdDQUFBQUFCWUF0QUFBQUNnQUNBQzBBQkFZRUFBc0FBQUFGQmdRQUV3QUFBQUFHQWdDQUFBQUFCWUF1QUFBQUNnQUNBQzRBQkFZRUFBNEFBQUFGQmdRQUV3QUFBQUFHQWdDQUFBQUFCWUF2QUFBQUNnQUNBQzhBQkFZRUFCRUFBQUFGQmdRQUZBQUFBQW9HQVFBQkFBQUZnREFBQUFBS0FBSUFNQUFFQmdRQUZBQUFBQVVHQkFBVkFBQUFDZ1lCQUFFQUFBV0FNUUFBQUFvQUFnQXhBQVFHQkFBVkFBQUFCUVlFQUJZQUFBQUtCZ0VBQVFBQUJZQXlBQUFBQ2dBQ0FESUFCQVlFQUJZQUFBQUZCZ1FBRndBQUFBb0dBUUFCQUFBRmdETUFBQUFLQUFJQU13QUVCZ1FBRndBQUFBVUdCQUFZQUFBQUNnWUJBQUVBQUFXQU5BQUFBQW9BQWdBMEFBUUdCQUFVQUFBQUJRWUVBQmdBQUFBS0JnRUFBUUFBQjRBM0FBQUFCQUlRQUhwVlVRRGpRRVFBZWxWUkFKMFNMd0FLQUFJQU5RQUFDZ0lBQkFBRUNnSUFBUUFOQWd3QW5SSXZBSHBWVVFBQUFBQUFEZ0lNQU9OQVJBQjZWVkVBQUFBQUFBOENEQUNkRWk4QXdJTm1BQUFBQUFBQUFBZUFPQUFBQUFRQ0VBQUFBQUFBMEgwa0FBQUFBQUJPcFJRQUNnQUNBRFlBRUFCSEFBQUFWR2hsY21VZ2FYTWdZU0IyWVd4bGJtTmxJRzl5SUdOb1lYSm5aU0JsY25KdmNpQnpiMjFsZDJobGNtVWdhVzRnZEdocGN5QmhjbTl0WVhScFl5QnplWE4wWlcwdUFBb0NBQVFBQkFvQ0FBRUFEUUlNQUU2bEZBQUFBQUFBQUFBQUFBNENEQURRZlNRQUFBQUFBQUFBQUFBUEFnd0FUcVVVQUlIWUR3QUFBQUFBQUFBSGdEa0FBQUFFQWhBQUFBQUFBRFF6Ky84QUFBQUE3UVRtL3dvQUFnQTNBQUFLQWdBRUFBUUtBZ0FCQUEwQ0RBRHRCT2IvQUFBQUFBQUFBQUFPQWd3QU5EUDcvd0FBQUFBQUFBQUFEd0lNQU8wRTV2OUdMaFVBQUFBQUFBQUFBQUFBQUFBQUFBQT0=</t>
        </r>
      </text>
    </comment>
    <comment ref="J298" authorId="0">
      <text>
        <r>
          <rPr>
            <sz val="9"/>
            <color indexed="81"/>
            <rFont val="Tahoma"/>
            <family val="2"/>
          </rPr>
          <t>QzIySDI4TjZPU3xNQVNURVIgU0hFRVRQaWN0dXJlIDI4M3xWbXBEUkRBeE1EQUVBd0lCQUFBQUFBQUFBQUFBQUFDQUFBQUFBQU1BRmdBQUFFTm9aVzFFY21GM0lERXlMakF1TWk0eE1EYzJCQUlRQVBNWnZ2K2dnSHIvbXM1L0FEV2x0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IQUFBQUJBSVFBQUFBQUFBQUFBQUFBSURHQkFMSUdCRVdDQVFBQUFBa0FCZ0lCQUFBQUNRQUdRZ0FBQkFJQWdBQkFBOElBZ0FCQUFPQVFnQUFBQVFDRUFEekdiNy9vSUI2LzVyT2Z3QTFwYlFBQklBQkFBQUFBQUlJQUpqMEh3QWhhcG9BQ2dBQ0FBSUFOd1FCQUFFQUFBU0FBZ0FBQUFBQ0NBQ1k5RDBBSVdxYUFBb0FBZ0FEQUFJRUFnQUhBQ3NFQWdBQUFFZ0VBQUFHZ0FBQUFBQUFBZ2dBeTRkQkFDSFNsZ0FFQWhBQVpXRTZBQ0hTbGdETGgwRUFWQVdlQUNNSUFRQUFBZ2NDQUFBQUFBY05BQUVBQUFBREFHQUF5QUFEQUU0QUFBQUFCSUFEQUFBQUFBSUlBSmowVEFBMVpiUUFDZ0FDQUFRQU53UUJBQUVBQUFTQUJBQUFBQUFDQ0FDWTlFd0FEbStBQUFvQUFnQUZBRGNFQVFBQkFBQUVnQVVBQUFBQUFnZ0FtUFE5QVB0elpnQUtBQUlBQmdBM0JBRUFBUUFBQklBR0FBQUFBQUlJQUpqMFRBRG9lRXdBQ2dBQ0FBY0FBZ1FDQUFjQUt3UUNBQUVBU0FRQUFEY0VBUUFCQm9BQUFBQUFBQUlJQU11SFVBRG80RWdBQkFJUUFHVmhTUURvNEVnQVE5OVlBQnNVVUFBakNBRUFBQUlIQWdBQUFBVUhBUUFGQkFjR0FBSUFBZ0FEQUFBSERnQUJBQUFBQXdCZ0FNZ0FBd0JPU0FBQUFBQUVnQWNBQUFBQUFnZ0FtUFE5QU5SOU1nQUtBQUlBQ0FBQUFBU0FDQUFBQUFBQ0NBQ1k5QjhBMUgweUFBb0FBZ0FKQUFJRUFnQUlBQ3NFQWdBQUFFZ0VBQUEzQkFFQUFRYUFBQUFBQUFBQ0NBQ1lsQ01BMUpVdUFBUUNFQUNZVkJ3QTFKVXVBREt1SXdEVVZUWUFJd2dCQUFBQ0J3SUFBQUFBQncwQUFRQUFBQU1BWUFESUFBTUFUd0FBQUFBRWdBa0FBQUFBQWdnQW1QUk1BTUdDR0FBS0FBSUFDZ0FDQkFJQUJ3QXJCQUlBQUFCSUJBQUFCb0FBQUFBQUFBSUlBTXVIVUFEQjZoUUFCQUlRQUdWaFNRREI2aFFBeTRkUUFQUWRIQUFqQ0FFQUFBSUhBZ0FBQUFBSERRQUJBQUFBQXdCZ0FNZ0FBd0JPQUFBQUFBU0FDZ0FBQUFBQ0NBQWYzMm9BcjhBYUFBb0FBZ0FMQURjRUFRQUJBQUFFZ0FzQUFBQUFBZ2dBMlVaL0FOakNCQUFLQUFJQURBQTNCQUVBQVFBQUJJQU1BQUFBQUFJSUFEVE9lZ0NnR09mL0NnQUNBQTBBTndRQkFBRUFBQVNBRFFBQUFBQUNDQUFnMDJBQW9Calkvd29BQWdBT0FBSUVBZ0FIQUNzRUFnQUFBRWdFQUFBR2dBQUFBQUFBQWdnQVUyWmtBS0NBMVA4RUFoQUE3VDlkQUtDQTFQOVRabVFBMUxQYi95TUlBUUFBQWdjQ0FBQUFBQWNOQUFFQUFBQURBR0FBeUFBREFFNEFBQUFBQklBT0FBQUFBQUlJQUFUbVJBQnlEdVAvQ2dBQ0FBOEFOd1FCQUFFQUFBU0FEd0FBQUFBQ0NBQk1EandBUDduLy93b0FBZ0FRQURjRUFRQUJBQUFFZ0JBQUFBQUFBZ2dBSU5OZ0FLQVl1djhLQUFJQUVRQUFBQVNBRVFBQUFBQUNDQUEwem5vQW9CaXIvd29BQWdBU0FBSUVBZ0FIQUNzRUFnQUFBRWdFQUFBR2dBQUFBQUFBQWdnQVoyRitBS0NBcC84RUFoQUFBRHQzQUtDQXAvOW5ZWDRBMUxPdS95TUlBUUFBQWdjQ0FBQUFBQWNOQUFFQUFBQURBR0FBeUFBREFFNEFBQUFBQklBU0FBQUFBQUlJQURUT2VnQ2dHSTMvQ2dBQ0FCTUFBQUFFZ0JNQUFBQUFBZ2dBSU5OZ0FLQVlmdjhLQUFJQUZBQUNCQUlBQndBckJBSUFBQUJJQkFBQUJvQUFBQUFBQUFJSUFGTm1aQUNnZ0hyL0JBSVFBTzAvWFFDZ2dIci9VMlprQU5TemdmOGpDQUVBQUFJSEFnQUFBQUFIRFFBQkFBQUFBd0JnQU1nQUF3Qk9BQUFBQUFTQUZBQUFBQUFDQ0FBTjJFWUFvQmlOL3dvQUFnQVZBQUFBQklBVkFBQUFBQUlJQVBCUEtnQmcwNFAvQ2dBQ0FCWUFBQUFFZ0JZQUFBQUFBZ2dBdjYwWUFLQVluUDhLQUFJQUZ3QUFBQVNBRndBQUFBQUNDQUR3VHlvQTRWMjAvd29BQWdBWUFBSUVBZ0FRQUNzRUFnQUFBRWdFQUFBR2dBQUFBQUFBQWdnQThPOHRBT0VCc2Y4RUFoQUE4SzhtQU9FQnNmK0pDUzRBUjZpMy95TUlBUUFBQWdjQ0FBQUFBQWNOQUFFQUFBQURBR0FBeUFBREFGTUFBQUFBQklBWUFBQUFBQUlJQUEzWVJnQ2dHS3YvQ2dBQ0FCa0FBQUFFZ0JrQUFBQUFBZ2dBd0szNi82QVluUDhLQUFJQUdnQUFBQVNBR2dBQUFBQUNDQURBcmV2L2pSMkMvd29BQWdBYkFBQUFCSUFiQUFBQUFBSUlBTUN0emYrTkhZTC9DZ0FDQUJ3QUFBQUVnQndBQUFBQUFnZ0F3SzIrLzZBWW5QOEtBQUlBSFFBQUFBU0FIUUFBQUFBQ0NBREFyYzMvdEJPMi93b0FBZ0FlQUFBQUJJQWVBQUFBQUFJSUFNQ3Q2LyswRTdiL0NnQUNBQjhBQUFBRmdDQUFBQUFLQUFJQUlBQUVCZ1FBQVFBQUFBVUdCQUFDQUFBQUNnWUJBQUVBQUFXQUlRQUFBQW9BQWdBaEFBUUdCQUFDQUFBQUJRWUVBQU1BQUFBS0JnRUFBUUFBQllBaUFBQUFDZ0FDQUNJQUJBWUVBQUlBQUFBRkJnUUFCQUFBQUFvR0FRQUJBQUFGZ0NNQUFBQUtBQUlBSXdBRUJnUUFCQUFBQUFVR0JBQUZBQUFBQ2dZQkFBRUFBQVdBSkFBQUFBb0FBZ0FrQUFRR0JBQUZBQUFBQlFZRUFBWUFBQUFLQmdFQUFRQUFCWUFsQUFBQUNnQUNBQ1VBQkFZRUFBWUFBQUFGQmdRQUJ3QUFBQW9HQVFBQkFBQUZnQ1lBQUFBS0FBSUFKZ0FFQmdRQUJ3QUFBQVVHQkFBSUFBQUFBQVlDQUFJQUFBQUZnQ2NBQUFBS0FBSUFKd0FFQmdRQUJ3QUFBQVVHQkFBSkFBQUFDZ1lCQUFFQUFBV0FLQUFBQUFvQUFnQW9BQVFHQkFBSkFBQUFCUVlFQUFvQUFBQUtCZ0VBQVFBQUJZQXBBQUFBQ2dBQ0FDa0FCQVlFQUFvQUFBQUZCZ1FBQ3dBQUFBb0dBUUFCQUFBRmdDb0FBQUFLQUFJQUtnQUVCZ1FBQ3dBQUFBVUdCQUFNQUFBQUNnWUJBQUVBQUFXQUt3QUFBQW9BQWdBckFBUUdCQUFNQUFBQUJRWUVBQTBBQUFBS0JnRUFBUUFBQllBc0FBQUFDZ0FDQUN3QUJBWUVBQTBBQUFBRkJnUUFEZ0FBQUFvR0FRQUJBQUFGZ0MwQUFBQUtBQUlBTFFBRUJnUUFEZ0FBQUFVR0JBQVBBQUFBQ2dZQkFBRUFBQVdBTGdBQUFBb0FBZ0F1QUFRR0JBQUpBQUFBQlFZRUFBOEFBQUFLQmdFQUFRQUFCWUF2QUFBQUNnQUNBQzhBQkFZRUFBMEFBQUFGQmdRQUVBQUFBQW9HQVFBQkFBQUZnREFBQUFBS0FBSUFNQUFFQmdRQUVBQUFBQVVHQkFBUkFBQUFBQVlDQUlBQUFBQUZnREVBQUFBS0FBSUFNUUFFQmdRQUVRQUFBQVVHQkFBU0FBQUFBQVlDQUlBQUFBQUZnRElBQUFBS0FBSUFNZ0FFQmdRQUVnQUFBQVVHQkFBVEFBQUFBQVlDQUlBQUFBQUZnRE1BQUFBS0FBSUFNd0FFQmdRQUV3QUFBQVVHQkFBVUFBQUFBQVlDQUlBQUFBQUZnRFFBQUFBS0FBSUFOQUFFQmdRQUZBQUFBQVVHQkFBVkFBQUFBQVlDQUlBQUFBQUZnRFVBQUFBS0FBSUFOUUFFQmdRQUZRQUFBQVVHQkFBV0FBQUFBQVlDQUlBQUFBQUZnRFlBQUFBS0FBSUFOZ0FFQmdRQUZnQUFBQVVHQkFBWEFBQUFBQVlDQUlBQUFBQUZnRGNBQUFBS0FBSUFOd0FFQmdRQUZ3QUFBQVVHQkFBWUFBQUFBQVlDQUlBQUFBQUZnRGdBQUFBS0FBSUFPQUFFQmdRQUVBQUFBQVVHQkFBWUFBQUFBQVlDQUlBQUFBQUZnRGtBQUFBS0FBSUFPUUFFQmdRQUZBQUFBQVVHQkFBWUFBQUFBQVlDQUlBQUFBQUZnRG9BQUFBS0FBSUFPZ0FFQmdRQUZnQUFBQVVHQkFBWkFBQUFBQUFGZ0RzQUFBQUtBQUlBT3dBRUJnUUFHUUFBQUFVR0JBQWFBQUFBQUFZQ0FJQUFBQUFGZ0R3QUFBQUtBQUlBUEFBRUJnUUFHZ0FBQUFVR0JBQWJBQUFBQUFZQ0FJQUFBQUFGZ0QwQUFBQUtBQUlBUFFBRUJnUUFHd0FBQUFVR0JBQWNBQUFBQUFZQ0FJQUFBQUFGZ0Q0QUFBQUtBQUlBUGdBRUJnUUFIQUFBQUFVR0JBQWRBQUFBQUFZQ0FJQUFBQUFGZ0Q4QUFBQUtBQUlBUHdBRUJnUUFIUUFBQUFVR0JBQWVBQUFBQUFZQ0FJQUFBQUFGZ0VBQUFBQUtBQUlBUUFBRUJnUUFHUUFBQUFVR0JBQWVBQUFBQUFZQ0FJQUFBQUFIZ0VNQUFBQUVBaEFBSU5OZ0FPZEdzZjhnMDJBQW9CaWMvd29BQWdCQkFBQUtBZ0FFQUFRS0FnQUJBQTBDREFDZ0dKei9JTk5nQUFBQUFBQU9BZ3dBNTBheC95RFRZQUFBQUFBQUR3SU1BS0FZblA5bkFYWUFBQUFBQUFBQUI0QkVBQUFBQkFJUUFMOHlNZ0FpOGF2L3Z6SXlBS0FZblA4S0FBSUFRZ0FBQ2dJQUJBQUVDZ0lBQVFBTkFnd0FvQmljLzc4eU1nQUFBQUFBRGdJTUFDTHhxLysvTWpJQUFBQUFBQThDREFDZ0dKei9RQXRDQUFBQUFBQUFBQWVBUlFBQUFBUUNFQURBcmR6LzUwYXgvOEN0M1ArZ0dKei9DZ0FDQUVNQUFBb0NBQVFBQkFvQ0FBRUFEUUlNQUtBWW5QL0FyZHovQUFBQUFBNENEQURuUnJIL3dLM2Mvd0FBQUFBUEFnd0FvQmljL3diYzhmOEFBQUFBQUFBQUFBQUFBQUFBQUE9PQ==</t>
        </r>
      </text>
    </comment>
    <comment ref="K298" authorId="0">
      <text>
        <r>
          <rPr>
            <sz val="9"/>
            <color indexed="81"/>
            <rFont val="Tahoma"/>
            <family val="2"/>
          </rPr>
          <t>QzIySDI4TjZPU3xNQVNURVIgU0hFRVRQaWN0dXJlIDI4M3xWbXBEUkRBeE1EQUVBd0lCQUFBQUFBQUFBQUFBQUFDQUFBQUFBQU1BRmdBQUFFTm9aVzFFY21GM0lERXlMakF1TWk0eE1EYzJCQUlRQVBNWnZ2K2dnSHIvbXM1L0FEV2x0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IQUFBQUJBSVFBQUFBQUFBQUFBQUFBSURHQkFMSUdCRVdDQVFBQUFBa0FCZ0lCQUFBQUNRQUdRZ0FBQkFJQWdBQkFBOElBZ0FCQUFPQVFnQUFBQVFDRUFEekdiNy9vSUI2LzVyT2Z3QTFwYlFBQklBQkFBQUFBQUlJQUpqMEh3QWhhcG9BQ2dBQ0FBSUFOd1FCQUFFQUFBU0FBZ0FBQUFBQ0NBQ1k5RDBBSVdxYUFBb0FBZ0FEQUFJRUFnQUhBQ3NFQWdBQUFFZ0VBQUFHZ0FBQUFBQUFBZ2dBeTRkQkFDSFNsZ0FFQWhBQVpXRTZBQ0hTbGdETGgwRUFWQVdlQUNNSUFRQUFBZ2NDQUFBQUFBY05BQUVBQUFBREFHQUF5QUFEQUU0QUFBQUFCSUFEQUFBQUFBSUlBSmowVEFBMVpiUUFDZ0FDQUFRQU53UUJBQUVBQUFTQUJBQUFBQUFDQ0FDWTlFd0FEbStBQUFvQUFnQUZBRGNFQVFBQkFBQUVnQVVBQUFBQUFnZ0FtUFE5QVB0elpnQUtBQUlBQmdBM0JBRUFBUUFBQklBR0FBQUFBQUlJQUpqMFRBRG9lRXdBQ2dBQ0FBY0FBZ1FDQUFjQUt3UUNBQUVBU0FRQUFEY0VBUUFCQm9BQUFBQUFBQUlJQU11SFVBRG80RWdBQkFJUUFHVmhTUURvNEVnQVE5OVlBQnNVVUFBakNBRUFBQUlIQWdBQUFBVUhBUUFGQkFjR0FBSUFBZ0FEQUFBSERnQUJBQUFBQXdCZ0FNZ0FBd0JPU0FBQUFBQUVnQWNBQUFBQUFnZ0FtUFE5QU5SOU1nQUtBQUlBQ0FBQUFBU0FDQUFBQUFBQ0NBQ1k5QjhBMUgweUFBb0FBZ0FKQUFJRUFnQUlBQ3NFQWdBQUFFZ0VBQUEzQkFFQUFRYUFBQUFBQUFBQ0NBQ1lsQ01BMUpVdUFBUUNFQUNZVkJ3QTFKVXVBREt1SXdEVVZUWUFJd2dCQUFBQ0J3SUFBQUFBQncwQUFRQUFBQU1BWUFESUFBTUFUd0FBQUFBRWdBa0FBQUFBQWdnQW1QUk1BTUdDR0FBS0FBSUFDZ0FDQkFJQUJ3QXJCQUlBQUFCSUJBQUFCb0FBQUFBQUFBSUlBTXVIVUFEQjZoUUFCQUlRQUdWaFNRREI2aFFBeTRkUUFQUWRIQUFqQ0FFQUFBSUhBZ0FBQUFBSERRQUJBQUFBQXdCZ0FNZ0FBd0JPQUFBQUFBU0FDZ0FBQUFBQ0NBQWYzMm9BcjhBYUFBb0FBZ0FMQURjRUFRQUJBQUFFZ0FzQUFBQUFBZ2dBMlVaL0FOakNCQUFLQUFJQURBQTNCQUVBQVFBQUJJQU1BQUFBQUFJSUFEVE9lZ0NnR09mL0NnQUNBQTBBTndRQkFBRUFBQVNBRFFBQUFBQUNDQUFnMDJBQW9Calkvd29BQWdBT0FBSUVBZ0FIQUNzRUFnQUFBRWdFQUFBR2dBQUFBQUFBQWdnQVUyWmtBS0NBMVA4RUFoQUE3VDlkQUtDQTFQOVRabVFBMUxQYi95TUlBUUFBQWdjQ0FBQUFBQWNOQUFFQUFBQURBR0FBeUFBREFFNEFBQUFBQklBT0FBQUFBQUlJQUFUbVJBQnlEdVAvQ2dBQ0FBOEFOd1FCQUFFQUFBU0FEd0FBQUFBQ0NBQk1EandBUDduLy93b0FBZ0FRQURjRUFRQUJBQUFFZ0JBQUFBQUFBZ2dBSU5OZ0FLQVl1djhLQUFJQUVRQUFBQVNBRVFBQUFBQUNDQUEwem5vQW9CaXIvd29BQWdBU0FBSUVBZ0FIQUNzRUFnQUFBRWdFQUFBR2dBQUFBQUFBQWdnQVoyRitBS0NBcC84RUFoQUFBRHQzQUtDQXAvOW5ZWDRBMUxPdS95TUlBUUFBQWdjQ0FBQUFBQWNOQUFFQUFBQURBR0FBeUFBREFFNEFBQUFBQklBU0FBQUFBQUlJQURUT2VnQ2dHSTMvQ2dBQ0FCTUFBQUFFZ0JNQUFBQUFBZ2dBSU5OZ0FLQVlmdjhLQUFJQUZBQUNCQUlBQndBckJBSUFBQUJJQkFBQUJvQUFBQUFBQUFJSUFGTm1aQUNnZ0hyL0JBSVFBTzAvWFFDZ2dIci9VMlprQU5TemdmOGpDQUVBQUFJSEFnQUFBQUFIRFFBQkFBQUFBd0JnQU1nQUF3Qk9BQUFBQUFTQUZBQUFBQUFDQ0FBTjJFWUFvQmlOL3dvQUFnQVZBQUFBQklBVkFBQUFBQUlJQVBCUEtnQmcwNFAvQ2dBQ0FCWUFBQUFFZ0JZQUFBQUFBZ2dBdjYwWUFLQVluUDhLQUFJQUZ3QUFBQVNBRndBQUFBQUNDQUR3VHlvQTRWMjAvd29BQWdBWUFBSUVBZ0FRQUNzRUFnQUFBRWdFQUFBR2dBQUFBQUFBQWdnQThPOHRBT0VCc2Y4RUFoQUE4SzhtQU9FQnNmK0pDUzRBUjZpMy95TUlBUUFBQWdjQ0FBQUFBQWNOQUFFQUFBQURBR0FBeUFBREFGTUFBQUFBQklBWUFBQUFBQUlJQUEzWVJnQ2dHS3YvQ2dBQ0FCa0FBQUFFZ0JrQUFBQUFBZ2dBd0szNi82QVluUDhLQUFJQUdnQUFBQVNBR2dBQUFBQUNDQURBcmV2L2pSMkMvd29BQWdBYkFBQUFCSUFiQUFBQUFBSUlBTUN0emYrTkhZTC9DZ0FDQUJ3QUFBQUVnQndBQUFBQUFnZ0F3SzIrLzZBWW5QOEtBQUlBSFFBQUFBU0FIUUFBQUFBQ0NBREFyYzMvdEJPMi93b0FBZ0FlQUFBQUJJQWVBQUFBQUFJSUFNQ3Q2LyswRTdiL0NnQUNBQjhBQUFBRmdDQUFBQUFLQUFJQUlBQUVCZ1FBQVFBQUFBVUdCQUFDQUFBQUNnWUJBQUVBQUFXQUlRQUFBQW9BQWdBaEFBUUdCQUFDQUFBQUJRWUVBQU1BQUFBS0JnRUFBUUFBQllBaUFBQUFDZ0FDQUNJQUJBWUVBQUlBQUFBRkJnUUFCQUFBQUFvR0FRQUJBQUFGZ0NNQUFBQUtBQUlBSXdBRUJnUUFCQUFBQUFVR0JBQUZBQUFBQ2dZQkFBRUFBQVdBSkFBQUFBb0FBZ0FrQUFRR0JBQUZBQUFBQlFZRUFBWUFBQUFLQmdFQUFRQUFCWUFsQUFBQUNnQUNBQ1VBQkFZRUFBWUFBQUFGQmdRQUJ3QUFBQW9HQVFBQkFBQUZnQ1lBQUFBS0FBSUFKZ0FFQmdRQUJ3QUFBQVVHQkFBSUFBQUFBQVlDQUFJQUFBQUZnQ2NBQUFBS0FBSUFKd0FFQmdRQUJ3QUFBQVVHQkFBSkFBQUFDZ1lCQUFFQUFBV0FLQUFBQUFvQUFnQW9BQVFHQkFBSkFBQUFCUVlFQUFvQUFBQUtCZ0VBQVFBQUJZQXBBQUFBQ2dBQ0FDa0FCQVlFQUFvQUFBQUZCZ1FBQ3dBQUFBb0dBUUFCQUFBRmdDb0FBQUFLQUFJQUtnQUVCZ1FBQ3dBQUFBVUdCQUFNQUFBQUNnWUJBQUVBQUFXQUt3QUFBQW9BQWdBckFBUUdCQUFNQUFBQUJRWUVBQTBBQUFBS0JnRUFBUUFBQllBc0FBQUFDZ0FDQUN3QUJBWUVBQTBBQUFBRkJnUUFEZ0FBQUFvR0FRQUJBQUFGZ0MwQUFBQUtBQUlBTFFBRUJnUUFEZ0FBQUFVR0JBQVBBQUFBQ2dZQkFBRUFBQVdBTGdBQUFBb0FBZ0F1QUFRR0JBQUpBQUFBQlFZRUFBOEFBQUFLQmdFQUFRQUFCWUF2QUFBQUNnQUNBQzhBQkFZRUFBMEFBQUFGQmdRQUVBQUFBQW9HQVFBQkFBQUZnREFBQUFBS0FBSUFNQUFFQmdRQUVBQUFBQVVHQkFBUkFBQUFBQVlDQUlBQUFBQUZnREVBQUFBS0FBSUFNUUFFQmdRQUVRQUFBQVVHQkFBU0FBQUFBQVlDQUlBQUFBQUZnRElBQUFBS0FBSUFNZ0FFQmdRQUVnQUFBQVVHQkFBVEFBQUFBQVlDQUlBQUFBQUZnRE1BQUFBS0FBSUFNd0FFQmdRQUV3QUFBQVVHQkFBVUFBQUFBQVlDQUlBQUFBQUZnRFFBQUFBS0FBSUFOQUFFQmdRQUZBQUFBQVVHQkFBVkFBQUFBQVlDQUlBQUFBQUZnRFVBQUFBS0FBSUFOUUFFQmdRQUZRQUFBQVVHQkFBV0FBQUFBQVlDQUlBQUFBQUZnRFlBQUFBS0FBSUFOZ0FFQmdRQUZnQUFBQVVHQkFBWEFBQUFBQVlDQUlBQUFBQUZnRGNBQUFBS0FBSUFOd0FFQmdRQUZ3QUFBQVVHQkFBWUFBQUFBQVlDQUlBQUFBQUZnRGdBQUFBS0FBSUFPQUFFQmdRQUVBQUFBQVVHQkFBWUFBQUFBQVlDQUlBQUFBQUZnRGtBQUFBS0FBSUFPUUFFQmdRQUZBQUFBQVVHQkFBWUFBQUFBQVlDQUlBQUFBQUZnRG9BQUFBS0FBSUFPZ0FFQmdRQUZnQUFBQVVHQkFBWkFBQUFBQUFGZ0RzQUFBQUtBQUlBT3dBRUJnUUFHUUFBQUFVR0JBQWFBQUFBQUFZQ0FJQUFBQUFGZ0R3QUFBQUtBQUlBUEFBRUJnUUFHZ0FBQUFVR0JBQWJBQUFBQUFZQ0FJQUFBQUFGZ0QwQUFBQUtBQUlBUFFBRUJnUUFHd0FBQUFVR0JBQWNBQUFBQUFZQ0FJQUFBQUFGZ0Q0QUFBQUtBQUlBUGdBRUJnUUFIQUFBQUFVR0JBQWRBQUFBQUFZQ0FJQUFBQUFGZ0Q4QUFBQUtBQUlBUHdBRUJnUUFIUUFBQUFVR0JBQWVBQUFBQUFZQ0FJQUFBQUFGZ0VBQUFBQUtBQUlBUUFBRUJnUUFHUUFBQUFVR0JBQWVBQUFBQUFZQ0FJQUFBQUFIZ0VNQUFBQUVBaEFBSU5OZ0FPZEdzZjhnMDJBQW9CaWMvd29BQWdCQkFBQUtBZ0FFQUFRS0FnQUJBQTBDREFDZ0dKei9JTk5nQUFBQUFBQU9BZ3dBNTBheC95RFRZQUFBQUFBQUR3SU1BS0FZblA5bkFYWUFBQUFBQUFBQUI0QkVBQUFBQkFJUUFMOHlNZ0FpOGF2L3Z6SXlBS0FZblA4S0FBSUFRZ0FBQ2dJQUJBQUVDZ0lBQVFBTkFnd0FvQmljLzc4eU1nQUFBQUFBRGdJTUFDTHhxLysvTWpJQUFBQUFBQThDREFDZ0dKei9RQXRDQUFBQUFBQUFBQWVBUlFBQUFBUUNFQURBcmR6LzUwYXgvOEN0M1ArZ0dKei9DZ0FDQUVNQUFBb0NBQVFBQkFvQ0FBRUFEUUlNQUtBWW5QL0FyZHovQUFBQUFBNENEQURuUnJIL3dLM2Mvd0FBQUFBUEFnd0FvQmljL3diYzhmOEFBQUFBQUFBQUFBQUFBQUFBQUE9PQ==</t>
        </r>
      </text>
    </comment>
    <comment ref="J299" authorId="0">
      <text>
        <r>
          <rPr>
            <sz val="9"/>
            <color indexed="81"/>
            <rFont val="Tahoma"/>
            <family val="2"/>
          </rPr>
          <t>QzMwSDM2Rk4zTzJ8TUFTVEVSIFNIRUVUUGljdHVyZSA2NzF8Vm1wRFJEQXhNREFFQXdJQkFBQUFBQUFBQUFBQUFBQ0FBQUFBQUFNQUZnQUFBRU5vWlcxRWNtRjNJREV5TGpBdU1pNHhNRGMyQkFJUUFETnN3LzhIQUs3K3F1cGxBRGx4V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VEFBQUFCQUlRQUFBQUFBQUFBQUFBQUlER0JMbHhVUWdXQ0FRQUFBQWtBQmdJQkFBQUFDUUFHUWdBQUJBSUFnQUJBQThJQWdBQkFBT0FUZ0FBQUFRQ0VBQXpiTVAvQndDdS9xcnFaUUE1Y1U0QUJJQUJBQUFBQUFJSUFQLy9MQUFIUUs3K0NnQUNBQUlBTndRQkFBRUFBQVNBQWdBQUFBQUNDQUQvL3gwQUdqdkkvZ29BQWdBREFEY0VBUUFCQUFBRWdBTUFBQUFBQWdnQS8vOHNBQzAyNHY0S0FBSUFCQUEzQkFFQUFRQUFCSUFFQUFBQUFBSUlBUC8vSFFCQU1meitDZ0FDQUFVQU53UUJBQUVBQUFTQUJRQUFBQUFDQ0FELy95d0FVeXdXL3dvQUFnQUdBQUFBQklBR0FBQUFBQUlJQVAvL0hRQm5KekQvQ2dBQ0FBY0FBQUFFZ0FjQUFBQUFBZ2dBLy84c0FIb2lTdjhLQUFJQUNBQUFBQVNBQ0FBQUFBQUNDQUFBQUVzQWVpSksvd29BQWdBSkFBQUFCSUFKQUFBQUFBSUlBQUFBV2dDTkhXVC9DZ0FDQUFvQUFnUUNBQWNBS3dRQ0FBRUFTQVFBQURjRUFRQUJCb0FBQUFBQUFBSUlBRE9UWFFDTmhXRC9CQUlRQU14c1ZnQ05oV0QvcXVwbEFNQzRaLzhqQ0FFQUFBSUhBZ0FBQUFVSEFRQUZCQWNHQUFJQUFnQURBQUFIRGdBQkFBQUFBd0JnQU1nQUF3Qk9TQUFBQUFBRWdBb0FBQUFBQWdnQUFBQkxBS0FZZnY4S0FBSUFDd0FBQUFTQUN3QUFBQUFDQ0FBQUFDMEFvQmgrL3dvQUFnQU1BQUlFQWdBSUFDc0VBZ0FBQUVnRUFBQTNCQUVBQVFhQUFBQUFBQUFDQ0FBQW9EQUFvREI2L3dRQ0VBQUFZQ2tBb0RCNi81bTVNQUNnOElIL0l3Z0JBQUFDQndJQUFBQUFCdzBBQVFBQUFBTUFZQURJQUFNQVR3QUFBQUFFZ0F3QUFBQUFBZ2dBQUFCYUFMUVRtUDhLQUFJQURRQUNCQUlBQndBckJBSUFBUUJJQkFBQU53UUJBQUVHZ0FBQUFBQUFBZ2dBTTVOZEFMUjdsUDhFQWhBQXpHeFdBTFI3bFArcTZtVUE1NjZiL3lNSUFRQUFBZ2NDQUFBQUJRY0JBQVVFQndZQUFnQUNBQU1BQUFjT0FBRUFBQUFEQUdBQXlBQURBRTVJQUFBQUFBU0FEUUFBQUFBQ0NBQUFBRXNBeHc2eS93b0FBZ0FPQUFBQUJJQU9BQUFBQUFJSUFBQUFMUURIRHJML0NnQUNBQThBQUFBRWdBOEFBQUFBQWdnQS8vOGRBTm9KelA4S0FBSUFFQUFBQUFTQUVBQUFBQUFDQ0FELy95d0E3UVRtL3dvQUFnQVJBQUFBQklBUkFBQUFBQUlJQVAvL0hRQUFBQUFBQ2dBQ0FCSUFBZ1FDQUFnQUt3UUNBQUFBU0FRQUFEY0VBUUFCQm9BQUFBQUFBQUlJQVArZklRQUFHUHovQkFJUUFQOWZHZ0FBR1B6L21ia2hBUC9YQXdBakNBRUFBQUlIQWdBQUFBQUhEUUFCQUFBQUF3QmdBTWdBQXdCUEFBQUFBQVNBRWdBQUFBQUNDQUQvL3l3QUUvc1pBQW9BQWdBVEFEQUVBUUFITVFRUUFEWUFBQUEzQUFBQVBBQUFBQUFBQUFBQUFBU0FFd0FBQUFBQ0NBRC8vMG9BRS9zWkFBb0FBZ0FVQURjRUFRQUJBQUFFZ0JRQUFBQUFBZ2dBLy85WkFDYjJNd0FLQUFJQUZRQTNCQUVBQVFBQUJJQVZBQUFBQUFJSUFQLy9TZ0E1OFUwQUNnQUNBQllBTndRQkFBRUFBQVNBRmdBQUFBQUNDQUQvL3l3QU9mRk5BQW9BQWdBWEFEY0VBUUFCQUFBRWdCY0FBQUFBQWdnQS8vOGRBQ2IyTXdBS0FBSUFHQUF3QkFFQUJ6RUVFQUE4QUFBQU93QUFBQUFBQUFBOUFBQUFBQUFFZ0JnQUFBQUFBZ2dBQUFBQUFDYjJNd0FLQUFJQUdRQUNCQUlBQndBckJBSUFBQUJJQkFBQUJvQUFBQUFBQUFJSUFET1RBd0FtWGpBQUJBSVFBTTFzL1A4bVhqQUFNNU1EQUZtUk53QWpDQUVBQUFJSEFnQUFBQUFIRFFBQkFBQUFBd0JnQU1nQUF3Qk9BQUFBQUFTQUdRQUFBQUFDQ0FBQUFQSC9PZkZOQUFvQUFnQWFBRGNFQVFBQkFBQUVnQm9BQUFBQUFnZ0FBQUR4L3hQN0dRQUtBQUlBR3dBQUFBU0FHd0FBQUFBQ0NBQUFBQUFBQUFBQUFBb0FBZ0FjQUFBQUJJQWNBQUFBQUFJSUFBQUE4Zi90Qk9iL0NnQUNBQjBBQUFBRWdCMEFBQUFBQWdnQUFBRFQvKzBFNXY4S0FBSUFIZ0FBQUFTQUhnQUFBQUFDQ0FBQUFNVC9BQUFBQUFvQUFnQWZBQUFBQklBZkFBQUFBQUlJQUFBQTAvOFQreGtBQ2dBQ0FDQUFBQUFFZ0NBQUFBQUFBZ2dBLy85S0FPMEU1djhLQUFJQUlRQUFBQVNBSVFBQUFBQUNDQUQvLzFrQUFBQUFBQW9BQWdBaUFBSUVBZ0FKQUNzRUFnQUFBRWdFQUFBM0JBRUFBUWFBQUFBQUFBQUNDQUF6azEwQUFNejgvd1FDRUFETWJGWUFBTXo4L3pPVFhRQ1o1UUlBSXdnQkFBQUNCd0lBQUFBQUJ3MEFBUUFBQUFNQVlBRElBQU1BUmdBQUFBQUVnQ0lBQUFBQUFnZ0FBQUJhQU5vSnpQOEtBQUlBSXdBQUFBU0FJd0FBQUFBQ0NBRC8vMWtBWnljdy93b0FBZ0FrQUFBQUJJQWtBQUFBQUFJSUFQLy9TZ0JUTEJiL0NnQUNBQ1VBQUFBRmdDWUFBQUFLQUFJQUpnQUVCZ1FBQVFBQUFBVUdCQUFDQUFBQUNnWUJBQUVBQUFXQUp3QUFBQW9BQWdBbkFBUUdCQUFDQUFBQUJRWUVBQU1BQUFBS0JnRUFBUUFBQllBb0FBQUFDZ0FDQUNnQUJBWUVBQU1BQUFBRkJnUUFCQUFBQUFvR0FRQUJBQUFGZ0NrQUFBQUtBQUlBS1FBRUJnUUFCQUFBQUFVR0JBQUZBQUFBQ2dZQkFBRUFBQVdBS2dBQUFBb0FBZ0FxQUFRR0JBQUZBQUFBQlFZRUFBWUFBQUFBQmdJQWdBQUFBQVdBS3dBQUFBb0FBZ0FyQUFRR0JBQUdBQUFBQlFZRUFBY0FBQUFBQmdJQWdBQUFBQVdBTEFBQUFBb0FBZ0FzQUFRR0JBQUhBQUFBQlFZRUFBZ0FBQUFBQmdJQWdBQUFBQVdBTFFBQUFBb0FBZ0F0QUFRR0JBQUlBQUFBQlFZRUFBa0FBQUFLQmdFQUFRQUFCWUF1QUFBQUNnQUNBQzRBQkFZRUFBa0FBQUFGQmdRQUNnQUFBQW9HQVFBQkFBQUZnQzhBQUFBS0FBSUFMd0FFQmdRQUNnQUFBQVVHQkFBTEFBQUFBQVlDQUFJQUFBQUZnREFBQUFBS0FBSUFNQUFFQmdRQUNnQUFBQVVHQkFBTUFBQUFDZ1lCQUFFQUFBV0FNUUFBQUFvQUFnQXhBQVFHQkFBTUFBQUFCUVlFQUEwQUFBQUtCZ0VBQVFBQUJZQXlBQUFBQ2dBQ0FESUFCQVlFQUEwQUFBQUZCZ1FBRGdBQUFBQUdBZ0NBQUFBQUJZQXpBQUFBQ2dBQ0FETUFCQVlFQUE0QUFBQUZCZ1FBRHdBQUFBQUdBZ0NBQUFBQUJZQTBBQUFBQ2dBQ0FEUUFCQVlFQUE4QUFBQUZCZ1FBRUFBQUFBQUdBZ0NBQUFBQUJZQTFBQUFBQ2dBQ0FEVUFCQVlFQUJBQUFBQUZCZ1FBRVFBQUFBb0dBUUFCQUFBRmdEWUFBQUFLQUFJQU5nQUVCZ1FBRVFBQUFBVUdCQUFTQUFBQUFRWUNBQVFBQ2dZQkFBRUFBQVdBTndBQUFBb0FBZ0EzQUFRR0JBQVNBQUFBQlFZRUFCTUFBQUFLQmdFQUFRQUFCWUE0QUFBQUNnQUNBRGdBQkFZRUFCTUFBQUFGQmdRQUZBQUFBQW9HQVFBQkFBQUZnRGtBQUFBS0FBSUFPUUFFQmdRQUZBQUFBQVVHQkFBVkFBQUFDZ1lCQUFFQUFBV0FPZ0FBQUFvQUFnQTZBQVFHQkFBVkFBQUFCUVlFQUJZQUFBQUtCZ0VBQVFBQUJZQTdBQUFBQ2dBQ0FEc0FCQVlFQUJZQUFBQUZCZ1FBRndBQUFBb0dBUUFCQUFBRmdEd0FBQUFLQUFJQVBBQUVCZ1FBRWdBQUFBVUdCQUFYQUFBQUNnWUJBQUVBQUFXQVBRQUFBQW9BQWdBOUFBUUdCQUFYQUFBQUJRWUVBQmdBQUFBQkJnSUFCZ0FLQmdFQUFRQUFCWUErQUFBQUNnQUNBRDRBQkFZRUFCZ0FBQUFGQmdRQUdRQUFBQW9HQVFBQkFBQUZnRDhBQUFBS0FBSUFQd0FFQmdRQUdBQUFBQVVHQkFBYUFBQUFDZ1lCQUFFQUFBV0FRQUFBQUFvQUFnQkFBQVFHQkFBYUFBQUFCUVlFQUJzQUFBQUFCZ0lBZ0FBQUFBV0FRUUFBQUFvQUFnQkJBQVFHQkFBYkFBQUFCUVlFQUJ3QUFBQUFCZ0lBZ0FBQUFBV0FRZ0FBQUFvQUFnQkNBQVFHQkFBY0FBQUFCUVlFQUIwQUFBQUFCZ0lBZ0FBQUFBV0FRd0FBQUFvQUFnQkRBQVFHQkFBZEFBQUFCUVlFQUI0QUFBQUFCZ0lBZ0FBQUFBV0FSQUFBQUFvQUFnQkVBQVFHQkFBZUFBQUFCUVlFQUI4QUFBQUFCZ0lBZ0FBQUFBV0FSUUFBQUFvQUFnQkZBQVFHQkFBYUFBQUFCUVlFQUI4QUFBQUFCZ0lBZ0FBQUFBV0FSZ0FBQUFvQUFnQkdBQVFHQkFBUUFBQUFCUVlFQUNBQUFBQUFCZ0lBZ0FBQUFBV0FSd0FBQUFvQUFnQkhBQVFHQkFBZ0FBQUFCUVlFQUNFQUFBQUtCZ0VBQVFBQUJZQklBQUFBQ2dBQ0FFZ0FCQVlFQUNBQUFBQUZCZ1FBSWdBQUFBQUdBZ0NBQUFBQUJZQkpBQUFBQ2dBQ0FFa0FCQVlFQUEwQUFBQUZCZ1FBSWdBQUFBQUdBZ0NBQUFBQUJZQktBQUFBQ2dBQ0FFb0FCQVlFQUFnQUFBQUZCZ1FBSXdBQUFBQUdBZ0NBQUFBQUJZQkxBQUFBQ2dBQ0FFc0FCQVlFQUNNQUFBQUZCZ1FBSkFBQUFBQUdBZ0NBQUFBQUJZQk1BQUFBQ2dBQ0FFd0FCQVlFQUFVQUFBQUZCZ1FBSkFBQUFBQUdBZ0NBQUFBQUI0QlBBQUFBQkFJUUFQLy9Pd0N0VlVYLy8vODdBR2NuTVA4S0FBSUFUUUFBQ2dJQUJBQUVDZ0lBQVFBTkFnd0FaeWN3Ly8vL093QUFBQUFBRGdJTUFLMVZSZi8vL3pzQUFBQUFBQThDREFCbkp6RC9SaTVSQUFBQUFBQUFBQWVBVUFBQUFBUUNFQUQvL3pzQUlEamgvLy8vT3dEYUNjei9DZ0FDQUU0QUFBb0NBQVFBQkFvQ0FBRUFEUUlNQU5vSnpQLy8venNBQUFBQUFBNENEQUFnT09ILy8vODdBQUFBQUFBUEFnd0EyZ25NLzBZdVVRQUFBQUFBQUFBSGdGRUFBQUFFQWhBQUFBRGkvMFl1RlFBQUFPTC9BQUFBQUFvQUFnQlBBQUFLQWdBRUFBUUtBZ0FCQUEwQ0RBQUFBQUFBQUFEaS93QUFBQUFPQWd3QVJpNFZBQUFBNHY4QUFBQUFEd0lNQUFBQUFBQkhMdmYvQUFBQUFBQUFBQUFBQUFBQUFBQT0=</t>
        </r>
      </text>
    </comment>
    <comment ref="K299" authorId="0">
      <text>
        <r>
          <rPr>
            <sz val="9"/>
            <color indexed="81"/>
            <rFont val="Tahoma"/>
            <family val="2"/>
          </rPr>
          <t>QzMwSDM2Rk4zTzJ8TUFTVEVSIFNIRUVUUGljdHVyZSA2NzF8Vm1wRFJEQXhNREFFQXdJQkFBQUFBQUFBQUFBQUFBQ0FBQUFBQUFNQUZnQUFBRU5vWlcxRWNtRjNJREV5TGpBdU1pNHhNRGMyQkFJUUFETnN3LzhIQUs3K3F1cGxBRGx4V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VEFBQUFCQUlRQUFBQUFBQUFBQUFBQUlER0JMbHhVUWdXQ0FRQUFBQWtBQmdJQkFBQUFDUUFHUWdBQUJBSUFnQUJBQThJQWdBQkFBT0FUZ0FBQUFRQ0VBQXpiTVAvQndDdS9xcnFaUUE1Y1U0QUJJQUJBQUFBQUFJSUFQLy9MQUFIUUs3K0NnQUNBQUlBTndRQkFBRUFBQVNBQWdBQUFBQUNDQUQvL3gwQUdqdkkvZ29BQWdBREFEY0VBUUFCQUFBRWdBTUFBQUFBQWdnQS8vOHNBQzAyNHY0S0FBSUFCQUEzQkFFQUFRQUFCSUFFQUFBQUFBSUlBUC8vSFFCQU1meitDZ0FDQUFVQU53UUJBQUVBQUFTQUJRQUFBQUFDQ0FELy95d0FVeXdXL3dvQUFnQUdBQUFBQklBR0FBQUFBQUlJQVAvL0hRQm5KekQvQ2dBQ0FBY0FBQUFFZ0FjQUFBQUFBZ2dBLy84c0FIb2lTdjhLQUFJQUNBQUFBQVNBQ0FBQUFBQUNDQUFBQUVzQWVpSksvd29BQWdBSkFBQUFCSUFKQUFBQUFBSUlBQUFBV2dDTkhXVC9DZ0FDQUFvQUFnUUNBQWNBS3dRQ0FBRUFTQVFBQURjRUFRQUJCb0FBQUFBQUFBSUlBRE9UWFFDTmhXRC9CQUlRQU14c1ZnQ05oV0QvcXVwbEFNQzRaLzhqQ0FFQUFBSUhBZ0FBQUFVSEFRQUZCQWNHQUFJQUFnQURBQUFIRGdBQkFBQUFBd0JnQU1nQUF3Qk9TQUFBQUFBRWdBb0FBQUFBQWdnQUFBQkxBS0FZZnY4S0FBSUFDd0FBQUFTQUN3QUFBQUFDQ0FBQUFDMEFvQmgrL3dvQUFnQU1BQUlFQWdBSUFDc0VBZ0FBQUVnRUFBQTNCQUVBQVFhQUFBQUFBQUFDQ0FBQW9EQUFvREI2L3dRQ0VBQUFZQ2tBb0RCNi81bTVNQUNnOElIL0l3Z0JBQUFDQndJQUFBQUFCdzBBQVFBQUFBTUFZQURJQUFNQVR3QUFBQUFFZ0F3QUFBQUFBZ2dBQUFCYUFMUVRtUDhLQUFJQURRQUNCQUlBQndBckJBSUFBUUJJQkFBQU53UUJBQUVHZ0FBQUFBQUFBZ2dBTTVOZEFMUjdsUDhFQWhBQXpHeFdBTFI3bFArcTZtVUE1NjZiL3lNSUFRQUFBZ2NDQUFBQUJRY0JBQVVFQndZQUFnQUNBQU1BQUFjT0FBRUFBQUFEQUdBQXlBQURBRTVJQUFBQUFBU0FEUUFBQUFBQ0NBQUFBRXNBeHc2eS93b0FBZ0FPQUFBQUJJQU9BQUFBQUFJSUFBQUFMUURIRHJML0NnQUNBQThBQUFBRWdBOEFBQUFBQWdnQS8vOGRBTm9KelA4S0FBSUFFQUFBQUFTQUVBQUFBQUFDQ0FELy95d0E3UVRtL3dvQUFnQVJBQUFBQklBUkFBQUFBQUlJQVAvL0hRQUFBQUFBQ2dBQ0FCSUFBZ1FDQUFnQUt3UUNBQUFBU0FRQUFEY0VBUUFCQm9BQUFBQUFBQUlJQVArZklRQUFHUHovQkFJUUFQOWZHZ0FBR1B6L21ia2hBUC9YQXdBakNBRUFBQUlIQWdBQUFBQUhEUUFCQUFBQUF3QmdBTWdBQXdCUEFBQUFBQVNBRWdBQUFBQUNDQUQvL3l3QUUvc1pBQW9BQWdBVEFEQUVBUUFITVFRUUFEWUFBQUEzQUFBQVBBQUFBQUFBQUFBQUFBU0FFd0FBQUFBQ0NBRC8vMG9BRS9zWkFBb0FBZ0FVQURjRUFRQUJBQUFFZ0JRQUFBQUFBZ2dBLy85WkFDYjJNd0FLQUFJQUZRQTNCQUVBQVFBQUJJQVZBQUFBQUFJSUFQLy9TZ0E1OFUwQUNnQUNBQllBTndRQkFBRUFBQVNBRmdBQUFBQUNDQUQvL3l3QU9mRk5BQW9BQWdBWEFEY0VBUUFCQUFBRWdCY0FBQUFBQWdnQS8vOGRBQ2IyTXdBS0FBSUFHQUF3QkFFQUJ6RUVFQUE4QUFBQU93QUFBQUFBQUFBOUFBQUFBQUFFZ0JnQUFBQUFBZ2dBQUFBQUFDYjJNd0FLQUFJQUdRQUNCQUlBQndBckJBSUFBQUJJQkFBQUJvQUFBQUFBQUFJSUFET1RBd0FtWGpBQUJBSVFBTTFzL1A4bVhqQUFNNU1EQUZtUk53QWpDQUVBQUFJSEFnQUFBQUFIRFFBQkFBQUFBd0JnQU1nQUF3Qk9BQUFBQUFTQUdRQUFBQUFDQ0FBQUFQSC9PZkZOQUFvQUFnQWFBRGNFQVFBQkFBQUVnQm9BQUFBQUFnZ0FBQUR4L3hQN0dRQUtBQUlBR3dBQUFBU0FHd0FBQUFBQ0NBQUFBQUFBQUFBQUFBb0FBZ0FjQUFBQUJJQWNBQUFBQUFJSUFBQUE4Zi90Qk9iL0NnQUNBQjBBQUFBRWdCMEFBQUFBQWdnQUFBRFQvKzBFNXY4S0FBSUFIZ0FBQUFTQUhnQUFBQUFDQ0FBQUFNVC9BQUFBQUFvQUFnQWZBQUFBQklBZkFBQUFBQUlJQUFBQTAvOFQreGtBQ2dBQ0FDQUFBQUFFZ0NBQUFBQUFBZ2dBLy85S0FPMEU1djhLQUFJQUlRQUFBQVNBSVFBQUFBQUNDQUQvLzFrQUFBQUFBQW9BQWdBaUFBSUVBZ0FKQUNzRUFnQUFBRWdFQUFBM0JBRUFBUWFBQUFBQUFBQUNDQUF6azEwQUFNejgvd1FDRUFETWJGWUFBTXo4L3pPVFhRQ1o1UUlBSXdnQkFBQUNCd0lBQUFBQUJ3MEFBUUFBQUFNQVlBRElBQU1BUmdBQUFBQUVnQ0lBQUFBQUFnZ0FBQUJhQU5vSnpQOEtBQUlBSXdBQUFBU0FJd0FBQUFBQ0NBRC8vMWtBWnljdy93b0FBZ0FrQUFBQUJJQWtBQUFBQUFJSUFQLy9TZ0JUTEJiL0NnQUNBQ1VBQUFBRmdDWUFBQUFLQUFJQUpnQUVCZ1FBQVFBQUFBVUdCQUFDQUFBQUNnWUJBQUVBQUFXQUp3QUFBQW9BQWdBbkFBUUdCQUFDQUFBQUJRWUVBQU1BQUFBS0JnRUFBUUFBQllBb0FBQUFDZ0FDQUNnQUJBWUVBQU1BQUFBRkJnUUFCQUFBQUFvR0FRQUJBQUFGZ0NrQUFBQUtBQUlBS1FBRUJnUUFCQUFBQUFVR0JBQUZBQUFBQ2dZQkFBRUFBQVdBS2dBQUFBb0FBZ0FxQUFRR0JBQUZBQUFBQlFZRUFBWUFBQUFBQmdJQWdBQUFBQVdBS3dBQUFBb0FBZ0FyQUFRR0JBQUdBQUFBQlFZRUFBY0FBQUFBQmdJQWdBQUFBQVdBTEFBQUFBb0FBZ0FzQUFRR0JBQUhBQUFBQlFZRUFBZ0FBQUFBQmdJQWdBQUFBQVdBTFFBQUFBb0FBZ0F0QUFRR0JBQUlBQUFBQlFZRUFBa0FBQUFLQmdFQUFRQUFCWUF1QUFBQUNnQUNBQzRBQkFZRUFBa0FBQUFGQmdRQUNnQUFBQW9HQVFBQkFBQUZnQzhBQUFBS0FBSUFMd0FFQmdRQUNnQUFBQVVHQkFBTEFBQUFBQVlDQUFJQUFBQUZnREFBQUFBS0FBSUFNQUFFQmdRQUNnQUFBQVVHQkFBTUFBQUFDZ1lCQUFFQUFBV0FNUUFBQUFvQUFnQXhBQVFHQkFBTUFBQUFCUVlFQUEwQUFBQUtCZ0VBQVFBQUJZQXlBQUFBQ2dBQ0FESUFCQVlFQUEwQUFBQUZCZ1FBRGdBQUFBQUdBZ0NBQUFBQUJZQXpBQUFBQ2dBQ0FETUFCQVlFQUE0QUFBQUZCZ1FBRHdBQUFBQUdBZ0NBQUFBQUJZQTBBQUFBQ2dBQ0FEUUFCQVlFQUE4QUFBQUZCZ1FBRUFBQUFBQUdBZ0NBQUFBQUJZQTFBQUFBQ2dBQ0FEVUFCQVlFQUJBQUFBQUZCZ1FBRVFBQUFBb0dBUUFCQUFBRmdEWUFBQUFLQUFJQU5nQUVCZ1FBRVFBQUFBVUdCQUFTQUFBQUFRWUNBQVFBQ2dZQkFBRUFBQVdBTndBQUFBb0FBZ0EzQUFRR0JBQVNBQUFBQlFZRUFCTUFBQUFLQmdFQUFRQUFCWUE0QUFBQUNnQUNBRGdBQkFZRUFCTUFBQUFGQmdRQUZBQUFBQW9HQVFBQkFBQUZnRGtBQUFBS0FBSUFPUUFFQmdRQUZBQUFBQVVHQkFBVkFBQUFDZ1lCQUFFQUFBV0FPZ0FBQUFvQUFnQTZBQVFHQkFBVkFBQUFCUVlFQUJZQUFBQUtCZ0VBQVFBQUJZQTdBQUFBQ2dBQ0FEc0FCQVlFQUJZQUFBQUZCZ1FBRndBQUFBb0dBUUFCQUFBRmdEd0FBQUFLQUFJQVBBQUVCZ1FBRWdBQUFBVUdCQUFYQUFBQUNnWUJBQUVBQUFXQVBRQUFBQW9BQWdBOUFBUUdCQUFYQUFBQUJRWUVBQmdBQUFBQkJnSUFCZ0FLQmdFQUFRQUFCWUErQUFBQUNnQUNBRDRBQkFZRUFCZ0FBQUFGQmdRQUdRQUFBQW9HQVFBQkFBQUZnRDhBQUFBS0FBSUFQd0FFQmdRQUdBQUFBQVVHQkFBYUFBQUFDZ1lCQUFFQUFBV0FRQUFBQUFvQUFnQkFBQVFHQkFBYUFBQUFCUVlFQUJzQUFBQUFCZ0lBZ0FBQUFBV0FRUUFBQUFvQUFnQkJBQVFHQkFBYkFBQUFCUVlFQUJ3QUFBQUFCZ0lBZ0FBQUFBV0FRZ0FBQUFvQUFnQkNBQVFHQkFBY0FBQUFCUVlFQUIwQUFBQUFCZ0lBZ0FBQUFBV0FRd0FBQUFvQUFnQkRBQVFHQkFBZEFBQUFCUVlFQUI0QUFBQUFCZ0lBZ0FBQUFBV0FSQUFBQUFvQUFnQkVBQVFHQkFBZUFBQUFCUVlFQUI4QUFBQUFCZ0lBZ0FBQUFBV0FSUUFBQUFvQUFnQkZBQVFHQkFBYUFBQUFCUVlFQUI4QUFBQUFCZ0lBZ0FBQUFBV0FSZ0FBQUFvQUFnQkdBQVFHQkFBUUFBQUFCUVlFQUNBQUFBQUFCZ0lBZ0FBQUFBV0FSd0FBQUFvQUFnQkhBQVFHQkFBZ0FBQUFCUVlFQUNFQUFBQUtCZ0VBQVFBQUJZQklBQUFBQ2dBQ0FFZ0FCQVlFQUNBQUFBQUZCZ1FBSWdBQUFBQUdBZ0NBQUFBQUJZQkpBQUFBQ2dBQ0FFa0FCQVlFQUEwQUFBQUZCZ1FBSWdBQUFBQUdBZ0NBQUFBQUJZQktBQUFBQ2dBQ0FFb0FCQVlFQUFnQUFBQUZCZ1FBSXdBQUFBQUdBZ0NBQUFBQUJZQkxBQUFBQ2dBQ0FFc0FCQVlFQUNNQUFBQUZCZ1FBSkFBQUFBQUdBZ0NBQUFBQUJZQk1BQUFBQ2dBQ0FFd0FCQVlFQUFVQUFBQUZCZ1FBSkFBQUFBQUdBZ0NBQUFBQUI0QlBBQUFBQkFJUUFQLy9Pd0N0VlVYLy8vODdBR2NuTVA4S0FBSUFUUUFBQ2dJQUJBQUVDZ0lBQVFBTkFnd0FaeWN3Ly8vL093QUFBQUFBRGdJTUFLMVZSZi8vL3pzQUFBQUFBQThDREFCbkp6RC9SaTVSQUFBQUFBQUFBQWVBVUFBQUFBUUNFQUQvL3pzQUlEamgvLy8vT3dEYUNjei9DZ0FDQUU0QUFBb0NBQVFBQkFvQ0FBRUFEUUlNQU5vSnpQLy8venNBQUFBQUFBNENEQUFnT09ILy8vODdBQUFBQUFBUEFnd0EyZ25NLzBZdVVRQUFBQUFBQUFBSGdGRUFBQUFFQWhBQUFBRGkvMFl1RlFBQUFPTC9BQUFBQUFvQUFnQlBBQUFLQWdBRUFBUUtBZ0FCQUEwQ0RBQUFBQUFBQUFEaS93QUFBQUFPQWd3QVJpNFZBQUFBNHY4QUFBQUFEd0lNQUFBQUFBQkhMdmYvQUFBQUFBQUFBQUFBQUFBQUFBQT0=</t>
        </r>
      </text>
    </comment>
    <comment ref="J300" authorId="0">
      <text>
        <r>
          <rPr>
            <sz val="9"/>
            <color indexed="81"/>
            <rFont val="Tahoma"/>
            <family val="2"/>
          </rPr>
          <t>QzI2SDE5TjNPNnxNQVNURVIgU0hFRVRQaWN0dXJlIDUxN3xWbXBEUkRBeE1EQUVBd0lCQUFBQUFBQUFBQUFBQUFDQUFBQUFBQU1BRmdBQUFFTm9aVzFFY21GM0lERXlMakF1TWk0eE1EYzJCQUlRQUROczRmL2FJY2ovcFRlL0FFNHFw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VQUFBQUJBSVFBQUFBQUFBQUFBQUFBSURHQkQvUG9RZ1dDQVFBQUFBa0FCZ0lCQUFBQUNRQUdRZ0FBQkFJQWdBQkFBOElBZ0FCQUFPQVRRQUFBQVFDRUFBemJPSC8yaUhJLzZVM3Z3Qk9LcVlBQklBQkFBQUFBQUlJQUFBQWFRRGFDY3ovQ2dBQ0FBSUFOd1FCQUFFQUFBU0FBZ0FBQUFBQ0NBQUFBRXNBMmduTS93b0FBZ0FEQUFJRUFnQUlBQ3NFQWdBQUFFZ0VBQUEzQkFFQUFRYUFBQUFBQUFBQ0NBQUFvRTRBMmlISS93UUNFQUFBWUVjQTJpSEkvNW01VGdEYTRjLy9Jd2dCQUFBQ0J3SUFBQUFBQncwQUFRQUFBQU1BWUFESUFBTUFUd0FBQUFBRWdBTUFBQUFBQWdnQUFBQThBTzBFNXY4S0FBSUFCQUFBQUFTQUJBQUFBQUFDQ0FBQUFFc0FBQUFBQUFvQUFnQUZBQUlFQWdBSUFDc0VBZ0FBQUVnRUFBQTNCQUVBQVFhQUFBQUFBQUFDQ0FBQW9FNEFBQmo4L3dRQ0VBQUFZRWNBQUJqOC81bTVUZ0QvMXdNQUl3Z0JBQUFDQndJQUFBQUFCdzBBQVFBQUFBTUFZQURJQUFNQVR3QUFBQUFFZ0FVQUFBQUFBZ2dBQUFBZUFPMEU1djhLQUFJQUJnQUFBQVNBQmdBQUFBQUNDQUFBQUE4QTJnbk0vd29BQWdBSEFBQUFCSUFIQUFBQUFBSUlBQUVBOGYvYUNjei9DZ0FDQUFnQUFBQUVnQWdBQUFBQUFnZ0FBQURpLyswRTV2OEtBQUlBQ1FBQUFBU0FDUUFBQUFBQ0NBQUJBUEgvQUFBQUFBb0FBZ0FLQUFBQUJJQUtBQUFBQUFJSUFNQzY1LzhkaUJ3QUNnQUNBQXNBQWdRQ0FBZ0FLd1FDQUFBQVNBUUFBQWFBQUFBQUFBQUNDQURBV3V2L0hhQVlBQVFDRUFEQUd1VC9IYUFZQUZwMDYvOGRZQ0FBSXdnQkFBQUNCd0lBQUFBQUJ3MEFBUUFBQUFNQVlBRElBQU1BVHdBQUFBQUVnQXNBQUFBQUFnZ0FBQUFBQUU0cUxnQUtBQUlBREFBQUFBU0FEQUFBQUFBQ0NBQkFSUmdBSFlnY0FBb0FBZ0FOQUFJRUFnQUhBQ3NFQWdBQUFFZ0VBQUFHZ0FBQUFBQUFBZ2dBYzlnYkFCM3dHQUFFQWhBQURMSVVBQjN3R0FCejJCc0FVQ01nQUNNSUFRQUFBZ2NDQUFBQUFBY05BQUVBQUFBREFHQUF5QUFEQUU0QUFBQUFCSUFOQUFBQUFBSUlBQUFBRHdBQUFBQUFDZ0FDQUE0QUFBQUVnQTRBQUFBQUFnZ0FBQUFBQUU0cVRBQUtBQUlBRHdBQUFBU0FEd0FBQUFBQ0NBRHRCT2IvVGlwYkFBb0FBZ0FRQUFBQUJJQVFBQUFBQUFJSUFPMEU1djlPS25rQUNnQUNBQkVBQUFBRWdCRUFBQUFBQWdnQUFBQUFBRTRxaUFBS0FBSUFFZ0FBQUFTQUVnQUFBQUFDQ0FBVCt4a0FUaXA1QUFvQUFnQVRBQUFBQklBVEFBQUFBQUlJQUNiMk13Qk9Lb2dBQ2dBQ0FCUUFBZ1FDQUFnQUt3UUNBQUFBU0FRQUFEY0VBUUFCQm9BQUFBQUFBQUlJQUNhV053Qk9Rb1FBQkFJUUFDWldNQUJPUW9RQXdLODNBRTRDakFBakNBRUFBQUlIQWdBQUFBQUhEUUFCQUFBQUF3QmdBTWdBQXdCUEFBQUFBQVNBRkFBQUFBQUNDQUFtOWpNQVRpcW1BQW9BQWdBVkFEY0VBUUFCQUFBRWdCVUFBQUFBQWdnQUUvc1pBRTRxV3dBS0FBSUFGZ0FBQUFTQUZnQUFBQUFDQ0FBbTlqTUFUaXBNQUFvQUFnQVhBQUlFQWdBSEFDc0VBZ0FCQUVnRUFBQTNCQUVBQVFhQUFBQUFBQUFDQ0FCWmlUY0FUc0pQQUFRQ0VBRHpZakFBNTF0QkFGbUpOd0JPd2s4QUl3Z0JBUDhCQndFQS93SUhBZ0FBQUFVSEFRQURBQWNPQUFFQUFBQURBR0FBeUFBREFFNUlBQUFBQUFTQUZ3QUFBQUFDQ0FBNThVMEFUaXBiQUFvQUFnQVlBQUFBQklBWUFBQUFBQUlJQURueFRRQk9LbmtBQ2dBQ0FCa0FBZ1FDQUFnQUt3UUNBQUFBU0FRQUFEY0VBUUFCQm9BQUFBQUFBQUlJQURtUlVRQk9RblVBQkFJUUFEbFJTZ0JPUW5VQTA2cFJBRTRDZlFBakNBRUFBQUlIQWdBQUFBQUhEUUFCQUFBQUF3QmdBTWdBQXdCUEFBQUFBQVNBR1FBQUFBQUNDQUJNN0djQVRpcE1BQW9BQWdBYUFBQUFCSUFhQUFBQUFBSUlBQlFQYXdCZ1ZDNEFDZ0FDQUJzQUFBQUVnQnNBQUFBQUFnZ0FRR2VJQUowWEtBQUtBQUlBSEFBQUFBU0FIQUFBQUFBQ0NBQkFaNWNBc0JKQ0FBb0FBZ0FkQUFJRUFnQUlBQ3NFQWdBQUFFZ0VBQUFHZ0FBQUFBQUFBZ2dBUUFlYkFMQXFQZ0FFQWhBQVFNZVRBTEFxUGdEYUlKc0FzT3BGQUNNSUFRQUFBZ2NDQUFBQUFBY05BQUVBQUFBREFHQUF5QUFEQUU4QUFBQUFCSUFkQUFBQUFBSUlBRlJVZ3dBS1hsZ0FDZ0FDQUI0QUFnUUNBQWNBS3dRQ0FBQUFTQVFBQUFhQUFBQUFBQUFDQ0FDSDU0WUFDc1pVQUFRQ0VBQWh3WDhBQ3NaVUFJZm5oZ0ErK1ZzQUl3Z0JBQUFDQndJQUFBQUFCdzBBQVFBQUFBTUFZQURJQUFNQVRnQUFBQUFFZ0I0QUFBQUFBZ2dBL1pxVUFKV3ZEQUFLQUFJQUh3QUFBQVNBSHdBQUFBQUNDQURyY0xJQXpvd0pBQW9BQWdBZ0FBQUFCSUFnQUFBQUFBSUlBS2VrdmdESUpPNy9DZ0FDQUNFQUFBQUVnQ0VBQUFBQUFnZ0FkZ0t0QUlqZjFmOEtBQUlBSWdBQUFBU0FJZ0FBQUFBQ0NBQ0pMSThBVHdMWi93b0FBZ0FqQUFBQUJJQWpBQUFBQUFJSUFNejRnZ0JXYXZUL0NnQUNBQ1FBQUFBRmdDVUFBQUFLQUFJQUpRQUVCZ1FBQVFBQUFBVUdCQUFDQUFBQUNnWUJBQUVBQUFXQUpnQUFBQW9BQWdBbUFBUUdCQUFDQUFBQUJRWUVBQU1BQUFBS0JnRUFBUUFBQllBbkFBQUFDZ0FDQUNjQUJBWUVBQU1BQUFBRkJnUUFCQUFBQUFBR0FnQUNBQUFBQllBb0FBQUFDZ0FDQUNnQUJBWUVBQU1BQUFBRkJnUUFCUUFBQUFvR0FRQUJBQUFGZ0NrQUFBQUtBQUlBS1FBRUJnUUFCUUFBQUFVR0JBQUdBQUFBQUFZQ0FJQUFBQUFGZ0NvQUFBQUtBQUlBS2dBRUJnUUFCZ0FBQUFVR0JBQUhBQUFBQUFZQ0FJQUFBQUFGZ0NzQUFBQUtBQUlBS3dBRUJnUUFCd0FBQUFVR0JBQUlBQUFBQUFZQ0FJQUFBQUFGZ0N3QUFBQUtBQUlBTEFBRUJnUUFDQUFBQUFVR0JBQUpBQUFBQUFZQ0FJQUFBQUFGZ0MwQUFBQUtBQUlBTFFBRUJnUUFDUUFBQUFVR0JBQUtBQUFBQUFZQ0FJQUFBQUFGZ0M0QUFBQUtBQUlBTGdBRUJnUUFDZ0FBQUFVR0JBQUxBQUFBQUFZQ0FJQUFBQUFGZ0M4QUFBQUtBQUlBTHdBRUJnUUFDd0FBQUFVR0JBQU1BQUFBQUFZQ0FJQUFBQUFGZ0RBQUFBQUtBQUlBTUFBRUJnUUFEQUFBQUFVR0JBQU5BQUFBQUFZQ0FJQUFBQUFGZ0RFQUFBQUtBQUlBTVFBRUJnUUFCUUFBQUFVR0JBQU5BQUFBQUFZQ0FJQUFBQUFGZ0RJQUFBQUtBQUlBTWdBRUJnUUFDUUFBQUFVR0JBQU5BQUFBQUFZQ0FJQUFBQUFGZ0RNQUFBQUtBQUlBTXdBRUJnUUFDd0FBQUFVR0JBQU9BQUFBQUFBRmdEUUFBQUFLQUFJQU5BQUVCZ1FBRGdBQUFBVUdCQUFQQUFBQUFBWUNBSUFBQUFBRmdEVUFBQUFLQUFJQU5RQUVCZ1FBRHdBQUFBVUdCQUFRQUFBQUFBWUNBSUFBQUFBRmdEWUFBQUFLQUFJQU5nQUVCZ1FBRUFBQUFBVUdCQUFSQUFBQUFBWUNBSUFBQUFBRmdEY0FBQUFLQUFJQU53QUVCZ1FBRVFBQUFBVUdCQUFTQUFBQUFBWUNBSUFBQUFBRmdEZ0FBQUFLQUFJQU9BQUVCZ1FBRWdBQUFBVUdCQUFUQUFBQUNnWUJBQUVBQUFXQU9RQUFBQW9BQWdBNUFBUUdCQUFUQUFBQUJRWUVBQlFBQUFBS0JnRUFBUUFBQllBNkFBQUFDZ0FDQURvQUJBWUVBQklBQUFBRkJnUUFGUUFBQUFBR0FnQ0FBQUFBQllBN0FBQUFDZ0FDQURzQUJBWUVBQTRBQUFBRkJnUUFGUUFBQUFBR0FnQ0FBQUFBQllBOEFBQUFDZ0FDQUR3QUJBWUVBQlVBQUFBRkJnUUFGZ0FBQUFvR0FRQUJBQUFGZ0QwQUFBQUtBQUlBUFFBRUJnUUFGZ0FBQUFVR0JBQVhBQUFBQ2dZQkFBRUFBQVdBUGdBQUFBb0FBZ0ErQUFRR0JBQVhBQUFBQlFZRUFCZ0FBQUFBQmdJQUFnQUFBQVdBUHdBQUFBb0FBZ0EvQUFRR0JBQVhBQUFBQlFZRUFCa0FBQUFLQmdFQUFRQUFCWUJBQUFBQUNnQUNBRUFBQkFZRUFCa0FBQUFGQmdRQUdnQUFBQUFHQWdDQUFBQUFCWUJCQUFBQUNnQUNBRUVBQkFZRUFCb0FBQUFGQmdRQUd3QUFBQUFHQWdDQUFBQUFCWUJDQUFBQUNnQUNBRUlBQkFZRUFCc0FBQUFGQmdRQUhBQUFBQUFHQWdDQUFBQUFCWUJEQUFBQUNnQUNBRU1BQkFZRUFCd0FBQUFGQmdRQUhRQUFBQUFHQWdDQUFBQUFCWUJFQUFBQUNnQUNBRVFBQkFZRUFCa0FBQUFGQmdRQUhRQUFBQUFHQWdDQUFBQUFCWUJGQUFBQUNnQUNBRVVBQkFZRUFCc0FBQUFGQmdRQUhnQUFBQUFBQllCR0FBQUFDZ0FDQUVZQUJBWUVBQjRBQUFBRkJnUUFId0FBQUFBR0FnQ0FBQUFBQllCSEFBQUFDZ0FDQUVjQUJBWUVBQjhBQUFBRkJnUUFJQUFBQUFBR0FnQ0FBQUFBQllCSUFBQUFDZ0FDQUVnQUJBWUVBQ0FBQUFBRkJnUUFJUUFBQUFBR0FnQ0FBQUFBQllCSkFBQUFDZ0FDQUVrQUJBWUVBQ0VBQUFBRkJnUUFJZ0FBQUFBR0FnQ0FBQUFBQllCS0FBQUFDZ0FDQUVvQUJBWUVBQ0lBQUFBRkJnUUFJd0FBQUFBR0FnQ0FBQUFBQllCTEFBQUFDZ0FDQUVzQUJBWUVBQjRBQUFBRkJnUUFJd0FBQUFBR0FnQ0FBQUFBQjRCT0FBQUFCQUlRQUFBQUFBQTBNL3YvQUFBQUFPMEU1djhLQUFJQVRBQUFDZ0lBQkFBRUNnSUFBUUFOQWd3QTdRVG0vd0FBQUFBQUFBQUFEZ0lNQURReisvOEFBQUFBQUFBQUFBOENEQUR0Qk9iL1JpNFZBQUFBQUFBQUFBZUFUd0FBQUFRQ0VBQUFBQUFBMEgwa0FBQUFBQUJPcFJRQUNnQUNBRTBBQUFvQ0FBUUFCQW9DQUFFQURRSU1BRTZsRkFBQUFBQUFBQUFBQUE0Q0RBRFFmU1FBQUFBQUFBQUFBQUFQQWd3QVRxVVVBSUhZRHdBQUFBQUFBQUFIZ0ZBQUFBQUVBaEFBQUFBQUFKUllmd0FBQUFBQVRpcHFBQW9BQWdCT0FBQUtBZ0FFQUFRS0FnQUJBQTBDREFCT0ttb0FBQUFBQUFBQUFBQU9BZ3dBbEZoL0FBQUFBQUFBQUFBQUR3SU1BRTRxYWdCR0xoVUFBQUFBQUFBQUI0QlJBQUFBQkFJUUFBb0dmZ0JQUUU4QUNnWitBTTVuUHdBS0FBSUFUd0FBQ2dJQUJBQUVDZ0lBQVFBTkFnd0F6bWMvQUFvR2ZnQUFBQUFBRGdJTUFFOUFUd0FLQm40QUFBQUFBQThDREFET1p6OEFqTjZOQUFBQUFBQUFBQWVBVWdBQUFBUUNFQUM2enFBQTFIVUdBTHJPb0FDUFIvSC9DZ0FDQUZBQUFBb0NBQVFBQkFvQ0FBRUFEUUlNQUk5SDhmKzZ6cUFBQUFBQUFBNENEQURVZFFZQXVzNmdBQUFBQUFBUEFnd0FqMGZ4L3dEOXRRQUFBQUFBQUFBQUFBQUFBQUFBQUE9PQ==</t>
        </r>
      </text>
    </comment>
    <comment ref="K300" authorId="0">
      <text>
        <r>
          <rPr>
            <sz val="9"/>
            <color indexed="81"/>
            <rFont val="Tahoma"/>
            <family val="2"/>
          </rPr>
          <t>QzI2SDE5TjNPNnxNQVNURVIgU0hFRVRQaWN0dXJlIDUxN3xWbXBEUkRBeE1EQUVBd0lCQUFBQUFBQUFBQUFBQUFDQUFBQUFBQU1BRmdBQUFFTm9aVzFFY21GM0lERXlMakF1TWk0eE1EYzJCQUlRQUROczRmL2FJY2ovcFRlL0FFNHFw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VQUFBQUJBSVFBQUFBQUFBQUFBQUFBSURHQkQvUG9RZ1dDQVFBQUFBa0FCZ0lCQUFBQUNRQUdRZ0FBQkFJQWdBQkFBOElBZ0FCQUFPQVRRQUFBQVFDRUFBemJPSC8yaUhJLzZVM3Z3Qk9LcVlBQklBQkFBQUFBQUlJQUFBQWFRRGFDY3ovQ2dBQ0FBSUFOd1FCQUFFQUFBU0FBZ0FBQUFBQ0NBQUFBRXNBMmduTS93b0FBZ0FEQUFJRUFnQUlBQ3NFQWdBQUFFZ0VBQUEzQkFFQUFRYUFBQUFBQUFBQ0NBQUFvRTRBMmlISS93UUNFQUFBWUVjQTJpSEkvNW01VGdEYTRjLy9Jd2dCQUFBQ0J3SUFBQUFBQncwQUFRQUFBQU1BWUFESUFBTUFUd0FBQUFBRWdBTUFBQUFBQWdnQUFBQThBTzBFNXY4S0FBSUFCQUFBQUFTQUJBQUFBQUFDQ0FBQUFFc0FBQUFBQUFvQUFnQUZBQUlFQWdBSUFDc0VBZ0FBQUVnRUFBQTNCQUVBQVFhQUFBQUFBQUFDQ0FBQW9FNEFBQmo4L3dRQ0VBQUFZRWNBQUJqOC81bTVUZ0QvMXdNQUl3Z0JBQUFDQndJQUFBQUFCdzBBQVFBQUFBTUFZQURJQUFNQVR3QUFBQUFFZ0FVQUFBQUFBZ2dBQUFBZUFPMEU1djhLQUFJQUJnQUFBQVNBQmdBQUFBQUNDQUFBQUE4QTJnbk0vd29BQWdBSEFBQUFCSUFIQUFBQUFBSUlBQUVBOGYvYUNjei9DZ0FDQUFnQUFBQUVnQWdBQUFBQUFnZ0FBQURpLyswRTV2OEtBQUlBQ1FBQUFBU0FDUUFBQUFBQ0NBQUJBUEgvQUFBQUFBb0FBZ0FLQUFBQUJJQUtBQUFBQUFJSUFNQzY1LzhkaUJ3QUNnQUNBQXNBQWdRQ0FBZ0FLd1FDQUFBQVNBUUFBQWFBQUFBQUFBQUNDQURBV3V2L0hhQVlBQVFDRUFEQUd1VC9IYUFZQUZwMDYvOGRZQ0FBSXdnQkFBQUNCd0lBQUFBQUJ3MEFBUUFBQUFNQVlBRElBQU1BVHdBQUFBQUVnQXNBQUFBQUFnZ0FBQUFBQUU0cUxnQUtBQUlBREFBQUFBU0FEQUFBQUFBQ0NBQkFSUmdBSFlnY0FBb0FBZ0FOQUFJRUFnQUhBQ3NFQWdBQUFFZ0VBQUFHZ0FBQUFBQUFBZ2dBYzlnYkFCM3dHQUFFQWhBQURMSVVBQjN3R0FCejJCc0FVQ01nQUNNSUFRQUFBZ2NDQUFBQUFBY05BQUVBQUFBREFHQUF5QUFEQUU0QUFBQUFCSUFOQUFBQUFBSUlBQUFBRHdBQUFBQUFDZ0FDQUE0QUFBQUVnQTRBQUFBQUFnZ0FBQUFBQUU0cVRBQUtBQUlBRHdBQUFBU0FEd0FBQUFBQ0NBRHRCT2IvVGlwYkFBb0FBZ0FRQUFBQUJJQVFBQUFBQUFJSUFPMEU1djlPS25rQUNnQUNBQkVBQUFBRWdCRUFBQUFBQWdnQUFBQUFBRTRxaUFBS0FBSUFFZ0FBQUFTQUVnQUFBQUFDQ0FBVCt4a0FUaXA1QUFvQUFnQVRBQUFBQklBVEFBQUFBQUlJQUNiMk13Qk9Lb2dBQ2dBQ0FCUUFBZ1FDQUFnQUt3UUNBQUFBU0FRQUFEY0VBUUFCQm9BQUFBQUFBQUlJQUNhV053Qk9Rb1FBQkFJUUFDWldNQUJPUW9RQXdLODNBRTRDakFBakNBRUFBQUlIQWdBQUFBQUhEUUFCQUFBQUF3QmdBTWdBQXdCUEFBQUFBQVNBRkFBQUFBQUNDQUFtOWpNQVRpcW1BQW9BQWdBVkFEY0VBUUFCQUFBRWdCVUFBQUFBQWdnQUUvc1pBRTRxV3dBS0FBSUFGZ0FBQUFTQUZnQUFBQUFDQ0FBbTlqTUFUaXBNQUFvQUFnQVhBQUlFQWdBSEFDc0VBZ0FCQUVnRUFBQTNCQUVBQVFhQUFBQUFBQUFDQ0FCWmlUY0FUc0pQQUFRQ0VBRHpZakFBNTF0QkFGbUpOd0JPd2s4QUl3Z0JBUDhCQndFQS93SUhBZ0FBQUFVSEFRQURBQWNPQUFFQUFBQURBR0FBeUFBREFFNUlBQUFBQUFTQUZ3QUFBQUFDQ0FBNThVMEFUaXBiQUFvQUFnQVlBQUFBQklBWUFBQUFBQUlJQURueFRRQk9LbmtBQ2dBQ0FCa0FBZ1FDQUFnQUt3UUNBQUFBU0FRQUFEY0VBUUFCQm9BQUFBQUFBQUlJQURtUlVRQk9RblVBQkFJUUFEbFJTZ0JPUW5VQTA2cFJBRTRDZlFBakNBRUFBQUlIQWdBQUFBQUhEUUFCQUFBQUF3QmdBTWdBQXdCUEFBQUFBQVNBR1FBQUFBQUNDQUJNN0djQVRpcE1BQW9BQWdBYUFBQUFCSUFhQUFBQUFBSUlBQlFQYXdCZ1ZDNEFDZ0FDQUJzQUFBQUVnQnNBQUFBQUFnZ0FRR2VJQUowWEtBQUtBQUlBSEFBQUFBU0FIQUFBQUFBQ0NBQkFaNWNBc0JKQ0FBb0FBZ0FkQUFJRUFnQUlBQ3NFQWdBQUFFZ0VBQUFHZ0FBQUFBQUFBZ2dBUUFlYkFMQXFQZ0FFQWhBQVFNZVRBTEFxUGdEYUlKc0FzT3BGQUNNSUFRQUFBZ2NDQUFBQUFBY05BQUVBQUFBREFHQUF5QUFEQUU4QUFBQUFCSUFkQUFBQUFBSUlBRlJVZ3dBS1hsZ0FDZ0FDQUI0QUFnUUNBQWNBS3dRQ0FBQUFTQVFBQUFhQUFBQUFBQUFDQ0FDSDU0WUFDc1pVQUFRQ0VBQWh3WDhBQ3NaVUFJZm5oZ0ErK1ZzQUl3Z0JBQUFDQndJQUFBQUFCdzBBQVFBQUFBTUFZQURJQUFNQVRnQUFBQUFFZ0I0QUFBQUFBZ2dBL1pxVUFKV3ZEQUFLQUFJQUh3QUFBQVNBSHdBQUFBQUNDQURyY0xJQXpvd0pBQW9BQWdBZ0FBQUFCSUFnQUFBQUFBSUlBS2VrdmdESUpPNy9DZ0FDQUNFQUFBQUVnQ0VBQUFBQUFnZ0FkZ0t0QUlqZjFmOEtBQUlBSWdBQUFBU0FJZ0FBQUFBQ0NBQ0pMSThBVHdMWi93b0FBZ0FqQUFBQUJJQWpBQUFBQUFJSUFNejRnZ0JXYXZUL0NnQUNBQ1FBQUFBRmdDVUFBQUFLQUFJQUpRQUVCZ1FBQVFBQUFBVUdCQUFDQUFBQUNnWUJBQUVBQUFXQUpnQUFBQW9BQWdBbUFBUUdCQUFDQUFBQUJRWUVBQU1BQUFBS0JnRUFBUUFBQllBbkFBQUFDZ0FDQUNjQUJBWUVBQU1BQUFBRkJnUUFCQUFBQUFBR0FnQUNBQUFBQllBb0FBQUFDZ0FDQUNnQUJBWUVBQU1BQUFBRkJnUUFCUUFBQUFvR0FRQUJBQUFGZ0NrQUFBQUtBQUlBS1FBRUJnUUFCUUFBQUFVR0JBQUdBQUFBQUFZQ0FJQUFBQUFGZ0NvQUFBQUtBQUlBS2dBRUJnUUFCZ0FBQUFVR0JBQUhBQUFBQUFZQ0FJQUFBQUFGZ0NzQUFBQUtBQUlBS3dBRUJnUUFCd0FBQUFVR0JBQUlBQUFBQUFZQ0FJQUFBQUFGZ0N3QUFBQUtBQUlBTEFBRUJnUUFDQUFBQUFVR0JBQUpBQUFBQUFZQ0FJQUFBQUFGZ0MwQUFBQUtBQUlBTFFBRUJnUUFDUUFBQUFVR0JBQUtBQUFBQUFZQ0FJQUFBQUFGZ0M0QUFBQUtBQUlBTGdBRUJnUUFDZ0FBQUFVR0JBQUxBQUFBQUFZQ0FJQUFBQUFGZ0M4QUFBQUtBQUlBTHdBRUJnUUFDd0FBQUFVR0JBQU1BQUFBQUFZQ0FJQUFBQUFGZ0RBQUFBQUtBQUlBTUFBRUJnUUFEQUFBQUFVR0JBQU5BQUFBQUFZQ0FJQUFBQUFGZ0RFQUFBQUtBQUlBTVFBRUJnUUFCUUFBQUFVR0JBQU5BQUFBQUFZQ0FJQUFBQUFGZ0RJQUFBQUtBQUlBTWdBRUJnUUFDUUFBQUFVR0JBQU5BQUFBQUFZQ0FJQUFBQUFGZ0RNQUFBQUtBQUlBTXdBRUJnUUFDd0FBQUFVR0JBQU9BQUFBQUFBRmdEUUFBQUFLQUFJQU5BQUVCZ1FBRGdBQUFBVUdCQUFQQUFBQUFBWUNBSUFBQUFBRmdEVUFBQUFLQUFJQU5RQUVCZ1FBRHdBQUFBVUdCQUFRQUFBQUFBWUNBSUFBQUFBRmdEWUFBQUFLQUFJQU5nQUVCZ1FBRUFBQUFBVUdCQUFSQUFBQUFBWUNBSUFBQUFBRmdEY0FBQUFLQUFJQU53QUVCZ1FBRVFBQUFBVUdCQUFTQUFBQUFBWUNBSUFBQUFBRmdEZ0FBQUFLQUFJQU9BQUVCZ1FBRWdBQUFBVUdCQUFUQUFBQUNnWUJBQUVBQUFXQU9RQUFBQW9BQWdBNUFBUUdCQUFUQUFBQUJRWUVBQlFBQUFBS0JnRUFBUUFBQllBNkFBQUFDZ0FDQURvQUJBWUVBQklBQUFBRkJnUUFGUUFBQUFBR0FnQ0FBQUFBQllBN0FBQUFDZ0FDQURzQUJBWUVBQTRBQUFBRkJnUUFGUUFBQUFBR0FnQ0FBQUFBQllBOEFBQUFDZ0FDQUR3QUJBWUVBQlVBQUFBRkJnUUFGZ0FBQUFvR0FRQUJBQUFGZ0QwQUFBQUtBQUlBUFFBRUJnUUFGZ0FBQUFVR0JBQVhBQUFBQ2dZQkFBRUFBQVdBUGdBQUFBb0FBZ0ErQUFRR0JBQVhBQUFBQlFZRUFCZ0FBQUFBQmdJQUFnQUFBQVdBUHdBQUFBb0FBZ0EvQUFRR0JBQVhBQUFBQlFZRUFCa0FBQUFLQmdFQUFRQUFCWUJBQUFBQUNnQUNBRUFBQkFZRUFCa0FBQUFGQmdRQUdnQUFBQUFHQWdDQUFBQUFCWUJCQUFBQUNnQUNBRUVBQkFZRUFCb0FBQUFGQmdRQUd3QUFBQUFHQWdDQUFBQUFCWUJDQUFBQUNnQUNBRUlBQkFZRUFCc0FBQUFGQmdRQUhBQUFBQUFHQWdDQUFBQUFCWUJEQUFBQUNnQUNBRU1BQkFZRUFCd0FBQUFGQmdRQUhRQUFBQUFHQWdDQUFBQUFCWUJFQUFBQUNnQUNBRVFBQkFZRUFCa0FBQUFGQmdRQUhRQUFBQUFHQWdDQUFBQUFCWUJGQUFBQUNnQUNBRVVBQkFZRUFCc0FBQUFGQmdRQUhnQUFBQUFBQllCR0FBQUFDZ0FDQUVZQUJBWUVBQjRBQUFBRkJnUUFId0FBQUFBR0FnQ0FBQUFBQllCSEFBQUFDZ0FDQUVjQUJBWUVBQjhBQUFBRkJnUUFJQUFBQUFBR0FnQ0FBQUFBQllCSUFBQUFDZ0FDQUVnQUJBWUVBQ0FBQUFBRkJnUUFJUUFBQUFBR0FnQ0FBQUFBQllCSkFBQUFDZ0FDQUVrQUJBWUVBQ0VBQUFBRkJnUUFJZ0FBQUFBR0FnQ0FBQUFBQllCS0FBQUFDZ0FDQUVvQUJBWUVBQ0lBQUFBRkJnUUFJd0FBQUFBR0FnQ0FBQUFBQllCTEFBQUFDZ0FDQUVzQUJBWUVBQjRBQUFBRkJnUUFJd0FBQUFBR0FnQ0FBQUFBQjRCT0FBQUFCQUlRQUFBQUFBQTBNL3YvQUFBQUFPMEU1djhLQUFJQVRBQUFDZ0lBQkFBRUNnSUFBUUFOQWd3QTdRVG0vd0FBQUFBQUFBQUFEZ0lNQURReisvOEFBQUFBQUFBQUFBOENEQUR0Qk9iL1JpNFZBQUFBQUFBQUFBZUFUd0FBQUFRQ0VBQUFBQUFBMEgwa0FBQUFBQUJPcFJRQUNnQUNBRTBBQUFvQ0FBUUFCQW9DQUFFQURRSU1BRTZsRkFBQUFBQUFBQUFBQUE0Q0RBRFFmU1FBQUFBQUFBQUFBQUFQQWd3QVRxVVVBSUhZRHdBQUFBQUFBQUFIZ0ZBQUFBQUVBaEFBQUFBQUFKUllmd0FBQUFBQVRpcHFBQW9BQWdCT0FBQUtBZ0FFQUFRS0FnQUJBQTBDREFCT0ttb0FBQUFBQUFBQUFBQU9BZ3dBbEZoL0FBQUFBQUFBQUFBQUR3SU1BRTRxYWdCR0xoVUFBQUFBQUFBQUI0QlJBQUFBQkFJUUFBb0dmZ0JQUUU4QUNnWitBTTVuUHdBS0FBSUFUd0FBQ2dJQUJBQUVDZ0lBQVFBTkFnd0F6bWMvQUFvR2ZnQUFBQUFBRGdJTUFFOUFUd0FLQm40QUFBQUFBQThDREFET1p6OEFqTjZOQUFBQUFBQUFBQWVBVWdBQUFBUUNFQUM2enFBQTFIVUdBTHJPb0FDUFIvSC9DZ0FDQUZBQUFBb0NBQVFBQkFvQ0FBRUFEUUlNQUk5SDhmKzZ6cUFBQUFBQUFBNENEQURVZFFZQXVzNmdBQUFBQUFBUEFnd0FqMGZ4L3dEOXRRQUFBQUFBQUFBQUFBQUFBQUFBQUE9PQ==</t>
        </r>
      </text>
    </comment>
    <comment ref="J301" authorId="0">
      <text>
        <r>
          <rPr>
            <sz val="9"/>
            <color indexed="81"/>
            <rFont val="Tahoma"/>
            <family val="2"/>
          </rPr>
          <t>QzIxSDIxTjdPfE1BU1RFUiBTSEVFVFBpY3R1cmUgNTYxfFZtcERSREF4TURBRUF3SUJBQUFBQUFBQUFBQUFBQUNBQUFBQUFBTUFGZ0FBQUVOb1pXMUVjbUYzSURFeUxqQXVNaTR4TURjMkJBSVFBT3phYi85NTlvSC9PcU16QUtvMDB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i83VkFrV0NBUUFBQUFrQUJnSUJBQUFBQ1FBR1FnQUFCQUlBZ0FCQUE4SUFnQUJBQU9BUVFBQUFBUUNFQURzMm0vL2VmYUIvenFqTXdDcU5ORUFCSUFCQUFBQUFBSUlBQUFBQUFBbTlqTUFDZ0FDQUFJQU53UUJBQUVBQUFTQUFnQUFBQUFDQ0FBQUFBOEFFL3NaQUFvQUFnQURBQUlFQWdBSUFDc0VBZ0FBQUVnRUFBQTNCQUVBQVFhQUFBQUFBQUFDQ0FBQW9CSUFFeE1XQUFRQ0VBQUFZQXNBRXhNV0FKbTVFZ0FUMHgwQUl3Z0JBQUFDQndJQUFBQUFCdzBBQVFBQUFBTUFZQURJQUFNQVR3QUFBQUFFZ0FNQUFBQUFBZ2dBQUFBQUFBQUFBQUFLQUFJQUJBQUFBQVNBQkFBQUFBQUNDQUQvL3c0QTdRVG0vd29BQWdBRkFBQUFCSUFGQUFBQUFBSUlBQUFBQUFEYUNjei9DZ0FDQUFZQUFBQUVnQVlBQUFBQUFnZ0FBQURpLzlvSnpQOEtBQUlBQndBQUFBU0FCd0FBQUFBQ0NBQUFBTlAvN1FUbS93b0FBZ0FJQUFBQUJJQUlBQUFBQUFJSUFBQUE0djhBQUFBQUNnQUNBQWtBQUFBRWdBa0FBQUFBQWdnQUFBRFQveFA3R1FBS0FBSUFDZ0FDQkFJQUJ3QXJCQUlBQUFCSUJBQUFCb0FBQUFBQUFBSUlBRFNUMXY4VFl4WUFCQUlRQU0xc3ovOFRZeFlBTkpQVy8wYVdIUUFqQ0FFQUFBSUhBZ0FBQUFBSERRQUJBQUFBQXdCZ0FNZ0FBd0JPQUFBQUFBU0FDZ0FBQUFBQ0NBQzlNOS8vR21NMUFBb0FBZ0FMQUFBQUJJQUxBQUFBQUFJSUFHUG95UDhHZGtrQUNnQUNBQXdBQUFBRWdBd0FBQUFBQWdnQVVPMnUvd1oyT2dBS0FBSUFEUUFDQkFJQUJ3QXJCQUlBQUFCSUJBQUFCb0FBQUFBQUFBSUlBSU9Bc3Y4RzNqWUFCQUlRQUIxYXEvOEczallBZzRDeS96b1JQZ0FqQ0FFQUFBSUhBZ0FBQUFBSERRQUJBQUFBQXdCZ0FNZ0FBd0JPQUFBQUFBU0FEUUFBQUFBQ0NBQVRLclgvMmgwZEFBb0FBZ0FPQUFJRUFnQUhBQ3NFQWdBQUFFZ0VBQUFHZ0FBQUFBQUFBZ2dBUnIyNC85cUZHUUFFQWhBQTRKYXgvOXFGR1FCR3Ziai9EYmtnQUNNSUFRQUFBZ2NDQUFBQUFBY05BQUVBQUFBREFHQUF5QUFEQUU0QUFBQUFCSUFPQUFBQUFBSUlBQ29MelAvMFMyY0FDZ0FDQUE4QUFBQUVnQThBQUFBQUFnZ0FNblBuLzdGL2N3QUtBQUlBRUFBQUFBU0FFQUFBQUFBQ0NBRDVsZXIvbmxXUkFBb0FBZ0FSQUFBQUJJQVJBQUFBQUFJSUFMbFEwdi9QOTZJQUNnQUNBQklBQUFBRWdCSUFBQUFBQWdnQXN1aTIveFBFbGdBS0FBSUFFd0FBQUFTQUV3QUFBQUFDQ0FEcXhiUC9KZTU0QUFvQUFnQVVBQUFBQklBVUFBQUFBQUlJQUhHam52OURacWdBQ2dBQ0FCVUFBQUFFZ0JVQUFBQUFBZ2dBVkJ1Qy93TWhud0FLQUFJQUZnQUNCQUlBQndBckJBSUFBQUJJQkFBQU53UUJBQUVHZ0FBQUFBQUFBZ2dBaDY2Ri93T0ptd0FFQWhBQUlZaCsvd09KbXdDSHJvWC9OcnlpQUNNSUFRQUFBZ2NDQUFBQUFBY05BQUVBQUFBREFHQUF5QUFEQUU0QUFBQUFCSUFXQUFBQUFBSUlBQ041Y1A5RFpyY0FDZ0FDQUJjQU53UUJBQUVBQUFTQUZ3QUFBQUFDQ0FCVUc0TC9nNnZQQUFvQUFnQVlBRGNFQVFBQkFBQUVnQmdBQUFBQUFnZ0FjYU9lLzBObXhnQUtBQUlBR1FBQ0JBSUFCd0FyQkFJQUFRQklCQUFBTndRQkFBRUdnQUFBQUFBQUFnZ0FwVGFpLzBQT3dnQUVBaEFBUGhDYi8wUE93Z0NsTnFML3FqVFJBQ01JQVFBQUFnY0NBQUFBQlFjQkFBRUFCdzRBQVFBQUFBTUFZQURJQUFNQVRrZ0FBQUFBQklBWkFBQUFBQUlJQVAvL0RnREhEckwvQ2dBQ0FCb0FBQUFFZ0JvQUFBQUFBZ2dBN2RVc0FBRHNydjhLQUFJQUd3QUNCQUlBQndBckJBSUFBQUJJQkFBQU53UUJBQUVHZ0FBQUFBQUFBZ2dBSUdrd0FBQlVxLzhFQWhBQXVrSXBBQUJVcS84Z2FUQUFNNGV5L3lNSUFRQUFBZ2NDQUFBQUFBY05BQUVBQUFBREFHQUF5QUFEQUU0QUFBQUFCSUFiQUFBQUFBSUlBTEFTTXdEVGs1SC9DZ0FDQUJ3QU53UUJBQUVBQUFTQUhBQUFBQUFDQ0FDZEZ4a0EwNU9DL3dvQUFnQWRBRGNFQVFBQkFBQUVnQjBBQUFBQUFnZ0FROHdDQUwrbWx2OEtBQUlBSGdBQ0JBSUFCd0FyQkFJQUFRQklCQUFBTndRQkFBRUdnQUFBQUFBQUFnZ0Evd2YrLzc4T2svOEVBaEFBbWVIMi83OE9rLzkyWHdZQTgwR2EveU1JQVFBQUFnY0NBQUFBQlFjQkFBUUVCd1lBQWdBQ0FBTUFBQWNPQUFFQUFBQURBR0FBeUFBREFFNUlBQUFBQUFXQUh3QUFBQW9BQWdBZkFBUUdCQUFCQUFBQUJRWUVBQUlBQUFBS0JnRUFBUUFBQllBZ0FBQUFDZ0FDQUNBQUJBWUVBQUlBQUFBRkJnUUFBd0FBQUFvR0FRQUJBQUFGZ0NFQUFBQUtBQUlBSVFBRUJnUUFBd0FBQUFVR0JBQUVBQUFBQUFZQ0FJQUFBQUFGZ0NJQUFBQUtBQUlBSWdBRUJnUUFCQUFBQUFVR0JBQUZBQUFBQUFZQ0FJQUFBQUFGZ0NNQUFBQUtBQUlBSXdBRUJnUUFCUUFBQUFVR0JBQUdBQUFBQUFZQ0FJQUFBQUFGZ0NRQUFBQUtBQUlBSkFBRUJnUUFCZ0FBQUFVR0JBQUhBQUFBQUFZQ0FJQUFBQUFGZ0NVQUFBQUtBQUlBSlFBRUJnUUFCd0FBQUFVR0JBQUlBQUFBQUFZQ0FJQUFBQUFGZ0NZQUFBQUtBQUlBSmdBRUJnUUFBd0FBQUFVR0JBQUlBQUFBQUFZQ0FJQUFBQUFGZ0NjQUFBQUtBQUlBSndBRUJnUUFDQUFBQUFVR0JBQUpBQUFBQUFBRmdDZ0FBQUFLQUFJQUtBQUVCZ1FBQ1FBQUFBVUdCQUFLQUFBQUFBWUNBSUFBQUFBRmdDa0FBQUFLQUFJQUtRQUVCZ1FBQ2dBQUFBVUdCQUFMQUFBQUFBWUNBSUFBQUFBRmdDb0FBQUFLQUFJQUtnQUVCZ1FBQ3dBQUFBVUdCQUFNQUFBQUFBWUNBSUFBQUFBRmdDc0FBQUFLQUFJQUt3QUVCZ1FBREFBQUFBVUdCQUFOQUFBQUFBWUNBSUFBQUFBRmdDd0FBQUFLQUFJQUxBQUVCZ1FBQ1FBQUFBVUdCQUFOQUFBQUFBWUNBSUFBQUFBRmdDMEFBQUFLQUFJQUxRQUVCZ1FBQ3dBQUFBVUdCQUFPQUFBQUFBQUZnQzRBQUFBS0FBSUFMZ0FFQmdRQURnQUFBQVVHQkFBUEFBQUFBQVlDQUlBQUFBQUZnQzhBQUFBS0FBSUFMd0FFQmdRQUR3QUFBQVVHQkFBUUFBQUFBQVlDQUlBQUFBQUZnREFBQUFBS0FBSUFNQUFFQmdRQUVBQUFBQVVHQkFBUkFBQUFBQVlDQUlBQUFBQUZnREVBQUFBS0FBSUFNUUFFQmdRQUVRQUFBQVVHQkFBU0FBQUFBQVlDQUlBQUFBQUZnRElBQUFBS0FBSUFNZ0FFQmdRQUVnQUFBQVVHQkFBVEFBQUFBQVlDQUlBQUFBQUZnRE1BQUFBS0FBSUFNd0FFQmdRQURnQUFBQVVHQkFBVEFBQUFBQVlDQUlBQUFBQUZnRFFBQUFBS0FBSUFOQUFFQmdRQUVnQUFBQVVHQkFBVUFBQUFDZ1lCQUFFQUFBV0FOUUFBQUFvQUFnQTFBQVFHQkFBVUFBQUFCUVlFQUJVQUFBQUFCZ0lBQWdBREJnSUFBZ0FMQmhBQU5BQUFBRGtBQUFBMkFBQUFBQUFBQUFBQUJZQTJBQUFBQ2dBQ0FEWUFCQVlFQUJVQUFBQUZCZ1FBRmdBQUFBb0dBUUFCQUFBRmdEY0FBQUFLQUFJQU53QUVCZ1FBRmdBQUFBVUdCQUFYQUFBQUNnWUJBQUVBQUFXQU9BQUFBQW9BQWdBNEFBUUdCQUFYQUFBQUJRWUVBQmdBQUFBS0JnRUFBUUFBQllBNUFBQUFDZ0FDQURrQUJBWUVBQlFBQUFBRkJnUUFHQUFBQUFvR0FRQUJBQUFGZ0RvQUFBQUtBQUlBT2dBRUJnUUFCUUFBQUFVR0JBQVpBQUFBQ2dZQkFBRUFBQVdBT3dBQUFBb0FBZ0E3QUFRR0JBQVpBQUFBQlFZRUFCb0FBQUFBQmdJQUFnQURCZ0lBQWdBTEJoQUFPZ0FBQUQ4QUFBQThBQUFBQUFBQUFBQUFCWUE4QUFBQUNnQUNBRHdBQkFZRUFCb0FBQUFGQmdRQUd3QUFBQW9HQVFBQkFBQUZnRDBBQUFBS0FBSUFQUUFFQmdRQUd3QUFBQVVHQkFBY0FBQUFDZ1lCQUFFQUFBV0FQZ0FBQUFvQUFnQStBQVFHQkFBY0FBQUFCUVlFQUIwQUFBQUtCZ0VBQVFBQUJZQS9BQUFBQ2dBQ0FEOEFCQVlFQUJrQUFBQUZCZ1FBSFFBQUFBb0dBUUFCQUFBSGdFSUFBQUFFQWhBQUFBRHgvelF6Ky84QUFQSC83UVRtL3dvQUFnQkFBQUFLQWdBRUFBUUtBZ0FCQUEwQ0RBRHRCT2IvQUFEeC93QUFBQUFPQWd3QU5EUDcvd0FBOGY4QUFBQUFEd0lNQU8wRTV2OUdMZ1lBQUFBQUFBQUFCNEJEQUFBQUJBSVFBSUU5eHY5UzdUOEFnVDNHLzlFVU1BQUtBQUlBUVFBUUFFY0FBQUJVYUdWeVpTQnBjeUJoSUhaaGJHVnVZMlVnYjNJZ1kyaGhjbWRsSUdWeWNtOXlJSE52YldWM2FHVnlaU0JwYmlCMGFHbHpJR0Z5YjIxaGRHbGpJSE41YzNSbGJTNEFDZ0lBQkFBRUNnSUFBUUFOQWd3QTBSUXdBSUU5eHY4QUFBQUFEZ0lNQUZMdFB3Q0JQY2IvQUFBQUFBOENEQURSRkRBQUFoYlcvd0FBQUFBQUFBZUFSQUFBQUFRQ0VBRHlMYy8vS0ZDYUFQSXR6Ly9pSVlVQUNnQUNBRUlBQUFvQ0FBUUFCQW9DQUFFQURRSU1BT0loaFFEeUxjLy9BQUFBQUE0Q0RBQW9VSm9BOGkzUC93QUFBQUFQQWd3QTRpR0ZBRGhjNVA4QUFBQUFBQUFBQUFBQUFBQUFBQT09</t>
        </r>
      </text>
    </comment>
    <comment ref="K301" authorId="0">
      <text>
        <r>
          <rPr>
            <sz val="9"/>
            <color indexed="81"/>
            <rFont val="Tahoma"/>
            <family val="2"/>
          </rPr>
          <t>QzIxSDIxTjdPfE1BU1RFUiBTSEVFVFBpY3R1cmUgNTYxfFZtcERSREF4TURBRUF3SUJBQUFBQUFBQUFBQUFBQUNBQUFBQUFBTUFGZ0FBQUVOb1pXMUVjbUYzSURFeUxqQXVNaTR4TURjMkJBSVFBT3phYi85NTlvSC9PcU16QUtvMDB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i83VkFrV0NBUUFBQUFrQUJnSUJBQUFBQ1FBR1FnQUFCQUlBZ0FCQUE4SUFnQUJBQU9BUVFBQUFBUUNFQURzMm0vL2VmYUIvenFqTXdDcU5ORUFCSUFCQUFBQUFBSUlBQUFBQUFBbTlqTUFDZ0FDQUFJQU53UUJBQUVBQUFTQUFnQUFBQUFDQ0FBQUFBOEFFL3NaQUFvQUFnQURBQUlFQWdBSUFDc0VBZ0FBQUVnRUFBQTNCQUVBQVFhQUFBQUFBQUFDQ0FBQW9CSUFFeE1XQUFRQ0VBQUFZQXNBRXhNV0FKbTVFZ0FUMHgwQUl3Z0JBQUFDQndJQUFBQUFCdzBBQVFBQUFBTUFZQURJQUFNQVR3QUFBQUFFZ0FNQUFBQUFBZ2dBQUFBQUFBQUFBQUFLQUFJQUJBQUFBQVNBQkFBQUFBQUNDQUQvL3c0QTdRVG0vd29BQWdBRkFBQUFCSUFGQUFBQUFBSUlBQUFBQUFEYUNjei9DZ0FDQUFZQUFBQUVnQVlBQUFBQUFnZ0FBQURpLzlvSnpQOEtBQUlBQndBQUFBU0FCd0FBQUFBQ0NBQUFBTlAvN1FUbS93b0FBZ0FJQUFBQUJJQUlBQUFBQUFJSUFBQUE0djhBQUFBQUNnQUNBQWtBQUFBRWdBa0FBQUFBQWdnQUFBRFQveFA3R1FBS0FBSUFDZ0FDQkFJQUJ3QXJCQUlBQUFCSUJBQUFCb0FBQUFBQUFBSUlBRFNUMXY4VFl4WUFCQUlRQU0xc3ovOFRZeFlBTkpQVy8wYVdIUUFqQ0FFQUFBSUhBZ0FBQUFBSERRQUJBQUFBQXdCZ0FNZ0FBd0JPQUFBQUFBU0FDZ0FBQUFBQ0NBQzlNOS8vR21NMUFBb0FBZ0FMQUFBQUJJQUxBQUFBQUFJSUFHUG95UDhHZGtrQUNnQUNBQXdBQUFBRWdBd0FBQUFBQWdnQVVPMnUvd1oyT2dBS0FBSUFEUUFDQkFJQUJ3QXJCQUlBQUFCSUJBQUFCb0FBQUFBQUFBSUlBSU9Bc3Y4RzNqWUFCQUlRQUIxYXEvOEczallBZzRDeS96b1JQZ0FqQ0FFQUFBSUhBZ0FBQUFBSERRQUJBQUFBQXdCZ0FNZ0FBd0JPQUFBQUFBU0FEUUFBQUFBQ0NBQVRLclgvMmgwZEFBb0FBZ0FPQUFJRUFnQUhBQ3NFQWdBQUFFZ0VBQUFHZ0FBQUFBQUFBZ2dBUnIyNC85cUZHUUFFQWhBQTRKYXgvOXFGR1FCR3Ziai9EYmtnQUNNSUFRQUFBZ2NDQUFBQUFBY05BQUVBQUFBREFHQUF5QUFEQUU0QUFBQUFCSUFPQUFBQUFBSUlBQ29MelAvMFMyY0FDZ0FDQUE4QUFBQUVnQThBQUFBQUFnZ0FNblBuLzdGL2N3QUtBQUlBRUFBQUFBU0FFQUFBQUFBQ0NBRDVsZXIvbmxXUkFBb0FBZ0FSQUFBQUJJQVJBQUFBQUFJSUFMbFEwdi9QOTZJQUNnQUNBQklBQUFBRWdCSUFBQUFBQWdnQXN1aTIveFBFbGdBS0FBSUFFd0FBQUFTQUV3QUFBQUFDQ0FEcXhiUC9KZTU0QUFvQUFnQVVBQUFBQklBVUFBQUFBQUlJQUhHam52OURacWdBQ2dBQ0FCVUFBQUFFZ0JVQUFBQUFBZ2dBVkJ1Qy93TWhud0FLQUFJQUZnQUNCQUlBQndBckJBSUFBQUJJQkFBQU53UUJBQUVHZ0FBQUFBQUFBZ2dBaDY2Ri93T0ptd0FFQWhBQUlZaCsvd09KbXdDSHJvWC9OcnlpQUNNSUFRQUFBZ2NDQUFBQUFBY05BQUVBQUFBREFHQUF5QUFEQUU0QUFBQUFCSUFXQUFBQUFBSUlBQ041Y1A5RFpyY0FDZ0FDQUJjQU53UUJBQUVBQUFTQUZ3QUFBQUFDQ0FCVUc0TC9nNnZQQUFvQUFnQVlBRGNFQVFBQkFBQUVnQmdBQUFBQUFnZ0FjYU9lLzBObXhnQUtBQUlBR1FBQ0JBSUFCd0FyQkFJQUFRQklCQUFBTndRQkFBRUdnQUFBQUFBQUFnZ0FwVGFpLzBQT3dnQUVBaEFBUGhDYi8wUE93Z0NsTnFML3FqVFJBQ01JQVFBQUFnY0NBQUFBQlFjQkFBRUFCdzRBQVFBQUFBTUFZQURJQUFNQVRrZ0FBQUFBQklBWkFBQUFBQUlJQVAvL0RnREhEckwvQ2dBQ0FCb0FBQUFFZ0JvQUFBQUFBZ2dBN2RVc0FBRHNydjhLQUFJQUd3QUNCQUlBQndBckJBSUFBQUJJQkFBQU53UUJBQUVHZ0FBQUFBQUFBZ2dBSUdrd0FBQlVxLzhFQWhBQXVrSXBBQUJVcS84Z2FUQUFNNGV5L3lNSUFRQUFBZ2NDQUFBQUFBY05BQUVBQUFBREFHQUF5QUFEQUU0QUFBQUFCSUFiQUFBQUFBSUlBTEFTTXdEVGs1SC9DZ0FDQUJ3QU53UUJBQUVBQUFTQUhBQUFBQUFDQ0FDZEZ4a0EwNU9DL3dvQUFnQWRBRGNFQVFBQkFBQUVnQjBBQUFBQUFnZ0FROHdDQUwrbWx2OEtBQUlBSGdBQ0JBSUFCd0FyQkFJQUFRQklCQUFBTndRQkFBRUdnQUFBQUFBQUFnZ0Evd2YrLzc4T2svOEVBaEFBbWVIMi83OE9rLzkyWHdZQTgwR2EveU1JQVFBQUFnY0NBQUFBQlFjQkFBUUVCd1lBQWdBQ0FBTUFBQWNPQUFFQUFBQURBR0FBeUFBREFFNUlBQUFBQUFXQUh3QUFBQW9BQWdBZkFBUUdCQUFCQUFBQUJRWUVBQUlBQUFBS0JnRUFBUUFBQllBZ0FBQUFDZ0FDQUNBQUJBWUVBQUlBQUFBRkJnUUFBd0FBQUFvR0FRQUJBQUFGZ0NFQUFBQUtBQUlBSVFBRUJnUUFBd0FBQUFVR0JBQUVBQUFBQUFZQ0FJQUFBQUFGZ0NJQUFBQUtBQUlBSWdBRUJnUUFCQUFBQUFVR0JBQUZBQUFBQUFZQ0FJQUFBQUFGZ0NNQUFBQUtBQUlBSXdBRUJnUUFCUUFBQUFVR0JBQUdBQUFBQUFZQ0FJQUFBQUFGZ0NRQUFBQUtBQUlBSkFBRUJnUUFCZ0FBQUFVR0JBQUhBQUFBQUFZQ0FJQUFBQUFGZ0NVQUFBQUtBQUlBSlFBRUJnUUFCd0FBQUFVR0JBQUlBQUFBQUFZQ0FJQUFBQUFGZ0NZQUFBQUtBQUlBSmdBRUJnUUFBd0FBQUFVR0JBQUlBQUFBQUFZQ0FJQUFBQUFGZ0NjQUFBQUtBQUlBSndBRUJnUUFDQUFBQUFVR0JBQUpBQUFBQUFBRmdDZ0FBQUFLQUFJQUtBQUVCZ1FBQ1FBQUFBVUdCQUFLQUFBQUFBWUNBSUFBQUFBRmdDa0FBQUFLQUFJQUtRQUVCZ1FBQ2dBQUFBVUdCQUFMQUFBQUFBWUNBSUFBQUFBRmdDb0FBQUFLQUFJQUtnQUVCZ1FBQ3dBQUFBVUdCQUFNQUFBQUFBWUNBSUFBQUFBRmdDc0FBQUFLQUFJQUt3QUVCZ1FBREFBQUFBVUdCQUFOQUFBQUFBWUNBSUFBQUFBRmdDd0FBQUFLQUFJQUxBQUVCZ1FBQ1FBQUFBVUdCQUFOQUFBQUFBWUNBSUFBQUFBRmdDMEFBQUFLQUFJQUxRQUVCZ1FBQ3dBQUFBVUdCQUFPQUFBQUFBQUZnQzRBQUFBS0FBSUFMZ0FFQmdRQURnQUFBQVVHQkFBUEFBQUFBQVlDQUlBQUFBQUZnQzhBQUFBS0FBSUFMd0FFQmdRQUR3QUFBQVVHQkFBUUFBQUFBQVlDQUlBQUFBQUZnREFBQUFBS0FBSUFNQUFFQmdRQUVBQUFBQVVHQkFBUkFBQUFBQVlDQUlBQUFBQUZnREVBQUFBS0FBSUFNUUFFQmdRQUVRQUFBQVVHQkFBU0FBQUFBQVlDQUlBQUFBQUZnRElBQUFBS0FBSUFNZ0FFQmdRQUVnQUFBQVVHQkFBVEFBQUFBQVlDQUlBQUFBQUZnRE1BQUFBS0FBSUFNd0FFQmdRQURnQUFBQVVHQkFBVEFBQUFBQVlDQUlBQUFBQUZnRFFBQUFBS0FBSUFOQUFFQmdRQUVnQUFBQVVHQkFBVUFBQUFDZ1lCQUFFQUFBV0FOUUFBQUFvQUFnQTFBQVFHQkFBVUFBQUFCUVlFQUJVQUFBQUFCZ0lBQWdBREJnSUFBZ0FMQmhBQU5BQUFBRGtBQUFBMkFBQUFBQUFBQUFBQUJZQTJBQUFBQ2dBQ0FEWUFCQVlFQUJVQUFBQUZCZ1FBRmdBQUFBb0dBUUFCQUFBRmdEY0FBQUFLQUFJQU53QUVCZ1FBRmdBQUFBVUdCQUFYQUFBQUNnWUJBQUVBQUFXQU9BQUFBQW9BQWdBNEFBUUdCQUFYQUFBQUJRWUVBQmdBQUFBS0JnRUFBUUFBQllBNUFBQUFDZ0FDQURrQUJBWUVBQlFBQUFBRkJnUUFHQUFBQUFvR0FRQUJBQUFGZ0RvQUFBQUtBQUlBT2dBRUJnUUFCUUFBQUFVR0JBQVpBQUFBQ2dZQkFBRUFBQVdBT3dBQUFBb0FBZ0E3QUFRR0JBQVpBQUFBQlFZRUFCb0FBQUFBQmdJQUFnQURCZ0lBQWdBTEJoQUFPZ0FBQUQ4QUFBQThBQUFBQUFBQUFBQUFCWUE4QUFBQUNnQUNBRHdBQkFZRUFCb0FBQUFGQmdRQUd3QUFBQW9HQVFBQkFBQUZnRDBBQUFBS0FBSUFQUUFFQmdRQUd3QUFBQVVHQkFBY0FBQUFDZ1lCQUFFQUFBV0FQZ0FBQUFvQUFnQStBQVFHQkFBY0FBQUFCUVlFQUIwQUFBQUtCZ0VBQVFBQUJZQS9BQUFBQ2dBQ0FEOEFCQVlFQUJrQUFBQUZCZ1FBSFFBQUFBb0dBUUFCQUFBSGdFSUFBQUFFQWhBQUFBRHgvelF6Ky84QUFQSC83UVRtL3dvQUFnQkFBQUFLQWdBRUFBUUtBZ0FCQUEwQ0RBRHRCT2IvQUFEeC93QUFBQUFPQWd3QU5EUDcvd0FBOGY4QUFBQUFEd0lNQU8wRTV2OUdMZ1lBQUFBQUFBQUFCNEJEQUFBQUJBSVFBSUU5eHY5UzdUOEFnVDNHLzlFVU1BQUtBQUlBUVFBUUFFY0FBQUJVYUdWeVpTQnBjeUJoSUhaaGJHVnVZMlVnYjNJZ1kyaGhjbWRsSUdWeWNtOXlJSE52YldWM2FHVnlaU0JwYmlCMGFHbHpJR0Z5YjIxaGRHbGpJSE41YzNSbGJTNEFDZ0lBQkFBRUNnSUFBUUFOQWd3QTBSUXdBSUU5eHY4QUFBQUFEZ0lNQUZMdFB3Q0JQY2IvQUFBQUFBOENEQURSRkRBQUFoYlcvd0FBQUFBQUFBZUFSQUFBQUFRQ0VBRHlMYy8vS0ZDYUFQSXR6Ly9pSVlVQUNnQUNBRUlBQUFvQ0FBUUFCQW9DQUFFQURRSU1BT0loaFFEeUxjLy9BQUFBQUE0Q0RBQW9VSm9BOGkzUC93QUFBQUFQQWd3QTRpR0ZBRGhjNVA4QUFBQUFBQUFBQUFBQUFBQUFBQT09</t>
        </r>
      </text>
    </comment>
    <comment ref="J302" authorId="0">
      <text>
        <r>
          <rPr>
            <sz val="9"/>
            <color indexed="81"/>
            <rFont val="Tahoma"/>
            <family val="2"/>
          </rPr>
          <t>QzI0SDI2RjROOE8yfE1BU1RFUiBTSEVFVFBpY3R1cmUgMTYzfFZtcERSREF4TURBRUF3SUJBQUFBQUFBQUFBQUFBQUNBQUFBQUFBTUFGZ0FBQUVOb1pXMUVjbUYzSURFeUxqQXVNaTR4TURjMkJBSVFBQUZnay84TlRGbjlNNU5PQUhwaVN2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hBQUFBQkFJUUFBQUFBQUFBQUFBQUFJREdCRHR1MHg4V0NBUUFBQUFrQUJnSUJBQUFBQ1FBR1FnQUFCQUlBZ0FCQUE4SUFnQUJBQU9BVWdBQUFBUUNFQUFCWUpQL0RVeFovVE9UVGdCNllrci9CSUFCQUFBQUFBSUlBUC8vTEFCNklrci9DZ0FDQUFJQU53UUJBQUVBQUFTQUFnQUFBQUFDQ0FELy94MEFaeWN3L3dvQUFnQURBQUlFQWdBSEFDc0VBZ0FBQUVnRUFBQUdnQUFBQUFBQUFnZ0FNNU1oQUdlUExQOEVBaEFBekd3YUFHZVBMUDh6a3lFQW1zSXoveU1JQVFBQUFnY0NBQUFBQUFjTkFBRUFBQUFEQUdBQXlBQURBRTRBQUFBQUJJQURBQUFBQUFJSUFBQUFBQUJuSnpEL0NnQUNBQVFBTndRQkFBRUFBQVNBQkFBQUFBQUNDQUFBQVBIL1V5d1cvd29BQWdBRkFEY0VBUUFCQUFBRWdBVUFBQUFBQWdnQUFBQUFBRUF4L1A0S0FBSUFCZ0FDQkFJQUJ3QXJCQUlBQUFCSUJBQUFCb0FBQUFBQUFBSUlBRE9UQXdCQW1maitCQUlRQU0xcy9QOUFtZmorTTVNREFIUE0vLzRqQ0FFQUFBSUhBZ0FBQUFBSERRQUJBQUFBQXdCZ0FNZ0FBd0JPQUFBQUFBU0FCZ0FBQUFBQ0NBQUJBUEgvTFRiaS9nb0FBZ0FIQURjRUFRQUJBQUFFZ0FjQUFBQUFBZ2dBQUFBQUFCbzd5UDRLQUFJQUNBQTNCQUVBQVFBQUJJQUlBQUFBQUFJSUFBRUE4ZjhIUUs3K0NnQUNBQWtBTndRQkFBRUFBQVNBQ1FBQUFBQUNDQUFBQUFBQTgwU1UvZ29BQWdBS0FBSUVBZ0FJQUNzRUFnQUFBRWdFQUFBM0JBRUFBUWFBQUFBQUFBQUNDQUFBb0FNQTgxeVEvZ1FDRUFBQVlQei84MXlRL3BtNUF3RHpISmorSXdnQkFBQUNCd0lBQUFBQUJ3MEFBUUFBQUFNQVlBRElBQU1BVHdBQUFBQUVnQW9BQUFBQUFnZ0FBQUR4LytCSmV2NEtBQUlBQ3dBQUFBU0FDd0FBQUFBQ0NBQUJBTlAvNEVsNi9nb0FBZ0FNQUFJRUFnQUhBQ3NFQWdBQUFFZ0VBQUFHZ0FBQUFBQUFBZ2dBTkpQVy8rQ3hkdjRFQWhBQXpXelAvK0N4ZHY0MGs5Yi9FK1Y5L2lNSUFRQUFBZ2NDQUFBQUFBY05BQUVBQUFBREFHQUF5QUFEQUU0QUFBQUFCSUFNQUFBQUFBSUlBQUFBeFAvTlRtRCtDZ0FDQUEwQUFBQUVnQTBBQUFBQUFnZ0FBQURULzdwVFJ2NEtBQUlBRGdBQUFBU0FEZ0FBQUFBQ0NBQUJBTVQvcGxncy9nb0FBZ0FQQUFJRUFnQUhBQ3NFQWdBQkFFZ0VBQUEzQkFFQUFRYUFBQUFBQUFBQ0NBQzhPNy8vcHNBby9nUUNFQUJXRmJqL3BzQW8valNUeC8vYTh5LytJd2dCQUFBQ0J3SUFBQUFGQndFQUJBUUhCZ0FDQUFJQUF3QUFCdzRBQVFBQUFBTUFZQURJQUFNQVRrZ0FBQUFBQklBUEFBQUFBQUlJQUFBQTAvK1RYUkwrQ2dBQ0FCQUFBQUFFZ0JBQUFBQUFBZ2dBQUFEeC81TmRFdjRLQUFJQUVRQUNCQUlBQndBckJBSUFBQUJJQkFBQUJvQUFBQUFBQUFJSUFEU1Q5UCtUeFE3K0JBSVFBTTFzN2YrVHhRNytOSlAwLzhiNEZmNGpDQUVBQUFJSEFnQUFBQUFIRFFBQkFBQUFBd0JnQU1nQUF3Qk9BQUFBQUFTQUVRQUFBQUFDQ0FBQUFBQUFnR0w0L1FvQUFnQVNBQUFBQklBU0FBQUFBQUlJQUFFQThmOXRaOTc5Q2dBQ0FCTUFBQUFFZ0JNQUFBQUFBZ2dBQVFEVC8yMW4zdjBLQUFJQUZBQUNCQUlBQndBckJBSUFBQUJJQkFBQUJvQUFBQUFBQUFJSUFEU1Qxdjl0ejlyOUJBSVFBTTFzei85dHo5cjlOSlBXLzZBQzR2MGpDQUVBQUFJSEFnQUFBQUFIRFFBQkFBQUFBd0JnQU1nQUF3Qk9BQUFBQUFTQUZBQUFBQUFDQ0FBQkFNVC9nR0w0L1FvQUFnQVZBQUFBQklBVkFBQUFBQUlJQUFFQXB2K0FZdmo5Q2dBQ0FCWUFBQUFFZ0JZQUFBQUFBZ2dBQVFDWC8yMW4zdjBLQUFJQUZ3QUNCQUlBQ0FBckJBSUFBQUJJQkFBQU53UUJBQUVHZ0FBQUFBQUFBZ2dBQWFDYS8yMS8ydjBFQWhBQUFXQ1QvMjEvMnYyYXVaci9iVC9pL1NNSUFRQUFBZ2NDQUFBQUFBY05BQUVBQUFBREFHQUF5QUFEQUU4QUFBQUFCSUFYQUFBQUFBSUlBQUFBbC8rVFhSTCtDZ0FDQUJnQUFnUUNBQWNBS3dRQ0FBSUFTQVFBQURjRUFRQUJCb0FBQUFBQUFBSUlBRFNUbXYrVHhRNytCQUlRQU0xc2svK1R4UTcrWjhhYy81TlZJZjRqQ0FFQUFBSUhBZ0FBQUFVSEFRQUJBQWNQQUFFQUFBQURBR0FBeUFBREFFNUlNZ0FBQUFBRWdCZ0FBQUFBQWdnQUFBQUFBRnBzeFAwS0FBSUFHUUFBQUFTQUdRQUFBQUFDQ0FELy94MEFXbXpFL1FvQUFnQWFBQUFBQklBYUFBQUFBQUlJQUFBQUxRQkdjYXI5Q2dBQ0FCc0FBQUFFZ0JzQUFBQUFBZ2dBLy84ZEFETjJrUDBLQUFJQUhBQUFBQVNBSEFBQUFBQUNDQUFBQUFBQU0zYVEvUW9BQWdBZEFBQUFCSUFkQUFBQUFBSUlBQUFBOGY4Z2UzYjlDZ0FDQUI0QUFnUUNBQWtBS3dRQ0FBQUFTQVFBQURjRUFRQUJCb0FBQUFBQUFBSUlBRFNUOVA4Z1IzUDlCQUlRQU0xczdmOGdSM1A5TkpQMC83bGdlZjBqQ0FFQUFBSUhBZ0FBQUFBSERRQUJBQUFBQXdCZ0FNZ0FBd0JHQUFBQUFBU0FIZ0FBQUFBQ0NBQUFBUEgvUm5HcS9Rb0FBZ0FmQUFBQUJJQWZBQUFBQUFJSUFQLy9MQUFnZTNiOUNnQUNBQ0FBQUFBRWdDQUFBQUFBQWdnQS8vOUtBQ0I3ZHYwS0FBSUFJUUFDQkFJQUNRQXJCQUlBQUFCSUJBQUFOd1FCQUFFR2dBQUFBQUFBQWdnQU01Tk9BQ0JIYy8wRUFoQUF6R3hIQUNCSGMvMHprMDRBdVdCNS9TTUlBUUFBQWdjQ0FBQUFBQWNOQUFFQUFBQURBR0FBeUFBREFFWUFBQUFBQklBaEFBQUFBQUlJQVAvL093QU5nRno5Q2dBQ0FDSUFBZ1FDQUFrQUt3UUNBQUFBU0FRQUFEY0VBUUFCQm9BQUFBQUFBQUlJQURPVFB3QU5URm45QkFJUUFNeHNPQUFOVEZuOU01TS9BS1psWC8wakNBRUFBQUlIQWdBQUFBQUhEUUFCQUFBQUF3QmdBTWdBQXdCR0FBQUFBQVNBSWdBQUFBQUNDQUQvL3gwQURZQmMvUW9BQWdBakFBSUVBZ0FKQUNzRUFnQUFBRWdFQUFBM0JBRUFBUWFBQUFBQUFBQUNDQUF6a3lFQURVeFovUVFDRUFETWJCb0FEVXhaL1RPVElRQ21aVi85SXdnQkFBQUNCd0lBQUFBQUJ3MEFBUUFBQUFNQVlBRElBQU1BUmdBQUFBQUVnQ01BQUFBQUFnZ0FBQUR4LzdwVFJ2NEtBQUlBSkFBQUFBU0FKQUFBQUFBQ0NBQUFBQUFBelU1Zy9nb0FBZ0FsQUFJRUFnQUhBQ3NFQWdBQUFFZ0VBQUFHZ0FBQUFBQUFBZ2dBTTVNREFNMjJYUDRFQWhBQXpXejgvODIyWFA0emt3TUFBT3BqL2lNSUFRQUFBZ2NDQUFBQUFBY05BQUVBQUFBREFHQUF5QUFEQUU0QUFBQUFCSUFsQUFBQUFBSUlBQUFBSGdCQU1meitDZ0FDQUNZQU53UUJBQUVBQUFTQUpnQUFBQUFDQ0FBQUFDMEFVeXdXL3dvQUFnQW5BRGNFQVFBQkFBQUZnQ2dBQUFBS0FBSUFLQUFFQmdRQUFRQUFBQVVHQkFBQ0FBQUFDZ1lCQUFFQUFBV0FLUUFBQUFvQUFnQXBBQVFHQkFBQ0FBQUFCUVlFQUFNQUFBQUtCZ0VBQVFBQUJZQXFBQUFBQ2dBQ0FDb0FCQVlFQUFNQUFBQUZCZ1FBQkFBQUFBb0dBUUFCQUFBRmdDc0FBQUFLQUFJQUt3QUVCZ1FBQkFBQUFBVUdCQUFGQUFBQUNnWUJBQUVBQUFXQUxBQUFBQW9BQWdBc0FBUUdCQUFGQUFBQUJRWUVBQVlBQUFBS0JnRUFBUUFBQllBdEFBQUFDZ0FDQUMwQUJBWUVBQVlBQUFBRkJnUUFCd0FBQUFvR0FRQUJBQUFGZ0M0QUFBQUtBQUlBTGdBRUJnUUFCd0FBQUFVR0JBQUlBQUFBQ2dZQkFBRUFBQVdBTHdBQUFBb0FBZ0F2QUFRR0JBQUlBQUFBQlFZRUFBa0FBQUFLQmdFQUFRQUFCWUF3QUFBQUNnQUNBREFBQkFZRUFBa0FBQUFGQmdRQUNnQUFBQW9HQVFBQkFBQUZnREVBQUFBS0FBSUFNUUFFQmdRQUNnQUFBQVVHQkFBTEFBQUFBQVlDQUlBQUFBQUZnRElBQUFBS0FBSUFNZ0FFQmdRQUN3QUFBQVVHQkFBTUFBQUFBQVlDQUlBQUFBQUZnRE1BQUFBS0FBSUFNd0FFQmdRQURBQUFBQVVHQkFBTkFBQUFBQVlDQUlBQUFBQUZnRFFBQUFBS0FBSUFOQUFFQmdRQURRQUFBQVVHQkFBT0FBQUFDZ1lCQUFFQUFBV0FOUUFBQUFvQUFnQTFBQVFHQkFBT0FBQUFCUVlFQUE4QUFBQUtCZ0VBQVFBQUJZQTJBQUFBQ2dBQ0FEWUFCQVlFQUE4QUFBQUZCZ1FBRUFBQUFBQUdBZ0NBQUFBQUJZQTNBQUFBQ2dBQ0FEY0FCQVlFQUJBQUFBQUZCZ1FBRVFBQUFBQUdBZ0NBQUFBQUJZQTRBQUFBQ2dBQ0FEZ0FCQVlFQUJFQUFBQUZCZ1FBRWdBQUFBQUdBZ0NBQUFBQUJZQTVBQUFBQ2dBQ0FEa0FCQVlFQUJJQUFBQUZCZ1FBRXdBQUFBQUdBZ0NBQUFBQUJZQTZBQUFBQ2dBQ0FEb0FCQVlFQUJNQUFBQUZCZ1FBRkFBQUFBQUdBZ0NBQUFBQUJZQTdBQUFBQ2dBQ0FEc0FCQVlFQUE4QUFBQUZCZ1FBRkFBQUFBQUdBZ0NBQUFBQUJZQThBQUFBQ2dBQ0FEd0FCQVlFQUJRQUFBQUZCZ1FBRlFBQUFBb0dBUUFCQUFBRmdEMEFBQUFLQUFJQVBRQUVCZ1FBRlFBQUFBVUdCQUFXQUFBQUFBWUNBQUlBQUFBRmdENEFBQUFLQUFJQVBnQUVCZ1FBRlFBQUFBVUdCQUFYQUFBQUNnWUJBQUVBQUFXQVB3QUFBQW9BQWdBL0FBUUdCQUFTQUFBQUJRWUVBQmdBQUFBQUFBV0FRQUFBQUFvQUFnQkFBQVFHQkFBWUFBQUFCUVlFQUJrQUFBQUFCZ0lBZ0FBQUFBV0FRUUFBQUFvQUFnQkJBQVFHQkFBWkFBQUFCUVlFQUJvQUFBQUFCZ0lBZ0FBQUFBV0FRZ0FBQUFvQUFnQkNBQVFHQkFBYUFBQUFCUVlFQUJzQUFBQUFCZ0lBZ0FBQUFBV0FRd0FBQUFvQUFnQkRBQVFHQkFBYkFBQUFCUVlFQUJ3QUFBQUFCZ0lBZ0FBQUFBV0FSQUFBQUFvQUFnQkVBQVFHQkFBY0FBQUFCUVlFQUIwQUFBQUtCZ0VBQVFBQUJZQkZBQUFBQ2dBQ0FFVUFCQVlFQUJ3QUFBQUZCZ1FBSGdBQUFBQUdBZ0NBQUFBQUJZQkdBQUFBQ2dBQ0FFWUFCQVlFQUJnQUFBQUZCZ1FBSGdBQUFBQUdBZ0NBQUFBQUJZQkhBQUFBQ2dBQ0FFY0FCQVlFQUJzQUFBQUZCZ1FBSHdBQUFBb0dBUUFCQUFBRmdFZ0FBQUFLQUFJQVNBQUVCZ1FBSHdBQUFBVUdCQUFnQUFBQUNnWUJBQUVBQUFXQVNRQUFBQW9BQWdCSkFBUUdCQUFmQUFBQUJRWUVBQ0VBQUFBS0JnRUFBUUFBQllCS0FBQUFDZ0FDQUVvQUJBWUVBQjhBQUFBRkJnUUFJZ0FBQUFvR0FRQUJBQUFGZ0VzQUFBQUtBQUlBU3dBRUJnUUFEUUFBQUFVR0JBQWpBQUFBQUFZQ0FJQUFBQUFGZ0V3QUFBQUtBQUlBVEFBRUJnUUFJd0FBQUFVR0JBQWtBQUFBQUFZQ0FJQUFBQUFGZ0UwQUFBQUtBQUlBVFFBRUJnUUFDZ0FBQUFVR0JBQWtBQUFBQUFZQ0FJQUFBQUFGZ0U0QUFBQUtBQUlBVGdBRUJnUUFCUUFBQUFVR0JBQWxBQUFBQ2dZQkFBRUFBQVdBVHdBQUFBb0FBZ0JQQUFRR0JBQWxBQUFBQlFZRUFDWUFBQUFLQmdFQUFRQUFCWUJRQUFBQUNnQUNBRkFBQkFZRUFBSUFBQUFGQmdRQUpnQUFBQW9HQVFBQkFBQUhnRk1BQUFBRUFoQUFBQURpL3hOOWRmNEFBT0wvelU1Zy9nb0FBZ0JSQUFBS0FnQUVBQVFLQWdBQkFBMENEQUROVG1EK0FBRGkvd0FBQUFBT0Fnd0FFMzExL2dBQTR2OEFBQUFBRHdJTUFNMU9ZUDVITHZmL0FBQUFBQUFBQjRCVUFBQUFCQUlRQUFFQTR2L0drQTMrQVFEaS80QmkrUDBLQUFJQVVnQUFDZ0lBQkFBRUNnSUFBUUFOQWd3QWdHTDQvUUVBNHY4QUFBQUFEZ0lNQU1hUURmNEJBT0wvQUFBQUFBOENEQUNBWXZqOVJ5NzMvd0FBQUFBQUFBZUFWUUFBQUFRQ0VBRC8vdzRBalorLy9mLy9EZ0JHY2FyOUNnQUNBRk1BQUFvQ0FBUUFCQW9DQUFFQURRSU1BRVp4cXYzLy93NEFBQUFBQUE0Q0RBQ05uNy85Ly84T0FBQUFBQUFQQWd3QVJuR3EvVVl1SkFBQUFBQUFBQUFBQUFBQUFBQUFBQT09</t>
        </r>
      </text>
    </comment>
    <comment ref="K302" authorId="0">
      <text>
        <r>
          <rPr>
            <sz val="9"/>
            <color indexed="81"/>
            <rFont val="Tahoma"/>
            <family val="2"/>
          </rPr>
          <t>QzI0SDI2RjROOE8yfE1BU1RFUiBTSEVFVFBpY3R1cmUgMTYzfFZtcERSREF4TURBRUF3SUJBQUFBQUFBQUFBQUFBQUNBQUFBQUFBTUFGZ0FBQUVOb1pXMUVjbUYzSURFeUxqQXVNaTR4TURjMkJBSVFBQUZnay84TlRGbjlNNU5PQUhwaVN2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hBQUFBQkFJUUFBQUFBQUFBQUFBQUFJREdCRHR1MHg4V0NBUUFBQUFrQUJnSUJBQUFBQ1FBR1FnQUFCQUlBZ0FCQUE4SUFnQUJBQU9BVWdBQUFBUUNFQUFCWUpQL0RVeFovVE9UVGdCNllrci9CSUFCQUFBQUFBSUlBUC8vTEFCNklrci9DZ0FDQUFJQU53UUJBQUVBQUFTQUFnQUFBQUFDQ0FELy94MEFaeWN3L3dvQUFnQURBQUlFQWdBSEFDc0VBZ0FBQUVnRUFBQUdnQUFBQUFBQUFnZ0FNNU1oQUdlUExQOEVBaEFBekd3YUFHZVBMUDh6a3lFQW1zSXoveU1JQVFBQUFnY0NBQUFBQUFjTkFBRUFBQUFEQUdBQXlBQURBRTRBQUFBQUJJQURBQUFBQUFJSUFBQUFBQUJuSnpEL0NnQUNBQVFBTndRQkFBRUFBQVNBQkFBQUFBQUNDQUFBQVBIL1V5d1cvd29BQWdBRkFEY0VBUUFCQUFBRWdBVUFBQUFBQWdnQUFBQUFBRUF4L1A0S0FBSUFCZ0FDQkFJQUJ3QXJCQUlBQUFCSUJBQUFCb0FBQUFBQUFBSUlBRE9UQXdCQW1maitCQUlRQU0xcy9QOUFtZmorTTVNREFIUE0vLzRqQ0FFQUFBSUhBZ0FBQUFBSERRQUJBQUFBQXdCZ0FNZ0FBd0JPQUFBQUFBU0FCZ0FBQUFBQ0NBQUJBUEgvTFRiaS9nb0FBZ0FIQURjRUFRQUJBQUFFZ0FjQUFBQUFBZ2dBQUFBQUFCbzd5UDRLQUFJQUNBQTNCQUVBQVFBQUJJQUlBQUFBQUFJSUFBRUE4ZjhIUUs3K0NnQUNBQWtBTndRQkFBRUFBQVNBQ1FBQUFBQUNDQUFBQUFBQTgwU1UvZ29BQWdBS0FBSUVBZ0FJQUNzRUFnQUFBRWdFQUFBM0JBRUFBUWFBQUFBQUFBQUNDQUFBb0FNQTgxeVEvZ1FDRUFBQVlQei84MXlRL3BtNUF3RHpISmorSXdnQkFBQUNCd0lBQUFBQUJ3MEFBUUFBQUFNQVlBRElBQU1BVHdBQUFBQUVnQW9BQUFBQUFnZ0FBQUR4LytCSmV2NEtBQUlBQ3dBQUFBU0FDd0FBQUFBQ0NBQUJBTlAvNEVsNi9nb0FBZ0FNQUFJRUFnQUhBQ3NFQWdBQUFFZ0VBQUFHZ0FBQUFBQUFBZ2dBTkpQVy8rQ3hkdjRFQWhBQXpXelAvK0N4ZHY0MGs5Yi9FK1Y5L2lNSUFRQUFBZ2NDQUFBQUFBY05BQUVBQUFBREFHQUF5QUFEQUU0QUFBQUFCSUFNQUFBQUFBSUlBQUFBeFAvTlRtRCtDZ0FDQUEwQUFBQUVnQTBBQUFBQUFnZ0FBQURULzdwVFJ2NEtBQUlBRGdBQUFBU0FEZ0FBQUFBQ0NBQUJBTVQvcGxncy9nb0FBZ0FQQUFJRUFnQUhBQ3NFQWdBQkFFZ0VBQUEzQkFFQUFRYUFBQUFBQUFBQ0NBQzhPNy8vcHNBby9nUUNFQUJXRmJqL3BzQW8valNUeC8vYTh5LytJd2dCQUFBQ0J3SUFBQUFGQndFQUJBUUhCZ0FDQUFJQUF3QUFCdzRBQVFBQUFBTUFZQURJQUFNQVRrZ0FBQUFBQklBUEFBQUFBQUlJQUFBQTAvK1RYUkwrQ2dBQ0FCQUFBQUFFZ0JBQUFBQUFBZ2dBQUFEeC81TmRFdjRLQUFJQUVRQUNCQUlBQndBckJBSUFBQUJJQkFBQUJvQUFBQUFBQUFJSUFEU1Q5UCtUeFE3K0JBSVFBTTFzN2YrVHhRNytOSlAwLzhiNEZmNGpDQUVBQUFJSEFnQUFBQUFIRFFBQkFBQUFBd0JnQU1nQUF3Qk9BQUFBQUFTQUVRQUFBQUFDQ0FBQUFBQUFnR0w0L1FvQUFnQVNBQUFBQklBU0FBQUFBQUlJQUFFQThmOXRaOTc5Q2dBQ0FCTUFBQUFFZ0JNQUFBQUFBZ2dBQVFEVC8yMW4zdjBLQUFJQUZBQUNCQUlBQndBckJBSUFBQUJJQkFBQUJvQUFBQUFBQUFJSUFEU1Qxdjl0ejlyOUJBSVFBTTFzei85dHo5cjlOSlBXLzZBQzR2MGpDQUVBQUFJSEFnQUFBQUFIRFFBQkFBQUFBd0JnQU1nQUF3Qk9BQUFBQUFTQUZBQUFBQUFDQ0FBQkFNVC9nR0w0L1FvQUFnQVZBQUFBQklBVkFBQUFBQUlJQUFFQXB2K0FZdmo5Q2dBQ0FCWUFBQUFFZ0JZQUFBQUFBZ2dBQVFDWC8yMW4zdjBLQUFJQUZ3QUNCQUlBQ0FBckJBSUFBQUJJQkFBQU53UUJBQUVHZ0FBQUFBQUFBZ2dBQWFDYS8yMS8ydjBFQWhBQUFXQ1QvMjEvMnYyYXVaci9iVC9pL1NNSUFRQUFBZ2NDQUFBQUFBY05BQUVBQUFBREFHQUF5QUFEQUU4QUFBQUFCSUFYQUFBQUFBSUlBQUFBbC8rVFhSTCtDZ0FDQUJnQUFnUUNBQWNBS3dRQ0FBSUFTQVFBQURjRUFRQUJCb0FBQUFBQUFBSUlBRFNUbXYrVHhRNytCQUlRQU0xc2svK1R4UTcrWjhhYy81TlZJZjRqQ0FFQUFBSUhBZ0FBQUFVSEFRQUJBQWNQQUFFQUFBQURBR0FBeUFBREFFNUlNZ0FBQUFBRWdCZ0FBQUFBQWdnQUFBQUFBRnBzeFAwS0FBSUFHUUFBQUFTQUdRQUFBQUFDQ0FELy94MEFXbXpFL1FvQUFnQWFBQUFBQklBYUFBQUFBQUlJQUFBQUxRQkdjYXI5Q2dBQ0FCc0FBQUFFZ0JzQUFBQUFBZ2dBLy84ZEFETjJrUDBLQUFJQUhBQUFBQVNBSEFBQUFBQUNDQUFBQUFBQU0zYVEvUW9BQWdBZEFBQUFCSUFkQUFBQUFBSUlBQUFBOGY4Z2UzYjlDZ0FDQUI0QUFnUUNBQWtBS3dRQ0FBQUFTQVFBQURjRUFRQUJCb0FBQUFBQUFBSUlBRFNUOVA4Z1IzUDlCQUlRQU0xczdmOGdSM1A5TkpQMC83bGdlZjBqQ0FFQUFBSUhBZ0FBQUFBSERRQUJBQUFBQXdCZ0FNZ0FBd0JHQUFBQUFBU0FIZ0FBQUFBQ0NBQUFBUEgvUm5HcS9Rb0FBZ0FmQUFBQUJJQWZBQUFBQUFJSUFQLy9MQUFnZTNiOUNnQUNBQ0FBQUFBRWdDQUFBQUFBQWdnQS8vOUtBQ0I3ZHYwS0FBSUFJUUFDQkFJQUNRQXJCQUlBQUFCSUJBQUFOd1FCQUFFR2dBQUFBQUFBQWdnQU01Tk9BQ0JIYy8wRUFoQUF6R3hIQUNCSGMvMHprMDRBdVdCNS9TTUlBUUFBQWdjQ0FBQUFBQWNOQUFFQUFBQURBR0FBeUFBREFFWUFBQUFBQklBaEFBQUFBQUlJQVAvL093QU5nRno5Q2dBQ0FDSUFBZ1FDQUFrQUt3UUNBQUFBU0FRQUFEY0VBUUFCQm9BQUFBQUFBQUlJQURPVFB3QU5URm45QkFJUUFNeHNPQUFOVEZuOU01TS9BS1psWC8wakNBRUFBQUlIQWdBQUFBQUhEUUFCQUFBQUF3QmdBTWdBQXdCR0FBQUFBQVNBSWdBQUFBQUNDQUQvL3gwQURZQmMvUW9BQWdBakFBSUVBZ0FKQUNzRUFnQUFBRWdFQUFBM0JBRUFBUWFBQUFBQUFBQUNDQUF6a3lFQURVeFovUVFDRUFETWJCb0FEVXhaL1RPVElRQ21aVi85SXdnQkFBQUNCd0lBQUFBQUJ3MEFBUUFBQUFNQVlBRElBQU1BUmdBQUFBQUVnQ01BQUFBQUFnZ0FBQUR4LzdwVFJ2NEtBQUlBSkFBQUFBU0FKQUFBQUFBQ0NBQUFBQUFBelU1Zy9nb0FBZ0FsQUFJRUFnQUhBQ3NFQWdBQUFFZ0VBQUFHZ0FBQUFBQUFBZ2dBTTVNREFNMjJYUDRFQWhBQXpXejgvODIyWFA0emt3TUFBT3BqL2lNSUFRQUFBZ2NDQUFBQUFBY05BQUVBQUFBREFHQUF5QUFEQUU0QUFBQUFCSUFsQUFBQUFBSUlBQUFBSGdCQU1meitDZ0FDQUNZQU53UUJBQUVBQUFTQUpnQUFBQUFDQ0FBQUFDMEFVeXdXL3dvQUFnQW5BRGNFQVFBQkFBQUZnQ2dBQUFBS0FBSUFLQUFFQmdRQUFRQUFBQVVHQkFBQ0FBQUFDZ1lCQUFFQUFBV0FLUUFBQUFvQUFnQXBBQVFHQkFBQ0FBQUFCUVlFQUFNQUFBQUtCZ0VBQVFBQUJZQXFBQUFBQ2dBQ0FDb0FCQVlFQUFNQUFBQUZCZ1FBQkFBQUFBb0dBUUFCQUFBRmdDc0FBQUFLQUFJQUt3QUVCZ1FBQkFBQUFBVUdCQUFGQUFBQUNnWUJBQUVBQUFXQUxBQUFBQW9BQWdBc0FBUUdCQUFGQUFBQUJRWUVBQVlBQUFBS0JnRUFBUUFBQllBdEFBQUFDZ0FDQUMwQUJBWUVBQVlBQUFBRkJnUUFCd0FBQUFvR0FRQUJBQUFGZ0M0QUFBQUtBQUlBTGdBRUJnUUFCd0FBQUFVR0JBQUlBQUFBQ2dZQkFBRUFBQVdBTHdBQUFBb0FBZ0F2QUFRR0JBQUlBQUFBQlFZRUFBa0FBQUFLQmdFQUFRQUFCWUF3QUFBQUNnQUNBREFBQkFZRUFBa0FBQUFGQmdRQUNnQUFBQW9HQVFBQkFBQUZnREVBQUFBS0FBSUFNUUFFQmdRQUNnQUFBQVVHQkFBTEFBQUFBQVlDQUlBQUFBQUZnRElBQUFBS0FBSUFNZ0FFQmdRQUN3QUFBQVVHQkFBTUFBQUFBQVlDQUlBQUFBQUZnRE1BQUFBS0FBSUFNd0FFQmdRQURBQUFBQVVHQkFBTkFBQUFBQVlDQUlBQUFBQUZnRFFBQUFBS0FBSUFOQUFFQmdRQURRQUFBQVVHQkFBT0FBQUFDZ1lCQUFFQUFBV0FOUUFBQUFvQUFnQTFBQVFHQkFBT0FBQUFCUVlFQUE4QUFBQUtCZ0VBQVFBQUJZQTJBQUFBQ2dBQ0FEWUFCQVlFQUE4QUFBQUZCZ1FBRUFBQUFBQUdBZ0NBQUFBQUJZQTNBQUFBQ2dBQ0FEY0FCQVlFQUJBQUFBQUZCZ1FBRVFBQUFBQUdBZ0NBQUFBQUJZQTRBQUFBQ2dBQ0FEZ0FCQVlFQUJFQUFBQUZCZ1FBRWdBQUFBQUdBZ0NBQUFBQUJZQTVBQUFBQ2dBQ0FEa0FCQVlFQUJJQUFBQUZCZ1FBRXdBQUFBQUdBZ0NBQUFBQUJZQTZBQUFBQ2dBQ0FEb0FCQVlFQUJNQUFBQUZCZ1FBRkFBQUFBQUdBZ0NBQUFBQUJZQTdBQUFBQ2dBQ0FEc0FCQVlFQUE4QUFBQUZCZ1FBRkFBQUFBQUdBZ0NBQUFBQUJZQThBQUFBQ2dBQ0FEd0FCQVlFQUJRQUFBQUZCZ1FBRlFBQUFBb0dBUUFCQUFBRmdEMEFBQUFLQUFJQVBRQUVCZ1FBRlFBQUFBVUdCQUFXQUFBQUFBWUNBQUlBQUFBRmdENEFBQUFLQUFJQVBnQUVCZ1FBRlFBQUFBVUdCQUFYQUFBQUNnWUJBQUVBQUFXQVB3QUFBQW9BQWdBL0FBUUdCQUFTQUFBQUJRWUVBQmdBQUFBQUFBV0FRQUFBQUFvQUFnQkFBQVFHQkFBWUFBQUFCUVlFQUJrQUFBQUFCZ0lBZ0FBQUFBV0FRUUFBQUFvQUFnQkJBQVFHQkFBWkFBQUFCUVlFQUJvQUFBQUFCZ0lBZ0FBQUFBV0FRZ0FBQUFvQUFnQkNBQVFHQkFBYUFBQUFCUVlFQUJzQUFBQUFCZ0lBZ0FBQUFBV0FRd0FBQUFvQUFnQkRBQVFHQkFBYkFBQUFCUVlFQUJ3QUFBQUFCZ0lBZ0FBQUFBV0FSQUFBQUFvQUFnQkVBQVFHQkFBY0FBQUFCUVlFQUIwQUFBQUtCZ0VBQVFBQUJZQkZBQUFBQ2dBQ0FFVUFCQVlFQUJ3QUFBQUZCZ1FBSGdBQUFBQUdBZ0NBQUFBQUJZQkdBQUFBQ2dBQ0FFWUFCQVlFQUJnQUFBQUZCZ1FBSGdBQUFBQUdBZ0NBQUFBQUJZQkhBQUFBQ2dBQ0FFY0FCQVlFQUJzQUFBQUZCZ1FBSHdBQUFBb0dBUUFCQUFBRmdFZ0FBQUFLQUFJQVNBQUVCZ1FBSHdBQUFBVUdCQUFnQUFBQUNnWUJBQUVBQUFXQVNRQUFBQW9BQWdCSkFBUUdCQUFmQUFBQUJRWUVBQ0VBQUFBS0JnRUFBUUFBQllCS0FBQUFDZ0FDQUVvQUJBWUVBQjhBQUFBRkJnUUFJZ0FBQUFvR0FRQUJBQUFGZ0VzQUFBQUtBQUlBU3dBRUJnUUFEUUFBQUFVR0JBQWpBQUFBQUFZQ0FJQUFBQUFGZ0V3QUFBQUtBQUlBVEFBRUJnUUFJd0FBQUFVR0JBQWtBQUFBQUFZQ0FJQUFBQUFGZ0UwQUFBQUtBQUlBVFFBRUJnUUFDZ0FBQUFVR0JBQWtBQUFBQUFZQ0FJQUFBQUFGZ0U0QUFBQUtBQUlBVGdBRUJnUUFCUUFBQUFVR0JBQWxBQUFBQ2dZQkFBRUFBQVdBVHdBQUFBb0FBZ0JQQUFRR0JBQWxBQUFBQlFZRUFDWUFBQUFLQmdFQUFRQUFCWUJRQUFBQUNnQUNBRkFBQkFZRUFBSUFBQUFGQmdRQUpnQUFBQW9HQVFBQkFBQUhnRk1BQUFBRUFoQUFBQURpL3hOOWRmNEFBT0wvelU1Zy9nb0FBZ0JSQUFBS0FnQUVBQVFLQWdBQkFBMENEQUROVG1EK0FBRGkvd0FBQUFBT0Fnd0FFMzExL2dBQTR2OEFBQUFBRHdJTUFNMU9ZUDVITHZmL0FBQUFBQUFBQjRCVUFBQUFCQUlRQUFFQTR2L0drQTMrQVFEaS80QmkrUDBLQUFJQVVnQUFDZ0lBQkFBRUNnSUFBUUFOQWd3QWdHTDQvUUVBNHY4QUFBQUFEZ0lNQU1hUURmNEJBT0wvQUFBQUFBOENEQUNBWXZqOVJ5NzMvd0FBQUFBQUFBZUFWUUFBQUFRQ0VBRC8vdzRBalorLy9mLy9EZ0JHY2FyOUNnQUNBRk1BQUFvQ0FBUUFCQW9DQUFFQURRSU1BRVp4cXYzLy93NEFBQUFBQUE0Q0RBQ05uNy85Ly84T0FBQUFBQUFQQWd3QVJuR3EvVVl1SkFBQUFBQUFBQUFBQUFBQUFBQUFBQT09</t>
        </r>
      </text>
    </comment>
    <comment ref="J303" authorId="0">
      <text>
        <r>
          <rPr>
            <sz val="9"/>
            <color indexed="81"/>
            <rFont val="Tahoma"/>
            <family val="2"/>
          </rPr>
          <t>QzE2SDE2Q2xOTzJTfE1BU1RFUiBTSEVFVFBpY3R1cmUgNDU3fFZtcERSREF4TURBRUF3SUJBQUFBQUFBQUFBQUFBQUNBQUFBQUFBTUFGZ0FBQUVOb1pXMUVjbUYzSURFeUxqQXVNaTR4TURjMkJBSVFBQUJnd1AvQVhSbi95aXdKQUxLS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pBQUFBQkFJUUFBQUFBQUFBQUFBQUFJREdCSDJTTnhVV0NBUUFBQUFrQUJnSUJBQUFBQ1FBR1FnQUFCQUlBZ0FCQUE4SUFnQUJBQU9BTHdBQUFBUUNFQUFBWU1EL3dGMFovOG9zQ1FDeWgwNEFCSUFCQUFBQUFBSUlBREZ6QlFENXptZi9DZ0FDQUFJQUFnUUNBQkVBS3dRQ0FBQUFTQVFBQURjRUFRQUJCb0FBQUFBQUFBSUlBREVUQ1FENU5tVC9CQUlRQURIVEFRRDVObVQveWl3SkFHQ2RiZjhqQ0FFQUFBSUhBZ0FBQUFVSEFRQUJBQWNPQUFFQUFBQURBR0FBeUFBREFFTnNBQUFBQUFTQUFnQUFBQUFDQ0FBeWMvYi81dE5OL3dvQUFnQURBQUFBQklBREFBQUFBQUlJQURGekJRRFQyRFAvQ2dBQ0FBUUFBQUFFZ0FRQUFBQUFBZ2dBTW5QMi84RGRHZjhLQUFJQUJRQUFBQVNBQlFBQUFBQUNDQUF5YzlqL3dOMFovd29BQWdBR0FBQUFCSUFHQUFBQUFBSUlBREp6eWYvVDJEUC9DZ0FDQUFjQUFBQUVnQWNBQUFBQUFnZ0FNblBZLytiVFRmOEtBQUlBQ0FBQUFBU0FDQUFBQUFBQ0NBQXljOG4vK2M1bi93b0FBZ0FKQURjRUFRQUJBQUFFZ0FrQUFBQUFBZ2dBTW5QWS93ektnZjhLQUFJQUNnQUNCQUlBRUFBckJBSUFBQUJJQkFBQU53UUJBQUVHZ0FBQUFBQUFBZ2dBTWhQYy93eHVmdjhFQWhBQU10UFUvd3h1ZnYvTExOei9jeFNGL3lNSUFRQUFBZ2NDQUFBQUFBY05BQUVBQUFBREFHQUF5QUFEQUZNQUFBQUFCSUFLQUFBQUFBSUlBREp6eWY4Z3hadi9DZ0FDQUFzQU53UUJBQUVBQUFTQUN3QUFBQUFDQ0FBeWM5ai9NOEMxL3dvQUFnQU1BQUFBQklBTUFBQUFBQUlJQUhVL3pQODZLTkgvQ2dBQ0FBMEFBZ1FDQUFnQUt3UUNBQUFBU0FRQUFBYUFBQUFBQUFBQ0NBQjEzOC8vT2tETi93UUNFQUIxbjhqL09rRE4vdy81ei84NkFOWC9Jd2dCQUFBQ0J3SUFBQUFBQncwQUFRQUFBQU1BWUFESUFBTUFUd0FBQUFBRWdBMEFBQUFBQWdnQXo0cmkveWM3NWY4S0FBSUFEZ0FBQUFTQURnQUFBQUFDQ0FEamhmei9KenZXL3dvQUFnQVBBQUFBQklBUEFBQUFBQUlJQUI5Sjl2LzY0cmovQ2dBQ0FCQUFBQUFFZ0JBQUFBQUFBZ2dBQ0dqZi94TVJBd0FLQUFJQUVRQUFBQVNBRVFBQUFBQUNDQUFCQU1ULzBFUVBBQW9BQWdBU0FBSUVBZ0FJQUNzRUFnQUFBRWdFQUFBM0JBRUFBUWFBQUFBQUFBQUNDQUFBb01mLzBGd0xBQVFDRUFBQVlNRC8wRndMQUpxNXgvL1FIQk1BSXdnQkFBQUNCd0lBQUFBQUJ3MEFBUUFBQUFNQVlBRElBQU1BVHdBQUFBQUVnQklBQUFBQUFnZ0FTSzMzLzBTekZBQUtBQUlBRXdBQ0JBSUFCd0FyQkFJQUFRQklCQUFBTndRQkFBRUdnQUFBQUFBQUFnZ0FlMEQ3LzBSTEdBQUVBaEFBRlJyMC85N2tDUUI3UVB2L1JFc1lBQ01JQVFEL0FRY0JBUDhDQndJQUFBQUZCd0VBQXdBSERnQUJBQUFBQXdCZ0FNZ0FBd0JPU0FBQUFBQUVnQk1BQUFBQUFnZ0FnWXIwL3pLSk1nQUtBQUlBRkFBQUFBU0FGQUFBQUFBQ0NBQlE2T0wvY3M1S0FBb0FBZ0FWQURjRUFRQUJBQUFFZ0JVQUFBQUFBZ2dBUGI0QUFEbnhUUUFLQUFJQUZnQTNCQUVBQVFBQUJZQVhBQUFBQ2dBQ0FCY0FCQVlFQUFFQUFBQUZCZ1FBQWdBQUFBb0dBUUFCQUFBRmdCZ0FBQUFLQUFJQUdBQUVCZ1FBQWdBQUFBVUdCQUFEQUFBQUFBWUNBSUFBQUFBRmdCa0FBQUFLQUFJQUdRQUVCZ1FBQXdBQUFBVUdCQUFFQUFBQUFBWUNBSUFBQUFBRmdCb0FBQUFLQUFJQUdnQUVCZ1FBQkFBQUFBVUdCQUFGQUFBQUFBWUNBSUFBQUFBRmdCc0FBQUFLQUFJQUd3QUVCZ1FBQlFBQUFBVUdCQUFHQUFBQUFBWUNBSUFBQUFBRmdCd0FBQUFLQUFJQUhBQUVCZ1FBQmdBQUFBVUdCQUFIQUFBQUFBWUNBSUFBQUFBRmdCMEFBQUFLQUFJQUhRQUVCZ1FBQWdBQUFBVUdCQUFIQUFBQUFBWUNBSUFBQUFBRmdCNEFBQUFLQUFJQUhnQUVCZ1FBQndBQUFBVUdCQUFJQUFBQUNnWUJBQUVBQUFXQUh3QUFBQW9BQWdBZkFBUUdCQUFJQUFBQUJRWUVBQWtBQUFBS0JnRUFBUUFBQllBZ0FBQUFDZ0FDQUNBQUJBWUVBQWtBQUFBRkJnUUFDZ0FBQUFvR0FRQUJBQUFGZ0NFQUFBQUtBQUlBSVFBRUJnUUFDZ0FBQUFVR0JBQUxBQUFBQ2dZQkFBRUFBQVdBSWdBQUFBb0FBZ0FpQUFRR0JBQUxBQUFBQlFZRUFBd0FBQUFBQmdJQWdBQUFBQVdBSXdBQUFBb0FBZ0FqQUFRR0JBQU1BQUFBQlFZRUFBMEFBQUFBQmdJQWdBQUFBQVdBSkFBQUFBb0FBZ0FrQUFRR0JBQU5BQUFBQlFZRUFBNEFBQUFBQmdJQWdBQUFBQVdBSlFBQUFBb0FBZ0FsQUFRR0JBQU9BQUFBQlFZRUFBOEFBQUFBQmdJQWdBQUFBQVdBSmdBQUFBb0FBZ0FtQUFRR0JBQUxBQUFBQlFZRUFBOEFBQUFBQmdJQWdBQUFBQVdBSndBQUFBb0FBZ0FuQUFRR0JBQU5BQUFBQlFZRUFCQUFBQUFLQmdFQUFRQUFCWUFvQUFBQUNnQUNBQ2dBQkFZRUFCQUFBQUFGQmdRQUVRQUFBQUFHQWdBQ0FBQUFCWUFwQUFBQUNnQUNBQ2tBQkFZRUFCQUFBQUFGQmdRQUVnQUFBQW9HQVFBQkFBQUZnQ29BQUFBS0FBSUFLZ0FFQmdRQUVnQUFBQVVHQkFBVEFBQUFDZ1lCQUFFQUFBV0FLd0FBQUFvQUFnQXJBQVFHQkFBVEFBQUFCUVlFQUJRQUFBQUtCZ0VBQVFBQUJZQXNBQUFBQ2dBQ0FDd0FCQVlFQUJRQUFBQUZCZ1FBRlFBQUFBb0dBUUFCQUFBRmdDMEFBQUFLQUFJQUxRQUVCZ1FBRXdBQUFBVUdCQUFWQUFBQUNnWUJBQUVBQUFlQU1BQUFBQVFDRUFBeWMrZi9HUWRKL3pKejUvL1QyRFAvQ2dBQ0FDNEFBQW9DQUFRQUJBb0NBQUVBRFFJTUFOUFlNLzh5YytmL0FBQUFBQTRDREFBWkIwbi9NblBuL3dBQUFBQVBBZ3dBMDlnei8zaWgvUDhBQUFBQUFBQUhnREVBQUFBRUFoQUFzalhsLzNPeTIvK3lOZVgvOGRuTC93b0FBZ0F2QUFBS0FnQUVBQVFLQWdBQkFBMENEQUR4MmN2L3NqWGwvd0FBQUFBT0Fnd0FjN0xiLzdJMTVmOEFBQUFBRHdJTUFQSFp5Lzh6RHZYL0FBQUFBQUFBQUFBQUFBQUFBQUE9</t>
        </r>
      </text>
    </comment>
    <comment ref="K303" authorId="0">
      <text>
        <r>
          <rPr>
            <sz val="9"/>
            <color indexed="81"/>
            <rFont val="Tahoma"/>
            <family val="2"/>
          </rPr>
          <t>QzE2SDE2Q2xOTzJTfE1BU1RFUiBTSEVFVFBpY3R1cmUgNDU3fFZtcERSREF4TURBRUF3SUJBQUFBQUFBQUFBQUFBQUNBQUFBQUFBTUFGZ0FBQUVOb1pXMUVjbUYzSURFeUxqQXVNaTR4TURjMkJBSVFBQUJnd1AvQVhSbi95aXdKQUxLS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pBQUFBQkFJUUFBQUFBQUFBQUFBQUFJREdCSDJTTnhVV0NBUUFBQUFrQUJnSUJBQUFBQ1FBR1FnQUFCQUlBZ0FCQUE4SUFnQUJBQU9BTHdBQUFBUUNFQUFBWU1EL3dGMFovOG9zQ1FDeWgwNEFCSUFCQUFBQUFBSUlBREZ6QlFENXptZi9DZ0FDQUFJQUFnUUNBQkVBS3dRQ0FBQUFTQVFBQURjRUFRQUJCb0FBQUFBQUFBSUlBREVUQ1FENU5tVC9CQUlRQURIVEFRRDVObVQveWl3SkFHQ2RiZjhqQ0FFQUFBSUhBZ0FBQUFVSEFRQUJBQWNPQUFFQUFBQURBR0FBeUFBREFFTnNBQUFBQUFTQUFnQUFBQUFDQ0FBeWMvYi81dE5OL3dvQUFnQURBQUFBQklBREFBQUFBQUlJQURGekJRRFQyRFAvQ2dBQ0FBUUFBQUFFZ0FRQUFBQUFBZ2dBTW5QMi84RGRHZjhLQUFJQUJRQUFBQVNBQlFBQUFBQUNDQUF5YzlqL3dOMFovd29BQWdBR0FBQUFCSUFHQUFBQUFBSUlBREp6eWYvVDJEUC9DZ0FDQUFjQUFBQUVnQWNBQUFBQUFnZ0FNblBZLytiVFRmOEtBQUlBQ0FBQUFBU0FDQUFBQUFBQ0NBQXljOG4vK2M1bi93b0FBZ0FKQURjRUFRQUJBQUFFZ0FrQUFBQUFBZ2dBTW5QWS93ektnZjhLQUFJQUNnQUNCQUlBRUFBckJBSUFBQUJJQkFBQU53UUJBQUVHZ0FBQUFBQUFBZ2dBTWhQYy93eHVmdjhFQWhBQU10UFUvd3h1ZnYvTExOei9jeFNGL3lNSUFRQUFBZ2NDQUFBQUFBY05BQUVBQUFBREFHQUF5QUFEQUZNQUFBQUFCSUFLQUFBQUFBSUlBREp6eWY4Z3hadi9DZ0FDQUFzQU53UUJBQUVBQUFTQUN3QUFBQUFDQ0FBeWM5ai9NOEMxL3dvQUFnQU1BQUFBQklBTUFBQUFBQUlJQUhVL3pQODZLTkgvQ2dBQ0FBMEFBZ1FDQUFnQUt3UUNBQUFBU0FRQUFBYUFBQUFBQUFBQ0NBQjEzOC8vT2tETi93UUNFQUIxbjhqL09rRE4vdy81ei84NkFOWC9Jd2dCQUFBQ0J3SUFBQUFBQncwQUFRQUFBQU1BWUFESUFBTUFUd0FBQUFBRWdBMEFBQUFBQWdnQXo0cmkveWM3NWY4S0FBSUFEZ0FBQUFTQURnQUFBQUFDQ0FEamhmei9KenZXL3dvQUFnQVBBQUFBQklBUEFBQUFBQUlJQUI5Sjl2LzY0cmovQ2dBQ0FCQUFBQUFFZ0JBQUFBQUFBZ2dBQ0dqZi94TVJBd0FLQUFJQUVRQUFBQVNBRVFBQUFBQUNDQUFCQU1ULzBFUVBBQW9BQWdBU0FBSUVBZ0FJQUNzRUFnQUFBRWdFQUFBM0JBRUFBUWFBQUFBQUFBQUNDQUFBb01mLzBGd0xBQVFDRUFBQVlNRC8wRndMQUpxNXgvL1FIQk1BSXdnQkFBQUNCd0lBQUFBQUJ3MEFBUUFBQUFNQVlBRElBQU1BVHdBQUFBQUVnQklBQUFBQUFnZ0FTSzMzLzBTekZBQUtBQUlBRXdBQ0JBSUFCd0FyQkFJQUFRQklCQUFBTndRQkFBRUdnQUFBQUFBQUFnZ0FlMEQ3LzBSTEdBQUVBaEFBRlJyMC85N2tDUUI3UVB2L1JFc1lBQ01JQVFEL0FRY0JBUDhDQndJQUFBQUZCd0VBQXdBSERnQUJBQUFBQXdCZ0FNZ0FBd0JPU0FBQUFBQUVnQk1BQUFBQUFnZ0FnWXIwL3pLSk1nQUtBQUlBRkFBQUFBU0FGQUFBQUFBQ0NBQlE2T0wvY3M1S0FBb0FBZ0FWQURjRUFRQUJBQUFFZ0JVQUFBQUFBZ2dBUGI0QUFEbnhUUUFLQUFJQUZnQTNCQUVBQVFBQUJZQVhBQUFBQ2dBQ0FCY0FCQVlFQUFFQUFBQUZCZ1FBQWdBQUFBb0dBUUFCQUFBRmdCZ0FBQUFLQUFJQUdBQUVCZ1FBQWdBQUFBVUdCQUFEQUFBQUFBWUNBSUFBQUFBRmdCa0FBQUFLQUFJQUdRQUVCZ1FBQXdBQUFBVUdCQUFFQUFBQUFBWUNBSUFBQUFBRmdCb0FBQUFLQUFJQUdnQUVCZ1FBQkFBQUFBVUdCQUFGQUFBQUFBWUNBSUFBQUFBRmdCc0FBQUFLQUFJQUd3QUVCZ1FBQlFBQUFBVUdCQUFHQUFBQUFBWUNBSUFBQUFBRmdCd0FBQUFLQUFJQUhBQUVCZ1FBQmdBQUFBVUdCQUFIQUFBQUFBWUNBSUFBQUFBRmdCMEFBQUFLQUFJQUhRQUVCZ1FBQWdBQUFBVUdCQUFIQUFBQUFBWUNBSUFBQUFBRmdCNEFBQUFLQUFJQUhnQUVCZ1FBQndBQUFBVUdCQUFJQUFBQUNnWUJBQUVBQUFXQUh3QUFBQW9BQWdBZkFBUUdCQUFJQUFBQUJRWUVBQWtBQUFBS0JnRUFBUUFBQllBZ0FBQUFDZ0FDQUNBQUJBWUVBQWtBQUFBRkJnUUFDZ0FBQUFvR0FRQUJBQUFGZ0NFQUFBQUtBQUlBSVFBRUJnUUFDZ0FBQUFVR0JBQUxBQUFBQ2dZQkFBRUFBQVdBSWdBQUFBb0FBZ0FpQUFRR0JBQUxBQUFBQlFZRUFBd0FBQUFBQmdJQWdBQUFBQVdBSXdBQUFBb0FBZ0FqQUFRR0JBQU1BQUFBQlFZRUFBMEFBQUFBQmdJQWdBQUFBQVdBSkFBQUFBb0FBZ0FrQUFRR0JBQU5BQUFBQlFZRUFBNEFBQUFBQmdJQWdBQUFBQVdBSlFBQUFBb0FBZ0FsQUFRR0JBQU9BQUFBQlFZRUFBOEFBQUFBQmdJQWdBQUFBQVdBSmdBQUFBb0FBZ0FtQUFRR0JBQUxBQUFBQlFZRUFBOEFBQUFBQmdJQWdBQUFBQVdBSndBQUFBb0FBZ0FuQUFRR0JBQU5BQUFBQlFZRUFCQUFBQUFLQmdFQUFRQUFCWUFvQUFBQUNnQUNBQ2dBQkFZRUFCQUFBQUFGQmdRQUVRQUFBQUFHQWdBQ0FBQUFCWUFwQUFBQUNnQUNBQ2tBQkFZRUFCQUFBQUFGQmdRQUVnQUFBQW9HQVFBQkFBQUZnQ29BQUFBS0FBSUFLZ0FFQmdRQUVnQUFBQVVHQkFBVEFBQUFDZ1lCQUFFQUFBV0FLd0FBQUFvQUFnQXJBQVFHQkFBVEFBQUFCUVlFQUJRQUFBQUtCZ0VBQVFBQUJZQXNBQUFBQ2dBQ0FDd0FCQVlFQUJRQUFBQUZCZ1FBRlFBQUFBb0dBUUFCQUFBRmdDMEFBQUFLQUFJQUxRQUVCZ1FBRXdBQUFBVUdCQUFWQUFBQUNnWUJBQUVBQUFlQU1BQUFBQVFDRUFBeWMrZi9HUWRKL3pKejUvL1QyRFAvQ2dBQ0FDNEFBQW9DQUFRQUJBb0NBQUVBRFFJTUFOUFlNLzh5YytmL0FBQUFBQTRDREFBWkIwbi9NblBuL3dBQUFBQVBBZ3dBMDlnei8zaWgvUDhBQUFBQUFBQUhnREVBQUFBRUFoQUFzalhsLzNPeTIvK3lOZVgvOGRuTC93b0FBZ0F2QUFBS0FnQUVBQVFLQWdBQkFBMENEQUR4MmN2L3NqWGwvd0FBQUFBT0Fnd0FjN0xiLzdJMTVmOEFBQUFBRHdJTUFQSFp5Lzh6RHZYL0FBQUFBQUFBQUFBQUFBQUFBQUE9</t>
        </r>
      </text>
    </comment>
    <comment ref="J304" authorId="0">
      <text>
        <r>
          <rPr>
            <sz val="9"/>
            <color indexed="81"/>
            <rFont val="Tahoma"/>
            <family val="2"/>
          </rPr>
          <t>QzE3SDI0RjNOTzNTfE1BU1RFUiBTSEVFVFBpY3R1cmUgMjQ5fFZtcERSREF4TURBRUF3SUJBQUFBQUFBQUFBQUFBQUNBQUFBQUFBTUFGZ0FBQUVOb1pXMUVjbUYzSURFeUxqQXVNaTR4TURjMkJBSVFBSUNBV1AvYXljdi9yTFFPQU9iUnR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TndxL1JBV0NBUUFBQUFrQUJnSUJBQUFBQ1FBR1FnQUFCQUlBZ0FCQUE4SUFnQUJBQU9BTmdBQUFBUUNFQUNBZ0ZqLzJzbkwvNnkwRGdEbTBiVUFCSUFCQUFBQUFBSUlBQUFBQUFEYUNjei9DZ0FDQUFJQU53UUJBQUVBQUFTQUFnQUFBQUFDQ0FBQkFQSC83UVRtL3dvQUFnQURBRGNFQVFBQkFBQUVnQU1BQUFBQUFnZ0FBQUFBQUFBQUFBQUtBQUlBQkFBM0JBRUFBUUFBQklBRUFBQUFBQUlJQUFBQThmOFQreGtBQ2dBQ0FBVUFBZ1FDQUJBQUt3UUNBQUFBU0FRQUFBYUFBQUFBQUFBQ0NBQUFvUFQvRTU4V0FBUUNFQUFBWU8zL0U1OFdBSnE1OVA5NVJSMEFJd2dCQUFBQ0J3SUFBQUFBQncwQUFRQUFBQU1BWUFESUFBTUFVd0FBQUFBRWdBVUFBQUFBQWdnQUUvc0tBQlA3S0FBS0FBSUFCZ0FDQkFJQUNBQXJCQUlBQUFCSUJBQUFOd1FCQUFFR2dBQUFBQUFBQWdnQUU1c09BQk1USlFBRUFoQUFFMXNIQUJNVEpRQ3N0QTRBRTlNc0FDTUlBUUFBQWdjQ0FBQUFBQWNOQUFFQUFBQURBR0FBeUFBREFFOEFBQUFBQklBR0FBQUFBQUlJQU8wRTEvOFQrd29BQ2dBQ0FBY0FBZ1FDQUFnQUt3UUNBQUFBU0FRQUFEY0VBUUFCQm9BQUFBQUFBQUlJQU8yazJ2OFRFd2NBQkFJUUFPMWswLzhURXdjQWg3N2EveFBURGdBakNBRUFBQUlIQWdBQUFBQUhEUUFCQUFBQUF3QmdBTWdBQXdCUEFBQUFBQVNBQndBQUFBQUNDQUFBQU9ML0p2WXpBQW9BQWdBSUFBSUVBZ0FIQUNzRUFnQUFBRWdFQUFBR2dBQUFBQUFBQWdnQU5KUGwveVplTUFBRUFoQUF6V3plL3laZU1BQTBrK1gvV1pFM0FDTUlBUUFBQWdjQ0FBQUFBQWNOQUFFQUFBQURBR0FBeUFBREFFNEFBQUFBQklBSUFBQUFBQUlJQUFBQXhQOG05ak1BQ2dBQ0FBa0FOd1FCQUFFQUFBU0FDUUFBQUFBQ0NBQUFBTFgvT2ZGTkFBb0FBZ0FLQURjRUFRQUJBQUFFZ0FvQUFBQUFBZ2dBQUFERS8wenNad0FLQUFJQUN3QUFBQVNBQ3dBQUFBQUNDQUFBQU1UL1RPeUZBQW9BQWdBTUFEY0VBUUFCQUFBRWdBd0FBQUFBQWdnQUZQdmQvMHpzbEFBS0FBSUFEUUFDQkFJQUNBQXJCQUlBQVFCSUJBQUFOd1FCQUFFR2dBQUFBQUFBQWdnQUZKdmgvMHdFa1FBRUFoQUFGRnZhLzB3RWtRQ3R0T0gvZ1BlZkFDTUlBUUFBQWdjQ0FBQUFCUWNCQUFFQUJ3NEFBUUFBQUFNQVlBRElBQU1BVDBnQUFBQUFCSUFOQUFBQUFBSUlBTzBFcXY5TTdIWUFDZ0FDQUE0QU53UUJBQUVBQUFTQURnQUFBQUFDQ0FEYUNaRC9UT3huQUFvQUFnQVBBQUFBQklBUEFBQUFBQUlJQU5vSmtQOU03RWtBQ2dBQ0FCQUFBQUFFZ0JBQUFBQUFBZ2dBeHc1Mi8wenNPZ0FLQUFJQUVRQUFBQVNBRVFBQUFBQUNDQUMwRTF6L1RPeEpBQW9BQWdBU0FBQUFCSUFTQUFBQUFBSUlBTFFUWFA5TTdHY0FDZ0FDQUJNQUFBQUVnQk1BQUFBQUFnZ0F4dzUyLzB6c2RnQUtBQUlBRkFBQUFBU0FGQUFBQUFBQ0NBREhEbmIvVE95VUFBb0FBZ0FWQUFBQUJJQVZBQUFBQUFJSUFNY09kdjlNN0xJQUNnQUNBQllBQWdRQ0FBa0FLd1FDQUFBQVNBUUFBRGNFQVFBQkJvQUFBQUFBQUFJSUFQcWhlZjlNdUs4QUJBSVFBSlI3Y3Y5TXVLOEErcUY1LytiUnRRQWpDQUVBQUFJSEFnQUFBQUFIRFFBQkFBQUFBd0JnQU1nQUF3QkdBQUFBQUFTQUZnQUFBQUFDQ0FEYUNaRC9UT3lqQUFvQUFnQVhBQUlFQWdBSkFDc0VBZ0FBQUVnRUFBQTNCQUVBQVFhQUFBQUFBQUFDQ0FBTm5aUC9UTGlnQUFRQ0VBQ25kb3ovVExpZ0FBMmRrLy9tMGFZQUl3Z0JBQUFDQndJQUFBQUFCdzBBQVFBQUFBTUFZQURJQUFNQVJnQUFBQUFFZ0JjQUFBQUFBZ2dBdEJOYy8wenNvd0FLQUFJQUdBQUNCQUlBQ1FBckJBSUFBQUJJQkFBQU53UUJBQUVHZ0FBQUFBQUFBZ2dBNTZaZi8weTRvQUFFQWhBQWdJQlkvMHk0b0FEbnBsLy81dEdtQUNNSUFRQUFBZ2NDQUFBQUFBY05BQUVBQUFBREFHQUF5QUFEQUVZQUFBQUFCSUFZQUFBQUFBSUlBQUFBNHY5TTdHY0FDZ0FDQUJrQU53UUJBQUVBQUFTQUdRQUFBQUFDQ0FBQUFQSC9PZkZOQUFvQUFnQWFBRGNFQVFBQkFBQUZnQnNBQUFBS0FBSUFHd0FFQmdRQUFRQUFBQVVHQkFBQ0FBQUFDZ1lCQUFFQUFBV0FIQUFBQUFvQUFnQWNBQVFHQkFBQ0FBQUFCUVlFQUFNQUFBQUtCZ0VBQVFBQUJZQWRBQUFBQ2dBQ0FCMEFCQVlFQUFNQUFBQUZCZ1FBQkFBQUFBb0dBUUFCQUFBRmdCNEFBQUFLQUFJQUhnQUVCZ1FBQkFBQUFBVUdCQUFGQUFBQUFBWUNBQUlBQUFBRmdCOEFBQUFLQUFJQUh3QUVCZ1FBQkFBQUFBVUdCQUFHQUFBQUFBWUNBQUlBQUFBRmdDQUFBQUFLQUFJQUlBQUVCZ1FBQkFBQUFBVUdCQUFIQUFBQUNnWUJBQUVBQUFXQUlRQUFBQW9BQWdBaEFBUUdCQUFIQUFBQUJRWUVBQWdBQUFBS0JnRUFBUUFBQllBaUFBQUFDZ0FDQUNJQUJBWUVBQWdBQUFBRkJnUUFDUUFBQUFvR0FRQUJBQUFGZ0NNQUFBQUtBQUlBSXdBRUJnUUFDUUFBQUFVR0JBQUtBQUFBQ2dZQkFBRUFBQVdBSkFBQUFBb0FBZ0FrQUFRR0JBQUtBQUFBQlFZRUFBc0FBQUFLQmdFQUFRQUFCWUFsQUFBQUNnQUNBQ1VBQkFZRUFBc0FBQUFGQmdRQURBQUFBQW9HQVFBQkFBQUZnQ1lBQUFBS0FBSUFKZ0FFQmdRQUNnQUFBQVVHQkFBTkFBQUFDZ1lCQUFFQUFBV0FKd0FBQUFvQUFnQW5BQVFHQkFBTkFBQUFCUVlFQUE0QUFBQUtCZ0VBQVFBQUJZQW9BQUFBQ2dBQ0FDZ0FCQVlFQUE0QUFBQUZCZ1FBRHdBQUFBQUdBZ0NBQUFBQUJZQXBBQUFBQ2dBQ0FDa0FCQVlFQUE4QUFBQUZCZ1FBRUFBQUFBQUdBZ0NBQUFBQUJZQXFBQUFBQ2dBQ0FDb0FCQVlFQUJBQUFBQUZCZ1FBRVFBQUFBQUdBZ0NBQUFBQUJZQXJBQUFBQ2dBQ0FDc0FCQVlFQUJFQUFBQUZCZ1FBRWdBQUFBQUdBZ0NBQUFBQUJZQXNBQUFBQ2dBQ0FDd0FCQVlFQUJJQUFBQUZCZ1FBRXdBQUFBQUdBZ0NBQUFBQUJZQXRBQUFBQ2dBQ0FDMEFCQVlFQUE0QUFBQUZCZ1FBRXdBQUFBQUdBZ0NBQUFBQUJZQXVBQUFBQ2dBQ0FDNEFCQVlFQUJNQUFBQUZCZ1FBRkFBQUFBb0dBUUFCQUFBRmdDOEFBQUFLQUFJQUx3QUVCZ1FBRkFBQUFBVUdCQUFWQUFBQUNnWUJBQUVBQUFXQU1BQUFBQW9BQWdBd0FBUUdCQUFVQUFBQUJRWUVBQllBQUFBS0JnRUFBUUFBQllBeEFBQUFDZ0FDQURFQUJBWUVBQlFBQUFBRkJnUUFGd0FBQUFvR0FRQUJBQUFGZ0RJQUFBQUtBQUlBTWdBRUJnUUFDZ0FBQUFVR0JBQVlBQUFBQ2dZQkFBRUFBQVdBTXdBQUFBb0FBZ0F6QUFRR0JBQVlBQUFBQlFZRUFCa0FBQUFLQmdFQUFRQUFCWUEwQUFBQUNnQUNBRFFBQkFZRUFBY0FBQUFGQmdRQUdRQUFBQW9HQVFBQkFBQUhnRGNBQUFBRUFoQUF4dzUyLzVNYWJnREhEbmIvVE94WUFBb0FBZ0ExQUFBS0FnQUVBQVFLQWdBQkFBMENEQUJNN0ZnQXh3NTIvd0FBQUFBT0Fnd0FreHB1QU1jT2R2OEFBQUFBRHdJTUFFenNXQUFOUFl2L0FBQUFBQUFBQUFBQUFBQUFBQUE9</t>
        </r>
      </text>
    </comment>
    <comment ref="K304" authorId="0">
      <text>
        <r>
          <rPr>
            <sz val="9"/>
            <color indexed="81"/>
            <rFont val="Tahoma"/>
            <family val="2"/>
          </rPr>
          <t>QzE3SDI0RjNOTzNTfE1BU1RFUiBTSEVFVFBpY3R1cmUgMjQ5fFZtcERSREF4TURBRUF3SUJBQUFBQUFBQUFBQUFBQUNBQUFBQUFBTUFGZ0FBQUVOb1pXMUVjbUYzSURFeUxqQXVNaTR4TURjMkJBSVFBSUNBV1AvYXljdi9yTFFPQU9iUnR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TndxL1JBV0NBUUFBQUFrQUJnSUJBQUFBQ1FBR1FnQUFCQUlBZ0FCQUE4SUFnQUJBQU9BTmdBQUFBUUNFQUNBZ0ZqLzJzbkwvNnkwRGdEbTBiVUFCSUFCQUFBQUFBSUlBQUFBQUFEYUNjei9DZ0FDQUFJQU53UUJBQUVBQUFTQUFnQUFBQUFDQ0FBQkFQSC83UVRtL3dvQUFnQURBRGNFQVFBQkFBQUVnQU1BQUFBQUFnZ0FBQUFBQUFBQUFBQUtBQUlBQkFBM0JBRUFBUUFBQklBRUFBQUFBQUlJQUFBQThmOFQreGtBQ2dBQ0FBVUFBZ1FDQUJBQUt3UUNBQUFBU0FRQUFBYUFBQUFBQUFBQ0NBQUFvUFQvRTU4V0FBUUNFQUFBWU8zL0U1OFdBSnE1OVA5NVJSMEFJd2dCQUFBQ0J3SUFBQUFBQncwQUFRQUFBQU1BWUFESUFBTUFVd0FBQUFBRWdBVUFBQUFBQWdnQUUvc0tBQlA3S0FBS0FBSUFCZ0FDQkFJQUNBQXJCQUlBQUFCSUJBQUFOd1FCQUFFR2dBQUFBQUFBQWdnQUU1c09BQk1USlFBRUFoQUFFMXNIQUJNVEpRQ3N0QTRBRTlNc0FDTUlBUUFBQWdjQ0FBQUFBQWNOQUFFQUFBQURBR0FBeUFBREFFOEFBQUFBQklBR0FBQUFBQUlJQU8wRTEvOFQrd29BQ2dBQ0FBY0FBZ1FDQUFnQUt3UUNBQUFBU0FRQUFEY0VBUUFCQm9BQUFBQUFBQUlJQU8yazJ2OFRFd2NBQkFJUUFPMWswLzhURXdjQWg3N2EveFBURGdBakNBRUFBQUlIQWdBQUFBQUhEUUFCQUFBQUF3QmdBTWdBQXdCUEFBQUFBQVNBQndBQUFBQUNDQUFBQU9ML0p2WXpBQW9BQWdBSUFBSUVBZ0FIQUNzRUFnQUFBRWdFQUFBR2dBQUFBQUFBQWdnQU5KUGwveVplTUFBRUFoQUF6V3plL3laZU1BQTBrK1gvV1pFM0FDTUlBUUFBQWdjQ0FBQUFBQWNOQUFFQUFBQURBR0FBeUFBREFFNEFBQUFBQklBSUFBQUFBQUlJQUFBQXhQOG05ak1BQ2dBQ0FBa0FOd1FCQUFFQUFBU0FDUUFBQUFBQ0NBQUFBTFgvT2ZGTkFBb0FBZ0FLQURjRUFRQUJBQUFFZ0FvQUFBQUFBZ2dBQUFERS8wenNad0FLQUFJQUN3QUFBQVNBQ3dBQUFBQUNDQUFBQU1UL1RPeUZBQW9BQWdBTUFEY0VBUUFCQUFBRWdBd0FBQUFBQWdnQUZQdmQvMHpzbEFBS0FBSUFEUUFDQkFJQUNBQXJCQUlBQVFCSUJBQUFOd1FCQUFFR2dBQUFBQUFBQWdnQUZKdmgvMHdFa1FBRUFoQUFGRnZhLzB3RWtRQ3R0T0gvZ1BlZkFDTUlBUUFBQWdjQ0FBQUFCUWNCQUFFQUJ3NEFBUUFBQUFNQVlBRElBQU1BVDBnQUFBQUFCSUFOQUFBQUFBSUlBTzBFcXY5TTdIWUFDZ0FDQUE0QU53UUJBQUVBQUFTQURnQUFBQUFDQ0FEYUNaRC9UT3huQUFvQUFnQVBBQUFBQklBUEFBQUFBQUlJQU5vSmtQOU03RWtBQ2dBQ0FCQUFBQUFFZ0JBQUFBQUFBZ2dBeHc1Mi8wenNPZ0FLQUFJQUVRQUFBQVNBRVFBQUFBQUNDQUMwRTF6L1RPeEpBQW9BQWdBU0FBQUFCSUFTQUFBQUFBSUlBTFFUWFA5TTdHY0FDZ0FDQUJNQUFBQUVnQk1BQUFBQUFnZ0F4dzUyLzB6c2RnQUtBQUlBRkFBQUFBU0FGQUFBQUFBQ0NBREhEbmIvVE95VUFBb0FBZ0FWQUFBQUJJQVZBQUFBQUFJSUFNY09kdjlNN0xJQUNnQUNBQllBQWdRQ0FBa0FLd1FDQUFBQVNBUUFBRGNFQVFBQkJvQUFBQUFBQUFJSUFQcWhlZjlNdUs4QUJBSVFBSlI3Y3Y5TXVLOEErcUY1LytiUnRRQWpDQUVBQUFJSEFnQUFBQUFIRFFBQkFBQUFBd0JnQU1nQUF3QkdBQUFBQUFTQUZnQUFBQUFDQ0FEYUNaRC9UT3lqQUFvQUFnQVhBQUlFQWdBSkFDc0VBZ0FBQUVnRUFBQTNCQUVBQVFhQUFBQUFBQUFDQ0FBTm5aUC9UTGlnQUFRQ0VBQ25kb3ovVExpZ0FBMmRrLy9tMGFZQUl3Z0JBQUFDQndJQUFBQUFCdzBBQVFBQUFBTUFZQURJQUFNQVJnQUFBQUFFZ0JjQUFBQUFBZ2dBdEJOYy8wenNvd0FLQUFJQUdBQUNCQUlBQ1FBckJBSUFBQUJJQkFBQU53UUJBQUVHZ0FBQUFBQUFBZ2dBNTZaZi8weTRvQUFFQWhBQWdJQlkvMHk0b0FEbnBsLy81dEdtQUNNSUFRQUFBZ2NDQUFBQUFBY05BQUVBQUFBREFHQUF5QUFEQUVZQUFBQUFCSUFZQUFBQUFBSUlBQUFBNHY5TTdHY0FDZ0FDQUJrQU53UUJBQUVBQUFTQUdRQUFBQUFDQ0FBQUFQSC9PZkZOQUFvQUFnQWFBRGNFQVFBQkFBQUZnQnNBQUFBS0FBSUFHd0FFQmdRQUFRQUFBQVVHQkFBQ0FBQUFDZ1lCQUFFQUFBV0FIQUFBQUFvQUFnQWNBQVFHQkFBQ0FBQUFCUVlFQUFNQUFBQUtCZ0VBQVFBQUJZQWRBQUFBQ2dBQ0FCMEFCQVlFQUFNQUFBQUZCZ1FBQkFBQUFBb0dBUUFCQUFBRmdCNEFBQUFLQUFJQUhnQUVCZ1FBQkFBQUFBVUdCQUFGQUFBQUFBWUNBQUlBQUFBRmdCOEFBQUFLQUFJQUh3QUVCZ1FBQkFBQUFBVUdCQUFHQUFBQUFBWUNBQUlBQUFBRmdDQUFBQUFLQUFJQUlBQUVCZ1FBQkFBQUFBVUdCQUFIQUFBQUNnWUJBQUVBQUFXQUlRQUFBQW9BQWdBaEFBUUdCQUFIQUFBQUJRWUVBQWdBQUFBS0JnRUFBUUFBQllBaUFBQUFDZ0FDQUNJQUJBWUVBQWdBQUFBRkJnUUFDUUFBQUFvR0FRQUJBQUFGZ0NNQUFBQUtBQUlBSXdBRUJnUUFDUUFBQUFVR0JBQUtBQUFBQ2dZQkFBRUFBQVdBSkFBQUFBb0FBZ0FrQUFRR0JBQUtBQUFBQlFZRUFBc0FBQUFLQmdFQUFRQUFCWUFsQUFBQUNnQUNBQ1VBQkFZRUFBc0FBQUFGQmdRQURBQUFBQW9HQVFBQkFBQUZnQ1lBQUFBS0FBSUFKZ0FFQmdRQUNnQUFBQVVHQkFBTkFBQUFDZ1lCQUFFQUFBV0FKd0FBQUFvQUFnQW5BQVFHQkFBTkFBQUFCUVlFQUE0QUFBQUtCZ0VBQVFBQUJZQW9BQUFBQ2dBQ0FDZ0FCQVlFQUE0QUFBQUZCZ1FBRHdBQUFBQUdBZ0NBQUFBQUJZQXBBQUFBQ2dBQ0FDa0FCQVlFQUE4QUFBQUZCZ1FBRUFBQUFBQUdBZ0NBQUFBQUJZQXFBQUFBQ2dBQ0FDb0FCQVlFQUJBQUFBQUZCZ1FBRVFBQUFBQUdBZ0NBQUFBQUJZQXJBQUFBQ2dBQ0FDc0FCQVlFQUJFQUFBQUZCZ1FBRWdBQUFBQUdBZ0NBQUFBQUJZQXNBQUFBQ2dBQ0FDd0FCQVlFQUJJQUFBQUZCZ1FBRXdBQUFBQUdBZ0NBQUFBQUJZQXRBQUFBQ2dBQ0FDMEFCQVlFQUE0QUFBQUZCZ1FBRXdBQUFBQUdBZ0NBQUFBQUJZQXVBQUFBQ2dBQ0FDNEFCQVlFQUJNQUFBQUZCZ1FBRkFBQUFBb0dBUUFCQUFBRmdDOEFBQUFLQUFJQUx3QUVCZ1FBRkFBQUFBVUdCQUFWQUFBQUNnWUJBQUVBQUFXQU1BQUFBQW9BQWdBd0FBUUdCQUFVQUFBQUJRWUVBQllBQUFBS0JnRUFBUUFBQllBeEFBQUFDZ0FDQURFQUJBWUVBQlFBQUFBRkJnUUFGd0FBQUFvR0FRQUJBQUFGZ0RJQUFBQUtBQUlBTWdBRUJnUUFDZ0FBQUFVR0JBQVlBQUFBQ2dZQkFBRUFBQVdBTXdBQUFBb0FBZ0F6QUFRR0JBQVlBQUFBQlFZRUFCa0FBQUFLQmdFQUFRQUFCWUEwQUFBQUNnQUNBRFFBQkFZRUFBY0FBQUFGQmdRQUdRQUFBQW9HQVFBQkFBQUhnRGNBQUFBRUFoQUF4dzUyLzVNYWJnREhEbmIvVE94WUFBb0FBZ0ExQUFBS0FnQUVBQVFLQWdBQkFBMENEQUJNN0ZnQXh3NTIvd0FBQUFBT0Fnd0FreHB1QU1jT2R2OEFBQUFBRHdJTUFFenNXQUFOUFl2L0FBQUFBQUFBQUFBQUFBQUFBQUE9</t>
        </r>
      </text>
    </comment>
    <comment ref="J305" authorId="0">
      <text>
        <r>
          <rPr>
            <sz val="9"/>
            <color indexed="81"/>
            <rFont val="Tahoma"/>
            <family val="2"/>
          </rPr>
          <t>QzIxSDIxTjVPM3xNQVNURVIgU0hFRVRQaWN0dXJlIDI0NXxWbXBEUkRBeE1EQUVBd0lCQUFBQUFBQUFBQUFBQUFDQUFBQUFBQU1BRmdBQUFFTm9aVzFFY21GM0lERXlMakF1TWk0eE1EYzJCQUlRQUFCZ3dQK2dJRy8vbTVDb0FCdStp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53cS9SQVdDQVFBQUFBa0FCZ0lCQUFBQUNRQUdRZ0FBQkFJQWdBQkFBOElBZ0FCQUFPQVFRQUFBQVFDRUFBQVlNRC9vQ0J2LzV1UXFBQWJ2b2dBQklBQkFBQUFBQUlJQUFBQTR2K2dHSDcvQ2dBQ0FBSUFBZ1FDQUFjQUt3UUNBQUlBU0FRQUFEY0VBUUFCQm9BQUFBQUFBQUlJQURTVDVmK2dzSUgvQkFJUUFNMXMzditnSUcvL1o4Ym4vNkN3Z2Y4akNBRUEvd0VIQVFEL0FnY0NBQUFBQlFjQkFBTUFCdzhBQVFBQUFBTUFZQURJQUFNQVRrZ3lBQUFBQUFTQUFnQUFBQUFDQ0FBQUFQSC90Qk9ZL3dvQUFnQURBRGNFQVFBQkFBQUVnQU1BQUFBQUFnZ0FBQURpLzhjT3N2OEtBQUlBQkFBQUFBU0FCQUFBQUFBQ0NBQUFBTVQveHc2eS93b0FBZ0FGQUFJRUFnQUlBQ3NFQWdBQUFFZ0VBQUEzQkFFQUFRYUFBQUFBQUFBQ0NBQUFvTWYveHlhdS93UUNFQUFBWU1EL3h5YXUvNXE1eC8vSDVyWC9Jd2dCQUFBQ0J3SUFBQUFBQncwQUFRQUFBQU1BWUFESUFBTUFUd0FBQUFBRWdBVUFBQUFBQWdnQUFBRHgvOW9KelA4S0FBSUFCZ0FDQkFJQUJ3QXJCQUlBQUFCSUJBQUFCb0FBQUFBQUFBSUlBRFNUOVAvYWNjai9CQUlRQU0xczdmL2FjY2ovTkpQMC93Mmx6LzhqQ0FFQUFBSUhBZ0FBQUFBSERRQUJBQUFBQXdCZ0FNZ0FBd0JPQUFBQUFBU0FCZ0FBQUFBQ0NBRC8vdzRBMmduTS93b0FBZ0FIQURjRUFRQUJBQUFFZ0FjQUFBQUFBZ2dBQUFBZUFPMEU1djhLQUFJQUNBQTNCQUVBQVFBQUJJQUlBQUFBQUFJSUFBQUFEd0FBQUFBQUNnQUNBQWtBQWdRQ0FBY0FLd1FDQUFBQVNBUUFBQWFBQUFBQUFBQUNDQUF6a3hJQUFHajgvd1FDRUFETWJBc0FBR2o4L3pPVEVnQXptd01BSXdnQkFBQUNCd0lBQUFBQUJ3MEFBUUFBQUFNQVlBRElBQU1BVGdBQUFBQUVnQWtBQUFBQUFnZ0FBQUR4L3dBQUFBQUtBQUlBQ2dBQUFBU0FDZ0FBQUFBQ0NBQUFBT0wvN1FUbS93b0FBZ0FMQURjRUFRQUJBQUFFZ0FzQUFBQUFBZ2dBd0xybi94MklIQUFLQUFJQURBQUNCQUlBQndBckJBSUFBQUJJQkFBQUJvQUFBQUFBQUFJSUFQUk42LzhkOEJnQUJBSVFBSTBuNVA4ZDhCZ0E5RTNyLzFBaklBQWpDQUVBQUFJSEFnQUFBQUFIRFFBQkFBQUFBd0JnQU1nQUF3Qk9BQUFBQUFTQURBQUFBQUFDQ0FBQUFBQUFUaW91QUFvQUFnQU5BQUFBQklBTkFBQUFBQUlJQUVCRkdBQWRpQndBQ2dBQ0FBNEFBQUFFZ0E0QUFBQUFBZ2dBWGMwMEFGM05KUUFLQUFJQUR3QUNCQUlBQndBckJBSUFBUUJJQkFBQU53UUJBQUVHZ0FBQUFBQUFBZ2dBa0dBNEFGMDFJZ0FFQWhBQUtqb3hBRjAxSWdDUVlEZ0F3NXN3QUNNSUFRQUFBZ2NDQUFBQUJRY0JBQUVBQnc0QUFRQUFBQU1BWUFESUFBTUFUa2dBQUFBQUJJQVBBQUFBQUFJSUFMY1lTd0J4dWhFQUNnQUNBQkFBQUFBRWdCQUFBQUFBQWdnQTlOdEVBRVZpOVA4S0FBSUFFUUFBQUFTQUVRQUFBQUFDQ0FCT0oxc0FXVS9nL3dvQUFnQVNBQUFBQklBU0FBQUFBQUlJQUd1dmR3Q1psT24vQ2dBQ0FCTUFBQUFFZ0JNQUFBQUFBZ2dBZjZxUkFKbVUydjhLQUFJQUZBQUNCQUlBQ0FBckJBSUFBQUJJQkFBQU53UUJBQUVHZ0FBQUFBQUFBZ2dBZjBxVkFKbXMxdjhFQWhBQWZ3cU9BSm1zMXY4WVpKVUFtV3plL3lNSUFRQUFBZ2NDQUFBQUFBY05BQUVBQUFBREFHQUF5QUFEQUU4QUFBQUFCSUFVQUFBQUFBSUlBTm4xcHdDRnArNy9DZ0FDQUJVQU53UUJBQUVBQUFTQUZRQUFBQUFDQ0FBY3dwc0FqQThLQUFvQUFnQVdBQUlFQWdBSUFDc0VBZ0FBQUVnRUFBQTNCQUVBQVFhQUFBQUFBQUFDQ0FBY1lwOEFqQ2NHQUFRQ0VBQWNJcGdBakNjR0FMWjdud0NNNXcwQUl3Z0JBQUFDQndJQUFBQUFCdzBBQVFBQUFBTUFZQURJQUFNQVR3QUFBQUFFZ0JZQUFBQUFBZ2dBTHV4OUFNVHNCZ0FLQUFJQUZ3QUFBQVNBRndBQUFBQUNDQURVb0djQXNmOGFBQW9BQWdBWUFBQUFCSUFZQUFBQUFBSUlBQUFBQUFCT0trd0FDZ0FDQUJrQUFBQUVnQmtBQUFBQUFnZ0E3UVRtLzA0cVd3QUtBQUlBR2dBQUFBU0FHZ0FBQUFBQ0NBRHRCT2IvVGlwNUFBb0FBZ0FiQUFBQUJJQWJBQUFBQUFJSUFBQUFBQUJPS29nQUNnQUNBQndBQUFBRWdCd0FBQUFBQWdnQUUvc1pBRTRxZVFBS0FBSUFIUUFBQUFTQUhRQUFBQUFDQ0FBVCt4a0FUaXBiQUFvQUFnQWVBQUFBQllBZkFBQUFDZ0FDQUI4QUJBWUVBQUVBQUFBRkJnUUFBZ0FBQUFvR0FRQUJBQUFGZ0NBQUFBQUtBQUlBSUFBRUJnUUFBZ0FBQUFVR0JBQURBQUFBQ2dZQkFBRUFBQVdBSVFBQUFBb0FBZ0FoQUFRR0JBQURBQUFBQlFZRUFBUUFBQUFBQmdJQUFnQUFBQVdBSWdBQUFBb0FBZ0FpQUFRR0JBQURBQUFBQlFZRUFBVUFBQUFLQmdFQUFRQUFCWUFqQUFBQUNnQUNBQ01BQkFZRUFBVUFBQUFGQmdRQUJnQUFBQW9HQVFBQkFBQUZnQ1FBQUFBS0FBSUFKQUFFQmdRQUJnQUFBQVVHQkFBSEFBQUFDZ1lCQUFFQUFBV0FKUUFBQUFvQUFnQWxBQVFHQkFBSEFBQUFCUVlFQUFnQUFBQUtCZ0VBQVFBQUJZQW1BQUFBQ2dBQ0FDWUFCQVlFQUFnQUFBQUZCZ1FBQ1FBQUFBQUdBZ0NBQUFBQUJZQW5BQUFBQ2dBQ0FDY0FCQVlFQUFrQUFBQUZCZ1FBQ2dBQUFBb0dBUUFCQUFBRmdDZ0FBQUFLQUFJQUtBQUVCZ1FBQlFBQUFBVUdCQUFLQUFBQUNnWUJBQUVBQUFXQUtRQUFBQW9BQWdBcEFBUUdCQUFKQUFBQUJRWUVBQXNBQUFBQUJnSUFnQUFBQUFXQUtnQUFBQW9BQWdBcUFBUUdCQUFMQUFBQUJRWUVBQXdBQUFBQUJnSUFnQUFBQUFXQUt3QUFBQW9BQWdBckFBUUdCQUFNQUFBQUJRWUVBQTBBQUFBQUJnSUFnQUFBQUFXQUxBQUFBQW9BQWdBc0FBUUdCQUFJQUFBQUJRWUVBQTBBQUFBQUJnSUFnQUFBQUFXQUxRQUFBQW9BQWdBdEFBUUdCQUFOQUFBQUJRWUVBQTRBQUFBS0JnRUFBUUFBQllBdUFBQUFDZ0FDQUM0QUJBWUVBQTRBQUFBRkJnUUFEd0FBQUFvR0FRQUJBQUFGZ0M4QUFBQUtBQUlBTHdBRUJnUUFEd0FBQUFVR0JBQVFBQUFBQUFZQ0FJQUFBQUFGZ0RBQUFBQUtBQUlBTUFBRUJnUUFFQUFBQUFVR0JBQVJBQUFBQUFZQ0FJQUFBQUFGZ0RFQUFBQUtBQUlBTVFBRUJnUUFFUUFBQUFVR0JBQVNBQUFBQUFZQ0FJQUFBQUFGZ0RJQUFBQUtBQUlBTWdBRUJnUUFFZ0FBQUFVR0JBQVRBQUFBQ2dZQkFBRUFBQVdBTXdBQUFBb0FBZ0F6QUFRR0JBQVRBQUFBQlFZRUFCUUFBQUFLQmdFQUFRQUFCWUEwQUFBQUNnQUNBRFFBQkFZRUFCUUFBQUFGQmdRQUZRQUFBQW9HQVFBQkFBQUZnRFVBQUFBS0FBSUFOUUFFQmdRQUZRQUFBQVVHQkFBV0FBQUFDZ1lCQUFFQUFBV0FOZ0FBQUFvQUFnQTJBQVFHQkFBU0FBQUFCUVlFQUJZQUFBQUFCZ0lBZ0FBQUFBV0FOd0FBQUFvQUFnQTNBQVFHQkFBV0FBQUFCUVlFQUJjQUFBQUFCZ0lBZ0FBQUFBV0FPQUFBQUFvQUFnQTRBQVFHQkFBUEFBQUFCUVlFQUJjQUFBQUFCZ0lBZ0FBQUFBV0FPUUFBQUFvQUFnQTVBQVFHQkFBTUFBQUFCUVlFQUJnQUFBQUFBQVdBT2dBQUFBb0FBZ0E2QUFRR0JBQVlBQUFBQlFZRUFCa0FBQUFBQmdJQWdBQUFBQVdBT3dBQUFBb0FBZ0E3QUFRR0JBQVpBQUFBQlFZRUFCb0FBQUFBQmdJQWdBQUFBQVdBUEFBQUFBb0FBZ0E4QUFRR0JBQWFBQUFBQlFZRUFCc0FBQUFBQmdJQWdBQUFBQVdBUFFBQUFBb0FBZ0E5QUFRR0JBQWJBQUFBQlFZRUFCd0FBQUFBQmdJQWdBQUFBQVdBUGdBQUFBb0FBZ0ErQUFRR0JBQWNBQUFBQlFZRUFCMEFBQUFBQmdJQWdBQUFBQVdBUHdBQUFBb0FBZ0EvQUFRR0JBQVlBQUFBQlFZRUFCMEFBQUFBQmdJQWdBQUFBQWVBUWdBQUFBUUNFQUFBQUFBQTBIMGtBQUFBQUFCT3BSUUFDZ0FDQUVBQUVBQkhBQUFBVkdobGNtVWdhWE1nWVNCMllXeGxibU5sSUc5eUlHTm9ZWEpuWlNCbGNuSnZjaUJ6YjIxbGQyaGxjbVVnYVc0Z2RHaHBjeUJoY205dFlYUnBZeUJ6ZVhOMFpXMHVBQW9DQUFRQUJBb0NBQUVBRFFJTUFFNmxGQUFBQUFBQUFBQUFBQTRDREFEUWZTUUFBQUFBQUFBQUFBQVBBZ3dBVHFVVUFJSFlEd0FBQUFBQUFBQUhnRU1BQUFBRUFoQUFFV1JoQU12VkVnQVJaR0VBaGFmOS93b0FBZ0JCQUFBS0FnQUVBQVFLQWdBQkFBMENEQUNGcC8zL0VXUmhBQUFBQUFBT0Fnd0F5OVVTQUJGa1lRQUFBQUFBRHdJTUFJV24vZjlZa25ZQUFBQUFBQUFBQjRCRUFBQUFCQUlRQUFBQUFBQ1VXSDhBQUFBQUFFNHFhZ0FLQUFJQVFnQUFDZ0lBQkFBRUNnSUFBUUFOQWd3QVRpcHFBQUFBQUFBQUFBQUFEZ0lNQUpSWWZ3QUFBQUFBQUFBQUFBOENEQUJPS21vQVJpNFZBQUFBQUFBQUFBQUFBQUFBQUFBQQ==</t>
        </r>
      </text>
    </comment>
    <comment ref="K305" authorId="0">
      <text>
        <r>
          <rPr>
            <sz val="9"/>
            <color indexed="81"/>
            <rFont val="Tahoma"/>
            <family val="2"/>
          </rPr>
          <t>QzIxSDIxTjVPM3xNQVNURVIgU0hFRVRQaWN0dXJlIDI0NXxWbXBEUkRBeE1EQUVBd0lCQUFBQUFBQUFBQUFBQUFDQUFBQUFBQU1BRmdBQUFFTm9aVzFFY21GM0lERXlMakF1TWk0eE1EYzJCQUlRQUFCZ3dQK2dJRy8vbTVDb0FCdStp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53cS9SQVdDQVFBQUFBa0FCZ0lCQUFBQUNRQUdRZ0FBQkFJQWdBQkFBOElBZ0FCQUFPQVFRQUFBQVFDRUFBQVlNRC9vQ0J2LzV1UXFBQWJ2b2dBQklBQkFBQUFBQUlJQUFBQTR2K2dHSDcvQ2dBQ0FBSUFBZ1FDQUFjQUt3UUNBQUlBU0FRQUFEY0VBUUFCQm9BQUFBQUFBQUlJQURTVDVmK2dzSUgvQkFJUUFNMXMzditnSUcvL1o4Ym4vNkN3Z2Y4akNBRUEvd0VIQVFEL0FnY0NBQUFBQlFjQkFBTUFCdzhBQVFBQUFBTUFZQURJQUFNQVRrZ3lBQUFBQUFTQUFnQUFBQUFDQ0FBQUFQSC90Qk9ZL3dvQUFnQURBRGNFQVFBQkFBQUVnQU1BQUFBQUFnZ0FBQURpLzhjT3N2OEtBQUlBQkFBQUFBU0FCQUFBQUFBQ0NBQUFBTVQveHc2eS93b0FBZ0FGQUFJRUFnQUlBQ3NFQWdBQUFFZ0VBQUEzQkFFQUFRYUFBQUFBQUFBQ0NBQUFvTWYveHlhdS93UUNFQUFBWU1EL3h5YXUvNXE1eC8vSDVyWC9Jd2dCQUFBQ0J3SUFBQUFBQncwQUFRQUFBQU1BWUFESUFBTUFUd0FBQUFBRWdBVUFBQUFBQWdnQUFBRHgvOW9KelA4S0FBSUFCZ0FDQkFJQUJ3QXJCQUlBQUFCSUJBQUFCb0FBQUFBQUFBSUlBRFNUOVAvYWNjai9CQUlRQU0xczdmL2FjY2ovTkpQMC93Mmx6LzhqQ0FFQUFBSUhBZ0FBQUFBSERRQUJBQUFBQXdCZ0FNZ0FBd0JPQUFBQUFBU0FCZ0FBQUFBQ0NBRC8vdzRBMmduTS93b0FBZ0FIQURjRUFRQUJBQUFFZ0FjQUFBQUFBZ2dBQUFBZUFPMEU1djhLQUFJQUNBQTNCQUVBQVFBQUJJQUlBQUFBQUFJSUFBQUFEd0FBQUFBQUNnQUNBQWtBQWdRQ0FBY0FLd1FDQUFBQVNBUUFBQWFBQUFBQUFBQUNDQUF6a3hJQUFHajgvd1FDRUFETWJBc0FBR2o4L3pPVEVnQXptd01BSXdnQkFBQUNCd0lBQUFBQUJ3MEFBUUFBQUFNQVlBRElBQU1BVGdBQUFBQUVnQWtBQUFBQUFnZ0FBQUR4L3dBQUFBQUtBQUlBQ2dBQUFBU0FDZ0FBQUFBQ0NBQUFBT0wvN1FUbS93b0FBZ0FMQURjRUFRQUJBQUFFZ0FzQUFBQUFBZ2dBd0xybi94MklIQUFLQUFJQURBQUNCQUlBQndBckJBSUFBQUJJQkFBQUJvQUFBQUFBQUFJSUFQUk42LzhkOEJnQUJBSVFBSTBuNVA4ZDhCZ0E5RTNyLzFBaklBQWpDQUVBQUFJSEFnQUFBQUFIRFFBQkFBQUFBd0JnQU1nQUF3Qk9BQUFBQUFTQURBQUFBQUFDQ0FBQUFBQUFUaW91QUFvQUFnQU5BQUFBQklBTkFBQUFBQUlJQUVCRkdBQWRpQndBQ2dBQ0FBNEFBQUFFZ0E0QUFBQUFBZ2dBWGMwMEFGM05KUUFLQUFJQUR3QUNCQUlBQndBckJBSUFBUUJJQkFBQU53UUJBQUVHZ0FBQUFBQUFBZ2dBa0dBNEFGMDFJZ0FFQWhBQUtqb3hBRjAxSWdDUVlEZ0F3NXN3QUNNSUFRQUFBZ2NDQUFBQUJRY0JBQUVBQnc0QUFRQUFBQU1BWUFESUFBTUFUa2dBQUFBQUJJQVBBQUFBQUFJSUFMY1lTd0J4dWhFQUNnQUNBQkFBQUFBRWdCQUFBQUFBQWdnQTlOdEVBRVZpOVA4S0FBSUFFUUFBQUFTQUVRQUFBQUFDQ0FCT0oxc0FXVS9nL3dvQUFnQVNBQUFBQklBU0FBQUFBQUlJQUd1dmR3Q1psT24vQ2dBQ0FCTUFBQUFFZ0JNQUFBQUFBZ2dBZjZxUkFKbVUydjhLQUFJQUZBQUNCQUlBQ0FBckJBSUFBQUJJQkFBQU53UUJBQUVHZ0FBQUFBQUFBZ2dBZjBxVkFKbXMxdjhFQWhBQWZ3cU9BSm1zMXY4WVpKVUFtV3plL3lNSUFRQUFBZ2NDQUFBQUFBY05BQUVBQUFBREFHQUF5QUFEQUU4QUFBQUFCSUFVQUFBQUFBSUlBTm4xcHdDRnArNy9DZ0FDQUJVQU53UUJBQUVBQUFTQUZRQUFBQUFDQ0FBY3dwc0FqQThLQUFvQUFnQVdBQUlFQWdBSUFDc0VBZ0FBQUVnRUFBQTNCQUVBQVFhQUFBQUFBQUFDQ0FBY1lwOEFqQ2NHQUFRQ0VBQWNJcGdBakNjR0FMWjdud0NNNXcwQUl3Z0JBQUFDQndJQUFBQUFCdzBBQVFBQUFBTUFZQURJQUFNQVR3QUFBQUFFZ0JZQUFBQUFBZ2dBTHV4OUFNVHNCZ0FLQUFJQUZ3QUFBQVNBRndBQUFBQUNDQURVb0djQXNmOGFBQW9BQWdBWUFBQUFCSUFZQUFBQUFBSUlBQUFBQUFCT0trd0FDZ0FDQUJrQUFBQUVnQmtBQUFBQUFnZ0E3UVRtLzA0cVd3QUtBQUlBR2dBQUFBU0FHZ0FBQUFBQ0NBRHRCT2IvVGlwNUFBb0FBZ0FiQUFBQUJJQWJBQUFBQUFJSUFBQUFBQUJPS29nQUNnQUNBQndBQUFBRWdCd0FBQUFBQWdnQUUvc1pBRTRxZVFBS0FBSUFIUUFBQUFTQUhRQUFBQUFDQ0FBVCt4a0FUaXBiQUFvQUFnQWVBQUFBQllBZkFBQUFDZ0FDQUI4QUJBWUVBQUVBQUFBRkJnUUFBZ0FBQUFvR0FRQUJBQUFGZ0NBQUFBQUtBQUlBSUFBRUJnUUFBZ0FBQUFVR0JBQURBQUFBQ2dZQkFBRUFBQVdBSVFBQUFBb0FBZ0FoQUFRR0JBQURBQUFBQlFZRUFBUUFBQUFBQmdJQUFnQUFBQVdBSWdBQUFBb0FBZ0FpQUFRR0JBQURBQUFBQlFZRUFBVUFBQUFLQmdFQUFRQUFCWUFqQUFBQUNnQUNBQ01BQkFZRUFBVUFBQUFGQmdRQUJnQUFBQW9HQVFBQkFBQUZnQ1FBQUFBS0FBSUFKQUFFQmdRQUJnQUFBQVVHQkFBSEFBQUFDZ1lCQUFFQUFBV0FKUUFBQUFvQUFnQWxBQVFHQkFBSEFBQUFCUVlFQUFnQUFBQUtCZ0VBQVFBQUJZQW1BQUFBQ2dBQ0FDWUFCQVlFQUFnQUFBQUZCZ1FBQ1FBQUFBQUdBZ0NBQUFBQUJZQW5BQUFBQ2dBQ0FDY0FCQVlFQUFrQUFBQUZCZ1FBQ2dBQUFBb0dBUUFCQUFBRmdDZ0FBQUFLQUFJQUtBQUVCZ1FBQlFBQUFBVUdCQUFLQUFBQUNnWUJBQUVBQUFXQUtRQUFBQW9BQWdBcEFBUUdCQUFKQUFBQUJRWUVBQXNBQUFBQUJnSUFnQUFBQUFXQUtnQUFBQW9BQWdBcUFBUUdCQUFMQUFBQUJRWUVBQXdBQUFBQUJnSUFnQUFBQUFXQUt3QUFBQW9BQWdBckFBUUdCQUFNQUFBQUJRWUVBQTBBQUFBQUJnSUFnQUFBQUFXQUxBQUFBQW9BQWdBc0FBUUdCQUFJQUFBQUJRWUVBQTBBQUFBQUJnSUFnQUFBQUFXQUxRQUFBQW9BQWdBdEFBUUdCQUFOQUFBQUJRWUVBQTRBQUFBS0JnRUFBUUFBQllBdUFBQUFDZ0FDQUM0QUJBWUVBQTRBQUFBRkJnUUFEd0FBQUFvR0FRQUJBQUFGZ0M4QUFBQUtBQUlBTHdBRUJnUUFEd0FBQUFVR0JBQVFBQUFBQUFZQ0FJQUFBQUFGZ0RBQUFBQUtBQUlBTUFBRUJnUUFFQUFBQUFVR0JBQVJBQUFBQUFZQ0FJQUFBQUFGZ0RFQUFBQUtBQUlBTVFBRUJnUUFFUUFBQUFVR0JBQVNBQUFBQUFZQ0FJQUFBQUFGZ0RJQUFBQUtBQUlBTWdBRUJnUUFFZ0FBQUFVR0JBQVRBQUFBQ2dZQkFBRUFBQVdBTXdBQUFBb0FBZ0F6QUFRR0JBQVRBQUFBQlFZRUFCUUFBQUFLQmdFQUFRQUFCWUEwQUFBQUNnQUNBRFFBQkFZRUFCUUFBQUFGQmdRQUZRQUFBQW9HQVFBQkFBQUZnRFVBQUFBS0FBSUFOUUFFQmdRQUZRQUFBQVVHQkFBV0FBQUFDZ1lCQUFFQUFBV0FOZ0FBQUFvQUFnQTJBQVFHQkFBU0FBQUFCUVlFQUJZQUFBQUFCZ0lBZ0FBQUFBV0FOd0FBQUFvQUFnQTNBQVFHQkFBV0FBQUFCUVlFQUJjQUFBQUFCZ0lBZ0FBQUFBV0FPQUFBQUFvQUFnQTRBQVFHQkFBUEFBQUFCUVlFQUJjQUFBQUFCZ0lBZ0FBQUFBV0FPUUFBQUFvQUFnQTVBQVFHQkFBTUFBQUFCUVlFQUJnQUFBQUFBQVdBT2dBQUFBb0FBZ0E2QUFRR0JBQVlBQUFBQlFZRUFCa0FBQUFBQmdJQWdBQUFBQVdBT3dBQUFBb0FBZ0E3QUFRR0JBQVpBQUFBQlFZRUFCb0FBQUFBQmdJQWdBQUFBQVdBUEFBQUFBb0FBZ0E4QUFRR0JBQWFBQUFBQlFZRUFCc0FBQUFBQmdJQWdBQUFBQVdBUFFBQUFBb0FBZ0E5QUFRR0JBQWJBQUFBQlFZRUFCd0FBQUFBQmdJQWdBQUFBQVdBUGdBQUFBb0FBZ0ErQUFRR0JBQWNBQUFBQlFZRUFCMEFBQUFBQmdJQWdBQUFBQVdBUHdBQUFBb0FBZ0EvQUFRR0JBQVlBQUFBQlFZRUFCMEFBQUFBQmdJQWdBQUFBQWVBUWdBQUFBUUNFQUFBQUFBQTBIMGtBQUFBQUFCT3BSUUFDZ0FDQUVBQUVBQkhBQUFBVkdobGNtVWdhWE1nWVNCMllXeGxibU5sSUc5eUlHTm9ZWEpuWlNCbGNuSnZjaUJ6YjIxbGQyaGxjbVVnYVc0Z2RHaHBjeUJoY205dFlYUnBZeUJ6ZVhOMFpXMHVBQW9DQUFRQUJBb0NBQUVBRFFJTUFFNmxGQUFBQUFBQUFBQUFBQTRDREFEUWZTUUFBQUFBQUFBQUFBQVBBZ3dBVHFVVUFJSFlEd0FBQUFBQUFBQUhnRU1BQUFBRUFoQUFFV1JoQU12VkVnQVJaR0VBaGFmOS93b0FBZ0JCQUFBS0FnQUVBQVFLQWdBQkFBMENEQUNGcC8zL0VXUmhBQUFBQUFBT0Fnd0F5OVVTQUJGa1lRQUFBQUFBRHdJTUFJV24vZjlZa25ZQUFBQUFBQUFBQjRCRUFBQUFCQUlRQUFBQUFBQ1VXSDhBQUFBQUFFNHFhZ0FLQUFJQVFnQUFDZ0lBQkFBRUNnSUFBUUFOQWd3QVRpcHFBQUFBQUFBQUFBQUFEZ0lNQUpSWWZ3QUFBQUFBQUFBQUFBOENEQUJPS21vQVJpNFZBQUFBQUFBQUFBQUFBQUFBQUFBQQ==</t>
        </r>
      </text>
    </comment>
    <comment ref="J306" authorId="0">
      <text>
        <r>
          <rPr>
            <sz val="9"/>
            <color indexed="81"/>
            <rFont val="Tahoma"/>
            <family val="2"/>
          </rPr>
          <t>QzE4SDE4Q2xOTzJ8TUFTVEVSIFNIRUVUUGljdHVyZSA0MDN8Vm1wRFJEQXhNREFFQXdJQkFBQUFBQUFBQUFBQUFBQ0FBQUFBQUFNQUZnQUFBRU5vWlcxRWNtRjNJREV5TGpBdU1pNHhNRGMyQkFJUUFBQmdrLy90M2UvK3F1b0xBR3o4V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PSU1uQklXQ0FRQUFBQWtBQmdJQkFBQUFDUUFHUWdBQUJBSUFnQUJBQThJQWdBQkFBT0FNUUFBQUFRQ0VBQUFZSlAvN2Qzdi9xcnFDd0JzL0ZnQUJJQUJBQUFBQUFJSUFBRUE4Zjg1OFUwQUNnQUNBQUlBQWdRQ0FBZ0FLd1FDQUFFQVNBUUFBRGNFQVFBQkJvQUFBQUFBQUFJSUFBQ2c5UDg1Q1VvQUJBSVFBQUJnN2Y4NUNVb0Ftcm4wLzJ6OFdBQWpDQUVBQUFJSEFnQUFBQVVIQVFBQkFBY09BQUVBQUFBREFHQUF5QUFEQUU5SUFBQUFBQVNBQWdBQUFBQUNDQUFBQUFBQUp2WXpBQW9BQWdBREFEY0VBUUFCQUFBRWdBTUFBQUFBQWdnQUFBRHgveFA3R1FBS0FBSUFCQUEzQkFFQUFRQUFCSUFFQUFBQUFBSUlBQUFBQUFBQUFBQUFDZ0FDQUFVQUFnUUNBQWNBS3dRQ0FBRUFTQVFBQURjRUFRQUJCb0FBQUFBQUFBSUlBRE9UQXdBQWFQei9CQUlRQU0xcy9QOEFhUHovcXVvTEFET2JBd0FqQ0FFQUFBSUhBZ0FBQUFVSEFRQUZCQWNHQUFJQUFnQURBQUFIRGdBQkFBQUFBd0JnQU1nQUF3Qk9TQUFBQUFBRWdBVUFBQUFBQWdnQUFRRHgvKzBFNXY4S0FBSUFCZ0FBQUFTQUJnQUFBQUFDQ0FBQUFBQUEyZ25NL3dvQUFnQUhBQUFBQklBSEFBQUFBQUlJQUFBQThmL0hEckwvQ2dBQ0FBZ0FBQUFFZ0FnQUFBQUFBZ2dBQUFEVC84Y09zdjhLQUFJQUNRQUFBQVNBQ1FBQUFBQUNDQUFBQU1ULzJnbk0vd29BQWdBS0FBQUFCSUFLQUFBQUFBSUlBQUFBMC8vdEJPYi9DZ0FDQUFzQUFBQUVnQXNBQUFBQUFnZ0FBQURFLzdRVG1QOEtBQUlBREFBQUFBU0FEQUFBQUFBQ0NBQUFBS2IvdEJPWS93b0FBZ0FOQUFJRUFnQUlBQ3NFQWdBQUFFZ0VBQUEzQkFFQUFRYUFBQUFBQUFBQ0NBQUFvS24vdEN1VS93UUNFQUFBWUtML3RDdVUvNXE1cWYrMDY1di9Jd2dCQUFBQ0J3SUFBQUFBQncwQUFRQUFBQU1BWUFESUFBTUFUd0FBQUFBRWdBMEFBQUFBQWdnQUFBRFQvNkFZZnY4S0FBSUFEZ0FBQUFTQURnQUFBQUFDQ0FBVSsrei9vQmh2L3dvQUFnQVBBRGNFQVFBQkFBQUVnQThBQUFBQUFnZ0FBQURULzZBWVlQOEtBQUlBRUFBd0JBRUFCekVFRUFBbkFBQUFKZ0FBQUNnQUFBQUFBQUFBQUFBRWdCQUFBQUFBQWdnQUFBREUvNDBkUnY4S0FBSUFFUUFBQUFTQUVRQUFBQUFDQ0FBQUFOUC9laUlzL3dvQUFnQVNBQUFBQklBU0FBQUFBQUlJQUFBQXhQOW5KeEwvQ2dBQ0FCTUFBQUFFZ0JNQUFBQUFBZ2dBQUFDbS8yY25FdjhLQUFJQUZBQUFBQVNBRkFBQUFBQUNDQUFBQUpmL1V5ejQvZ29BQWdBVkFBSUVBZ0FSQUNzRUFnQUFBRWdFQUFBM0JBRUFBUWFBQUFBQUFBQUNDQUFBb0pyL1UwVDUvZ1FDRUFBQVlKUC83ZDN2L3BxNW12OVRSUG4rSXdnQkFQOEJCd0VBL3dJSEFnQUFBQVVIQVFBREFBY09BQUVBQUFBREFHQUF5QUFEQUVOc0FBQUFBQVNBRlFBQUFBQUNDQUFBQUpmL2VpSXMvd29BQWdBV0FBQUFCSUFXQUFBQUFBSUlBQUFBcHYrTkhVYi9DZ0FDQUJjQUFBQUZnQmdBQUFBS0FBSUFHQUFFQmdRQUFRQUFBQVVHQkFBQ0FBQUFDZ1lCQUFFQUFBV0FHUUFBQUFvQUFnQVpBQVFHQkFBQ0FBQUFCUVlFQUFNQUFBQUtCZ0VBQVFBQUJZQWFBQUFBQ2dBQ0FCb0FCQVlFQUFNQUFBQUZCZ1FBQkFBQUFBb0dBUUFCQUFBRmdCc0FBQUFLQUFJQUd3QUVCZ1FBQkFBQUFBVUdCQUFGQUFBQUNnWUJBQUVBQUFXQUhBQUFBQW9BQWdBY0FBUUdCQUFGQUFBQUJRWUVBQVlBQUFBQUJnSUFnQUFBQUFXQUhRQUFBQW9BQWdBZEFBUUdCQUFHQUFBQUJRWUVBQWNBQUFBQUJnSUFnQUFBQUFXQUhnQUFBQW9BQWdBZUFBUUdCQUFIQUFBQUJRWUVBQWdBQUFBQUJnSUFnQUFBQUFXQUh3QUFBQW9BQWdBZkFBUUdCQUFJQUFBQUJRWUVBQWtBQUFBQUJnSUFnQUFBQUFXQUlBQUFBQW9BQWdBZ0FBUUdCQUFKQUFBQUJRWUVBQW9BQUFBQUJnSUFnQUFBQUFXQUlRQUFBQW9BQWdBaEFBUUdCQUFGQUFBQUJRWUVBQW9BQUFBQUJnSUFnQUFBQUFXQUlnQUFBQW9BQWdBaUFBUUdCQUFJQUFBQUJRWUVBQXNBQUFBS0JnRUFBUUFBQllBakFBQUFDZ0FDQUNNQUJBWUVBQXNBQUFBRkJnUUFEQUFBQUFBR0FnQUNBQUFBQllBa0FBQUFDZ0FDQUNRQUJBWUVBQXNBQUFBRkJnUUFEUUFBQUFvR0FRQUJBQUFGZ0NVQUFBQUtBQUlBSlFBRUJnUUFEUUFBQUFVR0JBQU9BQUFBQ2dZQkFBRUFBQVdBSmdBQUFBb0FBZ0FtQUFRR0JBQU9BQUFBQlFZRUFBOEFBQUFLQmdFQUFRQUFCWUFuQUFBQUNnQUNBQ2NBQkFZRUFBMEFBQUFGQmdRQUR3QUFBQW9HQVFBQkFBQUZnQ2dBQUFBS0FBSUFLQUFFQmdRQUR3QUFBQVVHQkFBUUFBQUFBUVlDQUFZQUNnWUJBQUVBQUFXQUtRQUFBQW9BQWdBcEFBUUdCQUFRQUFBQUJRWUVBQkVBQUFBQUJnSUFnQUFBQUFXQUtnQUFBQW9BQWdBcUFBUUdCQUFSQUFBQUJRWUVBQklBQUFBQUJnSUFnQUFBQUFXQUt3QUFBQW9BQWdBckFBUUdCQUFTQUFBQUJRWUVBQk1BQUFBQUJnSUFnQUFBQUFXQUxBQUFBQW9BQWdBc0FBUUdCQUFUQUFBQUJRWUVBQlFBQUFBS0JnRUFBUUFBQllBdEFBQUFDZ0FDQUMwQUJBWUVBQk1BQUFBRkJnUUFGUUFBQUFBR0FnQ0FBQUFBQllBdUFBQUFDZ0FDQUM0QUJBWUVBQlVBQUFBRkJnUUFGZ0FBQUFBR0FnQ0FBQUFBQllBdkFBQUFDZ0FDQUM4QUJBWUVBQkFBQUFBRkJnUUFGZ0FBQUFBR0FnQ0FBQUFBQjRBeUFBQUFCQUlRQUFBQTR2OGdPT0gvQUFEaS85b0p6UDhLQUFJQU1BQUFDZ0lBQkFBRUNnSUFBUUFOQWd3QTJnbk0vd0FBNHY4QUFBQUFEZ0lNQUNBNDRmOEFBT0wvQUFBQUFBOENEQURhQ2N6L1J5NzMvd0FBQUFBQUFBZUFNd0FBQUFRQ0VBQUFBTFgvd0ZCQi93QUF0Zjk2SWl6L0NnQUNBREVBQUFvQ0FBUUFCQW9DQUFFQURRSU1BSG9pTFA4QUFMWC9BQUFBQUE0Q0RBREFVRUgvQUFDMS93QUFBQUFQQWd3QWVpSXMvMGN1eXY4QUFBQUFBQUFBQUFBQUFBQUFBQT09</t>
        </r>
      </text>
    </comment>
    <comment ref="K306" authorId="0">
      <text>
        <r>
          <rPr>
            <sz val="9"/>
            <color indexed="81"/>
            <rFont val="Tahoma"/>
            <family val="2"/>
          </rPr>
          <t>QzE4SDE4Q2xOTzJ8TUFTVEVSIFNIRUVUUGljdHVyZSA0MDN8Vm1wRFJEQXhNREFFQXdJQkFBQUFBQUFBQUFBQUFBQ0FBQUFBQUFNQUZnQUFBRU5vWlcxRWNtRjNJREV5TGpBdU1pNHhNRGMyQkFJUUFBQmdrLy90M2UvK3F1b0xBR3o4V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PSU1uQklXQ0FRQUFBQWtBQmdJQkFBQUFDUUFHUWdBQUJBSUFnQUJBQThJQWdBQkFBT0FNUUFBQUFRQ0VBQUFZSlAvN2Qzdi9xcnFDd0JzL0ZnQUJJQUJBQUFBQUFJSUFBRUE4Zjg1OFUwQUNnQUNBQUlBQWdRQ0FBZ0FLd1FDQUFFQVNBUUFBRGNFQVFBQkJvQUFBQUFBQUFJSUFBQ2c5UDg1Q1VvQUJBSVFBQUJnN2Y4NUNVb0Ftcm4wLzJ6OFdBQWpDQUVBQUFJSEFnQUFBQVVIQVFBQkFBY09BQUVBQUFBREFHQUF5QUFEQUU5SUFBQUFBQVNBQWdBQUFBQUNDQUFBQUFBQUp2WXpBQW9BQWdBREFEY0VBUUFCQUFBRWdBTUFBQUFBQWdnQUFBRHgveFA3R1FBS0FBSUFCQUEzQkFFQUFRQUFCSUFFQUFBQUFBSUlBQUFBQUFBQUFBQUFDZ0FDQUFVQUFnUUNBQWNBS3dRQ0FBRUFTQVFBQURjRUFRQUJCb0FBQUFBQUFBSUlBRE9UQXdBQWFQei9CQUlRQU0xcy9QOEFhUHovcXVvTEFET2JBd0FqQ0FFQUFBSUhBZ0FBQUFVSEFRQUZCQWNHQUFJQUFnQURBQUFIRGdBQkFBQUFBd0JnQU1nQUF3Qk9TQUFBQUFBRWdBVUFBQUFBQWdnQUFRRHgvKzBFNXY4S0FBSUFCZ0FBQUFTQUJnQUFBQUFDQ0FBQUFBQUEyZ25NL3dvQUFnQUhBQUFBQklBSEFBQUFBQUlJQUFBQThmL0hEckwvQ2dBQ0FBZ0FBQUFFZ0FnQUFBQUFBZ2dBQUFEVC84Y09zdjhLQUFJQUNRQUFBQVNBQ1FBQUFBQUNDQUFBQU1ULzJnbk0vd29BQWdBS0FBQUFCSUFLQUFBQUFBSUlBQUFBMC8vdEJPYi9DZ0FDQUFzQUFBQUVnQXNBQUFBQUFnZ0FBQURFLzdRVG1QOEtBQUlBREFBQUFBU0FEQUFBQUFBQ0NBQUFBS2IvdEJPWS93b0FBZ0FOQUFJRUFnQUlBQ3NFQWdBQUFFZ0VBQUEzQkFFQUFRYUFBQUFBQUFBQ0NBQUFvS24vdEN1VS93UUNFQUFBWUtML3RDdVUvNXE1cWYrMDY1di9Jd2dCQUFBQ0J3SUFBQUFBQncwQUFRQUFBQU1BWUFESUFBTUFUd0FBQUFBRWdBMEFBQUFBQWdnQUFBRFQvNkFZZnY4S0FBSUFEZ0FBQUFTQURnQUFBQUFDQ0FBVSsrei9vQmh2L3dvQUFnQVBBRGNFQVFBQkFBQUVnQThBQUFBQUFnZ0FBQURULzZBWVlQOEtBQUlBRUFBd0JBRUFCekVFRUFBbkFBQUFKZ0FBQUNnQUFBQUFBQUFBQUFBRWdCQUFBQUFBQWdnQUFBREUvNDBkUnY4S0FBSUFFUUFBQUFTQUVRQUFBQUFDQ0FBQUFOUC9laUlzL3dvQUFnQVNBQUFBQklBU0FBQUFBQUlJQUFBQXhQOW5KeEwvQ2dBQ0FCTUFBQUFFZ0JNQUFBQUFBZ2dBQUFDbS8yY25FdjhLQUFJQUZBQUFBQVNBRkFBQUFBQUNDQUFBQUpmL1V5ejQvZ29BQWdBVkFBSUVBZ0FSQUNzRUFnQUFBRWdFQUFBM0JBRUFBUWFBQUFBQUFBQUNDQUFBb0pyL1UwVDUvZ1FDRUFBQVlKUC83ZDN2L3BxNW12OVRSUG4rSXdnQkFQOEJCd0VBL3dJSEFnQUFBQVVIQVFBREFBY09BQUVBQUFBREFHQUF5QUFEQUVOc0FBQUFBQVNBRlFBQUFBQUNDQUFBQUpmL2VpSXMvd29BQWdBV0FBQUFCSUFXQUFBQUFBSUlBQUFBcHYrTkhVYi9DZ0FDQUJjQUFBQUZnQmdBQUFBS0FBSUFHQUFFQmdRQUFRQUFBQVVHQkFBQ0FBQUFDZ1lCQUFFQUFBV0FHUUFBQUFvQUFnQVpBQVFHQkFBQ0FBQUFCUVlFQUFNQUFBQUtCZ0VBQVFBQUJZQWFBQUFBQ2dBQ0FCb0FCQVlFQUFNQUFBQUZCZ1FBQkFBQUFBb0dBUUFCQUFBRmdCc0FBQUFLQUFJQUd3QUVCZ1FBQkFBQUFBVUdCQUFGQUFBQUNnWUJBQUVBQUFXQUhBQUFBQW9BQWdBY0FBUUdCQUFGQUFBQUJRWUVBQVlBQUFBQUJnSUFnQUFBQUFXQUhRQUFBQW9BQWdBZEFBUUdCQUFHQUFBQUJRWUVBQWNBQUFBQUJnSUFnQUFBQUFXQUhnQUFBQW9BQWdBZUFBUUdCQUFIQUFBQUJRWUVBQWdBQUFBQUJnSUFnQUFBQUFXQUh3QUFBQW9BQWdBZkFBUUdCQUFJQUFBQUJRWUVBQWtBQUFBQUJnSUFnQUFBQUFXQUlBQUFBQW9BQWdBZ0FBUUdCQUFKQUFBQUJRWUVBQW9BQUFBQUJnSUFnQUFBQUFXQUlRQUFBQW9BQWdBaEFBUUdCQUFGQUFBQUJRWUVBQW9BQUFBQUJnSUFnQUFBQUFXQUlnQUFBQW9BQWdBaUFBUUdCQUFJQUFBQUJRWUVBQXNBQUFBS0JnRUFBUUFBQllBakFBQUFDZ0FDQUNNQUJBWUVBQXNBQUFBRkJnUUFEQUFBQUFBR0FnQUNBQUFBQllBa0FBQUFDZ0FDQUNRQUJBWUVBQXNBQUFBRkJnUUFEUUFBQUFvR0FRQUJBQUFGZ0NVQUFBQUtBQUlBSlFBRUJnUUFEUUFBQUFVR0JBQU9BQUFBQ2dZQkFBRUFBQVdBSmdBQUFBb0FBZ0FtQUFRR0JBQU9BQUFBQlFZRUFBOEFBQUFLQmdFQUFRQUFCWUFuQUFBQUNnQUNBQ2NBQkFZRUFBMEFBQUFGQmdRQUR3QUFBQW9HQVFBQkFBQUZnQ2dBQUFBS0FBSUFLQUFFQmdRQUR3QUFBQVVHQkFBUUFBQUFBUVlDQUFZQUNnWUJBQUVBQUFXQUtRQUFBQW9BQWdBcEFBUUdCQUFRQUFBQUJRWUVBQkVBQUFBQUJnSUFnQUFBQUFXQUtnQUFBQW9BQWdBcUFBUUdCQUFSQUFBQUJRWUVBQklBQUFBQUJnSUFnQUFBQUFXQUt3QUFBQW9BQWdBckFBUUdCQUFTQUFBQUJRWUVBQk1BQUFBQUJnSUFnQUFBQUFXQUxBQUFBQW9BQWdBc0FBUUdCQUFUQUFBQUJRWUVBQlFBQUFBS0JnRUFBUUFBQllBdEFBQUFDZ0FDQUMwQUJBWUVBQk1BQUFBRkJnUUFGUUFBQUFBR0FnQ0FBQUFBQllBdUFBQUFDZ0FDQUM0QUJBWUVBQlVBQUFBRkJnUUFGZ0FBQUFBR0FnQ0FBQUFBQllBdkFBQUFDZ0FDQUM4QUJBWUVBQkFBQUFBRkJnUUFGZ0FBQUFBR0FnQ0FBQUFBQjRBeUFBQUFCQUlRQUFBQTR2OGdPT0gvQUFEaS85b0p6UDhLQUFJQU1BQUFDZ0lBQkFBRUNnSUFBUUFOQWd3QTJnbk0vd0FBNHY4QUFBQUFEZ0lNQUNBNDRmOEFBT0wvQUFBQUFBOENEQURhQ2N6L1J5NzMvd0FBQUFBQUFBZUFNd0FBQUFRQ0VBQUFBTFgvd0ZCQi93QUF0Zjk2SWl6L0NnQUNBREVBQUFvQ0FBUUFCQW9DQUFFQURRSU1BSG9pTFA4QUFMWC9BQUFBQUE0Q0RBREFVRUgvQUFDMS93QUFBQUFQQWd3QWVpSXMvMGN1eXY4QUFBQUFBQUFBQUFBQUFBQUFBQT09</t>
        </r>
      </text>
    </comment>
    <comment ref="J307" authorId="0">
      <text>
        <r>
          <rPr>
            <sz val="9"/>
            <color indexed="81"/>
            <rFont val="Tahoma"/>
            <family val="2"/>
          </rPr>
          <t>QzIxSDIzQ2xONHxNQVNURVIgU0hFRVRQaWN0dXJlIDI2N3xWbXBEUkRBeE1EQUVBd0lCQUFBQUFBQUFBQUFBQUFDQUFBQUFBQU1BRmdBQUFFTm9aVzFFY21GM0lERXlMakF1TWk0eE1EYzJCQUlRQUg5Q2cvL2FZdkgrelpNUEFIbkpI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FMSUdCRVdDQVFBQUFBa0FCZ0lCQUFBQUNRQUdRZ0FBQkFJQWdBQkFBOElBZ0FCQUFPQU9nQUFBQVFDRUFCL1FvUC8ybUx4L3MyVER3QjV5UjhBQklBQkFBQUFBQUlJQUFBQTAvOFQreGtBQ2dBQ0FBSUFBZ1FDQUJFQUt3UUNBQUFBU0FRQUFEY0VBUUFCQm9BQUFBQUFBQUlJQUFHZzF2OFRZeFlBQkFJUUFBRmd6LzhUWXhZQW1yblcvM25KSHdBakNBRUFBQUlIQWdBQUFBVUhBUUFCQUFjT0FBRUFBQUFEQUdBQXlBQURBRU5zQUFBQUFBU0FBZ0FBQUFBQ0NBQUFBT0wvQUFBQUFBb0FBZ0FEQUFBQUJJQURBQUFBQUFJSUFBQUFBQUFBQUFBQUNnQUNBQVFBQUFBRWdBUUFBQUFBQWdnQS8vOE9BTzBFNXY4S0FBSUFCUUFBQUFTQUJRQUFBQUFDQ0FBQUFBQUEyZ25NL3dvQUFnQUdBQUFBQklBR0FBQUFBQUlJQUFBQTR2L2FDY3ovQ2dBQ0FBY0FBQUFFZ0FjQUFBQUFBZ2dBQUFEVC8rMEU1djhLQUFJQUNBQUFBQVNBQ0FBQUFBQUNDQUFBQU5QL3h3Nnkvd29BQWdBSkFBQUFCSUFKQUFBQUFBSUlBQUFBNHYrMEU1ai9DZ0FDQUFvQUFBQUVnQW9BQUFBQUFnZ0FBQUFBQUxRVG1QOEtBQUlBQ3dBQUFBU0FDd0FBQUFBQ0NBRC8vdzRBb0JoKy93b0FBZ0FNQUFBQUJJQU1BQUFBQUFJSUFBQUFBQUNOSFdUL0NnQUNBQTBBQUFBRWdBMEFBQUFBQWdnQS8vOE9BSG9pU3Y4S0FBSUFEZ0EzQkFFQUFRQUFCSUFPQUFBQUFBSUlBQUFBQUFCbkp6RC9DZ0FDQUE4QUFnUUNBQWNBS3dRQ0FBQUFTQVFBQUFhQUFBQUFBQUFDQ0FBemt3TUFaNDhzL3dRQ0VBRE5iUHovWjQ4cy96T1RBd0Nhd2pQL0l3Z0JBQUFDQndJQUFBQUFCdzBBQVFBQUFBTUFZQURJQUFNQVRnQUFBQUFFZ0E4QUFBQUFBZ2dBLy84T0FGTXNGdjhLQUFJQUVBQTNCQUVBQVFBQUJJQVFBQUFBQUFJSUFBQUFBQUJBTWZ6K0NnQUNBQkVBTndRQkFBRUFBQVNBRVFBQUFBQUNDQUFBQU9ML1FESDgvZ29BQWdBU0FBSUVBZ0FIQUNzRUFnQUJBRWdFQUFBM0JBRUFBUWFBQUFBQUFBQUNDQUEwaytYL1FNbi8vZ1FDRUFETmJONy8ybUx4L2pTVDVmOUF5Zi8rSXdnQkFQOEJCd0VBL3dJSEFnQUFBQVVIQVFBREFBY09BQUVBQUFBREFHQUF5QUFEQUU1SUFBQUFBQVNBRWdBQUFBQUNDQUFBQU5QL1V5d1cvd29BQWdBVEFEY0VBUUFCQUFBRWdCTUFBQUFBQWdnQUFBRGkvMmNuTVA4S0FBSUFGQUEzQkFFQUFRQUFCSUFVQUFBQUFBSUlBQUFBNHYrTkhXVC9DZ0FDQUJVQUFBQUVnQlVBQUFBQUFnZ0FBQURULzZBWWZ2OEtBQUlBRmdBQUFBU0FGZ0FBQUFBQ0NBQUFBTFgveHc2eS93b0FBZ0FYQUFJRUFnQUhBQ3NFQWdBQUFFZ0VBQUFHZ0FBQUFBQUFBZ2dBTkpPNC84ZDJydjhFQWhBQXpXeXgvOGQycnY4MGs3ai8rcW0xL3lNSUFRQUFBZ2NDQUFBQUFBY05BQUVBQUFBREFHQUF5QUFEQUU0QUFBQUFCSUFYQUFBQUFBSUlBTkJkby8rSHlabi9DZ0FDQUJnQUFBQUVnQmdBQUFBQUFnZ0FzdFdHLzhjT28vOEtBQUlBR1FBQUFBU0FHUUFBQUFBQ0NBQ3kxWWIveHc3Qi93b0FBZ0FhQUFJRUFnQUhBQ3NFQWdBQUFFZ0VBQUFHZ0FBQUFBQUFBZ2dBNW1pSy84ZDJ2ZjhFQWhBQWYwS0QvOGQydmYvbWFJci8rcW5FL3lNSUFRQUFBZ2NDQUFBQUFBY05BQUVBQUFBREFHQUF5QUFEQUU0QUFBQUFCSUFhQUFBQUFBSUlBTkJkby84SFZNci9DZ0FDQUJzQUFBQUZnQndBQUFBS0FBSUFIQUFFQmdRQUFRQUFBQVVHQkFBQ0FBQUFDZ1lCQUFFQUFBV0FIUUFBQUFvQUFnQWRBQVFHQkFBQ0FBQUFCUVlFQUFNQUFBQUFCZ0lBZ0FBQUFBV0FIZ0FBQUFvQUFnQWVBQVFHQkFBREFBQUFCUVlFQUFRQUFBQUFCZ0lBZ0FBQUFBV0FId0FBQUFvQUFnQWZBQVFHQkFBRUFBQUFCUVlFQUFVQUFBQUFCZ0lBZ0FBQUFBV0FJQUFBQUFvQUFnQWdBQVFHQkFBRkFBQUFCUVlFQUFZQUFBQUFCZ0lBZ0FBQUFBV0FJUUFBQUFvQUFnQWhBQVFHQkFBR0FBQUFCUVlFQUFjQUFBQUFCZ0lBZ0FBQUFBV0FJZ0FBQUFvQUFnQWlBQVFHQkFBQ0FBQUFCUVlFQUFjQUFBQUFCZ0lBZ0FBQUFBV0FJd0FBQUFvQUFnQWpBQVFHQkFBR0FBQUFCUVlFQUFnQUFBQUtCZ0VBQVFBQUJZQWtBQUFBQ2dBQ0FDUUFCQVlFQUFnQUFBQUZCZ1FBQ1FBQUFBb0dBUUFCQUFBRmdDVUFBQUFLQUFJQUpRQUVCZ1FBQ1FBQUFBVUdCQUFLQUFBQUFBWUNBSUFBQUFBRmdDWUFBQUFLQUFJQUpnQUVCZ1FBQ2dBQUFBVUdCQUFMQUFBQUFBWUNBSUFBQUFBRmdDY0FBQUFLQUFJQUp3QUVCZ1FBQ3dBQUFBVUdCQUFNQUFBQUFBWUNBSUFBQUFBRmdDZ0FBQUFLQUFJQUtBQUVCZ1FBREFBQUFBVUdCQUFOQUFBQUNnWUJBQUVBQUFXQUtRQUFBQW9BQWdBcEFBUUdCQUFOQUFBQUJRWUVBQTRBQUFBS0JnRUFBUUFBQllBcUFBQUFDZ0FDQUNvQUJBWUVBQTRBQUFBRkJnUUFEd0FBQUFvR0FRQUJBQUFGZ0NzQUFBQUtBQUlBS3dBRUJnUUFEd0FBQUFVR0JBQVFBQUFBQ2dZQkFBRUFBQVdBTEFBQUFBb0FBZ0FzQUFRR0JBQVFBQUFBQlFZRUFCRUFBQUFLQmdFQUFRQUFCWUF0QUFBQUNnQUNBQzBBQkFZRUFCRUFBQUFGQmdRQUVnQUFBQW9HQVFBQkFBQUZnQzRBQUFBS0FBSUFMZ0FFQmdRQUVnQUFBQVVHQkFBVEFBQUFDZ1lCQUFFQUFBV0FMd0FBQUFvQUFnQXZBQVFHQkFBT0FBQUFCUVlFQUJNQUFBQUtCZ0VBQVFBQUJZQXdBQUFBQ2dBQ0FEQUFCQVlFQUF3QUFBQUZCZ1FBRkFBQUFBQUdBZ0NBQUFBQUJZQXhBQUFBQ2dBQ0FERUFCQVlFQUJRQUFBQUZCZ1FBRlFBQUFBQUdBZ0NBQUFBQUJZQXlBQUFBQ2dBQ0FESUFCQVlFQUFrQUFBQUZCZ1FBRlFBQUFBQUdBZ0NBQUFBQUJZQXpBQUFBQ2dBQ0FETUFCQVlFQUFnQUFBQUZCZ1FBRmdBQUFBb0dBUUFCQUFBRmdEUUFBQUFLQUFJQU5BQUVCZ1FBRmdBQUFBVUdCQUFYQUFBQUFBWUNBSUFBQUFBRmdEVUFBQUFLQUFJQU5RQUVCZ1FBRndBQUFBVUdCQUFZQUFBQUFBWUNBSUFBQUFBRmdEWUFBQUFLQUFJQU5nQUVCZ1FBR0FBQUFBVUdCQUFaQUFBQUFBWUNBSUFBQUFBRmdEY0FBQUFLQUFJQU53QUVCZ1FBR1FBQUFBVUdCQUFhQUFBQUFBWUNBSUFBQUFBRmdEZ0FBQUFLQUFJQU9BQUVCZ1FBRmdBQUFBVUdCQUFhQUFBQUFBWUNBSUFBQUFBSGdEc0FBQUFFQWhBQUFBRHgvelF6Ky84QUFQSC83UVRtL3dvQUFnQTVBQUFLQWdBRUFBUUtBZ0FCQUEwQ0RBRHRCT2IvQUFEeC93QUFBQUFPQWd3QU5EUDcvd0FBOGY4QUFBQUFEd0lNQU8wRTV2OUdMZ1lBQUFBQUFBQUFCNEE4QUFBQUJBSVFBQUFBOGYvblJwUC9BQUR4LzZBWWZ2OEtBQUlBT2dBQUNnSUFCQUFFQ2dJQUFRQU5BZ3dBb0JoKy93QUE4ZjhBQUFBQURnSU1BT2RHay84QUFQSC9BQUFBQUE4Q0RBQ2dHSDcvUmk0R0FBQUFBQUFBQUFlQVBRQUFBQVFDRUFBQmU1di9TZWZCL3dGN20vL0hEckwvQ2dBQ0FEc0FFQUJIQUFBQVZHaGxjbVVnYVhNZ1lTQjJZV3hsYm1ObElHOXlJR05vWVhKblpTQmxjbkp2Y2lCemIyMWxkMmhsY21VZ2FXNGdkR2hwY3lCaGNtOXRZWFJwWXlCemVYTjBaVzB1QUFvQ0FBUUFCQW9DQUFFQURRSU1BTWNPc3Y4QmU1di9BQUFBQUE0Q0RBQko1OEgvQVh1Yi93QUFBQUFQQWd3QXh3NnkvNE5UcS84QUFBQUFBQUFBQUFBQUFBQUFBQT09</t>
        </r>
      </text>
    </comment>
    <comment ref="K307" authorId="0">
      <text>
        <r>
          <rPr>
            <sz val="9"/>
            <color indexed="81"/>
            <rFont val="Tahoma"/>
            <family val="2"/>
          </rPr>
          <t>QzIxSDIzQ2xONHxNQVNURVIgU0hFRVRQaWN0dXJlIDI2N3xWbXBEUkRBeE1EQUVBd0lCQUFBQUFBQUFBQUFBQUFDQUFBQUFBQU1BRmdBQUFFTm9aVzFFY21GM0lERXlMakF1TWk0eE1EYzJCQUlRQUg5Q2cvL2FZdkgrelpNUEFIbkpI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FMSUdCRVdDQVFBQUFBa0FCZ0lCQUFBQUNRQUdRZ0FBQkFJQWdBQkFBOElBZ0FCQUFPQU9nQUFBQVFDRUFCL1FvUC8ybUx4L3MyVER3QjV5UjhBQklBQkFBQUFBQUlJQUFBQTAvOFQreGtBQ2dBQ0FBSUFBZ1FDQUJFQUt3UUNBQUFBU0FRQUFEY0VBUUFCQm9BQUFBQUFBQUlJQUFHZzF2OFRZeFlBQkFJUUFBRmd6LzhUWXhZQW1yblcvM25KSHdBakNBRUFBQUlIQWdBQUFBVUhBUUFCQUFjT0FBRUFBQUFEQUdBQXlBQURBRU5zQUFBQUFBU0FBZ0FBQUFBQ0NBQUFBT0wvQUFBQUFBb0FBZ0FEQUFBQUJJQURBQUFBQUFJSUFBQUFBQUFBQUFBQUNnQUNBQVFBQUFBRWdBUUFBQUFBQWdnQS8vOE9BTzBFNXY4S0FBSUFCUUFBQUFTQUJRQUFBQUFDQ0FBQUFBQUEyZ25NL3dvQUFnQUdBQUFBQklBR0FBQUFBQUlJQUFBQTR2L2FDY3ovQ2dBQ0FBY0FBQUFFZ0FjQUFBQUFBZ2dBQUFEVC8rMEU1djhLQUFJQUNBQUFBQVNBQ0FBQUFBQUNDQUFBQU5QL3h3Nnkvd29BQWdBSkFBQUFCSUFKQUFBQUFBSUlBQUFBNHYrMEU1ai9DZ0FDQUFvQUFBQUVnQW9BQUFBQUFnZ0FBQUFBQUxRVG1QOEtBQUlBQ3dBQUFBU0FDd0FBQUFBQ0NBRC8vdzRBb0JoKy93b0FBZ0FNQUFBQUJJQU1BQUFBQUFJSUFBQUFBQUNOSFdUL0NnQUNBQTBBQUFBRWdBMEFBQUFBQWdnQS8vOE9BSG9pU3Y4S0FBSUFEZ0EzQkFFQUFRQUFCSUFPQUFBQUFBSUlBQUFBQUFCbkp6RC9DZ0FDQUE4QUFnUUNBQWNBS3dRQ0FBQUFTQVFBQUFhQUFBQUFBQUFDQ0FBemt3TUFaNDhzL3dRQ0VBRE5iUHovWjQ4cy96T1RBd0Nhd2pQL0l3Z0JBQUFDQndJQUFBQUFCdzBBQVFBQUFBTUFZQURJQUFNQVRnQUFBQUFFZ0E4QUFBQUFBZ2dBLy84T0FGTXNGdjhLQUFJQUVBQTNCQUVBQVFBQUJJQVFBQUFBQUFJSUFBQUFBQUJBTWZ6K0NnQUNBQkVBTndRQkFBRUFBQVNBRVFBQUFBQUNDQUFBQU9ML1FESDgvZ29BQWdBU0FBSUVBZ0FIQUNzRUFnQUJBRWdFQUFBM0JBRUFBUWFBQUFBQUFBQUNDQUEwaytYL1FNbi8vZ1FDRUFETmJONy8ybUx4L2pTVDVmOUF5Zi8rSXdnQkFQOEJCd0VBL3dJSEFnQUFBQVVIQVFBREFBY09BQUVBQUFBREFHQUF5QUFEQUU1SUFBQUFBQVNBRWdBQUFBQUNDQUFBQU5QL1V5d1cvd29BQWdBVEFEY0VBUUFCQUFBRWdCTUFBQUFBQWdnQUFBRGkvMmNuTVA4S0FBSUFGQUEzQkFFQUFRQUFCSUFVQUFBQUFBSUlBQUFBNHYrTkhXVC9DZ0FDQUJVQUFBQUVnQlVBQUFBQUFnZ0FBQURULzZBWWZ2OEtBQUlBRmdBQUFBU0FGZ0FBQUFBQ0NBQUFBTFgveHc2eS93b0FBZ0FYQUFJRUFnQUhBQ3NFQWdBQUFFZ0VBQUFHZ0FBQUFBQUFBZ2dBTkpPNC84ZDJydjhFQWhBQXpXeXgvOGQycnY4MGs3ai8rcW0xL3lNSUFRQUFBZ2NDQUFBQUFBY05BQUVBQUFBREFHQUF5QUFEQUU0QUFBQUFCSUFYQUFBQUFBSUlBTkJkby8rSHlabi9DZ0FDQUJnQUFBQUVnQmdBQUFBQUFnZ0FzdFdHLzhjT28vOEtBQUlBR1FBQUFBU0FHUUFBQUFBQ0NBQ3kxWWIveHc3Qi93b0FBZ0FhQUFJRUFnQUhBQ3NFQWdBQUFFZ0VBQUFHZ0FBQUFBQUFBZ2dBNW1pSy84ZDJ2ZjhFQWhBQWYwS0QvOGQydmYvbWFJci8rcW5FL3lNSUFRQUFBZ2NDQUFBQUFBY05BQUVBQUFBREFHQUF5QUFEQUU0QUFBQUFCSUFhQUFBQUFBSUlBTkJkby84SFZNci9DZ0FDQUJzQUFBQUZnQndBQUFBS0FBSUFIQUFFQmdRQUFRQUFBQVVHQkFBQ0FBQUFDZ1lCQUFFQUFBV0FIUUFBQUFvQUFnQWRBQVFHQkFBQ0FBQUFCUVlFQUFNQUFBQUFCZ0lBZ0FBQUFBV0FIZ0FBQUFvQUFnQWVBQVFHQkFBREFBQUFCUVlFQUFRQUFBQUFCZ0lBZ0FBQUFBV0FId0FBQUFvQUFnQWZBQVFHQkFBRUFBQUFCUVlFQUFVQUFBQUFCZ0lBZ0FBQUFBV0FJQUFBQUFvQUFnQWdBQVFHQkFBRkFBQUFCUVlFQUFZQUFBQUFCZ0lBZ0FBQUFBV0FJUUFBQUFvQUFnQWhBQVFHQkFBR0FBQUFCUVlFQUFjQUFBQUFCZ0lBZ0FBQUFBV0FJZ0FBQUFvQUFnQWlBQVFHQkFBQ0FBQUFCUVlFQUFjQUFBQUFCZ0lBZ0FBQUFBV0FJd0FBQUFvQUFnQWpBQVFHQkFBR0FBQUFCUVlFQUFnQUFBQUtCZ0VBQVFBQUJZQWtBQUFBQ2dBQ0FDUUFCQVlFQUFnQUFBQUZCZ1FBQ1FBQUFBb0dBUUFCQUFBRmdDVUFBQUFLQUFJQUpRQUVCZ1FBQ1FBQUFBVUdCQUFLQUFBQUFBWUNBSUFBQUFBRmdDWUFBQUFLQUFJQUpnQUVCZ1FBQ2dBQUFBVUdCQUFMQUFBQUFBWUNBSUFBQUFBRmdDY0FBQUFLQUFJQUp3QUVCZ1FBQ3dBQUFBVUdCQUFNQUFBQUFBWUNBSUFBQUFBRmdDZ0FBQUFLQUFJQUtBQUVCZ1FBREFBQUFBVUdCQUFOQUFBQUNnWUJBQUVBQUFXQUtRQUFBQW9BQWdBcEFBUUdCQUFOQUFBQUJRWUVBQTRBQUFBS0JnRUFBUUFBQllBcUFBQUFDZ0FDQUNvQUJBWUVBQTRBQUFBRkJnUUFEd0FBQUFvR0FRQUJBQUFGZ0NzQUFBQUtBQUlBS3dBRUJnUUFEd0FBQUFVR0JBQVFBQUFBQ2dZQkFBRUFBQVdBTEFBQUFBb0FBZ0FzQUFRR0JBQVFBQUFBQlFZRUFCRUFBQUFLQmdFQUFRQUFCWUF0QUFBQUNnQUNBQzBBQkFZRUFCRUFBQUFGQmdRQUVnQUFBQW9HQVFBQkFBQUZnQzRBQUFBS0FBSUFMZ0FFQmdRQUVnQUFBQVVHQkFBVEFBQUFDZ1lCQUFFQUFBV0FMd0FBQUFvQUFnQXZBQVFHQkFBT0FBQUFCUVlFQUJNQUFBQUtCZ0VBQVFBQUJZQXdBQUFBQ2dBQ0FEQUFCQVlFQUF3QUFBQUZCZ1FBRkFBQUFBQUdBZ0NBQUFBQUJZQXhBQUFBQ2dBQ0FERUFCQVlFQUJRQUFBQUZCZ1FBRlFBQUFBQUdBZ0NBQUFBQUJZQXlBQUFBQ2dBQ0FESUFCQVlFQUFrQUFBQUZCZ1FBRlFBQUFBQUdBZ0NBQUFBQUJZQXpBQUFBQ2dBQ0FETUFCQVlFQUFnQUFBQUZCZ1FBRmdBQUFBb0dBUUFCQUFBRmdEUUFBQUFLQUFJQU5BQUVCZ1FBRmdBQUFBVUdCQUFYQUFBQUFBWUNBSUFBQUFBRmdEVUFBQUFLQUFJQU5RQUVCZ1FBRndBQUFBVUdCQUFZQUFBQUFBWUNBSUFBQUFBRmdEWUFBQUFLQUFJQU5nQUVCZ1FBR0FBQUFBVUdCQUFaQUFBQUFBWUNBSUFBQUFBRmdEY0FBQUFLQUFJQU53QUVCZ1FBR1FBQUFBVUdCQUFhQUFBQUFBWUNBSUFBQUFBRmdEZ0FBQUFLQUFJQU9BQUVCZ1FBRmdBQUFBVUdCQUFhQUFBQUFBWUNBSUFBQUFBSGdEc0FBQUFFQWhBQUFBRHgvelF6Ky84QUFQSC83UVRtL3dvQUFnQTVBQUFLQWdBRUFBUUtBZ0FCQUEwQ0RBRHRCT2IvQUFEeC93QUFBQUFPQWd3QU5EUDcvd0FBOGY4QUFBQUFEd0lNQU8wRTV2OUdMZ1lBQUFBQUFBQUFCNEE4QUFBQUJBSVFBQUFBOGYvblJwUC9BQUR4LzZBWWZ2OEtBQUlBT2dBQUNnSUFCQUFFQ2dJQUFRQU5BZ3dBb0JoKy93QUE4ZjhBQUFBQURnSU1BT2RHay84QUFQSC9BQUFBQUE4Q0RBQ2dHSDcvUmk0R0FBQUFBQUFBQUFlQVBRQUFBQVFDRUFBQmU1di9TZWZCL3dGN20vL0hEckwvQ2dBQ0FEc0FFQUJIQUFBQVZHaGxjbVVnYVhNZ1lTQjJZV3hsYm1ObElHOXlJR05vWVhKblpTQmxjbkp2Y2lCemIyMWxkMmhsY21VZ2FXNGdkR2hwY3lCaGNtOXRZWFJwWXlCemVYTjBaVzB1QUFvQ0FBUUFCQW9DQUFFQURRSU1BTWNPc3Y4QmU1di9BQUFBQUE0Q0RBQko1OEgvQVh1Yi93QUFBQUFQQWd3QXh3NnkvNE5UcS84QUFBQUFBQUFBQUFBQUFBQUFBQT09</t>
        </r>
      </text>
    </comment>
    <comment ref="J308" authorId="0">
      <text>
        <r>
          <rPr>
            <sz val="9"/>
            <color indexed="81"/>
            <rFont val="Tahoma"/>
            <family val="2"/>
          </rPr>
          <t>QzI0SDI0TjRPM1N8TUFTVEVSIFNIRUVUUGljdHVyZSA2NzN8Vm1wRFJEQXhNREFFQXdJQkFBQUFBQUFBQUFBQUFBQ0FBQUFBQUFNQUZnQUFBRU5vWlcxRWNtRjNJREV5TGpBdU1pNHhNRGMyQkFJUUFETnM0ZitBMk1QK05yT0lBSVhJT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GYThHUWNXQ0FRQUFBQWtBQmdJQkFBQUFDUUFHUWdBQUJBSUFnQUJBQThJQWdBQkFBT0FSd0FBQUFRQ0VBQXpiT0gvZ05qRC9qYXppQUNGeUM0QUJJQUJBQUFBQUFJSUFCUDdHUUFaL2RUK0NnQUNBQUlBTndRQkFBRUFBQVNBQWdBQUFBQUNDQUFBQUFBQUdmM2ovZ29BQWdBREFEY0VBUUFCQUFBRWdBTUFBQUFBQWdnQUFBQUFBQm45QWY4S0FBSUFCQUFBQUFTQUJBQUFBQUFDQ0FEQXV1Zi9TWjhUL3dvQUFnQUZBQUlFQWdBSEFDc0VBZ0FBQUVnRUFBQUdnQUFBQUFBQUFnZ0E5RTNyLzBrSEVQOEVBaEFBalNmay8wa0hFUC8wVGV2L2ZUb1gveU1JQVFBQUFnY0NBQUFBQUFjTkFBRUFBQUFEQUdBQXlBQURBRTRBQUFBQUJJQUZBQUFBQUFJSUFBRUE4ZjluSnpEL0NnQUNBQVlBQUFBRWdBWUFBQUFBQWdnQUFRRGkvM29pU3Y4S0FBSUFCd0FBQUFTQUJ3QUFBQUFDQ0FBQkFQSC9qUjFrL3dvQUFnQUlBQUFBQklBSUFBQUFBQUlJQUFBQUR3Q05IV1QvQ2dBQ0FBa0FBQUFFZ0FrQUFBQUFBZ2dBQUFBZUFIb2lTdjhLQUFJQUNnQUFBQVNBQ2dBQUFBQUNDQUFBQUE4QVp5Y3cvd29BQWdBTEFBSUVBZ0FIQUNzRUFnQUFBRWdFQUFBR2dBQUFBQUFBQWdnQU01TVNBR2VQTFA4RUFoQUF6R3dMQUdlUExQOHpreElBbXNJei95TUlBUUFBQWdjQ0FBQUFBQWNOQUFFQUFBQURBR0FBeUFBREFFNEFBQUFBQklBTEFBQUFBQUlJQUVCRkdBQkpueFAvQ2dBQ0FBd0FBQUFFZ0F3QUFBQUFBZ2dBWGMwMEFBbGFDdjhLQUFJQURRQUNCQUlBQndBckJBSUFBQUJJQkFBQUJvQUFBQUFBQUFJSUFKQmdPQUFKd2diL0JBSVFBQ282TVFBSndnYi9rR0E0QUQzMURmOGpDQUVBQUFJSEFnQUFBQUFIRFFBQkFBQUFBd0JnQU1nQUF3Qk9BQUFBQUFTQURRQUFBQUFDQ0FEeEEwb0FucEFmL3dvQUFnQU9BRGNFQVFBQkFBQUVnQTRBQUFBQUFnZ0FJQW83QU4wQjdmNEtBQUlBRHdBM0JBRUFBUUFBQklBUEFBQUFBQUlJQUQyU1Z3Q2R2T1ArQ2dBQ0FCQUFBQUFFZ0JBQUFBQUFBZ2dBZmRkdkFNNWU5ZjRLQUFJQUVRQUFBQVNBRVFBQUFBQUNDQUM5SElnQW5iemovZ29BQWdBU0FBQUFCSUFTQUFBQUFBSUlBSDNYZmdDQU5NZitDZ0FDQUJNQUFBQUVnQk1BQUFBQUFnZ0FmZGRnQUlBMHgvNEtBQUlBRkFBQ0JBSUFFQUFyQkFJQUFBQklCQUFBQm9BQUFBQUFBQUlJQUgxM1pBQ0EyTVArQkFJUUFIMDNYUUNBMk1QK0Y1RmtBT1oreXY0akNBRUFBQUlIQWdBQUFBQUhEUUFCQUFBQUF3QmdBTWdBQXdCVEFBQUFBQVNBRkFBQUFBQUNDQUFBQUI0QW9CaCsvd29BQWdBVkFBQUFCSUFWQUFBQUFBSUlBQUFBUEFDZ0dINy9DZ0FDQUJZQUFnUUNBQWdBS3dRQ0FBQUFTQVFBQURjRUFRQUJCb0FBQUFBQUFBSUlBQUNnUHdDZ01Ici9CQUlRQUFCZ09BQ2dNSHIvbWJrL0FLRHdnZjhqQ0FFQUFBSUhBZ0FBQUFBSERRQUJBQUFBQXdCZ0FNZ0FBd0JQQUFBQUFBU0FGZ0FBQUFBQ0NBQUFBQThBdEJPWS93b0FBZ0FYQUFJRUFnQUhBQ3NFQWdBQkFFZ0VBQUEzQkFFQUFRYUFBQUFBQUFBQ0NBQzdPd29BdEh1VS93UUNFQUJWRlFNQXRIdVUvek9URWdEbnJwdi9Jd2dCQUFBQ0J3SUFBQUFGQndFQUJBUUhCZ0FDQUFJQUF3QUFCdzRBQVFBQUFBTUFZQURJQUFNQVRrZ0FBQUFBQklBWEFBQUFBQUlJQUFBQUhnREhEckwvQ2dBQ0FCZ0FOd1FCQUFFQUFBU0FHQUFBQUFBQ0NBQUFBQThBMmduTS93b0FBZ0FaQUFBQUJJQVpBQUFBQUFJSUFBRUE4Zi9hQ2N6L0NnQUNBQm9BQUFBRWdCb0FBQUFBQWdnQUFBRGkvKzBFNXY4S0FBSUFHd0FBQUFTQUd3QUFBQUFDQ0FBQUFQSC9BQUFBQUFvQUFnQWNBQUFBQklBY0FBQUFBQUlJQU1DNjUvOGRpQndBQ2dBQ0FCMEFBZ1FDQUFnQUt3UUNBQUFBU0FRQUFEY0VBUUFCQm9BQUFBQUFBQUlJQU1CYTYvOGRvQmdBQkFJUUFNQWE1UDhkb0JnQVduVHIveDFnSUFBakNBRUFBQUlIQWdBQUFBQUhEUUFCQUFBQUF3QmdBTWdBQXdCUEFBQUFBQVNBSFFBQUFBQUNDQUFBQUFBQVRpb3VBQW9BQWdBZUFEY0VBUUFCQUFBRWdCNEFBQUFBQWdnQVFFVVlBQjJJSEFBS0FBSUFId0FDQkFJQUNBQXJCQUlBQUFCSUJBQUFOd1FCQUFFR2dBQUFBQUFBQWdnQVFPVWJBQjJnR0FBRUFoQUFRS1VVQUIyZ0dBRFovaHNBSFdBZ0FDTUlBUUFBQWdjQ0FBQUFBQWNOQUFFQUFBQURBR0FBeUFBREFFOEFBQUFBQklBZkFBQUFBQUlJQVAvL0RnQUFBQUFBQ2dBQ0FDQUFBQUFFZ0NBQUFBQUFBZ2dBQUFBZUFPMEU1djhLQUFJQUlRQUFBQVdBSWdBQUFBb0FBZ0FpQUFRR0JBQUJBQUFBQlFZRUFBSUFBQUFLQmdFQUFRQUFCWUFqQUFBQUNnQUNBQ01BQkFZRUFBSUFBQUFGQmdRQUF3QUFBQW9HQVFBQkFBQUZnQ1FBQUFBS0FBSUFKQUFFQmdRQUF3QUFBQVVHQkFBRUFBQUFBQVlDQUlBQUFBQUZnQ1VBQUFBS0FBSUFKUUFFQmdRQUJBQUFBQVVHQkFBRkFBQUFBQVlDQUlBQUFBQUZnQ1lBQUFBS0FBSUFKZ0FFQmdRQUJRQUFBQVVHQkFBR0FBQUFBQVlDQUlBQUFBQUZnQ2NBQUFBS0FBSUFKd0FFQmdRQUJnQUFBQVVHQkFBSEFBQUFBQVlDQUlBQUFBQUZnQ2dBQUFBS0FBSUFLQUFFQmdRQUJ3QUFBQVVHQkFBSUFBQUFBQVlDQUlBQUFBQUZnQ2tBQUFBS0FBSUFLUUFFQmdRQUNBQUFBQVVHQkFBSkFBQUFBQVlDQUlBQUFBQUZnQ29BQUFBS0FBSUFLZ0FFQmdRQUNRQUFBQVVHQkFBS0FBQUFBQVlDQUlBQUFBQUZnQ3NBQUFBS0FBSUFLd0FFQmdRQUJRQUFBQVVHQkFBS0FBQUFBQVlDQUlBQUFBQUZnQ3dBQUFBS0FBSUFMQUFFQmdRQUNnQUFBQVVHQkFBTEFBQUFBQVlDQUlBQUFBQUZnQzBBQUFBS0FBSUFMUUFFQmdRQUF3QUFBQVVHQkFBTEFBQUFBQVlDQUlBQUFBQUZnQzRBQUFBS0FBSUFMZ0FFQmdRQUN3QUFBQVVHQkFBTUFBQUFDZ1lCQUFFQUFBV0FMd0FBQUFvQUFnQXZBQVFHQkFBTUFBQUFCUVlFQUEwQUFBQUtCZ0VBQVFBQUJZQXdBQUFBQ2dBQ0FEQUFCQVlFQUF3QUFBQUZCZ1FBRGdBQUFBb0dBUUFCQUFBRmdERUFBQUFLQUFJQU1RQUVCZ1FBRGdBQUFBVUdCQUFQQUFBQUNnWUJBQUVBQUFXQU1nQUFBQW9BQWdBeUFBUUdCQUFQQUFBQUJRWUVBQkFBQUFBQUJnSUFnQUFBQUFXQU13QUFBQW9BQWdBekFBUUdCQUFRQUFBQUJRWUVBQkVBQUFBQUJnSUFnQUFBQUFXQU5BQUFBQW9BQWdBMEFBUUdCQUFSQUFBQUJRWUVBQklBQUFBQUJnSUFnQUFBQUFXQU5RQUFBQW9BQWdBMUFBUUdCQUFTQUFBQUJRWUVBQk1BQUFBQUJnSUFnQUFBQUFXQU5nQUFBQW9BQWdBMkFBUUdCQUFQQUFBQUJRWUVBQk1BQUFBQUJnSUFnQUFBQUFXQU53QUFBQW9BQWdBM0FBUUdCQUFJQUFBQUJRWUVBQlFBQUFBS0JnRUFBUUFBQllBNEFBQUFDZ0FDQURnQUJBWUVBQlFBQUFBRkJnUUFGUUFBQUFBR0FnQUNBQUFBQllBNUFBQUFDZ0FDQURrQUJBWUVBQlFBQUFBRkJnUUFGZ0FBQUFvR0FRQUJBQUFGZ0RvQUFBQUtBQUlBT2dBRUJnUUFGZ0FBQUFVR0JBQVhBQUFBQ2dZQkFBRUFBQVdBT3dBQUFBb0FBZ0E3QUFRR0JBQVhBQUFBQlFZRUFCZ0FBQUFLQmdFQUFRQUFCWUE4QUFBQUNnQUNBRHdBQkFZRUFCZ0FBQUFGQmdRQUdRQUFBQUFHQWdDQUFBQUFCWUE5QUFBQUNnQUNBRDBBQkFZRUFCa0FBQUFGQmdRQUdnQUFBQUFHQWdDQUFBQUFCWUErQUFBQUNnQUNBRDRBQkFZRUFCb0FBQUFGQmdRQUd3QUFBQUFHQWdDQUFBQUFCWUEvQUFBQUNnQUNBRDhBQkFZRUFCc0FBQUFGQmdRQUhBQUFBQW9HQVFBQkFBQUZnRUFBQUFBS0FBSUFRQUFFQmdRQUhBQUFBQVVHQkFBZEFBQUFDZ1lCQUFFQUFBV0FRUUFBQUFvQUFnQkJBQVFHQkFBZEFBQUFCUVlFQUI0QUFBQUtCZ0VBQVFBQUJZQkNBQUFBQ2dBQ0FFSUFCQVlFQUI0QUFBQUZCZ1FBSHdBQUFBb0dBUUFCQUFBRmdFTUFBQUFLQUFJQVF3QUVCZ1FBR3dBQUFBVUdCQUFmQUFBQUFBWUNBSUFBQUFBRmdFUUFBQUFLQUFJQVJBQUVCZ1FBSHdBQUFBVUdCQUFnQUFBQUFBWUNBSUFBQUFBRmdFVUFBQUFLQUFJQVJRQUVCZ1FBR0FBQUFBVUdCQUFnQUFBQUFBWUNBSUFBQUFBSGdFZ0FBQUFFQWhBQUFBQUFBSnBhSy84QUFBQUFHSUliL3dvQUFnQkdBQkFBUndBQUFGUm9aWEpsSUdseklHRWdkbUZzWlc1alpTQnZjaUJqYUdGeVoyVWdaWEp5YjNJZ2MyOXRaWGRvWlhKbElHbHVJSFJvYVhNZ1lYSnZiV0YwYVdNZ2MzbHpkR1Z0TGdBS0FnQUVBQVFLQWdBQkFBMENEQUFZZ2h2L0FBQUFBQUFBQUFBT0Fnd0FtbG9yL3dBQUFBQUFBQUFBRHdJTUFCaUNHLytCMkE4QUFBQUFBQUFBQjRCSkFBQUFCQUlRQUFBQUFBREFVRi8vQUFBQUFIb2lTdjhLQUFJQVJ3QUFDZ0lBQkFBRUNnSUFBUUFOQWd3QWVpSksvd0FBQUFBQUFBQUFEZ0lNQU1CUVgvOEFBQUFBQUFBQUFBOENEQUI2SWtyL1JpNFZBQUFBQUFBQUFBZUFTZ0FBQUFRQ0VBQjkxMjhBVUxMci9uM1hid0RPMmR2K0NnQUNBRWdBQUFvQ0FBUUFCQW9DQUFFQURRSU1BTTdaMi81OTEyOEFBQUFBQUE0Q0RBQlFzdXYrZmRkdkFBQUFBQUFQQWd3QXp0bmIvdit2ZndBQUFBQUFBQUFIZ0VzQUFBQUVBaEFBQUFBQUFEUXorLzhBQUFBQTdRVG0vd29BQWdCSkFBQUtBZ0FFQUFRS0FnQUJBQTBDREFEdEJPYi9BQUFBQUFBQUFBQU9BZ3dBTkRQNy93QUFBQUFBQUFBQUR3SU1BTzBFNXY5R0xoVUFBQUFBQUFBQUFBQUFBQUFBQUFBPQ==</t>
        </r>
      </text>
    </comment>
    <comment ref="K308" authorId="0">
      <text>
        <r>
          <rPr>
            <sz val="9"/>
            <color indexed="81"/>
            <rFont val="Tahoma"/>
            <family val="2"/>
          </rPr>
          <t>QzI0SDI0TjRPM1N8TUFTVEVSIFNIRUVUUGljdHVyZSA2NzN8Vm1wRFJEQXhNREFFQXdJQkFBQUFBQUFBQUFBQUFBQ0FBQUFBQUFNQUZnQUFBRU5vWlcxRWNtRjNJREV5TGpBdU1pNHhNRGMyQkFJUUFETnM0ZitBMk1QK05yT0lBSVhJT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GYThHUWNXQ0FRQUFBQWtBQmdJQkFBQUFDUUFHUWdBQUJBSUFnQUJBQThJQWdBQkFBT0FSd0FBQUFRQ0VBQXpiT0gvZ05qRC9qYXppQUNGeUM0QUJJQUJBQUFBQUFJSUFCUDdHUUFaL2RUK0NnQUNBQUlBTndRQkFBRUFBQVNBQWdBQUFBQUNDQUFBQUFBQUdmM2ovZ29BQWdBREFEY0VBUUFCQUFBRWdBTUFBQUFBQWdnQUFBQUFBQm45QWY4S0FBSUFCQUFBQUFTQUJBQUFBQUFDQ0FEQXV1Zi9TWjhUL3dvQUFnQUZBQUlFQWdBSEFDc0VBZ0FBQUVnRUFBQUdnQUFBQUFBQUFnZ0E5RTNyLzBrSEVQOEVBaEFBalNmay8wa0hFUC8wVGV2L2ZUb1gveU1JQVFBQUFnY0NBQUFBQUFjTkFBRUFBQUFEQUdBQXlBQURBRTRBQUFBQUJJQUZBQUFBQUFJSUFBRUE4ZjluSnpEL0NnQUNBQVlBQUFBRWdBWUFBQUFBQWdnQUFRRGkvM29pU3Y4S0FBSUFCd0FBQUFTQUJ3QUFBQUFDQ0FBQkFQSC9qUjFrL3dvQUFnQUlBQUFBQklBSUFBQUFBQUlJQUFBQUR3Q05IV1QvQ2dBQ0FBa0FBQUFFZ0FrQUFBQUFBZ2dBQUFBZUFIb2lTdjhLQUFJQUNnQUFBQVNBQ2dBQUFBQUNDQUFBQUE4QVp5Y3cvd29BQWdBTEFBSUVBZ0FIQUNzRUFnQUFBRWdFQUFBR2dBQUFBQUFBQWdnQU01TVNBR2VQTFA4RUFoQUF6R3dMQUdlUExQOHpreElBbXNJei95TUlBUUFBQWdjQ0FBQUFBQWNOQUFFQUFBQURBR0FBeUFBREFFNEFBQUFBQklBTEFBQUFBQUlJQUVCRkdBQkpueFAvQ2dBQ0FBd0FBQUFFZ0F3QUFBQUFBZ2dBWGMwMEFBbGFDdjhLQUFJQURRQUNCQUlBQndBckJBSUFBQUJJQkFBQUJvQUFBQUFBQUFJSUFKQmdPQUFKd2diL0JBSVFBQ282TVFBSndnYi9rR0E0QUQzMURmOGpDQUVBQUFJSEFnQUFBQUFIRFFBQkFBQUFBd0JnQU1nQUF3Qk9BQUFBQUFTQURRQUFBQUFDQ0FEeEEwb0FucEFmL3dvQUFnQU9BRGNFQVFBQkFBQUVnQTRBQUFBQUFnZ0FJQW83QU4wQjdmNEtBQUlBRHdBM0JBRUFBUUFBQklBUEFBQUFBQUlJQUQyU1Z3Q2R2T1ArQ2dBQ0FCQUFBQUFFZ0JBQUFBQUFBZ2dBZmRkdkFNNWU5ZjRLQUFJQUVRQUFBQVNBRVFBQUFBQUNDQUM5SElnQW5iemovZ29BQWdBU0FBQUFCSUFTQUFBQUFBSUlBSDNYZmdDQU5NZitDZ0FDQUJNQUFBQUVnQk1BQUFBQUFnZ0FmZGRnQUlBMHgvNEtBQUlBRkFBQ0JBSUFFQUFyQkFJQUFBQklCQUFBQm9BQUFBQUFBQUlJQUgxM1pBQ0EyTVArQkFJUUFIMDNYUUNBMk1QK0Y1RmtBT1oreXY0akNBRUFBQUlIQWdBQUFBQUhEUUFCQUFBQUF3QmdBTWdBQXdCVEFBQUFBQVNBRkFBQUFBQUNDQUFBQUI0QW9CaCsvd29BQWdBVkFBQUFCSUFWQUFBQUFBSUlBQUFBUEFDZ0dINy9DZ0FDQUJZQUFnUUNBQWdBS3dRQ0FBQUFTQVFBQURjRUFRQUJCb0FBQUFBQUFBSUlBQUNnUHdDZ01Ici9CQUlRQUFCZ09BQ2dNSHIvbWJrL0FLRHdnZjhqQ0FFQUFBSUhBZ0FBQUFBSERRQUJBQUFBQXdCZ0FNZ0FBd0JQQUFBQUFBU0FGZ0FBQUFBQ0NBQUFBQThBdEJPWS93b0FBZ0FYQUFJRUFnQUhBQ3NFQWdBQkFFZ0VBQUEzQkFFQUFRYUFBQUFBQUFBQ0NBQzdPd29BdEh1VS93UUNFQUJWRlFNQXRIdVUvek9URWdEbnJwdi9Jd2dCQUFBQ0J3SUFBQUFGQndFQUJBUUhCZ0FDQUFJQUF3QUFCdzRBQVFBQUFBTUFZQURJQUFNQVRrZ0FBQUFBQklBWEFBQUFBQUlJQUFBQUhnREhEckwvQ2dBQ0FCZ0FOd1FCQUFFQUFBU0FHQUFBQUFBQ0NBQUFBQThBMmduTS93b0FBZ0FaQUFBQUJJQVpBQUFBQUFJSUFBRUE4Zi9hQ2N6L0NnQUNBQm9BQUFBRWdCb0FBQUFBQWdnQUFBRGkvKzBFNXY4S0FBSUFHd0FBQUFTQUd3QUFBQUFDQ0FBQUFQSC9BQUFBQUFvQUFnQWNBQUFBQklBY0FBQUFBQUlJQU1DNjUvOGRpQndBQ2dBQ0FCMEFBZ1FDQUFnQUt3UUNBQUFBU0FRQUFEY0VBUUFCQm9BQUFBQUFBQUlJQU1CYTYvOGRvQmdBQkFJUUFNQWE1UDhkb0JnQVduVHIveDFnSUFBakNBRUFBQUlIQWdBQUFBQUhEUUFCQUFBQUF3QmdBTWdBQXdCUEFBQUFBQVNBSFFBQUFBQUNDQUFBQUFBQVRpb3VBQW9BQWdBZUFEY0VBUUFCQUFBRWdCNEFBQUFBQWdnQVFFVVlBQjJJSEFBS0FBSUFId0FDQkFJQUNBQXJCQUlBQUFCSUJBQUFOd1FCQUFFR2dBQUFBQUFBQWdnQVFPVWJBQjJnR0FBRUFoQUFRS1VVQUIyZ0dBRFovaHNBSFdBZ0FDTUlBUUFBQWdjQ0FBQUFBQWNOQUFFQUFBQURBR0FBeUFBREFFOEFBQUFBQklBZkFBQUFBQUlJQVAvL0RnQUFBQUFBQ2dBQ0FDQUFBQUFFZ0NBQUFBQUFBZ2dBQUFBZUFPMEU1djhLQUFJQUlRQUFBQVdBSWdBQUFBb0FBZ0FpQUFRR0JBQUJBQUFBQlFZRUFBSUFBQUFLQmdFQUFRQUFCWUFqQUFBQUNnQUNBQ01BQkFZRUFBSUFBQUFGQmdRQUF3QUFBQW9HQVFBQkFBQUZnQ1FBQUFBS0FBSUFKQUFFQmdRQUF3QUFBQVVHQkFBRUFBQUFBQVlDQUlBQUFBQUZnQ1VBQUFBS0FBSUFKUUFFQmdRQUJBQUFBQVVHQkFBRkFBQUFBQVlDQUlBQUFBQUZnQ1lBQUFBS0FBSUFKZ0FFQmdRQUJRQUFBQVVHQkFBR0FBQUFBQVlDQUlBQUFBQUZnQ2NBQUFBS0FBSUFKd0FFQmdRQUJnQUFBQVVHQkFBSEFBQUFBQVlDQUlBQUFBQUZnQ2dBQUFBS0FBSUFLQUFFQmdRQUJ3QUFBQVVHQkFBSUFBQUFBQVlDQUlBQUFBQUZnQ2tBQUFBS0FBSUFLUUFFQmdRQUNBQUFBQVVHQkFBSkFBQUFBQVlDQUlBQUFBQUZnQ29BQUFBS0FBSUFLZ0FFQmdRQUNRQUFBQVVHQkFBS0FBQUFBQVlDQUlBQUFBQUZnQ3NBQUFBS0FBSUFLd0FFQmdRQUJRQUFBQVVHQkFBS0FBQUFBQVlDQUlBQUFBQUZnQ3dBQUFBS0FBSUFMQUFFQmdRQUNnQUFBQVVHQkFBTEFBQUFBQVlDQUlBQUFBQUZnQzBBQUFBS0FBSUFMUUFFQmdRQUF3QUFBQVVHQkFBTEFBQUFBQVlDQUlBQUFBQUZnQzRBQUFBS0FBSUFMZ0FFQmdRQUN3QUFBQVVHQkFBTUFBQUFDZ1lCQUFFQUFBV0FMd0FBQUFvQUFnQXZBQVFHQkFBTUFBQUFCUVlFQUEwQUFBQUtCZ0VBQVFBQUJZQXdBQUFBQ2dBQ0FEQUFCQVlFQUF3QUFBQUZCZ1FBRGdBQUFBb0dBUUFCQUFBRmdERUFBQUFLQUFJQU1RQUVCZ1FBRGdBQUFBVUdCQUFQQUFBQUNnWUJBQUVBQUFXQU1nQUFBQW9BQWdBeUFBUUdCQUFQQUFBQUJRWUVBQkFBQUFBQUJnSUFnQUFBQUFXQU13QUFBQW9BQWdBekFBUUdCQUFRQUFBQUJRWUVBQkVBQUFBQUJnSUFnQUFBQUFXQU5BQUFBQW9BQWdBMEFBUUdCQUFSQUFBQUJRWUVBQklBQUFBQUJnSUFnQUFBQUFXQU5RQUFBQW9BQWdBMUFBUUdCQUFTQUFBQUJRWUVBQk1BQUFBQUJnSUFnQUFBQUFXQU5nQUFBQW9BQWdBMkFBUUdCQUFQQUFBQUJRWUVBQk1BQUFBQUJnSUFnQUFBQUFXQU53QUFBQW9BQWdBM0FBUUdCQUFJQUFBQUJRWUVBQlFBQUFBS0JnRUFBUUFBQllBNEFBQUFDZ0FDQURnQUJBWUVBQlFBQUFBRkJnUUFGUUFBQUFBR0FnQUNBQUFBQllBNUFBQUFDZ0FDQURrQUJBWUVBQlFBQUFBRkJnUUFGZ0FBQUFvR0FRQUJBQUFGZ0RvQUFBQUtBQUlBT2dBRUJnUUFGZ0FBQUFVR0JBQVhBQUFBQ2dZQkFBRUFBQVdBT3dBQUFBb0FBZ0E3QUFRR0JBQVhBQUFBQlFZRUFCZ0FBQUFLQmdFQUFRQUFCWUE4QUFBQUNnQUNBRHdBQkFZRUFCZ0FBQUFGQmdRQUdRQUFBQUFHQWdDQUFBQUFCWUE5QUFBQUNnQUNBRDBBQkFZRUFCa0FBQUFGQmdRQUdnQUFBQUFHQWdDQUFBQUFCWUErQUFBQUNnQUNBRDRBQkFZRUFCb0FBQUFGQmdRQUd3QUFBQUFHQWdDQUFBQUFCWUEvQUFBQUNnQUNBRDhBQkFZRUFCc0FBQUFGQmdRQUhBQUFBQW9HQVFBQkFBQUZnRUFBQUFBS0FBSUFRQUFFQmdRQUhBQUFBQVVHQkFBZEFBQUFDZ1lCQUFFQUFBV0FRUUFBQUFvQUFnQkJBQVFHQkFBZEFBQUFCUVlFQUI0QUFBQUtCZ0VBQVFBQUJZQkNBQUFBQ2dBQ0FFSUFCQVlFQUI0QUFBQUZCZ1FBSHdBQUFBb0dBUUFCQUFBRmdFTUFBQUFLQUFJQVF3QUVCZ1FBR3dBQUFBVUdCQUFmQUFBQUFBWUNBSUFBQUFBRmdFUUFBQUFLQUFJQVJBQUVCZ1FBSHdBQUFBVUdCQUFnQUFBQUFBWUNBSUFBQUFBRmdFVUFBQUFLQUFJQVJRQUVCZ1FBR0FBQUFBVUdCQUFnQUFBQUFBWUNBSUFBQUFBSGdFZ0FBQUFFQWhBQUFBQUFBSnBhSy84QUFBQUFHSUliL3dvQUFnQkdBQkFBUndBQUFGUm9aWEpsSUdseklHRWdkbUZzWlc1alpTQnZjaUJqYUdGeVoyVWdaWEp5YjNJZ2MyOXRaWGRvWlhKbElHbHVJSFJvYVhNZ1lYSnZiV0YwYVdNZ2MzbHpkR1Z0TGdBS0FnQUVBQVFLQWdBQkFBMENEQUFZZ2h2L0FBQUFBQUFBQUFBT0Fnd0FtbG9yL3dBQUFBQUFBQUFBRHdJTUFCaUNHLytCMkE4QUFBQUFBQUFBQjRCSkFBQUFCQUlRQUFBQUFBREFVRi8vQUFBQUFIb2lTdjhLQUFJQVJ3QUFDZ0lBQkFBRUNnSUFBUUFOQWd3QWVpSksvd0FBQUFBQUFBQUFEZ0lNQU1CUVgvOEFBQUFBQUFBQUFBOENEQUI2SWtyL1JpNFZBQUFBQUFBQUFBZUFTZ0FBQUFRQ0VBQjkxMjhBVUxMci9uM1hid0RPMmR2K0NnQUNBRWdBQUFvQ0FBUUFCQW9DQUFFQURRSU1BTTdaMi81OTEyOEFBQUFBQUE0Q0RBQlFzdXYrZmRkdkFBQUFBQUFQQWd3QXp0bmIvdit2ZndBQUFBQUFBQUFIZ0VzQUFBQUVBaEFBQUFBQUFEUXorLzhBQUFBQTdRVG0vd29BQWdCSkFBQUtBZ0FFQUFRS0FnQUJBQTBDREFEdEJPYi9BQUFBQUFBQUFBQU9BZ3dBTkRQNy93QUFBQUFBQUFBQUR3SU1BTzBFNXY5R0xoVUFBQUFBQUFBQUFBQUFBQUFBQUFBPQ==</t>
        </r>
      </text>
    </comment>
    <comment ref="J309" authorId="0">
      <text>
        <r>
          <rPr>
            <sz val="9"/>
            <color indexed="81"/>
            <rFont val="Tahoma"/>
            <family val="2"/>
          </rPr>
          <t>QzIzSDIwRk41T3xNQVNURVIgU0hFRVRQaWN0dXJlIDU5NXxWbXBEUkRBeE1EQUVBd0lCQUFBQUFBQUFBQUFBQUFDQUFBQUFBQU1BRmdBQUFFTm9aVzFFY21GM0lERXlMakF1TWk0eE1EYzJCQUlRQUhuMmdmK2dtSDMvV1lrM0FJak4y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GQUFBQUJBSVFBQUFBQUFBQUFBQUFBSURHQkhiaDBBMFdDQVFBQUFBa0FCZ0lCQUFBQUNRQUdRZ0FBQkFJQWdBQkFBOElBZ0FCQUFPQVF3QUFBQVFDRUFCNTlvSC9vSmg5LzFtSk53Q0l6ZGtBQklBQkFBQUFBQUlJQUNiMk13Qk9La3dBQ2dBQ0FBSUFBZ1FDQUFrQUt3UUNBQUFBU0FRQUFEY0VBUUFCQm9BQUFBQUFBQUlJQUZtSk53Qk85a2dBQkFJUUFQTmlNQUJPOWtnQVdZazNBT2NQVHdBakNBRUFBQUlIQWdBQUFBQUhEUUFCQUFBQUF3QmdBTWdBQXdCR0FBQUFBQVNBQWdBQUFBQUNDQUFUK3hrQVRpcGJBQW9BQWdBREFBQUFCSUFEQUFBQUFBSUlBQUFBQUFCT0trd0FDZ0FDQUFRQUFBQUVnQVFBQUFBQUFnZ0E3UVRtLzA0cVd3QUtBQUlBQlFBM0JBRUFBUUFBQklBRkFBQUFBQUlJQU8wRTV2OU9LbmtBQ2dBQ0FBWUFBQUFFZ0FZQUFBQUFBZ2dBMmduTS8wNHFpQUFLQUFJQUJ3QUNCQUlBQndBckJBSUFBUUJJQkFBQU53UUJBQUVHZ0FBQUFBQUFBZ2dBRFozUC8wN0Npd0FFQWhBQXAzYkkvK2RiZlFBTm5jLy9Uc0tMQUNNSUFRRC9BUWNCQVA4Q0J3SUFBQUFGQndFQUF3QUhEZ0FCQUFBQUF3QmdBTWdBQXdCT1NBQUFBQUFFZ0FjQUFBQUFBZ2dBMmduTS8wNHFwZ0FLQUFJQUNBQUFBQVNBQ0FBQUFBQUNDQUR0Qk9iL1RpcTFBQW9BQWdBSkFBSUVBZ0FJQUNzRUFnQUFBRWdFQUFBM0JBRUFBUWFBQUFBQUFBQUNDQUR0cE9uL1RrS3hBQVFDRUFEdFpPTC9Ua0t4QUllKzZmOU9BcmtBSXdnQkFBQUNCd0lBQUFBQUJ3MEFBUUFBQUFNQVlBRElBQU1BVHdBQUFBQUVnQWtBQUFBQUFnZ0F4dzZ5LzA0cXRRQUtBQUlBQ2dBQ0JBSUFCd0FyQkFJQUFBQklCQUFBQm9BQUFBQUFBQUlJQVBxaHRmOU9rckVBQkFJUUFKUjdydjlPa3JFQStxRzEvNEhGdUFBakNBRUFBQUlIQWdBQUFBQUhEUUFCQUFBQUF3QmdBTWdBQXdCT0FBQUFBQVNBQ2dBQUFBQUNDQUMvcHBiL2tmYW9BQW9BQWdBTEFEY0VBUUFCQUFBRWdBc0FBQUFBQWdnQTA1T0MvK3RCdndBS0FBSUFEQUEzQkFFQUFRQUFCSUFNQUFBQUFBSUlBTk9Ua2YvK1BOa0FDZ0FDQUEwQU53UUJBQUVBQUFTQURRQUFBQUFDQ0FBQTdLNy9Pd0RUQUFvQUFnQU9BRGNFQVFBQkFBQUVnQTRBQUFBQUFnZ0FBQUFBQUU0cWlBQUtBQUlBRHdBM0JBRUFBUUFBQklBUEFBQUFBQUlJQUJQN0dRQk9LbmtBQ2dBQ0FCQUFOd1FCQUFFQUFBU0FFQUFBQUFBQ0NBQUFBQUFBVGlvdUFBb0FBZ0FSQUFBQUJJQVJBQUFBQUFJSUFNQzY1LzhkaUJ3QUNnQUNBQklBQWdRQ0FBY0FLd1FDQUFBQVNBUUFBRGNFQVFBQkJvQUFBQUFBQUFJSUFQUk42LzhkOEJnQUJBSVFBSTBuNVA4ZDhCZ0E5RTNyLzFBaklBQWpDQUVBQUFJSEFnQUFBQUFIRFFBQkFBQUFBd0JnQU1nQUF3Qk9BQUFBQUFTQUVnQUFBQUFDQ0FBQUFQSC9BQUFBQUFvQUFnQVRBQUFBQklBVEFBQUFBQUlJQUFFQTR2L3RCT2IvQ2dBQ0FCUUFOd1FCQUFFQUFBU0FGQUFBQUFBQ0NBQUJBUEgvMmduTS93b0FBZ0FWQUFBQUJJQVZBQUFBQUFJSUFBQUFEd0RhQ2N6L0NnQUNBQllBTndRQkFBRUFBQVNBRmdBQUFBQUNDQUFBQUI0QTdRVG0vd29BQWdBWEFBSUVBZ0FIQUNzRUFnQUFBRWdFQUFBM0JBRUFBUWFBQUFBQUFBQUNDQUF6a3lFQTdXemkvd1FDRUFETWJCb0E3V3ppL3pPVElRQWdvT24vSXdnQkFBQUNCd0lBQUFBQUJ3MEFBUUFBQUFNQVlBRElBQU1BVGdBQUFBQUVnQmNBQUFBQUFnZ0FBQUFQQUFBQUFBQUtBQUlBR0FBQUFBU0FHQUFBQUFBQ0NBQkFSUmdBSFlnY0FBb0FBZ0FaQUFJRUFnQUhBQ3NFQWdBQkFFZ0VBQUEzQkFFQUFRYUFBQUFBQUFBQ0NBQnoyQnNBSGZBWUFBUUNFQUFNc2hRQUhmQVlBT292SkFCUUl5QUFJd2dCQUFBQ0J3SUFBQUFGQndFQUJRUUhCZ0FDQUFJQUF3QUFCdzRBQVFBQUFBTUFZQURJQUFNQVRrZ0FBQUFBQklBWkFBQUFBQUlJQUFFQTR2L0hEckwvQ2dBQ0FCb0FBQUFFZ0JvQUFBQUFBZ2dBQVFEeC83UVRtUDhLQUFJQUd3QTNCQUVBQVFBQUJJQWJBQUFBQUFJSUFBQUE0ditnR0g3L0NnQUNBQndBTndRQkFBRUFBQVNBSEFBQUFBQUNDQUFBQU1UL29CaCsvd29BQWdBZEFEY0VBUUFCQUFBRWdCMEFBQUFBQWdnQUFRQzEvN1FUbVA4S0FBSUFIZ0EzQkFFQUFRQUFCSUFlQUFBQUFBSUlBQUVBeFAvSERyTC9DZ0FDQUI4QU53UUJBQUVBQUFXQUlBQUFBQW9BQWdBZ0FBUUdCQUFCQUFBQUJRWUVBQUlBQUFBS0JnRUFBUUFBQllBaEFBQUFDZ0FDQUNFQUJBWUVBQUlBQUFBRkJnUUFBd0FBQUFBR0FnQUNBQU1HQWdBQ0FBc0dFQUFnQUFBQUx3QUFBQ0lBQUFBd0FBQUFBQUFGZ0NJQUFBQUtBQUlBSWdBRUJnUUFBd0FBQUFVR0JBQUVBQUFBQ2dZQkFBRUFBQVdBSXdBQUFBb0FBZ0FqQUFRR0JBQUVBQUFBQlFZRUFBVUFBQUFBQmdJQUFnQURCZ0lBQWdBTEJoQUFBQUFBQUNJQUFBQXRBQUFBSkFBQUFBQUFCWUFrQUFBQUNnQUNBQ1FBQkFZRUFBVUFBQUFGQmdRQUJnQUFBQW9HQVFBQkFBQUZnQ1VBQUFBS0FBSUFKUUFFQmdRQUJnQUFBQVVHQkFBSEFBQUFDZ1lCQUFFQUFBV0FKZ0FBQUFvQUFnQW1BQVFHQkFBSEFBQUFCUVlFQUFnQUFBQUFCZ0lBQWdBQUFBV0FKd0FBQUFvQUFnQW5BQVFHQkFBSEFBQUFCUVlFQUFrQUFBQUtCZ0VBQVFBQUJZQW9BQUFBQ2dBQ0FDZ0FCQVlFQUFrQUFBQUZCZ1FBQ2dBQUFBb0dBUUFCQUFBRmdDa0FBQUFLQUFJQUtRQUVCZ1FBQ2dBQUFBVUdCQUFMQUFBQUNnWUJBQUVBQUFXQUtnQUFBQW9BQWdBcUFBUUdCQUFMQUFBQUJRWUVBQXdBQUFBS0JnRUFBUUFBQllBckFBQUFDZ0FDQUNzQUJBWUVBQXdBQUFBRkJnUUFEUUFBQUFvR0FRQUJBQUFGZ0N3QUFBQUtBQUlBTEFBRUJnUUFDUUFBQUFVR0JBQU5BQUFBQ2dZQkFBRUFBQVdBTFFBQUFBb0FBZ0F0QUFRR0JBQUZBQUFBQlFZRUFBNEFBQUFLQmdFQUFRQUFCWUF1QUFBQUNnQUNBQzRBQkFZRUFBNEFBQUFGQmdRQUR3QUFBQUFHQWdBQ0FBTUdBZ0FDQUFzR0VBQUFBQUFBTFFBQUFDOEFBQUFBQUFBQUFBQUZnQzhBQUFBS0FBSUFMd0FFQmdRQUFnQUFBQVVHQkFBUEFBQUFDZ1lCQUFFQUFBV0FNQUFBQUFvQUFnQXdBQVFHQkFBREFBQUFCUVlFQUJBQUFBQUtCZ0VBQVFBQUJZQXhBQUFBQ2dBQ0FERUFCQVlFQUJBQUFBQUZCZ1FBRVFBQUFBQUdBZ0FDQUFNR0FnQUJBQXNHRUFBNkFBQUFNQUFBQUFBQUFBQXlBQUFBQUFBRmdESUFBQUFLQUFJQU1nQUVCZ1FBRVFBQUFBVUdCQUFTQUFBQUNnWUJBQUVBQUFXQU13QUFBQW9BQWdBekFBUUdCQUFTQUFBQUJRWUVBQk1BQUFBQUJnSUFBZ0FEQmdJQUFRQUxCaEFBT0FBQUFESUFBQUFBQUFBQU5BQUFBQUFBQllBMEFBQUFDZ0FDQURRQUJBWUVBQk1BQUFBRkJnUUFGQUFBQUFvR0FRQUJBQUFGZ0RVQUFBQUtBQUlBTlFBRUJnUUFGQUFBQUFVR0JBQVZBQUFBQUFZQ0FBSUFBd1lDQUFFQUN3WVFBRFFBQUFBN0FBQUFBQUFBQURZQUFBQUFBQVdBTmdBQUFBb0FBZ0EyQUFRR0JBQVZBQUFBQlFZRUFCWUFBQUFLQmdFQUFRQUFCWUEzQUFBQUNnQUNBRGNBQkFZRUFCWUFBQUFGQmdRQUZ3QUFBQUFHQWdBQ0FBTUdBZ0FCQUFzR0VBQTJBQUFBQUFBQUFEa0FBQUE0QUFBQUFBQUZnRGdBQUFBS0FBSUFPQUFFQmdRQUVnQUFBQVVHQkFBWEFBQUFDZ1lCQUFFQUFBV0FPUUFBQUFvQUFnQTVBQVFHQkFBWEFBQUFCUVlFQUJnQUFBQUtCZ0VBQVFBQUJZQTZBQUFBQ2dBQ0FEb0FCQVlFQUJBQUFBQUZCZ1FBR0FBQUFBb0dBUUFCQUFBRmdEc0FBQUFLQUFJQU93QUVCZ1FBRkFBQUFBVUdCQUFaQUFBQUNnWUJBQUVBQUFXQVBBQUFBQW9BQWdBOEFBUUdCQUFaQUFBQUJRWUVBQm9BQUFBQUJnSUFBZ0FEQmdJQUFnQUxCaEFBT3dBQUFFRUFBQUE5QUFBQUFBQUFBQUFBQllBOUFBQUFDZ0FDQUQwQUJBWUVBQm9BQUFBRkJnUUFHd0FBQUFvR0FRQUJBQUFGZ0Q0QUFBQUtBQUlBUGdBRUJnUUFHd0FBQUFVR0JBQWNBQUFBQUFZQ0FBSUFBd1lDQUFJQUN3WVFBQUFBQUFBOUFBQUFQd0FBQUFBQUFBQUFBQVdBUHdBQUFBb0FBZ0EvQUFRR0JBQWNBQUFBQlFZRUFCMEFBQUFLQmdFQUFRQUFCWUJBQUFBQUNnQUNBRUFBQkFZRUFCMEFBQUFGQmdRQUhnQUFBQUFHQWdBQ0FBTUdBZ0FDQUFzR0VBQUFBQUFBUHdBQUFFRUFBQUFBQUFBQUFBQUZnRUVBQUFBS0FBSUFRUUFFQmdRQUdRQUFBQVVHQkFBZUFBQUFDZ1lCQUFFQUFBQUFBQUFBQUFBQQ==</t>
        </r>
      </text>
    </comment>
    <comment ref="K309" authorId="0">
      <text>
        <r>
          <rPr>
            <sz val="9"/>
            <color indexed="81"/>
            <rFont val="Tahoma"/>
            <family val="2"/>
          </rPr>
          <t>QzIzSDIwRk41T3xNQVNURVIgU0hFRVRQaWN0dXJlIDU5NXxWbXBEUkRBeE1EQUVBd0lCQUFBQUFBQUFBQUFBQUFDQUFBQUFBQU1BRmdBQUFFTm9aVzFFY21GM0lERXlMakF1TWk0eE1EYzJCQUlRQUhuMmdmK2dtSDMvV1lrM0FJak4y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GQUFBQUJBSVFBQUFBQUFBQUFBQUFBSURHQkhiaDBBMFdDQVFBQUFBa0FCZ0lCQUFBQUNRQUdRZ0FBQkFJQWdBQkFBOElBZ0FCQUFPQVF3QUFBQVFDRUFCNTlvSC9vSmg5LzFtSk53Q0l6ZGtBQklBQkFBQUFBQUlJQUNiMk13Qk9La3dBQ2dBQ0FBSUFBZ1FDQUFrQUt3UUNBQUFBU0FRQUFEY0VBUUFCQm9BQUFBQUFBQUlJQUZtSk53Qk85a2dBQkFJUUFQTmlNQUJPOWtnQVdZazNBT2NQVHdBakNBRUFBQUlIQWdBQUFBQUhEUUFCQUFBQUF3QmdBTWdBQXdCR0FBQUFBQVNBQWdBQUFBQUNDQUFUK3hrQVRpcGJBQW9BQWdBREFBQUFCSUFEQUFBQUFBSUlBQUFBQUFCT0trd0FDZ0FDQUFRQUFBQUVnQVFBQUFBQUFnZ0E3UVRtLzA0cVd3QUtBQUlBQlFBM0JBRUFBUUFBQklBRkFBQUFBQUlJQU8wRTV2OU9LbmtBQ2dBQ0FBWUFBQUFFZ0FZQUFBQUFBZ2dBMmduTS8wNHFpQUFLQUFJQUJ3QUNCQUlBQndBckJBSUFBUUJJQkFBQU53UUJBQUVHZ0FBQUFBQUFBZ2dBRFozUC8wN0Npd0FFQWhBQXAzYkkvK2RiZlFBTm5jLy9Uc0tMQUNNSUFRRC9BUWNCQVA4Q0J3SUFBQUFGQndFQUF3QUhEZ0FCQUFBQUF3QmdBTWdBQXdCT1NBQUFBQUFFZ0FjQUFBQUFBZ2dBMmduTS8wNHFwZ0FLQUFJQUNBQUFBQVNBQ0FBQUFBQUNDQUR0Qk9iL1RpcTFBQW9BQWdBSkFBSUVBZ0FJQUNzRUFnQUFBRWdFQUFBM0JBRUFBUWFBQUFBQUFBQUNDQUR0cE9uL1RrS3hBQVFDRUFEdFpPTC9Ua0t4QUllKzZmOU9BcmtBSXdnQkFBQUNCd0lBQUFBQUJ3MEFBUUFBQUFNQVlBRElBQU1BVHdBQUFBQUVnQWtBQUFBQUFnZ0F4dzZ5LzA0cXRRQUtBQUlBQ2dBQ0JBSUFCd0FyQkFJQUFBQklCQUFBQm9BQUFBQUFBQUlJQVBxaHRmOU9rckVBQkFJUUFKUjdydjlPa3JFQStxRzEvNEhGdUFBakNBRUFBQUlIQWdBQUFBQUhEUUFCQUFBQUF3QmdBTWdBQXdCT0FBQUFBQVNBQ2dBQUFBQUNDQUMvcHBiL2tmYW9BQW9BQWdBTEFEY0VBUUFCQUFBRWdBc0FBQUFBQWdnQTA1T0MvK3RCdndBS0FBSUFEQUEzQkFFQUFRQUFCSUFNQUFBQUFBSUlBTk9Ua2YvK1BOa0FDZ0FDQUEwQU53UUJBQUVBQUFTQURRQUFBQUFDQ0FBQTdLNy9Pd0RUQUFvQUFnQU9BRGNFQVFBQkFBQUVnQTRBQUFBQUFnZ0FBQUFBQUU0cWlBQUtBQUlBRHdBM0JBRUFBUUFBQklBUEFBQUFBQUlJQUJQN0dRQk9LbmtBQ2dBQ0FCQUFOd1FCQUFFQUFBU0FFQUFBQUFBQ0NBQUFBQUFBVGlvdUFBb0FBZ0FSQUFBQUJJQVJBQUFBQUFJSUFNQzY1LzhkaUJ3QUNnQUNBQklBQWdRQ0FBY0FLd1FDQUFBQVNBUUFBRGNFQVFBQkJvQUFBQUFBQUFJSUFQUk42LzhkOEJnQUJBSVFBSTBuNVA4ZDhCZ0E5RTNyLzFBaklBQWpDQUVBQUFJSEFnQUFBQUFIRFFBQkFBQUFBd0JnQU1nQUF3Qk9BQUFBQUFTQUVnQUFBQUFDQ0FBQUFQSC9BQUFBQUFvQUFnQVRBQUFBQklBVEFBQUFBQUlJQUFFQTR2L3RCT2IvQ2dBQ0FCUUFOd1FCQUFFQUFBU0FGQUFBQUFBQ0NBQUJBUEgvMmduTS93b0FBZ0FWQUFBQUJJQVZBQUFBQUFJSUFBQUFEd0RhQ2N6L0NnQUNBQllBTndRQkFBRUFBQVNBRmdBQUFBQUNDQUFBQUI0QTdRVG0vd29BQWdBWEFBSUVBZ0FIQUNzRUFnQUFBRWdFQUFBM0JBRUFBUWFBQUFBQUFBQUNDQUF6a3lFQTdXemkvd1FDRUFETWJCb0E3V3ppL3pPVElRQWdvT24vSXdnQkFBQUNCd0lBQUFBQUJ3MEFBUUFBQUFNQVlBRElBQU1BVGdBQUFBQUVnQmNBQUFBQUFnZ0FBQUFQQUFBQUFBQUtBQUlBR0FBQUFBU0FHQUFBQUFBQ0NBQkFSUmdBSFlnY0FBb0FBZ0FaQUFJRUFnQUhBQ3NFQWdBQkFFZ0VBQUEzQkFFQUFRYUFBQUFBQUFBQ0NBQnoyQnNBSGZBWUFBUUNFQUFNc2hRQUhmQVlBT292SkFCUUl5QUFJd2dCQUFBQ0J3SUFBQUFGQndFQUJRUUhCZ0FDQUFJQUF3QUFCdzRBQVFBQUFBTUFZQURJQUFNQVRrZ0FBQUFBQklBWkFBQUFBQUlJQUFFQTR2L0hEckwvQ2dBQ0FCb0FBQUFFZ0JvQUFBQUFBZ2dBQVFEeC83UVRtUDhLQUFJQUd3QTNCQUVBQVFBQUJJQWJBQUFBQUFJSUFBQUE0ditnR0g3L0NnQUNBQndBTndRQkFBRUFBQVNBSEFBQUFBQUNDQUFBQU1UL29CaCsvd29BQWdBZEFEY0VBUUFCQUFBRWdCMEFBQUFBQWdnQUFRQzEvN1FUbVA4S0FBSUFIZ0EzQkFFQUFRQUFCSUFlQUFBQUFBSUlBQUVBeFAvSERyTC9DZ0FDQUI4QU53UUJBQUVBQUFXQUlBQUFBQW9BQWdBZ0FBUUdCQUFCQUFBQUJRWUVBQUlBQUFBS0JnRUFBUUFBQllBaEFBQUFDZ0FDQUNFQUJBWUVBQUlBQUFBRkJnUUFBd0FBQUFBR0FnQUNBQU1HQWdBQ0FBc0dFQUFnQUFBQUx3QUFBQ0lBQUFBd0FBQUFBQUFGZ0NJQUFBQUtBQUlBSWdBRUJnUUFBd0FBQUFVR0JBQUVBQUFBQ2dZQkFBRUFBQVdBSXdBQUFBb0FBZ0FqQUFRR0JBQUVBQUFBQlFZRUFBVUFBQUFBQmdJQUFnQURCZ0lBQWdBTEJoQUFBQUFBQUNJQUFBQXRBQUFBSkFBQUFBQUFCWUFrQUFBQUNnQUNBQ1FBQkFZRUFBVUFBQUFGQmdRQUJnQUFBQW9HQVFBQkFBQUZnQ1VBQUFBS0FBSUFKUUFFQmdRQUJnQUFBQVVHQkFBSEFBQUFDZ1lCQUFFQUFBV0FKZ0FBQUFvQUFnQW1BQVFHQkFBSEFBQUFCUVlFQUFnQUFBQUFCZ0lBQWdBQUFBV0FKd0FBQUFvQUFnQW5BQVFHQkFBSEFBQUFCUVlFQUFrQUFBQUtCZ0VBQVFBQUJZQW9BQUFBQ2dBQ0FDZ0FCQVlFQUFrQUFBQUZCZ1FBQ2dBQUFBb0dBUUFCQUFBRmdDa0FBQUFLQUFJQUtRQUVCZ1FBQ2dBQUFBVUdCQUFMQUFBQUNnWUJBQUVBQUFXQUtnQUFBQW9BQWdBcUFBUUdCQUFMQUFBQUJRWUVBQXdBQUFBS0JnRUFBUUFBQllBckFBQUFDZ0FDQUNzQUJBWUVBQXdBQUFBRkJnUUFEUUFBQUFvR0FRQUJBQUFGZ0N3QUFBQUtBQUlBTEFBRUJnUUFDUUFBQUFVR0JBQU5BQUFBQ2dZQkFBRUFBQVdBTFFBQUFBb0FBZ0F0QUFRR0JBQUZBQUFBQlFZRUFBNEFBQUFLQmdFQUFRQUFCWUF1QUFBQUNnQUNBQzRBQkFZRUFBNEFBQUFGQmdRQUR3QUFBQUFHQWdBQ0FBTUdBZ0FDQUFzR0VBQUFBQUFBTFFBQUFDOEFBQUFBQUFBQUFBQUZnQzhBQUFBS0FBSUFMd0FFQmdRQUFnQUFBQVVHQkFBUEFBQUFDZ1lCQUFFQUFBV0FNQUFBQUFvQUFnQXdBQVFHQkFBREFBQUFCUVlFQUJBQUFBQUtCZ0VBQVFBQUJZQXhBQUFBQ2dBQ0FERUFCQVlFQUJBQUFBQUZCZ1FBRVFBQUFBQUdBZ0FDQUFNR0FnQUJBQXNHRUFBNkFBQUFNQUFBQUFBQUFBQXlBQUFBQUFBRmdESUFBQUFLQUFJQU1nQUVCZ1FBRVFBQUFBVUdCQUFTQUFBQUNnWUJBQUVBQUFXQU13QUFBQW9BQWdBekFBUUdCQUFTQUFBQUJRWUVBQk1BQUFBQUJnSUFBZ0FEQmdJQUFRQUxCaEFBT0FBQUFESUFBQUFBQUFBQU5BQUFBQUFBQllBMEFBQUFDZ0FDQURRQUJBWUVBQk1BQUFBRkJnUUFGQUFBQUFvR0FRQUJBQUFGZ0RVQUFBQUtBQUlBTlFBRUJnUUFGQUFBQUFVR0JBQVZBQUFBQUFZQ0FBSUFBd1lDQUFFQUN3WVFBRFFBQUFBN0FBQUFBQUFBQURZQUFBQUFBQVdBTmdBQUFBb0FBZ0EyQUFRR0JBQVZBQUFBQlFZRUFCWUFBQUFLQmdFQUFRQUFCWUEzQUFBQUNnQUNBRGNBQkFZRUFCWUFBQUFGQmdRQUZ3QUFBQUFHQWdBQ0FBTUdBZ0FCQUFzR0VBQTJBQUFBQUFBQUFEa0FBQUE0QUFBQUFBQUZnRGdBQUFBS0FBSUFPQUFFQmdRQUVnQUFBQVVHQkFBWEFBQUFDZ1lCQUFFQUFBV0FPUUFBQUFvQUFnQTVBQVFHQkFBWEFBQUFCUVlFQUJnQUFBQUtCZ0VBQVFBQUJZQTZBQUFBQ2dBQ0FEb0FCQVlFQUJBQUFBQUZCZ1FBR0FBQUFBb0dBUUFCQUFBRmdEc0FBQUFLQUFJQU93QUVCZ1FBRkFBQUFBVUdCQUFaQUFBQUNnWUJBQUVBQUFXQVBBQUFBQW9BQWdBOEFBUUdCQUFaQUFBQUJRWUVBQm9BQUFBQUJnSUFBZ0FEQmdJQUFnQUxCaEFBT3dBQUFFRUFBQUE5QUFBQUFBQUFBQUFBQllBOUFBQUFDZ0FDQUQwQUJBWUVBQm9BQUFBRkJnUUFHd0FBQUFvR0FRQUJBQUFGZ0Q0QUFBQUtBQUlBUGdBRUJnUUFHd0FBQUFVR0JBQWNBQUFBQUFZQ0FBSUFBd1lDQUFJQUN3WVFBQUFBQUFBOUFBQUFQd0FBQUFBQUFBQUFBQVdBUHdBQUFBb0FBZ0EvQUFRR0JBQWNBQUFBQlFZRUFCMEFBQUFLQmdFQUFRQUFCWUJBQUFBQUNnQUNBRUFBQkFZRUFCMEFBQUFGQmdRQUhnQUFBQUFHQWdBQ0FBTUdBZ0FDQUFzR0VBQUFBQUFBUHdBQUFFRUFBQUFBQUFBQUFBQUZnRUVBQUFBS0FBSUFRUUFFQmdRQUdRQUFBQVVHQkFBZUFBQUFDZ1lCQUFFQUFBQUFBQUFBQUFBQQ==</t>
        </r>
      </text>
    </comment>
    <comment ref="J310" authorId="0">
      <text>
        <r>
          <rPr>
            <sz val="9"/>
            <color indexed="81"/>
            <rFont val="Tahoma"/>
            <family val="2"/>
          </rPr>
          <t>QzE5SDE5Q2xONE8yU3xNQVNURVIgU0hFRVRQaWN0dXJlIDUxNXxWbXBEUkRBeE1EQUVBd0lCQUFBQUFBQUFBQUFBQUFDQUFBQUFBQU1BRmdBQUFFTm9aVzFFY21GM0lERXlMakF1TWk0eE1EYzJCQUlRQUFBQXB2L2FpY3YvelpNdEFOTUpI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QvUG9RZ1dDQVFBQUFBa0FCZ0lCQUFBQUNRQUdRZ0FBQkFJQWdBQkFBOElBZ0FCQUFPQU93QUFBQVFDRUFBQUFLYi8yb25MLzgyVExRRFRDUjRCQklBQkFBQUFBQUlJQUFBQXB2OG05ak1BQ2dBQ0FBSUFOd1FCQUFFQUFBU0FBZ0FBQUFBQ0NBQUFBTVQvSnZZekFBb0FBZ0FEQUFBQUJJQURBQUFBQUFJSUFBQUEwLzhUK3hrQUNnQUNBQVFBQWdRQ0FBY0FLd1FDQUFBQVNBUUFBQWFBQUFBQUFBQUNDQUEwazliL0UyTVdBQVFDRUFETmJNLy9FMk1XQURTVDF2OUdsaDBBSXdnQkFBQUNCd0lBQUFBQUJ3MEFBUUFBQUFNQVlBRElBQU1BVGdBQUFBQUVnQVFBQUFBQUFnZ0FBQUR4L3hQN0dRQUtBQUlBQlFBQUFBU0FCUUFBQUFBQ0NBQUFBQUFBSnZZekFBb0FBZ0FHQUFJRUFnQUhBQ3NFQWdBQUFFZ0VBQUFHZ0FBQUFBQUFBZ2dBTTVNREFDWmVNQUFFQWhBQXpXejgveVplTUFBemt3TUFXWkUzQUNNSUFRQUFBZ2NDQUFBQUFBY05BQUVBQUFBREFHQUF5QUFEQUU0QUFBQUFCSUFHQUFBQUFBSUlBQUFBOGY4NThVMEFDZ0FDQUFjQUFBQUVnQWNBQUFBQUFnZ0FBQUFBQUV6c1p3QUtBQUlBQ0FBQ0JBSUFCd0FyQkFJQUFRQklCQUFBTndRQkFBRUdnQUFBQUFBQUFnZ0FNNU1EQUV4VVpBQUVBaEFBeld6OC8weFVaQUNxNmdzQWdJZHJBQ01JQVFBQUFnY0NBQUFBQlFjQkFBVUVCd1lBQWdBQ0FBTUFBQWNPQUFFQUFBQURBR0FBeUFBREFFNUlBQUFBQUFTQUNBQUFBQUFDQ0FBQUFQSC9ZT2VCQUFvQUFnQUpBRGNFQVFBQkFBQUVnQWtBQUFBQUFnZ0FBQUFBQUhQaW13QUtBQUlBQ2dBM0JBRUFBUUFBQklBS0FBQUFBQUlJQUFFQThmK0czYlVBQ2dBQ0FBc0FBQUFFZ0FzQUFBQUFBZ2dBQUFBQUFKbll6d0FLQUFJQURBQUFBQVNBREFBQUFBQUNDQUFBQVBIL3JkUHBBQW9BQWdBTkFBQUFCSUFOQUFBQUFBSUlBQUFBMC8rdDAra0FDZ0FDQUE0QUFBQUVnQTRBQUFBQUFnZ0FBQURFLzVuWXp3QUtBQUlBRHdBQUFBU0FEd0FBQUFBQ0NBQUJBTlAvaHQyMUFBb0FBZ0FRQUFBQUJJQVFBQUFBQUFJSUFBQUF4UC9BemdNQkNnQUNBQkVBQWdRQ0FCQUFLd1FDQUFBQVNBUUFBQWFBQUFBQUFBQUNDQUFBb01mL3dISUFBUVFDRUFBQVlNRC93SElBQVpxNXgvOG1HUWNCSXdnQkFBQUNCd0lBQUFBQUJ3MEFBUUFBQUFNQVlBRElBQU1BVXdBQUFBQUVnQkVBQUFBQUFnZ0E3UVNxLzhETzlBQUtBQUlBRWdBQ0JBSUFDQUFyQkFJQUFBQklCQUFBTndRQkFBRUdnQUFBQUFBQUFnZ0E3YVN0LzhEbThBQUVBaEFBN1dTbS84RG04QUNIdnEzL3dLYjRBQ01JQVFBQUFnY0NBQUFBQUFjTkFBRUFBQUFEQUdBQXlBQURBRThBQUFBQUJJQVNBQUFBQUFJSUFCVDczZi9BemhJQkNnQUNBQk1BQWdRQ0FBZ0FLd1FDQUFBQVNBUUFBRGNFQVFBQkJvQUFBQUFBQUFJSUFCU2I0Zi9BNWc0QkJBSVFBQlJiMnYvQTVnNEJyYlRoLzhDbUZnRWpDQUVBQUFJSEFnQUFBQUFIRFFBQkFBQUFBd0JnQU1nQUF3QlBBQUFBQUFTQUV3QUFBQUFDQ0FBQUFMWC8wOGtkQVFvQUFnQVVBRGNFQVFBQkFBQUVnQlFBQUFBQUFnZ0FBQURUL3pueFRRQUtBQUlBRlFBQUFBU0FGUUFBQUFBQ0NBQUFBTVQvVE94bkFBb0FBZ0FXQUFJRUFnQVJBQ3NFQWdBQUFFZ0VBQUEzQkFFQUFRYUFBQUFBQUFBQ0NBQUFvTWYvVEZSa0FBUUNFQUFBWU1EL1RGUmtBSnE1eC8renVtMEFJd2dCQUFBQ0J3SUFBQUFGQndFQUFRQUhEZ0FCQUFBQUF3QmdBTWdBQXdCRGJBQUFBQUFFZ0JZQUFBQUFBZ2dBQUFBQUFBQUFBQUFLQUFJQUZ3QUFBQVNBRndBQUFBQUNDQUFBQVBILzdRVG0vd29BQWdBWUFBQUFCSUFZQUFBQUFBSUlBQUFBQUFEYUNjei9DZ0FDQUJrQUFBQUVnQmtBQUFBQUFnZ0EvLzhkQU5vSnpQOEtBQUlBR2dBQUFBU0FHZ0FBQUFBQ0NBRC8veXdBN1FUbS93b0FBZ0FiQUFBQUJJQWJBQUFBQUFJSUFQLy9IUUFBQUFBQUNnQUNBQndBQWdRQ0FBY0FLd1FDQUFBQVNBUUFBQWFBQUFBQUFBQUNDQUF6a3lFQUFHajgvd1FDRUFETWJCb0FBR2o4L3pPVElRQXptd01BSXdnQkFBQUNCd0lBQUFBQUJ3MEFBUUFBQUFNQVlBRElBQU1BVGdBQUFBQUZnQjBBQUFBS0FBSUFIUUFFQmdRQUFRQUFBQVVHQkFBQ0FBQUFDZ1lCQUFFQUFBV0FIZ0FBQUFvQUFnQWVBQVFHQkFBQ0FBQUFCUVlFQUFNQUFBQUFCZ0lBZ0FBQUFBV0FId0FBQUFvQUFnQWZBQVFHQkFBREFBQUFCUVlFQUFRQUFBQUFCZ0lBZ0FBQUFBV0FJQUFBQUFvQUFnQWdBQVFHQkFBRUFBQUFCUVlFQUFVQUFBQUFCZ0lBZ0FBQUFBV0FJUUFBQUFvQUFnQWhBQVFHQkFBRkFBQUFCUVlFQUFZQUFBQUFCZ0lBZ0FBQUFBV0FJZ0FBQUFvQUFnQWlBQVFHQkFBR0FBQUFCUVlFQUFjQUFBQUtCZ0VBQVFBQUJZQWpBQUFBQ2dBQ0FDTUFCQVlFQUFjQUFBQUZCZ1FBQ0FBQUFBb0dBUUFCQUFBRmdDUUFBQUFLQUFJQUpBQUVCZ1FBQ0FBQUFBVUdCQUFKQUFBQUNnWUJBQUVBQUFXQUpRQUFBQW9BQWdBbEFBUUdCQUFKQUFBQUJRWUVBQW9BQUFBS0JnRUFBUUFBQllBbUFBQUFDZ0FDQUNZQUJBWUVBQW9BQUFBRkJnUUFDd0FBQUFBR0FnQ0FBQUFBQllBbkFBQUFDZ0FDQUNjQUJBWUVBQXNBQUFBRkJnUUFEQUFBQUFBR0FnQ0FBQUFBQllBb0FBQUFDZ0FDQUNnQUJBWUVBQXdBQUFBRkJnUUFEUUFBQUFBR0FnQ0FBQUFBQllBcEFBQUFDZ0FDQUNrQUJBWUVBQTBBQUFBRkJnUUFEZ0FBQUFBR0FnQ0FBQUFBQllBcUFBQUFDZ0FDQUNvQUJBWUVBQTRBQUFBRkJnUUFEd0FBQUFBR0FnQ0FBQUFBQllBckFBQUFDZ0FDQUNzQUJBWUVBQW9BQUFBRkJnUUFEd0FBQUFBR0FnQ0FBQUFBQllBc0FBQUFDZ0FDQUN3QUJBWUVBQTBBQUFBRkJnUUFFQUFBQUFvR0FRQUJBQUFGZ0MwQUFBQUtBQUlBTFFBRUJnUUFFQUFBQUFVR0JBQVJBQUFBQUFZQ0FBSUFBQUFGZ0M0QUFBQUtBQUlBTGdBRUJnUUFFQUFBQUFVR0JBQVNBQUFBQUFZQ0FBSUFBQUFGZ0M4QUFBQUtBQUlBTHdBRUJnUUFFQUFBQUFVR0JBQVRBQUFBQ2dZQkFBRUFBQVdBTUFBQUFBb0FBZ0F3QUFRR0JBQUdBQUFBQlFZRUFCUUFBQUFBQmdJQWdBQUFBQVdBTVFBQUFBb0FBZ0F4QUFRR0JBQUNBQUFBQlFZRUFCUUFBQUFBQmdJQWdBQUFBQVdBTWdBQUFBb0FBZ0F5QUFRR0JBQVVBQUFBQlFZRUFCVUFBQUFLQmdFQUFRQUFCWUF6QUFBQUNnQUNBRE1BQkFZRUFBUUFBQUFGQmdRQUZnQUFBQUFBQllBMEFBQUFDZ0FDQURRQUJBWUVBQllBQUFBRkJnUUFGd0FBQUFBR0FnQ0FBQUFBQllBMUFBQUFDZ0FDQURVQUJBWUVBQmNBQUFBRkJnUUFHQUFBQUFBR0FnQ0FBQUFBQllBMkFBQUFDZ0FDQURZQUJBWUVBQmdBQUFBRkJnUUFHUUFBQUFBR0FnQ0FBQUFBQllBM0FBQUFDZ0FDQURjQUJBWUVBQmtBQUFBRkJnUUFHZ0FBQUFBR0FnQ0FBQUFBQllBNEFBQUFDZ0FDQURnQUJBWUVBQm9BQUFBRkJnUUFHd0FBQUFBR0FnQ0FBQUFBQllBNUFBQUFDZ0FDQURrQUJBWUVBQllBQUFBRkJnUUFHd0FBQUFBR0FnQ0FBQUFBQjRBOEFBQUFCQUlRQUFBQTR2OXNKRWtBQUFEaS95YjJNd0FLQUFJQU9nQUFDZ0lBQkFBRUNnSUFBUUFOQWd3QUp2WXpBQUFBNHY4QUFBQUFEZ0lNQUd3a1NRQUFBT0wvQUFBQUFBOENEQUFtOWpNQVJ5NzMvd0FBQUFBQUFBZUFQUUFBQUFRQ0VBQUFBT0wvNEFibEFBQUE0ditaMk04QUNnQUNBRHNBQUFvQ0FBUUFCQW9DQUFFQURRSU1BSm5ZendBQUFPTC9BQUFBQUE0Q0RBRGdCdVVBQUFEaS93QUFBQUFQQWd3QW1kalBBRWN1OS84QUFBQUFBQUFIZ0Q0QUFBQUVBaEFBLy84T0FEUXorLy8vL3c0QTdRVG0vd29BQWdBOEFBQUtBZ0FFQUFRS0FnQUJBQTBDREFEdEJPYi8vLzhPQUFBQUFBQU9BZ3dBTkRQNy8vLy9EZ0FBQUFBQUR3SU1BTzBFNXY5R0xpUUFBQUFBQUFBQUFBQUFBQUFBQUFBPQ==</t>
        </r>
      </text>
    </comment>
    <comment ref="K310" authorId="0">
      <text>
        <r>
          <rPr>
            <sz val="9"/>
            <color indexed="81"/>
            <rFont val="Tahoma"/>
            <family val="2"/>
          </rPr>
          <t>QzE5SDE5Q2xONE8yU3xNQVNURVIgU0hFRVRQaWN0dXJlIDUxNXxWbXBEUkRBeE1EQUVBd0lCQUFBQUFBQUFBQUFBQUFDQUFBQUFBQU1BRmdBQUFFTm9aVzFFY21GM0lERXlMakF1TWk0eE1EYzJCQUlRQUFBQXB2L2FpY3YvelpNdEFOTUpI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QvUG9RZ1dDQVFBQUFBa0FCZ0lCQUFBQUNRQUdRZ0FBQkFJQWdBQkFBOElBZ0FCQUFPQU93QUFBQVFDRUFBQUFLYi8yb25MLzgyVExRRFRDUjRCQklBQkFBQUFBQUlJQUFBQXB2OG05ak1BQ2dBQ0FBSUFOd1FCQUFFQUFBU0FBZ0FBQUFBQ0NBQUFBTVQvSnZZekFBb0FBZ0FEQUFBQUJJQURBQUFBQUFJSUFBQUEwLzhUK3hrQUNnQUNBQVFBQWdRQ0FBY0FLd1FDQUFBQVNBUUFBQWFBQUFBQUFBQUNDQUEwazliL0UyTVdBQVFDRUFETmJNLy9FMk1XQURTVDF2OUdsaDBBSXdnQkFBQUNCd0lBQUFBQUJ3MEFBUUFBQUFNQVlBRElBQU1BVGdBQUFBQUVnQVFBQUFBQUFnZ0FBQUR4L3hQN0dRQUtBQUlBQlFBQUFBU0FCUUFBQUFBQ0NBQUFBQUFBSnZZekFBb0FBZ0FHQUFJRUFnQUhBQ3NFQWdBQUFFZ0VBQUFHZ0FBQUFBQUFBZ2dBTTVNREFDWmVNQUFFQWhBQXpXejgveVplTUFBemt3TUFXWkUzQUNNSUFRQUFBZ2NDQUFBQUFBY05BQUVBQUFBREFHQUF5QUFEQUU0QUFBQUFCSUFHQUFBQUFBSUlBQUFBOGY4NThVMEFDZ0FDQUFjQUFBQUVnQWNBQUFBQUFnZ0FBQUFBQUV6c1p3QUtBQUlBQ0FBQ0JBSUFCd0FyQkFJQUFRQklCQUFBTndRQkFBRUdnQUFBQUFBQUFnZ0FNNU1EQUV4VVpBQUVBaEFBeld6OC8weFVaQUNxNmdzQWdJZHJBQ01JQVFBQUFnY0NBQUFBQlFjQkFBVUVCd1lBQWdBQ0FBTUFBQWNPQUFFQUFBQURBR0FBeUFBREFFNUlBQUFBQUFTQUNBQUFBQUFDQ0FBQUFQSC9ZT2VCQUFvQUFnQUpBRGNFQVFBQkFBQUVnQWtBQUFBQUFnZ0FBQUFBQUhQaW13QUtBQUlBQ2dBM0JBRUFBUUFBQklBS0FBQUFBQUlJQUFFQThmK0czYlVBQ2dBQ0FBc0FBQUFFZ0FzQUFBQUFBZ2dBQUFBQUFKbll6d0FLQUFJQURBQUFBQVNBREFBQUFBQUNDQUFBQVBIL3JkUHBBQW9BQWdBTkFBQUFCSUFOQUFBQUFBSUlBQUFBMC8rdDAra0FDZ0FDQUE0QUFBQUVnQTRBQUFBQUFnZ0FBQURFLzVuWXp3QUtBQUlBRHdBQUFBU0FEd0FBQUFBQ0NBQUJBTlAvaHQyMUFBb0FBZ0FRQUFBQUJJQVFBQUFBQUFJSUFBQUF4UC9BemdNQkNnQUNBQkVBQWdRQ0FCQUFLd1FDQUFBQVNBUUFBQWFBQUFBQUFBQUNDQUFBb01mL3dISUFBUVFDRUFBQVlNRC93SElBQVpxNXgvOG1HUWNCSXdnQkFBQUNCd0lBQUFBQUJ3MEFBUUFBQUFNQVlBRElBQU1BVXdBQUFBQUVnQkVBQUFBQUFnZ0E3UVNxLzhETzlBQUtBQUlBRWdBQ0JBSUFDQUFyQkFJQUFBQklCQUFBTndRQkFBRUdnQUFBQUFBQUFnZ0E3YVN0LzhEbThBQUVBaEFBN1dTbS84RG04QUNIdnEzL3dLYjRBQ01JQVFBQUFnY0NBQUFBQUFjTkFBRUFBQUFEQUdBQXlBQURBRThBQUFBQUJJQVNBQUFBQUFJSUFCVDczZi9BemhJQkNnQUNBQk1BQWdRQ0FBZ0FLd1FDQUFBQVNBUUFBRGNFQVFBQkJvQUFBQUFBQUFJSUFCU2I0Zi9BNWc0QkJBSVFBQlJiMnYvQTVnNEJyYlRoLzhDbUZnRWpDQUVBQUFJSEFnQUFBQUFIRFFBQkFBQUFBd0JnQU1nQUF3QlBBQUFBQUFTQUV3QUFBQUFDQ0FBQUFMWC8wOGtkQVFvQUFnQVVBRGNFQVFBQkFBQUVnQlFBQUFBQUFnZ0FBQURUL3pueFRRQUtBQUlBRlFBQUFBU0FGUUFBQUFBQ0NBQUFBTVQvVE94bkFBb0FBZ0FXQUFJRUFnQVJBQ3NFQWdBQUFFZ0VBQUEzQkFFQUFRYUFBQUFBQUFBQ0NBQUFvTWYvVEZSa0FBUUNFQUFBWU1EL1RGUmtBSnE1eC8renVtMEFJd2dCQUFBQ0J3SUFBQUFGQndFQUFRQUhEZ0FCQUFBQUF3QmdBTWdBQXdCRGJBQUFBQUFFZ0JZQUFBQUFBZ2dBQUFBQUFBQUFBQUFLQUFJQUZ3QUFBQVNBRndBQUFBQUNDQUFBQVBILzdRVG0vd29BQWdBWUFBQUFCSUFZQUFBQUFBSUlBQUFBQUFEYUNjei9DZ0FDQUJrQUFBQUVnQmtBQUFBQUFnZ0EvLzhkQU5vSnpQOEtBQUlBR2dBQUFBU0FHZ0FBQUFBQ0NBRC8veXdBN1FUbS93b0FBZ0FiQUFBQUJJQWJBQUFBQUFJSUFQLy9IUUFBQUFBQUNnQUNBQndBQWdRQ0FBY0FLd1FDQUFBQVNBUUFBQWFBQUFBQUFBQUNDQUF6a3lFQUFHajgvd1FDRUFETWJCb0FBR2o4L3pPVElRQXptd01BSXdnQkFBQUNCd0lBQUFBQUJ3MEFBUUFBQUFNQVlBRElBQU1BVGdBQUFBQUZnQjBBQUFBS0FBSUFIUUFFQmdRQUFRQUFBQVVHQkFBQ0FBQUFDZ1lCQUFFQUFBV0FIZ0FBQUFvQUFnQWVBQVFHQkFBQ0FBQUFCUVlFQUFNQUFBQUFCZ0lBZ0FBQUFBV0FId0FBQUFvQUFnQWZBQVFHQkFBREFBQUFCUVlFQUFRQUFBQUFCZ0lBZ0FBQUFBV0FJQUFBQUFvQUFnQWdBQVFHQkFBRUFBQUFCUVlFQUFVQUFBQUFCZ0lBZ0FBQUFBV0FJUUFBQUFvQUFnQWhBQVFHQkFBRkFBQUFCUVlFQUFZQUFBQUFCZ0lBZ0FBQUFBV0FJZ0FBQUFvQUFnQWlBQVFHQkFBR0FBQUFCUVlFQUFjQUFBQUtCZ0VBQVFBQUJZQWpBQUFBQ2dBQ0FDTUFCQVlFQUFjQUFBQUZCZ1FBQ0FBQUFBb0dBUUFCQUFBRmdDUUFBQUFLQUFJQUpBQUVCZ1FBQ0FBQUFBVUdCQUFKQUFBQUNnWUJBQUVBQUFXQUpRQUFBQW9BQWdBbEFBUUdCQUFKQUFBQUJRWUVBQW9BQUFBS0JnRUFBUUFBQllBbUFBQUFDZ0FDQUNZQUJBWUVBQW9BQUFBRkJnUUFDd0FBQUFBR0FnQ0FBQUFBQllBbkFBQUFDZ0FDQUNjQUJBWUVBQXNBQUFBRkJnUUFEQUFBQUFBR0FnQ0FBQUFBQllBb0FBQUFDZ0FDQUNnQUJBWUVBQXdBQUFBRkJnUUFEUUFBQUFBR0FnQ0FBQUFBQllBcEFBQUFDZ0FDQUNrQUJBWUVBQTBBQUFBRkJnUUFEZ0FBQUFBR0FnQ0FBQUFBQllBcUFBQUFDZ0FDQUNvQUJBWUVBQTRBQUFBRkJnUUFEd0FBQUFBR0FnQ0FBQUFBQllBckFBQUFDZ0FDQUNzQUJBWUVBQW9BQUFBRkJnUUFEd0FBQUFBR0FnQ0FBQUFBQllBc0FBQUFDZ0FDQUN3QUJBWUVBQTBBQUFBRkJnUUFFQUFBQUFvR0FRQUJBQUFGZ0MwQUFBQUtBQUlBTFFBRUJnUUFFQUFBQUFVR0JBQVJBQUFBQUFZQ0FBSUFBQUFGZ0M0QUFBQUtBQUlBTGdBRUJnUUFFQUFBQUFVR0JBQVNBQUFBQUFZQ0FBSUFBQUFGZ0M4QUFBQUtBQUlBTHdBRUJnUUFFQUFBQUFVR0JBQVRBQUFBQ2dZQkFBRUFBQVdBTUFBQUFBb0FBZ0F3QUFRR0JBQUdBQUFBQlFZRUFCUUFBQUFBQmdJQWdBQUFBQVdBTVFBQUFBb0FBZ0F4QUFRR0JBQUNBQUFBQlFZRUFCUUFBQUFBQmdJQWdBQUFBQVdBTWdBQUFBb0FBZ0F5QUFRR0JBQVVBQUFBQlFZRUFCVUFBQUFLQmdFQUFRQUFCWUF6QUFBQUNnQUNBRE1BQkFZRUFBUUFBQUFGQmdRQUZnQUFBQUFBQllBMEFBQUFDZ0FDQURRQUJBWUVBQllBQUFBRkJnUUFGd0FBQUFBR0FnQ0FBQUFBQllBMUFBQUFDZ0FDQURVQUJBWUVBQmNBQUFBRkJnUUFHQUFBQUFBR0FnQ0FBQUFBQllBMkFBQUFDZ0FDQURZQUJBWUVBQmdBQUFBRkJnUUFHUUFBQUFBR0FnQ0FBQUFBQllBM0FBQUFDZ0FDQURjQUJBWUVBQmtBQUFBRkJnUUFHZ0FBQUFBR0FnQ0FBQUFBQllBNEFBQUFDZ0FDQURnQUJBWUVBQm9BQUFBRkJnUUFHd0FBQUFBR0FnQ0FBQUFBQllBNUFBQUFDZ0FDQURrQUJBWUVBQllBQUFBRkJnUUFHd0FBQUFBR0FnQ0FBQUFBQjRBOEFBQUFCQUlRQUFBQTR2OXNKRWtBQUFEaS95YjJNd0FLQUFJQU9nQUFDZ0lBQkFBRUNnSUFBUUFOQWd3QUp2WXpBQUFBNHY4QUFBQUFEZ0lNQUd3a1NRQUFBT0wvQUFBQUFBOENEQUFtOWpNQVJ5NzMvd0FBQUFBQUFBZUFQUUFBQUFRQ0VBQUFBT0wvNEFibEFBQUE0ditaMk04QUNnQUNBRHNBQUFvQ0FBUUFCQW9DQUFFQURRSU1BSm5ZendBQUFPTC9BQUFBQUE0Q0RBRGdCdVVBQUFEaS93QUFBQUFQQWd3QW1kalBBRWN1OS84QUFBQUFBQUFIZ0Q0QUFBQUVBaEFBLy84T0FEUXorLy8vL3c0QTdRVG0vd29BQWdBOEFBQUtBZ0FFQUFRS0FnQUJBQTBDREFEdEJPYi8vLzhPQUFBQUFBQU9BZ3dBTkRQNy8vLy9EZ0FBQUFBQUR3SU1BTzBFNXY5R0xpUUFBQUFBQUFBQUFBQUFBQUFBQUFBPQ==</t>
        </r>
      </text>
    </comment>
    <comment ref="J311" authorId="0">
      <text>
        <r>
          <rPr>
            <sz val="9"/>
            <color indexed="81"/>
            <rFont val="Tahoma"/>
            <family val="2"/>
          </rPr>
          <t>QzIySDI0TjZ8TUFTVEVSIFNIRUVUUGljdHVyZSA2MzN8Vm1wRFJEQXhNREFFQXdJQkFBQUFBQUFBQUFBQUFBQ0FBQUFBQUFNQUZnQUFBRU5vWlcxRWNtRjNJREV5TGpBdU1pNHhNRGMyQkFJUUFLeFFVLy9haWN2L3paTWVBQWIxe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kFBQUFCQUlRQUFBQUFBQUFBQUFBQUlER0JMbHhVUWdXQ0FRQUFBQWtBQmdJQkFBQUFDUUFHUWdBQUJBSUFnQUJBQThJQWdBQkFBT0FQd0FBQUFRQ0VBQ3NVRlAvMm9uTC84MlRIZ0FHOWNRQUJJQUJBQUFBQUFJSUFEVUg5UCtCa0VRQUNnQUNBQUlBQWdRQ0FBY0FLd1FDQUFJQVNBUUFBRGNFQVFBQkJvQUFBQUFBQUFJSUFHaWE5LytCS0VnQUJBSVFBQUYwOFArQm1EVUFtODM1LzRFb1NBQWpDQUVBL3dFSEFRRC9BZ2NDQUFBQUJRY0JBQU1BQnc4QUFRQUFBQU1BWUFESUFBTUFUa2d5QUFBQUFBU0FBZ0FBQUFBQ0NBRGF1OTMvYnFOWUFBb0FBZ0FEQUFBQUJJQURBQUFBQUFJSUFKMzQ0LythKzNVQUNnQUNBQVFBQWdRQ0FBY0FLd1FDQUFBQVNBUUFBQWFBQUFBQUFBQUNDQURSaStmL21tTnlBQVFDRUFCcVplRC9tbU55QU5HTDUvL05sbmtBSXdnQkFBQUNCd0lBQUFBQUJ3MEFBUUFBQUFNQVlBRElBQU1BVGdBQUFBQUVnQVFBQUFBQUFnZ0FRNjNOLzRZT2lnQUtBQUlBQlFBQUFBU0FCUUFBQUFBQ0NBQW1KYkgvUnNtQUFBb0FBZ0FHQUFJRUFnQUhBQ3NFQWdBQUFFZ0VBQUFHZ0FBQUFBQUFBZ2dBV2JpMC8wWXhmUUFFQWhBQTg1R3QvMFl4ZlFCWnVMVC9lV1NFQUNNSUFRQUFBZ2NDQUFBQUFBY05BQUVBQUFBREFHQUF5QUFEQUU0QUFBQUFCSUFHQUFBQUFBSUlBR1BvcXY4YWNXTUFDZ0FDQUFjQUFBQUVnQWNBQUFBQUFnZ0F2VFBCL3kxZVR3QUtBQUlBQ0FBQUFBU0FDQUFBQUFBQ0NBQUJBTFgvSnZZekFBb0FBZ0FKQUFBQUJJQUpBQUFBQUFJSUFBRUF4UDhUK3hrQUNnQUNBQW9BTndRQkFBRUFBQVNBQ2dBQUFBQUNDQUFCQU9ML0Uvc1pBQW9BQWdBTEFBQUFCSUFMQUFBQUFBSUlBQUVBOGY4bTlqTUFDZ0FDQUF3QUFBQUVnQXdBQUFBQUFnZ0FBQUFQQUNiMk13QUtBQUlBRFFBQUFBU0FEUUFBQUFBQ0NBQUFBQjRBRS9zWkFBb0FBZ0FPQUFBQUJJQU9BQUFBQUFJSUFBQUFEd0FBQUFBQUNnQUNBQThBQUFBRWdBOEFBQUFBQWdnQS8vOGRBTzBFNXY4S0FBSUFFQUFBQUFTQUVBQUFBQUFDQ0FELy93NEEyZ25NL3dvQUFnQVJBQUFBQklBUkFBQUFBQUlJQUFBQThmL2FDY3ovQ2dBQ0FCSUFBQUFFZ0JJQUFBQUFBZ2dBQUFEaS8rMEU1djhLQUFJQUV3QUFBQVNBRXdBQUFBQUNDQUFBQVBIL0FBQUFBQW9BQWdBVUFBQUFCSUFVQUFBQUFBSUlBQk1xbC8vdEdEY0FDZ0FDQUJVQUFnUUNBQWNBS3dRQ0FBQUFTQVFBQUFhQUFBQUFBQUFDQ0FCR3Zaci83WUF6QUFRQ0VBRGdscFAvN1lBekFFYTltdjhndERvQUl3Z0JBQUFDQndJQUFBQUFCdzBBQVFBQUFBTUFZQURJQUFNQVRnQUFBQUFFZ0JVQUFBQUFBZ2dBVU8yUS94cHhWQUFLQUFJQUZnQUNCQUlBQndBckJBSUFBQUJJQkFBQUJvQUFBQUFBQUFJSUFJT0FsUDhhMlZBQUJBSVFBQjFhamY4YTJWQUFnNENVLzAwTVdBQWpDQUVBQUFJSEFnQUFBQUFIRFFBQkFBQUFBd0JnQU1nQUF3Qk9BQUFBQUFTQUZnQUFBQUFDQ0FCSWhYWC8xcVJnQUFvQUFnQVhBRGNFQVFBQkFBQUVnQmNBQUFBQUFnZ0FnV0p5LzhSNmZnQUtBQUlBR0FBQUFBU0FHQUFBQUFBQ0NBQjYrbGIvZ2E2S0FBb0FBZ0FaQURjRUFRQUJBQUFFZ0JrQUFBQUFBZ2dBc3RkVC8yNkVxQUFLQUFJQUdnQTNCQUVBQVFBQUJJQWFBQUFBQUFJSUFQSWNiUCtmSnJvQUNnQUNBQnNBQWdRQ0FBY0FLd1FDQUFFQVNBUUFBRGNFQVFBQkJvQUFBQUFBQUFJSUFDYXdiLytmanJZQUJBSVFBTCtKYVArZmpyWUFKckJ2L3diMXhBQWpDQUVBQUFJSEFnQUFBQVVIQVFBQkFBY09BQUVBQUFBREFHQUF5QUFEQUU1SUFBQUFBQVNBR3dBQUFBQUNDQUQ2aElmLzQvS3RBQW9BQWdBY0FEY0VBUUFCQUFBRWdCd0FBQUFBQWdnQXdhZUsvL1Vja0FBS0FBSUFIUUEzQkFFQUFRQUFCWUFlQUFBQUNnQUNBQjRBQkFZRUFBRUFBQUFGQmdRQUFnQUFBQW9HQVFBQkFBQUZnQjhBQUFBS0FBSUFId0FFQmdRQUFnQUFBQVVHQkFBREFBQUFBQVlDQUlBQUFBQUZnQ0FBQUFBS0FBSUFJQUFFQmdRQUF3QUFBQVVHQkFBRUFBQUFBQVlDQUlBQUFBQUZnQ0VBQUFBS0FBSUFJUUFFQmdRQUJBQUFBQVVHQkFBRkFBQUFBQVlDQUlBQUFBQUZnQ0lBQUFBS0FBSUFJZ0FFQmdRQUJRQUFBQVVHQkFBR0FBQUFBQVlDQUlBQUFBQUZnQ01BQUFBS0FBSUFJd0FFQmdRQUJnQUFBQVVHQkFBSEFBQUFBQVlDQUlBQUFBQUZnQ1FBQUFBS0FBSUFKQUFFQmdRQUFnQUFBQVVHQkFBSEFBQUFBQVlDQUlBQUFBQUZnQ1VBQUFBS0FBSUFKUUFFQmdRQUJ3QUFBQVVHQkFBSUFBQUFBQVlDQUlBQUFBQUZnQ1lBQUFBS0FBSUFKZ0FFQmdRQUNBQUFBQVVHQkFBSkFBQUFDZ1lCQUFFQUFBV0FKd0FBQUFvQUFnQW5BQVFHQkFBSkFBQUFCUVlFQUFvQUFBQUtCZ0VBQVFBQUJZQW9BQUFBQ2dBQ0FDZ0FCQVlFQUFvQUFBQUZCZ1FBQ3dBQUFBQUdBZ0NBQUFBQUJZQXBBQUFBQ2dBQ0FDa0FCQVlFQUFzQUFBQUZCZ1FBREFBQUFBQUdBZ0NBQUFBQUJZQXFBQUFBQ2dBQ0FDb0FCQVlFQUF3QUFBQUZCZ1FBRFFBQUFBQUdBZ0NBQUFBQUJZQXJBQUFBQ2dBQ0FDc0FCQVlFQUEwQUFBQUZCZ1FBRGdBQUFBQUdBZ0NBQUFBQUJZQXNBQUFBQ2dBQ0FDd0FCQVlFQUE0QUFBQUZCZ1FBRHdBQUFBQUdBZ0NBQUFBQUJZQXRBQUFBQ2dBQ0FDMEFCQVlFQUE4QUFBQUZCZ1FBRUFBQUFBQUdBZ0NBQUFBQUJZQXVBQUFBQ2dBQ0FDNEFCQVlFQUJBQUFBQUZCZ1FBRVFBQUFBQUdBZ0NBQUFBQUJZQXZBQUFBQ2dBQ0FDOEFCQVlFQUJFQUFBQUZCZ1FBRWdBQUFBQUdBZ0NBQUFBQUJZQXdBQUFBQ2dBQ0FEQUFCQVlFQUJJQUFBQUZCZ1FBRXdBQUFBQUdBZ0NBQUFBQUJZQXhBQUFBQ2dBQ0FERUFCQVlFQUFvQUFBQUZCZ1FBRXdBQUFBQUdBZ0NBQUFBQUJZQXlBQUFBQ2dBQ0FESUFCQVlFQUE0QUFBQUZCZ1FBRXdBQUFBQUdBZ0NBQUFBQUJZQXpBQUFBQ2dBQ0FETUFCQVlFQUFnQUFBQUZCZ1FBRkFBQUFBQUdBZ0NBQUFBQUJZQTBBQUFBQ2dBQ0FEUUFCQVlFQUJRQUFBQUZCZ1FBRlFBQUFBQUdBZ0NBQUFBQUJZQTFBQUFBQ2dBQ0FEVUFCQVlFQUFZQUFBQUZCZ1FBRlFBQUFBQUdBZ0NBQUFBQUJZQTJBQUFBQ2dBQ0FEWUFCQVlFQUJVQUFBQUZCZ1FBRmdBQUFBb0dBUUFCQUFBRmdEY0FBQUFLQUFJQU53QUVCZ1FBRmdBQUFBVUdCQUFYQUFBQUNnWUJBQUVBQUFXQU9BQUFBQW9BQWdBNEFBUUdCQUFYQUFBQUJRWUVBQmdBQUFBS0JnRUFBUUFBQllBNUFBQUFDZ0FDQURrQUJBWUVBQmdBQUFBRkJnUUFHUUFBQUFvR0FRQUJBQUFGZ0RvQUFBQUtBQUlBT2dBRUJnUUFHUUFBQUFVR0JBQWFBQUFBQ2dZQkFBRUFBQVdBT3dBQUFBb0FBZ0E3QUFRR0JBQWFBQUFBQlFZRUFCc0FBQUFLQmdFQUFRQUFCWUE4QUFBQUNnQUNBRHdBQkFZRUFCc0FBQUFGQmdRQUhBQUFBQW9HQVFBQkFBQUZnRDBBQUFBS0FBSUFQUUFFQmdRQUZ3QUFBQVVHQkFBY0FBQUFDZ1lCQUFFQUFBZUFRQUFBQUFRQ0VBQ0FjTWYvb09TQkFJQnd4LzlhdG13QUNnQUNBRDRBQUFvQ0FBUUFCQW9DQUFFQURRSU1BRnEyYkFDQWNNZi9BQUFBQUE0Q0RBQ2c1SUVBZ0hESC93QUFBQUFQQWd3QVdyWnNBTWVlM1A4QUFBQUFBQUFIZ0VFQUFBQUVBaEFBZ1Qyby8yYm9XUUNCUGFqLzVBOUtBQW9BQWdBL0FCQUFSd0FBQUZSb1pYSmxJR2x6SUdFZ2RtRnNaVzVqWlNCdmNpQmphR0Z5WjJVZ1pYSnliM0lnYzI5dFpYZG9aWEpsSUdsdUlIUm9hWE1nWVhKdmJXRjBhV01nYzNsemRHVnRMZ0FLQWdBRUFBUUtBZ0FCQUEwQ0RBRGtEMG9BZ1Qyby93QUFBQUFPQWd3QVp1aFpBSUU5cVA4QUFBQUFEd0lNQU9RUFNnQUNGcmovQUFBQUFBQUFCNEJDQUFBQUJBSVFBQUFBQUFCWktTOEFBQUFBQUJQN0dRQUtBQUlBUUFBQUNnSUFCQUFFQ2dJQUFRQU5BZ3dBRS9zWkFBQUFBQUFBQUFBQURnSU1BRmtwTHdBQUFBQUFBQUFBQUE4Q0RBQVQreGtBUmk0VkFBQUFBQUFBQUFlQVF3QUFBQVFDRUFBQUFBQUFORFA3L3dBQUFBRHRCT2IvQ2dBQ0FFRUFBQW9DQUFRQUJBb0NBQUVBRFFJTUFPMEU1djhBQUFBQUFBQUFBQTRDREFBME0vdi9BQUFBQUFBQUFBQVBBZ3dBN1FUbS8wWXVGUUFBQUFBQUFBQUFBQUFBQUFBQUFBPT0=</t>
        </r>
      </text>
    </comment>
    <comment ref="K311" authorId="0">
      <text>
        <r>
          <rPr>
            <sz val="9"/>
            <color indexed="81"/>
            <rFont val="Tahoma"/>
            <family val="2"/>
          </rPr>
          <t>QzIySDI0TjZ8TUFTVEVSIFNIRUVUUGljdHVyZSA2MzN8Vm1wRFJEQXhNREFFQXdJQkFBQUFBQUFBQUFBQUFBQ0FBQUFBQUFNQUZnQUFBRU5vWlcxRWNtRjNJREV5TGpBdU1pNHhNRGMyQkFJUUFLeFFVLy9haWN2L3paTWVBQWIxe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kFBQUFCQUlRQUFBQUFBQUFBQUFBQUlER0JMbHhVUWdXQ0FRQUFBQWtBQmdJQkFBQUFDUUFHUWdBQUJBSUFnQUJBQThJQWdBQkFBT0FQd0FBQUFRQ0VBQ3NVRlAvMm9uTC84MlRIZ0FHOWNRQUJJQUJBQUFBQUFJSUFEVUg5UCtCa0VRQUNnQUNBQUlBQWdRQ0FBY0FLd1FDQUFJQVNBUUFBRGNFQVFBQkJvQUFBQUFBQUFJSUFHaWE5LytCS0VnQUJBSVFBQUYwOFArQm1EVUFtODM1LzRFb1NBQWpDQUVBL3dFSEFRRC9BZ2NDQUFBQUJRY0JBQU1BQnc4QUFRQUFBQU1BWUFESUFBTUFUa2d5QUFBQUFBU0FBZ0FBQUFBQ0NBRGF1OTMvYnFOWUFBb0FBZ0FEQUFBQUJJQURBQUFBQUFJSUFKMzQ0LythKzNVQUNnQUNBQVFBQWdRQ0FBY0FLd1FDQUFBQVNBUUFBQWFBQUFBQUFBQUNDQURSaStmL21tTnlBQVFDRUFCcVplRC9tbU55QU5HTDUvL05sbmtBSXdnQkFBQUNCd0lBQUFBQUJ3MEFBUUFBQUFNQVlBRElBQU1BVGdBQUFBQUVnQVFBQUFBQUFnZ0FRNjNOLzRZT2lnQUtBQUlBQlFBQUFBU0FCUUFBQUFBQ0NBQW1KYkgvUnNtQUFBb0FBZ0FHQUFJRUFnQUhBQ3NFQWdBQUFFZ0VBQUFHZ0FBQUFBQUFBZ2dBV2JpMC8wWXhmUUFFQWhBQTg1R3QvMFl4ZlFCWnVMVC9lV1NFQUNNSUFRQUFBZ2NDQUFBQUFBY05BQUVBQUFBREFHQUF5QUFEQUU0QUFBQUFCSUFHQUFBQUFBSUlBR1BvcXY4YWNXTUFDZ0FDQUFjQUFBQUVnQWNBQUFBQUFnZ0F2VFBCL3kxZVR3QUtBQUlBQ0FBQUFBU0FDQUFBQUFBQ0NBQUJBTFgvSnZZekFBb0FBZ0FKQUFBQUJJQUpBQUFBQUFJSUFBRUF4UDhUK3hrQUNnQUNBQW9BTndRQkFBRUFBQVNBQ2dBQUFBQUNDQUFCQU9ML0Uvc1pBQW9BQWdBTEFBQUFCSUFMQUFBQUFBSUlBQUVBOGY4bTlqTUFDZ0FDQUF3QUFBQUVnQXdBQUFBQUFnZ0FBQUFQQUNiMk13QUtBQUlBRFFBQUFBU0FEUUFBQUFBQ0NBQUFBQjRBRS9zWkFBb0FBZ0FPQUFBQUJJQU9BQUFBQUFJSUFBQUFEd0FBQUFBQUNnQUNBQThBQUFBRWdBOEFBQUFBQWdnQS8vOGRBTzBFNXY4S0FBSUFFQUFBQUFTQUVBQUFBQUFDQ0FELy93NEEyZ25NL3dvQUFnQVJBQUFBQklBUkFBQUFBQUlJQUFBQThmL2FDY3ovQ2dBQ0FCSUFBQUFFZ0JJQUFBQUFBZ2dBQUFEaS8rMEU1djhLQUFJQUV3QUFBQVNBRXdBQUFBQUNDQUFBQVBIL0FBQUFBQW9BQWdBVUFBQUFCSUFVQUFBQUFBSUlBQk1xbC8vdEdEY0FDZ0FDQUJVQUFnUUNBQWNBS3dRQ0FBQUFTQVFBQUFhQUFBQUFBQUFDQ0FCR3Zaci83WUF6QUFRQ0VBRGdscFAvN1lBekFFYTltdjhndERvQUl3Z0JBQUFDQndJQUFBQUFCdzBBQVFBQUFBTUFZQURJQUFNQVRnQUFBQUFFZ0JVQUFBQUFBZ2dBVU8yUS94cHhWQUFLQUFJQUZnQUNCQUlBQndBckJBSUFBQUJJQkFBQUJvQUFBQUFBQUFJSUFJT0FsUDhhMlZBQUJBSVFBQjFhamY4YTJWQUFnNENVLzAwTVdBQWpDQUVBQUFJSEFnQUFBQUFIRFFBQkFBQUFBd0JnQU1nQUF3Qk9BQUFBQUFTQUZnQUFBQUFDQ0FCSWhYWC8xcVJnQUFvQUFnQVhBRGNFQVFBQkFBQUVnQmNBQUFBQUFnZ0FnV0p5LzhSNmZnQUtBQUlBR0FBQUFBU0FHQUFBQUFBQ0NBQjYrbGIvZ2E2S0FBb0FBZ0FaQURjRUFRQUJBQUFFZ0JrQUFBQUFBZ2dBc3RkVC8yNkVxQUFLQUFJQUdnQTNCQUVBQVFBQUJJQWFBQUFBQUFJSUFQSWNiUCtmSnJvQUNnQUNBQnNBQWdRQ0FBY0FLd1FDQUFFQVNBUUFBRGNFQVFBQkJvQUFBQUFBQUFJSUFDYXdiLytmanJZQUJBSVFBTCtKYVArZmpyWUFKckJ2L3diMXhBQWpDQUVBQUFJSEFnQUFBQVVIQVFBQkFBY09BQUVBQUFBREFHQUF5QUFEQUU1SUFBQUFBQVNBR3dBQUFBQUNDQUQ2aElmLzQvS3RBQW9BQWdBY0FEY0VBUUFCQUFBRWdCd0FBQUFBQWdnQXdhZUsvL1Vja0FBS0FBSUFIUUEzQkFFQUFRQUFCWUFlQUFBQUNnQUNBQjRBQkFZRUFBRUFBQUFGQmdRQUFnQUFBQW9HQVFBQkFBQUZnQjhBQUFBS0FBSUFId0FFQmdRQUFnQUFBQVVHQkFBREFBQUFBQVlDQUlBQUFBQUZnQ0FBQUFBS0FBSUFJQUFFQmdRQUF3QUFBQVVHQkFBRUFBQUFBQVlDQUlBQUFBQUZnQ0VBQUFBS0FBSUFJUUFFQmdRQUJBQUFBQVVHQkFBRkFBQUFBQVlDQUlBQUFBQUZnQ0lBQUFBS0FBSUFJZ0FFQmdRQUJRQUFBQVVHQkFBR0FBQUFBQVlDQUlBQUFBQUZnQ01BQUFBS0FBSUFJd0FFQmdRQUJnQUFBQVVHQkFBSEFBQUFBQVlDQUlBQUFBQUZnQ1FBQUFBS0FBSUFKQUFFQmdRQUFnQUFBQVVHQkFBSEFBQUFBQVlDQUlBQUFBQUZnQ1VBQUFBS0FBSUFKUUFFQmdRQUJ3QUFBQVVHQkFBSUFBQUFBQVlDQUlBQUFBQUZnQ1lBQUFBS0FBSUFKZ0FFQmdRQUNBQUFBQVVHQkFBSkFBQUFDZ1lCQUFFQUFBV0FKd0FBQUFvQUFnQW5BQVFHQkFBSkFBQUFCUVlFQUFvQUFBQUtCZ0VBQVFBQUJZQW9BQUFBQ2dBQ0FDZ0FCQVlFQUFvQUFBQUZCZ1FBQ3dBQUFBQUdBZ0NBQUFBQUJZQXBBQUFBQ2dBQ0FDa0FCQVlFQUFzQUFBQUZCZ1FBREFBQUFBQUdBZ0NBQUFBQUJZQXFBQUFBQ2dBQ0FDb0FCQVlFQUF3QUFBQUZCZ1FBRFFBQUFBQUdBZ0NBQUFBQUJZQXJBQUFBQ2dBQ0FDc0FCQVlFQUEwQUFBQUZCZ1FBRGdBQUFBQUdBZ0NBQUFBQUJZQXNBQUFBQ2dBQ0FDd0FCQVlFQUE0QUFBQUZCZ1FBRHdBQUFBQUdBZ0NBQUFBQUJZQXRBQUFBQ2dBQ0FDMEFCQVlFQUE4QUFBQUZCZ1FBRUFBQUFBQUdBZ0NBQUFBQUJZQXVBQUFBQ2dBQ0FDNEFCQVlFQUJBQUFBQUZCZ1FBRVFBQUFBQUdBZ0NBQUFBQUJZQXZBQUFBQ2dBQ0FDOEFCQVlFQUJFQUFBQUZCZ1FBRWdBQUFBQUdBZ0NBQUFBQUJZQXdBQUFBQ2dBQ0FEQUFCQVlFQUJJQUFBQUZCZ1FBRXdBQUFBQUdBZ0NBQUFBQUJZQXhBQUFBQ2dBQ0FERUFCQVlFQUFvQUFBQUZCZ1FBRXdBQUFBQUdBZ0NBQUFBQUJZQXlBQUFBQ2dBQ0FESUFCQVlFQUE0QUFBQUZCZ1FBRXdBQUFBQUdBZ0NBQUFBQUJZQXpBQUFBQ2dBQ0FETUFCQVlFQUFnQUFBQUZCZ1FBRkFBQUFBQUdBZ0NBQUFBQUJZQTBBQUFBQ2dBQ0FEUUFCQVlFQUJRQUFBQUZCZ1FBRlFBQUFBQUdBZ0NBQUFBQUJZQTFBQUFBQ2dBQ0FEVUFCQVlFQUFZQUFBQUZCZ1FBRlFBQUFBQUdBZ0NBQUFBQUJZQTJBQUFBQ2dBQ0FEWUFCQVlFQUJVQUFBQUZCZ1FBRmdBQUFBb0dBUUFCQUFBRmdEY0FBQUFLQUFJQU53QUVCZ1FBRmdBQUFBVUdCQUFYQUFBQUNnWUJBQUVBQUFXQU9BQUFBQW9BQWdBNEFBUUdCQUFYQUFBQUJRWUVBQmdBQUFBS0JnRUFBUUFBQllBNUFBQUFDZ0FDQURrQUJBWUVBQmdBQUFBRkJnUUFHUUFBQUFvR0FRQUJBQUFGZ0RvQUFBQUtBQUlBT2dBRUJnUUFHUUFBQUFVR0JBQWFBQUFBQ2dZQkFBRUFBQVdBT3dBQUFBb0FBZ0E3QUFRR0JBQWFBQUFBQlFZRUFCc0FBQUFLQmdFQUFRQUFCWUE4QUFBQUNnQUNBRHdBQkFZRUFCc0FBQUFGQmdRQUhBQUFBQW9HQVFBQkFBQUZnRDBBQUFBS0FBSUFQUUFFQmdRQUZ3QUFBQVVHQkFBY0FBQUFDZ1lCQUFFQUFBZUFRQUFBQUFRQ0VBQ0FjTWYvb09TQkFJQnd4LzlhdG13QUNnQUNBRDRBQUFvQ0FBUUFCQW9DQUFFQURRSU1BRnEyYkFDQWNNZi9BQUFBQUE0Q0RBQ2c1SUVBZ0hESC93QUFBQUFQQWd3QVdyWnNBTWVlM1A4QUFBQUFBQUFIZ0VFQUFBQUVBaEFBZ1Qyby8yYm9XUUNCUGFqLzVBOUtBQW9BQWdBL0FCQUFSd0FBQUZSb1pYSmxJR2x6SUdFZ2RtRnNaVzVqWlNCdmNpQmphR0Z5WjJVZ1pYSnliM0lnYzI5dFpYZG9aWEpsSUdsdUlIUm9hWE1nWVhKdmJXRjBhV01nYzNsemRHVnRMZ0FLQWdBRUFBUUtBZ0FCQUEwQ0RBRGtEMG9BZ1Qyby93QUFBQUFPQWd3QVp1aFpBSUU5cVA4QUFBQUFEd0lNQU9RUFNnQUNGcmovQUFBQUFBQUFCNEJDQUFBQUJBSVFBQUFBQUFCWktTOEFBQUFBQUJQN0dRQUtBQUlBUUFBQUNnSUFCQUFFQ2dJQUFRQU5BZ3dBRS9zWkFBQUFBQUFBQUFBQURnSU1BRmtwTHdBQUFBQUFBQUFBQUE4Q0RBQVQreGtBUmk0VkFBQUFBQUFBQUFlQVF3QUFBQVFDRUFBQUFBQUFORFA3L3dBQUFBRHRCT2IvQ2dBQ0FFRUFBQW9DQUFRQUJBb0NBQUVBRFFJTUFPMEU1djhBQUFBQUFBQUFBQTRDREFBME0vdi9BQUFBQUFBQUFBQVBBZ3dBN1FUbS8wWXVGUUFBQUFBQUFBQUFBQUFBQUFBQUFBPT0=</t>
        </r>
      </text>
    </comment>
    <comment ref="J312" authorId="0">
      <text>
        <r>
          <rPr>
            <sz val="9"/>
            <color indexed="81"/>
            <rFont val="Tahoma"/>
            <family val="2"/>
          </rPr>
          <t>QzE3SDE1TjNPMlN8TUFTVEVSIFNIRUVUUGljdHVyZSAxMDN8Vm1wRFJEQXhNREFFQXdJQkFBQUFBQUFBQUFBQUFBQ0FBQUFBQUFNQUZnQUFBRU5vWlcxRWNtRjNJREV5TGpBdU1pNHhNRGMyQkFJUUFIZHZ3LzhkalVML2ZhWWtBRjU2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IcWdneHdXQ0FRQUFBQWtBQmdJQkFBQUFDUUFHUWdBQUJBSUFnQUJBQThJQWdBQkFBT0FNd0FBQUFRQ0VBQjNiOFAvSFkxQy8zMm1KQUJlZW9JQUJJQUJBQUFBQUFJSUFMQVNGUUJxK2FyL0NnQUNBQUlBTndRQkFBRUFBQVNBQWdBQUFBQUNDQUN4RXZmL2F2bXEvd29BQWdBREFBQUFCSUFEQUFBQUFBSUlBTEVTNlA5WC9wRC9DZ0FDQUFRQUFnUUNBQWdBS3dRQ0FBQUFTQVFBQURjRUFRQUJCb0FBQUFBQUFBSUlBTEd5Ni85WEZvMy9CQUlRQUxGeTVQOVhGbzMvUzh6ci8xZldsUDhqQ0FFQUFBSUhBZ0FBQUFBSERRQUJBQUFBQXdCZ0FNZ0FBd0JQQUFBQUFBU0FCQUFBQUFBQ0NBQ3hFdmYvUkFOMy93b0FBZ0FGQUFBQUJJQUZBQUFBQUFJSUFMQVNGUUJFQTNmL0NnQUNBQVlBQUFBRWdBWUFBQUFBQWdnQXNCSWtBREVJWGY4S0FBSUFCd0FBQUFTQUJ3QUFBQUFDQ0FDd0VoVUFIUTFEL3dvQUFnQUlBQUFBQklBSUFBQUFBQUlJQUxFUzkvOGREVVAvQ2dBQ0FBa0FBQUFFZ0FrQUFBQUFBZ2dBc1JMby96RUlYZjhLQUFJQUNnQUFBQVNBQ2dBQUFBQUNDQUN4RXVqL2Z2VEUvd29BQWdBTEFBQUFCSUFMQUFBQUFBSUlBTEVTeXY5KzlNVC9DZ0FDQUF3QUFnUUNBQWdBS3dRQ0FBQUFTQVFBQURjRUFRQUJCb0FBQUFBQUFBSUlBTEd5emY5K0RNSC9CQUlRQUxGeXh2OStETUgvUzh6Ti8zN015UDhqQ0FFQUFBSUhBZ0FBQUFBSERRQUJBQUFBQXdCZ0FNZ0FBd0JQQUFBQUFBU0FEQUFBQUFBQ0NBQ3hFdmYva2UvZS93b0FBZ0FOQUFJRUFnQUhBQ3NFQWdBQkFFZ0VBQUEzQkFFQUFRYUFBQUFBQUFBQ0NBRGtwZnIva1ZmYi93UUNFQUIrZi9QL2tWZmIvMXY5QWdERWl1TC9Jd2dCQUFBQ0J3SUFBQUFGQndFQUJRUUhCZ0FDQUFJQUF3QUFCdzRBQVFBQUFBTUFZQURJQUFNQVRrZ0FBQUFBQklBTkFBQUFBQUlJQUxFUzZQK2s2dmovQ2dBQ0FBNEFBQUFFZ0E0QUFBQUFBZ2dBYmtiMC82dFNGQUFLQUFJQUR3QUNCQUlBQndBckJBSUFBQUJJQkFBQUJvQUFBQUFBQUFJSUFLSFo5LytydWhBQUJBSVFBRHV6OFArcnVoQUFvZG4zLzk3dEZ3QWpDQUVBQUFJSEFnQUFBQUFIRFFBQkFBQUFBd0JnQU1nQUF3Qk9BQUFBQUFTQUR3QUFBQUFDQ0FBVSs5My9sMlVvQUFvQUFnQVFBQUFBQklBUUFBQUFBQUlJQUFBQXhQK1haUmtBQ2dBQ0FCRUFBQUFFZ0JFQUFBQUFBZ2dBeER6Sy8yc04vUDhLQUFJQUVnQUNCQUlBRUFBckJBSUFBQUJJQkFBQUJvQUFBQUFBQUFJSUFNVGN6Zjlyc2ZqL0JBSVFBTVNjeHY5cnNmai9YZmJOLzlKWC8vOGpDQUVBQUFJSEFnQUFBQUFIRFFBQkFBQUFBd0JnQU1nQUF3QlRBQUFBQUFTQUVnQUFBQUFDQ0FEYkhlSC9oRHRHQUFvQUFnQVRBQUFBQklBVEFBQUFBQUlJQUp2WXlQKzEzVmNBQ2dBQ0FCUUFBQUFFZ0JRQUFBQUFBZ2dBWXZ2TC82T3pkUUFLQUFJQUZRQUFBQVNBRlFBQUFBQUNDQUJxWStmL1lPZUJBQW9BQWdBV0FBQUFCSUFXQUFBQUFBSUlBS3FvLy84dlJYQUFDZ0FDQUJjQUFBQUVnQmNBQUFBQUFnZ0E0NFg4LzBGdlVnQUtBQUlBR0FBQ0JBSUFCd0FyQkFJQUFBQklCQUFBQm9BQUFBQUFBQUlJQUJVWkFBQkIxMDRBQkFJUUFLL3krUDlCMTA0QUZSa0FBSFFLVmdBakNBRUFBQUlIQWdBQUFBQUhEUUFCQUFBQUF3QmdBTWdBQXdCT0FBQUFBQVdBR1FBQUFBb0FBZ0FaQUFRR0JBQUJBQUFBQlFZRUFBSUFBQUFLQmdFQUFRQUFCWUFhQUFBQUNnQUNBQm9BQkFZRUFBSUFBQUFGQmdRQUF3QUFBQW9HQVFBQkFBQUZnQnNBQUFBS0FBSUFHd0FFQmdRQUF3QUFBQVVHQkFBRUFBQUFDZ1lCQUFFQUFBV0FIQUFBQUFvQUFnQWNBQVFHQkFBRUFBQUFCUVlFQUFVQUFBQUFCZ0lBZ0FBQUFBV0FIUUFBQUFvQUFnQWRBQVFHQkFBRkFBQUFCUVlFQUFZQUFBQUFCZ0lBZ0FBQUFBV0FIZ0FBQUFvQUFnQWVBQVFHQkFBR0FBQUFCUVlFQUFjQUFBQUFCZ0lBZ0FBQUFBV0FId0FBQUFvQUFnQWZBQVFHQkFBSEFBQUFCUVlFQUFnQUFBQUFCZ0lBZ0FBQUFBV0FJQUFBQUFvQUFnQWdBQVFHQkFBSUFBQUFCUVlFQUFrQUFBQUFCZ0lBZ0FBQUFBV0FJUUFBQUFvQUFnQWhBQVFHQkFBRUFBQUFCUVlFQUFrQUFBQUFCZ0lBZ0FBQUFBV0FJZ0FBQUFvQUFnQWlBQVFHQkFBQ0FBQUFCUVlFQUFvQUFBQUtCZ0VBQVFBQUJZQWpBQUFBQ2dBQ0FDTUFCQVlFQUFvQUFBQUZCZ1FBQ3dBQUFBQUdBZ0FDQUFBQUJZQWtBQUFBQ2dBQ0FDUUFCQVlFQUFvQUFBQUZCZ1FBREFBQUFBb0dBUUFCQUFBRmdDVUFBQUFLQUFJQUpRQUVCZ1FBREFBQUFBVUdCQUFOQUFBQUNnWUJBQUVBQUFXQUpnQUFBQW9BQWdBbUFBUUdCQUFOQUFBQUJRWUVBQTRBQUFBQUJnSUFnQUFBQUFXQUp3QUFBQW9BQWdBbkFBUUdCQUFPQUFBQUJRWUVBQThBQUFBQUJnSUFnQUFBQUFXQUtBQUFBQW9BQWdBb0FBUUdCQUFQQUFBQUJRWUVBQkFBQUFBQUJnSUFnQUFBQUFXQUtRQUFBQW9BQWdBcEFBUUdCQUFRQUFBQUJRWUVBQkVBQUFBQUJnSUFnQUFBQUFXQUtnQUFBQW9BQWdBcUFBUUdCQUFOQUFBQUJRWUVBQkVBQUFBQUJnSUFnQUFBQUFXQUt3QUFBQW9BQWdBckFBUUdCQUFQQUFBQUJRWUVBQklBQUFBQUFBV0FMQUFBQUFvQUFnQXNBQVFHQkFBU0FBQUFCUVlFQUJNQUFBQUFCZ0lBZ0FBQUFBV0FMUUFBQUFvQUFnQXRBQVFHQkFBVEFBQUFCUVlFQUJRQUFBQUFCZ0lBZ0FBQUFBV0FMZ0FBQUFvQUFnQXVBQVFHQkFBVUFBQUFCUVlFQUJVQUFBQUFCZ0lBZ0FBQUFBV0FMd0FBQUFvQUFnQXZBQVFHQkFBVkFBQUFCUVlFQUJZQUFBQUFCZ0lBZ0FBQUFBV0FNQUFBQUFvQUFnQXdBQVFHQkFBV0FBQUFCUVlFQUJjQUFBQUFCZ0lBZ0FBQUFBV0FNUUFBQUFvQUFnQXhBQVFHQkFBU0FBQUFCUVlFQUJjQUFBQUFCZ0lBZ0FBQUFBZUFOQUFBQUFRQ0VBQ3dFZ1lBZHpaeS83QVNCZ0F4Q0YzL0NnQUNBRElBQUFvQ0FBUUFCQW9DQUFFQURRSU1BREVJWGYrd0VnWUFBQUFBQUE0Q0RBQjNObkwvc0JJR0FBQUFBQUFQQWd3QU1RaGQvL2RBR3dBQUFBQUFBQUFIZ0RVQUFBQUVBaEFBTVZEYi8rUGNIZ0F4VU52L1lRUVBBQW9BQWdBekFBQUtBZ0FFQUFRS0FnQUJBQTBDREFCaEJBOEFNVkRiL3dBQUFBQU9BZ3dBNDl3ZUFERlEyLzhBQUFBQUR3SU1BR0VFRHdDektPdi9BQUFBQUFBQUI0QTJBQUFBQkFJUUFLSkE1UCs0UDNrQW9rRGsvM0lSWkFBS0FBSUFOQUFBQ2dJQUJBQUVDZ0lBQVFBTkFnd0FjaEZrQUtKQTVQOEFBQUFBRGdJTUFMZy9lUUNpUU9UL0FBQUFBQThDREFCeUVXUUE2Vzc1L3dBQUFBQUFBQUFBQUFBQUFBQUE=</t>
        </r>
      </text>
    </comment>
    <comment ref="K312" authorId="0">
      <text>
        <r>
          <rPr>
            <sz val="9"/>
            <color indexed="81"/>
            <rFont val="Tahoma"/>
            <family val="2"/>
          </rPr>
          <t>QzE3SDE1TjNPMlN8TUFTVEVSIFNIRUVUUGljdHVyZSAxMDN8Vm1wRFJEQXhNREFFQXdJQkFBQUFBQUFBQUFBQUFBQ0FBQUFBQUFNQUZnQUFBRU5vWlcxRWNtRjNJREV5TGpBdU1pNHhNRGMyQkFJUUFIZHZ3LzhkalVML2ZhWWtBRjU2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IcWdneHdXQ0FRQUFBQWtBQmdJQkFBQUFDUUFHUWdBQUJBSUFnQUJBQThJQWdBQkFBT0FNd0FBQUFRQ0VBQjNiOFAvSFkxQy8zMm1KQUJlZW9JQUJJQUJBQUFBQUFJSUFMQVNGUUJxK2FyL0NnQUNBQUlBTndRQkFBRUFBQVNBQWdBQUFBQUNDQUN4RXZmL2F2bXEvd29BQWdBREFBQUFCSUFEQUFBQUFBSUlBTEVTNlA5WC9wRC9DZ0FDQUFRQUFnUUNBQWdBS3dRQ0FBQUFTQVFBQURjRUFRQUJCb0FBQUFBQUFBSUlBTEd5Ni85WEZvMy9CQUlRQUxGeTVQOVhGbzMvUzh6ci8xZldsUDhqQ0FFQUFBSUhBZ0FBQUFBSERRQUJBQUFBQXdCZ0FNZ0FBd0JQQUFBQUFBU0FCQUFBQUFBQ0NBQ3hFdmYvUkFOMy93b0FBZ0FGQUFBQUJJQUZBQUFBQUFJSUFMQVNGUUJFQTNmL0NnQUNBQVlBQUFBRWdBWUFBQUFBQWdnQXNCSWtBREVJWGY4S0FBSUFCd0FBQUFTQUJ3QUFBQUFDQ0FDd0VoVUFIUTFEL3dvQUFnQUlBQUFBQklBSUFBQUFBQUlJQUxFUzkvOGREVVAvQ2dBQ0FBa0FBQUFFZ0FrQUFBQUFBZ2dBc1JMby96RUlYZjhLQUFJQUNnQUFBQVNBQ2dBQUFBQUNDQUN4RXVqL2Z2VEUvd29BQWdBTEFBQUFCSUFMQUFBQUFBSUlBTEVTeXY5KzlNVC9DZ0FDQUF3QUFnUUNBQWdBS3dRQ0FBQUFTQVFBQURjRUFRQUJCb0FBQUFBQUFBSUlBTEd5emY5K0RNSC9CQUlRQUxGeXh2OStETUgvUzh6Ti8zN015UDhqQ0FFQUFBSUhBZ0FBQUFBSERRQUJBQUFBQXdCZ0FNZ0FBd0JQQUFBQUFBU0FEQUFBQUFBQ0NBQ3hFdmYva2UvZS93b0FBZ0FOQUFJRUFnQUhBQ3NFQWdBQkFFZ0VBQUEzQkFFQUFRYUFBQUFBQUFBQ0NBRGtwZnIva1ZmYi93UUNFQUIrZi9QL2tWZmIvMXY5QWdERWl1TC9Jd2dCQUFBQ0J3SUFBQUFGQndFQUJRUUhCZ0FDQUFJQUF3QUFCdzRBQVFBQUFBTUFZQURJQUFNQVRrZ0FBQUFBQklBTkFBQUFBQUlJQUxFUzZQK2s2dmovQ2dBQ0FBNEFBQUFFZ0E0QUFBQUFBZ2dBYmtiMC82dFNGQUFLQUFJQUR3QUNCQUlBQndBckJBSUFBQUJJQkFBQUJvQUFBQUFBQUFJSUFLSFo5LytydWhBQUJBSVFBRHV6OFArcnVoQUFvZG4zLzk3dEZ3QWpDQUVBQUFJSEFnQUFBQUFIRFFBQkFBQUFBd0JnQU1nQUF3Qk9BQUFBQUFTQUR3QUFBQUFDQ0FBVSs5My9sMlVvQUFvQUFnQVFBQUFBQklBUUFBQUFBQUlJQUFBQXhQK1haUmtBQ2dBQ0FCRUFBQUFFZ0JFQUFBQUFBZ2dBeER6Sy8yc04vUDhLQUFJQUVnQUNCQUlBRUFBckJBSUFBQUJJQkFBQUJvQUFBQUFBQUFJSUFNVGN6Zjlyc2ZqL0JBSVFBTVNjeHY5cnNmai9YZmJOLzlKWC8vOGpDQUVBQUFJSEFnQUFBQUFIRFFBQkFBQUFBd0JnQU1nQUF3QlRBQUFBQUFTQUVnQUFBQUFDQ0FEYkhlSC9oRHRHQUFvQUFnQVRBQUFBQklBVEFBQUFBQUlJQUp2WXlQKzEzVmNBQ2dBQ0FCUUFBQUFFZ0JRQUFBQUFBZ2dBWXZ2TC82T3pkUUFLQUFJQUZRQUFBQVNBRlFBQUFBQUNDQUJxWStmL1lPZUJBQW9BQWdBV0FBQUFCSUFXQUFBQUFBSUlBS3FvLy84dlJYQUFDZ0FDQUJjQUFBQUVnQmNBQUFBQUFnZ0E0NFg4LzBGdlVnQUtBQUlBR0FBQ0JBSUFCd0FyQkFJQUFBQklCQUFBQm9BQUFBQUFBQUlJQUJVWkFBQkIxMDRBQkFJUUFLL3krUDlCMTA0QUZSa0FBSFFLVmdBakNBRUFBQUlIQWdBQUFBQUhEUUFCQUFBQUF3QmdBTWdBQXdCT0FBQUFBQVdBR1FBQUFBb0FBZ0FaQUFRR0JBQUJBQUFBQlFZRUFBSUFBQUFLQmdFQUFRQUFCWUFhQUFBQUNnQUNBQm9BQkFZRUFBSUFBQUFGQmdRQUF3QUFBQW9HQVFBQkFBQUZnQnNBQUFBS0FBSUFHd0FFQmdRQUF3QUFBQVVHQkFBRUFBQUFDZ1lCQUFFQUFBV0FIQUFBQUFvQUFnQWNBQVFHQkFBRUFBQUFCUVlFQUFVQUFBQUFCZ0lBZ0FBQUFBV0FIUUFBQUFvQUFnQWRBQVFHQkFBRkFBQUFCUVlFQUFZQUFBQUFCZ0lBZ0FBQUFBV0FIZ0FBQUFvQUFnQWVBQVFHQkFBR0FBQUFCUVlFQUFjQUFBQUFCZ0lBZ0FBQUFBV0FId0FBQUFvQUFnQWZBQVFHQkFBSEFBQUFCUVlFQUFnQUFBQUFCZ0lBZ0FBQUFBV0FJQUFBQUFvQUFnQWdBQVFHQkFBSUFBQUFCUVlFQUFrQUFBQUFCZ0lBZ0FBQUFBV0FJUUFBQUFvQUFnQWhBQVFHQkFBRUFBQUFCUVlFQUFrQUFBQUFCZ0lBZ0FBQUFBV0FJZ0FBQUFvQUFnQWlBQVFHQkFBQ0FBQUFCUVlFQUFvQUFBQUtCZ0VBQVFBQUJZQWpBQUFBQ2dBQ0FDTUFCQVlFQUFvQUFBQUZCZ1FBQ3dBQUFBQUdBZ0FDQUFBQUJZQWtBQUFBQ2dBQ0FDUUFCQVlFQUFvQUFBQUZCZ1FBREFBQUFBb0dBUUFCQUFBRmdDVUFBQUFLQUFJQUpRQUVCZ1FBREFBQUFBVUdCQUFOQUFBQUNnWUJBQUVBQUFXQUpnQUFBQW9BQWdBbUFBUUdCQUFOQUFBQUJRWUVBQTRBQUFBQUJnSUFnQUFBQUFXQUp3QUFBQW9BQWdBbkFBUUdCQUFPQUFBQUJRWUVBQThBQUFBQUJnSUFnQUFBQUFXQUtBQUFBQW9BQWdBb0FBUUdCQUFQQUFBQUJRWUVBQkFBQUFBQUJnSUFnQUFBQUFXQUtRQUFBQW9BQWdBcEFBUUdCQUFRQUFBQUJRWUVBQkVBQUFBQUJnSUFnQUFBQUFXQUtnQUFBQW9BQWdBcUFBUUdCQUFOQUFBQUJRWUVBQkVBQUFBQUJnSUFnQUFBQUFXQUt3QUFBQW9BQWdBckFBUUdCQUFQQUFBQUJRWUVBQklBQUFBQUFBV0FMQUFBQUFvQUFnQXNBQVFHQkFBU0FBQUFCUVlFQUJNQUFBQUFCZ0lBZ0FBQUFBV0FMUUFBQUFvQUFnQXRBQVFHQkFBVEFBQUFCUVlFQUJRQUFBQUFCZ0lBZ0FBQUFBV0FMZ0FBQUFvQUFnQXVBQVFHQkFBVUFBQUFCUVlFQUJVQUFBQUFCZ0lBZ0FBQUFBV0FMd0FBQUFvQUFnQXZBQVFHQkFBVkFBQUFCUVlFQUJZQUFBQUFCZ0lBZ0FBQUFBV0FNQUFBQUFvQUFnQXdBQVFHQkFBV0FBQUFCUVlFQUJjQUFBQUFCZ0lBZ0FBQUFBV0FNUUFBQUFvQUFnQXhBQVFHQkFBU0FBQUFCUVlFQUJjQUFBQUFCZ0lBZ0FBQUFBZUFOQUFBQUFRQ0VBQ3dFZ1lBZHpaeS83QVNCZ0F4Q0YzL0NnQUNBRElBQUFvQ0FBUUFCQW9DQUFFQURRSU1BREVJWGYrd0VnWUFBQUFBQUE0Q0RBQjNObkwvc0JJR0FBQUFBQUFQQWd3QU1RaGQvL2RBR3dBQUFBQUFBQUFIZ0RVQUFBQUVBaEFBTVZEYi8rUGNIZ0F4VU52L1lRUVBBQW9BQWdBekFBQUtBZ0FFQUFRS0FnQUJBQTBDREFCaEJBOEFNVkRiL3dBQUFBQU9BZ3dBNDl3ZUFERlEyLzhBQUFBQUR3SU1BR0VFRHdDektPdi9BQUFBQUFBQUI0QTJBQUFBQkFJUUFLSkE1UCs0UDNrQW9rRGsvM0lSWkFBS0FBSUFOQUFBQ2dJQUJBQUVDZ0lBQVFBTkFnd0FjaEZrQUtKQTVQOEFBQUFBRGdJTUFMZy9lUUNpUU9UL0FBQUFBQThDREFCeUVXUUE2Vzc1L3dBQUFBQUFBQUFBQUFBQUFBQUE=</t>
        </r>
      </text>
    </comment>
    <comment ref="J313" authorId="0">
      <text>
        <r>
          <rPr>
            <sz val="9"/>
            <color indexed="81"/>
            <rFont val="Tahoma"/>
            <family val="2"/>
          </rPr>
          <t>QzIxSDIzTjNPNFN8TUFTVEVSIFNIRUVUUGljdHVyZSA0NTF8Vm1wRFJEQXhNREFFQXdJQkFBQUFBQUFBQUFBQUFBQ0FBQUFBQUFNQUZnQUFBRU5vWlcxRWNtRjNJREV5TGpBdU1pNHhNRGMyQkFJUUFGQk5qZjgzeFB6K3paTXR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IMlNOeFVXQ0FRQUFBQWtBQmdJQkFBQUFDUUFHUWdBQUJBSUFnQUJBQThJQWdBQkFBT0FQd0FBQUFRQ0VBQlFUWTMvTjhUOC9zMlRMUUJNYkdnQUJJQUJBQUFBQUFJSUFBQUFMUUFUK3hrQUNnQUNBQUlBTndRQkFBRUFBQVNBQWdBQUFBQUNDQUFBQUI0QUFBQUFBQW9BQWdBREFBQUFCSUFEQUFBQUFBSUlBQUFBTFFEdEJPYi9DZ0FDQUFRQU53UUJBQUVBQUFTQUJBQUFBQUFDQ0FBQUFBQUFBQUFBQUFvQUFnQUZBQUlFQWdBSEFDc0VBZ0FBQUVnRUFBQUdnQUFBQUFBQUFnZ0FNNU1EQUFCby9QOEVBaEFBeld6OC93Qm8vUDh6a3dNQU01c0RBQ01JQVFBQUFnY0NBQUFBQUFjTkFBRUFBQUFEQUdBQXlBQURBRTRBQUFBQUJJQUZBQUFBQUFJSUFBQUE4ZjhUK3hrQUNnQUNBQVlBTndRQkFBRUFBQVNBQmdBQUFBQUNDQUFBQUFBQUp2WXpBQW9BQWdBSEFBQUFCSUFIQUFBQUFBSUlBQUVBOGY4NThVMEFDZ0FDQUFnQUFBQUVnQWdBQUFBQUFnZ0FBQUFBQUV6c1p3QUtBQUlBQ1FBQUFBU0FDUUFBQUFBQ0NBQUFBQjRBVE94bkFBb0FBZ0FLQUFBQUJJQUtBQUFBQUFJSUFBQUFMUUE1OFUwQUNnQUNBQXNBQUFBRWdBc0FBQUFBQWdnQUFBQWVBQ2IyTXdBS0FBSUFEQUFBQUFTQURBQUFBQUFDQ0FBQkFQSC83UVRtL3dvQUFnQU5BQUlFQWdBUUFDc0VBZ0FBQUVnRUFBQUdnQUFBQUFBQUFnZ0FBS0QwLysybzR2OEVBaEFBQUdEdC8rMm80dithdWZUL1ZFL3AveU1JQVFBQUFnY0NBQUFBQUFjTkFBRUFBQUFEQUdBQXlBQURBRk1BQUFBQUJJQU5BQUFBQUFJSUFPMEUxLy90QlBYL0NnQUNBQTRBQWdRQ0FBZ0FLd1FDQUFBQVNBUUFBRGNFQVFBQkJvQUFBQUFBQUFJSUFPMmsydi90SFBIL0JBSVFBTzFrMC8vdEhQSC9oNzdhLyszYytQOGpDQUVBQUFJSEFnQUFBQUFIRFFBQkFBQUFBd0JnQU1nQUF3QlBBQUFBQUFTQURnQUFBQUFDQ0FBVCt3b0E3UVRYL3dvQUFnQVBBQUlFQWdBSUFDc0VBZ0FBQUVnRUFBQTNCQUVBQVFhQUFBQUFBQUFDQ0FBVG13NEE3UnpUL3dRQ0VBQVRXd2NBN1J6VC82eTBEZ0R0M05yL0l3Z0JBQUFDQndJQUFBQUFCdzBBQVFBQUFBTUFZQURJQUFNQVR3QUFBQUFFZ0E4QUFBQUFBZ2dBQVFEaS85b0p6UDhLQUFJQUVBQUFBQVNBRUFBQUFBQUNDQUFBQVBIL3h3Nnkvd29BQWdBUkFBQUFCSUFSQUFBQUFBSUlBQUFBNHYrMEU1ai9DZ0FDQUJJQUFBQUVnQklBQUFBQUFnZ0FBQURFLzdRVG1QOEtBQUlBRXdBQUFBU0FFd0FBQUFBQ0NBQUFBTFgveHc2eS93b0FBZ0FVQUFBQUJJQVVBQUFBQUFJSUFBQUF4UC9hQ2N6L0NnQUNBQlVBQUFBRWdCVUFBQUFBQWdnQUFBQzEvNkFZZnY4S0FBSUFGZ0FBQUFTQUZnQUFBQUFDQ0FBQUFKZi9vQmgrL3dvQUFnQVhBQUlFQWdBSUFDc0VBZ0FBQUVnRUFBQTNCQUVBQVFhQUFBQUFBQUFDQ0FBQW9Kci9vREI2L3dRQ0VBQUFZSlAvb0RCNi81cTVtditnOElIL0l3Z0JBQUFDQndJQUFBQUFCdzBBQVFBQUFBTUFZQURJQUFNQVR3QUFBQUFFZ0JjQUFBQUFBZ2dBQUFERS80MGRaUDhLQUFJQUdBQUNCQUlBQndBckJBSUFBUUJJQkFBQU53UUJBQUVHZ0FBQUFBQUFBZ2dBTkpQSC80MkZZUDhFQWhBQXpXekEvNDJGWVArcjZzLy93TGhuL3lNSUFRQUFBZ2NDQUFBQUJRY0JBQVVFQndZQUFnQUNBQU1BQUFjT0FBRUFBQUFEQUdBQXlBQURBRTVJQUFBQUFBU0FHQUFBQUFBQ0NBQUFBTFgvZWlKSy93b0FBZ0FaQUFBQUJJQVpBQUFBQUFJSUFMMHp3Zjl5dWk3L0NnQUNBQm9BQUFBRWdCb0FBQUFBQWdnQVkraXEvNGFuR3Y4S0FBSUFHd0FBQUFTQUd3QUFBQUFDQ0FBcUM2Ny9tZEg4L2dvQUFnQWNBRGNFQVFBQkFBQUVnQndBQUFBQUFnZ0FVTzJRLzRhbktmOEtBQUlBSFFBQ0JBSUFDQUFyQkFJQUFBQklCQUFBQm9BQUFBQUFBQUlJQUZDTmxQK0d2eVgvQkFJUUFGQk5qZitHdnlYLzZhYVUvNFovTGY4akNBRUFBQUlIQWdBQUFBQUhEUUFCQUFBQUF3QmdBTWdBQXdCUEFBQUFBQVNBSFFBQUFBQUNDQUFUS3BmL3MvOUcvd29BQWdBZUFBSUVBZ0FIQUNzRUFnQUFBRWdFQUFBR2dBQUFBQUFBQWdnQVJyMmEvN05uUS84RUFoQUE0SmFULzdOblEvOUd2WnIvNXBwSy95TUlBUUFBQWdjQ0FBQUFBQWNOQUFFQUFBQURBR0FBeUFBREFFNEFBQUFBQllBZkFBQUFDZ0FDQUI4QUJBWUVBQUVBQUFBRkJnUUFBZ0FBQUFvR0FRQUJBQUFGZ0NBQUFBQUtBQUlBSUFBRUJnUUFBZ0FBQUFVR0JBQURBQUFBQ2dZQkFBRUFBQVdBSVFBQUFBb0FBZ0FoQUFRR0JBQUNBQUFBQlFZRUFBUUFBQUFLQmdFQUFRQUFCWUFpQUFBQUNnQUNBQ0lBQkFZRUFBUUFBQUFGQmdRQUJRQUFBQW9HQVFBQkFBQUZnQ01BQUFBS0FBSUFJd0FFQmdRQUJRQUFBQVVHQkFBR0FBQUFDZ1lCQUFFQUFBV0FKQUFBQUFvQUFnQWtBQVFHQkFBR0FBQUFCUVlFQUFjQUFBQUFCZ0lBZ0FBQUFBV0FKUUFBQUFvQUFnQWxBQVFHQkFBSEFBQUFCUVlFQUFnQUFBQUFCZ0lBZ0FBQUFBV0FKZ0FBQUFvQUFnQW1BQVFHQkFBSUFBQUFCUVlFQUFrQUFBQUFCZ0lBZ0FBQUFBV0FKd0FBQUFvQUFnQW5BQVFHQkFBSkFBQUFCUVlFQUFvQUFBQUFCZ0lBZ0FBQUFBV0FLQUFBQUFvQUFnQW9BQVFHQkFBS0FBQUFCUVlFQUFzQUFBQUFCZ0lBZ0FBQUFBV0FLUUFBQUFvQUFnQXBBQVFHQkFBR0FBQUFCUVlFQUFzQUFBQUFCZ0lBZ0FBQUFBV0FLZ0FBQUFvQUFnQXFBQVFHQkFBRUFBQUFCUVlFQUF3QUFBQUtCZ0VBQVFBQUJZQXJBQUFBQ2dBQ0FDc0FCQVlFQUF3QUFBQUZCZ1FBRFFBQUFBQUdBZ0FDQUFBQUJZQXNBQUFBQ2dBQ0FDd0FCQVlFQUF3QUFBQUZCZ1FBRGdBQUFBQUdBZ0FDQUFBQUJZQXRBQUFBQ2dBQ0FDMEFCQVlFQUF3QUFBQUZCZ1FBRHdBQUFBb0dBUUFCQUFBRmdDNEFBQUFLQUFJQUxnQUVCZ1FBRHdBQUFBVUdCQUFRQUFBQUFBWUNBSUFBQUFBRmdDOEFBQUFLQUFJQUx3QUVCZ1FBRUFBQUFBVUdCQUFSQUFBQUFBWUNBSUFBQUFBRmdEQUFBQUFLQUFJQU1BQUVCZ1FBRVFBQUFBVUdCQUFTQUFBQUFBWUNBSUFBQUFBRmdERUFBQUFLQUFJQU1RQUVCZ1FBRWdBQUFBVUdCQUFUQUFBQUFBWUNBSUFBQUFBRmdESUFBQUFLQUFJQU1nQUVCZ1FBRXdBQUFBVUdCQUFVQUFBQUFBWUNBSUFBQUFBRmdETUFBQUFLQUFJQU13QUVCZ1FBRHdBQUFBVUdCQUFVQUFBQUFBWUNBSUFBQUFBRmdEUUFBQUFLQUFJQU5BQUVCZ1FBRWdBQUFBVUdCQUFWQUFBQUNnWUJBQUVBQUFXQU5RQUFBQW9BQWdBMUFBUUdCQUFWQUFBQUJRWUVBQllBQUFBQUJnSUFBZ0FBQUFXQU5nQUFBQW9BQWdBMkFBUUdCQUFWQUFBQUJRWUVBQmNBQUFBS0JnRUFBUUFBQllBM0FBQUFDZ0FDQURjQUJBWUVBQmNBQUFBRkJnUUFHQUFBQUFvR0FRQUJBQUFGZ0RnQUFBQUtBQUlBT0FBRUJnUUFHQUFBQUFVR0JBQVpBQUFBQUFZQ0FJQUFBQUFGZ0RrQUFBQUtBQUlBT1FBRUJnUUFHUUFBQUFVR0JBQWFBQUFBQUFZQ0FJQUFBQUFGZ0RvQUFBQUtBQUlBT2dBRUJnUUFHZ0FBQUFVR0JBQWJBQUFBQ2dZQkFBRUFBQVdBT3dBQUFBb0FBZ0E3QUFRR0JBQWFBQUFBQlFZRUFCd0FBQUFBQmdJQWdBQUFBQVdBUEFBQUFBb0FBZ0E4QUFRR0JBQWNBQUFBQlFZRUFCMEFBQUFBQmdJQWdBQUFBQVdBUFFBQUFBb0FBZ0E5QUFRR0JBQVlBQUFBQlFZRUFCMEFBQUFBQmdJQWdBQUFBQWVBUUFBQUFBUUNFQUFBQUE4QWdCOWpBQUFBRHdBNThVMEFDZ0FDQUQ0QUFBb0NBQVFBQkFvQ0FBRUFEUUlNQURueFRRQUFBQThBQUFBQUFBNENEQUNBSDJNQUFBQVBBQUFBQUFBUEFnd0FPZkZOQUVZdUpBQUFBQUFBQUFBSGdFRUFBQUFFQWhBQUFBRFQvdzA5eC84QUFOUC94dzZ5L3dvQUFnQS9BQUFLQWdBRUFBUUtBZ0FCQUEwQ0RBREhEckwvQUFEVC93QUFBQUFPQWd3QURUM0gvd0FBMC84QUFBQUFEd0lNQU1jT3N2OUhMdWovQUFBQUFBQUFCNEJDQUFBQUJBSVFBSUU5cVA4KzRVUC9nVDJvLzd3SU5QOEtBQUlBUUFBQUNnSUFCQUFFQ2dJQUFRQU5BZ3dBdkFnMC80RTlxUDhBQUFBQURnSU1BRDdoUS8rQlBhai9BQUFBQUE4Q0RBQzhDRFQvQWhhNC93QUFBQUFBQUFBQUFBQUFBQUFB</t>
        </r>
      </text>
    </comment>
    <comment ref="K313" authorId="0">
      <text>
        <r>
          <rPr>
            <sz val="9"/>
            <color indexed="81"/>
            <rFont val="Tahoma"/>
            <family val="2"/>
          </rPr>
          <t>QzIxSDIzTjNPNFN8TUFTVEVSIFNIRUVUUGljdHVyZSA0NTF8Vm1wRFJEQXhNREFFQXdJQkFBQUFBQUFBQUFBQUFBQ0FBQUFBQUFNQUZnQUFBRU5vWlcxRWNtRjNJREV5TGpBdU1pNHhNRGMyQkFJUUFGQk5qZjgzeFB6K3paTXR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IMlNOeFVXQ0FRQUFBQWtBQmdJQkFBQUFDUUFHUWdBQUJBSUFnQUJBQThJQWdBQkFBT0FQd0FBQUFRQ0VBQlFUWTMvTjhUOC9zMlRMUUJNYkdnQUJJQUJBQUFBQUFJSUFBQUFMUUFUK3hrQUNnQUNBQUlBTndRQkFBRUFBQVNBQWdBQUFBQUNDQUFBQUI0QUFBQUFBQW9BQWdBREFBQUFCSUFEQUFBQUFBSUlBQUFBTFFEdEJPYi9DZ0FDQUFRQU53UUJBQUVBQUFTQUJBQUFBQUFDQ0FBQUFBQUFBQUFBQUFvQUFnQUZBQUlFQWdBSEFDc0VBZ0FBQUVnRUFBQUdnQUFBQUFBQUFnZ0FNNU1EQUFCby9QOEVBaEFBeld6OC93Qm8vUDh6a3dNQU01c0RBQ01JQVFBQUFnY0NBQUFBQUFjTkFBRUFBQUFEQUdBQXlBQURBRTRBQUFBQUJJQUZBQUFBQUFJSUFBQUE4ZjhUK3hrQUNnQUNBQVlBTndRQkFBRUFBQVNBQmdBQUFBQUNDQUFBQUFBQUp2WXpBQW9BQWdBSEFBQUFCSUFIQUFBQUFBSUlBQUVBOGY4NThVMEFDZ0FDQUFnQUFBQUVnQWdBQUFBQUFnZ0FBQUFBQUV6c1p3QUtBQUlBQ1FBQUFBU0FDUUFBQUFBQ0NBQUFBQjRBVE94bkFBb0FBZ0FLQUFBQUJJQUtBQUFBQUFJSUFBQUFMUUE1OFUwQUNnQUNBQXNBQUFBRWdBc0FBQUFBQWdnQUFBQWVBQ2IyTXdBS0FBSUFEQUFBQUFTQURBQUFBQUFDQ0FBQkFQSC83UVRtL3dvQUFnQU5BQUlFQWdBUUFDc0VBZ0FBQUVnRUFBQUdnQUFBQUFBQUFnZ0FBS0QwLysybzR2OEVBaEFBQUdEdC8rMm80dithdWZUL1ZFL3AveU1JQVFBQUFnY0NBQUFBQUFjTkFBRUFBQUFEQUdBQXlBQURBRk1BQUFBQUJJQU5BQUFBQUFJSUFPMEUxLy90QlBYL0NnQUNBQTRBQWdRQ0FBZ0FLd1FDQUFBQVNBUUFBRGNFQVFBQkJvQUFBQUFBQUFJSUFPMmsydi90SFBIL0JBSVFBTzFrMC8vdEhQSC9oNzdhLyszYytQOGpDQUVBQUFJSEFnQUFBQUFIRFFBQkFBQUFBd0JnQU1nQUF3QlBBQUFBQUFTQURnQUFBQUFDQ0FBVCt3b0E3UVRYL3dvQUFnQVBBQUlFQWdBSUFDc0VBZ0FBQUVnRUFBQTNCQUVBQVFhQUFBQUFBQUFDQ0FBVG13NEE3UnpUL3dRQ0VBQVRXd2NBN1J6VC82eTBEZ0R0M05yL0l3Z0JBQUFDQndJQUFBQUFCdzBBQVFBQUFBTUFZQURJQUFNQVR3QUFBQUFFZ0E4QUFBQUFBZ2dBQVFEaS85b0p6UDhLQUFJQUVBQUFBQVNBRUFBQUFBQUNDQUFBQVBIL3h3Nnkvd29BQWdBUkFBQUFCSUFSQUFBQUFBSUlBQUFBNHYrMEU1ai9DZ0FDQUJJQUFBQUVnQklBQUFBQUFnZ0FBQURFLzdRVG1QOEtBQUlBRXdBQUFBU0FFd0FBQUFBQ0NBQUFBTFgveHc2eS93b0FBZ0FVQUFBQUJJQVVBQUFBQUFJSUFBQUF4UC9hQ2N6L0NnQUNBQlVBQUFBRWdCVUFBQUFBQWdnQUFBQzEvNkFZZnY4S0FBSUFGZ0FBQUFTQUZnQUFBQUFDQ0FBQUFKZi9vQmgrL3dvQUFnQVhBQUlFQWdBSUFDc0VBZ0FBQUVnRUFBQTNCQUVBQVFhQUFBQUFBQUFDQ0FBQW9Kci9vREI2L3dRQ0VBQUFZSlAvb0RCNi81cTVtditnOElIL0l3Z0JBQUFDQndJQUFBQUFCdzBBQVFBQUFBTUFZQURJQUFNQVR3QUFBQUFFZ0JjQUFBQUFBZ2dBQUFERS80MGRaUDhLQUFJQUdBQUNCQUlBQndBckJBSUFBUUJJQkFBQU53UUJBQUVHZ0FBQUFBQUFBZ2dBTkpQSC80MkZZUDhFQWhBQXpXekEvNDJGWVArcjZzLy93TGhuL3lNSUFRQUFBZ2NDQUFBQUJRY0JBQVVFQndZQUFnQUNBQU1BQUFjT0FBRUFBQUFEQUdBQXlBQURBRTVJQUFBQUFBU0FHQUFBQUFBQ0NBQUFBTFgvZWlKSy93b0FBZ0FaQUFBQUJJQVpBQUFBQUFJSUFMMHp3Zjl5dWk3L0NnQUNBQm9BQUFBRWdCb0FBQUFBQWdnQVkraXEvNGFuR3Y4S0FBSUFHd0FBQUFTQUd3QUFBQUFDQ0FBcUM2Ny9tZEg4L2dvQUFnQWNBRGNFQVFBQkFBQUVnQndBQUFBQUFnZ0FVTzJRLzRhbktmOEtBQUlBSFFBQ0JBSUFDQUFyQkFJQUFBQklCQUFBQm9BQUFBQUFBQUlJQUZDTmxQK0d2eVgvQkFJUUFGQk5qZitHdnlYLzZhYVUvNFovTGY4akNBRUFBQUlIQWdBQUFBQUhEUUFCQUFBQUF3QmdBTWdBQXdCUEFBQUFBQVNBSFFBQUFBQUNDQUFUS3BmL3MvOUcvd29BQWdBZUFBSUVBZ0FIQUNzRUFnQUFBRWdFQUFBR2dBQUFBQUFBQWdnQVJyMmEvN05uUS84RUFoQUE0SmFULzdOblEvOUd2WnIvNXBwSy95TUlBUUFBQWdjQ0FBQUFBQWNOQUFFQUFBQURBR0FBeUFBREFFNEFBQUFBQllBZkFBQUFDZ0FDQUI4QUJBWUVBQUVBQUFBRkJnUUFBZ0FBQUFvR0FRQUJBQUFGZ0NBQUFBQUtBQUlBSUFBRUJnUUFBZ0FBQUFVR0JBQURBQUFBQ2dZQkFBRUFBQVdBSVFBQUFBb0FBZ0FoQUFRR0JBQUNBQUFBQlFZRUFBUUFBQUFLQmdFQUFRQUFCWUFpQUFBQUNnQUNBQ0lBQkFZRUFBUUFBQUFGQmdRQUJRQUFBQW9HQVFBQkFBQUZnQ01BQUFBS0FBSUFJd0FFQmdRQUJRQUFBQVVHQkFBR0FBQUFDZ1lCQUFFQUFBV0FKQUFBQUFvQUFnQWtBQVFHQkFBR0FBQUFCUVlFQUFjQUFBQUFCZ0lBZ0FBQUFBV0FKUUFBQUFvQUFnQWxBQVFHQkFBSEFBQUFCUVlFQUFnQUFBQUFCZ0lBZ0FBQUFBV0FKZ0FBQUFvQUFnQW1BQVFHQkFBSUFBQUFCUVlFQUFrQUFBQUFCZ0lBZ0FBQUFBV0FKd0FBQUFvQUFnQW5BQVFHQkFBSkFBQUFCUVlFQUFvQUFBQUFCZ0lBZ0FBQUFBV0FLQUFBQUFvQUFnQW9BQVFHQkFBS0FBQUFCUVlFQUFzQUFBQUFCZ0lBZ0FBQUFBV0FLUUFBQUFvQUFnQXBBQVFHQkFBR0FBQUFCUVlFQUFzQUFBQUFCZ0lBZ0FBQUFBV0FLZ0FBQUFvQUFnQXFBQVFHQkFBRUFBQUFCUVlFQUF3QUFBQUtCZ0VBQVFBQUJZQXJBQUFBQ2dBQ0FDc0FCQVlFQUF3QUFBQUZCZ1FBRFFBQUFBQUdBZ0FDQUFBQUJZQXNBQUFBQ2dBQ0FDd0FCQVlFQUF3QUFBQUZCZ1FBRGdBQUFBQUdBZ0FDQUFBQUJZQXRBQUFBQ2dBQ0FDMEFCQVlFQUF3QUFBQUZCZ1FBRHdBQUFBb0dBUUFCQUFBRmdDNEFBQUFLQUFJQUxnQUVCZ1FBRHdBQUFBVUdCQUFRQUFBQUFBWUNBSUFBQUFBRmdDOEFBQUFLQUFJQUx3QUVCZ1FBRUFBQUFBVUdCQUFSQUFBQUFBWUNBSUFBQUFBRmdEQUFBQUFLQUFJQU1BQUVCZ1FBRVFBQUFBVUdCQUFTQUFBQUFBWUNBSUFBQUFBRmdERUFBQUFLQUFJQU1RQUVCZ1FBRWdBQUFBVUdCQUFUQUFBQUFBWUNBSUFBQUFBRmdESUFBQUFLQUFJQU1nQUVCZ1FBRXdBQUFBVUdCQUFVQUFBQUFBWUNBSUFBQUFBRmdETUFBQUFLQUFJQU13QUVCZ1FBRHdBQUFBVUdCQUFVQUFBQUFBWUNBSUFBQUFBRmdEUUFBQUFLQUFJQU5BQUVCZ1FBRWdBQUFBVUdCQUFWQUFBQUNnWUJBQUVBQUFXQU5RQUFBQW9BQWdBMUFBUUdCQUFWQUFBQUJRWUVBQllBQUFBQUJnSUFBZ0FBQUFXQU5nQUFBQW9BQWdBMkFBUUdCQUFWQUFBQUJRWUVBQmNBQUFBS0JnRUFBUUFBQllBM0FBQUFDZ0FDQURjQUJBWUVBQmNBQUFBRkJnUUFHQUFBQUFvR0FRQUJBQUFGZ0RnQUFBQUtBQUlBT0FBRUJnUUFHQUFBQUFVR0JBQVpBQUFBQUFZQ0FJQUFBQUFGZ0RrQUFBQUtBQUlBT1FBRUJnUUFHUUFBQUFVR0JBQWFBQUFBQUFZQ0FJQUFBQUFGZ0RvQUFBQUtBQUlBT2dBRUJnUUFHZ0FBQUFVR0JBQWJBQUFBQ2dZQkFBRUFBQVdBT3dBQUFBb0FBZ0E3QUFRR0JBQWFBQUFBQlFZRUFCd0FBQUFBQmdJQWdBQUFBQVdBUEFBQUFBb0FBZ0E4QUFRR0JBQWNBQUFBQlFZRUFCMEFBQUFBQmdJQWdBQUFBQVdBUFFBQUFBb0FBZ0E5QUFRR0JBQVlBQUFBQlFZRUFCMEFBQUFBQmdJQWdBQUFBQWVBUUFBQUFBUUNFQUFBQUE4QWdCOWpBQUFBRHdBNThVMEFDZ0FDQUQ0QUFBb0NBQVFBQkFvQ0FBRUFEUUlNQURueFRRQUFBQThBQUFBQUFBNENEQUNBSDJNQUFBQVBBQUFBQUFBUEFnd0FPZkZOQUVZdUpBQUFBQUFBQUFBSGdFRUFBQUFFQWhBQUFBRFQvdzA5eC84QUFOUC94dzZ5L3dvQUFnQS9BQUFLQWdBRUFBUUtBZ0FCQUEwQ0RBREhEckwvQUFEVC93QUFBQUFPQWd3QURUM0gvd0FBMC84QUFBQUFEd0lNQU1jT3N2OUhMdWovQUFBQUFBQUFCNEJDQUFBQUJBSVFBSUU5cVA4KzRVUC9nVDJvLzd3SU5QOEtBQUlBUUFBQUNnSUFCQUFFQ2dJQUFRQU5BZ3dBdkFnMC80RTlxUDhBQUFBQURnSU1BRDdoUS8rQlBhai9BQUFBQUE4Q0RBQzhDRFQvQWhhNC93QUFBQUFBQUFBQUFBQUFBQUFB</t>
        </r>
      </text>
    </comment>
    <comment ref="J314" authorId="0">
      <text>
        <r>
          <rPr>
            <sz val="9"/>
            <color indexed="81"/>
            <rFont val="Tahoma"/>
            <family val="2"/>
          </rPr>
          <t>QzIzSDIxQ2xONk98TUFTVEVSIFNIRUVUUGljdHVyZSAzOTd8Vm1wRFJEQXhNREFFQXdJQkFBQUFBQUFBQUFBQUFBQ0FBQUFBQUFNQUZnQUFBRU5vWlcxRWNtRjNJREV5TGpBdU1pNHhNRGMyQkFJUUFETnM0Zi9hWXZIK3paTjRBRnlSY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PSU1uQklXQ0FRQUFBQWtBQmdJQkFBQUFDUUFHUWdBQUJBSUFnQUJBQThJQWdBQkFBT0FSUUFBQUFRQ0VBQXpiT0gvMm1MeC9zMlRlQUJja1c4QUJJQUJBQUFBQUFJSUFBRFBYUUQyd21rQUNnQUNBQUlBQWdRQ0FCRUFLd1FDQUFBQVNBUUFBRGNFQVFBQkJvQUFBQUFBQUFJSUFBQnZZUUQyS21ZQUJBSVFBQUF2V2dEMkttWUFtb2hoQUZ5UmJ3QWpDQUVBQUFJSEFnQUFBQVVIQVFBQkFBY09BQUVBQUFBREFHQUF5QUFEQUVOc0FBQUFBQVNBQWdBQUFBQUNDQUE5a2xjQXlXcE1BQW9BQWdBREFBQUFCSUFEQUFBQUFBSUlBSmZkYlFEZFZ6Z0FDZ0FDQUFRQUFBQUVnQVFBQUFBQUFnZ0ExS0JuQUxIL0dnQUtBQUlBQlFBQUFBU0FCUUFBQUFBQ0NBQzNHRXNBY2JvUkFBb0FBZ0FHQUFBQUJJQUdBQUFBQUFJSUFGM05OQUJkelNVQUNnQUNBQWNBQUFBRWdBY0FBQUFBQWdnQUlBbzdBSWtsUXdBS0FBSUFDQUFBQUFTQUNBQUFBQUFDQ0FCQVJSZ0FIWWdjQUFvQUFnQUpBQUFBQklBSkFBQUFBQUlJQUFBQUFBQk9LaTRBQ2dBQ0FBb0FBQUFFZ0FvQUFBQUFBZ2dBd0xybi94MklIQUFLQUFJQUN3QUNCQUlBQndBckJBSUFBQUJJQkFBQUJvQUFBQUFBQUFJSUFQUk42LzhkOEJnQUJBSVFBSTBuNVA4ZDhCZ0E5RTNyLzFBaklBQWpDQUVBQUFJSEFnQUFBQUFIRFFBQkFBQUFBd0JnQU1nQUF3Qk9BQUFBQUFTQUN3QUFBQUFDQ0FBQUFQSC9BQUFBQUFvQUFnQU1BQUlFQWdBSEFDc0VBZ0FBQUVnRUFBQUdnQUFBQUFBQUFnZ0FOSlAwL3dCby9QOEVBaEFBeld6dC93Qm8vUDgway9UL001c0RBQ01JQVFBQUFnY0NBQUFBQUFjTkFBRUFBQUFEQUdBQXlBQURBRTRBQUFBQUJJQU1BQUFBQUFJSUFBRUE0di90Qk9iL0NnQUNBQTBBQUFBRWdBMEFBQUFBQWdnQUFRRHgvOW9KelA4S0FBSUFEZ0FBQUFTQURnQUFBQUFDQ0FBQUFBOEEyZ25NL3dvQUFnQVBBQUFBQklBUEFBQUFBQUlJQUFBQUhnRHRCT2IvQ2dBQ0FCQUFBZ1FDQUFjQUt3UUNBQUFBU0FRQUFBYUFBQUFBQUFBQ0NBQXpreUVBN1d6aS93UUNFQURNYkJvQTdXemkvek9USVFBZ29Pbi9Jd2dCQUFBQ0J3SUFBQUFBQncwQUFRQUFBQU1BWUFESUFBTUFUZ0FBQUFBRWdCQUFBQUFBQWdnQUFBQVBBQUFBQUFBS0FBSUFFUUFBQUFTQUVRQUFBQUFDQ0FBQUFCNEF4dzZ5L3dvQUFnQVNBQUFBQklBU0FBQUFBQUlJQUFBQVBBREhEckwvQ2dBQ0FCTUFBZ1FDQUFnQUt3UUNBQUFBU0FRQUFEY0VBUUFCQm9BQUFBQUFBQUlJQUFDZ1B3REhKcTcvQkFJUUFBQmdPQURISnE3L21iay9BTWZtdGY4akNBRUFBQUlIQWdBQUFBQUhEUUFCQUFBQUF3QmdBTWdBQXdCUEFBQUFBQVNBRXdBQUFBQUNDQUFBQUE4QXRCT1kvd29BQWdBVUFBSUVBZ0FIQUNzRUFnQUJBRWdFQUFBM0JBRUFBUWFBQUFBQUFBQUNDQUM3T3dvQXRIdVUvd1FDRUFCVkZRTUF0SHVVL3pPVEVnRG5ycHYvSXdnQkFBQUNCd0lBQUFBRkJ3RUFCQVFIQmdBQ0FBSUFBd0FBQnc0QUFRQUFBQU1BWUFESUFBTUFUa2dBQUFBQUJJQVVBQUFBQUFJSUFBQUFIZ0NnR0g3L0NnQUNBQlVBQUFBRWdCVUFBQUFBQWdnQUFBQThBS0FZZnY4S0FBSUFGZ0FBQUFTQUZnQUFBQUFDQ0FBQUFFc0FqUjFrL3dvQUFnQVhBQUFBQklBWEFBQUFBQUlJQUFBQVBBQjZJa3IvQ2dBQ0FCZ0FBQUFFZ0JnQUFBQUFBZ2dBQUFBZUFIb2lTdjhLQUFJQUdRQUFBQVNBR1FBQUFBQUNDQUFBQUE4QWpSMWsvd29BQWdBYUFBQUFCSUFhQUFBQUFBSUlBQUFBU3dCbkp6RC9DZ0FDQUJzQUFnUUNBQWNBS3dRQ0FBQUFTQVFBQUFhQUFBQUFBQUFDQ0FBemswNEFaNDhzL3dRQ0VBRE1iRWNBWjQ4cy96T1RUZ0Nhd2pQL0l3Z0JBQUFDQndJQUFBQUFCdzBBQVFBQUFBTUFZQURJQUFNQVRnQUFBQUFFZ0JzQUFBQUFBZ2dBQUFCcEFHY25NUDhLQUFJQUhBQTNCQUVBQVFBQUJJQWNBQUFBQUFJSUFBQUFlQUJUTEJiL0NnQUNBQjBBTndRQkFBRUFBQVNBSFFBQUFBQUNDQUFBQUdrQVFESDgvZ29BQWdBZUFBSUVBZ0FIQUNzRUFnQUJBRWdFQUFBM0JBRUFBUWFBQUFBQUFBQUNDQUF6azJ3QVFNbi8vZ1FDRUFETWJHVUEybUx4L2pPVGJBQkF5Zi8rSXdnQkFQOEJCd0VBL3dJSEFnQUFBQVVIQVFBREFBY09BQUVBQUFBREFHQUF5QUFEQUU1SUFBQUFBQVNBSGdBQUFBQUNDQUFBQUVzQVFESDgvZ29BQWdBZkFEY0VBUUFCQUFBRWdCOEFBQUFBQWdnQUFBQThBRk1zRnY4S0FBSUFJQUEzQkFFQUFRQUFCWUFoQUFBQUNnQUNBQ0VBQkFZRUFBRUFBQUFGQmdRQUFnQUFBQW9HQVFBQkFBQUZnQ0lBQUFBS0FBSUFJZ0FFQmdRQUFnQUFBQVVHQkFBREFBQUFBQVlDQUlBQUFBQUZnQ01BQUFBS0FBSUFJd0FFQmdRQUF3QUFBQVVHQkFBRUFBQUFBQVlDQUlBQUFBQUZnQ1FBQUFBS0FBSUFKQUFFQmdRQUJBQUFBQVVHQkFBRkFBQUFBQVlDQUlBQUFBQUZnQ1VBQUFBS0FBSUFKUUFFQmdRQUJRQUFBQVVHQkFBR0FBQUFBQVlDQUlBQUFBQUZnQ1lBQUFBS0FBSUFKZ0FFQmdRQUJnQUFBQVVHQkFBSEFBQUFBQVlDQUlBQUFBQUZnQ2NBQUFBS0FBSUFKd0FFQmdRQUFnQUFBQVVHQkFBSEFBQUFBQVlDQUlBQUFBQUZnQ2dBQUFBS0FBSUFLQUFFQmdRQUJnQUFBQVVHQkFBSUFBQUFBQUFGZ0NrQUFBQUtBQUlBS1FBRUJnUUFDQUFBQUFVR0JBQUpBQUFBQUFZQ0FJQUFBQUFGZ0NvQUFBQUtBQUlBS2dBRUJnUUFDUUFBQUFVR0JBQUtBQUFBQUFZQ0FJQUFBQUFGZ0NzQUFBQUtBQUlBS3dBRUJnUUFDZ0FBQUFVR0JBQUxBQUFBQUFZQ0FJQUFBQUFGZ0N3QUFBQUtBQUlBTEFBRUJnUUFDd0FBQUFVR0JBQU1BQUFBQUFZQ0FJQUFBQUFGZ0MwQUFBQUtBQUlBTFFBRUJnUUFEQUFBQUFVR0JBQU5BQUFBQUFZQ0FJQUFBQUFGZ0M0QUFBQUtBQUlBTGdBRUJnUUFEUUFBQUFVR0JBQU9BQUFBQUFZQ0FJQUFBQUFGZ0M4QUFBQUtBQUlBTHdBRUJnUUFEZ0FBQUFVR0JBQVBBQUFBQUFZQ0FJQUFBQUFGZ0RBQUFBQUtBQUlBTUFBRUJnUUFEd0FBQUFVR0JBQVFBQUFBQUFZQ0FJQUFBQUFGZ0RFQUFBQUtBQUlBTVFBRUJnUUFDQUFBQUFVR0JBQVFBQUFBQUFZQ0FJQUFBQUFGZ0RJQUFBQUtBQUlBTWdBRUJnUUFDd0FBQUFVR0JBQVFBQUFBQUFZQ0FJQUFBQUFGZ0RNQUFBQUtBQUlBTXdBRUJnUUFEZ0FBQUFVR0JBQVJBQUFBQ2dZQkFBRUFBQVdBTkFBQUFBb0FBZ0EwQUFRR0JBQVJBQUFBQlFZRUFCSUFBQUFBQmdJQUFnQUFBQVdBTlFBQUFBb0FBZ0ExQUFRR0JBQVJBQUFBQlFZRUFCTUFBQUFLQmdFQUFRQUFCWUEyQUFBQUNnQUNBRFlBQkFZRUFCTUFBQUFGQmdRQUZBQUFBQW9HQVFBQkFBQUZnRGNBQUFBS0FBSUFOd0FFQmdRQUZBQUFBQVVHQkFBVkFBQUFBQVlDQUlBQUFBQUZnRGdBQUFBS0FBSUFPQUFFQmdRQUZRQUFBQVVHQkFBV0FBQUFBQVlDQUlBQUFBQUZnRGtBQUFBS0FBSUFPUUFFQmdRQUZnQUFBQVVHQkFBWEFBQUFBQVlDQUlBQUFBQUZnRG9BQUFBS0FBSUFPZ0FFQmdRQUZ3QUFBQVVHQkFBWUFBQUFBQVlDQUlBQUFBQUZnRHNBQUFBS0FBSUFPd0FFQmdRQUdBQUFBQVVHQkFBWkFBQUFBQVlDQUlBQUFBQUZnRHdBQUFBS0FBSUFQQUFFQmdRQUZBQUFBQVVHQkFBWkFBQUFBQVlDQUlBQUFBQUZnRDBBQUFBS0FBSUFQUUFFQmdRQUZ3QUFBQVVHQkFBYUFBQUFDZ1lCQUFFQUFBV0FQZ0FBQUFvQUFnQStBQVFHQkFBYUFBQUFCUVlFQUJzQUFBQUtCZ0VBQVFBQUJZQS9BQUFBQ2dBQ0FEOEFCQVlFQUJzQUFBQUZCZ1FBSEFBQUFBb0dBUUFCQUFBRmdFQUFBQUFLQUFJQVFBQUVCZ1FBSEFBQUFBVUdCQUFkQUFBQUNnWUJBQUVBQUFXQVFRQUFBQW9BQWdCQkFBUUdCQUFkQUFBQUJRWUVBQjRBQUFBS0JnRUFBUUFBQllCQ0FBQUFDZ0FDQUVJQUJBWUVBQjRBQUFBRkJnUUFId0FBQUFvR0FRQUJBQUFGZ0VNQUFBQUtBQUlBUXdBRUJnUUFHZ0FBQUFVR0JBQWZBQUFBQ2dZQkFBRUFBQWVBUmdBQUFBUUNFQUI2VlZFQTQwQkVBSHBWVVFDZEVpOEFDZ0FDQUVRQUFBb0NBQVFBQkFvQ0FBRUFEUUlNQUowU0x3QjZWVkVBQUFBQUFBNENEQURqUUVRQWVsVlJBQUFBQUFBUEFnd0FuUkl2QU1DRFpnQUFBQUFBQUFBSGdFY0FBQUFFQWhBQUFBQUFBTkI5SkFBQUFBQUFUcVVVQUFvQUFnQkZBQkFBUndBQUFGUm9aWEpsSUdseklHRWdkbUZzWlc1alpTQnZjaUJqYUdGeVoyVWdaWEp5YjNJZ2MyOXRaWGRvWlhKbElHbHVJSFJvYVhNZ1lYSnZiV0YwYVdNZ2MzbHpkR1Z0TGdBS0FnQUVBQVFLQWdBQkFBMENEQUJPcFJRQUFBQUFBQUFBQUFBT0Fnd0EwSDBrQUFBQUFBQUFBQUFBRHdJTUFFNmxGQUNCMkE4QUFBQUFBQUFBQjRCSUFBQUFCQUlRQUFBQUFBQTBNL3YvQUFBQUFPMEU1djhLQUFJQVJnQUFDZ0lBQkFBRUNnSUFBUUFOQWd3QTdRVG0vd0FBQUFBQUFBQUFEZ0lNQURReisvOEFBQUFBQUFBQUFBOENEQUR0Qk9iL1JpNFZBQUFBQUFBQUFBZUFTUUFBQUFRQ0VBQUFBQzBBMUV0NS93QUFMUUNOSFdUL0NnQUNBRWNBQUFvQ0FBUUFCQW9DQUFFQURRSU1BSTBkWlA4QUFDMEFBQUFBQUE0Q0RBRFVTM24vQUFBdEFBQUFBQUFQQWd3QWpSMWsvMFl1UWdBQUFBQUFBQUFBQUFBQUFBQUFBQT09</t>
        </r>
      </text>
    </comment>
    <comment ref="K314" authorId="0">
      <text>
        <r>
          <rPr>
            <sz val="9"/>
            <color indexed="81"/>
            <rFont val="Tahoma"/>
            <family val="2"/>
          </rPr>
          <t>QzIzSDIxQ2xONk98TUFTVEVSIFNIRUVUUGljdHVyZSAzOTd8Vm1wRFJEQXhNREFFQXdJQkFBQUFBQUFBQUFBQUFBQ0FBQUFBQUFNQUZnQUFBRU5vWlcxRWNtRjNJREV5TGpBdU1pNHhNRGMyQkFJUUFETnM0Zi9hWXZIK3paTjRBRnlSY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PSU1uQklXQ0FRQUFBQWtBQmdJQkFBQUFDUUFHUWdBQUJBSUFnQUJBQThJQWdBQkFBT0FSUUFBQUFRQ0VBQXpiT0gvMm1MeC9zMlRlQUJja1c4QUJJQUJBQUFBQUFJSUFBRFBYUUQyd21rQUNnQUNBQUlBQWdRQ0FCRUFLd1FDQUFBQVNBUUFBRGNFQVFBQkJvQUFBQUFBQUFJSUFBQnZZUUQyS21ZQUJBSVFBQUF2V2dEMkttWUFtb2hoQUZ5UmJ3QWpDQUVBQUFJSEFnQUFBQVVIQVFBQkFBY09BQUVBQUFBREFHQUF5QUFEQUVOc0FBQUFBQVNBQWdBQUFBQUNDQUE5a2xjQXlXcE1BQW9BQWdBREFBQUFCSUFEQUFBQUFBSUlBSmZkYlFEZFZ6Z0FDZ0FDQUFRQUFBQUVnQVFBQUFBQUFnZ0ExS0JuQUxIL0dnQUtBQUlBQlFBQUFBU0FCUUFBQUFBQ0NBQzNHRXNBY2JvUkFBb0FBZ0FHQUFBQUJJQUdBQUFBQUFJSUFGM05OQUJkelNVQUNnQUNBQWNBQUFBRWdBY0FBQUFBQWdnQUlBbzdBSWtsUXdBS0FBSUFDQUFBQUFTQUNBQUFBQUFDQ0FCQVJSZ0FIWWdjQUFvQUFnQUpBQUFBQklBSkFBQUFBQUlJQUFBQUFBQk9LaTRBQ2dBQ0FBb0FBQUFFZ0FvQUFBQUFBZ2dBd0xybi94MklIQUFLQUFJQUN3QUNCQUlBQndBckJBSUFBQUJJQkFBQUJvQUFBQUFBQUFJSUFQUk42LzhkOEJnQUJBSVFBSTBuNVA4ZDhCZ0E5RTNyLzFBaklBQWpDQUVBQUFJSEFnQUFBQUFIRFFBQkFBQUFBd0JnQU1nQUF3Qk9BQUFBQUFTQUN3QUFBQUFDQ0FBQUFQSC9BQUFBQUFvQUFnQU1BQUlFQWdBSEFDc0VBZ0FBQUVnRUFBQUdnQUFBQUFBQUFnZ0FOSlAwL3dCby9QOEVBaEFBeld6dC93Qm8vUDgway9UL001c0RBQ01JQVFBQUFnY0NBQUFBQUFjTkFBRUFBQUFEQUdBQXlBQURBRTRBQUFBQUJJQU1BQUFBQUFJSUFBRUE0di90Qk9iL0NnQUNBQTBBQUFBRWdBMEFBQUFBQWdnQUFRRHgvOW9KelA4S0FBSUFEZ0FBQUFTQURnQUFBQUFDQ0FBQUFBOEEyZ25NL3dvQUFnQVBBQUFBQklBUEFBQUFBQUlJQUFBQUhnRHRCT2IvQ2dBQ0FCQUFBZ1FDQUFjQUt3UUNBQUFBU0FRQUFBYUFBQUFBQUFBQ0NBQXpreUVBN1d6aS93UUNFQURNYkJvQTdXemkvek9USVFBZ29Pbi9Jd2dCQUFBQ0J3SUFBQUFBQncwQUFRQUFBQU1BWUFESUFBTUFUZ0FBQUFBRWdCQUFBQUFBQWdnQUFBQVBBQUFBQUFBS0FBSUFFUUFBQUFTQUVRQUFBQUFDQ0FBQUFCNEF4dzZ5L3dvQUFnQVNBQUFBQklBU0FBQUFBQUlJQUFBQVBBREhEckwvQ2dBQ0FCTUFBZ1FDQUFnQUt3UUNBQUFBU0FRQUFEY0VBUUFCQm9BQUFBQUFBQUlJQUFDZ1B3REhKcTcvQkFJUUFBQmdPQURISnE3L21iay9BTWZtdGY4akNBRUFBQUlIQWdBQUFBQUhEUUFCQUFBQUF3QmdBTWdBQXdCUEFBQUFBQVNBRXdBQUFBQUNDQUFBQUE4QXRCT1kvd29BQWdBVUFBSUVBZ0FIQUNzRUFnQUJBRWdFQUFBM0JBRUFBUWFBQUFBQUFBQUNDQUM3T3dvQXRIdVUvd1FDRUFCVkZRTUF0SHVVL3pPVEVnRG5ycHYvSXdnQkFBQUNCd0lBQUFBRkJ3RUFCQVFIQmdBQ0FBSUFBd0FBQnc0QUFRQUFBQU1BWUFESUFBTUFUa2dBQUFBQUJJQVVBQUFBQUFJSUFBQUFIZ0NnR0g3L0NnQUNBQlVBQUFBRWdCVUFBQUFBQWdnQUFBQThBS0FZZnY4S0FBSUFGZ0FBQUFTQUZnQUFBQUFDQ0FBQUFFc0FqUjFrL3dvQUFnQVhBQUFBQklBWEFBQUFBQUlJQUFBQVBBQjZJa3IvQ2dBQ0FCZ0FBQUFFZ0JnQUFBQUFBZ2dBQUFBZUFIb2lTdjhLQUFJQUdRQUFBQVNBR1FBQUFBQUNDQUFBQUE4QWpSMWsvd29BQWdBYUFBQUFCSUFhQUFBQUFBSUlBQUFBU3dCbkp6RC9DZ0FDQUJzQUFnUUNBQWNBS3dRQ0FBQUFTQVFBQUFhQUFBQUFBQUFDQ0FBemswNEFaNDhzL3dRQ0VBRE1iRWNBWjQ4cy96T1RUZ0Nhd2pQL0l3Z0JBQUFDQndJQUFBQUFCdzBBQVFBQUFBTUFZQURJQUFNQVRnQUFBQUFFZ0JzQUFBQUFBZ2dBQUFCcEFHY25NUDhLQUFJQUhBQTNCQUVBQVFBQUJJQWNBQUFBQUFJSUFBQUFlQUJUTEJiL0NnQUNBQjBBTndRQkFBRUFBQVNBSFFBQUFBQUNDQUFBQUdrQVFESDgvZ29BQWdBZUFBSUVBZ0FIQUNzRUFnQUJBRWdFQUFBM0JBRUFBUWFBQUFBQUFBQUNDQUF6azJ3QVFNbi8vZ1FDRUFETWJHVUEybUx4L2pPVGJBQkF5Zi8rSXdnQkFQOEJCd0VBL3dJSEFnQUFBQVVIQVFBREFBY09BQUVBQUFBREFHQUF5QUFEQUU1SUFBQUFBQVNBSGdBQUFBQUNDQUFBQUVzQVFESDgvZ29BQWdBZkFEY0VBUUFCQUFBRWdCOEFBQUFBQWdnQUFBQThBRk1zRnY4S0FBSUFJQUEzQkFFQUFRQUFCWUFoQUFBQUNnQUNBQ0VBQkFZRUFBRUFBQUFGQmdRQUFnQUFBQW9HQVFBQkFBQUZnQ0lBQUFBS0FBSUFJZ0FFQmdRQUFnQUFBQVVHQkFBREFBQUFBQVlDQUlBQUFBQUZnQ01BQUFBS0FBSUFJd0FFQmdRQUF3QUFBQVVHQkFBRUFBQUFBQVlDQUlBQUFBQUZnQ1FBQUFBS0FBSUFKQUFFQmdRQUJBQUFBQVVHQkFBRkFBQUFBQVlDQUlBQUFBQUZnQ1VBQUFBS0FBSUFKUUFFQmdRQUJRQUFBQVVHQkFBR0FBQUFBQVlDQUlBQUFBQUZnQ1lBQUFBS0FBSUFKZ0FFQmdRQUJnQUFBQVVHQkFBSEFBQUFBQVlDQUlBQUFBQUZnQ2NBQUFBS0FBSUFKd0FFQmdRQUFnQUFBQVVHQkFBSEFBQUFBQVlDQUlBQUFBQUZnQ2dBQUFBS0FBSUFLQUFFQmdRQUJnQUFBQVVHQkFBSUFBQUFBQUFGZ0NrQUFBQUtBQUlBS1FBRUJnUUFDQUFBQUFVR0JBQUpBQUFBQUFZQ0FJQUFBQUFGZ0NvQUFBQUtBQUlBS2dBRUJnUUFDUUFBQUFVR0JBQUtBQUFBQUFZQ0FJQUFBQUFGZ0NzQUFBQUtBQUlBS3dBRUJnUUFDZ0FBQUFVR0JBQUxBQUFBQUFZQ0FJQUFBQUFGZ0N3QUFBQUtBQUlBTEFBRUJnUUFDd0FBQUFVR0JBQU1BQUFBQUFZQ0FJQUFBQUFGZ0MwQUFBQUtBQUlBTFFBRUJnUUFEQUFBQUFVR0JBQU5BQUFBQUFZQ0FJQUFBQUFGZ0M0QUFBQUtBQUlBTGdBRUJnUUFEUUFBQUFVR0JBQU9BQUFBQUFZQ0FJQUFBQUFGZ0M4QUFBQUtBQUlBTHdBRUJnUUFEZ0FBQUFVR0JBQVBBQUFBQUFZQ0FJQUFBQUFGZ0RBQUFBQUtBQUlBTUFBRUJnUUFEd0FBQUFVR0JBQVFBQUFBQUFZQ0FJQUFBQUFGZ0RFQUFBQUtBQUlBTVFBRUJnUUFDQUFBQUFVR0JBQVFBQUFBQUFZQ0FJQUFBQUFGZ0RJQUFBQUtBQUlBTWdBRUJnUUFDd0FBQUFVR0JBQVFBQUFBQUFZQ0FJQUFBQUFGZ0RNQUFBQUtBQUlBTXdBRUJnUUFEZ0FBQUFVR0JBQVJBQUFBQ2dZQkFBRUFBQVdBTkFBQUFBb0FBZ0EwQUFRR0JBQVJBQUFBQlFZRUFCSUFBQUFBQmdJQUFnQUFBQVdBTlFBQUFBb0FBZ0ExQUFRR0JBQVJBQUFBQlFZRUFCTUFBQUFLQmdFQUFRQUFCWUEyQUFBQUNnQUNBRFlBQkFZRUFCTUFBQUFGQmdRQUZBQUFBQW9HQVFBQkFBQUZnRGNBQUFBS0FBSUFOd0FFQmdRQUZBQUFBQVVHQkFBVkFBQUFBQVlDQUlBQUFBQUZnRGdBQUFBS0FBSUFPQUFFQmdRQUZRQUFBQVVHQkFBV0FBQUFBQVlDQUlBQUFBQUZnRGtBQUFBS0FBSUFPUUFFQmdRQUZnQUFBQVVHQkFBWEFBQUFBQVlDQUlBQUFBQUZnRG9BQUFBS0FBSUFPZ0FFQmdRQUZ3QUFBQVVHQkFBWUFBQUFBQVlDQUlBQUFBQUZnRHNBQUFBS0FBSUFPd0FFQmdRQUdBQUFBQVVHQkFBWkFBQUFBQVlDQUlBQUFBQUZnRHdBQUFBS0FBSUFQQUFFQmdRQUZBQUFBQVVHQkFBWkFBQUFBQVlDQUlBQUFBQUZnRDBBQUFBS0FBSUFQUUFFQmdRQUZ3QUFBQVVHQkFBYUFBQUFDZ1lCQUFFQUFBV0FQZ0FBQUFvQUFnQStBQVFHQkFBYUFBQUFCUVlFQUJzQUFBQUtCZ0VBQVFBQUJZQS9BQUFBQ2dBQ0FEOEFCQVlFQUJzQUFBQUZCZ1FBSEFBQUFBb0dBUUFCQUFBRmdFQUFBQUFLQUFJQVFBQUVCZ1FBSEFBQUFBVUdCQUFkQUFBQUNnWUJBQUVBQUFXQVFRQUFBQW9BQWdCQkFBUUdCQUFkQUFBQUJRWUVBQjRBQUFBS0JnRUFBUUFBQllCQ0FBQUFDZ0FDQUVJQUJBWUVBQjRBQUFBRkJnUUFId0FBQUFvR0FRQUJBQUFGZ0VNQUFBQUtBQUlBUXdBRUJnUUFHZ0FBQUFVR0JBQWZBQUFBQ2dZQkFBRUFBQWVBUmdBQUFBUUNFQUI2VlZFQTQwQkVBSHBWVVFDZEVpOEFDZ0FDQUVRQUFBb0NBQVFBQkFvQ0FBRUFEUUlNQUowU0x3QjZWVkVBQUFBQUFBNENEQURqUUVRQWVsVlJBQUFBQUFBUEFnd0FuUkl2QU1DRFpnQUFBQUFBQUFBSGdFY0FBQUFFQWhBQUFBQUFBTkI5SkFBQUFBQUFUcVVVQUFvQUFnQkZBQkFBUndBQUFGUm9aWEpsSUdseklHRWdkbUZzWlc1alpTQnZjaUJqYUdGeVoyVWdaWEp5YjNJZ2MyOXRaWGRvWlhKbElHbHVJSFJvYVhNZ1lYSnZiV0YwYVdNZ2MzbHpkR1Z0TGdBS0FnQUVBQVFLQWdBQkFBMENEQUJPcFJRQUFBQUFBQUFBQUFBT0Fnd0EwSDBrQUFBQUFBQUFBQUFBRHdJTUFFNmxGQUNCMkE4QUFBQUFBQUFBQjRCSUFBQUFCQUlRQUFBQUFBQTBNL3YvQUFBQUFPMEU1djhLQUFJQVJnQUFDZ0lBQkFBRUNnSUFBUUFOQWd3QTdRVG0vd0FBQUFBQUFBQUFEZ0lNQURReisvOEFBQUFBQUFBQUFBOENEQUR0Qk9iL1JpNFZBQUFBQUFBQUFBZUFTUUFBQUFRQ0VBQUFBQzBBMUV0NS93QUFMUUNOSFdUL0NnQUNBRWNBQUFvQ0FBUUFCQW9DQUFFQURRSU1BSTBkWlA4QUFDMEFBQUFBQUE0Q0RBRFVTM24vQUFBdEFBQUFBQUFQQWd3QWpSMWsvMFl1UWdBQUFBQUFBQUFBQUFBQUFBQUFBQT09</t>
        </r>
      </text>
    </comment>
    <comment ref="J315" authorId="0">
      <text>
        <r>
          <rPr>
            <sz val="9"/>
            <color indexed="81"/>
            <rFont val="Tahoma"/>
            <family val="2"/>
          </rPr>
          <t>QzE2SDEyTjZPMlN8TUFTVEVSIFNIRUVUUGljdHVyZSAyNjl8Vm1wRFJEQXhNREFFQXdJQkFBQUFBQUFBQUFBQUFBQ0FBQUFBQUFNQUZnQUFBRU5vWlcxRWNtRjNJREV5TGpBdU1pNHhNRGMyQkFJUUFIOUNrdi9haWN2L001TWhBSWJWe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BTElHQkVXQ0FRQUFBQWtBQmdJQkFBQUFDUUFHUWdBQUJBSUFnQUJBQThJQWdBQkFBT0FPQUFBQUFRQ0VBQi9RcEwvMm9uTC96T1RJUUNHMWNRQUJJQUJBQUFBQUFJSUFBQUFBQUNHM2JVQUNnQUNBQUlBQWdRQ0FBY0FLd1FDQUFJQVNBUUFBRGNFQVFBQkJvQUFBQUFBQUFJSUFET1RBd0NHUmJJQUJBSVFBTTFzL1ArR1JiSUFac1lGQUliVnhBQWpDQUVBQUFJSEFnQUFBQVVIQVFBQkFBY1BBQUVBQUFBREFHQUF5QUFEQUU1SU1nQUFBQUFFZ0FJQUFBQUFBZ2dBQVFEeC8zUGltd0FLQUFJQUF3QUNCQUlBRUFBckJBSUFBQUJJQkFBQUJvQUFBQUFBQUFJSUFBR2c5UDl6aHBnQUJBSVFBQUZnN2Y5emhwZ0Ftcm4wLzlrc253QWpDQUVBQUFJSEFnQUFBQUFIRFFBQkFBQUFBd0JnQU1nQUF3QlRBQUFBQUFTQUF3QUFBQUFDQ0FBVCt3b0FjK0tNQUFvQUFnQUVBQUlFQWdBSUFDc0VBZ0FBQUVnRUFBQTNCQUVBQVFhQUFBQUFBQUFDQ0FBVG13NEFjL3FJQUFRQ0VBQVRXd2NBYy9xSUFLeTBEZ0J6dXBBQUl3Z0JBQUFDQndJQUFBQUFCdzBBQVFBQUFBTUFZQURJQUFNQVR3QUFBQUFFZ0FRQUFBQUFBZ2dBN1FUWC8zUGlxZ0FLQUFJQUJRQUNCQUlBQ0FBckJBSUFBQUJJQkFBQU53UUJBQUVHZ0FBQUFBQUFBZ2dBN2FUYS8zUDZwZ0FFQWhBQTdXVFQvM1A2cGdDSHZ0ci9jN3F1QUNNSUFRQUFBZ2NDQUFBQUFBY05BQUVBQUFBREFHQUF5QUFEQUU4QUFBQUFCSUFGQUFBQUFBSUlBQUVBNHY5ZzU0RUFDZ0FDQUFZQUFBQUVnQVlBQUFBQUFnZ0FBUURFLzJEbmdRQUtBQUlBQndBQUFBU0FCd0FBQUFBQ0NBQUJBTFgvVE94bkFBb0FBZ0FJQUFJRUFnQUhBQ3NFQWdBQUFFZ0VBQUFHZ0FBQUFBQUFBZ2dBTkpPNC8weFVaQUFFQWhBQXpXeXgvMHhVWkFBMGs3ai9nSWRyQUNNSUFRQUFBZ2NDQUFBQUFBY05BQUVBQUFBREFHQUF5QUFEQUU0QUFBQUFCSUFJQUFBQUFBSUlBQUVBeFA4NThVMEFDZ0FDQUFrQUFBQUVnQWtBQUFBQUFnZ0FBUURpL3pueFRRQUtBQUlBQ2dBQUFBU0FDZ0FBQUFBQ0NBQUJBUEgvVE94bkFBb0FBZ0FMQUFBQUJJQUxBQUFBQUFJSUFBRUE4ZjhtOWpNQUNnQUNBQXdBQUFBRWdBd0FBQUFBQWdnQUFBQVBBQ2IyTXdBS0FBSUFEUUFBQUFTQURRQUFBQUFDQ0FBQUFCNEFFL3NaQUFvQUFnQU9BQUFBQklBT0FBQUFBQUlJQUFBQUR3QUFBQUFBQ2dBQ0FBOEFBQUFFZ0E4QUFBQUFBZ2dBLy84ZEFPMEU1djhLQUFJQUVBQUNCQUlBQndBckJBSUFBQUJJQkFBQUJvQUFBQUFBQUFJSUFET1RJUUR0Yk9ML0JBSVFBTXhzR2dEdGJPTC9NNU1oQUNDZzZmOGpDQUVBQUFJSEFnQUFBQUFIRFFBQkFBQUFBd0JnQU1nQUF3Qk9BQUFBQUFTQUVBQUFBQUFDQ0FELy93NEEyZ25NL3dvQUFnQVJBQUFBQklBUkFBQUFBQUlJQUFBQThmL2FDY3ovQ2dBQ0FCSUFBQUFFZ0JJQUFBQUFBZ2dBQUFEaS8rMEU1djhLQUFJQUV3QUFBQVNBRXdBQUFBQUNDQUFBQU1ULzdRVG0vd29BQWdBVUFBQUFCSUFVQUFBQUFBSUlBTkJkc3YrdHY4My9DZ0FDQUJVQUFBQUVnQlVBQUFBQUFnZ0FzdFdWLyswRTEvOEtBQUlBRmdBQ0JBSUFCd0FyQkFJQUFBQklCQUFBQm9BQUFBQUFBQUlJQU9ab21mL3RiTlAvQkFJUUFIOUNrdi90Yk5QLzVtaVoveUNnMnY4akNBRUFBQUlIQWdBQUFBQUhEUUFCQUFBQUF3QmdBTWdBQXdCT0FBQUFBQVNBRmdBQUFBQUNDQUN5MVpYLzdRVDEvd29BQWdBWEFBSUVBZ0FIQUNzRUFnQUJBRWdFQUFBR2dBQUFBQUFBQWdnQTVtaVovKzFzOGY4RUFoQUFmMEtTLysxczhmL21hSm4vVk5QLy95TUlBUUFBQWdjQ0FBQUFCUWNCQUFFQUJ3NEFBUUFBQUFNQVlBRElBQU1BVGtnQUFBQUFCSUFYQUFBQUFBSUlBTkJkc3Y4dFN2Ny9DZ0FDQUJnQUFBQUVnQmdBQUFBQUFnZ0FBQUR4L3dBQUFBQUtBQUlBR1FBQUFBU0FHUUFBQUFBQ0NBQUJBT0wvRS9zWkFBb0FBZ0FhQUFJRUFnQUhBQ3NFQWdBQUFFZ0VBQUFHZ0FBQUFBQUFBZ2dBTkpQbC94TmpGZ0FFQWhBQXpXemUveE5qRmdBMGsrWC9ScFlkQUNNSUFRQUFBZ2NDQUFBQUFBY05BQUVBQUFBREFHQUF5QUFEQUU0QUFBQUFCWUFiQUFBQUNnQUNBQnNBQkFZRUFBRUFBQUFGQmdRQUFnQUFBQW9HQVFBQkFBQUZnQndBQUFBS0FBSUFIQUFFQmdRQUFnQUFBQVVHQkFBREFBQUFBQVlDQUFJQUFBQUZnQjBBQUFBS0FBSUFIUUFFQmdRQUFnQUFBQVVHQkFBRUFBQUFBQVlDQUFJQUFBQUZnQjRBQUFBS0FBSUFIZ0FFQmdRQUFnQUFBQVVHQkFBRkFBQUFDZ1lCQUFFQUFBV0FId0FBQUFvQUFnQWZBQVFHQkFBRkFBQUFCUVlFQUFZQUFBQUFCZ0lBZ0FBQUFBV0FJQUFBQUFvQUFnQWdBQVFHQkFBR0FBQUFCUVlFQUFjQUFBQUFCZ0lBZ0FBQUFBV0FJUUFBQUFvQUFnQWhBQVFHQkFBSEFBQUFCUVlFQUFnQUFBQUFCZ0lBZ0FBQUFBV0FJZ0FBQUFvQUFnQWlBQVFHQkFBSUFBQUFCUVlFQUFrQUFBQUFCZ0lBZ0FBQUFBV0FJd0FBQUFvQUFnQWpBQVFHQkFBSkFBQUFCUVlFQUFvQUFBQUFCZ0lBZ0FBQUFBV0FKQUFBQUFvQUFnQWtBQVFHQkFBRkFBQUFCUVlFQUFvQUFBQUFCZ0lBZ0FBQUFBV0FKUUFBQUFvQUFnQWxBQVFHQkFBSkFBQUFCUVlFQUFzQUFBQUFBQVdBSmdBQUFBb0FBZ0FtQUFRR0JBQUxBQUFBQlFZRUFBd0FBQUFBQmdJQWdBQUFBQVdBSndBQUFBb0FBZ0FuQUFRR0JBQU1BQUFBQlFZRUFBMEFBQUFBQmdJQWdBQUFBQVdBS0FBQUFBb0FBZ0FvQUFRR0JBQU5BQUFBQlFZRUFBNEFBQUFBQmdJQWdBQUFBQVdBS1FBQUFBb0FBZ0FwQUFRR0JBQU9BQUFBQlFZRUFBOEFBQUFBQmdJQWdBQUFBQVdBS2dBQUFBb0FBZ0FxQUFRR0JBQVBBQUFBQlFZRUFCQUFBQUFBQmdJQWdBQUFBQVdBS3dBQUFBb0FBZ0FyQUFRR0JBQVFBQUFBQlFZRUFCRUFBQUFBQmdJQWdBQUFBQVdBTEFBQUFBb0FBZ0FzQUFRR0JBQVJBQUFBQlFZRUFCSUFBQUFBQmdJQWdBQUFBQVdBTFFBQUFBb0FBZ0F0QUFRR0JBQVNBQUFBQlFZRUFCTUFBQUFBQUFXQUxnQUFBQW9BQWdBdUFBUUdCQUFUQUFBQUJRWUVBQlFBQUFBQUJnSUFnQUFBQUFXQUx3QUFBQW9BQWdBdkFBUUdCQUFVQUFBQUJRWUVBQlVBQUFBQUJnSUFnQUFBQUFXQU1BQUFBQW9BQWdBd0FBUUdCQUFWQUFBQUJRWUVBQllBQUFBQUJnSUFnQUFBQUFXQU1RQUFBQW9BQWdBeEFBUUdCQUFXQUFBQUJRWUVBQmNBQUFBQUJnSUFnQUFBQUFXQU1nQUFBQW9BQWdBeUFBUUdCQUFUQUFBQUJRWUVBQmNBQUFBQUJnSUFnQUFBQUFXQU13QUFBQW9BQWdBekFBUUdCQUFTQUFBQUJRWUVBQmdBQUFBQUJnSUFnQUFBQUFXQU5BQUFBQW9BQWdBMEFBUUdCQUFPQUFBQUJRWUVBQmdBQUFBQUJnSUFnQUFBQUFXQU5RQUFBQW9BQWdBMUFBUUdCQUFZQUFBQUJRWUVBQmtBQUFBQUJnSUFnQUFBQUFXQU5nQUFBQW9BQWdBMkFBUUdCQUFMQUFBQUJRWUVBQmtBQUFBQUJnSUFnQUFBQUFlQU9RQUFBQVFDRUFBQkFOUC9reHA5QUFFQTAvOU03R2NBQ2dBQ0FEY0FBQW9DQUFRQUJBb0NBQUVBRFFJTUFFenNad0FCQU5QL0FBQUFBQTRDREFDVEduMEFBUURUL3dBQUFBQVBBZ3dBVE94bkFFY3U2UDhBQUFBQUFBQUhnRG9BQUFBRUFoQUFBQUFBQUZrcEx3QUFBQUFBRS9zWkFBb0FBZ0E0QUFBS0FnQUVBQVFLQWdBQkFBMENEQUFUK3hrQUFBQUFBQUFBQUFBT0Fnd0FXU2t2QUFBQUFBQUFBQUFBRHdJTUFCUDdHUUJHTGhVQUFBQUFBQUFBQjRBN0FBQUFCQUlRQUFBQUFBQTBNL3YvQUFBQUFPMEU1djhLQUFJQU9RQUFDZ0lBQkFBRUNnSUFBUUFOQWd3QTdRVG0vd0FBQUFBQUFBQUFEZ0lNQURReisvOEFBQUFBQUFBQUFBOENEQUR0Qk9iL1JpNFZBQUFBQUFBQUFBZUFQQUFBQUFRQ0VBQUJlNnIvYjkzMS93Rjdxdi90Qk9iL0NnQUNBRG9BQUFvQ0FBUUFCQW9DQUFFQURRSU1BTzBFNXY4QmU2ci9BQUFBQUE0Q0RBQnYzZlgvQVh1cS93QUFBQUFQQWd3QTdRVG0vNE5UdXY4QUFBQUFBQUFBQUFBQUFBQUFBQT09</t>
        </r>
      </text>
    </comment>
    <comment ref="K315" authorId="0">
      <text>
        <r>
          <rPr>
            <sz val="9"/>
            <color indexed="81"/>
            <rFont val="Tahoma"/>
            <family val="2"/>
          </rPr>
          <t>QzE2SDEyTjZPMlN8TUFTVEVSIFNIRUVUUGljdHVyZSAyNjl8Vm1wRFJEQXhNREFFQXdJQkFBQUFBQUFBQUFBQUFBQ0FBQUFBQUFNQUZnQUFBRU5vWlcxRWNtRjNJREV5TGpBdU1pNHhNRGMyQkFJUUFIOUNrdi9haWN2L001TWhBSWJWe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BTElHQkVXQ0FRQUFBQWtBQmdJQkFBQUFDUUFHUWdBQUJBSUFnQUJBQThJQWdBQkFBT0FPQUFBQUFRQ0VBQi9RcEwvMm9uTC96T1RJUUNHMWNRQUJJQUJBQUFBQUFJSUFBQUFBQUNHM2JVQUNnQUNBQUlBQWdRQ0FBY0FLd1FDQUFJQVNBUUFBRGNFQVFBQkJvQUFBQUFBQUFJSUFET1RBd0NHUmJJQUJBSVFBTTFzL1ArR1JiSUFac1lGQUliVnhBQWpDQUVBQUFJSEFnQUFBQVVIQVFBQkFBY1BBQUVBQUFBREFHQUF5QUFEQUU1SU1nQUFBQUFFZ0FJQUFBQUFBZ2dBQVFEeC8zUGltd0FLQUFJQUF3QUNCQUlBRUFBckJBSUFBQUJJQkFBQUJvQUFBQUFBQUFJSUFBR2c5UDl6aHBnQUJBSVFBQUZnN2Y5emhwZ0Ftcm4wLzlrc253QWpDQUVBQUFJSEFnQUFBQUFIRFFBQkFBQUFBd0JnQU1nQUF3QlRBQUFBQUFTQUF3QUFBQUFDQ0FBVCt3b0FjK0tNQUFvQUFnQUVBQUlFQWdBSUFDc0VBZ0FBQUVnRUFBQTNCQUVBQVFhQUFBQUFBQUFDQ0FBVG13NEFjL3FJQUFRQ0VBQVRXd2NBYy9xSUFLeTBEZ0J6dXBBQUl3Z0JBQUFDQndJQUFBQUFCdzBBQVFBQUFBTUFZQURJQUFNQVR3QUFBQUFFZ0FRQUFBQUFBZ2dBN1FUWC8zUGlxZ0FLQUFJQUJRQUNCQUlBQ0FBckJBSUFBQUJJQkFBQU53UUJBQUVHZ0FBQUFBQUFBZ2dBN2FUYS8zUDZwZ0FFQWhBQTdXVFQvM1A2cGdDSHZ0ci9jN3F1QUNNSUFRQUFBZ2NDQUFBQUFBY05BQUVBQUFBREFHQUF5QUFEQUU4QUFBQUFCSUFGQUFBQUFBSUlBQUVBNHY5ZzU0RUFDZ0FDQUFZQUFBQUVnQVlBQUFBQUFnZ0FBUURFLzJEbmdRQUtBQUlBQndBQUFBU0FCd0FBQUFBQ0NBQUJBTFgvVE94bkFBb0FBZ0FJQUFJRUFnQUhBQ3NFQWdBQUFFZ0VBQUFHZ0FBQUFBQUFBZ2dBTkpPNC8weFVaQUFFQWhBQXpXeXgvMHhVWkFBMGs3ai9nSWRyQUNNSUFRQUFBZ2NDQUFBQUFBY05BQUVBQUFBREFHQUF5QUFEQUU0QUFBQUFCSUFJQUFBQUFBSUlBQUVBeFA4NThVMEFDZ0FDQUFrQUFBQUVnQWtBQUFBQUFnZ0FBUURpL3pueFRRQUtBQUlBQ2dBQUFBU0FDZ0FBQUFBQ0NBQUJBUEgvVE94bkFBb0FBZ0FMQUFBQUJJQUxBQUFBQUFJSUFBRUE4ZjhtOWpNQUNnQUNBQXdBQUFBRWdBd0FBQUFBQWdnQUFBQVBBQ2IyTXdBS0FBSUFEUUFBQUFTQURRQUFBQUFDQ0FBQUFCNEFFL3NaQUFvQUFnQU9BQUFBQklBT0FBQUFBQUlJQUFBQUR3QUFBQUFBQ2dBQ0FBOEFBQUFFZ0E4QUFBQUFBZ2dBLy84ZEFPMEU1djhLQUFJQUVBQUNCQUlBQndBckJBSUFBQUJJQkFBQUJvQUFBQUFBQUFJSUFET1RJUUR0Yk9ML0JBSVFBTXhzR2dEdGJPTC9NNU1oQUNDZzZmOGpDQUVBQUFJSEFnQUFBQUFIRFFBQkFBQUFBd0JnQU1nQUF3Qk9BQUFBQUFTQUVBQUFBQUFDQ0FELy93NEEyZ25NL3dvQUFnQVJBQUFBQklBUkFBQUFBQUlJQUFBQThmL2FDY3ovQ2dBQ0FCSUFBQUFFZ0JJQUFBQUFBZ2dBQUFEaS8rMEU1djhLQUFJQUV3QUFBQVNBRXdBQUFBQUNDQUFBQU1ULzdRVG0vd29BQWdBVUFBQUFCSUFVQUFBQUFBSUlBTkJkc3YrdHY4My9DZ0FDQUJVQUFBQUVnQlVBQUFBQUFnZ0FzdFdWLyswRTEvOEtBQUlBRmdBQ0JBSUFCd0FyQkFJQUFBQklCQUFBQm9BQUFBQUFBQUlJQU9ab21mL3RiTlAvQkFJUUFIOUNrdi90Yk5QLzVtaVoveUNnMnY4akNBRUFBQUlIQWdBQUFBQUhEUUFCQUFBQUF3QmdBTWdBQXdCT0FBQUFBQVNBRmdBQUFBQUNDQUN5MVpYLzdRVDEvd29BQWdBWEFBSUVBZ0FIQUNzRUFnQUJBRWdFQUFBR2dBQUFBQUFBQWdnQTVtaVovKzFzOGY4RUFoQUFmMEtTLysxczhmL21hSm4vVk5QLy95TUlBUUFBQWdjQ0FBQUFCUWNCQUFFQUJ3NEFBUUFBQUFNQVlBRElBQU1BVGtnQUFBQUFCSUFYQUFBQUFBSUlBTkJkc3Y4dFN2Ny9DZ0FDQUJnQUFBQUVnQmdBQUFBQUFnZ0FBQUR4L3dBQUFBQUtBQUlBR1FBQUFBU0FHUUFBQUFBQ0NBQUJBT0wvRS9zWkFBb0FBZ0FhQUFJRUFnQUhBQ3NFQWdBQUFFZ0VBQUFHZ0FBQUFBQUFBZ2dBTkpQbC94TmpGZ0FFQWhBQXpXemUveE5qRmdBMGsrWC9ScFlkQUNNSUFRQUFBZ2NDQUFBQUFBY05BQUVBQUFBREFHQUF5QUFEQUU0QUFBQUFCWUFiQUFBQUNnQUNBQnNBQkFZRUFBRUFBQUFGQmdRQUFnQUFBQW9HQVFBQkFBQUZnQndBQUFBS0FBSUFIQUFFQmdRQUFnQUFBQVVHQkFBREFBQUFBQVlDQUFJQUFBQUZnQjBBQUFBS0FBSUFIUUFFQmdRQUFnQUFBQVVHQkFBRUFBQUFBQVlDQUFJQUFBQUZnQjRBQUFBS0FBSUFIZ0FFQmdRQUFnQUFBQVVHQkFBRkFBQUFDZ1lCQUFFQUFBV0FId0FBQUFvQUFnQWZBQVFHQkFBRkFBQUFCUVlFQUFZQUFBQUFCZ0lBZ0FBQUFBV0FJQUFBQUFvQUFnQWdBQVFHQkFBR0FBQUFCUVlFQUFjQUFBQUFCZ0lBZ0FBQUFBV0FJUUFBQUFvQUFnQWhBQVFHQkFBSEFBQUFCUVlFQUFnQUFBQUFCZ0lBZ0FBQUFBV0FJZ0FBQUFvQUFnQWlBQVFHQkFBSUFBQUFCUVlFQUFrQUFBQUFCZ0lBZ0FBQUFBV0FJd0FBQUFvQUFnQWpBQVFHQkFBSkFBQUFCUVlFQUFvQUFBQUFCZ0lBZ0FBQUFBV0FKQUFBQUFvQUFnQWtBQVFHQkFBRkFBQUFCUVlFQUFvQUFBQUFCZ0lBZ0FBQUFBV0FKUUFBQUFvQUFnQWxBQVFHQkFBSkFBQUFCUVlFQUFzQUFBQUFBQVdBSmdBQUFBb0FBZ0FtQUFRR0JBQUxBQUFBQlFZRUFBd0FBQUFBQmdJQWdBQUFBQVdBSndBQUFBb0FBZ0FuQUFRR0JBQU1BQUFBQlFZRUFBMEFBQUFBQmdJQWdBQUFBQVdBS0FBQUFBb0FBZ0FvQUFRR0JBQU5BQUFBQlFZRUFBNEFBQUFBQmdJQWdBQUFBQVdBS1FBQUFBb0FBZ0FwQUFRR0JBQU9BQUFBQlFZRUFBOEFBQUFBQmdJQWdBQUFBQVdBS2dBQUFBb0FBZ0FxQUFRR0JBQVBBQUFBQlFZRUFCQUFBQUFBQmdJQWdBQUFBQVdBS3dBQUFBb0FBZ0FyQUFRR0JBQVFBQUFBQlFZRUFCRUFBQUFBQmdJQWdBQUFBQVdBTEFBQUFBb0FBZ0FzQUFRR0JBQVJBQUFBQlFZRUFCSUFBQUFBQmdJQWdBQUFBQVdBTFFBQUFBb0FBZ0F0QUFRR0JBQVNBQUFBQlFZRUFCTUFBQUFBQUFXQUxnQUFBQW9BQWdBdUFBUUdCQUFUQUFBQUJRWUVBQlFBQUFBQUJnSUFnQUFBQUFXQUx3QUFBQW9BQWdBdkFBUUdCQUFVQUFBQUJRWUVBQlVBQUFBQUJnSUFnQUFBQUFXQU1BQUFBQW9BQWdBd0FBUUdCQUFWQUFBQUJRWUVBQllBQUFBQUJnSUFnQUFBQUFXQU1RQUFBQW9BQWdBeEFBUUdCQUFXQUFBQUJRWUVBQmNBQUFBQUJnSUFnQUFBQUFXQU1nQUFBQW9BQWdBeUFBUUdCQUFUQUFBQUJRWUVBQmNBQUFBQUJnSUFnQUFBQUFXQU13QUFBQW9BQWdBekFBUUdCQUFTQUFBQUJRWUVBQmdBQUFBQUJnSUFnQUFBQUFXQU5BQUFBQW9BQWdBMEFBUUdCQUFPQUFBQUJRWUVBQmdBQUFBQUJnSUFnQUFBQUFXQU5RQUFBQW9BQWdBMUFBUUdCQUFZQUFBQUJRWUVBQmtBQUFBQUJnSUFnQUFBQUFXQU5nQUFBQW9BQWdBMkFBUUdCQUFMQUFBQUJRWUVBQmtBQUFBQUJnSUFnQUFBQUFlQU9RQUFBQVFDRUFBQkFOUC9reHA5QUFFQTAvOU03R2NBQ2dBQ0FEY0FBQW9DQUFRQUJBb0NBQUVBRFFJTUFFenNad0FCQU5QL0FBQUFBQTRDREFDVEduMEFBUURUL3dBQUFBQVBBZ3dBVE94bkFFY3U2UDhBQUFBQUFBQUhnRG9BQUFBRUFoQUFBQUFBQUZrcEx3QUFBQUFBRS9zWkFBb0FBZ0E0QUFBS0FnQUVBQVFLQWdBQkFBMENEQUFUK3hrQUFBQUFBQUFBQUFBT0Fnd0FXU2t2QUFBQUFBQUFBQUFBRHdJTUFCUDdHUUJHTGhVQUFBQUFBQUFBQjRBN0FBQUFCQUlRQUFBQUFBQTBNL3YvQUFBQUFPMEU1djhLQUFJQU9RQUFDZ0lBQkFBRUNnSUFBUUFOQWd3QTdRVG0vd0FBQUFBQUFBQUFEZ0lNQURReisvOEFBQUFBQUFBQUFBOENEQUR0Qk9iL1JpNFZBQUFBQUFBQUFBZUFQQUFBQUFRQ0VBQUJlNnIvYjkzMS93Rjdxdi90Qk9iL0NnQUNBRG9BQUFvQ0FBUUFCQW9DQUFFQURRSU1BTzBFNXY4QmU2ci9BQUFBQUE0Q0RBQnYzZlgvQVh1cS93QUFBQUFQQWd3QTdRVG0vNE5UdXY4QUFBQUFBQUFBQUFBQUFBQUFBQT09</t>
        </r>
      </text>
    </comment>
    <comment ref="J316" authorId="0">
      <text>
        <r>
          <rPr>
            <sz val="9"/>
            <color indexed="81"/>
            <rFont val="Tahoma"/>
            <family val="2"/>
          </rPr>
          <t>QzE0SDEwRjJONnxNQVNURVIgU0hFRVRQaWN0dXJlIDQwN3xWbXBEUkRBeE1EQUVBd0lCQUFBQUFBQUFBQUFBQUFDQUFBQUFBQU1BRmdBQUFFTm9aVzFFY21GM0lERXlMakF1TWk0eE1EYzJCQUlRQU0xc1p2KzBlNVQvVkljN0FOUFdV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9JTW5CSVdDQVFBQUFBa0FCZ0lCQUFBQUNRQUdRZ0FBQkFJQWdBQkFBOElBZ0FCQUFPQU1RQUFBQVFDRUFETmJHYi90SHVVLzFTSE93RFQxbEFBQklBQkFBQUFBQUlJQUNBS093Q0pKVU1BQ2dBQ0FBSUFOd1FCQUFFQUFBU0FBZ0FBQUFBQ0NBQmR6VFFBWGMwbEFBb0FBZ0FEQURjRUFRQUJBQUFFZ0FNQUFBQUFBZ2dBUUVVWUFCMklIQUFLQUFJQUJBQUNCQUlBQndBckJBSUFBQUJJQkFBQUJvQUFBQUFBQUFJSUFIUFlHd0FkOEJnQUJBSVFBQXl5RkFBZDhCZ0FjOWdiQUZBaklBQWpDQUVBQUFJSEFnQUFBQUFIRFFBQkFBQUFBd0JnQU1nQUF3Qk9BQUFBQUFTQUJBQUFBQUFDQ0FBQUFBQUFUaW91QUFvQUFnQUZBQUFBQklBRkFBQUFBQUlJQU1DNjUvOGRpQndBQ2dBQ0FBWUFBZ1FDQUFjQUt3UUNBQUFBU0FRQUFBYUFBQUFBQUFBQ0NBRDBUZXYvSGZBWUFBUUNFQUNOSitUL0hmQVlBUFJONi85UUl5QUFJd2dCQUFBQ0J3SUFBQUFBQncwQUFRQUFBQU1BWUFESUFBTUFUZ0FBQUFBRWdBWUFBQUFBQWdnQUFBRHgvd0FBQUFBS0FBSUFCd0FBQUFTQUJ3QUFBQUFDQ0FBQkFPTC83UVRtL3dvQUFnQUlBQUFBQklBSUFBQUFBQUlJQUFFQXhQL3RCT2IvQ2dBQ0FBa0FBZ1FDQUFjQUt3UUNBQUVBU0FRQUFEY0VBUUFCQm9BQUFBQUFBQUlJQURTVHgvL3RuT24vQkFJUUFNMXN3UCtITnR2L05KUEgvKzJjNmY4akNBRUEvd0VIQVFEL0FnY0NBQUFBQlFjQkFBTUFCdzRBQVFBQUFBTUFZQURJQUFNQVRrZ0FBQUFBQklBSkFBQUFBQUlJQUFFQXRmOEFBQUFBQ2dBQ0FBb0FBQUFFZ0FvQUFBQUFBZ2dBQVFERS94UDdHUUFLQUFJQUN3QUFBQVNBQ3dBQUFBQUNDQUFCQUxYL0p2WXpBQW9BQWdBTUFBQUFCSUFNQUFBQUFBSUlBQUVBeFA4NThVMEFDZ0FDQUEwQUFnUUNBQWtBS3dRQ0FBQUFTQVFBQURjRUFRQUJCb0FBQUFBQUFBSUlBRFNUeC84NXZVb0FCQUlRQU0xc3dQODV2VW9BTkpQSC85UFdVQUFqQ0FFQUFBSUhBZ0FBQUFBSERRQUJBQUFBQXdCZ0FNZ0FBd0JHQUFBQUFBU0FEUUFBQUFBQ0NBQUJBSmYvSnZZekFBb0FBZ0FPQUFBQUJJQU9BQUFBQUFJSUFBRUFpUDhUK3hrQUNnQUNBQThBQUFBRWdBOEFBQUFBQWdnQUFRQnEveFA3R1FBS0FBSUFFQUFDQkFJQUNRQXJCQUlBQUFCSUJBQUFOd1FCQUFFR2dBQUFBQUFBQWdnQU5KTnQveFBIRmdBRUFoQUF6V3htL3hQSEZnQTBrMjMvck9BY0FDTUlBUUFBQWdjQ0FBQUFBQWNOQUFFQUFBQURBR0FBeUFBREFFWUFBQUFBQklBUUFBQUFBQUlJQUFFQWwvOEFBQUFBQ2dBQ0FCRUFBQUFFZ0JFQUFBQUFBZ2dBQVFEeC85b0p6UDhLQUFJQUVnQUNCQUlBQndBckJBSUFBQUJJQkFBQUJvQUFBQUFBQUFJSUFEU1Q5UC9hY2NqL0JBSVFBTTFzN2YvYWNjai9OSlAwL3cybHovOGpDQUVBQUFJSEFnQUFBQUFIRFFBQkFBQUFBd0JnQU1nQUF3Qk9BQUFBQUFTQUVnQUFBQUFDQ0FBQUFBOEEyZ25NL3dvQUFnQVRBQUFBQklBVEFBQUFBQUlJQUFBQUhnRHRCT2IvQ2dBQ0FCUUFBZ1FDQUFjQUt3UUNBQUFBU0FRQUFBYUFBQUFBQUFBQ0NBQXpreUVBN1d6aS93UUNFQURNYkJvQTdXemkvek9USVFBZ29Pbi9Jd2dCQUFBQ0J3SUFBQUFBQncwQUFRQUFBQU1BWUFESUFBTUFUZ0FBQUFBRWdCUUFBQUFBQWdnQUFBQVBBQUFBQUFBS0FBSUFGUUFBQUFTQUZRQUFBQUFDQ0FBQUFCNEF4dzZ5L3dvQUFnQVdBRGNFQVFBQkFBQUVnQllBQUFBQUFnZ0FBQUF0QUxRVG1QOEtBQUlBRndBQ0JBSUFCd0FyQkFJQUFBQklCQUFBTndRQkFBRUdnQUFBQUFBQUFnZ0FNNU13QUxSN2xQOEVBaEFBekd3cEFMUjdsUDh6a3pBQTU2NmIveU1JQVFBQUFnY0NBQUFBQUFjTkFBRUFBQUFEQUdBQXlBQURBRTRBQUFBQUJZQVlBQUFBQ2dBQ0FCZ0FCQVlFQUFFQUFBQUZCZ1FBQWdBQUFBb0dBUUFCQUFBRmdCa0FBQUFLQUFJQUdRQUVCZ1FBQWdBQUFBVUdCQUFEQUFBQUNnWUJBQUVBQUFXQUdnQUFBQW9BQWdBYUFBUUdCQUFEQUFBQUJRWUVBQVFBQUFBQUJnSUFnQUFBQUFXQUd3QUFBQW9BQWdBYkFBUUdCQUFFQUFBQUJRWUVBQVVBQUFBQUJnSUFnQUFBQUFXQUhBQUFBQW9BQWdBY0FBUUdCQUFGQUFBQUJRWUVBQVlBQUFBQUJnSUFnQUFBQUFXQUhRQUFBQW9BQWdBZEFBUUdCQUFHQUFBQUJRWUVBQWNBQUFBQUJnSUFnQUFBQUFXQUhnQUFBQW9BQWdBZUFBUUdCQUFIQUFBQUJRWUVBQWdBQUFBS0JnRUFBUUFBQllBZkFBQUFDZ0FDQUI4QUJBWUVBQWdBQUFBRkJnUUFDUUFBQUFvR0FRQUJBQUFGZ0NBQUFBQUtBQUlBSUFBRUJnUUFDUUFBQUFVR0JBQUtBQUFBQUFZQ0FJQUFBQUFGZ0NFQUFBQUtBQUlBSVFBRUJnUUFDZ0FBQUFVR0JBQUxBQUFBQUFZQ0FJQUFBQUFGZ0NJQUFBQUtBQUlBSWdBRUJnUUFDd0FBQUFVR0JBQU1BQUFBQ2dZQkFBRUFBQVdBSXdBQUFBb0FBZ0FqQUFRR0JBQUxBQUFBQlFZRUFBMEFBQUFBQmdJQWdBQUFBQVdBSkFBQUFBb0FBZ0FrQUFRR0JBQU5BQUFBQlFZRUFBNEFBQUFBQmdJQWdBQUFBQVdBSlFBQUFBb0FBZ0FsQUFRR0JBQU9BQUFBQlFZRUFBOEFBQUFLQmdFQUFRQUFCWUFtQUFBQUNnQUNBQ1lBQkFZRUFBNEFBQUFGQmdRQUVBQUFBQUFHQWdDQUFBQUFCWUFuQUFBQUNnQUNBQ2NBQkFZRUFBa0FBQUFGQmdRQUVBQUFBQUFHQWdDQUFBQUFCWUFvQUFBQUNnQUNBQ2dBQkFZRUFBY0FBQUFGQmdRQUVRQUFBQUFHQWdDQUFBQUFCWUFwQUFBQUNnQUNBQ2tBQkFZRUFCRUFBQUFGQmdRQUVnQUFBQUFHQWdDQUFBQUFCWUFxQUFBQUNnQUNBQ29BQkFZRUFCSUFBQUFGQmdRQUV3QUFBQUFHQWdDQUFBQUFCWUFyQUFBQUNnQUNBQ3NBQkFZRUFCTUFBQUFGQmdRQUZBQUFBQUFHQWdDQUFBQUFCWUFzQUFBQUNnQUNBQ3dBQkFZRUFBTUFBQUFGQmdRQUZBQUFBQUFHQWdDQUFBQUFCWUF0QUFBQUNnQUNBQzBBQkFZRUFBWUFBQUFGQmdRQUZBQUFBQUFHQWdDQUFBQUFCWUF1QUFBQUNnQUNBQzRBQkFZRUFCSUFBQUFGQmdRQUZRQUFBQW9HQVFBQkFBQUZnQzhBQUFBS0FBSUFMd0FFQmdRQUZRQUFBQVVHQkFBV0FBQUFBQVlDQUFRQUNnWUJBQUVBQUFlQU1nQUFBQVFDRUFBQUFBQUEwSDBrQUFBQUFBQk9wUlFBQ2dBQ0FEQUFFQUJIQUFBQVZHaGxjbVVnYVhNZ1lTQjJZV3hsYm1ObElHOXlJR05vWVhKblpTQmxjbkp2Y2lCemIyMWxkMmhsY21VZ2FXNGdkR2hwY3lCaGNtOXRZWFJwWXlCemVYTjBaVzB1QUFvQ0FBUUFCQW9DQUFFQURRSU1BRTZsRkFBQUFBQUFBQUFBQUE0Q0RBRFFmU1FBQUFBQUFBQUFBQUFQQWd3QVRxVVVBSUhZRHdBQUFBQUFBQUFIZ0RNQUFBQUVBaEFBQUFBQUFEUXorLzhBQUFBQTdRVG0vd29BQWdBeEFBQUtBZ0FFQUFRS0FnQUJBQTBDREFEdEJPYi9BQUFBQUFBQUFBQU9BZ3dBTkRQNy93QUFBQUFBQUFBQUR3SU1BTzBFNXY5R0xoVUFBQUFBQUFBQUI0QTBBQUFBQkFJUUFBRUFwdjlaS1M4QUFRQ20veFA3R1FBS0FBSUFNZ0FBQ2dJQUJBQUVDZ0lBQVFBTkFnd0FFL3NaQUFFQXB2OEFBQUFBRGdJTUFGa3BMd0FCQUtiL0FBQUFBQThDREFBVCt4a0FSeTY3L3dBQUFBQUFBQUFBQUFBQUFBQUE=</t>
        </r>
      </text>
    </comment>
    <comment ref="K316" authorId="0">
      <text>
        <r>
          <rPr>
            <sz val="9"/>
            <color indexed="81"/>
            <rFont val="Tahoma"/>
            <family val="2"/>
          </rPr>
          <t>QzE0SDEwRjJONnxNQVNURVIgU0hFRVRQaWN0dXJlIDQwN3xWbXBEUkRBeE1EQUVBd0lCQUFBQUFBQUFBQUFBQUFDQUFBQUFBQU1BRmdBQUFFTm9aVzFFY21GM0lERXlMakF1TWk0eE1EYzJCQUlRQU0xc1p2KzBlNVQvVkljN0FOUFdV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9JTW5CSVdDQVFBQUFBa0FCZ0lCQUFBQUNRQUdRZ0FBQkFJQWdBQkFBOElBZ0FCQUFPQU1RQUFBQVFDRUFETmJHYi90SHVVLzFTSE93RFQxbEFBQklBQkFBQUFBQUlJQUNBS093Q0pKVU1BQ2dBQ0FBSUFOd1FCQUFFQUFBU0FBZ0FBQUFBQ0NBQmR6VFFBWGMwbEFBb0FBZ0FEQURjRUFRQUJBQUFFZ0FNQUFBQUFBZ2dBUUVVWUFCMklIQUFLQUFJQUJBQUNCQUlBQndBckJBSUFBQUJJQkFBQUJvQUFBQUFBQUFJSUFIUFlHd0FkOEJnQUJBSVFBQXl5RkFBZDhCZ0FjOWdiQUZBaklBQWpDQUVBQUFJSEFnQUFBQUFIRFFBQkFBQUFBd0JnQU1nQUF3Qk9BQUFBQUFTQUJBQUFBQUFDQ0FBQUFBQUFUaW91QUFvQUFnQUZBQUFBQklBRkFBQUFBQUlJQU1DNjUvOGRpQndBQ2dBQ0FBWUFBZ1FDQUFjQUt3UUNBQUFBU0FRQUFBYUFBQUFBQUFBQ0NBRDBUZXYvSGZBWUFBUUNFQUNOSitUL0hmQVlBUFJONi85UUl5QUFJd2dCQUFBQ0J3SUFBQUFBQncwQUFRQUFBQU1BWUFESUFBTUFUZ0FBQUFBRWdBWUFBQUFBQWdnQUFBRHgvd0FBQUFBS0FBSUFCd0FBQUFTQUJ3QUFBQUFDQ0FBQkFPTC83UVRtL3dvQUFnQUlBQUFBQklBSUFBQUFBQUlJQUFFQXhQL3RCT2IvQ2dBQ0FBa0FBZ1FDQUFjQUt3UUNBQUVBU0FRQUFEY0VBUUFCQm9BQUFBQUFBQUlJQURTVHgvL3RuT24vQkFJUUFNMXN3UCtITnR2L05KUEgvKzJjNmY4akNBRUEvd0VIQVFEL0FnY0NBQUFBQlFjQkFBTUFCdzRBQVFBQUFBTUFZQURJQUFNQVRrZ0FBQUFBQklBSkFBQUFBQUlJQUFFQXRmOEFBQUFBQ2dBQ0FBb0FBQUFFZ0FvQUFBQUFBZ2dBQVFERS94UDdHUUFLQUFJQUN3QUFBQVNBQ3dBQUFBQUNDQUFCQUxYL0p2WXpBQW9BQWdBTUFBQUFCSUFNQUFBQUFBSUlBQUVBeFA4NThVMEFDZ0FDQUEwQUFnUUNBQWtBS3dRQ0FBQUFTQVFBQURjRUFRQUJCb0FBQUFBQUFBSUlBRFNUeC84NXZVb0FCQUlRQU0xc3dQODV2VW9BTkpQSC85UFdVQUFqQ0FFQUFBSUhBZ0FBQUFBSERRQUJBQUFBQXdCZ0FNZ0FBd0JHQUFBQUFBU0FEUUFBQUFBQ0NBQUJBSmYvSnZZekFBb0FBZ0FPQUFBQUJJQU9BQUFBQUFJSUFBRUFpUDhUK3hrQUNnQUNBQThBQUFBRWdBOEFBQUFBQWdnQUFRQnEveFA3R1FBS0FBSUFFQUFDQkFJQUNRQXJCQUlBQUFCSUJBQUFOd1FCQUFFR2dBQUFBQUFBQWdnQU5KTnQveFBIRmdBRUFoQUF6V3htL3hQSEZnQTBrMjMvck9BY0FDTUlBUUFBQWdjQ0FBQUFBQWNOQUFFQUFBQURBR0FBeUFBREFFWUFBQUFBQklBUUFBQUFBQUlJQUFFQWwvOEFBQUFBQ2dBQ0FCRUFBQUFFZ0JFQUFBQUFBZ2dBQVFEeC85b0p6UDhLQUFJQUVnQUNCQUlBQndBckJBSUFBQUJJQkFBQUJvQUFBQUFBQUFJSUFEU1Q5UC9hY2NqL0JBSVFBTTFzN2YvYWNjai9OSlAwL3cybHovOGpDQUVBQUFJSEFnQUFBQUFIRFFBQkFBQUFBd0JnQU1nQUF3Qk9BQUFBQUFTQUVnQUFBQUFDQ0FBQUFBOEEyZ25NL3dvQUFnQVRBQUFBQklBVEFBQUFBQUlJQUFBQUhnRHRCT2IvQ2dBQ0FCUUFBZ1FDQUFjQUt3UUNBQUFBU0FRQUFBYUFBQUFBQUFBQ0NBQXpreUVBN1d6aS93UUNFQURNYkJvQTdXemkvek9USVFBZ29Pbi9Jd2dCQUFBQ0J3SUFBQUFBQncwQUFRQUFBQU1BWUFESUFBTUFUZ0FBQUFBRWdCUUFBQUFBQWdnQUFBQVBBQUFBQUFBS0FBSUFGUUFBQUFTQUZRQUFBQUFDQ0FBQUFCNEF4dzZ5L3dvQUFnQVdBRGNFQVFBQkFBQUVnQllBQUFBQUFnZ0FBQUF0QUxRVG1QOEtBQUlBRndBQ0JBSUFCd0FyQkFJQUFBQklCQUFBTndRQkFBRUdnQUFBQUFBQUFnZ0FNNU13QUxSN2xQOEVBaEFBekd3cEFMUjdsUDh6a3pBQTU2NmIveU1JQVFBQUFnY0NBQUFBQUFjTkFBRUFBQUFEQUdBQXlBQURBRTRBQUFBQUJZQVlBQUFBQ2dBQ0FCZ0FCQVlFQUFFQUFBQUZCZ1FBQWdBQUFBb0dBUUFCQUFBRmdCa0FBQUFLQUFJQUdRQUVCZ1FBQWdBQUFBVUdCQUFEQUFBQUNnWUJBQUVBQUFXQUdnQUFBQW9BQWdBYUFBUUdCQUFEQUFBQUJRWUVBQVFBQUFBQUJnSUFnQUFBQUFXQUd3QUFBQW9BQWdBYkFBUUdCQUFFQUFBQUJRWUVBQVVBQUFBQUJnSUFnQUFBQUFXQUhBQUFBQW9BQWdBY0FBUUdCQUFGQUFBQUJRWUVBQVlBQUFBQUJnSUFnQUFBQUFXQUhRQUFBQW9BQWdBZEFBUUdCQUFHQUFBQUJRWUVBQWNBQUFBQUJnSUFnQUFBQUFXQUhnQUFBQW9BQWdBZUFBUUdCQUFIQUFBQUJRWUVBQWdBQUFBS0JnRUFBUUFBQllBZkFBQUFDZ0FDQUI4QUJBWUVBQWdBQUFBRkJnUUFDUUFBQUFvR0FRQUJBQUFGZ0NBQUFBQUtBQUlBSUFBRUJnUUFDUUFBQUFVR0JBQUtBQUFBQUFZQ0FJQUFBQUFGZ0NFQUFBQUtBQUlBSVFBRUJnUUFDZ0FBQUFVR0JBQUxBQUFBQUFZQ0FJQUFBQUFGZ0NJQUFBQUtBQUlBSWdBRUJnUUFDd0FBQUFVR0JBQU1BQUFBQ2dZQkFBRUFBQVdBSXdBQUFBb0FBZ0FqQUFRR0JBQUxBQUFBQlFZRUFBMEFBQUFBQmdJQWdBQUFBQVdBSkFBQUFBb0FBZ0FrQUFRR0JBQU5BQUFBQlFZRUFBNEFBQUFBQmdJQWdBQUFBQVdBSlFBQUFBb0FBZ0FsQUFRR0JBQU9BQUFBQlFZRUFBOEFBQUFLQmdFQUFRQUFCWUFtQUFBQUNnQUNBQ1lBQkFZRUFBNEFBQUFGQmdRQUVBQUFBQUFHQWdDQUFBQUFCWUFuQUFBQUNnQUNBQ2NBQkFZRUFBa0FBQUFGQmdRQUVBQUFBQUFHQWdDQUFBQUFCWUFvQUFBQUNnQUNBQ2dBQkFZRUFBY0FBQUFGQmdRQUVRQUFBQUFHQWdDQUFBQUFCWUFwQUFBQUNnQUNBQ2tBQkFZRUFCRUFBQUFGQmdRQUVnQUFBQUFHQWdDQUFBQUFCWUFxQUFBQUNnQUNBQ29BQkFZRUFCSUFBQUFGQmdRQUV3QUFBQUFHQWdDQUFBQUFCWUFyQUFBQUNnQUNBQ3NBQkFZRUFCTUFBQUFGQmdRQUZBQUFBQUFHQWdDQUFBQUFCWUFzQUFBQUNnQUNBQ3dBQkFZRUFBTUFBQUFGQmdRQUZBQUFBQUFHQWdDQUFBQUFCWUF0QUFBQUNnQUNBQzBBQkFZRUFBWUFBQUFGQmdRQUZBQUFBQUFHQWdDQUFBQUFCWUF1QUFBQUNnQUNBQzRBQkFZRUFCSUFBQUFGQmdRQUZRQUFBQW9HQVFBQkFBQUZnQzhBQUFBS0FBSUFMd0FFQmdRQUZRQUFBQVVHQkFBV0FBQUFBQVlDQUFRQUNnWUJBQUVBQUFlQU1nQUFBQVFDRUFBQUFBQUEwSDBrQUFBQUFBQk9wUlFBQ2dBQ0FEQUFFQUJIQUFBQVZHaGxjbVVnYVhNZ1lTQjJZV3hsYm1ObElHOXlJR05vWVhKblpTQmxjbkp2Y2lCemIyMWxkMmhsY21VZ2FXNGdkR2hwY3lCaGNtOXRZWFJwWXlCemVYTjBaVzB1QUFvQ0FBUUFCQW9DQUFFQURRSU1BRTZsRkFBQUFBQUFBQUFBQUE0Q0RBRFFmU1FBQUFBQUFBQUFBQUFQQWd3QVRxVVVBSUhZRHdBQUFBQUFBQUFIZ0RNQUFBQUVBaEFBQUFBQUFEUXorLzhBQUFBQTdRVG0vd29BQWdBeEFBQUtBZ0FFQUFRS0FnQUJBQTBDREFEdEJPYi9BQUFBQUFBQUFBQU9BZ3dBTkRQNy93QUFBQUFBQUFBQUR3SU1BTzBFNXY5R0xoVUFBQUFBQUFBQUI0QTBBQUFBQkFJUUFBRUFwdjlaS1M4QUFRQ20veFA3R1FBS0FBSUFNZ0FBQ2dJQUJBQUVDZ0lBQVFBTkFnd0FFL3NaQUFFQXB2OEFBQUFBRGdJTUFGa3BMd0FCQUtiL0FBQUFBQThDREFBVCt4a0FSeTY3L3dBQUFBQUFBQUFBQUFBQUFBQUE=</t>
        </r>
      </text>
    </comment>
    <comment ref="J317" authorId="0">
      <text>
        <r>
          <rPr>
            <sz val="9"/>
            <color indexed="81"/>
            <rFont val="Tahoma"/>
            <family val="2"/>
          </rPr>
          <t>QzIwSDE2TjRPfE1BU1RFUiBTSEVFVFBpY3R1cmUgMjk5fFZtcERSREF4TURBRUF3SUJBQUFBQUFBQUFBQUFBQUNBQUFBQUFBTUFGZ0FBQUVOb1pXMUVjbUYzSURFeUxqQXVNaTR4TURjMkJBSVFBTnFKeS8vYWNjai96Wk40QUJ1K3R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UxJR0JFV0NBUUFBQUFrQUJnSUJBQUFBQ1FBR1FnQUFCQUlBZ0FCQUE4SUFnQUJBQU9BT0FBQUFBUUNFQURhaWN2LzJuSEkvODJUZUFBYnZyVUFCSUFCQUFBQUFBSUlBTm9KelA5T0trd0FDZ0FDQUFJQU53UUJBQUVBQUFTQUFnQUFBQUFDQ0FEdEJPYi9UaXBiQUFvQUFnQURBQUlFQWdBSEFDc0VBZ0FBQUVnRUFBQUdnQUFBQUFBQUFnZ0FJSmpwLzA2U1Z3QUVBaEFBdW5IaS8wNlNWd0FnbU9uL2djVmVBQ01JQVFBQUFnY0NBQUFBQUFjTkFBRUFBQUFEQUdBQXlBQURBRTRBQUFBQUJJQURBQUFBQUFJSUFBQUFBQUJPS2t3QUNnQUNBQVFBQUFBRWdBUUFBQUFBQWdnQUUvc1pBRTRxV3dBS0FBSUFCUUFDQkFJQUNBQXJCQUlBQUFCSUJBQUFOd1FCQUFFR2dBQUFBQUFBQWdnQUU1c2RBRTVDVndBRUFoQUFFMXNXQUU1Q1Z3Q3N0QjBBVGdKZkFDTUlBUUFBQWdjQ0FBQUFBQWNOQUFFQUFBQURBR0FBeUFBREFFOEFBQUFBQklBRkFBQUFBQUlJQUFBQUFBQk9LaTRBQ2dBQ0FBWUFBQUFFZ0FZQUFBQUFBZ2dBUUVVWUFCMklIQUFLQUFJQUJ3QUFBQVNBQndBQUFBQUNDQUFBQUE4QUFBQUFBQW9BQWdBSUFBQUFCSUFJQUFBQUFBSUlBUC8vSFFEdEJPYi9DZ0FDQUFrQUFBQUVnQWtBQUFBQUFnZ0EvLzhPQU5vSnpQOEtBQUlBQ2dBQUFBU0FDZ0FBQUFBQ0NBQUFBUEgvMmduTS93b0FBZ0FMQUFBQUJJQUxBQUFBQUFJSUFBQUE0di90Qk9iL0NnQUNBQXdBQUFBRWdBd0FBQUFBQWdnQUFBRHgvd0FBQUFBS0FBSUFEUUFBQUFTQURRQUFBQUFDQ0FEQXV1Zi9IWWdjQUFvQUFnQU9BQUlFQWdBSEFDc0VBZ0FCQUVnRUFBQUdnQUFBQUFBQUFnZ0FmUGJpL3gzd0dBQUVBaEFBRnREYi94M3dHQUQwVGV2L1VDTWdBQ01JQVFBQUFnY0NBQUFBQlFjQkFBUUVCd1lBQWdBQ0FBTUFBQWNPQUFFQUFBQURBR0FBeUFBREFFNUlBQUFBQUFTQURnQUFBQUFDQ0FELy96c0E3UVRtL3dvQUFnQVBBQUFBQklBUEFBQUFBQUlJQUFBQVN3QUFBQUFBQ2dBQ0FCQUFBQUFFZ0JBQUFBQUFBZ2dBQUFCcEFBQUFBQUFLQUFJQUVRQUNCQUlBQndBckJBSUFBQUJJQkFBQUJvQUFBQUFBQUFJSUFET1RiQUFBYVB6L0JBSVFBTXhzWlFBQWFQei9NNU5zQURPYkF3QWpDQUVBQUFJSEFnQUFBQUFIRFFBQkFBQUFBd0JnQU1nQUF3Qk9BQUFBQUFTQUVRQUFBQUFDQ0FBQUFIZ0E3UVRtL3dvQUFnQVNBQUFBQklBU0FBQUFBQUlJQVAvL2FBRGFDY3ovQ2dBQ0FCTUFBZ1FDQUFjQUt3UUNBQUFBU0FRQUFBYUFBQUFBQUFBQ0NBQXprMndBMm5ISS93UUNFQURNYkdVQTJuSEkvek9UYkFBTnBjLy9Jd2dCQUFBQ0J3SUFBQUFBQncwQUFRQUFBQU1BWUFESUFBTUFUZ0FBQUFBRWdCTUFBQUFBQWdnQS8vOUtBTm9KelA4S0FBSUFGQUFBQUFTQUZBQUFBQUFDQ0FEdEJPYi9UaXA1QUFvQUFnQVZBQUFBQklBVkFBQUFBQUlJQU5vSnpQOU9Lb2dBQ2dBQ0FCWUFBQUFFZ0JZQUFBQUFBZ2dBMmduTS8wNHFwZ0FLQUFJQUZ3QUFBQVNBRndBQUFBQUNDQUR0Qk9iL1RpcTFBQW9BQWdBWUFBQUFCSUFZQUFBQUFBSUlBQUFBQUFCT0txWUFDZ0FDQUJrQUFBQUVnQmtBQUFBQUFnZ0FBQUFBQUU0cWlBQUtBQUlBR2dBQUFBV0FHd0FBQUFvQUFnQWJBQVFHQkFBQkFBQUFCUVlFQUFJQUFBQUtCZ0VBQVFBQUJZQWNBQUFBQ2dBQ0FCd0FCQVlFQUFJQUFBQUZCZ1FBQXdBQUFBb0dBUUFCQUFBRmdCMEFBQUFLQUFJQUhRQUVCZ1FBQXdBQUFBVUdCQUFFQUFBQUFBWUNBQUlBQUFBRmdCNEFBQUFLQUFJQUhnQUVCZ1FBQXdBQUFBVUdCQUFGQUFBQUNnWUJBQUVBQUFXQUh3QUFBQW9BQWdBZkFBUUdCQUFGQUFBQUJRWUVBQVlBQUFBQUJnSUFnQUFBQUFXQUlBQUFBQW9BQWdBZ0FBUUdCQUFHQUFBQUJRWUVBQWNBQUFBQUJnSUFnQUFBQUFXQUlRQUFBQW9BQWdBaEFBUUdCQUFIQUFBQUJRWUVBQWdBQUFBQUJnSUFnQUFBQUFXQUlnQUFBQW9BQWdBaUFBUUdCQUFJQUFBQUJRWUVBQWtBQUFBQUJnSUFnQUFBQUFXQUl3QUFBQW9BQWdBakFBUUdCQUFKQUFBQUJRWUVBQW9BQUFBQUJnSUFnQUFBQUFXQUpBQUFBQW9BQWdBa0FBUUdCQUFLQUFBQUJRWUVBQXNBQUFBQUJnSUFnQUFBQUFXQUpRQUFBQW9BQWdBbEFBUUdCQUFMQUFBQUJRWUVBQXdBQUFBQUJnSUFnQUFBQUFXQUpnQUFBQW9BQWdBbUFBUUdCQUFIQUFBQUJRWUVBQXdBQUFBQUJnSUFnQUFBQUFXQUp3QUFBQW9BQWdBbkFBUUdCQUFNQUFBQUJRWUVBQTBBQUFBQUJnSUFnQUFBQUFXQUtBQUFBQW9BQWdBb0FBUUdCQUFGQUFBQUJRWUVBQTBBQUFBQUJnSUFnQUFBQUFXQUtRQUFBQW9BQWdBcEFBUUdCQUFJQUFBQUJRWUVBQTRBQUFBQUFBV0FLZ0FBQUFvQUFnQXFBQVFHQkFBT0FBQUFCUVlFQUE4QUFBQUFCZ0lBZ0FBQUFBV0FLd0FBQUFvQUFnQXJBQVFHQkFBUEFBQUFCUVlFQUJBQUFBQUFCZ0lBZ0FBQUFBV0FMQUFBQUFvQUFnQXNBQVFHQkFBUUFBQUFCUVlFQUJFQUFBQUFCZ0lBZ0FBQUFBV0FMUUFBQUFvQUFnQXRBQVFHQkFBUkFBQUFCUVlFQUJJQUFBQUFCZ0lBZ0FBQUFBV0FMZ0FBQUFvQUFnQXVBQVFHQkFBU0FBQUFCUVlFQUJNQUFBQUFCZ0lBZ0FBQUFBV0FMd0FBQUFvQUFnQXZBQVFHQkFBT0FBQUFCUVlFQUJNQUFBQUFCZ0lBZ0FBQUFBV0FNQUFBQUFvQUFnQXdBQVFHQkFBQ0FBQUFCUVlFQUJRQUFBQUtCZ0VBQVFBQUJZQXhBQUFBQ2dBQ0FERUFCQVlFQUJRQUFBQUZCZ1FBRlFBQUFBQUdBZ0NBQUFBQUJZQXlBQUFBQ2dBQ0FESUFCQVlFQUJVQUFBQUZCZ1FBRmdBQUFBQUdBZ0NBQUFBQUJZQXpBQUFBQ2dBQ0FETUFCQVlFQUJZQUFBQUZCZ1FBRndBQUFBQUdBZ0NBQUFBQUJZQTBBQUFBQ2dBQ0FEUUFCQVlFQUJjQUFBQUZCZ1FBR0FBQUFBQUdBZ0NBQUFBQUJZQTFBQUFBQ2dBQ0FEVUFCQVlFQUJnQUFBQUZCZ1FBR1FBQUFBQUdBZ0NBQUFBQUJZQTJBQUFBQ2dBQ0FEWUFCQVlFQUJRQUFBQUZCZ1FBR1FBQUFBQUdBZ0NBQUFBQUI0QTVBQUFBQkFJUUFBQUFBQURRZlNRQUFBQUFBRTZsRkFBS0FBSUFOd0FBQ2dJQUJBQUVDZ0lBQVFBTkFnd0FUcVVVQUFBQUFBQUFBQUFBRGdJTUFOQjlKQUFBQUFBQUFBQUFBQThDREFCT3BSUUFnZGdQQUFBQUFBQUFBQWVBT2dBQUFBUUNFQUFBQUFBQU5EUDcvd0FBQUFEdEJPYi9DZ0FDQURnQUFBb0NBQVFBQkFvQ0FBRUFEUUlNQU8wRTV2OEFBQUFBQUFBQUFBNENEQUEwTS92L0FBQUFBQUFBQUFBUEFnd0E3UVRtLzBZdUZRQUFBQUFBQUFBSGdEc0FBQUFFQWhBQUFBQmFBRFF6Ky84QUFGb0E3UVRtL3dvQUFnQTVBQUFLQWdBRUFBUUtBZ0FCQUEwQ0RBRHRCT2IvQUFCYUFBQUFBQUFPQWd3QU5EUDcvd0FBV2dBQUFBQUFEd0lNQU8wRTV2OUdMbThBQUFBQUFBQUFCNEE4QUFBQUJBSVFBTzBFNXYrVVdLd0E3UVRtLzA0cWx3QUtBQUlBT2dBQUNnSUFCQUFFQ2dJQUFRQU5BZ3dBVGlxWEFPMEU1djhBQUFBQURnSU1BSlJZckFEdEJPYi9BQUFBQUE4Q0RBQk9LcGNBTkRQNy93QUFBQUFBQUFBQUFBQUFBQUFB</t>
        </r>
      </text>
    </comment>
    <comment ref="K317" authorId="0">
      <text>
        <r>
          <rPr>
            <sz val="9"/>
            <color indexed="81"/>
            <rFont val="Tahoma"/>
            <family val="2"/>
          </rPr>
          <t>QzIwSDE2TjRPfE1BU1RFUiBTSEVFVFBpY3R1cmUgMjk5fFZtcERSREF4TURBRUF3SUJBQUFBQUFBQUFBQUFBQUNBQUFBQUFBTUFGZ0FBQUVOb1pXMUVjbUYzSURFeUxqQXVNaTR4TURjMkJBSVFBTnFKeS8vYWNjai96Wk40QUJ1K3R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UxJR0JFV0NBUUFBQUFrQUJnSUJBQUFBQ1FBR1FnQUFCQUlBZ0FCQUE4SUFnQUJBQU9BT0FBQUFBUUNFQURhaWN2LzJuSEkvODJUZUFBYnZyVUFCSUFCQUFBQUFBSUlBTm9KelA5T0trd0FDZ0FDQUFJQU53UUJBQUVBQUFTQUFnQUFBQUFDQ0FEdEJPYi9UaXBiQUFvQUFnQURBQUlFQWdBSEFDc0VBZ0FBQUVnRUFBQUdnQUFBQUFBQUFnZ0FJSmpwLzA2U1Z3QUVBaEFBdW5IaS8wNlNWd0FnbU9uL2djVmVBQ01JQVFBQUFnY0NBQUFBQUFjTkFBRUFBQUFEQUdBQXlBQURBRTRBQUFBQUJJQURBQUFBQUFJSUFBQUFBQUJPS2t3QUNnQUNBQVFBQUFBRWdBUUFBQUFBQWdnQUUvc1pBRTRxV3dBS0FBSUFCUUFDQkFJQUNBQXJCQUlBQUFCSUJBQUFOd1FCQUFFR2dBQUFBQUFBQWdnQUU1c2RBRTVDVndBRUFoQUFFMXNXQUU1Q1Z3Q3N0QjBBVGdKZkFDTUlBUUFBQWdjQ0FBQUFBQWNOQUFFQUFBQURBR0FBeUFBREFFOEFBQUFBQklBRkFBQUFBQUlJQUFBQUFBQk9LaTRBQ2dBQ0FBWUFBQUFFZ0FZQUFBQUFBZ2dBUUVVWUFCMklIQUFLQUFJQUJ3QUFBQVNBQndBQUFBQUNDQUFBQUE4QUFBQUFBQW9BQWdBSUFBQUFCSUFJQUFBQUFBSUlBUC8vSFFEdEJPYi9DZ0FDQUFrQUFBQUVnQWtBQUFBQUFnZ0EvLzhPQU5vSnpQOEtBQUlBQ2dBQUFBU0FDZ0FBQUFBQ0NBQUFBUEgvMmduTS93b0FBZ0FMQUFBQUJJQUxBQUFBQUFJSUFBQUE0di90Qk9iL0NnQUNBQXdBQUFBRWdBd0FBQUFBQWdnQUFBRHgvd0FBQUFBS0FBSUFEUUFBQUFTQURRQUFBQUFDQ0FEQXV1Zi9IWWdjQUFvQUFnQU9BQUlFQWdBSEFDc0VBZ0FCQUVnRUFBQUdnQUFBQUFBQUFnZ0FmUGJpL3gzd0dBQUVBaEFBRnREYi94M3dHQUQwVGV2L1VDTWdBQ01JQVFBQUFnY0NBQUFBQlFjQkFBUUVCd1lBQWdBQ0FBTUFBQWNPQUFFQUFBQURBR0FBeUFBREFFNUlBQUFBQUFTQURnQUFBQUFDQ0FELy96c0E3UVRtL3dvQUFnQVBBQUFBQklBUEFBQUFBQUlJQUFBQVN3QUFBQUFBQ2dBQ0FCQUFBQUFFZ0JBQUFBQUFBZ2dBQUFCcEFBQUFBQUFLQUFJQUVRQUNCQUlBQndBckJBSUFBQUJJQkFBQUJvQUFBQUFBQUFJSUFET1RiQUFBYVB6L0JBSVFBTXhzWlFBQWFQei9NNU5zQURPYkF3QWpDQUVBQUFJSEFnQUFBQUFIRFFBQkFBQUFBd0JnQU1nQUF3Qk9BQUFBQUFTQUVRQUFBQUFDQ0FBQUFIZ0E3UVRtL3dvQUFnQVNBQUFBQklBU0FBQUFBQUlJQVAvL2FBRGFDY3ovQ2dBQ0FCTUFBZ1FDQUFjQUt3UUNBQUFBU0FRQUFBYUFBQUFBQUFBQ0NBQXprMndBMm5ISS93UUNFQURNYkdVQTJuSEkvek9UYkFBTnBjLy9Jd2dCQUFBQ0J3SUFBQUFBQncwQUFRQUFBQU1BWUFESUFBTUFUZ0FBQUFBRWdCTUFBQUFBQWdnQS8vOUtBTm9KelA4S0FBSUFGQUFBQUFTQUZBQUFBQUFDQ0FEdEJPYi9UaXA1QUFvQUFnQVZBQUFBQklBVkFBQUFBQUlJQU5vSnpQOU9Lb2dBQ2dBQ0FCWUFBQUFFZ0JZQUFBQUFBZ2dBMmduTS8wNHFwZ0FLQUFJQUZ3QUFBQVNBRndBQUFBQUNDQUR0Qk9iL1RpcTFBQW9BQWdBWUFBQUFCSUFZQUFBQUFBSUlBQUFBQUFCT0txWUFDZ0FDQUJrQUFBQUVnQmtBQUFBQUFnZ0FBQUFBQUU0cWlBQUtBQUlBR2dBQUFBV0FHd0FBQUFvQUFnQWJBQVFHQkFBQkFBQUFCUVlFQUFJQUFBQUtCZ0VBQVFBQUJZQWNBQUFBQ2dBQ0FCd0FCQVlFQUFJQUFBQUZCZ1FBQXdBQUFBb0dBUUFCQUFBRmdCMEFBQUFLQUFJQUhRQUVCZ1FBQXdBQUFBVUdCQUFFQUFBQUFBWUNBQUlBQUFBRmdCNEFBQUFLQUFJQUhnQUVCZ1FBQXdBQUFBVUdCQUFGQUFBQUNnWUJBQUVBQUFXQUh3QUFBQW9BQWdBZkFBUUdCQUFGQUFBQUJRWUVBQVlBQUFBQUJnSUFnQUFBQUFXQUlBQUFBQW9BQWdBZ0FBUUdCQUFHQUFBQUJRWUVBQWNBQUFBQUJnSUFnQUFBQUFXQUlRQUFBQW9BQWdBaEFBUUdCQUFIQUFBQUJRWUVBQWdBQUFBQUJnSUFnQUFBQUFXQUlnQUFBQW9BQWdBaUFBUUdCQUFJQUFBQUJRWUVBQWtBQUFBQUJnSUFnQUFBQUFXQUl3QUFBQW9BQWdBakFBUUdCQUFKQUFBQUJRWUVBQW9BQUFBQUJnSUFnQUFBQUFXQUpBQUFBQW9BQWdBa0FBUUdCQUFLQUFBQUJRWUVBQXNBQUFBQUJnSUFnQUFBQUFXQUpRQUFBQW9BQWdBbEFBUUdCQUFMQUFBQUJRWUVBQXdBQUFBQUJnSUFnQUFBQUFXQUpnQUFBQW9BQWdBbUFBUUdCQUFIQUFBQUJRWUVBQXdBQUFBQUJnSUFnQUFBQUFXQUp3QUFBQW9BQWdBbkFBUUdCQUFNQUFBQUJRWUVBQTBBQUFBQUJnSUFnQUFBQUFXQUtBQUFBQW9BQWdBb0FBUUdCQUFGQUFBQUJRWUVBQTBBQUFBQUJnSUFnQUFBQUFXQUtRQUFBQW9BQWdBcEFBUUdCQUFJQUFBQUJRWUVBQTRBQUFBQUFBV0FLZ0FBQUFvQUFnQXFBQVFHQkFBT0FBQUFCUVlFQUE4QUFBQUFCZ0lBZ0FBQUFBV0FLd0FBQUFvQUFnQXJBQVFHQkFBUEFBQUFCUVlFQUJBQUFBQUFCZ0lBZ0FBQUFBV0FMQUFBQUFvQUFnQXNBQVFHQkFBUUFBQUFCUVlFQUJFQUFBQUFCZ0lBZ0FBQUFBV0FMUUFBQUFvQUFnQXRBQVFHQkFBUkFBQUFCUVlFQUJJQUFBQUFCZ0lBZ0FBQUFBV0FMZ0FBQUFvQUFnQXVBQVFHQkFBU0FBQUFCUVlFQUJNQUFBQUFCZ0lBZ0FBQUFBV0FMd0FBQUFvQUFnQXZBQVFHQkFBT0FBQUFCUVlFQUJNQUFBQUFCZ0lBZ0FBQUFBV0FNQUFBQUFvQUFnQXdBQVFHQkFBQ0FBQUFCUVlFQUJRQUFBQUtCZ0VBQVFBQUJZQXhBQUFBQ2dBQ0FERUFCQVlFQUJRQUFBQUZCZ1FBRlFBQUFBQUdBZ0NBQUFBQUJZQXlBQUFBQ2dBQ0FESUFCQVlFQUJVQUFBQUZCZ1FBRmdBQUFBQUdBZ0NBQUFBQUJZQXpBQUFBQ2dBQ0FETUFCQVlFQUJZQUFBQUZCZ1FBRndBQUFBQUdBZ0NBQUFBQUJZQTBBQUFBQ2dBQ0FEUUFCQVlFQUJjQUFBQUZCZ1FBR0FBQUFBQUdBZ0NBQUFBQUJZQTFBQUFBQ2dBQ0FEVUFCQVlFQUJnQUFBQUZCZ1FBR1FBQUFBQUdBZ0NBQUFBQUJZQTJBQUFBQ2dBQ0FEWUFCQVlFQUJRQUFBQUZCZ1FBR1FBQUFBQUdBZ0NBQUFBQUI0QTVBQUFBQkFJUUFBQUFBQURRZlNRQUFBQUFBRTZsRkFBS0FBSUFOd0FBQ2dJQUJBQUVDZ0lBQVFBTkFnd0FUcVVVQUFBQUFBQUFBQUFBRGdJTUFOQjlKQUFBQUFBQUFBQUFBQThDREFCT3BSUUFnZGdQQUFBQUFBQUFBQWVBT2dBQUFBUUNFQUFBQUFBQU5EUDcvd0FBQUFEdEJPYi9DZ0FDQURnQUFBb0NBQVFBQkFvQ0FBRUFEUUlNQU8wRTV2OEFBQUFBQUFBQUFBNENEQUEwTS92L0FBQUFBQUFBQUFBUEFnd0E3UVRtLzBZdUZRQUFBQUFBQUFBSGdEc0FBQUFFQWhBQUFBQmFBRFF6Ky84QUFGb0E3UVRtL3dvQUFnQTVBQUFLQWdBRUFBUUtBZ0FCQUEwQ0RBRHRCT2IvQUFCYUFBQUFBQUFPQWd3QU5EUDcvd0FBV2dBQUFBQUFEd0lNQU8wRTV2OUdMbThBQUFBQUFBQUFCNEE4QUFBQUJBSVFBTzBFNXYrVVdLd0E3UVRtLzA0cWx3QUtBQUlBT2dBQUNnSUFCQUFFQ2dJQUFRQU5BZ3dBVGlxWEFPMEU1djhBQUFBQURnSU1BSlJZckFEdEJPYi9BQUFBQUE4Q0RBQk9LcGNBTkRQNy93QUFBQUFBQUFBQUFBQUFBQUFB</t>
        </r>
      </text>
    </comment>
    <comment ref="J318" authorId="0">
      <text>
        <r>
          <rPr>
            <sz val="9"/>
            <color indexed="81"/>
            <rFont val="Tahoma"/>
            <family val="2"/>
          </rPr>
          <t>QzE2SDEzTjV8TUFTVEVSIFNIRUVUUGljdHVyZSA3MTl8Vm1wRFJEQXhNREFFQXdJQkFBQUFBQUFBQUFBQUFBQ0FBQUFBQUFNQUZnQUFBRU5vWlcxRWNtRjNJREV5TGpBdU1pNHhNRGMyQkFJUUFCMWFqZi9haWN2L3paTWVBQm1ma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FCeEJHdE1hd1VXQ0FRQUFBQWtBQmdJQkFBQUFDUUFHUWdBQUJBSUFnQUJBQThJQWdBQkFBT0FNQUFBQUFRQ0VBQWRXbzMvMm9uTC84MlRIZ0FabjRvQUJJQUJBQUFBQUFJSUFEVUg5UCtCa0VRQUNnQUNBQUlBQWdRQ0FBY0FLd1FDQUFJQVNBUUFBRGNFQVFBQkJvQUFBQUFBQUFJSUFHaWE5LytCS0VnQUJBSVFBQUYwOFArQm1EVUFtODM1LzRFb1NBQWpDQUVBL3dFSEFRRC9BZ2NDQUFBQUJRY0JBQU1BQnc4QUFRQUFBQU1BWUFESUFBTUFUa2d5QUFBQUFBU0FBZ0FBQUFBQ0NBRGF1OTMvYnFOWUFBb0FBZ0FEQUFBQUJJQURBQUFBQUFJSUFKMzQ0LythKzNVQUNnQUNBQVFBQWdRQ0FBY0FLd1FDQUFBQVNBUUFBQWFBQUFBQUFBQUNDQURSaStmL21tTnlBQVFDRUFCcVplRC9tbU55QU5HTDUvL05sbmtBSXdnQkFBQUNCd0lBQUFBQUJ3MEFBUUFBQUFNQVlBRElBQU1BVGdBQUFBQUVnQVFBQUFBQUFnZ0FRNjNOLzRZT2lnQUtBQUlBQlFBQUFBU0FCUUFBQUFBQ0NBQW1KYkgvUnNtQUFBb0FBZ0FHQUFJRUFnQUhBQ3NFQWdBQUFFZ0VBQUFHZ0FBQUFBQUFBZ2dBV2JpMC8wWXhmUUFFQWhBQTg1R3QvMFl4ZlFCWnVMVC9lV1NFQUNNSUFRQUFBZ2NDQUFBQUFBY05BQUVBQUFBREFHQUF5QUFEQUU0QUFBQUFCSUFHQUFBQUFBSUlBR1BvcXY4YWNXTUFDZ0FDQUFjQUFBQUVnQWNBQUFBQUFnZ0FVTzJRL3hweFZBQUtBQUlBQ0FBQ0JBSUFCd0FyQkFJQUFRQklCQUFBQm9BQUFBQUFBQUlJQUlPQWxQOGEyVkFBQkFJUUFCMWFqZjhhMlZBQWc0Q1UvNEEvWHdBakNBRUFBQUlIQWdBQUFBVUhBUUFCQUFjT0FBRUFBQUFEQUdBQXlBQURBRTVJQUFBQUFBU0FDQUFBQUFBQ0NBQVRLcGYvN1JnM0FBb0FBZ0FKQUFJRUFnQUhBQ3NFQWdBQUFFZ0VBQUFHZ0FBQUFBQUFBZ2dBUnIyYS8rMkFNd0FFQWhBQTRKYVQvKzJBTXdCR3Zaci9JTFE2QUNNSUFRQUFBZ2NDQUFBQUFBY05BQUVBQUFBREFHQUF5QUFEQUU0QUFBQUFCSUFKQUFBQUFBSUlBQUVBdGY4bTlqTUFDZ0FDQUFvQUFBQUVnQW9BQUFBQUFnZ0FBUURFL3hQN0dRQUtBQUlBQ3dBM0JBRUFBUUFBQklBTEFBQUFBQUlJQUFFQTR2OFQreGtBQ2dBQ0FBd0FBQUFFZ0F3QUFBQUFBZ2dBQVFEeC95YjJNd0FLQUFJQURRQUFBQVNBRFFBQUFBQUNDQUFBQUE4QUp2WXpBQW9BQWdBT0FBQUFCSUFPQUFBQUFBSUlBQUFBSGdBVCt4a0FDZ0FDQUE4QUFBQUVnQThBQUFBQUFnZ0FBQUFQQUFBQUFBQUtBQUlBRUFBQUFBU0FFQUFBQUFBQ0NBRC8veDBBN1FUbS93b0FBZ0FSQUFBQUJJQVJBQUFBQUFJSUFQLy9EZ0RhQ2N6L0NnQUNBQklBQUFBRWdCSUFBQUFBQWdnQUFBRHgvOW9KelA4S0FBSUFFd0FBQUFTQUV3QUFBQUFDQ0FBQUFPTC83UVRtL3dvQUFnQVVBQUFBQklBVUFBQUFBQUlJQUFBQThmOEFBQUFBQ2dBQ0FCVUFBQUFFZ0JVQUFBQUFBZ2dBdlRQQi95MWVUd0FLQUFJQUZnQUFBQVdBRndBQUFBb0FBZ0FYQUFRR0JBQUJBQUFBQlFZRUFBSUFBQUFLQmdFQUFRQUFCWUFZQUFBQUNnQUNBQmdBQkFZRUFBSUFBQUFGQmdRQUF3QUFBQUFHQWdDQUFBQUFCWUFaQUFBQUNnQUNBQmtBQkFZRUFBTUFBQUFGQmdRQUJBQUFBQUFHQWdDQUFBQUFCWUFhQUFBQUNnQUNBQm9BQkFZRUFBUUFBQUFGQmdRQUJRQUFBQUFHQWdDQUFBQUFCWUFiQUFBQUNnQUNBQnNBQkFZRUFBVUFBQUFGQmdRQUJnQUFBQUFHQWdDQUFBQUFCWUFjQUFBQUNnQUNBQndBQkFZRUFBWUFBQUFGQmdRQUJ3QUFBQUFHQWdDQUFBQUFCWUFkQUFBQUNnQUNBQjBBQkFZRUFBY0FBQUFGQmdRQUNBQUFBQUFHQWdDQUFBQUFCWUFlQUFBQUNnQUNBQjRBQkFZRUFBZ0FBQUFGQmdRQUNRQUFBQUFHQWdDQUFBQUFCWUFmQUFBQUNnQUNBQjhBQkFZRUFBa0FBQUFGQmdRQUNnQUFBQW9HQVFBQkFBQUZnQ0FBQUFBS0FBSUFJQUFFQmdRQUNnQUFBQVVHQkFBTEFBQUFDZ1lCQUFFQUFBV0FJUUFBQUFvQUFnQWhBQVFHQkFBTEFBQUFCUVlFQUF3QUFBQUFCZ0lBZ0FBQUFBV0FJZ0FBQUFvQUFnQWlBQVFHQkFBTUFBQUFCUVlFQUEwQUFBQUFCZ0lBZ0FBQUFBV0FJd0FBQUFvQUFnQWpBQVFHQkFBTkFBQUFCUVlFQUE0QUFBQUFCZ0lBZ0FBQUFBV0FKQUFBQUFvQUFnQWtBQVFHQkFBT0FBQUFCUVlFQUE4QUFBQUFCZ0lBZ0FBQUFBV0FKUUFBQUFvQUFnQWxBQVFHQkFBUEFBQUFCUVlFQUJBQUFBQUFCZ0lBZ0FBQUFBV0FKZ0FBQUFvQUFnQW1BQVFHQkFBUUFBQUFCUVlFQUJFQUFBQUFCZ0lBZ0FBQUFBV0FKd0FBQUFvQUFnQW5BQVFHQkFBUkFBQUFCUVlFQUJJQUFBQUFCZ0lBZ0FBQUFBV0FLQUFBQUFvQUFnQW9BQVFHQkFBU0FBQUFCUVlFQUJNQUFBQUFCZ0lBZ0FBQUFBV0FLUUFBQUFvQUFnQXBBQVFHQkFBVEFBQUFCUVlFQUJRQUFBQUFCZ0lBZ0FBQUFBV0FLZ0FBQUFvQUFnQXFBQVFHQkFBTEFBQUFCUVlFQUJRQUFBQUFCZ0lBZ0FBQUFBV0FLd0FBQUFvQUFnQXJBQVFHQkFBUEFBQUFCUVlFQUJRQUFBQUFCZ0lBZ0FBQUFBV0FMQUFBQUFvQUFnQXNBQVFHQkFBSkFBQUFCUVlFQUJVQUFBQUFCZ0lBZ0FBQUFBV0FMUUFBQUFvQUFnQXRBQVFHQkFBQ0FBQUFCUVlFQUJVQUFBQUFCZ0lBZ0FBQUFBV0FMZ0FBQUFvQUFnQXVBQVFHQkFBR0FBQUFCUVlFQUJVQUFBQUFCZ0lBZ0FBQUFBZUFNUUFBQUFRQ0VBQ0FjTWYvb09TQkFJQnd4LzlhdG13QUNnQUNBQzhBQUFvQ0FBUUFCQW9DQUFFQURRSU1BRnEyYkFDQWNNZi9BQUFBQUE0Q0RBQ2c1SUVBZ0hESC93QUFBQUFQQWd3QVdyWnNBTWVlM1A4QUFBQUFBQUFIZ0RJQUFBQUVBaEFBZ1Qyby8yYm9XUUNCUGFqLzVBOUtBQW9BQWdBd0FBQUtBZ0FFQUFRS0FnQUJBQTBDREFEa0Qwb0FnVDJvL3dBQUFBQU9BZ3dBWnVoWkFJRTlxUDhBQUFBQUR3SU1BT1FQU2dBQ0Zyai9BQUFBQUFBQUI0QXpBQUFBQkFJUUFBQUFBQUJaS1M4QUFBQUFBQlA3R1FBS0FBSUFNUUFBQ2dJQUJBQUVDZ0lBQVFBTkFnd0FFL3NaQUFBQUFBQUFBQUFBRGdJTUFGa3BMd0FBQUFBQUFBQUFBQThDREFBVCt4a0FSaTRWQUFBQUFBQUFBQWVBTkFBQUFBUUNFQUFBQUFBQU5EUDcvd0FBQUFEdEJPYi9DZ0FDQURJQUFBb0NBQVFBQkFvQ0FBRUFEUUlNQU8wRTV2OEFBQUFBQUFBQUFBNENEQUEwTS92L0FBQUFBQUFBQUFBUEFnd0E3UVRtLzBZdUZRQUFBQUFBQUFBQUFBQUFBQUFBQUE9PQ==</t>
        </r>
      </text>
    </comment>
    <comment ref="K318" authorId="0">
      <text>
        <r>
          <rPr>
            <sz val="9"/>
            <color indexed="81"/>
            <rFont val="Tahoma"/>
            <family val="2"/>
          </rPr>
          <t>QzE2SDEzTjV8TUFTVEVSIFNIRUVUUGljdHVyZSA3MTl8Vm1wRFJEQXhNREFFQXdJQkFBQUFBQUFBQUFBQUFBQ0FBQUFBQUFNQUZnQUFBRU5vWlcxRWNtRjNJREV5TGpBdU1pNHhNRGMyQkFJUUFCMWFqZi9haWN2L3paTWVBQm1ma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FCeEJHdE1hd1VXQ0FRQUFBQWtBQmdJQkFBQUFDUUFHUWdBQUJBSUFnQUJBQThJQWdBQkFBT0FNQUFBQUFRQ0VBQWRXbzMvMm9uTC84MlRIZ0FabjRvQUJJQUJBQUFBQUFJSUFEVUg5UCtCa0VRQUNnQUNBQUlBQWdRQ0FBY0FLd1FDQUFJQVNBUUFBRGNFQVFBQkJvQUFBQUFBQUFJSUFHaWE5LytCS0VnQUJBSVFBQUYwOFArQm1EVUFtODM1LzRFb1NBQWpDQUVBL3dFSEFRRC9BZ2NDQUFBQUJRY0JBQU1BQnc4QUFRQUFBQU1BWUFESUFBTUFUa2d5QUFBQUFBU0FBZ0FBQUFBQ0NBRGF1OTMvYnFOWUFBb0FBZ0FEQUFBQUJJQURBQUFBQUFJSUFKMzQ0LythKzNVQUNnQUNBQVFBQWdRQ0FBY0FLd1FDQUFBQVNBUUFBQWFBQUFBQUFBQUNDQURSaStmL21tTnlBQVFDRUFCcVplRC9tbU55QU5HTDUvL05sbmtBSXdnQkFBQUNCd0lBQUFBQUJ3MEFBUUFBQUFNQVlBRElBQU1BVGdBQUFBQUVnQVFBQUFBQUFnZ0FRNjNOLzRZT2lnQUtBQUlBQlFBQUFBU0FCUUFBQUFBQ0NBQW1KYkgvUnNtQUFBb0FBZ0FHQUFJRUFnQUhBQ3NFQWdBQUFFZ0VBQUFHZ0FBQUFBQUFBZ2dBV2JpMC8wWXhmUUFFQWhBQTg1R3QvMFl4ZlFCWnVMVC9lV1NFQUNNSUFRQUFBZ2NDQUFBQUFBY05BQUVBQUFBREFHQUF5QUFEQUU0QUFBQUFCSUFHQUFBQUFBSUlBR1BvcXY4YWNXTUFDZ0FDQUFjQUFBQUVnQWNBQUFBQUFnZ0FVTzJRL3hweFZBQUtBQUlBQ0FBQ0JBSUFCd0FyQkFJQUFRQklCQUFBQm9BQUFBQUFBQUlJQUlPQWxQOGEyVkFBQkFJUUFCMWFqZjhhMlZBQWc0Q1UvNEEvWHdBakNBRUFBQUlIQWdBQUFBVUhBUUFCQUFjT0FBRUFBQUFEQUdBQXlBQURBRTVJQUFBQUFBU0FDQUFBQUFBQ0NBQVRLcGYvN1JnM0FBb0FBZ0FKQUFJRUFnQUhBQ3NFQWdBQUFFZ0VBQUFHZ0FBQUFBQUFBZ2dBUnIyYS8rMkFNd0FFQWhBQTRKYVQvKzJBTXdCR3Zaci9JTFE2QUNNSUFRQUFBZ2NDQUFBQUFBY05BQUVBQUFBREFHQUF5QUFEQUU0QUFBQUFCSUFKQUFBQUFBSUlBQUVBdGY4bTlqTUFDZ0FDQUFvQUFBQUVnQW9BQUFBQUFnZ0FBUURFL3hQN0dRQUtBQUlBQ3dBM0JBRUFBUUFBQklBTEFBQUFBQUlJQUFFQTR2OFQreGtBQ2dBQ0FBd0FBQUFFZ0F3QUFBQUFBZ2dBQVFEeC95YjJNd0FLQUFJQURRQUFBQVNBRFFBQUFBQUNDQUFBQUE4QUp2WXpBQW9BQWdBT0FBQUFCSUFPQUFBQUFBSUlBQUFBSGdBVCt4a0FDZ0FDQUE4QUFBQUVnQThBQUFBQUFnZ0FBQUFQQUFBQUFBQUtBQUlBRUFBQUFBU0FFQUFBQUFBQ0NBRC8veDBBN1FUbS93b0FBZ0FSQUFBQUJJQVJBQUFBQUFJSUFQLy9EZ0RhQ2N6L0NnQUNBQklBQUFBRWdCSUFBQUFBQWdnQUFBRHgvOW9KelA4S0FBSUFFd0FBQUFTQUV3QUFBQUFDQ0FBQUFPTC83UVRtL3dvQUFnQVVBQUFBQklBVUFBQUFBQUlJQUFBQThmOEFBQUFBQ2dBQ0FCVUFBQUFFZ0JVQUFBQUFBZ2dBdlRQQi95MWVUd0FLQUFJQUZnQUFBQVdBRndBQUFBb0FBZ0FYQUFRR0JBQUJBQUFBQlFZRUFBSUFBQUFLQmdFQUFRQUFCWUFZQUFBQUNnQUNBQmdBQkFZRUFBSUFBQUFGQmdRQUF3QUFBQUFHQWdDQUFBQUFCWUFaQUFBQUNnQUNBQmtBQkFZRUFBTUFBQUFGQmdRQUJBQUFBQUFHQWdDQUFBQUFCWUFhQUFBQUNnQUNBQm9BQkFZRUFBUUFBQUFGQmdRQUJRQUFBQUFHQWdDQUFBQUFCWUFiQUFBQUNnQUNBQnNBQkFZRUFBVUFBQUFGQmdRQUJnQUFBQUFHQWdDQUFBQUFCWUFjQUFBQUNnQUNBQndBQkFZRUFBWUFBQUFGQmdRQUJ3QUFBQUFHQWdDQUFBQUFCWUFkQUFBQUNnQUNBQjBBQkFZRUFBY0FBQUFGQmdRQUNBQUFBQUFHQWdDQUFBQUFCWUFlQUFBQUNnQUNBQjRBQkFZRUFBZ0FBQUFGQmdRQUNRQUFBQUFHQWdDQUFBQUFCWUFmQUFBQUNnQUNBQjhBQkFZRUFBa0FBQUFGQmdRQUNnQUFBQW9HQVFBQkFBQUZnQ0FBQUFBS0FBSUFJQUFFQmdRQUNnQUFBQVVHQkFBTEFBQUFDZ1lCQUFFQUFBV0FJUUFBQUFvQUFnQWhBQVFHQkFBTEFBQUFCUVlFQUF3QUFBQUFCZ0lBZ0FBQUFBV0FJZ0FBQUFvQUFnQWlBQVFHQkFBTUFBQUFCUVlFQUEwQUFBQUFCZ0lBZ0FBQUFBV0FJd0FBQUFvQUFnQWpBQVFHQkFBTkFBQUFCUVlFQUE0QUFBQUFCZ0lBZ0FBQUFBV0FKQUFBQUFvQUFnQWtBQVFHQkFBT0FBQUFCUVlFQUE4QUFBQUFCZ0lBZ0FBQUFBV0FKUUFBQUFvQUFnQWxBQVFHQkFBUEFBQUFCUVlFQUJBQUFBQUFCZ0lBZ0FBQUFBV0FKZ0FBQUFvQUFnQW1BQVFHQkFBUUFBQUFCUVlFQUJFQUFBQUFCZ0lBZ0FBQUFBV0FKd0FBQUFvQUFnQW5BQVFHQkFBUkFBQUFCUVlFQUJJQUFBQUFCZ0lBZ0FBQUFBV0FLQUFBQUFvQUFnQW9BQVFHQkFBU0FBQUFCUVlFQUJNQUFBQUFCZ0lBZ0FBQUFBV0FLUUFBQUFvQUFnQXBBQVFHQkFBVEFBQUFCUVlFQUJRQUFBQUFCZ0lBZ0FBQUFBV0FLZ0FBQUFvQUFnQXFBQVFHQkFBTEFBQUFCUVlFQUJRQUFBQUFCZ0lBZ0FBQUFBV0FLd0FBQUFvQUFnQXJBQVFHQkFBUEFBQUFCUVlFQUJRQUFBQUFCZ0lBZ0FBQUFBV0FMQUFBQUFvQUFnQXNBQVFHQkFBSkFBQUFCUVlFQUJVQUFBQUFCZ0lBZ0FBQUFBV0FMUUFBQUFvQUFnQXRBQVFHQkFBQ0FBQUFCUVlFQUJVQUFBQUFCZ0lBZ0FBQUFBV0FMZ0FBQUFvQUFnQXVBQVFHQkFBR0FBQUFCUVlFQUJVQUFBQUFCZ0lBZ0FBQUFBZUFNUUFBQUFRQ0VBQ0FjTWYvb09TQkFJQnd4LzlhdG13QUNnQUNBQzhBQUFvQ0FBUUFCQW9DQUFFQURRSU1BRnEyYkFDQWNNZi9BQUFBQUE0Q0RBQ2c1SUVBZ0hESC93QUFBQUFQQWd3QVdyWnNBTWVlM1A4QUFBQUFBQUFIZ0RJQUFBQUVBaEFBZ1Qyby8yYm9XUUNCUGFqLzVBOUtBQW9BQWdBd0FBQUtBZ0FFQUFRS0FnQUJBQTBDREFEa0Qwb0FnVDJvL3dBQUFBQU9BZ3dBWnVoWkFJRTlxUDhBQUFBQUR3SU1BT1FQU2dBQ0Zyai9BQUFBQUFBQUI0QXpBQUFBQkFJUUFBQUFBQUJaS1M4QUFBQUFBQlA3R1FBS0FBSUFNUUFBQ2dJQUJBQUVDZ0lBQVFBTkFnd0FFL3NaQUFBQUFBQUFBQUFBRGdJTUFGa3BMd0FBQUFBQUFBQUFBQThDREFBVCt4a0FSaTRWQUFBQUFBQUFBQWVBTkFBQUFBUUNFQUFBQUFBQU5EUDcvd0FBQUFEdEJPYi9DZ0FDQURJQUFBb0NBQVFBQkFvQ0FBRUFEUUlNQU8wRTV2OEFBQUFBQUFBQUFBNENEQUEwTS92L0FBQUFBQUFBQUFBUEFnd0E3UVRtLzBZdUZRQUFBQUFBQUFBQUFBQUFBQUFBQUE9PQ==</t>
        </r>
      </text>
    </comment>
    <comment ref="J319" authorId="0">
      <text>
        <r>
          <rPr>
            <sz val="9"/>
            <color indexed="81"/>
            <rFont val="Tahoma"/>
            <family val="2"/>
          </rPr>
          <t>QzIxSDE4RjNOM098TUFTVEVSIFNIRUVUUGljdHVyZSA0MDV8Vm1wRFJEQXhNREFFQXdJQkFBQUFBQUFBQUFBQUFBQ0FBQUFBQUFNQUZnQUFBRU5vWlcxRWNtRjNJREV5TGpBdU1pNHhNRGMyQkFJUUFNMXMzdi9haWN2L1ZNYkxBUFVlM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PSU1uQklXQ0FRQUFBQWtBQmdJQkFBQUFDUUFHUWdBQUJBSUFnQUJBQThJQWdBQkFBT0FQZ0FBQUFRQ0VBRE5iTjcvMm9uTC8xVEd5d0QxSHRnQUJJQUJBQUFBQUFJSUFQRnVwZ0JjT2RVQUNnQUNBQUlBQWdRQ0FBa0FLd1FDQUFBQVNBUUFBRGNFQVFBQkJvQUFBQUFBQUFJSUFDUUNxZ0JjQmRJQUJBSVFBTDNib2dCY0JkSUFKQUtxQVBVZTJBQWpDQUVBQUFJSEFnQUFBQUFIRFFBQkFBQUFBd0JnQU1nQUF3QkdBQUFBQUFTQUFnQUFBQUFDQ0FDNGtha0FibU8zQUFvQUFnQURBQUFBQklBREFBQUFBQUlJQUxFcGpnQXJsOE1BQ2dBQ0FBUUFBZ1FDQUFrQUt3UUNBQUFBU0FRQUFEY0VBUUFCQm9BQUFBQUFBQUlJQU9TOGtRQXJZOEFBQkFJUUFIMldpZ0FyWThBQTVMeVJBTVI4eGdBakNBRUFBQUlIQWdBQUFBQUhEUUFCQUFBQUF3QmdBTWdBQXdCR0FBQUFBQVNBQkFBQUFBQUNDQUQ0MXNFQW53WEpBQW9BQWdBRkFBSUVBZ0FKQUNzRUFnQUFBRWdFQUFBM0JBRUFBUWFBQUFBQUFBQUNDQUFyYXNVQW45SEZBQVFDRUFERlE3NEFuOUhGQUN0cXhRQTQ2OHNBSXdnQkFBQUNCd0lBQUFBQUJ3MEFBUUFBQUFNQVlBRElBQU1BUmdBQUFBQUVnQVVBQUFBQUFnZ0FmN1NzQUlDTm1RQUtBQUlBQmdBQUFBU0FCZ0FBQUFBQ0NBQ0hITWdBeEZtTkFBb0FBZ0FIQUFBQUJJQUhBQUFBQUFJSUFFNC95d0RXZzI4QUNnQUNBQWdBQUFBRWdBZ0FBQUFBQWdnQUR2cXlBS1hoWFFBS0FBSUFDUUFBQUFTQUNRQUFBQUFDQ0FBR2twY0FZaFZxQUFvQUFnQUtBQUFBQklBS0FBQUFBQUlJQUQ5dmxBQlE2NGNBQ2dBQ0FBc0FBQUFFZ0FzQUFBQUFBZ2dBeGt4L0FERnpXQUFLQUFJQURBQUFBQVNBREFBQUFBQUNDQUMvNUdNQTdxWmtBQW9BQWdBTkFBSUVBZ0FJQUNzRUFnQUFBRWdFQUFBM0JBRUFBUWFBQUFBQUFBQUNDQUMvaEdjQTdyNWdBQVFDRUFDL1JHQUE3cjVnQUZpZVp3RHVmbWdBSXdnQkFBQUNCd0lBQUFBQUJ3MEFBUUFBQUFNQVlBRElBQU1BVHdBQUFBQUVnQTBBQUFBQUFnZ0FqbStDQUVTZE9nQUtBQUlBRGdBQ0JBSUFCd0FyQkFJQUFRQklCQUFBTndRQkFBRUdnQUFBQUFBQUFnZ0F3UUtHQUVRMVBnQUVBaEFBV3R4K0FOM09Md0RCQW9ZQVJEVStBQ01JQVFEL0FRY0JBUDhDQndJQUFBQUZCd0VBQXdBSERnQUJBQUFBQXdCZ0FNZ0FBd0JPU0FBQUFBQUVnQTRBQUFBQUFnZ0FUaXBxQUJQN0tBQUtBQUlBRHdBQUFBU0FEd0FBQUFBQ0NBQk9LbW9BRS9zS0FBb0FBZ0FRQURjRUFRQUJBQUFFZ0JBQUFBQUFBZ2dBTUtKTkFOTzFBUUFLQUFJQUVRQTNCQUVBQVFBQUJJQVJBQUFBQUFJSUFQLy9Pd0FUK3hrQUNnQUNBQklBQWdRQ0FBY0FLd1FDQUFBQVNBUUFBQWFBQUFBQUFBQUNDQUF6a3o4QUUyTVdBQVFDRUFETWJEZ0FFMk1XQURPVFB3QkdsaDBBSXdnQkFBQUNCd0lBQUFBQUJ3MEFBUUFBQUFNQVlBRElBQU1BVGdBQUFBQUVnQklBQUFBQUFnZ0FNS0pOQUZOQU1nQUtBQUlBRXdBM0JBRUFBUUFBQklBVEFBQUFBQUlJQVAvL0hRQVQreGtBQ2dBQ0FCUUFBQUFFZ0JRQUFBQUFBZ2dBLy84T0FDYjJNd0FLQUFJQUZRQUFBQVNBRlFBQUFBQUNDQUFBQVBIL0p2WXpBQW9BQWdBV0FBQUFCSUFXQUFBQUFBSUlBQUFBNHY4VCt4a0FDZ0FDQUJjQUFnUUNBQWNBS3dRQ0FBQUFTQVFBQUFhQUFBQUFBQUFDQ0FBMGsrWC9FMk1XQUFRQ0VBRE5iTjcvRTJNV0FEU1Q1ZjlHbGgwQUl3Z0JBQUFDQndJQUFBQUFCdzBBQVFBQUFBTUFZQURJQUFNQVRnQUFBQUFFZ0JjQUFBQUFBZ2dBQUFEeC93QUFBQUFLQUFJQUdBQUFBQVNBR0FBQUFBQUNDQUFCQU9MLzdRVG0vd29BQWdBWkFBQUFCSUFaQUFBQUFBSUlBQUVBOGYvYUNjei9DZ0FDQUJvQUFBQUVnQm9BQUFBQUFnZ0FBQUFQQU5vSnpQOEtBQUlBR3dBQUFBU0FHd0FBQUFBQ0NBQUFBQjRBN1FUbS93b0FBZ0FjQUFBQUJJQWNBQUFBQUFJSUFBQUFEd0FBQUFBQUNnQUNBQjBBQUFBRmdCNEFBQUFLQUFJQUhnQUVCZ1FBQVFBQUFBVUdCQUFDQUFBQUNnWUJBQUVBQUFXQUh3QUFBQW9BQWdBZkFBUUdCQUFDQUFBQUJRWUVBQU1BQUFBS0JnRUFBUUFBQllBZ0FBQUFDZ0FDQUNBQUJBWUVBQUlBQUFBRkJnUUFCQUFBQUFvR0FRQUJBQUFGZ0NFQUFBQUtBQUlBSVFBRUJnUUFBZ0FBQUFVR0JBQUZBQUFBQ2dZQkFBRUFBQVdBSWdBQUFBb0FBZ0FpQUFRR0JBQUZBQUFBQlFZRUFBWUFBQUFBQmdJQWdBQUFBQVdBSXdBQUFBb0FBZ0FqQUFRR0JBQUdBQUFBQlFZRUFBY0FBQUFBQmdJQWdBQUFBQVdBSkFBQUFBb0FBZ0FrQUFRR0JBQUhBQUFBQlFZRUFBZ0FBQUFBQmdJQWdBQUFBQVdBSlFBQUFBb0FBZ0FsQUFRR0JBQUlBQUFBQlFZRUFBa0FBQUFBQmdJQWdBQUFBQVdBSmdBQUFBb0FBZ0FtQUFRR0JBQUpBQUFBQlFZRUFBb0FBQUFBQmdJQWdBQUFBQVdBSndBQUFBb0FBZ0FuQUFRR0JBQUZBQUFBQlFZRUFBb0FBQUFBQmdJQWdBQUFBQVdBS0FBQUFBb0FBZ0FvQUFRR0JBQUpBQUFBQlFZRUFBc0FBQUFLQmdFQUFRQUFCWUFwQUFBQUNnQUNBQ2tBQkFZRUFBc0FBQUFGQmdRQURBQUFBQUFHQWdBQ0FBQUFCWUFxQUFBQUNnQUNBQ29BQkFZRUFBc0FBQUFGQmdRQURRQUFBQW9HQVFBQkFBQUZnQ3NBQUFBS0FBSUFLd0FFQmdRQURRQUFBQVVHQkFBT0FBQUFDZ1lCQUFFQUFBV0FMQUFBQUFvQUFnQXNBQVFHQkFBT0FBQUFCUVlFQUE4QUFBQUtCZ0VBQVFBQUJZQXRBQUFBQ2dBQ0FDMEFCQVlFQUE4QUFBQUZCZ1FBRUFBQUFBb0dBUUFCQUFBRmdDNEFBQUFLQUFJQUxnQUVCZ1FBRUFBQUFBVUdCQUFSQUFBQUNnWUJBQUVBQUFXQUx3QUFBQW9BQWdBdkFBUUdCQUFSQUFBQUJRWUVBQklBQUFBS0JnRUFBUUFBQllBd0FBQUFDZ0FDQURBQUJBWUVBQTRBQUFBRkJnUUFFZ0FBQUFvR0FRQUJBQUFGZ0RFQUFBQUtBQUlBTVFBRUJnUUFFUUFBQUFVR0JBQVRBQUFBQ2dZQkFBRUFBQVdBTWdBQUFBb0FBZ0F5QUFRR0JBQVRBQUFBQlFZRUFCUUFBQUFBQmdJQWdBQUFBQVdBTXdBQUFBb0FBZ0F6QUFRR0JBQVVBQUFBQlFZRUFCVUFBQUFBQmdJQWdBQUFBQVdBTkFBQUFBb0FBZ0EwQUFRR0JBQVZBQUFBQlFZRUFCWUFBQUFBQmdJQWdBQUFBQVdBTlFBQUFBb0FBZ0ExQUFRR0JBQVdBQUFBQlFZRUFCY0FBQUFBQmdJQWdBQUFBQVdBTmdBQUFBb0FBZ0EyQUFRR0JBQVhBQUFBQlFZRUFCZ0FBQUFBQmdJQWdBQUFBQVdBTndBQUFBb0FBZ0EzQUFRR0JBQVlBQUFBQlFZRUFCa0FBQUFBQmdJQWdBQUFBQVdBT0FBQUFBb0FBZ0E0QUFRR0JBQVpBQUFBQlFZRUFCb0FBQUFBQmdJQWdBQUFBQVdBT1FBQUFBb0FBZ0E1QUFRR0JBQWFBQUFBQlFZRUFCc0FBQUFBQmdJQWdBQUFBQVdBT2dBQUFBb0FBZ0E2QUFRR0JBQWJBQUFBQlFZRUFCd0FBQUFBQmdJQWdBQUFBQVdBT3dBQUFBb0FBZ0E3QUFRR0JBQVRBQUFBQlFZRUFCd0FBQUFBQmdJQWdBQUFBQVdBUEFBQUFBb0FBZ0E4QUFRR0JBQVhBQUFBQlFZRUFCd0FBQUFBQmdJQWdBQUFBQWVBUHdBQUFBUUNFQUJIMTY4QTJlV1FBRWZYcndDVHQzc0FDZ0FDQUQwQUFBb0NBQVFBQkFvQ0FBRUFEUUlNQUpPM2V3QkgxNjhBQUFBQUFBNENEQURaNVpBQVI5ZXZBQUFBQUFBUEFnd0FrN2Q3QUkwRnhRQUFBQUFBQUFBSGdFQUFBQUFFQWhBQUFBQUFBRmtwTHdBQUFBQUFFL3NaQUFvQUFnQStBQUFLQWdBRUFBUUtBZ0FCQUEwQ0RBQVQreGtBQUFBQUFBQUFBQUFPQWd3QVdTa3ZBQUFBQUFBQUFBQUFEd0lNQUJQN0dRQkdMaFVBQUFBQUFBQUFCNEJCQUFBQUJBSVFBQUFBQUFBME0vdi9BQUFBQU8wRTV2OEtBQUlBUHdBQUNnSUFCQUFFQ2dJQUFRQU5BZ3dBN1FUbS93QUFBQUFBQUFBQURnSU1BRFF6Ky84QUFBQUFBQUFBQUE4Q0RBRHRCT2IvUmk0VkFBQUFBQUFBQUFBQUFBQUFBQUFB</t>
        </r>
      </text>
    </comment>
    <comment ref="K319" authorId="0">
      <text>
        <r>
          <rPr>
            <sz val="9"/>
            <color indexed="81"/>
            <rFont val="Tahoma"/>
            <family val="2"/>
          </rPr>
          <t>QzIxSDE4RjNOM098TUFTVEVSIFNIRUVUUGljdHVyZSA0MDV8Vm1wRFJEQXhNREFFQXdJQkFBQUFBQUFBQUFBQUFBQ0FBQUFBQUFNQUZnQUFBRU5vWlcxRWNtRjNJREV5TGpBdU1pNHhNRGMyQkFJUUFNMXMzdi9haWN2L1ZNYkxBUFVlM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PSU1uQklXQ0FRQUFBQWtBQmdJQkFBQUFDUUFHUWdBQUJBSUFnQUJBQThJQWdBQkFBT0FQZ0FBQUFRQ0VBRE5iTjcvMm9uTC8xVEd5d0QxSHRnQUJJQUJBQUFBQUFJSUFQRnVwZ0JjT2RVQUNnQUNBQUlBQWdRQ0FBa0FLd1FDQUFBQVNBUUFBRGNFQVFBQkJvQUFBQUFBQUFJSUFDUUNxZ0JjQmRJQUJBSVFBTDNib2dCY0JkSUFKQUtxQVBVZTJBQWpDQUVBQUFJSEFnQUFBQUFIRFFBQkFBQUFBd0JnQU1nQUF3QkdBQUFBQUFTQUFnQUFBQUFDQ0FDNGtha0FibU8zQUFvQUFnQURBQUFBQklBREFBQUFBQUlJQUxFcGpnQXJsOE1BQ2dBQ0FBUUFBZ1FDQUFrQUt3UUNBQUFBU0FRQUFEY0VBUUFCQm9BQUFBQUFBQUlJQU9TOGtRQXJZOEFBQkFJUUFIMldpZ0FyWThBQTVMeVJBTVI4eGdBakNBRUFBQUlIQWdBQUFBQUhEUUFCQUFBQUF3QmdBTWdBQXdCR0FBQUFBQVNBQkFBQUFBQUNDQUQ0MXNFQW53WEpBQW9BQWdBRkFBSUVBZ0FKQUNzRUFnQUFBRWdFQUFBM0JBRUFBUWFBQUFBQUFBQUNDQUFyYXNVQW45SEZBQVFDRUFERlE3NEFuOUhGQUN0cXhRQTQ2OHNBSXdnQkFBQUNCd0lBQUFBQUJ3MEFBUUFBQUFNQVlBRElBQU1BUmdBQUFBQUVnQVVBQUFBQUFnZ0FmN1NzQUlDTm1RQUtBQUlBQmdBQUFBU0FCZ0FBQUFBQ0NBQ0hITWdBeEZtTkFBb0FBZ0FIQUFBQUJJQUhBQUFBQUFJSUFFNC95d0RXZzI4QUNnQUNBQWdBQUFBRWdBZ0FBQUFBQWdnQUR2cXlBS1hoWFFBS0FBSUFDUUFBQUFTQUNRQUFBQUFDQ0FBR2twY0FZaFZxQUFvQUFnQUtBQUFBQklBS0FBQUFBQUlJQUQ5dmxBQlE2NGNBQ2dBQ0FBc0FBQUFFZ0FzQUFBQUFBZ2dBeGt4L0FERnpXQUFLQUFJQURBQUFBQVNBREFBQUFBQUNDQUMvNUdNQTdxWmtBQW9BQWdBTkFBSUVBZ0FJQUNzRUFnQUFBRWdFQUFBM0JBRUFBUWFBQUFBQUFBQUNDQUMvaEdjQTdyNWdBQVFDRUFDL1JHQUE3cjVnQUZpZVp3RHVmbWdBSXdnQkFBQUNCd0lBQUFBQUJ3MEFBUUFBQUFNQVlBRElBQU1BVHdBQUFBQUVnQTBBQUFBQUFnZ0FqbStDQUVTZE9nQUtBQUlBRGdBQ0JBSUFCd0FyQkFJQUFRQklCQUFBTndRQkFBRUdnQUFBQUFBQUFnZ0F3UUtHQUVRMVBnQUVBaEFBV3R4K0FOM09Md0RCQW9ZQVJEVStBQ01JQVFEL0FRY0JBUDhDQndJQUFBQUZCd0VBQXdBSERnQUJBQUFBQXdCZ0FNZ0FBd0JPU0FBQUFBQUVnQTRBQUFBQUFnZ0FUaXBxQUJQN0tBQUtBQUlBRHdBQUFBU0FEd0FBQUFBQ0NBQk9LbW9BRS9zS0FBb0FBZ0FRQURjRUFRQUJBQUFFZ0JBQUFBQUFBZ2dBTUtKTkFOTzFBUUFLQUFJQUVRQTNCQUVBQVFBQUJJQVJBQUFBQUFJSUFQLy9Pd0FUK3hrQUNnQUNBQklBQWdRQ0FBY0FLd1FDQUFBQVNBUUFBQWFBQUFBQUFBQUNDQUF6a3o4QUUyTVdBQVFDRUFETWJEZ0FFMk1XQURPVFB3QkdsaDBBSXdnQkFBQUNCd0lBQUFBQUJ3MEFBUUFBQUFNQVlBRElBQU1BVGdBQUFBQUVnQklBQUFBQUFnZ0FNS0pOQUZOQU1nQUtBQUlBRXdBM0JBRUFBUUFBQklBVEFBQUFBQUlJQVAvL0hRQVQreGtBQ2dBQ0FCUUFBQUFFZ0JRQUFBQUFBZ2dBLy84T0FDYjJNd0FLQUFJQUZRQUFBQVNBRlFBQUFBQUNDQUFBQVBIL0p2WXpBQW9BQWdBV0FBQUFCSUFXQUFBQUFBSUlBQUFBNHY4VCt4a0FDZ0FDQUJjQUFnUUNBQWNBS3dRQ0FBQUFTQVFBQUFhQUFBQUFBQUFDQ0FBMGsrWC9FMk1XQUFRQ0VBRE5iTjcvRTJNV0FEU1Q1ZjlHbGgwQUl3Z0JBQUFDQndJQUFBQUFCdzBBQVFBQUFBTUFZQURJQUFNQVRnQUFBQUFFZ0JjQUFBQUFBZ2dBQUFEeC93QUFBQUFLQUFJQUdBQUFBQVNBR0FBQUFBQUNDQUFCQU9MLzdRVG0vd29BQWdBWkFBQUFCSUFaQUFBQUFBSUlBQUVBOGYvYUNjei9DZ0FDQUJvQUFBQUVnQm9BQUFBQUFnZ0FBQUFQQU5vSnpQOEtBQUlBR3dBQUFBU0FHd0FBQUFBQ0NBQUFBQjRBN1FUbS93b0FBZ0FjQUFBQUJJQWNBQUFBQUFJSUFBQUFEd0FBQUFBQUNnQUNBQjBBQUFBRmdCNEFBQUFLQUFJQUhnQUVCZ1FBQVFBQUFBVUdCQUFDQUFBQUNnWUJBQUVBQUFXQUh3QUFBQW9BQWdBZkFBUUdCQUFDQUFBQUJRWUVBQU1BQUFBS0JnRUFBUUFBQllBZ0FBQUFDZ0FDQUNBQUJBWUVBQUlBQUFBRkJnUUFCQUFBQUFvR0FRQUJBQUFGZ0NFQUFBQUtBQUlBSVFBRUJnUUFBZ0FBQUFVR0JBQUZBQUFBQ2dZQkFBRUFBQVdBSWdBQUFBb0FBZ0FpQUFRR0JBQUZBQUFBQlFZRUFBWUFBQUFBQmdJQWdBQUFBQVdBSXdBQUFBb0FBZ0FqQUFRR0JBQUdBQUFBQlFZRUFBY0FBQUFBQmdJQWdBQUFBQVdBSkFBQUFBb0FBZ0FrQUFRR0JBQUhBQUFBQlFZRUFBZ0FBQUFBQmdJQWdBQUFBQVdBSlFBQUFBb0FBZ0FsQUFRR0JBQUlBQUFBQlFZRUFBa0FBQUFBQmdJQWdBQUFBQVdBSmdBQUFBb0FBZ0FtQUFRR0JBQUpBQUFBQlFZRUFBb0FBQUFBQmdJQWdBQUFBQVdBSndBQUFBb0FBZ0FuQUFRR0JBQUZBQUFBQlFZRUFBb0FBQUFBQmdJQWdBQUFBQVdBS0FBQUFBb0FBZ0FvQUFRR0JBQUpBQUFBQlFZRUFBc0FBQUFLQmdFQUFRQUFCWUFwQUFBQUNnQUNBQ2tBQkFZRUFBc0FBQUFGQmdRQURBQUFBQUFHQWdBQ0FBQUFCWUFxQUFBQUNnQUNBQ29BQkFZRUFBc0FBQUFGQmdRQURRQUFBQW9HQVFBQkFBQUZnQ3NBQUFBS0FBSUFLd0FFQmdRQURRQUFBQVVHQkFBT0FBQUFDZ1lCQUFFQUFBV0FMQUFBQUFvQUFnQXNBQVFHQkFBT0FBQUFCUVlFQUE4QUFBQUtCZ0VBQVFBQUJZQXRBQUFBQ2dBQ0FDMEFCQVlFQUE4QUFBQUZCZ1FBRUFBQUFBb0dBUUFCQUFBRmdDNEFBQUFLQUFJQUxnQUVCZ1FBRUFBQUFBVUdCQUFSQUFBQUNnWUJBQUVBQUFXQUx3QUFBQW9BQWdBdkFBUUdCQUFSQUFBQUJRWUVBQklBQUFBS0JnRUFBUUFBQllBd0FBQUFDZ0FDQURBQUJBWUVBQTRBQUFBRkJnUUFFZ0FBQUFvR0FRQUJBQUFGZ0RFQUFBQUtBQUlBTVFBRUJnUUFFUUFBQUFVR0JBQVRBQUFBQ2dZQkFBRUFBQVdBTWdBQUFBb0FBZ0F5QUFRR0JBQVRBQUFBQlFZRUFCUUFBQUFBQmdJQWdBQUFBQVdBTXdBQUFBb0FBZ0F6QUFRR0JBQVVBQUFBQlFZRUFCVUFBQUFBQmdJQWdBQUFBQVdBTkFBQUFBb0FBZ0EwQUFRR0JBQVZBQUFBQlFZRUFCWUFBQUFBQmdJQWdBQUFBQVdBTlFBQUFBb0FBZ0ExQUFRR0JBQVdBQUFBQlFZRUFCY0FBQUFBQmdJQWdBQUFBQVdBTmdBQUFBb0FBZ0EyQUFRR0JBQVhBQUFBQlFZRUFCZ0FBQUFBQmdJQWdBQUFBQVdBTndBQUFBb0FBZ0EzQUFRR0JBQVlBQUFBQlFZRUFCa0FBQUFBQmdJQWdBQUFBQVdBT0FBQUFBb0FBZ0E0QUFRR0JBQVpBQUFBQlFZRUFCb0FBQUFBQmdJQWdBQUFBQVdBT1FBQUFBb0FBZ0E1QUFRR0JBQWFBQUFBQlFZRUFCc0FBQUFBQmdJQWdBQUFBQVdBT2dBQUFBb0FBZ0E2QUFRR0JBQWJBQUFBQlFZRUFCd0FBQUFBQmdJQWdBQUFBQVdBT3dBQUFBb0FBZ0E3QUFRR0JBQVRBQUFBQlFZRUFCd0FBQUFBQmdJQWdBQUFBQVdBUEFBQUFBb0FBZ0E4QUFRR0JBQVhBQUFBQlFZRUFCd0FBQUFBQmdJQWdBQUFBQWVBUHdBQUFBUUNFQUJIMTY4QTJlV1FBRWZYcndDVHQzc0FDZ0FDQUQwQUFBb0NBQVFBQkFvQ0FBRUFEUUlNQUpPM2V3QkgxNjhBQUFBQUFBNENEQURaNVpBQVI5ZXZBQUFBQUFBUEFnd0FrN2Q3QUkwRnhRQUFBQUFBQUFBSGdFQUFBQUFFQWhBQUFBQUFBRmtwTHdBQUFBQUFFL3NaQUFvQUFnQStBQUFLQWdBRUFBUUtBZ0FCQUEwQ0RBQVQreGtBQUFBQUFBQUFBQUFPQWd3QVdTa3ZBQUFBQUFBQUFBQUFEd0lNQUJQN0dRQkdMaFVBQUFBQUFBQUFCNEJCQUFBQUJBSVFBQUFBQUFBME0vdi9BQUFBQU8wRTV2OEtBQUlBUHdBQUNnSUFCQUFFQ2dJQUFRQU5BZ3dBN1FUbS93QUFBQUFBQUFBQURnSU1BRFF6Ky84QUFBQUFBQUFBQUE4Q0RBRHRCT2IvUmk0VkFBQUFBQUFBQUFBQUFBQUFBQUFB</t>
        </r>
      </text>
    </comment>
    <comment ref="J320" authorId="0">
      <text>
        <r>
          <rPr>
            <sz val="9"/>
            <color indexed="81"/>
            <rFont val="Tahoma"/>
            <family val="2"/>
          </rPr>
          <t>QzE3SDE4Q2xONU8yfE1BU1RFUiBTSEVFVFBpY3R1cmUgNjIzfFZtcERSREF4TURBRUF3SUJBQUFBQUFBQUFBQUFBQUNBQUFBQUFBTUFGZ0FBQUVOb1pXMUVjbUYzSURFeUxqQXVNaTR4TURjMkJBSVFBTTFzM3Y5VDdCWC9tYmxPQURucF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Gx4VVFnV0NBUUFBQUFrQUJnSUJBQUFBQ1FBR1FnQUFCQUlBZ0FCQUE4SUFnQUJBQU9BTndBQUFBUUNFQUROYk43L1Urd1YvNW01VGdBNTZWd0FCSUFCQUFBQUFBSUlBUC8vSFFCVExCYi9DZ0FDQUFJQU53UUJBQUVBQUFTQUFnQUFBQUFDQ0FELy93NEFaeWN3L3dvQUFnQURBQUlFQWdBSUFDc0VBZ0FBQUVnRUFBQTNCQUVBQVFhQUFBQUFBQUFDQ0FEL254SUFaejhzL3dRQ0VBRC9Yd3NBWno4cy81bTVFZ0JuL3pQL0l3Z0JBQUFDQndJQUFBQUFCdzBBQVFBQUFBTUFZQURJQUFNQVR3QUFBQUFFZ0FNQUFBQUFBZ2dBLy84ZEFIb2lTdjhLQUFJQUJBQUFBQVNBQkFBQUFBQUNDQUQvL3pzQWVpSksvd29BQWdBRkFBQUFCSUFGQUFBQUFBSUlBUC8vU2dDTkhXVC9DZ0FDQUFZQUFBQUVnQVlBQUFBQUFnZ0EvLzg3QUtBWWZ2OEtBQUlBQndBQUFBU0FCd0FBQUFBQ0NBRC8vMG9BdEJPWS93b0FBZ0FJQUFJRUFnQUlBQ3NFQWdBQUFFZ0VBQUEzQkFFQUFRYUFBQUFBQUFBQ0NBRC9uMDRBdEN1VS93UUNFQUQvWDBjQXRDdVUvNW01VGdDMDY1di9Jd2dCQUFBQ0J3SUFBQUFBQncwQUFRQUFBQU1BWUFESUFBTUFUd0FBQUFBRWdBZ0FBQUFBQWdnQS8vODdBTWNPc3Y4S0FBSUFDUUEzQkFFQUFRQUFCSUFKQUFBQUFBSUlBUC8vSFFDZ0dINy9DZ0FDQUFvQUFBQUVnQW9BQUFBQUFnZ0EvLzhPQUxRVG1QOEtBQUlBQ3dBQ0JBSUFCd0FyQkFJQUFRQklCQUFBTndRQkFBRUdnQUFBQUFBQUFnZ0F1enNLQUxSN2xQOEVBaEFBVlJVREFMUjdsUDh6a3hJQTU2NmIveU1JQVFBQUFnY0NBQUFBQlFjQkFBUUVCd1lBQWdBQ0FBTUFBQWNPQUFFQUFBQURBR0FBeUFBREFFNUlBQUFBQUFTQUN3QUFBQUFDQ0FELy94MEF4dzZ5L3dvQUFnQU1BRGNFQVFBQkFBQUVnQXdBQUFBQUFnZ0EvLzhPQU5vSnpQOEtBQUlBRFFBQUFBU0FEUUFBQUFBQ0NBQUFBUEgvMmduTS93b0FBZ0FPQUFBQUJJQU9BQUFBQUFJSUFBQUE0di90Qk9iL0NnQUNBQThBQUFBRWdBOEFBQUFBQWdnQUFBRHgvd0FBQUFBS0FBSUFFQUFBQUFTQUVBQUFBQUFDQ0FBQkFPTC9FL3NaQUFvQUFnQVJBQUlFQWdBSEFDc0VBZ0FBQUVnRUFBQUdnQUFBQUFBQUFnZ0FOSlBsL3hOakZnQUVBaEFBeld6ZS94TmpGZ0EwaytYL1JwWWRBQ01JQVFBQUFnY0NBQUFBQUFjTkFBRUFBQUFEQUdBQXlBQURBRTRBQUFBQUJJQVJBQUFBQUFJSUFBRUE4ZjhtOWpNQUNnQUNBQklBQUFBRWdCSUFBQUFBQWdnQUFRRGkvem54VFFBS0FBSUFFd0FDQkFJQUJ3QXJCQUlBQWdCSUJBQUFOd1FCQUFFR2dBQUFBQUFBQWdnQU5KUGwvemxaU2dBRUFoQUF6V3plL3psWlNnQm54dWYvT2VsY0FDTUlBUUFBQWdjQ0FBQUFCUWNCQUFFQUJ3OEFBUUFBQUFNQVlBRElBQU1BVGtneUFBQUFBQVNBRXdBQUFBQUNDQUFBQUE4QUp2WXpBQW9BQWdBVUFBSUVBZ0FIQUNzRUFnQUFBRWdFQUFBR2dBQUFBQUFBQWdnQU01TVNBQ1plTUFBRUFoQUF6R3dMQUNaZU1BQXpreElBV1pFM0FDTUlBUUFBQWdjQ0FBQUFBQWNOQUFFQUFBQURBR0FBeUFBREFFNEFBQUFBQklBVUFBQUFBQUlJQUFBQUhnQVQreGtBQ2dBQ0FCVUFBQUFFZ0JVQUFBQUFBZ2dBQUFBOEFCUDdHUUFLQUFJQUZnQUNCQUlBQndBckJBSUFBZ0JJQkFBQU53UUJBQUVHZ0FBQUFBQUFBZ2dBTTVNL0FCTmpGZ0FFQWhBQXpHdzRBQk5qRmdCbXhrRUFFL01vQUNNSUFRQUFBZ2NDQUFBQUJRY0JBQUVBQnc4QUFRQUFBQU1BWUFESUFBTUFUa2d5QUFBQUFBU0FGZ0FBQUFBQ0NBQUFBQThBQUFBQUFBb0FBZ0FYQUFBQUJJQVhBQUFBQUFJSUFQLy9IUUR0Qk9iL0NnQUNBQmdBQUFBRWdCZ0FBQUFBQWdnQS8vODdBTzBFNXY4S0FBSUFHUUFDQkFJQUVRQXJCQUlBQUFCSUJBQUFOd1FCQUFFR2dBQUFBQUFBQWdnQS81OC9BTzFzNHY4RUFoQUEvMTg0QU8xczR2K1p1VDhBVk5Qci95TUlBUUFBQWdjQ0FBQUFCUWNCQUFFQUJ3NEFBUUFBQUFNQVlBRElBQU1BUTJ3QUFBQUFCSUFaQUFBQUFBSUlBUC8vRGdDTkhXVC9DZ0FDQUJvQUFBQUZnQnNBQUFBS0FBSUFHd0FFQmdRQUFRQUFBQVVHQkFBQ0FBQUFDZ1lCQUFFQUFBV0FIQUFBQUFvQUFnQWNBQVFHQkFBQ0FBQUFCUVlFQUFNQUFBQUtCZ0VBQVFBQUJZQWRBQUFBQ2dBQ0FCMEFCQVlFQUFNQUFBQUZCZ1FBQkFBQUFBQUdBZ0NBQUFBQUJZQWVBQUFBQ2dBQ0FCNEFCQVlFQUFRQUFBQUZCZ1FBQlFBQUFBQUdBZ0NBQUFBQUJZQWZBQUFBQ2dBQ0FCOEFCQVlFQUFVQUFBQUZCZ1FBQmdBQUFBQUdBZ0NBQUFBQUJZQWdBQUFBQ2dBQ0FDQUFCQVlFQUFZQUFBQUZCZ1FBQndBQUFBb0dBUUFCQUFBRmdDRUFBQUFLQUFJQUlRQUVCZ1FBQndBQUFBVUdCQUFJQUFBQUNnWUJBQUVBQUFXQUlnQUFBQW9BQWdBaUFBUUdCQUFHQUFBQUJRWUVBQWtBQUFBQUJnSUFnQUFBQUFXQUl3QUFBQW9BQWdBakFBUUdCQUFKQUFBQUJRWUVBQW9BQUFBS0JnRUFBUUFBQllBa0FBQUFDZ0FDQUNRQUJBWUVBQW9BQUFBRkJnUUFDd0FBQUFvR0FRQUJBQUFGZ0NVQUFBQUtBQUlBSlFBRUJnUUFDd0FBQUFVR0JBQU1BQUFBQ2dZQkFBR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VJBQUFBQlFZRUFCSUFBQUFLQmdFQUFRQUFCWUFzQUFBQUNnQUNBQ3dBQkFZRUFCRUFBQUFGQmdRQUV3QUFBQUFHQWdDQUFBQUFCWUF0QUFBQUNnQUNBQzBBQkFZRUFCTUFBQUFGQmdRQUZBQUFBQUFHQWdDQUFBQUFCWUF1QUFBQUNnQUNBQzRBQkFZRUFCUUFBQUFGQmdRQUZRQUFBQW9HQVFBQkFBQUZnQzhBQUFBS0FBSUFMd0FFQmdRQUZBQUFBQVVHQkFBV0FBQUFBQVlDQUlBQUFBQUZnREFBQUFBS0FBSUFNQUFFQmdRQUR3QUFBQVVHQkFBV0FBQUFBQVlDQUlBQUFBQUZnREVBQUFBS0FBSUFNUUFFQmdRQUZnQUFBQVVHQkFBWEFBQUFBQVlDQUlBQUFBQUZnRElBQUFBS0FBSUFNZ0FFQmdRQURBQUFBQVVHQkFBWEFBQUFBQVlDQUlBQUFBQUZnRE1BQUFBS0FBSUFNd0FFQmdRQUZ3QUFBQVVHQkFBWUFBQUFDZ1lCQUFFQUFBV0FOQUFBQUFvQUFnQTBBQVFHQkFBSkFBQUFCUVlFQUJrQUFBQUFCZ0lBZ0FBQUFBV0FOUUFBQUFvQUFnQTFBQVFHQkFBREFBQUFCUVlFQUJrQUFBQUFCZ0lBZ0FBQUFBZUFPQUFBQUFRQ0VBRC8veXdBMUV0NS8vLy9MQUNOSFdUL0NnQUNBRFlBQUFvQ0FBUUFCQW9DQUFFQURRSU1BSTBkWlAvLy95d0FBQUFBQUE0Q0RBRFVTM24vLy84c0FBQUFBQUFQQWd3QWpSMWsvMFl1UWdBQUFBQUFBQUFIZ0RrQUFBQUVBaEFBQUFBQUFEUXorLzhBQUFBQTdRVG0vd29BQWdBM0FBQUtBZ0FFQUFRS0FnQUJBQTBDREFEdEJPYi9BQUFBQUFBQUFBQU9BZ3dBTkRQNy93QUFBQUFBQUFBQUR3SU1BTzBFNXY5R0xoVUFBQUFBQUFBQUI0QTZBQUFBQkFJUUFBQUFBQUJaS1M4QUFBQUFBQlA3R1FBS0FBSUFPQUFBQ2dJQUJBQUVDZ0lBQVFBTkFnd0FFL3NaQUFBQUFBQUFBQUFBRGdJTUFGa3BMd0FBQUFBQUFBQUFBQThDREFBVCt4a0FSaTRWQUFBQUFBQUFBQUFBQUFBQUFBQUE=</t>
        </r>
      </text>
    </comment>
    <comment ref="K320" authorId="0">
      <text>
        <r>
          <rPr>
            <sz val="9"/>
            <color indexed="81"/>
            <rFont val="Tahoma"/>
            <family val="2"/>
          </rPr>
          <t>QzE3SDE4Q2xONU8yfE1BU1RFUiBTSEVFVFBpY3R1cmUgNjIzfFZtcERSREF4TURBRUF3SUJBQUFBQUFBQUFBQUFBQUNBQUFBQUFBTUFGZ0FBQUVOb1pXMUVjbUYzSURFeUxqQXVNaTR4TURjMkJBSVFBTTFzM3Y5VDdCWC9tYmxPQURucF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Gx4VVFnV0NBUUFBQUFrQUJnSUJBQUFBQ1FBR1FnQUFCQUlBZ0FCQUE4SUFnQUJBQU9BTndBQUFBUUNFQUROYk43L1Urd1YvNW01VGdBNTZWd0FCSUFCQUFBQUFBSUlBUC8vSFFCVExCYi9DZ0FDQUFJQU53UUJBQUVBQUFTQUFnQUFBQUFDQ0FELy93NEFaeWN3L3dvQUFnQURBQUlFQWdBSUFDc0VBZ0FBQUVnRUFBQTNCQUVBQVFhQUFBQUFBQUFDQ0FEL254SUFaejhzL3dRQ0VBRC9Yd3NBWno4cy81bTVFZ0JuL3pQL0l3Z0JBQUFDQndJQUFBQUFCdzBBQVFBQUFBTUFZQURJQUFNQVR3QUFBQUFFZ0FNQUFBQUFBZ2dBLy84ZEFIb2lTdjhLQUFJQUJBQUFBQVNBQkFBQUFBQUNDQUQvL3pzQWVpSksvd29BQWdBRkFBQUFCSUFGQUFBQUFBSUlBUC8vU2dDTkhXVC9DZ0FDQUFZQUFBQUVnQVlBQUFBQUFnZ0EvLzg3QUtBWWZ2OEtBQUlBQndBQUFBU0FCd0FBQUFBQ0NBRC8vMG9BdEJPWS93b0FBZ0FJQUFJRUFnQUlBQ3NFQWdBQUFFZ0VBQUEzQkFFQUFRYUFBQUFBQUFBQ0NBRC9uMDRBdEN1VS93UUNFQUQvWDBjQXRDdVUvNW01VGdDMDY1di9Jd2dCQUFBQ0J3SUFBQUFBQncwQUFRQUFBQU1BWUFESUFBTUFUd0FBQUFBRWdBZ0FBQUFBQWdnQS8vODdBTWNPc3Y4S0FBSUFDUUEzQkFFQUFRQUFCSUFKQUFBQUFBSUlBUC8vSFFDZ0dINy9DZ0FDQUFvQUFBQUVnQW9BQUFBQUFnZ0EvLzhPQUxRVG1QOEtBQUlBQ3dBQ0JBSUFCd0FyQkFJQUFRQklCQUFBTndRQkFBRUdnQUFBQUFBQUFnZ0F1enNLQUxSN2xQOEVBaEFBVlJVREFMUjdsUDh6a3hJQTU2NmIveU1JQVFBQUFnY0NBQUFBQlFjQkFBUUVCd1lBQWdBQ0FBTUFBQWNPQUFFQUFBQURBR0FBeUFBREFFNUlBQUFBQUFTQUN3QUFBQUFDQ0FELy94MEF4dzZ5L3dvQUFnQU1BRGNFQVFBQkFBQUVnQXdBQUFBQUFnZ0EvLzhPQU5vSnpQOEtBQUlBRFFBQUFBU0FEUUFBQUFBQ0NBQUFBUEgvMmduTS93b0FBZ0FPQUFBQUJJQU9BQUFBQUFJSUFBQUE0di90Qk9iL0NnQUNBQThBQUFBRWdBOEFBQUFBQWdnQUFBRHgvd0FBQUFBS0FBSUFFQUFBQUFTQUVBQUFBQUFDQ0FBQkFPTC9FL3NaQUFvQUFnQVJBQUlFQWdBSEFDc0VBZ0FBQUVnRUFBQUdnQUFBQUFBQUFnZ0FOSlBsL3hOakZnQUVBaEFBeld6ZS94TmpGZ0EwaytYL1JwWWRBQ01JQVFBQUFnY0NBQUFBQUFjTkFBRUFBQUFEQUdBQXlBQURBRTRBQUFBQUJJQVJBQUFBQUFJSUFBRUE4ZjhtOWpNQUNnQUNBQklBQUFBRWdCSUFBQUFBQWdnQUFRRGkvem54VFFBS0FBSUFFd0FDQkFJQUJ3QXJCQUlBQWdCSUJBQUFOd1FCQUFFR2dBQUFBQUFBQWdnQU5KUGwvemxaU2dBRUFoQUF6V3plL3psWlNnQm54dWYvT2VsY0FDTUlBUUFBQWdjQ0FBQUFCUWNCQUFFQUJ3OEFBUUFBQUFNQVlBRElBQU1BVGtneUFBQUFBQVNBRXdBQUFBQUNDQUFBQUE4QUp2WXpBQW9BQWdBVUFBSUVBZ0FIQUNzRUFnQUFBRWdFQUFBR2dBQUFBQUFBQWdnQU01TVNBQ1plTUFBRUFoQUF6R3dMQUNaZU1BQXpreElBV1pFM0FDTUlBUUFBQWdjQ0FBQUFBQWNOQUFFQUFBQURBR0FBeUFBREFFNEFBQUFBQklBVUFBQUFBQUlJQUFBQUhnQVQreGtBQ2dBQ0FCVUFBQUFFZ0JVQUFBQUFBZ2dBQUFBOEFCUDdHUUFLQUFJQUZnQUNCQUlBQndBckJBSUFBZ0JJQkFBQU53UUJBQUVHZ0FBQUFBQUFBZ2dBTTVNL0FCTmpGZ0FFQWhBQXpHdzRBQk5qRmdCbXhrRUFFL01vQUNNSUFRQUFBZ2NDQUFBQUJRY0JBQUVBQnc4QUFRQUFBQU1BWUFESUFBTUFUa2d5QUFBQUFBU0FGZ0FBQUFBQ0NBQUFBQThBQUFBQUFBb0FBZ0FYQUFBQUJJQVhBQUFBQUFJSUFQLy9IUUR0Qk9iL0NnQUNBQmdBQUFBRWdCZ0FBQUFBQWdnQS8vODdBTzBFNXY4S0FBSUFHUUFDQkFJQUVRQXJCQUlBQUFCSUJBQUFOd1FCQUFFR2dBQUFBQUFBQWdnQS81OC9BTzFzNHY4RUFoQUEvMTg0QU8xczR2K1p1VDhBVk5Qci95TUlBUUFBQWdjQ0FBQUFCUWNCQUFFQUJ3NEFBUUFBQUFNQVlBRElBQU1BUTJ3QUFBQUFCSUFaQUFBQUFBSUlBUC8vRGdDTkhXVC9DZ0FDQUJvQUFBQUZnQnNBQUFBS0FBSUFHd0FFQmdRQUFRQUFBQVVHQkFBQ0FBQUFDZ1lCQUFFQUFBV0FIQUFBQUFvQUFnQWNBQVFHQkFBQ0FBQUFCUVlFQUFNQUFBQUtCZ0VBQVFBQUJZQWRBQUFBQ2dBQ0FCMEFCQVlFQUFNQUFBQUZCZ1FBQkFBQUFBQUdBZ0NBQUFBQUJZQWVBQUFBQ2dBQ0FCNEFCQVlFQUFRQUFBQUZCZ1FBQlFBQUFBQUdBZ0NBQUFBQUJZQWZBQUFBQ2dBQ0FCOEFCQVlFQUFVQUFBQUZCZ1FBQmdBQUFBQUdBZ0NBQUFBQUJZQWdBQUFBQ2dBQ0FDQUFCQVlFQUFZQUFBQUZCZ1FBQndBQUFBb0dBUUFCQUFBRmdDRUFBQUFLQUFJQUlRQUVCZ1FBQndBQUFBVUdCQUFJQUFBQUNnWUJBQUVBQUFXQUlnQUFBQW9BQWdBaUFBUUdCQUFHQUFBQUJRWUVBQWtBQUFBQUJnSUFnQUFBQUFXQUl3QUFBQW9BQWdBakFBUUdCQUFKQUFBQUJRWUVBQW9BQUFBS0JnRUFBUUFBQllBa0FBQUFDZ0FDQUNRQUJBWUVBQW9BQUFBRkJnUUFDd0FBQUFvR0FRQUJBQUFGZ0NVQUFBQUtBQUlBSlFBRUJnUUFDd0FBQUFVR0JBQU1BQUFBQ2dZQkFBR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VJBQUFBQlFZRUFCSUFBQUFLQmdFQUFRQUFCWUFzQUFBQUNnQUNBQ3dBQkFZRUFCRUFBQUFGQmdRQUV3QUFBQUFHQWdDQUFBQUFCWUF0QUFBQUNnQUNBQzBBQkFZRUFCTUFBQUFGQmdRQUZBQUFBQUFHQWdDQUFBQUFCWUF1QUFBQUNnQUNBQzRBQkFZRUFCUUFBQUFGQmdRQUZRQUFBQW9HQVFBQkFBQUZnQzhBQUFBS0FBSUFMd0FFQmdRQUZBQUFBQVVHQkFBV0FBQUFBQVlDQUlBQUFBQUZnREFBQUFBS0FBSUFNQUFFQmdRQUR3QUFBQVVHQkFBV0FBQUFBQVlDQUlBQUFBQUZnREVBQUFBS0FBSUFNUUFFQmdRQUZnQUFBQVVHQkFBWEFBQUFBQVlDQUlBQUFBQUZnRElBQUFBS0FBSUFNZ0FFQmdRQURBQUFBQVVHQkFBWEFBQUFBQVlDQUlBQUFBQUZnRE1BQUFBS0FBSUFNd0FFQmdRQUZ3QUFBQVVHQkFBWUFBQUFDZ1lCQUFFQUFBV0FOQUFBQUFvQUFnQTBBQVFHQkFBSkFBQUFCUVlFQUJrQUFBQUFCZ0lBZ0FBQUFBV0FOUUFBQUFvQUFnQTFBQVFHQkFBREFBQUFCUVlFQUJrQUFBQUFCZ0lBZ0FBQUFBZUFPQUFBQUFRQ0VBRC8veXdBMUV0NS8vLy9MQUNOSFdUL0NnQUNBRFlBQUFvQ0FBUUFCQW9DQUFFQURRSU1BSTBkWlAvLy95d0FBQUFBQUE0Q0RBRFVTM24vLy84c0FBQUFBQUFQQWd3QWpSMWsvMFl1UWdBQUFBQUFBQUFIZ0RrQUFBQUVBaEFBQUFBQUFEUXorLzhBQUFBQTdRVG0vd29BQWdBM0FBQUtBZ0FFQUFRS0FnQUJBQTBDREFEdEJPYi9BQUFBQUFBQUFBQU9BZ3dBTkRQNy93QUFBQUFBQUFBQUR3SU1BTzBFNXY5R0xoVUFBQUFBQUFBQUI0QTZBQUFBQkFJUUFBQUFBQUJaS1M4QUFBQUFBQlA3R1FBS0FBSUFPQUFBQ2dJQUJBQUVDZ0lBQVFBTkFnd0FFL3NaQUFBQUFBQUFBQUFBRGdJTUFGa3BMd0FBQUFBQUFBQUFBQThDREFBVCt4a0FSaTRWQUFBQUFBQUFBQUFBQUFBQUFBQUE=</t>
        </r>
      </text>
    </comment>
    <comment ref="J321" authorId="0">
      <text>
        <r>
          <rPr>
            <sz val="9"/>
            <color indexed="81"/>
            <rFont val="Tahoma"/>
            <family val="2"/>
          </rPr>
          <t>QzIySDI4TjJPMnxNQVNURVIgU0hFRVRQaWN0dXJlIDY1N3xWbXBEUkRBeE1EQUVBd0lCQUFBQUFBQUFBQUFBQUFDQUFBQUFBQU1BRmdBQUFFTm9aVzFFY21GM0lERXlMakF1TWk0eE1EYzJCQUlRQUNlUncvOEJnUC8velpPSEFNQU9C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5QUFBQUJBSVFBQUFBQUFBQUFBQUFBSURHQkxLeEZRa1dDQVFBQUFBa0FCZ0lCQUFBQUNRQUdRZ0FBQkFJQWdBQkFBOElBZ0FCQUFPQU9RQUFBQVFDRUFBbmtjUC9BWUQvLzgyVGh3REFEZ1FCQklBQkFBQUFBQUlJQUFBQXhQODU4VTBBQ2dBQ0FBSUFOd1FCQUFFQUFBU0FBZ0FBQUFBQ0NBQUFBTlAvVE94bkFBb0FBZ0FEQUFJRUFnQUlBQ3NFQWdBQUFFZ0VBQUEzQkFFQUFRYUFBQUFBQUFBQ0NBQUFvTmIvVEFSa0FBUUNFQUFBWU0vL1RBUmtBSnE1MXY5TXhHc0FJd2dCQUFBQ0J3SUFBQUFBQncwQUFRQUFBQU1BWUFESUFBTUFUd0FBQUFBRWdBTUFBQUFBQWdnQUFBRHgvMHpzWndBS0FBSUFCQUFBQUFTQUJBQUFBQUFDQ0FBQUFBQUFPZkZOQUFvQUFnQUZBQUFBQklBRkFBQUFBQUlJQVAvL0hRQTU4VTBBQ2dBQ0FBWUFBQUFFZ0FZQUFBQUFBZ2dBLy84c0FFenNad0FLQUFJQUJ3QUFBQVNBQndBQUFBQUNDQUQvL3gwQVlPZUJBQW9BQWdBSUFBQUFCSUFJQUFBQUFBSUlBQUFBQUFCZzU0RUFDZ0FDQUFrQUFBQUVnQWtBQUFBQUFnZ0FBQUJMQUV6c1p3QUtBQUlBQ2dBQ0JBSUFCd0FyQkFJQUFBQklCQUFBQm9BQUFBQUFBQUlJQURPVFRnQk1WR1FBQkFJUUFNeHNSd0JNVkdRQU01Tk9BSUNIYXdBakNBRUFBQUlIQWdBQUFBQUhEUUFCQUFBQUF3QmdBTWdBQXdCT0FBQUFBQVNBQ2dBQUFBQUNDQUFBQUZvQVlPZUJBQW9BQWdBTEFEY0VBUUFCQUFBRWdBc0FBQUFBQWdnQS8vOUtBSFBpbXdBS0FBSUFEQUEzQkFFQUFRQUFCSUFNQUFBQUFBSUlBUC8vV1FDRzNiVUFDZ0FDQUEwQUFBQUVnQTBBQUFBQUFnZ0EvLzkzQUliZHRRQUtBQUlBRGdBQUFBU0FEZ0FBQUFBQ0NBQUFBSWNBbWRqUEFBb0FBZ0FQQUFBQUJJQVBBQUFBQUFJSUFBQUFlQUN0MCtrQUNnQUNBQkFBQUFBRWdCQUFBQUFBQWdnQS8vOVpBSzNUNlFBS0FBSUFFUUFBQUFTQUVRQUFBQUFDQ0FELy8wb0F3TTREQVFvQUFnQVNBRGNFQVFBQkFBQUVnQklBQUFBQUFnZ0EvLzlLQUpuWXp3QUtBQUlBRXdBQ0JBSUFCd0FyQkFJQUFBQklCQUFBQm9BQUFBQUFBQUlJQURPVFRnQ1pRTXdBQkFJUUFNeHNSd0NaUU13QU01Tk9BTTF6MHdBakNBRUFBQUlIQWdBQUFBQUhEUUFCQUFBQUF3QmdBTWdBQXdCT0FBQUFBQVNBRXdBQUFBQUNDQUFBQUZvQU9mRk5BQW9BQWdBVUFBQUFCSUFVQUFBQUFBSUlBQUFBZUFBNThVMEFDZ0FDQUJVQUFnUUNBQWdBS3dRQ0FBQUFTQVFBQURjRUFRQUJCb0FBQUFBQUFBSUlBQUNnZXdBNUNVb0FCQUlRQUFCZ2RBQTVDVW9BbWJsN0FEbkpVUUFqQ0FFQUFBSUhBZ0FBQUFBSERRQUJBQUFBQXdCZ0FNZ0FBd0JQQUFBQUFBU0FGUUFBQUFBQ0NBQUFBRXNBSnZZekFBb0FBZ0FXQUFBQUJJQVdBQUFBQUFJSUFBQUFMUUFtOWpNQUNnQUNBQmNBTndRQkFBRUFBQVNBRndBQUFBQUNDQUQvL3gwQUUvc1pBQW9BQWdBWUFEY0VBUUFCQUFBRWdCZ0FBQUFBQWdnQS8vOHNBQUFBQUFBS0FBSUFHUUEzQkFFQUFRQUFCSUFaQUFBQUFBSUlBUC8vU2dBQUFBQUFDZ0FDQUJvQU53UUJBQUVBQUFTQUdnQUFBQUFDQ0FELy8xa0FFL3NaQUFvQUFnQWJBRGNFQVFBQkFBQUZnQndBQUFBS0FBSUFIQUFFQmdRQUFRQUFBQVVHQkFBQ0FBQUFDZ1lCQUFFQUFBV0FIUUFBQUFvQUFnQWRBQVFHQkFBQ0FBQUFCUVlFQUFNQUFBQUtCZ0VBQVFBQUJZQWVBQUFBQ2dBQ0FCNEFCQVlFQUFNQUFBQUZCZ1FBQkFBQUFBQUdBZ0NBQUFBQUJZQWZBQUFBQ2dBQ0FCOEFCQVlFQUFRQUFBQUZCZ1FBQlFBQUFBQUdBZ0NBQUFBQUJZQWdBQUFBQ2dBQ0FDQUFCQVlFQUFVQUFBQUZCZ1FBQmdBQUFBQUdBZ0NBQUFBQUJZQWhBQUFBQ2dBQ0FDRUFCQVlFQUFZQUFBQUZCZ1FBQndBQUFBQUdBZ0NBQUFBQUJZQWlBQUFBQ2dBQ0FDSUFCQVlFQUFjQUFBQUZCZ1FBQ0FBQUFBQUdBZ0NBQUFBQUJZQWpBQUFBQ2dBQ0FDTUFCQVlFQUFNQUFBQUZCZ1FBQ0FBQUFBQUdBZ0NBQUFBQUJZQWtBQUFBQ2dBQ0FDUUFCQVlFQUFZQUFBQUZCZ1FBQ1FBQUFBb0dBUUFCQUFBRmdDVUFBQUFLQUFJQUpRQUVCZ1FBQ1FBQUFBVUdCQUFLQUFBQUNnWUJBQUVBQUFXQUpnQUFBQW9BQWdBbUFBUUdCQUFLQUFBQUJRWUVBQXNBQUFBS0JnRUFBUUFBQllBbkFBQUFDZ0FDQUNjQUJBWUVBQXNBQUFBRkJnUUFEQUFBQUFvR0FRQUJBQUFGZ0NnQUFBQUtBQUlBS0FBRUJnUUFEQUFBQUFVR0JBQU5BQUFBQUFZQ0FJQUFBQUFGZ0NrQUFBQUtBQUlBS1FBRUJnUUFEUUFBQUFVR0JBQU9BQUFBQUFZQ0FJQUFBQUFGZ0NvQUFBQUtBQUlBS2dBRUJnUUFEZ0FBQUFVR0JBQVBBQUFBQUFZQ0FJQUFBQUFGZ0NzQUFBQUtBQUlBS3dBRUJnUUFEd0FBQUFVR0JBQVFBQUFBQUFZQ0FJQUFBQUFGZ0N3QUFBQUtBQUlBTEFBRUJnUUFFQUFBQUFVR0JBQVJBQUFBQ2dZQkFBRUFBQVdBTFFBQUFBb0FBZ0F0QUFRR0JBQVFBQUFBQlFZRUFCSUFBQUFBQmdJQWdBQUFBQVdBTGdBQUFBb0FBZ0F1QUFRR0JBQU1BQUFBQlFZRUFCSUFBQUFBQmdJQWdBQUFBQVdBTHdBQUFBb0FBZ0F2QUFRR0JBQUpBQUFBQlFZRUFCTUFBQUFLQmdFQUFRQUFCWUF3QUFBQUNnQUNBREFBQkFZRUFCTUFBQUFGQmdRQUZBQUFBQUFHQWdBQ0FBQUFCWUF4QUFBQUNnQUNBREVBQkFZRUFCTUFBQUFGQmdRQUZRQUFBQW9HQVFBQkFBQUZnRElBQUFBS0FBSUFNZ0FFQmdRQUZRQUFBQVVHQkFBV0FBQUFDZ1lCQUFFQUFBV0FNd0FBQUFvQUFnQXpBQVFHQkFBV0FBQUFCUVlFQUJjQUFBQUtCZ0VBQVFBQUJZQTBBQUFBQ2dBQ0FEUUFCQVlFQUJjQUFBQUZCZ1FBR0FBQUFBb0dBUUFCQUFBRmdEVUFBQUFLQUFJQU5RQUVCZ1FBR0FBQUFBVUdCQUFaQUFBQUNnWUJBQUVBQUFXQU5nQUFBQW9BQWdBMkFBUUdCQUFaQUFBQUJRWUVBQm9BQUFBS0JnRUFBUUFBQllBM0FBQUFDZ0FDQURjQUJBWUVBQlVBQUFBRkJnUUFHZ0FBQUFvR0FRQUJBQUFIZ0RvQUFBQUVBaEFBLy84T0FKTWFmUUQvL3c0QVRPeG5BQW9BQWdBNEFBQUtBZ0FFQUFRS0FnQUJBQTBDREFCTTdHY0EvLzhPQUFBQUFBQU9BZ3dBa3hwOUFQLy9EZ0FBQUFBQUR3SU1BRXpzWndCR0xpUUFBQUFBQUFBQUI0QTdBQUFBQkFJUUFQLy9hQURnQnVVQS8vOW9BSm5ZendBS0FBSUFPUUFBQ2dJQUJBQUVDZ0lBQVFBTkFnd0FtZGpQQVAvL2FBQUFBQUFBRGdJTUFPQUc1UUQvLzJnQUFBQUFBQThDREFDWjJNOEFSaTUrQUFBQUFBQUFBQUFBQUFBQUFBQUE=</t>
        </r>
      </text>
    </comment>
    <comment ref="K321" authorId="0">
      <text>
        <r>
          <rPr>
            <sz val="9"/>
            <color indexed="81"/>
            <rFont val="Tahoma"/>
            <family val="2"/>
          </rPr>
          <t>QzIySDI4TjJPMnxNQVNURVIgU0hFRVRQaWN0dXJlIDY1N3xWbXBEUkRBeE1EQUVBd0lCQUFBQUFBQUFBQUFBQUFDQUFBQUFBQU1BRmdBQUFFTm9aVzFFY21GM0lERXlMakF1TWk0eE1EYzJCQUlRQUNlUncvOEJnUC8velpPSEFNQU9C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5QUFBQUJBSVFBQUFBQUFBQUFBQUFBSURHQkxLeEZRa1dDQVFBQUFBa0FCZ0lCQUFBQUNRQUdRZ0FBQkFJQWdBQkFBOElBZ0FCQUFPQU9RQUFBQVFDRUFBbmtjUC9BWUQvLzgyVGh3REFEZ1FCQklBQkFBQUFBQUlJQUFBQXhQODU4VTBBQ2dBQ0FBSUFOd1FCQUFFQUFBU0FBZ0FBQUFBQ0NBQUFBTlAvVE94bkFBb0FBZ0FEQUFJRUFnQUlBQ3NFQWdBQUFFZ0VBQUEzQkFFQUFRYUFBQUFBQUFBQ0NBQUFvTmIvVEFSa0FBUUNFQUFBWU0vL1RBUmtBSnE1MXY5TXhHc0FJd2dCQUFBQ0J3SUFBQUFBQncwQUFRQUFBQU1BWUFESUFBTUFUd0FBQUFBRWdBTUFBQUFBQWdnQUFBRHgvMHpzWndBS0FBSUFCQUFBQUFTQUJBQUFBQUFDQ0FBQUFBQUFPZkZOQUFvQUFnQUZBQUFBQklBRkFBQUFBQUlJQVAvL0hRQTU4VTBBQ2dBQ0FBWUFBQUFFZ0FZQUFBQUFBZ2dBLy84c0FFenNad0FLQUFJQUJ3QUFBQVNBQndBQUFBQUNDQUQvL3gwQVlPZUJBQW9BQWdBSUFBQUFCSUFJQUFBQUFBSUlBQUFBQUFCZzU0RUFDZ0FDQUFrQUFBQUVnQWtBQUFBQUFnZ0FBQUJMQUV6c1p3QUtBQUlBQ2dBQ0JBSUFCd0FyQkFJQUFBQklCQUFBQm9BQUFBQUFBQUlJQURPVFRnQk1WR1FBQkFJUUFNeHNSd0JNVkdRQU01Tk9BSUNIYXdBakNBRUFBQUlIQWdBQUFBQUhEUUFCQUFBQUF3QmdBTWdBQXdCT0FBQUFBQVNBQ2dBQUFBQUNDQUFBQUZvQVlPZUJBQW9BQWdBTEFEY0VBUUFCQUFBRWdBc0FBQUFBQWdnQS8vOUtBSFBpbXdBS0FBSUFEQUEzQkFFQUFRQUFCSUFNQUFBQUFBSUlBUC8vV1FDRzNiVUFDZ0FDQUEwQUFBQUVnQTBBQUFBQUFnZ0EvLzkzQUliZHRRQUtBQUlBRGdBQUFBU0FEZ0FBQUFBQ0NBQUFBSWNBbWRqUEFBb0FBZ0FQQUFBQUJJQVBBQUFBQUFJSUFBQUFlQUN0MCtrQUNnQUNBQkFBQUFBRWdCQUFBQUFBQWdnQS8vOVpBSzNUNlFBS0FBSUFFUUFBQUFTQUVRQUFBQUFDQ0FELy8wb0F3TTREQVFvQUFnQVNBRGNFQVFBQkFBQUVnQklBQUFBQUFnZ0EvLzlLQUpuWXp3QUtBQUlBRXdBQ0JBSUFCd0FyQkFJQUFBQklCQUFBQm9BQUFBQUFBQUlJQURPVFRnQ1pRTXdBQkFJUUFNeHNSd0NaUU13QU01Tk9BTTF6MHdBakNBRUFBQUlIQWdBQUFBQUhEUUFCQUFBQUF3QmdBTWdBQXdCT0FBQUFBQVNBRXdBQUFBQUNDQUFBQUZvQU9mRk5BQW9BQWdBVUFBQUFCSUFVQUFBQUFBSUlBQUFBZUFBNThVMEFDZ0FDQUJVQUFnUUNBQWdBS3dRQ0FBQUFTQVFBQURjRUFRQUJCb0FBQUFBQUFBSUlBQUNnZXdBNUNVb0FCQUlRQUFCZ2RBQTVDVW9BbWJsN0FEbkpVUUFqQ0FFQUFBSUhBZ0FBQUFBSERRQUJBQUFBQXdCZ0FNZ0FBd0JQQUFBQUFBU0FGUUFBQUFBQ0NBQUFBRXNBSnZZekFBb0FBZ0FXQUFBQUJJQVdBQUFBQUFJSUFBQUFMUUFtOWpNQUNnQUNBQmNBTndRQkFBRUFBQVNBRndBQUFBQUNDQUQvL3gwQUUvc1pBQW9BQWdBWUFEY0VBUUFCQUFBRWdCZ0FBQUFBQWdnQS8vOHNBQUFBQUFBS0FBSUFHUUEzQkFFQUFRQUFCSUFaQUFBQUFBSUlBUC8vU2dBQUFBQUFDZ0FDQUJvQU53UUJBQUVBQUFTQUdnQUFBQUFDQ0FELy8xa0FFL3NaQUFvQUFnQWJBRGNFQVFBQkFBQUZnQndBQUFBS0FBSUFIQUFFQmdRQUFRQUFBQVVHQkFBQ0FBQUFDZ1lCQUFFQUFBV0FIUUFBQUFvQUFnQWRBQVFHQkFBQ0FBQUFCUVlFQUFNQUFBQUtCZ0VBQVFBQUJZQWVBQUFBQ2dBQ0FCNEFCQVlFQUFNQUFBQUZCZ1FBQkFBQUFBQUdBZ0NBQUFBQUJZQWZBQUFBQ2dBQ0FCOEFCQVlFQUFRQUFBQUZCZ1FBQlFBQUFBQUdBZ0NBQUFBQUJZQWdBQUFBQ2dBQ0FDQUFCQVlFQUFVQUFBQUZCZ1FBQmdBQUFBQUdBZ0NBQUFBQUJZQWhBQUFBQ2dBQ0FDRUFCQVlFQUFZQUFBQUZCZ1FBQndBQUFBQUdBZ0NBQUFBQUJZQWlBQUFBQ2dBQ0FDSUFCQVlFQUFjQUFBQUZCZ1FBQ0FBQUFBQUdBZ0NBQUFBQUJZQWpBQUFBQ2dBQ0FDTUFCQVlFQUFNQUFBQUZCZ1FBQ0FBQUFBQUdBZ0NBQUFBQUJZQWtBQUFBQ2dBQ0FDUUFCQVlFQUFZQUFBQUZCZ1FBQ1FBQUFBb0dBUUFCQUFBRmdDVUFBQUFLQUFJQUpRQUVCZ1FBQ1FBQUFBVUdCQUFLQUFBQUNnWUJBQUVBQUFXQUpnQUFBQW9BQWdBbUFBUUdCQUFLQUFBQUJRWUVBQXNBQUFBS0JnRUFBUUFBQllBbkFBQUFDZ0FDQUNjQUJBWUVBQXNBQUFBRkJnUUFEQUFBQUFvR0FRQUJBQUFGZ0NnQUFBQUtBQUlBS0FBRUJnUUFEQUFBQUFVR0JBQU5BQUFBQUFZQ0FJQUFBQUFGZ0NrQUFBQUtBQUlBS1FBRUJnUUFEUUFBQUFVR0JBQU9BQUFBQUFZQ0FJQUFBQUFGZ0NvQUFBQUtBQUlBS2dBRUJnUUFEZ0FBQUFVR0JBQVBBQUFBQUFZQ0FJQUFBQUFGZ0NzQUFBQUtBQUlBS3dBRUJnUUFEd0FBQUFVR0JBQVFBQUFBQUFZQ0FJQUFBQUFGZ0N3QUFBQUtBQUlBTEFBRUJnUUFFQUFBQUFVR0JBQVJBQUFBQ2dZQkFBRUFBQVdBTFFBQUFBb0FBZ0F0QUFRR0JBQVFBQUFBQlFZRUFCSUFBQUFBQmdJQWdBQUFBQVdBTGdBQUFBb0FBZ0F1QUFRR0JBQU1BQUFBQlFZRUFCSUFBQUFBQmdJQWdBQUFBQVdBTHdBQUFBb0FBZ0F2QUFRR0JBQUpBQUFBQlFZRUFCTUFBQUFLQmdFQUFRQUFCWUF3QUFBQUNnQUNBREFBQkFZRUFCTUFBQUFGQmdRQUZBQUFBQUFHQWdBQ0FBQUFCWUF4QUFBQUNnQUNBREVBQkFZRUFCTUFBQUFGQmdRQUZRQUFBQW9HQVFBQkFBQUZnRElBQUFBS0FBSUFNZ0FFQmdRQUZRQUFBQVVHQkFBV0FBQUFDZ1lCQUFFQUFBV0FNd0FBQUFvQUFnQXpBQVFHQkFBV0FBQUFCUVlFQUJjQUFBQUtCZ0VBQVFBQUJZQTBBQUFBQ2dBQ0FEUUFCQVlFQUJjQUFBQUZCZ1FBR0FBQUFBb0dBUUFCQUFBRmdEVUFBQUFLQUFJQU5RQUVCZ1FBR0FBQUFBVUdCQUFaQUFBQUNnWUJBQUVBQUFXQU5nQUFBQW9BQWdBMkFBUUdCQUFaQUFBQUJRWUVBQm9BQUFBS0JnRUFBUUFBQllBM0FBQUFDZ0FDQURjQUJBWUVBQlVBQUFBRkJnUUFHZ0FBQUFvR0FRQUJBQUFIZ0RvQUFBQUVBaEFBLy84T0FKTWFmUUQvL3c0QVRPeG5BQW9BQWdBNEFBQUtBZ0FFQUFRS0FnQUJBQTBDREFCTTdHY0EvLzhPQUFBQUFBQU9BZ3dBa3hwOUFQLy9EZ0FBQUFBQUR3SU1BRXpzWndCR0xpUUFBQUFBQUFBQUI0QTdBQUFBQkFJUUFQLy9hQURnQnVVQS8vOW9BSm5ZendBS0FBSUFPUUFBQ2dJQUJBQUVDZ0lBQVFBTkFnd0FtZGpQQVAvL2FBQUFBQUFBRGdJTUFPQUc1UUQvLzJnQUFBQUFBQThDREFDWjJNOEFSaTUrQUFBQUFBQUFBQUFBQUFBQUFBQUE=</t>
        </r>
      </text>
    </comment>
    <comment ref="J322" authorId="0">
      <text>
        <r>
          <rPr>
            <sz val="9"/>
            <color indexed="81"/>
            <rFont val="Tahoma"/>
            <family val="2"/>
          </rPr>
          <t>QzE2SDE4Rk4zTzJTfE1BU1RFUiBTSEVFVFBpY3R1cmUgNDc3fFZtcERSREF4TURBRUF3SUJBQUFBQUFBQUFBQUFBQUNBQUFBQUFBTUFGZ0FBQUVOb1pXMUVjbUYzSURFeUxqQXVNaTR4TURjMkJBSVFBQUJnd1A5em9wc0FNNU5PQVBPTTF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FBQUFBQkFJUUFBQUFBQUFBQUFBQUFJREdCQjJTWnhVV0NBUUFBQUFrQUJnSUJBQUFBQ1FBR1FnQUFCQUlBZ0FCQUE4SUFnQUJBQU9BTWdBQUFBUUNFQUFBWU1EL2M2S2JBRE9UVGdEempOWUJCSUFCQUFBQUFBSUlBQUFBRHdCejRwc0FDZ0FDQUFJQU53UUJBQUVBQUFTQUFnQUFBQUFDQ0FBQUFCNEFodDIxQUFvQUFnQURBRGNFQVFBQkFBQUVnQU1BQUFBQUFnZ0FBQUFQQUpuWXp3QUtBQUlBQkFBQUFBU0FCQUFBQUFBQ0NBQUJBUEgvbWRqUEFBb0FBZ0FGQURjRUFRQUJBQUFFZ0FVQUFBQUFBZ2dBQUFEaS82M1Q2UUFLQUFJQUJnQUFBQVNBQmdBQUFBQUNDQUFBQU1UL3JkUHBBQW9BQWdBSEFBSUVBZ0FJQUNzRUFnQUFBRWdFQUFBM0JBRUFBUWFBQUFBQUFBQUNDQUFBb01mL3JldmxBQVFDRUFBQVlNRC9yZXZsQUpxNXgvK3RxKzBBSXdnQkFBQUNCd0lBQUFBQUJ3MEFBUUFBQUFNQVlBRElBQU1BVHdBQUFBQUVnQWNBQUFBQUFnZ0FBQUR4LzhET0F3RUtBQUlBQ0FBQ0JBSUFCd0FyQkFJQUFBQklCQUFBQm9BQUFBQUFBQUlJQURTVDlQL0FOZ0FCQkFJUUFNMXM3Zi9BTmdBQk5KUDAvL05wQndFakNBRUFBQUlIQWdBQUFBQUhEUUFCQUFBQUF3QmdBTWdBQXdCT0FBQUFBQVNBQ0FBQUFBQUNDQUFBQU9MLzA4a2RBUW9BQWdBSkFEY0VBUUFCQUFBRWdBa0FBQUFBQWdnQS8vOE9BTURPQXdFS0FBSUFDZ0FBQUFTQUNnQUFBQUFDQ0FELy94MEFyZFBwQUFvQUFnQUxBQUlFQWdBSEFDc0VBZ0FBQUVnRUFBQTNCQUVBQVFhQUFBQUFBQUFDQ0FBemt5RUFyVHZtQUFRQ0VBRE1iQm9BclR2bUFET1RJUURnYnUwQUl3Z0JBQUFDQndJQUFBQUFCdzBBQVFBQUFBTUFZQURJQUFNQVRnQUFBQUFFZ0FzQUFBQUFBZ2dBLy84ZEFOUEpIUUVLQUFJQURBQUNCQUlBRUFBckJBSUFBQUJJQkFBQU53UUJBQUVHZ0FBQUFBQUFBZ2dBLzU4aEFOTnRHZ0VFQWhBQS8xOGFBTk50R2dHWnVTRUFPUlFoQVNNSUFRQUFBZ2NDQUFBQUFBY05BQUVBQUFBREFHQUF5QUFEQUZNQUFBQUFCSUFNQUFBQUFBSUlBUC8vRGdEbXhEY0JDZ0FDQUEwQUFBQUVnQTBBQUFBQUFnZ0FBQUR4LytiRU53RUtBQUlBRGdBM0JBRUFBUUFBQklBT0FBQUFBQUlJQVAvL0hRRDV2MUVCQ2dBQ0FBOEFBQUFFZ0E4QUFBQUFBZ2dBLy84N0FQbS9VUUVLQUFJQUVBQUNCQUlBQ0FBckJBSUFBQUJJQkFBQU53UUJBQUVHZ0FBQUFBQUFBZ2dBLzU4L0FQblhUUUVFQWhBQS8xODRBUG5YVFFHWnVUOEErWmRWQVNNSUFRQUFBZ2NDQUFBQUFBY05BQUVBQUFBREFHQUF5QUFEQUU4QUFBQUFCSUFRQUFBQUFBSUlBUC8vRGdBTnUyc0JDZ0FDQUJFQUFnUUNBQWNBS3dRQ0FBRUFTQVFBQURjRUFRQUJCb0FBQUFBQUFBSUlBTHM3Q2dBTkkyZ0JCQUlRQUZVVkF3QU5JMmdCTTVNU0FFQldid0VqQ0FFQUFBSUhBZ0FBQUFVSEFRQUVCQWNHQUFJQUFnQURBQUFIRGdBQkFBQUFBd0JnQU1nQUF3Qk9TQUFBQUFBRWdCRUFBQUFBQWdnQS8vOGRBQ0MyaFFFS0FBSUFFZ0FBQUFTQUVnQUFBQUFDQ0FELy96c0FJTGFGQVFvQUFnQVRBQUFBQklBVEFBQUFBQUlJQVAvL1NnQXpzWjhCQ2dBQ0FCUUFBQUFFZ0JRQUFBQUFBZ2dBLy84N0FFYXN1UUVLQUFJQUZRQUFBQVNBRlFBQUFBQUNDQUQvLzBvQVdxZlRBUW9BQWdBV0FBSUVBZ0FKQUNzRUFnQUFBRWdFQUFBM0JBRUFBUWFBQUFBQUFBQUNDQUF6azA0QVduUFFBUVFDRUFETWJFY0FXblBRQVRPVFRnRHpqTllCSXdnQkFBQUNCd0lBQUFBQUJ3MEFBUUFBQUFNQVlBRElBQU1BUmdBQUFBQUVnQllBQUFBQUFnZ0EvLzhkQUVhc3VRRUtBQUlBRndBQUFBU0FGd0FBQUFBQ0NBRC8vdzRBTTdHZkFRb0FBZ0FZQUFBQUJZQVpBQUFBQ2dBQ0FCa0FCQVlFQUFFQUFBQUZCZ1FBQWdBQUFBb0dBUUFCQUFBRmdCb0FBQUFLQUFJQUdnQUVCZ1FBQWdBQUFBVUdCQUFEQUFBQUNnWUJBQUVBQUFXQUd3QUFBQW9BQWdBYkFBUUdCQUFEQUFBQUJRWUVBQVFBQUFBQUJnSUFBZ0FEQmdJQUFnQUxCaEFBR2dBQUFDSUFBQUFjQUFBQUFBQUFBQUFBQllBY0FBQUFDZ0FDQUJ3QUJBWUVBQVFBQUFBRkJnUUFCUUFBQUFvR0FRQUJBQUFGZ0IwQUFBQUtBQUlBSFFBRUJnUUFCUUFBQUFVR0JBQUdBQUFBQUFZQ0FBSUFBQUFGZ0I0QUFBQUtBQUlBSGdBRUJnUUFCUUFBQUFVR0JBQUhBQUFBQ2dZQkFBRUFBQVdBSHdBQUFBb0FBZ0FmQUFRR0JBQUhBQUFBQlFZRUFBZ0FBQUFLQmdFQUFRQUFCWUFnQUFBQUNnQUNBQ0FBQkFZRUFBY0FBQUFGQmdRQUNRQUFBQW9HQVFBQkFBQUZnQ0VBQUFBS0FBSUFJUUFFQmdRQUNRQUFBQVVHQkFBS0FBQUFBQVlDQUFJQUF3WUNBQUlBQ3dZUUFDTUFBQUFnQUFBQUlnQUFBQUFBQUFBQUFBV0FJZ0FBQUFvQUFnQWlBQVFHQkFBREFBQUFCUVlFQUFvQUFBQUtCZ0VBQVFBQUJZQWpBQUFBQ2dBQ0FDTUFCQVlFQUFrQUFBQUZCZ1FBQ3dBQUFBb0dBUUFCQUFBRmdDUUFBQUFLQUFJQUpBQUVCZ1FBQ3dBQUFBVUdCQUFNQUFBQUNnWUJBQUVBQUFXQUpRQUFBQW9BQWdBbEFBUUdCQUFNQUFBQUJRWUVBQTBBQUFBS0JnRUFBUUFBQllBbUFBQUFDZ0FDQUNZQUJBWUVBQXdBQUFBRkJnUUFEZ0FBQUFvR0FRQUJBQUFGZ0NjQUFBQUtBQUlBSndBRUJnUUFEZ0FBQUFVR0JBQVBBQUFBQUFZQ0FBSUFBQUFGZ0NnQUFBQUtBQUlBS0FBRUJnUUFEZ0FBQUFVR0JBQVFBQUFBQ2dZQkFBRUFBQVdBS1FBQUFBb0FBZ0FwQUFRR0JBQVFBQUFBQlFZRUFCRUFBQUFLQmdFQUFRQUFCWUFxQUFBQUNnQUNBQ29BQkFZRUFCRUFBQUFGQmdRQUVnQUFBQUFHQWdDQUFBQUFCWUFyQUFBQUNnQUNBQ3NBQkFZRUFCSUFBQUFGQmdRQUV3QUFBQUFHQWdDQUFBQUFCWUFzQUFBQUNnQUNBQ3dBQkFZRUFCTUFBQUFGQmdRQUZBQUFBQUFHQWdDQUFBQUFCWUF0QUFBQUNnQUNBQzBBQkFZRUFCUUFBQUFGQmdRQUZRQUFBQW9HQVFBQkFBQUZnQzRBQUFBS0FBSUFMZ0FFQmdRQUZBQUFBQVVHQkFBV0FBQUFBQVlDQUlBQUFBQUZnQzhBQUFBS0FBSUFMd0FFQmdRQUZnQUFBQVVHQkFBWEFBQUFBQVlDQUlBQUFBQUZnREFBQUFBS0FBSUFNQUFFQmdRQUVRQUFBQVVHQkFBWEFBQUFBQVlDQUlBQUFBQUhnRE1BQUFBRUFoQUEvLzhzQUhyZnRBSC8veXdBTTdHZkFRb0FBZ0F4QUFBS0FnQUVBQVFLQWdBQkFBMENEQUF6c1o4Qi8vOHNBQUFBQUFBT0Fnd0FldCswQWYvL0xBQUFBQUFBRHdJTUFET3hud0ZHTGtJQUFBQUFBQUFBQUFBQUFBQUFBQUE9</t>
        </r>
      </text>
    </comment>
    <comment ref="K322" authorId="0">
      <text>
        <r>
          <rPr>
            <sz val="9"/>
            <color indexed="81"/>
            <rFont val="Tahoma"/>
            <family val="2"/>
          </rPr>
          <t>QzE2SDE4Rk4zTzJTfE1BU1RFUiBTSEVFVFBpY3R1cmUgNDc3fFZtcERSREF4TURBRUF3SUJBQUFBQUFBQUFBQUFBQUNBQUFBQUFBTUFGZ0FBQUVOb1pXMUVjbUYzSURFeUxqQXVNaTR4TURjMkJBSVFBQUJnd1A5em9wc0FNNU5PQVBPTTF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FBQUFBQkFJUUFBQUFBQUFBQUFBQUFJREdCQjJTWnhVV0NBUUFBQUFrQUJnSUJBQUFBQ1FBR1FnQUFCQUlBZ0FCQUE4SUFnQUJBQU9BTWdBQUFBUUNFQUFBWU1EL2M2S2JBRE9UVGdEempOWUJCSUFCQUFBQUFBSUlBQUFBRHdCejRwc0FDZ0FDQUFJQU53UUJBQUVBQUFTQUFnQUFBQUFDQ0FBQUFCNEFodDIxQUFvQUFnQURBRGNFQVFBQkFBQUVnQU1BQUFBQUFnZ0FBQUFQQUpuWXp3QUtBQUlBQkFBQUFBU0FCQUFBQUFBQ0NBQUJBUEgvbWRqUEFBb0FBZ0FGQURjRUFRQUJBQUFFZ0FVQUFBQUFBZ2dBQUFEaS82M1Q2UUFLQUFJQUJnQUFBQVNBQmdBQUFBQUNDQUFBQU1UL3JkUHBBQW9BQWdBSEFBSUVBZ0FJQUNzRUFnQUFBRWdFQUFBM0JBRUFBUWFBQUFBQUFBQUNDQUFBb01mL3JldmxBQVFDRUFBQVlNRC9yZXZsQUpxNXgvK3RxKzBBSXdnQkFBQUNCd0lBQUFBQUJ3MEFBUUFBQUFNQVlBRElBQU1BVHdBQUFBQUVnQWNBQUFBQUFnZ0FBQUR4LzhET0F3RUtBQUlBQ0FBQ0JBSUFCd0FyQkFJQUFBQklCQUFBQm9BQUFBQUFBQUlJQURTVDlQL0FOZ0FCQkFJUUFNMXM3Zi9BTmdBQk5KUDAvL05wQndFakNBRUFBQUlIQWdBQUFBQUhEUUFCQUFBQUF3QmdBTWdBQXdCT0FBQUFBQVNBQ0FBQUFBQUNDQUFBQU9MLzA4a2RBUW9BQWdBSkFEY0VBUUFCQUFBRWdBa0FBQUFBQWdnQS8vOE9BTURPQXdFS0FBSUFDZ0FBQUFTQUNnQUFBQUFDQ0FELy94MEFyZFBwQUFvQUFnQUxBQUlFQWdBSEFDc0VBZ0FBQUVnRUFBQTNCQUVBQVFhQUFBQUFBQUFDQ0FBemt5RUFyVHZtQUFRQ0VBRE1iQm9BclR2bUFET1RJUURnYnUwQUl3Z0JBQUFDQndJQUFBQUFCdzBBQVFBQUFBTUFZQURJQUFNQVRnQUFBQUFFZ0FzQUFBQUFBZ2dBLy84ZEFOUEpIUUVLQUFJQURBQUNCQUlBRUFBckJBSUFBQUJJQkFBQU53UUJBQUVHZ0FBQUFBQUFBZ2dBLzU4aEFOTnRHZ0VFQWhBQS8xOGFBTk50R2dHWnVTRUFPUlFoQVNNSUFRQUFBZ2NDQUFBQUFBY05BQUVBQUFBREFHQUF5QUFEQUZNQUFBQUFCSUFNQUFBQUFBSUlBUC8vRGdEbXhEY0JDZ0FDQUEwQUFBQUVnQTBBQUFBQUFnZ0FBQUR4LytiRU53RUtBQUlBRGdBM0JBRUFBUUFBQklBT0FBQUFBQUlJQVAvL0hRRDV2MUVCQ2dBQ0FBOEFBQUFFZ0E4QUFBQUFBZ2dBLy84N0FQbS9VUUVLQUFJQUVBQUNCQUlBQ0FBckJBSUFBQUJJQkFBQU53UUJBQUVHZ0FBQUFBQUFBZ2dBLzU4L0FQblhUUUVFQWhBQS8xODRBUG5YVFFHWnVUOEErWmRWQVNNSUFRQUFBZ2NDQUFBQUFBY05BQUVBQUFBREFHQUF5QUFEQUU4QUFBQUFCSUFRQUFBQUFBSUlBUC8vRGdBTnUyc0JDZ0FDQUJFQUFnUUNBQWNBS3dRQ0FBRUFTQVFBQURjRUFRQUJCb0FBQUFBQUFBSUlBTHM3Q2dBTkkyZ0JCQUlRQUZVVkF3QU5JMmdCTTVNU0FFQldid0VqQ0FFQUFBSUhBZ0FBQUFVSEFRQUVCQWNHQUFJQUFnQURBQUFIRGdBQkFBQUFBd0JnQU1nQUF3Qk9TQUFBQUFBRWdCRUFBQUFBQWdnQS8vOGRBQ0MyaFFFS0FBSUFFZ0FBQUFTQUVnQUFBQUFDQ0FELy96c0FJTGFGQVFvQUFnQVRBQUFBQklBVEFBQUFBQUlJQVAvL1NnQXpzWjhCQ2dBQ0FCUUFBQUFFZ0JRQUFBQUFBZ2dBLy84N0FFYXN1UUVLQUFJQUZRQUFBQVNBRlFBQUFBQUNDQUQvLzBvQVdxZlRBUW9BQWdBV0FBSUVBZ0FKQUNzRUFnQUFBRWdFQUFBM0JBRUFBUWFBQUFBQUFBQUNDQUF6azA0QVduUFFBUVFDRUFETWJFY0FXblBRQVRPVFRnRHpqTllCSXdnQkFBQUNCd0lBQUFBQUJ3MEFBUUFBQUFNQVlBRElBQU1BUmdBQUFBQUVnQllBQUFBQUFnZ0EvLzhkQUVhc3VRRUtBQUlBRndBQUFBU0FGd0FBQUFBQ0NBRC8vdzRBTTdHZkFRb0FBZ0FZQUFBQUJZQVpBQUFBQ2dBQ0FCa0FCQVlFQUFFQUFBQUZCZ1FBQWdBQUFBb0dBUUFCQUFBRmdCb0FBQUFLQUFJQUdnQUVCZ1FBQWdBQUFBVUdCQUFEQUFBQUNnWUJBQUVBQUFXQUd3QUFBQW9BQWdBYkFBUUdCQUFEQUFBQUJRWUVBQVFBQUFBQUJnSUFBZ0FEQmdJQUFnQUxCaEFBR2dBQUFDSUFBQUFjQUFBQUFBQUFBQUFBQllBY0FBQUFDZ0FDQUJ3QUJBWUVBQVFBQUFBRkJnUUFCUUFBQUFvR0FRQUJBQUFGZ0IwQUFBQUtBQUlBSFFBRUJnUUFCUUFBQUFVR0JBQUdBQUFBQUFZQ0FBSUFBQUFGZ0I0QUFBQUtBQUlBSGdBRUJnUUFCUUFBQUFVR0JBQUhBQUFBQ2dZQkFBRUFBQVdBSHdBQUFBb0FBZ0FmQUFRR0JBQUhBQUFBQlFZRUFBZ0FBQUFLQmdFQUFRQUFCWUFnQUFBQUNnQUNBQ0FBQkFZRUFBY0FBQUFGQmdRQUNRQUFBQW9HQVFBQkFBQUZnQ0VBQUFBS0FBSUFJUUFFQmdRQUNRQUFBQVVHQkFBS0FBQUFBQVlDQUFJQUF3WUNBQUlBQ3dZUUFDTUFBQUFnQUFBQUlnQUFBQUFBQUFBQUFBV0FJZ0FBQUFvQUFnQWlBQVFHQkFBREFBQUFCUVlFQUFvQUFBQUtCZ0VBQVFBQUJZQWpBQUFBQ2dBQ0FDTUFCQVlFQUFrQUFBQUZCZ1FBQ3dBQUFBb0dBUUFCQUFBRmdDUUFBQUFLQUFJQUpBQUVCZ1FBQ3dBQUFBVUdCQUFNQUFBQUNnWUJBQUVBQUFXQUpRQUFBQW9BQWdBbEFBUUdCQUFNQUFBQUJRWUVBQTBBQUFBS0JnRUFBUUFBQllBbUFBQUFDZ0FDQUNZQUJBWUVBQXdBQUFBRkJnUUFEZ0FBQUFvR0FRQUJBQUFGZ0NjQUFBQUtBQUlBSndBRUJnUUFEZ0FBQUFVR0JBQVBBQUFBQUFZQ0FBSUFBQUFGZ0NnQUFBQUtBQUlBS0FBRUJnUUFEZ0FBQUFVR0JBQVFBQUFBQ2dZQkFBRUFBQVdBS1FBQUFBb0FBZ0FwQUFRR0JBQVFBQUFBQlFZRUFCRUFBQUFLQmdFQUFRQUFCWUFxQUFBQUNnQUNBQ29BQkFZRUFCRUFBQUFGQmdRQUVnQUFBQUFHQWdDQUFBQUFCWUFyQUFBQUNnQUNBQ3NBQkFZRUFCSUFBQUFGQmdRQUV3QUFBQUFHQWdDQUFBQUFCWUFzQUFBQUNnQUNBQ3dBQkFZRUFCTUFBQUFGQmdRQUZBQUFBQUFHQWdDQUFBQUFCWUF0QUFBQUNnQUNBQzBBQkFZRUFCUUFBQUFGQmdRQUZRQUFBQW9HQVFBQkFBQUZnQzRBQUFBS0FBSUFMZ0FFQmdRQUZBQUFBQVVHQkFBV0FBQUFBQVlDQUlBQUFBQUZnQzhBQUFBS0FBSUFMd0FFQmdRQUZnQUFBQVVHQkFBWEFBQUFBQVlDQUlBQUFBQUZnREFBQUFBS0FBSUFNQUFFQmdRQUVRQUFBQVVHQkFBWEFBQUFBQVlDQUlBQUFBQUhnRE1BQUFBRUFoQUEvLzhzQUhyZnRBSC8veXdBTTdHZkFRb0FBZ0F4QUFBS0FnQUVBQVFLQWdBQkFBMENEQUF6c1o4Qi8vOHNBQUFBQUFBT0Fnd0FldCswQWYvL0xBQUFBQUFBRHdJTUFET3hud0ZHTGtJQUFBQUFBQUFBQUFBQUFBQUFBQUE9</t>
        </r>
      </text>
    </comment>
    <comment ref="J323" authorId="0">
      <text>
        <r>
          <rPr>
            <sz val="9"/>
            <color indexed="81"/>
            <rFont val="Tahoma"/>
            <family val="2"/>
          </rPr>
          <t>QzE0SDExRjNONHxNQVNURVIgU0hFRVRQaWN0dXJlIDQ0MXxWbXBEUkRBeE1EQUVBd0lCQUFBQUFBQUFBQUFBQUFDQUFBQUFBQU1BRmdBQUFFTm9aVzFFY21GM0lERXlMakF1TWk0eE1EYzJCQUlRQU0xczN2K042V0QvTTVPWk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4QUFBQUJBSVFBQUFBQUFBQUFBQUFBSURHQkdncXR4SVdDQVFBQUFBa0FCZ0lCQUFBQUNRQUdRZ0FBQkFJQWdBQkFBOElBZ0FCQUFPQUx3QUFBQVFDRUFETmJONy9qZWxnL3pPVG1RQ0Z5QzRBQklBQkFBQUFBQUlJQUFBQTR2L0hEckwvQ2dBQ0FBSUFOd1FCQUFFQUFBU0FBZ0FBQUFBQ0NBQUFBUEgvMmduTS93b0FBZ0FEQUFBQUJJQURBQUFBQUFJSUFBQUE0di90Qk9iL0NnQUNBQVFBQWdRQ0FBY0FLd1FDQUFBQVNBUUFBRGNFQVFBQkJvQUFBQUFBQUFJSUFEU1Q1Zi90Yk9ML0JBSVFBTTFzM3YvdGJPTC9OSlBsL3lDZzZmOGpDQUVBQUFJSEFnQUFBQUFIRFFBQkFBQUFBd0JnQU1nQUF3Qk9BQUFBQUFTQUJBQUFBQUFDQ0FBQUFQSC9BQUFBQUFvQUFnQUZBQUFBQklBRkFBQUFBQUlJQU1DNjUvOGRpQndBQ2dBQ0FBWUFBZ1FDQUFjQUt3UUNBQUFBU0FRQUFEY0VBUUFCQm9BQUFBQUFBQUlJQVBSTjYvOGQ4QmdBQkFJUUFJMG41UDhkOEJnQTlFM3IvMUFqSUFBakNBRUFBQUlIQWdBQUFBQUhEUUFCQUFBQUF3QmdBTWdBQXdCT0FBQUFBQVNBQmdBQUFBQUNDQUFBQUFBQVRpb3VBQW9BQWdBSEFEY0VBUUFCQUFBRWdBY0FBQUFBQWdnQVFFVVlBQjJJSEFBS0FBSUFDQUEzQkFFQUFRQUFCSUFJQUFBQUFBSUlBQUFBRHdBQUFBQUFDZ0FDQUFrQUFnUUNBQWNBS3dRQ0FBQUFTQVFBQUFhQUFBQUFBQUFDQ0FBemt4SUFBR2o4L3dRQ0VBRE1iQXNBQUdqOC96T1RFZ0F6bXdNQUl3Z0JBQUFDQndJQUFBQUFCdzBBQVFBQUFBTUFZQURJQUFNQVRnQUFBQUFFZ0FrQUFBQUFBZ2dBLy84ZEFPMEU1djhLQUFJQUNnQUFBQVNBQ2dBQUFBQUNDQUQvL3pzQTdRVG0vd29BQWdBTEFBSUVBZ0FIQUNzRUFnQUJBRWdFQUFBM0JBRUFBUWFBQUFBQUFBQUNDQUF6a3o4QTdXemkvd1FDRUFETWJEZ0E3V3ppL3pPVFB3QlUwL0QvSXdnQkFBQUNCd0lBQUFBRkJ3RUFBUUFIRGdBQkFBQUFBd0JnQU1nQUF3Qk9TQUFBQUFBRWdBc0FBQUFBQWdnQS8vOUtBTm9KelA4S0FBSUFEQUFBQUFTQURBQUFBQUFDQ0FELy8yZ0EyZ25NL3dvQUFnQU5BRGNFQVFBQkFBQUVnQTBBQUFBQUFnZ0FBQUI0QU1jT3N2OEtBQUlBRGdBM0JBRUFBUUFBQklBT0FBQUFBQUlJQUFBQWFRQzBFNWovQ2dBQ0FBOEFBQUFFZ0E4QUFBQUFBZ2dBQUFCNEFLQVlmdjhLQUFJQUVBQUFBQVNBRUFBQUFBQUNDQUFBQUljQWpSMWsvd29BQWdBUkFBSUVBZ0FKQUNzRUFnQUFBRWdFQUFBM0JBRUFBUWFBQUFBQUFBQUNDQUF6azRvQWplbGcvd1FDRUFETWJJTUFqZWxnL3pPVGlnQW5BMmYvSXdnQkFBQUNCd0lBQUFBQUJ3MEFBUUFBQUFNQVlBRElBQU1BUmdBQUFBQUVnQkVBQUFBQUFnZ0FBQUNXQUtBWWZ2OEtBQUlBRWdBQ0JBSUFDUUFyQkFJQUFBQklCQUFBTndRQkFBRUdnQUFBQUFBQUFnZ0FNNU9aQUtEa2V2OEVBaEFBekd5U0FLRGtldjh6azVrQU92NkEveU1JQVFBQUFnY0NBQUFBQUFjTkFBRUFBQUFEQUdBQXlBQURBRVlBQUFBQUJJQVNBQUFBQUFJSUFBQUFhUUNOSFdUL0NnQUNBQk1BQWdRQ0FBa0FLd1FDQUFBQVNBUUFBRGNFQVFBQkJvQUFBQUFBQUFJSUFET1RiQUNONldEL0JBSVFBTXhzWlFDTjZXRC9NNU5zQUNjRFovOGpDQUVBQUFJSEFnQUFBQUFIRFFBQkFBQUFBd0JnQU1nQUF3QkdBQUFBQUFTQUV3QUFBQUFDQ0FELy8wb0F0Qk9ZL3dvQUFnQVVBRGNFQVFBQkFBQUVnQlFBQUFBQUFnZ0EvLzg3QU1jT3N2OEtBQUlBRlFBM0JBRUFBUUFBQklBVkFBQUFBQUlJQVAvL0RnRGFDY3ovQ2dBQ0FCWUFOd1FCQUFFQUFBV0FGd0FBQUFvQUFnQVhBQVFHQkFBQkFBQUFCUVlFQUFJQUFBQUtCZ0VBQVFBQUJZQVlBQUFBQ2dBQ0FCZ0FCQVlFQUFJQUFBQUZCZ1FBQXdBQUFBQUdBZ0FDQUFNR0FnQUNBQXNHRUFBWEFBQUFMUUFBQUJrQUFBQUFBQUFBQUFBRmdCa0FBQUFLQUFJQUdRQUVCZ1FBQXdBQUFBVUdCQUFFQUFBQUNnWUJBQUVBQUFXQUdnQUFBQW9BQWdBYUFBUUdCQUFFQUFBQUJRWUVBQVVBQUFBQUJnSUFBZ0FEQmdJQUFnQUxCaEFBR1FBQUFCNEFBQUFiQUFBQUFBQUFBQUFBQllBYkFBQUFDZ0FDQUJzQUJBWUVBQVVBQUFBRkJnUUFCZ0FBQUFvR0FRQUJBQUFGZ0J3QUFBQUtBQUlBSEFBRUJnUUFCZ0FBQUFVR0JBQUhBQUFBQUFZQ0FBSUFBd1lDQUFJQUN3WVFBQUFBQUFBYkFBQUFIUUFBQUFBQUFBQUFBQVdBSFFBQUFBb0FBZ0FkQUFRR0JBQUhBQUFBQlFZRUFBZ0FBQUFLQmdFQUFRQUFCWUFlQUFBQUNnQUNBQjRBQkFZRUFBUUFBQUFGQmdRQUNBQUFBQW9HQVFBQkFBQUZnQjhBQUFBS0FBSUFId0FFQmdRQUNBQUFBQVVHQkFBSkFBQUFDZ1lCQUFFQUFBV0FJQUFBQUFvQUFnQWdBQVFHQkFBSkFBQUFCUVlFQUFvQUFBQUtCZ0VBQVFBQUJZQWhBQUFBQ2dBQ0FDRUFCQVlFQUFvQUFBQUZCZ1FBQ3dBQUFBb0dBUUFCQUFBRmdDSUFBQUFLQUFJQUlnQUVCZ1FBQ3dBQUFBVUdCQUFNQUFBQUFBWUNBQUlBQXdZQ0FBSUFDd1lRQUNFQUFBQXJBQUFBSXdBQUFBQUFBQUFBQUFXQUl3QUFBQW9BQWdBakFBUUdCQUFNQUFBQUJRWUVBQTBBQUFBS0JnRUFBUUFBQllBa0FBQUFDZ0FDQUNRQUJBWUVBQTBBQUFBRkJnUUFEZ0FBQUFBR0FnQUNBQU1HQWdBQ0FBc0dFQUFBQUFBQUl3QUFBQ2tBQUFBbEFBQUFBQUFGZ0NVQUFBQUtBQUlBSlFBRUJnUUFEZ0FBQUFVR0JBQVBBQUFBQ2dZQkFBRUFBQVdBSmdBQUFBb0FBZ0FtQUFRR0JBQVBBQUFBQlFZRUFCQUFBQUFLQmdFQUFRQUFCWUFuQUFBQUNnQUNBQ2NBQkFZRUFBOEFBQUFGQmdRQUVRQUFBQW9HQVFBQkFBQUZnQ2dBQUFBS0FBSUFLQUFFQmdRQUR3QUFBQVVHQkFBU0FBQUFDZ1lCQUFFQUFBV0FLUUFBQUFvQUFnQXBBQVFHQkFBT0FBQUFCUVlFQUJNQUFBQUtCZ0VBQVFBQUJZQXFBQUFBQ2dBQ0FDb0FCQVlFQUJNQUFBQUZCZ1FBRkFBQUFBQUdBZ0FDQUFNR0FnQUNBQXNHRUFBQUFBQUFLUUFBQUNzQUFBQUFBQUFBQUFBRmdDc0FBQUFLQUFJQUt3QUVCZ1FBQ3dBQUFBVUdCQUFVQUFBQUNnWUJBQUVBQUFXQUxBQUFBQW9BQWdBc0FBUUdCQUFKQUFBQUJRWUVBQlVBQUFBQUJnSUFBZ0FEQmdJQUFnQUxCaEFBSUFBQUFCOEFBQUF0QUFBQUFBQUFBQUFBQllBdEFBQUFDZ0FDQUMwQUJBWUVBQUlBQUFBRkJnUUFGUUFBQUFvR0FRQUJBQUFBQUFBQUFBQUFBQT09</t>
        </r>
      </text>
    </comment>
    <comment ref="K323" authorId="0">
      <text>
        <r>
          <rPr>
            <sz val="9"/>
            <color indexed="81"/>
            <rFont val="Tahoma"/>
            <family val="2"/>
          </rPr>
          <t>QzE0SDExRjNONHxNQVNURVIgU0hFRVRQaWN0dXJlIDQ0MXxWbXBEUkRBeE1EQUVBd0lCQUFBQUFBQUFBQUFBQUFDQUFBQUFBQU1BRmdBQUFFTm9aVzFFY21GM0lERXlMakF1TWk0eE1EYzJCQUlRQU0xczN2K042V0QvTTVPWk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4QUFBQUJBSVFBQUFBQUFBQUFBQUFBSURHQkdncXR4SVdDQVFBQUFBa0FCZ0lCQUFBQUNRQUdRZ0FBQkFJQWdBQkFBOElBZ0FCQUFPQUx3QUFBQVFDRUFETmJONy9qZWxnL3pPVG1RQ0Z5QzRBQklBQkFBQUFBQUlJQUFBQTR2L0hEckwvQ2dBQ0FBSUFOd1FCQUFFQUFBU0FBZ0FBQUFBQ0NBQUFBUEgvMmduTS93b0FBZ0FEQUFBQUJJQURBQUFBQUFJSUFBQUE0di90Qk9iL0NnQUNBQVFBQWdRQ0FBY0FLd1FDQUFBQVNBUUFBRGNFQVFBQkJvQUFBQUFBQUFJSUFEU1Q1Zi90Yk9ML0JBSVFBTTFzM3YvdGJPTC9OSlBsL3lDZzZmOGpDQUVBQUFJSEFnQUFBQUFIRFFBQkFBQUFBd0JnQU1nQUF3Qk9BQUFBQUFTQUJBQUFBQUFDQ0FBQUFQSC9BQUFBQUFvQUFnQUZBQUFBQklBRkFBQUFBQUlJQU1DNjUvOGRpQndBQ2dBQ0FBWUFBZ1FDQUFjQUt3UUNBQUFBU0FRQUFEY0VBUUFCQm9BQUFBQUFBQUlJQVBSTjYvOGQ4QmdBQkFJUUFJMG41UDhkOEJnQTlFM3IvMUFqSUFBakNBRUFBQUlIQWdBQUFBQUhEUUFCQUFBQUF3QmdBTWdBQXdCT0FBQUFBQVNBQmdBQUFBQUNDQUFBQUFBQVRpb3VBQW9BQWdBSEFEY0VBUUFCQUFBRWdBY0FBQUFBQWdnQVFFVVlBQjJJSEFBS0FBSUFDQUEzQkFFQUFRQUFCSUFJQUFBQUFBSUlBQUFBRHdBQUFBQUFDZ0FDQUFrQUFnUUNBQWNBS3dRQ0FBQUFTQVFBQUFhQUFBQUFBQUFDQ0FBemt4SUFBR2o4L3dRQ0VBRE1iQXNBQUdqOC96T1RFZ0F6bXdNQUl3Z0JBQUFDQndJQUFBQUFCdzBBQVFBQUFBTUFZQURJQUFNQVRnQUFBQUFFZ0FrQUFBQUFBZ2dBLy84ZEFPMEU1djhLQUFJQUNnQUFBQVNBQ2dBQUFBQUNDQUQvL3pzQTdRVG0vd29BQWdBTEFBSUVBZ0FIQUNzRUFnQUJBRWdFQUFBM0JBRUFBUWFBQUFBQUFBQUNDQUF6a3o4QTdXemkvd1FDRUFETWJEZ0E3V3ppL3pPVFB3QlUwL0QvSXdnQkFBQUNCd0lBQUFBRkJ3RUFBUUFIRGdBQkFBQUFBd0JnQU1nQUF3Qk9TQUFBQUFBRWdBc0FBQUFBQWdnQS8vOUtBTm9KelA4S0FBSUFEQUFBQUFTQURBQUFBQUFDQ0FELy8yZ0EyZ25NL3dvQUFnQU5BRGNFQVFBQkFBQUVnQTBBQUFBQUFnZ0FBQUI0QU1jT3N2OEtBQUlBRGdBM0JBRUFBUUFBQklBT0FBQUFBQUlJQUFBQWFRQzBFNWovQ2dBQ0FBOEFBQUFFZ0E4QUFBQUFBZ2dBQUFCNEFLQVlmdjhLQUFJQUVBQUFBQVNBRUFBQUFBQUNDQUFBQUljQWpSMWsvd29BQWdBUkFBSUVBZ0FKQUNzRUFnQUFBRWdFQUFBM0JBRUFBUWFBQUFBQUFBQUNDQUF6azRvQWplbGcvd1FDRUFETWJJTUFqZWxnL3pPVGlnQW5BMmYvSXdnQkFBQUNCd0lBQUFBQUJ3MEFBUUFBQUFNQVlBRElBQU1BUmdBQUFBQUVnQkVBQUFBQUFnZ0FBQUNXQUtBWWZ2OEtBQUlBRWdBQ0JBSUFDUUFyQkFJQUFBQklCQUFBTndRQkFBRUdnQUFBQUFBQUFnZ0FNNU9aQUtEa2V2OEVBaEFBekd5U0FLRGtldjh6azVrQU92NkEveU1JQVFBQUFnY0NBQUFBQUFjTkFBRUFBQUFEQUdBQXlBQURBRVlBQUFBQUJJQVNBQUFBQUFJSUFBQUFhUUNOSFdUL0NnQUNBQk1BQWdRQ0FBa0FLd1FDQUFBQVNBUUFBRGNFQVFBQkJvQUFBQUFBQUFJSUFET1RiQUNONldEL0JBSVFBTXhzWlFDTjZXRC9NNU5zQUNjRFovOGpDQUVBQUFJSEFnQUFBQUFIRFFBQkFBQUFBd0JnQU1nQUF3QkdBQUFBQUFTQUV3QUFBQUFDQ0FELy8wb0F0Qk9ZL3dvQUFnQVVBRGNFQVFBQkFBQUVnQlFBQUFBQUFnZ0EvLzg3QU1jT3N2OEtBQUlBRlFBM0JBRUFBUUFBQklBVkFBQUFBQUlJQVAvL0RnRGFDY3ovQ2dBQ0FCWUFOd1FCQUFFQUFBV0FGd0FBQUFvQUFnQVhBQVFHQkFBQkFBQUFCUVlFQUFJQUFBQUtCZ0VBQVFBQUJZQVlBQUFBQ2dBQ0FCZ0FCQVlFQUFJQUFBQUZCZ1FBQXdBQUFBQUdBZ0FDQUFNR0FnQUNBQXNHRUFBWEFBQUFMUUFBQUJrQUFBQUFBQUFBQUFBRmdCa0FBQUFLQUFJQUdRQUVCZ1FBQXdBQUFBVUdCQUFFQUFBQUNnWUJBQUVBQUFXQUdnQUFBQW9BQWdBYUFBUUdCQUFFQUFBQUJRWUVBQVVBQUFBQUJnSUFBZ0FEQmdJQUFnQUxCaEFBR1FBQUFCNEFBQUFiQUFBQUFBQUFBQUFBQllBYkFBQUFDZ0FDQUJzQUJBWUVBQVVBQUFBRkJnUUFCZ0FBQUFvR0FRQUJBQUFGZ0J3QUFBQUtBQUlBSEFBRUJnUUFCZ0FBQUFVR0JBQUhBQUFBQUFZQ0FBSUFBd1lDQUFJQUN3WVFBQUFBQUFBYkFBQUFIUUFBQUFBQUFBQUFBQVdBSFFBQUFBb0FBZ0FkQUFRR0JBQUhBQUFBQlFZRUFBZ0FBQUFLQmdFQUFRQUFCWUFlQUFBQUNnQUNBQjRBQkFZRUFBUUFBQUFGQmdRQUNBQUFBQW9HQVFBQkFBQUZnQjhBQUFBS0FBSUFId0FFQmdRQUNBQUFBQVVHQkFBSkFBQUFDZ1lCQUFFQUFBV0FJQUFBQUFvQUFnQWdBQVFHQkFBSkFBQUFCUVlFQUFvQUFBQUtCZ0VBQVFBQUJZQWhBQUFBQ2dBQ0FDRUFCQVlFQUFvQUFBQUZCZ1FBQ3dBQUFBb0dBUUFCQUFBRmdDSUFBQUFLQUFJQUlnQUVCZ1FBQ3dBQUFBVUdCQUFNQUFBQUFBWUNBQUlBQXdZQ0FBSUFDd1lRQUNFQUFBQXJBQUFBSXdBQUFBQUFBQUFBQUFXQUl3QUFBQW9BQWdBakFBUUdCQUFNQUFBQUJRWUVBQTBBQUFBS0JnRUFBUUFBQllBa0FBQUFDZ0FDQUNRQUJBWUVBQTBBQUFBRkJnUUFEZ0FBQUFBR0FnQUNBQU1HQWdBQ0FBc0dFQUFBQUFBQUl3QUFBQ2tBQUFBbEFBQUFBQUFGZ0NVQUFBQUtBQUlBSlFBRUJnUUFEZ0FBQUFVR0JBQVBBQUFBQ2dZQkFBRUFBQVdBSmdBQUFBb0FBZ0FtQUFRR0JBQVBBQUFBQlFZRUFCQUFBQUFLQmdFQUFRQUFCWUFuQUFBQUNnQUNBQ2NBQkFZRUFBOEFBQUFGQmdRQUVRQUFBQW9HQVFBQkFBQUZnQ2dBQUFBS0FBSUFLQUFFQmdRQUR3QUFBQVVHQkFBU0FBQUFDZ1lCQUFFQUFBV0FLUUFBQUFvQUFnQXBBQVFHQkFBT0FBQUFCUVlFQUJNQUFBQUtCZ0VBQVFBQUJZQXFBQUFBQ2dBQ0FDb0FCQVlFQUJNQUFBQUZCZ1FBRkFBQUFBQUdBZ0FDQUFNR0FnQUNBQXNHRUFBQUFBQUFLUUFBQUNzQUFBQUFBQUFBQUFBRmdDc0FBQUFLQUFJQUt3QUVCZ1FBQ3dBQUFBVUdCQUFVQUFBQUNnWUJBQUVBQUFXQUxBQUFBQW9BQWdBc0FBUUdCQUFKQUFBQUJRWUVBQlVBQUFBQUJnSUFBZ0FEQmdJQUFnQUxCaEFBSUFBQUFCOEFBQUF0QUFBQUFBQUFBQUFBQllBdEFBQUFDZ0FDQUMwQUJBWUVBQUlBQUFBRkJnUUFGUUFBQUFvR0FRQUJBQUFBQUFBQUFBQUFBQT09</t>
        </r>
      </text>
    </comment>
    <comment ref="J324" authorId="0">
      <text>
        <r>
          <rPr>
            <sz val="9"/>
            <color indexed="81"/>
            <rFont val="Tahoma"/>
            <family val="2"/>
          </rPr>
          <t>QzEwSDhDbDVOT3xNQVNURVIgU0hFRVRQaWN0dXJlIDExfFZtcERSREF4TURBRUF3SUJBQUFBQUFBQUFBQUFBQUNBQUFBQUFBTUFGZ0FBQUVOb1pXMUVjbUYzSURFeUxqQXVNaTR4TURjMkJBSVFBQUZnd1A5TnhZLy9tYmtoQUxPNm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9BQUFBQkFJUUFBQUFBQUFBQUFBQUFJREdCRmFEVEJZV0NBUUFBQUFrQUJnSUJBQUFBQ1FBR1FnQUFCQUlBZ0FCQUE4SUFnQUJBQU9BSlFBQUFBUUNFQUFBWU1EL1RjV1AvNW01SVFDenVtMEFCSUFCQUFBQUFBSUlBQUVBeFA4bTlqTUFDZ0FDQUFJQUFnUUNBQWNBS3dRQ0FBSUFTQVFBQURjRUFRQUJCb0FBQUFBQUFBSUlBRFNUeC84bVhqQUFCQUlRQU0xc3dQOG1YakFBWjhiSi95YnVRZ0FqQ0FFQUFBSUhBZ0FBQUFVSEFRQUJBQWNQQUFFQUFBQURBR0FBeUFBREFFNUlNZ0FBQUFBRWdBSUFBQUFBQWdnQUFRRGkveWIyTXdBS0FBSUFBd0FBQUFTQUF3QUFBQUFDQ0FBQkFQSC9FL3NaQUFvQUFnQUVBRGNFQVFBQkFBQUVnQVFBQUFBQUFnZ0FBUURpL3dBQUFBQUtBQUlBQlFBQUFBU0FCUUFBQUFBQ0NBQUFBTVQvQUFBQUFBb0FBZ0FHQUFJRUFnQUlBQ3NFQWdBQUFFZ0VBQUEzQkFFQUFRYUFBQUFBQUFBQ0NBQUFvTWYvQVJqOC93UUNFQUFBWU1EL0FSajgvNXE1eC84QTJBTUFJd2dCQUFBQ0J3SUFBQUFBQncwQUFRQUFBQU1BWUFESUFBTUFUd0FBQUFBRWdBWUFBQUFBQWdnQUFRRHgvKzBFNXY4S0FBSUFCd0FBQUFTQUJ3QUFBQUFDQ0FBQUFPTC8yZ25NL3dvQUFnQUlBQUFBQklBSUFBQUFBQUlJQUFBQThmL0hEckwvQ2dBQ0FBa0FBQUFFZ0FrQUFBQUFBZ2dBLy84T0FNY09zdjhLQUFJQUNnQUFBQVNBQ2dBQUFBQUNDQUQvL3gwQXRCT1kvd29BQWdBTEFBSUVBZ0FSQUNzRUFnQUFBRWdFQUFBM0JBRUFBUWFBQUFBQUFBQUNDQUQvbnlFQXRDdVovd1FDRUFEL1h4b0FUY1dQLzVtNUlRQzBLNW4vSXdnQkFQOEJCd0VBL3dJSEFnQUFBQVVIQVFBREFBY09BQUVBQUFBREFHQUF5QUFEQUVOc0FBQUFBQVNBQ3dBQUFBQUNDQUQvL3gwQTJnbk0vd29BQWdBTUFBQUFCSUFNQUFBQUFBSUlBUC8vRGdEdEJPYi9DZ0FDQUEwQUFBQUVnQTBBQUFBQUFnZ0FBQUFlQUFBQUFBQUtBQUlBRGdBQ0JBSUFFUUFyQkFJQUFBQklCQUFBTndRQkFBRUdnQUFBQUFBQUFnZ0FBS0FoQUFCby9QOEVBaEFBQUdBYUFBQm8vUCtadVNFQVpzNEZBQ01JQVFBQUFnY0NBQUFBQlFjQkFBRUFCdzRBQVFBQUFBTUFZQURJQUFNQVEyd0FBQUFBQklBT0FBQUFBQUlJQUFFQThmODU4VTBBQ2dBQ0FBOEFBQUFFZ0E4QUFBQUFBZ2dBQVFEaS8wenNad0FLQUFJQUVBQUNCQUlBRVFBckJBSUFBQUJJQkFBQU53UUJBQUVHZ0FBQUFBQUFBZ2dBQUtEbC8weFVaQUFFQWhBQUFHRGUvMHhVWkFDYXVlWC9zN3B0QUNNSUFRQUFBZ2NDQUFBQUJRY0JBQUVBQnc0QUFRQUFBQU1BWUFESUFBTUFRMndBQUFBQUJJQVFBQUFBQUFJSUFBQUFEd0E1OFUwQUNnQUNBQkVBQWdRQ0FCRUFLd1FDQUFBQVNBUUFBRGNFQVFBQkJvQUFBQUFBQUFJSUFBQ2dFZ0E1V1VvQUJBSVFBQUJnQ3dBNVdVb0FtYmtTQUtDL1V3QWpDQUVBQUFJSEFnQUFBQVVIQVFBQkFBY09BQUVBQUFBREFHQUF5QUFEQUVOc0FBQUFBQVNBRVFBQUFBQUNDQUFBQUFBQVRPeG5BQW9BQWdBU0FBSUVBZ0FSQUNzRUFnQUFBRWdFQUFBM0JBRUFBUWFBQUFBQUFBQUNDQUFBb0FNQVRGUmtBQVFDRUFBQVlQei9URlJrQUptNUF3Q3p1bTBBSXdnQkFBQUNCd0lBQUFBRkJ3RUFBUUFIRGdBQkFBQUFBd0JnQU1nQUF3QkRiQUFBQUFBRmdCTUFBQUFLQUFJQUV3QUVCZ1FBQVFBQUFBVUdCQUFDQUFBQUNnWUJBQUVBQUFXQUZBQUFBQW9BQWdBVUFBUUdCQUFDQUFBQUJRWUVBQU1BQUFBS0JnRUFBUUFBQllBVkFBQUFDZ0FDQUJVQUJBWUVBQU1BQUFBRkJnUUFCQUFBQUFvR0FRQUJBQUFGZ0JZQUFBQUtBQUlBRmdBRUJnUUFCQUFBQUFVR0JBQUZBQUFBQUFZQ0FBSUFBQUFGZ0JjQUFBQUtBQUlBRndBRUJnUUFCQUFBQUFVR0JBQUdBQUFBQ2dZQkFBRUFBQVdBR0FBQUFBb0FBZ0FZQUFRR0JBQUdBQUFBQlFZRUFBY0FBQUFBQmdJQWdBQUFBQVdBR1FBQUFBb0FBZ0FaQUFRR0JBQUhBQUFBQlFZRUFBZ0FBQUFBQmdJQWdBQUFBQVdBR2dBQUFBb0FBZ0FhQUFRR0JBQUlBQUFBQlFZRUFBa0FBQUFBQmdJQWdBQUFBQVdBR3dBQUFBb0FBZ0FiQUFRR0JBQUpBQUFBQlFZRUFBb0FBQUFLQmdFQUFRQUFCWUFjQUFBQUNnQUNBQndBQkFZRUFBa0FBQUFGQmdRQUN3QUFBQUFHQWdDQUFBQUFCWUFkQUFBQUNnQUNBQjBBQkFZRUFBc0FBQUFGQmdRQURBQUFBQUFHQWdDQUFBQUFCWUFlQUFBQUNnQUNBQjRBQkFZRUFBWUFBQUFGQmdRQURBQUFBQUFHQWdDQUFBQUFCWUFmQUFBQUNnQUNBQjhBQkFZRUFBd0FBQUFGQmdRQURRQUFBQW9HQVFBQkFBQUZnQ0FBQUFBS0FBSUFJQUFFQmdRQUFnQUFBQVVHQkFBT0FBQUFDZ1lCQUFFQUFBV0FJUUFBQUFvQUFnQWhBQVFHQkFBT0FBQUFCUVlFQUE4QUFBQUtCZ0VBQVFBQUJZQWlBQUFBQ2dBQ0FDSUFCQVlFQUE0QUFBQUZCZ1FBRUFBQUFBb0dBUUFCQUFBRmdDTUFBQUFLQUFJQUl3QUVCZ1FBRGdBQUFBVUdCQUFSQUFBQUNnWUJBQUVBQUFlQUpnQUFBQVFDRUFBQUFBQUFJRGpoL3dBQUFBRGFDY3ovQ2dBQ0FDUUFBQW9DQUFRQUJBb0NBQUVBRFFJTUFOb0p6UDhBQUFBQUFBQUFBQTRDREFBZ09PSC9BQUFBQUFBQUFBQVBBZ3dBMmduTS8wWXVGUUFBQUFBQUFBQUFBQUFBQUFBQUFBPT0=</t>
        </r>
      </text>
    </comment>
    <comment ref="K324" authorId="0">
      <text>
        <r>
          <rPr>
            <sz val="9"/>
            <color indexed="81"/>
            <rFont val="Tahoma"/>
            <family val="2"/>
          </rPr>
          <t>QzEwSDhDbDVOT3xNQVNURVIgU0hFRVRQaWN0dXJlIDExfFZtcERSREF4TURBRUF3SUJBQUFBQUFBQUFBQUFBQUNBQUFBQUFBTUFGZ0FBQUVOb1pXMUVjbUYzSURFeUxqQXVNaTR4TURjMkJBSVFBQUZnd1A5TnhZLy9tYmtoQUxPNm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9BQUFBQkFJUUFBQUFBQUFBQUFBQUFJREdCRmFEVEJZV0NBUUFBQUFrQUJnSUJBQUFBQ1FBR1FnQUFCQUlBZ0FCQUE4SUFnQUJBQU9BSlFBQUFBUUNFQUFBWU1EL1RjV1AvNW01SVFDenVtMEFCSUFCQUFBQUFBSUlBQUVBeFA4bTlqTUFDZ0FDQUFJQUFnUUNBQWNBS3dRQ0FBSUFTQVFBQURjRUFRQUJCb0FBQUFBQUFBSUlBRFNUeC84bVhqQUFCQUlRQU0xc3dQOG1YakFBWjhiSi95YnVRZ0FqQ0FFQUFBSUhBZ0FBQUFVSEFRQUJBQWNQQUFFQUFBQURBR0FBeUFBREFFNUlNZ0FBQUFBRWdBSUFBQUFBQWdnQUFRRGkveWIyTXdBS0FBSUFBd0FBQUFTQUF3QUFBQUFDQ0FBQkFQSC9FL3NaQUFvQUFnQUVBRGNFQVFBQkFBQUVnQVFBQUFBQUFnZ0FBUURpL3dBQUFBQUtBQUlBQlFBQUFBU0FCUUFBQUFBQ0NBQUFBTVQvQUFBQUFBb0FBZ0FHQUFJRUFnQUlBQ3NFQWdBQUFFZ0VBQUEzQkFFQUFRYUFBQUFBQUFBQ0NBQUFvTWYvQVJqOC93UUNFQUFBWU1EL0FSajgvNXE1eC84QTJBTUFJd2dCQUFBQ0J3SUFBQUFBQncwQUFRQUFBQU1BWUFESUFBTUFUd0FBQUFBRWdBWUFBQUFBQWdnQUFRRHgvKzBFNXY4S0FBSUFCd0FBQUFTQUJ3QUFBQUFDQ0FBQUFPTC8yZ25NL3dvQUFnQUlBQUFBQklBSUFBQUFBQUlJQUFBQThmL0hEckwvQ2dBQ0FBa0FBQUFFZ0FrQUFBQUFBZ2dBLy84T0FNY09zdjhLQUFJQUNnQUFBQVNBQ2dBQUFBQUNDQUQvL3gwQXRCT1kvd29BQWdBTEFBSUVBZ0FSQUNzRUFnQUFBRWdFQUFBM0JBRUFBUWFBQUFBQUFBQUNDQUQvbnlFQXRDdVovd1FDRUFEL1h4b0FUY1dQLzVtNUlRQzBLNW4vSXdnQkFQOEJCd0VBL3dJSEFnQUFBQVVIQVFBREFBY09BQUVBQUFBREFHQUF5QUFEQUVOc0FBQUFBQVNBQ3dBQUFBQUNDQUQvL3gwQTJnbk0vd29BQWdBTUFBQUFCSUFNQUFBQUFBSUlBUC8vRGdEdEJPYi9DZ0FDQUEwQUFBQUVnQTBBQUFBQUFnZ0FBQUFlQUFBQUFBQUtBQUlBRGdBQ0JBSUFFUUFyQkFJQUFBQklCQUFBTndRQkFBRUdnQUFBQUFBQUFnZ0FBS0FoQUFCby9QOEVBaEFBQUdBYUFBQm8vUCtadVNFQVpzNEZBQ01JQVFBQUFnY0NBQUFBQlFjQkFBRUFCdzRBQVFBQUFBTUFZQURJQUFNQVEyd0FBQUFBQklBT0FBQUFBQUlJQUFFQThmODU4VTBBQ2dBQ0FBOEFBQUFFZ0E4QUFBQUFBZ2dBQVFEaS8wenNad0FLQUFJQUVBQUNCQUlBRVFBckJBSUFBQUJJQkFBQU53UUJBQUVHZ0FBQUFBQUFBZ2dBQUtEbC8weFVaQUFFQWhBQUFHRGUvMHhVWkFDYXVlWC9zN3B0QUNNSUFRQUFBZ2NDQUFBQUJRY0JBQUVBQnc0QUFRQUFBQU1BWUFESUFBTUFRMndBQUFBQUJJQVFBQUFBQUFJSUFBQUFEd0E1OFUwQUNnQUNBQkVBQWdRQ0FCRUFLd1FDQUFBQVNBUUFBRGNFQVFBQkJvQUFBQUFBQUFJSUFBQ2dFZ0E1V1VvQUJBSVFBQUJnQ3dBNVdVb0FtYmtTQUtDL1V3QWpDQUVBQUFJSEFnQUFBQVVIQVFBQkFBY09BQUVBQUFBREFHQUF5QUFEQUVOc0FBQUFBQVNBRVFBQUFBQUNDQUFBQUFBQVRPeG5BQW9BQWdBU0FBSUVBZ0FSQUNzRUFnQUFBRWdFQUFBM0JBRUFBUWFBQUFBQUFBQUNDQUFBb0FNQVRGUmtBQVFDRUFBQVlQei9URlJrQUptNUF3Q3p1bTBBSXdnQkFBQUNCd0lBQUFBRkJ3RUFBUUFIRGdBQkFBQUFBd0JnQU1nQUF3QkRiQUFBQUFBRmdCTUFBQUFLQUFJQUV3QUVCZ1FBQVFBQUFBVUdCQUFDQUFBQUNnWUJBQUVBQUFXQUZBQUFBQW9BQWdBVUFBUUdCQUFDQUFBQUJRWUVBQU1BQUFBS0JnRUFBUUFBQllBVkFBQUFDZ0FDQUJVQUJBWUVBQU1BQUFBRkJnUUFCQUFBQUFvR0FRQUJBQUFGZ0JZQUFBQUtBQUlBRmdBRUJnUUFCQUFBQUFVR0JBQUZBQUFBQUFZQ0FBSUFBQUFGZ0JjQUFBQUtBQUlBRndBRUJnUUFCQUFBQUFVR0JBQUdBQUFBQ2dZQkFBRUFBQVdBR0FBQUFBb0FBZ0FZQUFRR0JBQUdBQUFBQlFZRUFBY0FBQUFBQmdJQWdBQUFBQVdBR1FBQUFBb0FBZ0FaQUFRR0JBQUhBQUFBQlFZRUFBZ0FBQUFBQmdJQWdBQUFBQVdBR2dBQUFBb0FBZ0FhQUFRR0JBQUlBQUFBQlFZRUFBa0FBQUFBQmdJQWdBQUFBQVdBR3dBQUFBb0FBZ0FiQUFRR0JBQUpBQUFBQlFZRUFBb0FBQUFLQmdFQUFRQUFCWUFjQUFBQUNnQUNBQndBQkFZRUFBa0FBQUFGQmdRQUN3QUFBQUFHQWdDQUFBQUFCWUFkQUFBQUNnQUNBQjBBQkFZRUFBc0FBQUFGQmdRQURBQUFBQUFHQWdDQUFBQUFCWUFlQUFBQUNnQUNBQjRBQkFZRUFBWUFBQUFGQmdRQURBQUFBQUFHQWdDQUFBQUFCWUFmQUFBQUNnQUNBQjhBQkFZRUFBd0FBQUFGQmdRQURRQUFBQW9HQVFBQkFBQUZnQ0FBQUFBS0FBSUFJQUFFQmdRQUFnQUFBQVVHQkFBT0FBQUFDZ1lCQUFFQUFBV0FJUUFBQUFvQUFnQWhBQVFHQkFBT0FBQUFCUVlFQUE4QUFBQUtCZ0VBQVFBQUJZQWlBQUFBQ2dBQ0FDSUFCQVlFQUE0QUFBQUZCZ1FBRUFBQUFBb0dBUUFCQUFBRmdDTUFBQUFLQUFJQUl3QUVCZ1FBRGdBQUFBVUdCQUFSQUFBQUNnWUJBQUVBQUFlQUpnQUFBQVFDRUFBQUFBQUFJRGpoL3dBQUFBRGFDY3ovQ2dBQ0FDUUFBQW9DQUFRQUJBb0NBQUVBRFFJTUFOb0p6UDhBQUFBQUFBQUFBQTRDREFBZ09PSC9BQUFBQUFBQUFBQVBBZ3dBMmduTS8wWXVGUUFBQUFBQUFBQUFBQUFBQUFBQUFBPT0=</t>
        </r>
      </text>
    </comment>
    <comment ref="J325" authorId="0">
      <text>
        <r>
          <rPr>
            <sz val="9"/>
            <color indexed="81"/>
            <rFont val="Tahoma"/>
            <family val="2"/>
          </rPr>
          <t>QzE4SDE5TjNPU3xNQVNURVIgU0hFRVRQaWN0dXJlIDY5MXxWbXBEUkRBeE1EQUVBd0lCQUFBQUFBQUFBQUFBQUFDQUFBQUFBQU1BRmdBQUFFTm9aVzFFY21GM0lERXlMakF1TWk0eE1EYzJCQUlRQUFCZ3NmL2FpY3YvVks5REFKMjV1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JCNGJRWVdDQVFBQUFBa0FCZ0lCQUFBQUNRQUdRZ0FBQkFJQWdBQkFBOElBZ0FCQUFPQU13QUFBQVFDRUFBQVlMSC8yb25MLzFTdlF3Q2R1Ym9BQklBQkFBQUFBQUlJQUFBQUR3QVQreGtBQ2dBQ0FBSUFOd1FCQUFFQUFBU0FBZ0FBQUFBQ0NBQUFBQUFBQUFBQUFBb0FBZ0FEQUFBQUJJQURBQUFBQUFJSUFQLy9EZ0R0Qk9iL0NnQUNBQVFBQUFBRWdBUUFBQUFBQWdnQUFBQUFBTm9KelA4S0FBSUFCUUFBQUFTQUJRQUFBQUFDQ0FBQUFPTC8yZ25NL3dvQUFnQUdBQUFBQklBR0FBQUFBQUlJQUFBQTAvL3RCT2IvQ2dBQ0FBY0FBQUFFZ0FjQUFBQUFBZ2dBQUFEaS93QUFBQUFLQUFJQUNBQUFBQVNBQ0FBQUFBQUNDQUFBQU5QL0Uvc1pBQW9BQWdBSkFBQUFCSUFKQUFBQUFBSUlBQUFBdGY4VCt4a0FDZ0FDQUFvQUFnUUNBQWdBS3dRQ0FBQUFTQVFBQURjRUFRQUJCb0FBQUFBQUFBSUlBQUNndVA4VEV4WUFCQUlRQUFCZ3NmOFRFeFlBbXJtNC94UFRIUUFqQ0FFQUFBSUhBZ0FBQUFBSERRQUJBQUFBQXdCZ0FNZ0FBd0JQQUFBQUFBU0FDZ0FBQUFBQ0NBQUJBT0wvSnZZekFBb0FBZ0FMQUFJRUFnQUhBQ3NFQWdBQUFFZ0VBQUFHZ0FBQUFBQUFBZ2dBTkpQbC95WmVNQUFFQWhBQXpXemUveVplTUFBMGsrWC9XWkUzQUNNSUFRQUFBZ2NDQUFBQUFBY05BQUVBQUFBREFHQUF5QUFEQUU0QUFBQUFCSUFMQUFBQUFBSUlBTzdWLy8vdEdEY0FDZ0FDQUF3QUFnUUNBQWNBS3dRQ0FBQUFTQVFBQURjRUFRQUJCb0FBQUFBQUFBSUlBQ0JwQXdEdGdETUFCQUlRQUx0Qy9QL3RnRE1BSUdrREFDQzBPZ0FqQ0FFQUFBSUhBZ0FBQUFBSERRQUJBQUFBQXdCZ0FNZ0FBd0JPQUFBQUFBU0FEQUFBQUFBQ0NBQ3dFZ1lBR25GVUFBb0FBZ0FOQUFBQUJJQU5BQUFBQUFJSUFMaDZJUURXcEdBQUNnQUNBQTRBQWdRQ0FBY0FLd1FDQUFFQVNBUUFBRGNFQVFBQkJvQUFBQUFBQUFJSUFPc05KUURXUEdRQUJBSVFBSVRuSFFCdzFsVUE2dzBsQU5ZOFpBQWpDQUVBL3dFSEFRRC9BZ2NDQUFBQUJRY0JBQU1BQnc0QUFRQUFBQU1BWUFESUFBTUFUa2dBQUFBQUJJQU9BQUFBQUFJSUFIK2RKQURFZW40QUNnQUNBQThBQUFBRWdBOEFBQUFBQWdnQVAxZ01BUFVja0FBS0FBSUFFQUFBQUFTQUVBQUFBQUFDQ0FBR2V3OEE0L0t0QUFvQUFnQVJBQUFBQklBUkFBQUFBQUlJQUE3aktnQ2ZKcm9BQ2dBQ0FCSUFBQUFFZ0JJQUFBQUFBZ2dBVGloREFHNkVxQUFLQUFJQUV3QUFBQVNBRXdBQUFBQUNDQUNHQlVBQWdhNktBQW9BQWdBVUFBQUFCSUFVQUFBQUFBSUlBSjRYN1A4YWNXTUFDZ0FDQUJVQUFnUUNBQkFBS3dRQ0FBQUFTQVFBQURjRUFRQUJCb0FBQUFBQUFBSUlBSjYzNy84YUZXQUFCQUlRQUo1MzZQOGFGV0FBTjlIdi80QzdaZ0FqQ0FFQUFBSUhBZ0FBQUFBSERRQUJBQUFBQXdCZ0FNZ0FBd0JUQUFBQUFBU0FGUUFBQUFBQ0NBQkV6TlgvTFY1UEFBb0FBZ0FXQUFBQUJJQVdBQUFBQUFJSUFPcUF2LzhhY1dNQUNnQUNBQmNBTndRQkFBRUFBQVNBRndBQUFBQUNDQUFuUkxuLzdSaEdBQW9BQWdBWUFEY0VBUUFCQUFBRmdCa0FBQUFLQUFJQUdRQUVCZ1FBQVFBQUFBVUdCQUFDQUFBQUNnWUJBQUVBQUFXQUdnQUFBQW9BQWdBYUFBUUdCQUFDQUFBQUJRWUVBQU1BQUFBQUJnSUFnQUFBQUFXQUd3QUFBQW9BQWdBYkFBUUdCQUFEQUFBQUJRWUVBQVFBQUFBQUJnSUFnQUFBQUFXQUhBQUFBQW9BQWdBY0FBUUdCQUFFQUFBQUJRWUVBQVVBQUFBQUJnSUFnQUFBQUFXQUhRQUFBQW9BQWdBZEFBUUdCQUFGQUFBQUJRWUVBQVlBQUFBQUJnSUFnQUFBQUFXQUhnQUFBQW9BQWdBZUFBUUdCQUFHQUFBQUJRWUVBQWNBQUFBQUJnSUFnQUFBQUFXQUh3QUFBQW9BQWdBZkFBUUdCQUFDQUFBQUJRWUVBQWNBQUFBQUJnSUFnQUFBQUFXQUlBQUFBQW9BQWdBZ0FBUUdCQUFIQUFBQUJRWUVBQWdBQUFBS0JnRUFBUUFBQllBaEFBQUFDZ0FDQUNFQUJBWUVBQWdBQUFBRkJnUUFDUUFBQUFBR0FnQUNBQUFBQllBaUFBQUFDZ0FDQUNJQUJBWUVBQWdBQUFBRkJnUUFDZ0FBQUFvR0FRQUJBQUFGZ0NNQUFBQUtBQUlBSXdBRUJnUUFDZ0FBQUFVR0JBQUxBQUFBQ2dZQkFBRUFBQVdBSkFBQUFBb0FBZ0FrQUFRR0JBQUxBQUFBQlFZRUFBd0FBQUFBQmdJQUFnQURCZ0lBQVFBTEJoQUFJd0FBQUFBQUFBQWxBQUFBTFFBQUFBQUFCWUFsQUFBQUNnQUNBQ1VBQkFZRUFBd0FBQUFGQmdRQURRQUFBQW9HQVFBQkFBQUZnQ1lBQUFBS0FBSUFKZ0FFQmdRQURRQUFBQVVHQkFBT0FBQUFDZ1lCQUFFQUFBV0FKd0FBQUFvQUFnQW5BQVFHQkFBT0FBQUFCUVlFQUE4QUFBQUFCZ0lBZ0FBQUFBV0FLQUFBQUFvQUFnQW9BQVFHQkFBUEFBQUFCUVlFQUJBQUFBQUFCZ0lBZ0FBQUFBV0FLUUFBQUFvQUFnQXBBQVFHQkFBUUFBQUFCUVlFQUJFQUFBQUFCZ0lBZ0FBQUFBV0FLZ0FBQUFvQUFnQXFBQVFHQkFBUkFBQUFCUVlFQUJJQUFBQUFCZ0lBZ0FBQUFBV0FLd0FBQUFvQUFnQXJBQVFHQkFBU0FBQUFCUVlFQUJNQUFBQUFCZ0lBZ0FBQUFBV0FMQUFBQUFvQUFnQXNBQVFHQkFBT0FBQUFCUVlFQUJNQUFBQUFCZ0lBZ0FBQUFBV0FMUUFBQUFvQUFnQXRBQVFHQkFBTUFBQUFCUVlFQUJRQUFBQUtCZ0VBQVFBQUJZQXVBQUFBQ2dBQ0FDNEFCQVlFQUJRQUFBQUZCZ1FBRlFBQUFBb0dBUUFCQUFBRmdDOEFBQUFLQUFJQUx3QUVCZ1FBQ2dBQUFBVUdCQUFWQUFBQUNnWUJBQUVBQUFXQU1BQUFBQW9BQWdBd0FBUUdCQUFWQUFBQUJRWUVBQllBQUFBS0JnRUFBUUFBQllBeEFBQUFDZ0FDQURFQUJBWUVBQlVBQUFBRkJnUUFGd0FBQUFvR0FRQUJBQUFIZ0RRQUFBQUVBaEFBQUFEeC96UXorLzhBQVBILzdRVG0vd29BQWdBeUFBQUtBZ0FFQUFRS0FnQUJBQTBDREFEdEJPYi9BQUR4L3dBQUFBQU9BZ3dBTkRQNy93QUE4ZjhBQUFBQUR3SU1BTzBFNXY5R0xnWUFBQUFBQUFBQUI0QTFBQUFBQkFJUUFFYkFKd0Q0ZnJFQVJzQW5BTEpRbkFBS0FBSUFNd0FBQ2dJQUJBQUVDZ0lBQVFBTkFnd0FzbENjQUViQUp3QUFBQUFBRGdJTUFQaCtzUUJHd0NjQUFBQUFBQThDREFDeVVKd0FqZTQ4QUFBQUFBQUFBQUFBQUFBQUFBQUE=</t>
        </r>
      </text>
    </comment>
    <comment ref="K325" authorId="0">
      <text>
        <r>
          <rPr>
            <sz val="9"/>
            <color indexed="81"/>
            <rFont val="Tahoma"/>
            <family val="2"/>
          </rPr>
          <t>QzE4SDE5TjNPU3xNQVNURVIgU0hFRVRQaWN0dXJlIDY5MXxWbXBEUkRBeE1EQUVBd0lCQUFBQUFBQUFBQUFBQUFDQUFBQUFBQU1BRmdBQUFFTm9aVzFFY21GM0lERXlMakF1TWk0eE1EYzJCQUlRQUFCZ3NmL2FpY3YvVks5REFKMjV1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JCNGJRWVdDQVFBQUFBa0FCZ0lCQUFBQUNRQUdRZ0FBQkFJQWdBQkFBOElBZ0FCQUFPQU13QUFBQVFDRUFBQVlMSC8yb25MLzFTdlF3Q2R1Ym9BQklBQkFBQUFBQUlJQUFBQUR3QVQreGtBQ2dBQ0FBSUFOd1FCQUFFQUFBU0FBZ0FBQUFBQ0NBQUFBQUFBQUFBQUFBb0FBZ0FEQUFBQUJJQURBQUFBQUFJSUFQLy9EZ0R0Qk9iL0NnQUNBQVFBQUFBRWdBUUFBQUFBQWdnQUFBQUFBTm9KelA4S0FBSUFCUUFBQUFTQUJRQUFBQUFDQ0FBQUFPTC8yZ25NL3dvQUFnQUdBQUFBQklBR0FBQUFBQUlJQUFBQTAvL3RCT2IvQ2dBQ0FBY0FBQUFFZ0FjQUFBQUFBZ2dBQUFEaS93QUFBQUFLQUFJQUNBQUFBQVNBQ0FBQUFBQUNDQUFBQU5QL0Uvc1pBQW9BQWdBSkFBQUFCSUFKQUFBQUFBSUlBQUFBdGY4VCt4a0FDZ0FDQUFvQUFnUUNBQWdBS3dRQ0FBQUFTQVFBQURjRUFRQUJCb0FBQUFBQUFBSUlBQUNndVA4VEV4WUFCQUlRQUFCZ3NmOFRFeFlBbXJtNC94UFRIUUFqQ0FFQUFBSUhBZ0FBQUFBSERRQUJBQUFBQXdCZ0FNZ0FBd0JQQUFBQUFBU0FDZ0FBQUFBQ0NBQUJBT0wvSnZZekFBb0FBZ0FMQUFJRUFnQUhBQ3NFQWdBQUFFZ0VBQUFHZ0FBQUFBQUFBZ2dBTkpQbC95WmVNQUFFQWhBQXpXemUveVplTUFBMGsrWC9XWkUzQUNNSUFRQUFBZ2NDQUFBQUFBY05BQUVBQUFBREFHQUF5QUFEQUU0QUFBQUFCSUFMQUFBQUFBSUlBTzdWLy8vdEdEY0FDZ0FDQUF3QUFnUUNBQWNBS3dRQ0FBQUFTQVFBQURjRUFRQUJCb0FBQUFBQUFBSUlBQ0JwQXdEdGdETUFCQUlRQUx0Qy9QL3RnRE1BSUdrREFDQzBPZ0FqQ0FFQUFBSUhBZ0FBQUFBSERRQUJBQUFBQXdCZ0FNZ0FBd0JPQUFBQUFBU0FEQUFBQUFBQ0NBQ3dFZ1lBR25GVUFBb0FBZ0FOQUFBQUJJQU5BQUFBQUFJSUFMaDZJUURXcEdBQUNnQUNBQTRBQWdRQ0FBY0FLd1FDQUFFQVNBUUFBRGNFQVFBQkJvQUFBQUFBQUFJSUFPc05KUURXUEdRQUJBSVFBSVRuSFFCdzFsVUE2dzBsQU5ZOFpBQWpDQUVBL3dFSEFRRC9BZ2NDQUFBQUJRY0JBQU1BQnc0QUFRQUFBQU1BWUFESUFBTUFUa2dBQUFBQUJJQU9BQUFBQUFJSUFIK2RKQURFZW40QUNnQUNBQThBQUFBRWdBOEFBQUFBQWdnQVAxZ01BUFVja0FBS0FBSUFFQUFBQUFTQUVBQUFBQUFDQ0FBR2V3OEE0L0t0QUFvQUFnQVJBQUFBQklBUkFBQUFBQUlJQUE3aktnQ2ZKcm9BQ2dBQ0FCSUFBQUFFZ0JJQUFBQUFBZ2dBVGloREFHNkVxQUFLQUFJQUV3QUFBQVNBRXdBQUFBQUNDQUNHQlVBQWdhNktBQW9BQWdBVUFBQUFCSUFVQUFBQUFBSUlBSjRYN1A4YWNXTUFDZ0FDQUJVQUFnUUNBQkFBS3dRQ0FBQUFTQVFBQURjRUFRQUJCb0FBQUFBQUFBSUlBSjYzNy84YUZXQUFCQUlRQUo1MzZQOGFGV0FBTjlIdi80QzdaZ0FqQ0FFQUFBSUhBZ0FBQUFBSERRQUJBQUFBQXdCZ0FNZ0FBd0JUQUFBQUFBU0FGUUFBQUFBQ0NBQkV6TlgvTFY1UEFBb0FBZ0FXQUFBQUJJQVdBQUFBQUFJSUFPcUF2LzhhY1dNQUNnQUNBQmNBTndRQkFBRUFBQVNBRndBQUFBQUNDQUFuUkxuLzdSaEdBQW9BQWdBWUFEY0VBUUFCQUFBRmdCa0FBQUFLQUFJQUdRQUVCZ1FBQVFBQUFBVUdCQUFDQUFBQUNnWUJBQUVBQUFXQUdnQUFBQW9BQWdBYUFBUUdCQUFDQUFBQUJRWUVBQU1BQUFBQUJnSUFnQUFBQUFXQUd3QUFBQW9BQWdBYkFBUUdCQUFEQUFBQUJRWUVBQVFBQUFBQUJnSUFnQUFBQUFXQUhBQUFBQW9BQWdBY0FBUUdCQUFFQUFBQUJRWUVBQVVBQUFBQUJnSUFnQUFBQUFXQUhRQUFBQW9BQWdBZEFBUUdCQUFGQUFBQUJRWUVBQVlBQUFBQUJnSUFnQUFBQUFXQUhnQUFBQW9BQWdBZUFBUUdCQUFHQUFBQUJRWUVBQWNBQUFBQUJnSUFnQUFBQUFXQUh3QUFBQW9BQWdBZkFBUUdCQUFDQUFBQUJRWUVBQWNBQUFBQUJnSUFnQUFBQUFXQUlBQUFBQW9BQWdBZ0FBUUdCQUFIQUFBQUJRWUVBQWdBQUFBS0JnRUFBUUFBQllBaEFBQUFDZ0FDQUNFQUJBWUVBQWdBQUFBRkJnUUFDUUFBQUFBR0FnQUNBQUFBQllBaUFBQUFDZ0FDQUNJQUJBWUVBQWdBQUFBRkJnUUFDZ0FBQUFvR0FRQUJBQUFGZ0NNQUFBQUtBQUlBSXdBRUJnUUFDZ0FBQUFVR0JBQUxBQUFBQ2dZQkFBRUFBQVdBSkFBQUFBb0FBZ0FrQUFRR0JBQUxBQUFBQlFZRUFBd0FBQUFBQmdJQUFnQURCZ0lBQVFBTEJoQUFJd0FBQUFBQUFBQWxBQUFBTFFBQUFBQUFCWUFsQUFBQUNnQUNBQ1VBQkFZRUFBd0FBQUFGQmdRQURRQUFBQW9HQVFBQkFBQUZnQ1lBQUFBS0FBSUFKZ0FFQmdRQURRQUFBQVVHQkFBT0FBQUFDZ1lCQUFFQUFBV0FKd0FBQUFvQUFnQW5BQVFHQkFBT0FBQUFCUVlFQUE4QUFBQUFCZ0lBZ0FBQUFBV0FLQUFBQUFvQUFnQW9BQVFHQkFBUEFBQUFCUVlFQUJBQUFBQUFCZ0lBZ0FBQUFBV0FLUUFBQUFvQUFnQXBBQVFHQkFBUUFBQUFCUVlFQUJFQUFBQUFCZ0lBZ0FBQUFBV0FLZ0FBQUFvQUFnQXFBQVFHQkFBUkFBQUFCUVlFQUJJQUFBQUFCZ0lBZ0FBQUFBV0FLd0FBQUFvQUFnQXJBQVFHQkFBU0FBQUFCUVlFQUJNQUFBQUFCZ0lBZ0FBQUFBV0FMQUFBQUFvQUFnQXNBQVFHQkFBT0FBQUFCUVlFQUJNQUFBQUFCZ0lBZ0FBQUFBV0FMUUFBQUFvQUFnQXRBQVFHQkFBTUFBQUFCUVlFQUJRQUFBQUtCZ0VBQVFBQUJZQXVBQUFBQ2dBQ0FDNEFCQVlFQUJRQUFBQUZCZ1FBRlFBQUFBb0dBUUFCQUFBRmdDOEFBQUFLQUFJQUx3QUVCZ1FBQ2dBQUFBVUdCQUFWQUFBQUNnWUJBQUVBQUFXQU1BQUFBQW9BQWdBd0FBUUdCQUFWQUFBQUJRWUVBQllBQUFBS0JnRUFBUUFBQllBeEFBQUFDZ0FDQURFQUJBWUVBQlVBQUFBRkJnUUFGd0FBQUFvR0FRQUJBQUFIZ0RRQUFBQUVBaEFBQUFEeC96UXorLzhBQVBILzdRVG0vd29BQWdBeUFBQUtBZ0FFQUFRS0FnQUJBQTBDREFEdEJPYi9BQUR4L3dBQUFBQU9BZ3dBTkRQNy93QUE4ZjhBQUFBQUR3SU1BTzBFNXY5R0xnWUFBQUFBQUFBQUI0QTFBQUFBQkFJUUFFYkFKd0Q0ZnJFQVJzQW5BTEpRbkFBS0FBSUFNd0FBQ2dJQUJBQUVDZ0lBQVFBTkFnd0FzbENjQUViQUp3QUFBQUFBRGdJTUFQaCtzUUJHd0NjQUFBQUFBQThDREFDeVVKd0FqZTQ4QUFBQUFBQUFBQUFBQUFBQUFBQUE=</t>
        </r>
      </text>
    </comment>
    <comment ref="K326" authorId="0">
      <text>
        <r>
          <rPr>
            <b/>
            <sz val="9"/>
            <color indexed="81"/>
            <rFont val="Tahoma"/>
            <family val="2"/>
          </rPr>
          <t>QzE4SDIwRk4zTzR8TUFTVEVSIFNIRUVUUGljdHVyZSAzODZ8Vm1wRFJEQXhNREFFQXdJQkFBQUFBQUFBQUFBQUFBQ0FBQUFBQUFNQUZnQUFBRU5vWlcxRWNtRjNJREV5TGpBdU1pNHhNRGMyQkFJUUFPVm1zditBQ0kzL21iay9BSE1pb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UFBQUFCQUlRQUFBQUFBQUFBQUFBQUVCNUJGZ3k5QVFXQ0FRQUFBQWtBQmdJQkFBQUFDUUFHUWdBQUJBSUFnQUJBQThJQWdBQkFBT0FPZ0FBQUFRQ0VBRGxackwvZ0FpTi81bTVQd0J6SXB3QUJJQUJBQUFBQUFJSUFBRUF0Zi9RQ2N6L0NnQUNBQUlBTndRQkFBRUFBQVNBQWdBQUFBQUNDQUFCQU1ULzR3VG0vd29BQWdBREFEQUVBUUFITVFRUUFCd0FBQUFkQUFBQU1nQUFBQUFBQUFBQUFBU0FBd0FBQUFBQ0NBQURBTFgvK1AvLy93b0FBZ0FFQURjRUFRQUJBQUFFZ0FRQUFBQUFBZ2dBQVFERS93djdHUUFLQUFJQUJRQUNCQUlBQ0FBckJBSUFBQUJJQkFBQU53UUJBQUVHZ0FBQUFBQUFBZ2dBQWFESC93c1RGZ0FFQWhBQUFXREEvd3NURmdDYXVjZi9DOU1kQUNNSUFRQUFBZ2NDQUFBQUFBY05BQUVBQUFBREFHQUF5QUFEQUU4QUFBQUFCSUFGQUFBQUFBSUlBQUFBNHY4VCt4a0FDZ0FDQUFZQUFBQUVnQVlBQUFBQUFnZ0FBQUR4L3liMk13QUtBQUlBQndBQUFBU0FCd0FBQUFBQ0NBQUFBT0wvT2ZGTkFBb0FBZ0FJQUFJRUFnQUhBQ3NFQWdBQUFFZ0VBQUFHZ0FBQUFBQUFBZ2dBTkpQbC96bFpTZ0FFQWhBQXpXemUvemxaU2dBMGsrWC9iSXhSQUNNSUFRQUFBZ2NDQUFBQUFBY05BQUVBQUFBREFHQUF5QUFEQUU0QUFBQUFCSUFJQUFBQUFBSUlBQUFBeFA4NThVMEFDZ0FDQUFrQU53UUJBQUVBQUFTQUNRQUFBQUFDQ0FBQUFMWC9UT3huQUFvQUFnQUtBRGNFQVFBQkFBQUVnQW9BQUFBQUFnZ0FBQURFLzJEbmdRQUtBQUlBQ3dBQ0JBSUFCd0FyQkFJQUFBQklCQUFBQm9BQUFBQUFBQUlJQURTVHgvOWdUMzRBQkFJUUFNMXN3UDlnVDM0QU5KUEgvNU9DaFFBakNBRUFBQUlIQWdBQUFBQUhEUUFCQUFBQUF3QmdBTWdBQXdCT0FBQUFBQVNBQ3dBQUFBQUNDQUFBQUxYL2MrS2JBQW9BQWdBTUFEY0VBUUFCQUFBRWdBd0FBQUFBQWdnQUFBRGkvMkRuZ1FBS0FBSUFEUUEzQkFFQUFRQUFCSUFOQUFBQUFBSUlBQUFBOGY5TTdHY0FDZ0FDQUE0QU53UUJBQUVBQUFTQURnQUFBQUFDQ0FELy93NEFKdll6QUFvQUFnQVBBQUFBQklBUEFBQUFBQUlJQUFBQUhnQTU4VTBBQ2dBQ0FCQUFBZ1FDQUFrQUt3UUNBQUFBU0FRQUFEY0VBUUFCQm9BQUFBQUFBQUlJQURPVElRQTV2VW9BQkFJUUFNeHNHZ0E1dlVvQU01TWhBTlBXVUFBakNBRUFBQUlIQWdBQUFBQUhEUUFCQUFBQUF3QmdBTWdBQXdCR0FBQUFBQVNBRUFBQUFBQUNDQUFBQUI0QUUvc1pBQW9BQWdBUkFBQUFCSUFSQUFBQUFBSUlBUC8vRGdBQUFBQUFDZ0FDQUJJQUFBQUVnQklBQUFBQUFnZ0EvLzhkQU8wRTV2OEtBQUlBRXdBQUFBU0FFd0FBQUFBQ0NBQUFBRHdBN1FUbS93b0FBZ0FVQUFJRUFnQUlBQ3NFQWdBQUFFZ0VBQUEzQkFFQUFRYUFBQUFBQUFBQ0NBQUFvRDhBN1J6aS93UUNFQUFBWURnQTdSemkvNW01UHdEdDNPbi9Jd2dCQUFBQ0J3SUFBQUFBQncwQUFRQUFBQU1BWUFESUFBTUFUd0FBQUFBRWdCUUFBQUFBQWdnQS8vOE9BTm9KelA4S0FBSUFGUUFBQUFTQUZRQUFBQUFDQ0FBQUFQSC8yZ25NL3dvQUFnQVdBRGNFQVFBQkFBQUVnQllBQUFBQUFnZ0FBQURpLyswRTV2OEtBQUlBRndBQ0JBSUFCd0FyQkFJQUFBQklCQUFBQm9BQUFBQUFBQUlJQURTVDVmL3RiT0wvQkFJUUFNMXMzdi90Yk9ML05KUGwveUNnNmY4akNBRUFBQUlIQWdBQUFBQUhEUUFCQUFBQUF3QmdBTWdBQXdCT0FBQUFBQVNBRndBQUFBQUNDQUFBQVBIL0FBQUFBQW9BQWdBWUFBQUFCSUFZQUFBQUFBSUlBUC8vSFFESERyTC9DZ0FDQUJrQUFBQUVnQmtBQUFBQUFnZ0EvLzg3QU1jT3N2OEtBQUlBR2dBQ0JBSUFDQUFyQkFJQUFBQklCQUFBTndRQkFBRUdnQUFBQUFBQUFnZ0FBS0EvQU1jbXJ2OEVBaEFBQUdBNEFNY21yditadVQ4QXgrYTEveU1JQVFBQUFnY0NBQUFBQUFjTkFBRUFBQUFEQUdBQXlBQURBRThBQUFBQUJJQWFBQUFBQUFJSUFQLy9EZ0MwRTVqL0NnQUNBQnNBQWdRQ0FBZ0FLd1FDQUFFQVNBUUFBRGNFQVFBQkJvQUFBQUFBQUFJSUFQK2ZFZ0MwKzV2L0JBSVFBUDlmQ3dDQUNJMy9tYmtTQUxUN20vOGpDQUVBL3dFSEFRRC9BZ2NDQUFBQUJRY0JBQU1BQnc0QUFRQUFBQU1BWUFESUFBTUFUMGdBQUFBQUJZQWNBQUFBQ2dBQ0FCd0FCQVlFQUFFQUFBQUZCZ1FBQWdBQUFBRUdBZ0FIQUFvR0FRQUJBQUFGZ0IwQUFBQUtBQUlBSFFBRUJnUUFBZ0FBQUFVR0JBQURBQUFBQ2dZQkFBRUFBQVdBSGdBQUFBb0FBZ0FlQUFRR0JBQURBQUFBQlFZRUFBUUFBQUFLQmdFQUFRQUFCWUFmQUFBQUNnQUNBQjhBQkFZRUFBUUFBQUFGQmdRQUJRQUFBQW9HQVFBQkFBQUZnQ0FBQUFBS0FBSUFJQUFFQmdRQUJRQUFBQVVHQkFBR0FBQUFBQVlDQUlBQUFBQUZnQ0VBQUFBS0FBSUFJUUFFQmdRQUJnQUFBQVVHQkFBSEFBQUFDZ1lCQUFFQUFBV0FJZ0FBQUFvQUFnQWlBQVFHQkFBSEFBQUFCUVlFQUFnQUFBQUtCZ0VBQVFBQUJZQWpBQUFBQ2dBQ0FDTUFCQVlFQUFnQUFBQUZCZ1FBQ1FBQUFBb0dBUUFCQUFBRmdDUUFBQUFLQUFJQUpBQUVCZ1FBQ1FBQUFBVUdCQUFLQUFBQUNnWUJBQUVBQUFXQUpRQUFBQW9BQWdBbEFBUUdCQUFLQUFBQUJRWUVBQXNBQUFBS0JnRUFBUUFBQllBbUFBQUFDZ0FDQUNZQUJBWUVBQW9BQUFBRkJnUUFEQUFBQUFvR0FRQUJBQUFGZ0NjQUFBQUtBQUlBSndBRUJnUUFEQUFBQUFVR0JBQU5BQUFBQ2dZQkFBRUFBQVdBS0FBQUFBb0FBZ0FvQUFRR0JBQUhBQUFBQlFZRUFBMEFBQUFLQmdFQUFRQUFCWUFwQUFBQUNnQUNBQ2tBQkFZRUFBWUFBQUFGQmdRQURnQUFBQUFHQWdDQUFBQUFCWUFxQUFBQUNnQUNBQ29BQkFZRUFBNEFBQUFGQmdRQUR3QUFBQW9HQVFBQkFBQUZnQ3NBQUFBS0FBSUFLd0FFQmdRQURnQUFBQVVHQkFBUUFBQUFBQVlDQUlBQUFBQUZnQ3dBQUFBS0FBSUFMQUFFQmdRQUVBQUFBQVVHQkFBUkFBQUFBQVlDQUlBQUFBQUZnQzBBQUFBS0FBSUFMUUFFQmdRQUVRQUFBQVVHQkFBU0FBQUFDZ1lCQUFFQUFBV0FMZ0FBQUFvQUFnQXVBQVFHQkFBU0FBQUFCUVlFQUJNQUFBQUFCZ0lBQWdBQUFBV0FMd0FBQUFvQUFnQXZBQVFHQkFBU0FBQUFCUVlFQUJRQUFBQUtCZ0VBQVFBQUJZQXdBQUFBQ2dBQ0FEQUFCQVlFQUJRQUFBQUZCZ1FBRlFBQUFBQUdBZ0FDQUFNR0FnQUNBQXNHRUFBMkFBQUFMd0FBQURFQUFBQUFBQUFBQUFBRmdERUFBQUFLQUFJQU1RQUVCZ1FBRlFBQUFBVUdCQUFXQUFBQUNnWUJBQUVBQUFXQU1nQUFBQW9BQWdBeUFBUUdCQUFDQUFBQUJRWUVBQllBQUFBS0JnRUFBUUFBQllBekFBQUFDZ0FDQURNQUJBWUVBQllBQUFBRkJnUUFGd0FBQUFvR0FRQUJBQUFGZ0RRQUFBQUtBQUlBTkFBRUJnUUFCUUFBQUFVR0JBQVhBQUFBQUFZQ0FJQUFBQUFGZ0RVQUFBQUtBQUlBTlFBRUJnUUFFUUFBQUFVR0JBQVhBQUFBQUFZQ0FJQUFBQUFGZ0RZQUFBQUtBQUlBTmdBRUJnUUFGQUFBQUFVR0JBQVlBQUFBQ2dZQkFBRUFBQVdBTndBQUFBb0FBZ0EzQUFRR0JBQVlBQUFBQlFZRUFCa0FBQUFBQmdJQUFnQUFBQVdBT0FBQUFBb0FBZ0E0QUFRR0JBQVlBQUFBQlFZRUFCb0FBQUFLQmdFQUFRQUFCNEE3QUFBQUJBSVFBQUFBQUFCWktTOEFBQUFBQUJQN0dRQUtBQUlBT1FBQUNnSUFCQUFFQ2dJQUFRQU5BZ3dBRS9zWkFBQUFBQUFBQUFBQURnSU1BRmtwTHdBQUFBQUFBQUFBQUE4Q0RBQVQreGtBUmk0VkFBQUFBQUFBQUFBQUFBQUFBQUFB</t>
        </r>
      </text>
    </comment>
    <comment ref="K327" authorId="0">
      <text>
        <r>
          <rPr>
            <b/>
            <sz val="9"/>
            <color indexed="81"/>
            <rFont val="Tahoma"/>
            <family val="2"/>
          </rPr>
          <t>QzQzSDU4TjRPMTJ8TUFTVEVSIFNIRUVUUGljdHVyZSA1NzZ8Vm1wRFJEQXhNREFFQXdJQkFBQUFBQUFBQUFBQUFBQ0FBQUFBQUFNQUZnQUFBRU5vWlcxRWNtRjNJREV5TGpBdU1pNHhNRGMyQ0FBVEFBQUFWVzUwYVhSc1pXUWdSRzlqZFcxbGJuUUVBaEFBdjJCay81UURwLzh3QSswQTQ2Z01BUUVKQ0FBQWdCWUFBQUFHQUFJSkNBQUFRREVCQU1EVkFBMElBUUFCQ0FjQkFBRTZCQUVBQVRzRUFRQUFSUVFCQUFFOEJBRUFBQXdHQVFBQkR3WUJBQUVOQmdFQUFFSUVBUUFBUXdRQkFBQkVCQUVBQUE0SUFnRHdCZ29JQ0FBREFHQUF5QUFEQUFzSUNBQUVBQUFBOEFBREFBa0lCQUF6c3dJQUNBZ0VBQUFBQWdBSENBUUFBQUFCQUFZSUJBQUFBQVFBQlFnRUFBQUFIZ0FFQ0FJQWVBQURDQVFBQUFCNEFDTUlBUUFGREFnQkFBQW9DQUVBQVNrSUFRQUJLZ2dCQUFFQ0NCQUFBQUFrQUFBQUpBQUFBQ1FBQUFBa0FBRURBZ0FBQUFJREFnQUJBQUFERGdBQ0FQLy8vLy8vL3dBQUFBQUFBQUFCSkFBQUFBSUFBd0RrQkFVQVFYSnBZV3dFQU9RRUR3QlVhVzFsY3lCT1pYY2dVbTl0WVc0QmdJRUFBQUFFQWhBQUFBQUFBQUFBQUFBQVFIa0VXREwwQkJZSUJBQUFBQ1FBR0FnRUFBQUFKQUFaQ0FBQUVBZ0NBQUVBRHdnQ0FBRUFBNEI5QUFBQUJBSVFBTDlnWlArVUE2Zi9NQVB0QU9Pb0RBRUVnQUVBQUFBQUFnZ0FBTmRrLzRpUm9BQUtBQUlBQWdBM0JBRUFBUUFBQklBQ0FBQUFBQUlJQUFKU2NQOGoyb1FBQ2dBQ0FBTUFBZ1FDQUFnQUt3UUNBQUFBU0FRQUFEY0VBUUFCQm9BQUFBQUFBQUlJQUFMeWMvOGo4b0FBQkFJUUFBS3liUDhqOG9BQW5BdDAveU95aUFBakNBRUFBQUlIQWdBQUFBQUhEUUFCQUFBQUF3QmdBTWdBQXdCUEFBQUFBQVNBQXdBQUFBQUNDQUJPRUk3L3N1K0FBQW9BQWdBRUFEQUVBUUFITVFRUUFENEFBQUEvQUFBQWNBQUFBQUFBQUFBQUFBU0FCQUFBQUFBQ0NBQk9FSTcvc3U5aUFBb0FBZ0FGQURjRUFRQUJBQUFFZ0FVQUFBQUFBZ2dBQ2RTVi8yTDFSUUFLQUFJQUJnQTNCQUVBQVFBQUJJQUdBQUFBQUFJSUFBblVwUDlQK2lzQUNnQUNBQWNBQWdRQ0FBZ0FLd1FDQUFBQVNBUUFBRGNFQVFBQkJvQUFBQUFBQUFJSUFBbDBxUDlQRWlnQUJBSVFBQWswb2Y5UEVpZ0FvNDJvLzAvU0x3QWpDQUVBQUFJSEFnQUFBQUFIRFFBQkFBQUFBd0JnQU1nQUF3QlBBQUFBQUFTQUJ3QUFBQUFDQ0FDZUNyci91c01XQUFvQUFnQUlBREFFQVFBSE1RUVFBRUlBQUFCREFBQUFSQUFBQUVnQUFBQUFBQVNBQ0FBQUFBQUNDQUNMRDZEL3VzTUhBQW9BQWdBSkFEY0VBUUFCQUFBRWdBa0FBQUFBQWdnQU1wREEvejFjOC84S0FBSUFDZ0FDQkFJQUNBQXJCQUlBQUFCSUJBQUFOd1FCQUFFR2dBQUFBQUFBQWdnQU1qREUvejEwNy84RUFoQUFNdkM4L3oxMDcvL01TY1QvUFRUMy95TUlBUUFBQWdjQ0FBQUFBQWNOQUFFQUFBQURBR0FBeUFBREFFOEFBQUFBQklBS0FBQUFBQUlJQUFFQTR2L3RCT2IvQ2dBQ0FBc0FBQUFFZ0FzQUFBQUFBZ2dBQVFEeC93QUFBQUFLQUFJQURBQUFBQVNBREFBQUFBQUNDQUN4QmRUL3VzTUhBQW9BQWdBTkFBQUFCSUFOQUFBQUFBSUlBSytLeVA5V0RPei9DZ0FDQUE0QUFnUUNBQWdBS3dRQ0FBQUFTQVFBQURjRUFRQUJCb0FBQUFBQUFBSUlBSzhxelA5V0pPai9CQUlRQUsvcXhQOVdKT2ovU1VUTS8xYms3LzhqQ0FFQUFBSUhBZ0FBQUFBSERRQUJBQUFBQXdCZ0FNZ0FBd0JQQUFBQUFBU0FEZ0FBQUFBQ0NBRC8vdzRBQUFBQUFBb0FBZ0FQQUFBQUJJQVBBQUFBQUFJSUFFLzZLd0M2d3djQUNnQUNBQkFBQUFBRWdCQUFBQUFBQWdnQVVYVTNBRllNN1A4S0FBSUFFUUFDQkFJQUNBQXJCQUlBQVFCSUJBQUFOd1FCQUFFR2dBQUFBQUFBQWdnQVVSVTdBRmIwNy84RUFoQUFVZFV6QUNNQjRmL3FManNBVnZUdi95TUlBUUQvQVFjQkFQOENCd0lBQUFBRkJ3RUFBd0FIRGdBQkFBQUFBd0JnQU1nQUF3QlBTQUFBQUFBRWdCRUFBQUFBQWdnQVl2VkZBTHJERmdBS0FBSUFFZ0FBQUFTQUVnQUFBQUFDQ0FDdXMyTUFLNjRhQUFvQUFnQVRBRGNFQVFBQkFBQUVnQk1BQUFBQUFnZ0ErUFoxQURmaEFnQUtBQUlBRkFBQ0JBSUFCd0FyQkFJQUFRQklCQUFBTndRQkFBRUdnQUFBQUFBQUFnZ0FLNHA1QURkNUJnQUVBaEFBeEdOeUFORVMrUDhyaW5rQU4za0dBQ01JQVFEL0FRY0JBUDhDQndJQUFBQUZCd0VBQXdBSERnQUJBQUFBQXdCZ0FNZ0FBd0JPU0FBQUFBQUVnQlFBQUFBQUFnZ0FSTFdUQUtqTEJnQUtBQUlBRlFBQ0JBSUFCd0FyQkFJQUFBQklCQUFBQm9BQUFBQUFBQUlJQUhkSWx3Q29Nd01BQkFJUUFCQWlrQUNvTXdNQWQwaVhBTnRtQ2dBakNBRUFBQUlIQWdBQUFBQUhEUUFCQUFBQUF3QmdBTWdBQXdCT0FBQUFBQVNBRlFBQUFBQUNDQUJHTUo4QURZTWlBQW9BQWdBV0FEY0VBUUFCQUFBRWdCWUFBQUFBQWdnQWt1NjhBSDV0SmdBS0FBSUFGd0EzQkFFQUFRQUFCSUFYQUFBQUFBSUlBTnN4endDS29BNEFDZ0FDQUJnQUFnUUNBQWNBS3dRQ0FBQUFTQVFBQUFhQUFBQUFBQUFDQ0FBT3hkSUFpZ2dMQUFRQ0VBQ25uc3NBaWdnTEFBN0YwZ0M5T3hJQUl3Z0JBQUFDQndJQUFBQUFCdzBBQVFBQUFBTUFZQURJQUFNQVRnQUFBQUFFZ0JnQUFBQUFBZ2dBSi9Ec0FQdUtFZ0FLQUFJQUdRQTNCQUVBQVFBQUJJQVpBQUFBQUFJSUFObTJ3d0FtNmZML0NnQUNBQm9BTndRQkFBRUFBQVNBR2dBQUFBQUNDQUNOK0tVQXRmN3Uvd29BQWdBYkFEY0VBUUFCQUFBRWdCc0FBQUFBQWdnQTl5dGJBRS82S3dBS0FBSUFIQUFBQUFTQUhBQUFBQUFDQ0FEM0syb0FZdlZGQUFvQUFnQWRBQUlFQWdBSEFDc0VBZ0FBQUVnRUFBQTNCQUVBQVFhQUFBQUFBQUFDQ0FBcXYyMEFZbDFDQUFRQ0VBRERtR1lBWWwxQ0FDcS9iUUNWa0VrQUl3Z0JBQUFDQndJQUFBQUFCdzBBQVFBQUFBTUFZQURJQUFNQVRnQUFBQUFFZ0IwQUFBQUFBZ2dBc3U5eEFMTHZZZ0FLQUFJQUhnQUFBQVNBSGdBQUFBQUNDQUQrclk4QVFRVmZBQW9BQWdBZkFBSUVBZ0FJQUNzRUFnQUFBRWdFQUFBM0JBRUFBUWFBQUFBQUFBQUNDQUQrVFpNQVFSMWJBQVFDRUFEK0RZd0FRUjFiQUpkbmt3QkIzV0lBSXdnQkFBQUNCd0lBQUFBQUJ3MEFBUUFBQUFNQVlBRElBQU1BVHdBQUFBQUVnQjhBQUFBQUFnZ0FzdTl4QUxMdmdBQUtBQUlBSUFBQUFBU0FJQUFBQUFBQ0NBRDNLMm9BQWVxZEFBb0FBZ0FoQURjRUFRQUJBQUFFZ0NFQUFBQUFBZ2dBOXl0YkFCVGx0d0FLQUFJQUlnQTNCQUVBQVFBQUJJQWlBQUFBQUFJSUFHTDFSUUNwRzgwQUNnQUNBQ01BTndRQkFBRUFBQVNBSXdBQUFBQUNDQUJQK2lzQXFSdmNBQW9BQWdBa0FEQUVBUUFITVFRUUFHQUFBQUJoQUFBQUFBQUFBR0lBQUFBQUFBU0FKQUFBQUFBQ0NBQlJkVGNBRHRQM0FBb0FBZ0FsQURjRUFRQUJBQUFFZ0NVQUFBQUFBZ2dBQUFBUEFHVGY0d0FLQUFJQUpnQXdCQUVBQnpFRUVBQmlBQUFBWXdBQUFBQUFBQUJrQUFBQUFBQUVnQ1lBQUFBQUFnZ0FjT29TQUxDZEFRRUtBQUlBSndBQ0JBSUFDQUFyQkFJQUFRQklCQUFBTndRQkFBRUdnQUFBQUFBQUFnZ0FjSW9XQUxDMS9RQUVBaEFBY0VvUEFMQzEvUUFKcEJZQTQ2Z01BU01JQVFBQUFnY0NBQUFBQlFjQkFBRUFCdzRBQVFBQUFBTUFZQURJQUFNQVQwZ0FBQUFBQklBbkFBQUFBQUlJQUFFQThmOWszK01BQ2dBQ0FDZ0FNQVFCQUFjeEJCQUFaQUFBQUdVQUFBQm1BQUFBQUFBQUFBQUFCSUFvQUFBQUFBSUlBSkFWN2Yrd25RRUJDZ0FDQUNrQU53UUJBQUVBQUFTQUtRQUFBQUFDQ0FDeEJkVC9xUnZjQUFvQUFnQXFBREFFQVFBSE1RUVFBR1lBQUFCbkFBQUFhQUFBQUFBQUFBQUFBQVNBS2dBQUFBQUNDQUN2aXNqL0R0UDNBQW9BQWdBckFBSUVBZ0FJQUNzRUFnQUJBRWdFQUFBM0JBRUFBUWFBQUFBQUFBQUNDQUN2S3N6L0R1dnpBQVFDRUFDdjZzVC9EdXZ6QUVsRXpQOUIzZ0lCSXdnQkFBQUNCd0lBQUFBRkJ3RUFBUUFIRGdBQkFBQUFBd0JnQU1nQUF3QlBTQUFBQUFBRWdDc0FBQUFBQWdnQW5ncTYvNmtielFBS0FBSUFMQUF3QkFFQUJ6RUVFQUJvQUFBQWFRQUFBR29BQUFBQUFBQUFBQUFFZ0N3QUFBQUFBZ2dBVk1lbi81M281QUFLQUFJQUxRQTNCQUVBQVFBQUJJQXRBQUFBQUFJSUFBblVwUDhVNWJjQUNnQUNBQzRBTUFRQkFBY3hCQkFBYWdBQUFHc0FBQUFBQUFBQWJ3QUFBQUFBQklBdUFBQUFBQUlJQURMamhmLzBvczhBQ2dBQ0FDOEFBZ1FDQUFnQUt3UUNBQUFBU0FRQUFEY0VBUUFCQm9BQUFBQUFBQUlJQURLRGlmLzB1c3NBQkFJUUFESkRndi8wdXNzQXpKeUovL1I2MHdBakNBRUFBQUlIQWdBQUFBQUhEUUFCQUFBQUF3QmdBTWdBQXdCUEFBQUFBQVNBTHdBQUFBQUNDQUNqelluL1FHSHRBQW9BQWdBd0FBQUFCSUF3QUFBQUFBSUlBQWlGcGY5QzNQZ0FDZ0FDQURFQUFnUUNBQWdBS3dRQ0FBQUFTQVFBQURjRUFRQUJCb0FBQUFBQUFBSUlBQWdscWY5QzlQUUFCQUlRQUFqbG9mOUM5UFFBb2o2cC8wSzAvQUFqQ0FFQUFBSUhBZ0FBQUFBSERRQUJBQUFBQXdCZ0FNZ0FBd0JQQUFBQUFBU0FNUUFBQUFBQ0NBQ3ZBSEwvaXFUL0FBb0FBZ0F5QURjRUFRQUJBQUFFZ0RJQUFBQUFBZ2dBQ2RTVi93SHFuUUFLQUFJQU13QXdCQUVBQnpFRUVBQndBQUFBYndBQUFBQUFBQUJ4QUFBQUFBQUVnRE1BQUFBQUFnZ0FwQng2L3dObHFRQUtBQUlBTkFBM0JBRUFBUUFBQklBMEFBQUFBQUlJQVA2dGp3QWoyb1FBQ2dBQ0FEVUFOd1FCQUFFQUFBU0FOUUFBQUFBQ0NBQzY0MDBBUTk3NS93b0FBZ0EyQUFBQUJJQTJBQUFBQUFJSUFQLy9IUUR0Qk9iL0NnQUNBRGNBQUFBRWdEY0FBQUFBQWdnQS8vOE9BTm9KelA4S0FBSUFPQUFBQUFTQU9BQUFBQUFDQ0FBQkFQSC8yZ25NL3dvQUFnQTVBQUFBQklBNUFBQUFBQUlJQUFFQTR2L0hEckwvQ2dBQ0FEb0FOd1FCQUFFQUFBU0FPZ0FBQUFBQ0NBRC8veDBBeHc2eS93b0FBZ0E3QUFJRUFnQUlBQ3NFQWdBQkFFZ0VBQUEzQkFFQUFRYUFBQUFBQUFBQ0NBRC9ueUVBeC9hMS93UUNFQUQvWHhvQWxBT24vNWk1SVFESDlyWC9Jd2dCQVA4QkJ3RUEvd0lIQWdBQUFBVUhBUUFEQUFjT0FBRUFBQUFEQUdBQXlBQURBRTlJQUFBQUFBU0FPd0FBQUFBQ0NBQTllV1FBNmg3bS93b0FBZ0E4QUFJRUFnQUlBQ3NFQWdBQkFFZ0VBQUEzQkFFQUFRYUFBQUFBQUFBQ0NBQTlHV2dBNmdicS93UUNFQUE5MldBQXR4UGIvOVl5YUFEcUJ1ci9Jd2dCQVA4QkJ3RUEvd0lIQWdBQUFBVUhBUUFEQUFjT0FBRUFBQUFEQUdBQXlBQURBRTlJQUFBQUFBV0FQUUFBQUFvQUFnQTlBQVFHQkFBQkFBQUFCUVlFQUFJQUFBQUtCZ0VBQVFBQUJZQStBQUFBQ2dBQ0FENEFCQVlFQUFJQUFBQUZCZ1FBQXdBQUFBRUdBZ0FFQUFvR0FRQUJBQUFGZ0Q4QUFBQUtBQUlBUHdBRUJnUUFBd0FBQUFVR0JBQUVBQUFBQ2dZQkFBRUFBQVdBUUFBQUFBb0FBZ0JBQUFRR0JBQUVBQUFBQlFZRUFBVUFBQUFBQmdJQUFnQURCZ0lBQVFBQUFBV0FRUUFBQUFvQUFnQkJBQVFHQkFBRkFBQUFCUVlFQUFZQUFBQUtCZ0VBQVFBQUJZQkNBQUFBQ2dBQ0FFSUFCQVlFQUFZQUFBQUZCZ1FBQndBQUFBb0dBUUFCQUFBRmdFTUFBQUFLQUFJQVF3QUVCZ1FBQndBQUFBVUdCQUFJQUFBQUNnWUJBQUVBQUFXQVJBQUFBQW9BQWdCRUFBUUdCQUFIQUFBQUJRWUVBQWtBQUFBQkJnSUFBd0FLQmdFQUFRQUFCWUJGQUFBQUNnQUNBRVVBQkFZRUFBa0FBQUFGQmdRQUNnQUFBQW9HQVFBQkFBQUZnRVlBQUFBS0FBSUFSZ0FFQmdRQUNnQUFBQVVHQkFBTEFBQUFBQVlDQUFJQUF3WUNBQUlBQ3dZUUFFVUFBQUI0QUFBQVNnQUFBRWNBQUFBQUFBV0FSd0FBQUFvQUFnQkhBQVFHQkFBTEFBQUFCUVlFQUF3QUFBQUtCZ0VBQVFBQUJZQklBQUFBQ2dBQ0FFZ0FCQVlFQUFjQUFBQUZCZ1FBREFBQUFBb0dBUUFCQUFBRmdFa0FBQUFLQUFJQVNRQUVCZ1FBREFBQUFBVUdCQUFOQUFBQUFBWUNBQUlBQUFBRmdFb0FBQUFLQUFJQVNnQUVCZ1FBQ3dBQUFBVUdCQUFPQUFBQUNnWUJBQUVBQUFXQVN3QUFBQW9BQWdCTEFBUUdCQUFPQUFBQUJRWUVBQThBQUFBQUJnSUFBZ0FEQmdJQUFRQUxCaEFBU2dBQUFIVUFBQUJNQUFBQVRRQUFBQUFBQllCTUFBQUFDZ0FDQUV3QUJBWUVBQThBQUFBRkJnUUFFQUFBQUFvR0FRQUJBQUFGZ0UwQUFBQUtBQUlBVFFBRUJnUUFEd0FBQUFVR0JBQVJBQUFBQ2dZQkFBRUFBQVdBVGdBQUFBb0FBZ0JPQUFRR0JBQVJBQUFBQlFZRUFCSUFBQUFBQmdJQUFnQURCZ0lBQWdBTEJoQUFXQUFBQUUwQUFBQlBBQUFBQUFBQUFBNEdCQUJ6QUFBQUFBQUZnRThBQUFBS0FBSUFUd0FFQmdRQUVnQUFBQVVHQkFBVEFBQUFDZ1lCQUFFQUFBV0FVQUFBQUFvQUFnQlFBQVFHQkFBVEFBQUFCUVlFQUJRQUFBQUtCZ0VBQVFBQUJZQlJBQUFBQ2dBQ0FGRUFCQVlFQUJRQUFBQUZCZ1FBRlFBQUFBb0dBUUFCQUFBRmdGSUFBQUFLQUFJQVVnQUVCZ1FBRlFBQUFBVUdCQUFXQUFBQUNnWUJBQUVBQUFXQVV3QUFBQW9BQWdCVEFBUUdCQUFXQUFBQUJRWUVBQmNBQUFBS0JnRUFBUUFBQllCVUFBQUFDZ0FDQUZRQUJBWUVBQmNBQUFBRkJnUUFHQUFBQUFvR0FRQUJBQUFGZ0ZVQUFBQUtBQUlBVlFBRUJnUUFGd0FBQUFVR0JBQVpBQUFBQ2dZQkFBRUFBQVdBVmdBQUFBb0FBZ0JXQUFRR0JBQVpBQUFBQlFZRUFCb0FBQUFLQmdFQUFRQUFCWUJYQUFBQUNnQUNBRmNBQkFZRUFCUUFBQUFGQmdRQUdnQUFBQW9HQVFBQkFBQUZnRmdBQUFBS0FBSUFXQUFFQmdRQUVRQUFBQVVHQkFBYkFBQUFDZ1lCQUFFQUFBV0FXUUFBQUFvQUFnQlpBQVFHQkFBYkFBQUFCUVlFQUJ3QUFBQUFCZ0lBQWdBREJnSUFBUUFBQUFXQVdnQUFBQW9BQWdCYUFBUUdCQUFjQUFBQUJRWUVBQjBBQUFBS0JnRUFBUUFBQllCYkFBQUFDZ0FDQUZzQUJBWUVBQjBBQUFBRkJnUUFIZ0FBQUFBR0FnQUNBQUFBQllCY0FBQUFDZ0FDQUZ3QUJBWUVBQjBBQUFBRkJnUUFId0FBQUFvR0FRQUJBQUFGZ0YwQUFBQUtBQUlBWFFBRUJnUUFId0FBQUFVR0JBQWdBQUFBQUFZQ0FBSUFBd1lDQUFFQUFBQUZnRjRBQUFBS0FBSUFYZ0FFQmdRQUlBQUFBQVVHQkFBaEFBQUFDZ1lCQUFFQUFBV0FYd0FBQUFvQUFnQmZBQVFHQkFBaEFBQUFCUVlFQUNJQUFBQUFCZ0lBQWdBREJnSUFBUUFBQUFXQVlBQUFBQW9BQWdCZ0FBUUdCQUFpQUFBQUJRWUVBQ01BQUFBS0JnRUFBUUFBQllCaEFBQUFDZ0FDQUdFQUJBWUVBQ01BQUFBRkJnUUFKQUFBQUFFR0FnQUdBQW9HQVFBQkFBQUZnR0lBQUFBS0FBSUFZZ0FFQmdRQUl3QUFBQVVHQkFBbEFBQUFDZ1lCQUFFQUFBV0FZd0FBQUFvQUFnQmpBQVFHQkFBbEFBQUFCUVlFQUNZQUFBQUJCZ0lBQmdBS0JnRUFBUUFBQllCa0FBQUFDZ0FDQUdRQUJBWUVBQ1VBQUFBRkJnUUFKd0FBQUFvR0FRQUJBQUFGZ0dVQUFBQUtBQUlBWlFBRUJnUUFKd0FBQUFVR0JBQW9BQUFBQVFZQ0FBTUFDZ1lCQUFFQUFBV0FaZ0FBQUFvQUFnQm1BQVFHQkFBbkFBQUFCUVlFQUNrQUFBQUtCZ0VBQVFBQUJZQm5BQUFBQ2dBQ0FHY0FCQVlFQUNrQUFBQUZCZ1FBS2dBQUFBRUdBZ0FEQUFvR0FRQUJBQUFGZ0dnQUFBQUtBQUlBYUFBRUJnUUFLUUFBQUFVR0JBQXJBQUFBQ2dZQkFBRUFBQVdBYVFBQUFBb0FBZ0JwQUFRR0JBQXJBQUFBQlFZRUFDd0FBQUFCQmdJQUF3QUtCZ0VBQVFBQUJZQnFBQUFBQ2dBQ0FHb0FCQVlFQUNzQUFBQUZCZ1FBTFFBQUFBb0dBUUFCQUFBRmdHc0FBQUFLQUFJQWF3QUVCZ1FBTFFBQUFBVUdCQUF1QUFBQUFRWUNBQVlBQ2dZQkFBRUFBQVdBYkFBQUFBb0FBZ0JzQUFRR0JBQXVBQUFBQlFZRUFDOEFBQUFLQmdFQUFRQUFCWUJ0QUFBQUNnQUNBRzBBQkFZRUFDOEFBQUFGQmdRQU1BQUFBQUFHQWdBQ0FBQUFCWUJ1QUFBQUNnQUNBRzRBQkFZRUFDOEFBQUFGQmdRQU1RQUFBQW9HQVFBQkFBQUZnRzhBQUFBS0FBSUFid0FFQmdRQUxRQUFBQVVHQkFBeUFBQUFDZ1lCQUFFQUFBV0FjQUFBQUFvQUFnQndBQVFHQkFBREFBQUFCUVlFQURJQUFBQUtCZ0VBQVFBQUJZQnhBQUFBQ2dBQ0FIRUFCQVlFQURJQUFBQUZCZ1FBTXdBQUFBRUdBZ0FHQUFvR0FRQUJBQUFGZ0hJQUFBQUtBQUlBY2dBRUJnUUFId0FBQUFVR0JBQTBBQUFBQ2dZQkFBRUFBQVdBY3dBQUFBb0FBZ0J6QUFRR0JBQWJBQUFBQlFZRUFEVUFBQUFLQmdFQUFRNEdCQUJPQUFBQUFBQUZnSFFBQUFBS0FBSUFkQUFFQmdRQU5RQUFBQVVHQkFBMkFBQUFBQVlDQUFJQUF3WUNBQUlBQ3dZUUFIc0FBQUJ6QUFBQWRRQUFBSFlBQUFBQUFBV0FkUUFBQUFvQUFnQjFBQVFHQkFBT0FBQUFCUVlFQURZQUFBQUtCZ0VBQVFBQUJZQjJBQUFBQ2dBQ0FIWUFCQVlFQURZQUFBQUZCZ1FBTndBQUFBb0dBUUFCQUFBRmdIY0FBQUFLQUFJQWR3QUVCZ1FBTndBQUFBVUdCQUE0QUFBQUFBWUNBQUlBQXdZQ0FBSUFDd1lRQUhvQUFBQjJBQUFBZUFBQUFIa0FBQUFBQUFXQWVBQUFBQW9BQWdCNEFBUUdCQUFLQUFBQUJRWUVBRGdBQUFBS0JnRUFBUUFBQllCNUFBQUFDZ0FDQUhrQUJBWUVBRGdBQUFBRkJnUUFPUUFBQUFvR0FRQUJBQUFGZ0hvQUFBQUtBQUlBZWdBRUJnUUFOd0FBQUFVR0JBQTZBQUFBQ2dZQkFBRUFBQVdBZXdBQUFBb0FBZ0I3QUFRR0JBQTFBQUFBQlFZRUFEc0FBQUFLQmdFQUFRQUFBQUFBQUFBQUFBQT0=</t>
        </r>
      </text>
    </comment>
    <comment ref="J328" authorId="0">
      <text>
        <r>
          <rPr>
            <sz val="9"/>
            <color indexed="81"/>
            <rFont val="Tahoma"/>
            <family val="2"/>
          </rPr>
          <t>QzE5SDE4Q2xOM098TUFTVEVSIFNIRUVUUGljdHVyZSA1MDl8Vm1wRFJEQXhNREFFQXdJQkFBQUFBQUFBQUFBQUFBQ0FBQUFBQUFNQUZnQUFBRU5vWlcxRWNtRjNJREV5TGpBdU1pNHhNRGMyQkFJUUFIOUNrdi9haWN2L3paTWVBQUNuM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0FBQUFCQUlRQUFBQUFBQUFBQUFBQUlER0JEL1BvUWdXQ0FRQUFBQWtBQmdJQkFBQUFDUUFHUWdBQUJBSUFnQUJBQThJQWdBQkFBT0FOZ0FBQUFRQ0VBQi9RcEwvMm9uTC84MlRIZ0FBcDlVQUJJQUJBQUFBQUFJSUFBRUE4ZitaMk04QUNnQUNBQUlBQWdRQ0FCRUFLd1FDQUFBQVNBUUFBRGNFQVFBQkJvQUFBQUFBQUFJSUFBR2c5UCtaUU13QUJBSVFBQUZnN2YrWlFNd0Ftcm4wL3dDbjFRQWpDQUVBQUFJSEFnQUFBQVVIQVFBQkFBY09BQUVBQUFBREFHQUF5QUFEQUVOc0FBQUFBQVNBQWdBQUFBQUNDQUFCQU9ML2h0MjFBQW9BQWdBREFBQUFCSUFEQUFBQUFBSUlBQUVBeFArRzNiVUFDZ0FDQUFRQUFBQUVnQVFBQUFBQUFnZ0FBUUMxLzNQaW13QUtBQUlBQlFBQUFBU0FCUUFBQUFBQ0NBQUJBTVQvWU9lQkFBb0FBZ0FHQUFBQUJJQUdBQUFBQUFJSUFBRUE0djlnNTRFQUNnQUNBQWNBQUFBRWdBY0FBQUFBQWdnQUFRRHgvMHpzWndBS0FBSUFDQUEzQkFFQUFRQUFCSUFJQUFBQUFBSUlBQUVBNHY4NThVMEFDZ0FDQUFrQUFnUUNBQWdBS3dRQ0FBQUFTQVFBQURjRUFRQUJCb0FBQUFBQUFBSUlBQUdnNWY4NUNVb0FCQUlRQUFGZzN2ODVDVW9BbXJubC96bkpVUUFqQ0FFQUFBSUhBZ0FBQUFBSERRQUJBQUFBQXdCZ0FNZ0FBd0JQQUFBQUFBU0FDUUFBQUFBQ0NBQUJBUEgvSnZZekFBb0FBZ0FLQURBRUFRQUhNUVFRQUNFQUFBQWlBQUFBTEFBQUFBQUFBQUFBQUFTQUNnQUFBQUFDQ0FBQUFBOEFKdll6QUFvQUFnQUxBRGNFQVFBQkFBQUVnQXNBQUFBQUFnZ0FBQUFlQUJQN0dRQUtBQUlBREFBM0JBRUFBUUFBQklBTUFBQUFBQUlJQUFBQUR3QUFBQUFBQ2dBQ0FBMEFBQUFFZ0EwQUFBQUFBZ2dBLy84ZEFPMEU1djhLQUFJQURnQUFBQVNBRGdBQUFBQUNDQUQvL3c0QTJnbk0vd29BQWdBUEFBQUFCSUFQQUFBQUFBSUlBQUFBOGYvYUNjei9DZ0FDQUJBQUFBQUVnQkFBQUFBQUFnZ0FBQURpLyswRTV2OEtBQUlBRVFBQUFBU0FFUUFBQUFBQ0NBQUFBUEgvQUFBQUFBb0FBZ0FTQUFBQUJJQVNBQUFBQUFJSUFBRUE0djhUK3hrQUNnQUNBQk1BTUFRQkFBY3hCQkFBTEFBQUFDc0FBQUFBQUFBQUxRQUFBQUFBQklBVEFBQUFBQUlJQUFFQXhQOFQreGtBQ2dBQ0FCUUFBZ1FDQUFjQUt3UUNBQUFBU0FRQUFBYUFBQUFBQUFBQ0NBQTBrOGYvRTJNV0FBUUNFQUROYk1EL0UyTVdBRFNUeC85R2xoMEFJd2dCQUFBQ0J3SUFBQUFBQncwQUFRQUFBQU1BWUFESUFBTUFUZ0FBQUFBRWdCUUFBQUFBQWdnQTBGMnkvOU8xQVFBS0FBSUFGUUFBQUFTQUZRQUFBQUFDQ0FDeTFaWC9FL3NLQUFvQUFnQVdBQUFBQklBV0FBQUFBQUlJQUxMVmxmOFQreWdBQ2dBQ0FCY0FBZ1FDQUFjQUt3UUNBQUFBU0FRQUFBYUFBQUFBQUFBQ0NBRG1hSm4vRTJNbEFBUUNFQUIvUXBML0UyTWxBT1pvbWY5R2xpd0FJd2dCQUFBQ0J3SUFBQUFBQncwQUFRQUFBQU1BWUFESUFBTUFUZ0FBQUFBRWdCY0FBQUFBQWdnQTBGMnkvMU5BTWdBS0FBSUFHQUFDQkFJQUJ3QXJCQUlBQUFCSUJBQUFCb0FBQUFBQUFBSUlBQVB4dGY5VHFDNEFCQUlRQUp6S3J2OVRxQzRBQS9HMS80YmJOUUFqQ0FFQUFBSUhBZ0FBQUFBSERRQUJBQUFBQXdCZ0FNZ0FBd0JPQUFBQUFBU0FHQUFBQUFBQ0NBQUJBUEgvYytLYkFBb0FBZ0FaQUFBQUJZQWFBQUFBQ2dBQ0FCb0FCQVlFQUFFQUFBQUZCZ1FBQWdBQUFBb0dBUUFCQUFBRmdCc0FBQUFLQUFJQUd3QUVCZ1FBQWdBQUFBVUdCQUFEQUFBQUFBWUNBSUFBQUFBRmdCd0FBQUFLQUFJQUhBQUVCZ1FBQXdBQUFBVUdCQUFFQUFBQUFBWUNBSUFBQUFBRmdCMEFBQUFLQUFJQUhRQUVCZ1FBQkFBQUFBVUdCQUFGQUFBQUFBWUNBSUFBQUFBRmdCNEFBQUFLQUFJQUhnQUVCZ1FBQlFBQUFBVUdCQUFHQUFBQUFBWUNBSUFBQUFBRmdCOEFBQUFLQUFJQUh3QUVCZ1FBQmdBQUFBVUdCQUFIQUFBQUNnWUJBQUVBQUFXQUlBQUFBQW9BQWdBZ0FBUUdCQUFIQUFBQUJRWUVBQWdBQUFBS0JnRUFBUUFBQllBaEFBQUFDZ0FDQUNFQUJBWUVBQWdBQUFBRkJnUUFDUUFBQUFFR0FnQUhBQW9HQVFBQkFBQUZnQ0lBQUFBS0FBSUFJZ0FFQmdRQUNRQUFBQVVHQkFBS0FBQUFDZ1lCQUFFQUFBV0FJd0FBQUFvQUFnQWpBQVFHQkFBS0FBQUFCUVlFQUFzQUFBQUtCZ0VBQVFBQUJZQWtBQUFBQ2dBQ0FDUUFCQVlFQUFzQUFBQUZCZ1FBREFBQUFBb0dBUUFCQUFBRmdDVUFBQUFLQUFJQUpRQUVCZ1FBREFBQUFBVUdCQUFOQUFBQUFBWUNBSUFBQUFBRmdDWUFBQUFLQUFJQUpnQUVCZ1FBRFFBQUFBVUdCQUFPQUFBQUFBWUNBSUFBQUFBRmdDY0FBQUFLQUFJQUp3QUVCZ1FBRGdBQUFBVUdCQUFQQUFBQUFBWUNBSUFBQUFBRmdDZ0FBQUFLQUFJQUtBQUVCZ1FBRHdBQUFBVUdCQUFRQUFBQUFBWUNBSUFBQUFBRmdDa0FBQUFLQUFJQUtRQUVCZ1FBRUFBQUFBVUdCQUFSQUFBQUFBWUNBSUFBQUFBRmdDb0FBQUFLQUFJQUtnQUVCZ1FBREFBQUFBVUdCQUFSQUFBQUFBWUNBSUFBQUFBRmdDc0FBQUFLQUFJQUt3QUVCZ1FBRVFBQUFBVUdCQUFTQUFBQUNnWUJBQUVBQUFXQUxBQUFBQW9BQWdBc0FBUUdCQUFKQUFBQUJRWUVBQklBQUFBS0JnRUFBUUFBQllBdEFBQUFDZ0FDQUMwQUJBWUVBQklBQUFBRkJnUUFFd0FBQUFFR0FnQURBQW9HQVFBQkFBQUZnQzRBQUFBS0FBSUFMZ0FFQmdRQUV3QUFBQVVHQkFBVUFBQUFBQVlDQUlBQUFBQUZnQzhBQUFBS0FBSUFMd0FFQmdRQUZBQUFBQVVHQkFBVkFBQUFBQVlDQUlBQUFBQUZnREFBQUFBS0FBSUFNQUFFQmdRQUZRQUFBQVVHQkFBV0FBQUFBQVlDQUlBQUFBQUZnREVBQUFBS0FBSUFNUUFFQmdRQUZnQUFBQVVHQkFBWEFBQUFBQVlDQUlBQUFBQUZnRElBQUFBS0FBSUFNZ0FFQmdRQUV3QUFBQVVHQkFBWEFBQUFBQVlDQUlBQUFBQUZnRE1BQUFBS0FBSUFNd0FFQmdRQUJnQUFBQVVHQkFBWUFBQUFBQVlDQUlBQUFBQUZnRFFBQUFBS0FBSUFOQUFFQmdRQUFnQUFBQVVHQkFBWUFBQUFBQVlDQUlBQUFBQUhnRGNBQUFBRUFoQUFBUURULzdrUXNRQUJBTlAvYytLYkFBb0FBZ0ExQUFBS0FnQUVBQVFLQWdBQkFBMENEQUJ6NHBzQUFRRFQvd0FBQUFBT0Fnd0F1UkN4QUFFQTAvOEFBQUFBRHdJTUFIUGltd0JITHVqL0FBQUFBQUFBQjRBNEFBQUFCQUlRQUFBQUFBQTBNL3YvQUFBQUFPMEU1djhLQUFJQU5nQUFDZ0lBQkFBRUNnSUFBUUFOQWd3QTdRVG0vd0FBQUFBQUFBQUFEZ0lNQURReisvOEFBQUFBQUFBQUFBOENEQUR0Qk9iL1JpNFZBQUFBQUFBQUFBZUFPUUFBQUFRQ0VBQUJlNnIvbE5NcEFBRjdxdjhUK3hrQUNnQUNBRGNBRUFCSEFBQUFWR2hsY21VZ2FYTWdZU0IyWVd4bGJtTmxJRzl5SUdOb1lYSm5aU0JsY25KdmNpQnpiMjFsZDJobGNtVWdhVzRnZEdocGN5QmhjbTl0WVhScFl5QnplWE4wWlcwdUFBb0NBQVFBQkFvQ0FBRUFEUUlNQUJQN0dRQUJlNnIvQUFBQUFBNENEQUNVMHlrQUFYdXEvd0FBQUFBUEFnd0FFL3NaQUlOVHV2OEFBQUFBQUFBQUFBQUFBQUFBQUE9PQ==</t>
        </r>
      </text>
    </comment>
    <comment ref="K328" authorId="0">
      <text>
        <r>
          <rPr>
            <sz val="9"/>
            <color indexed="81"/>
            <rFont val="Tahoma"/>
            <family val="2"/>
          </rPr>
          <t>QzE5SDE4Q2xOM098TUFTVEVSIFNIRUVUUGljdHVyZSA1MDl8Vm1wRFJEQXhNREFFQXdJQkFBQUFBQUFBQUFBQUFBQ0FBQUFBQUFNQUZnQUFBRU5vWlcxRWNtRjNJREV5TGpBdU1pNHhNRGMyQkFJUUFIOUNrdi9haWN2L3paTWVBQUNuM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0FBQUFCQUlRQUFBQUFBQUFBQUFBQUlER0JEL1BvUWdXQ0FRQUFBQWtBQmdJQkFBQUFDUUFHUWdBQUJBSUFnQUJBQThJQWdBQkFBT0FOZ0FBQUFRQ0VBQi9RcEwvMm9uTC84MlRIZ0FBcDlVQUJJQUJBQUFBQUFJSUFBRUE4ZitaMk04QUNnQUNBQUlBQWdRQ0FCRUFLd1FDQUFBQVNBUUFBRGNFQVFBQkJvQUFBQUFBQUFJSUFBR2c5UCtaUU13QUJBSVFBQUZnN2YrWlFNd0Ftcm4wL3dDbjFRQWpDQUVBQUFJSEFnQUFBQVVIQVFBQkFBY09BQUVBQUFBREFHQUF5QUFEQUVOc0FBQUFBQVNBQWdBQUFBQUNDQUFCQU9ML2h0MjFBQW9BQWdBREFBQUFCSUFEQUFBQUFBSUlBQUVBeFArRzNiVUFDZ0FDQUFRQUFBQUVnQVFBQUFBQUFnZ0FBUUMxLzNQaW13QUtBQUlBQlFBQUFBU0FCUUFBQUFBQ0NBQUJBTVQvWU9lQkFBb0FBZ0FHQUFBQUJJQUdBQUFBQUFJSUFBRUE0djlnNTRFQUNnQUNBQWNBQUFBRWdBY0FBQUFBQWdnQUFRRHgvMHpzWndBS0FBSUFDQUEzQkFFQUFRQUFCSUFJQUFBQUFBSUlBQUVBNHY4NThVMEFDZ0FDQUFrQUFnUUNBQWdBS3dRQ0FBQUFTQVFBQURjRUFRQUJCb0FBQUFBQUFBSUlBQUdnNWY4NUNVb0FCQUlRQUFGZzN2ODVDVW9BbXJubC96bkpVUUFqQ0FFQUFBSUhBZ0FBQUFBSERRQUJBQUFBQXdCZ0FNZ0FBd0JQQUFBQUFBU0FDUUFBQUFBQ0NBQUJBUEgvSnZZekFBb0FBZ0FLQURBRUFRQUhNUVFRQUNFQUFBQWlBQUFBTEFBQUFBQUFBQUFBQUFTQUNnQUFBQUFDQ0FBQUFBOEFKdll6QUFvQUFnQUxBRGNFQVFBQkFBQUVnQXNBQUFBQUFnZ0FBQUFlQUJQN0dRQUtBQUlBREFBM0JBRUFBUUFBQklBTUFBQUFBQUlJQUFBQUR3QUFBQUFBQ2dBQ0FBMEFBQUFFZ0EwQUFBQUFBZ2dBLy84ZEFPMEU1djhLQUFJQURnQUFBQVNBRGdBQUFBQUNDQUQvL3c0QTJnbk0vd29BQWdBUEFBQUFCSUFQQUFBQUFBSUlBQUFBOGYvYUNjei9DZ0FDQUJBQUFBQUVnQkFBQUFBQUFnZ0FBQURpLyswRTV2OEtBQUlBRVFBQUFBU0FFUUFBQUFBQ0NBQUFBUEgvQUFBQUFBb0FBZ0FTQUFBQUJJQVNBQUFBQUFJSUFBRUE0djhUK3hrQUNnQUNBQk1BTUFRQkFBY3hCQkFBTEFBQUFDc0FBQUFBQUFBQUxRQUFBQUFBQklBVEFBQUFBQUlJQUFFQXhQOFQreGtBQ2dBQ0FCUUFBZ1FDQUFjQUt3UUNBQUFBU0FRQUFBYUFBQUFBQUFBQ0NBQTBrOGYvRTJNV0FBUUNFQUROYk1EL0UyTVdBRFNUeC85R2xoMEFJd2dCQUFBQ0J3SUFBQUFBQncwQUFRQUFBQU1BWUFESUFBTUFUZ0FBQUFBRWdCUUFBQUFBQWdnQTBGMnkvOU8xQVFBS0FBSUFGUUFBQUFTQUZRQUFBQUFDQ0FDeTFaWC9FL3NLQUFvQUFnQVdBQUFBQklBV0FBQUFBQUlJQUxMVmxmOFQreWdBQ2dBQ0FCY0FBZ1FDQUFjQUt3UUNBQUFBU0FRQUFBYUFBQUFBQUFBQ0NBRG1hSm4vRTJNbEFBUUNFQUIvUXBML0UyTWxBT1pvbWY5R2xpd0FJd2dCQUFBQ0J3SUFBQUFBQncwQUFRQUFBQU1BWUFESUFBTUFUZ0FBQUFBRWdCY0FBQUFBQWdnQTBGMnkvMU5BTWdBS0FBSUFHQUFDQkFJQUJ3QXJCQUlBQUFCSUJBQUFCb0FBQUFBQUFBSUlBQVB4dGY5VHFDNEFCQUlRQUp6S3J2OVRxQzRBQS9HMS80YmJOUUFqQ0FFQUFBSUhBZ0FBQUFBSERRQUJBQUFBQXdCZ0FNZ0FBd0JPQUFBQUFBU0FHQUFBQUFBQ0NBQUJBUEgvYytLYkFBb0FBZ0FaQUFBQUJZQWFBQUFBQ2dBQ0FCb0FCQVlFQUFFQUFBQUZCZ1FBQWdBQUFBb0dBUUFCQUFBRmdCc0FBQUFLQUFJQUd3QUVCZ1FBQWdBQUFBVUdCQUFEQUFBQUFBWUNBSUFBQUFBRmdCd0FBQUFLQUFJQUhBQUVCZ1FBQXdBQUFBVUdCQUFFQUFBQUFBWUNBSUFBQUFBRmdCMEFBQUFLQUFJQUhRQUVCZ1FBQkFBQUFBVUdCQUFGQUFBQUFBWUNBSUFBQUFBRmdCNEFBQUFLQUFJQUhnQUVCZ1FBQlFBQUFBVUdCQUFHQUFBQUFBWUNBSUFBQUFBRmdCOEFBQUFLQUFJQUh3QUVCZ1FBQmdBQUFBVUdCQUFIQUFBQUNnWUJBQUVBQUFXQUlBQUFBQW9BQWdBZ0FBUUdCQUFIQUFBQUJRWUVBQWdBQUFBS0JnRUFBUUFBQllBaEFBQUFDZ0FDQUNFQUJBWUVBQWdBQUFBRkJnUUFDUUFBQUFFR0FnQUhBQW9HQVFBQkFBQUZnQ0lBQUFBS0FBSUFJZ0FFQmdRQUNRQUFBQVVHQkFBS0FBQUFDZ1lCQUFFQUFBV0FJd0FBQUFvQUFnQWpBQVFHQkFBS0FBQUFCUVlFQUFzQUFBQUtCZ0VBQVFBQUJZQWtBQUFBQ2dBQ0FDUUFCQVlFQUFzQUFBQUZCZ1FBREFBQUFBb0dBUUFCQUFBRmdDVUFBQUFLQUFJQUpRQUVCZ1FBREFBQUFBVUdCQUFOQUFBQUFBWUNBSUFBQUFBRmdDWUFBQUFLQUFJQUpnQUVCZ1FBRFFBQUFBVUdCQUFPQUFBQUFBWUNBSUFBQUFBRmdDY0FBQUFLQUFJQUp3QUVCZ1FBRGdBQUFBVUdCQUFQQUFBQUFBWUNBSUFBQUFBRmdDZ0FBQUFLQUFJQUtBQUVCZ1FBRHdBQUFBVUdCQUFRQUFBQUFBWUNBSUFBQUFBRmdDa0FBQUFLQUFJQUtRQUVCZ1FBRUFBQUFBVUdCQUFSQUFBQUFBWUNBSUFBQUFBRmdDb0FBQUFLQUFJQUtnQUVCZ1FBREFBQUFBVUdCQUFSQUFBQUFBWUNBSUFBQUFBRmdDc0FBQUFLQUFJQUt3QUVCZ1FBRVFBQUFBVUdCQUFTQUFBQUNnWUJBQUVBQUFXQUxBQUFBQW9BQWdBc0FBUUdCQUFKQUFBQUJRWUVBQklBQUFBS0JnRUFBUUFBQllBdEFBQUFDZ0FDQUMwQUJBWUVBQklBQUFBRkJnUUFFd0FBQUFFR0FnQURBQW9HQVFBQkFBQUZnQzRBQUFBS0FBSUFMZ0FFQmdRQUV3QUFBQVVHQkFBVUFBQUFBQVlDQUlBQUFBQUZnQzhBQUFBS0FBSUFMd0FFQmdRQUZBQUFBQVVHQkFBVkFBQUFBQVlDQUlBQUFBQUZnREFBQUFBS0FBSUFNQUFFQmdRQUZRQUFBQVVHQkFBV0FBQUFBQVlDQUlBQUFBQUZnREVBQUFBS0FBSUFNUUFFQmdRQUZnQUFBQVVHQkFBWEFBQUFBQVlDQUlBQUFBQUZnRElBQUFBS0FBSUFNZ0FFQmdRQUV3QUFBQVVHQkFBWEFBQUFBQVlDQUlBQUFBQUZnRE1BQUFBS0FBSUFNd0FFQmdRQUJnQUFBQVVHQkFBWUFBQUFBQVlDQUlBQUFBQUZnRFFBQUFBS0FBSUFOQUFFQmdRQUFnQUFBQVVHQkFBWUFBQUFBQVlDQUlBQUFBQUhnRGNBQUFBRUFoQUFBUURULzdrUXNRQUJBTlAvYytLYkFBb0FBZ0ExQUFBS0FnQUVBQVFLQWdBQkFBMENEQUJ6NHBzQUFRRFQvd0FBQUFBT0Fnd0F1UkN4QUFFQTAvOEFBQUFBRHdJTUFIUGltd0JITHVqL0FBQUFBQUFBQjRBNEFBQUFCQUlRQUFBQUFBQTBNL3YvQUFBQUFPMEU1djhLQUFJQU5nQUFDZ0lBQkFBRUNnSUFBUUFOQWd3QTdRVG0vd0FBQUFBQUFBQUFEZ0lNQURReisvOEFBQUFBQUFBQUFBOENEQUR0Qk9iL1JpNFZBQUFBQUFBQUFBZUFPUUFBQUFRQ0VBQUJlNnIvbE5NcEFBRjdxdjhUK3hrQUNnQUNBRGNBRUFCSEFBQUFWR2hsY21VZ2FYTWdZU0IyWVd4bGJtTmxJRzl5SUdOb1lYSm5aU0JsY25KdmNpQnpiMjFsZDJobGNtVWdhVzRnZEdocGN5QmhjbTl0WVhScFl5QnplWE4wWlcwdUFBb0NBQVFBQkFvQ0FBRUFEUUlNQUJQN0dRQUJlNnIvQUFBQUFBNENEQUNVMHlrQUFYdXEvd0FBQUFBUEFnd0FFL3NaQUlOVHV2OEFBQUFBQUFBQUFBQUFBQUFBQUE9PQ==</t>
        </r>
      </text>
    </comment>
    <comment ref="J329" authorId="0">
      <text>
        <r>
          <rPr>
            <sz val="9"/>
            <color indexed="81"/>
            <rFont val="Tahoma"/>
            <family val="2"/>
          </rPr>
          <t>QzE4SDE5Rk40fE1BU1RFUiBTSEVFVFBpY3R1cmUgMjYzfFZtcERSREF4TURBRUF3SUJBQUFBQUFBQUFBQUFBQUNBQUFBQUFBTUFGZ0FBQUVOb1pXMUVjbUYzSURFeUxqQXVNaTR4TURjMkJBSVFBQmJRMi8vYWNjai9BQUNXQU9jUGl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TndxL1JBV0NBUUFBQUFrQUJnSUJBQUFBQ1FBR1FnQUFCQUlBZ0FCQUE4SUFnQUJBQU9BTkFBQUFBUUNFQUFXME52LzJuSEkvd0FBbGdEbkQ0c0FCSUFCQUFBQUFBSUlBQUFBbGdEdEJPYi9DZ0FDQUFJQU53UUJBQUVBQUFTQUFnQUFBQUFDQ0FBQUFIZ0E3UVRtL3dvQUFnQURBQUlFQWdBSEFDc0VBZ0FBQUVnRUFBQUdnQUFBQUFBQUFnZ0FNNU43QU8xczR2OEVBaEFBekd4MEFPMXM0djh6azNzQUlLRHAveU1JQVFBQUFnY0NBQUFBQUFjTkFBRUFBQUFEQUdBQXlBQURBRTRBQUFBQUJJQURBQUFBQUFJSUFBQUFhUURhQ2N6L0NnQUNBQVFBTndRQkFBRUFBQVNBQkFBQUFBQUNDQUFBQUVzQTJnbk0vd29BQWdBRkFEY0VBUUFCQUFBRWdBVUFBQUFBQWdnQUFBQThBTzBFNXY4S0FBSUFCZ0FDQkFJQUJ3QXJCQUlBQUFCSUJBQUFCb0FBQUFBQUFBSUlBRE9UUHdEdGJPTC9CQUlRQU14c09BRHRiT0wvTTVNL0FDQ2c2ZjhqQ0FFQUFBSUhBZ0FBQUFBSERRQUJBQUFBQXdCZ0FNZ0FBd0JPQUFBQUFBU0FCZ0FBQUFBQ0NBQUFBRXNBQUFBQUFBb0FBZ0FIQURjRUFRQUJBQUFFZ0FjQUFBQUFBZ2dBQUFCcEFBQUFBQUFLQUFJQUNBQTNCQUVBQVFBQUJJQUlBQUFBQUFJSUFBQUFIZ0R0Qk9iL0NnQUNBQWtBQUFBRWdBa0FBQUFBQWdnQUFBQVBBTm9KelA4S0FBSUFDZ0FDQkFJQUJ3QXJCQUlBQUFCSUJBQUFCb0FBQUFBQUFBSUlBRE9URWdEYWNjai9CQUlRQU14c0N3RGFjY2ovTTVNU0FBMmx6LzhqQ0FFQUFBSUhBZ0FBQUFBSERRQUJBQUFBQXdCZ0FNZ0FBd0JPQUFBQUFBU0FDZ0FBQUFBQ0NBQUJBUEgvMmduTS93b0FBZ0FMQUFBQUJJQUxBQUFBQUFJSUFBQUE0di90Qk9iL0NnQUNBQXdBQUFBRWdBd0FBQUFBQWdnQUFRRHgvd0FBQUFBS0FBSUFEUUFBQUFTQURRQUFBQUFDQ0FEQXV1Zi9IWWdjQUFvQUFnQU9BQUlFQWdBSEFDc0VBZ0FCQUVnRUFBQUdnQUFBQUFBQUFnZ0FmUGJpL3gzd0dBQUVBaEFBRnREYi94M3dHQUQwVGV2L1VDTWdBQ01JQVFBQUFnY0NBQUFBQlFjQkFBUUVCd1lBQWdBQ0FBTUFBQWNPQUFFQUFBQURBR0FBeUFBREFFNUlBQUFBQUFTQURnQUFBQUFDQ0FBQUFBQUFUaW91QUFvQUFnQVBBQUFBQklBUEFBQUFBQUlJQUVCRkdBQWRpQndBQ2dBQ0FCQUFBQUFFZ0JBQUFBQUFBZ2dBQUFBUEFBQUFBQUFLQUFJQUVRQUFBQVNBRVFBQUFBQUNDQUFBQUFBQVRpcE1BQW9BQWdBU0FBQUFCSUFTQUFBQUFBSUlBTzBFNXY5T0tsc0FDZ0FDQUJNQUFBQUVnQk1BQUFBQUFnZ0E3UVRtLzA0cWVRQUtBQUlBRkFBQUFBU0FGQUFBQUFBQ0NBQUFBQUFBVGlxSUFBb0FBZ0FWQUFBQUJJQVZBQUFBQUFJSUFCUDdHUUJPS25rQUNnQUNBQllBQUFBRWdCWUFBQUFBQWdnQUp2WXpBRTRxaUFBS0FBSUFGd0FDQkFJQUNRQXJCQUlBQUFCSUJBQUFOd1FCQUFFR2dBQUFBQUFBQWdnQVdZazNBRTcyaEFBRUFoQUE4Mkl3QUU3MmhBQlppVGNBNXcrTEFDTUlBUUFBQWdjQ0FBQUFBQWNOQUFFQUFBQURBR0FBeUFBREFFWUFBQUFBQklBWEFBQUFBQUlJQUJQN0dRQk9LbHNBQ2dBQ0FCZ0FBQUFGZ0JrQUFBQUtBQUlBR1FBRUJnUUFBUUFBQUFVR0JBQUNBQUFBQ2dZQkFBRUFBQVdBR2dBQUFBb0FBZ0FhQUFRR0JBQUNBQUFBQlFZRUFBTUFBQUFLQmdFQUFRQUFCWUFiQUFBQUNnQUNBQnNBQkFZRUFBTUFBQUFGQmdRQUJBQUFBQW9HQVFBQkFBQUZnQndBQUFBS0FBSUFIQUFFQmdRQUJBQUFBQVVHQkFBRkFBQUFDZ1lCQUFFQUFBV0FIUUFBQUFvQUFnQWRBQVFHQkFBRkFBQUFCUVlFQUFZQUFBQUtCZ0VBQVFBQUJZQWVBQUFBQ2dBQ0FCNEFCQVlFQUFZQUFBQUZCZ1FBQndBQUFBb0dBUUFCQUFBRmdCOEFBQUFLQUFJQUh3QUVCZ1FBQWdBQUFBVUdCQUFIQUFBQUNnWUJBQUVBQUFXQUlBQUFBQW9BQWdBZ0FBUUdCQUFGQUFBQUJRWUVBQWdBQUFBS0JnRUFBUUFBQllBaEFBQUFDZ0FDQUNFQUJBWUVBQWdBQUFBRkJnUUFDUUFBQUFBR0FnQ0FBQUFBQllBaUFBQUFDZ0FDQUNJQUJBWUVBQWtBQUFBRkJnUUFDZ0FBQUFBR0FnQ0FBQUFBQllBakFBQUFDZ0FDQUNNQUJBWUVBQW9BQUFBRkJnUUFDd0FBQUFBR0FnQ0FBQUFBQllBa0FBQUFDZ0FDQUNRQUJBWUVBQXNBQUFBRkJnUUFEQUFBQUFBR0FnQ0FBQUFBQllBbEFBQUFDZ0FDQUNVQUJBWUVBQXdBQUFBRkJnUUFEUUFBQUFBR0FnQ0FBQUFBQllBbUFBQUFDZ0FDQUNZQUJBWUVBQTBBQUFBRkJnUUFEZ0FBQUFBR0FnQ0FBQUFBQllBbkFBQUFDZ0FDQUNjQUJBWUVBQTRBQUFBRkJnUUFEd0FBQUFBR0FnQ0FBQUFBQllBb0FBQUFDZ0FDQUNnQUJBWUVBQThBQUFBRkJnUUFFQUFBQUFBR0FnQ0FBQUFBQllBcEFBQUFDZ0FDQUNrQUJBWUVBQWdBQUFBRkJnUUFFQUFBQUFBR0FnQ0FBQUFBQllBcUFBQUFDZ0FDQUNvQUJBWUVBQXdBQUFBRkJnUUFFQUFBQUFBR0FnQ0FBQUFBQllBckFBQUFDZ0FDQUNzQUJBWUVBQTRBQUFBRkJnUUFFUUFBQUFBQUJZQXNBQUFBQ2dBQ0FDd0FCQVlFQUJFQUFBQUZCZ1FBRWdBQUFBQUdBZ0NBQUFBQUJZQXRBQUFBQ2dBQ0FDMEFCQVlFQUJJQUFBQUZCZ1FBRXdBQUFBQUdBZ0NBQUFBQUJZQXVBQUFBQ2dBQ0FDNEFCQVlFQUJNQUFBQUZCZ1FBRkFBQUFBQUdBZ0NBQUFBQUJZQXZBQUFBQ2dBQ0FDOEFCQVlFQUJRQUFBQUZCZ1FBRlFBQUFBQUdBZ0NBQUFBQUJZQXdBQUFBQ2dBQ0FEQUFCQVlFQUJVQUFBQUZCZ1FBRmdBQUFBb0dBUUFCQUFBRmdERUFBQUFLQUFJQU1RQUVCZ1FBRlFBQUFBVUdCQUFYQUFBQUFBWUNBSUFBQUFBRmdESUFBQUFLQUFJQU1nQUVCZ1FBRVFBQUFBVUdCQUFYQUFBQUFBWUNBSUFBQUFBSGdEVUFBQUFFQWhBQUFBQUFBRFF6Ky84QUFBQUE3UVRtL3dvQUFnQXpBQUFLQWdBRUFBUUtBZ0FCQUEwQ0RBRHRCT2IvQUFBQUFBQUFBQUFPQWd3QU5EUDcvd0FBQUFBQUFBQUFEd0lNQU8wRTV2OUdMaFVBQUFBQUFBQUFCNEEyQUFBQUJBSVFBQUFBQUFEUWZTUUFBQUFBQUU2bEZBQUtBQUlBTkFBQUNnSUFCQUFFQ2dJQUFRQU5BZ3dBVHFVVUFBQUFBQUFBQUFBQURnSU1BTkI5SkFBQUFBQUFBQUFBQUE4Q0RBQk9wUlFBZ2RnUEFBQUFBQUFBQUFlQU53QUFBQVFDRUFBQUFBQUFsRmgvQUFBQUFBQk9LbW9BQ2dBQ0FEVUFBQW9DQUFRQUJBb0NBQUVBRFFJTUFFNHFhZ0FBQUFBQUFBQUFBQTRDREFDVVdIOEFBQUFBQUFBQUFBQVBBZ3dBVGlwcUFFWXVGUUFBQUFBQUFBQUFBQUFBQUFBQUFBPT0=</t>
        </r>
      </text>
    </comment>
    <comment ref="K329" authorId="0">
      <text>
        <r>
          <rPr>
            <sz val="9"/>
            <color indexed="81"/>
            <rFont val="Tahoma"/>
            <family val="2"/>
          </rPr>
          <t>QzE4SDE5Rk40fE1BU1RFUiBTSEVFVFBpY3R1cmUgMjYzfFZtcERSREF4TURBRUF3SUJBQUFBQUFBQUFBQUFBQUNBQUFBQUFBTUFGZ0FBQUVOb1pXMUVjbUYzSURFeUxqQXVNaTR4TURjMkJBSVFBQmJRMi8vYWNjai9BQUNXQU9jUGl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TndxL1JBV0NBUUFBQUFrQUJnSUJBQUFBQ1FBR1FnQUFCQUlBZ0FCQUE4SUFnQUJBQU9BTkFBQUFBUUNFQUFXME52LzJuSEkvd0FBbGdEbkQ0c0FCSUFCQUFBQUFBSUlBQUFBbGdEdEJPYi9DZ0FDQUFJQU53UUJBQUVBQUFTQUFnQUFBQUFDQ0FBQUFIZ0E3UVRtL3dvQUFnQURBQUlFQWdBSEFDc0VBZ0FBQUVnRUFBQUdnQUFBQUFBQUFnZ0FNNU43QU8xczR2OEVBaEFBekd4MEFPMXM0djh6azNzQUlLRHAveU1JQVFBQUFnY0NBQUFBQUFjTkFBRUFBQUFEQUdBQXlBQURBRTRBQUFBQUJJQURBQUFBQUFJSUFBQUFhUURhQ2N6L0NnQUNBQVFBTndRQkFBRUFBQVNBQkFBQUFBQUNDQUFBQUVzQTJnbk0vd29BQWdBRkFEY0VBUUFCQUFBRWdBVUFBQUFBQWdnQUFBQThBTzBFNXY4S0FBSUFCZ0FDQkFJQUJ3QXJCQUlBQUFCSUJBQUFCb0FBQUFBQUFBSUlBRE9UUHdEdGJPTC9CQUlRQU14c09BRHRiT0wvTTVNL0FDQ2c2ZjhqQ0FFQUFBSUhBZ0FBQUFBSERRQUJBQUFBQXdCZ0FNZ0FBd0JPQUFBQUFBU0FCZ0FBQUFBQ0NBQUFBRXNBQUFBQUFBb0FBZ0FIQURjRUFRQUJBQUFFZ0FjQUFBQUFBZ2dBQUFCcEFBQUFBQUFLQUFJQUNBQTNCQUVBQVFBQUJJQUlBQUFBQUFJSUFBQUFIZ0R0Qk9iL0NnQUNBQWtBQUFBRWdBa0FBQUFBQWdnQUFBQVBBTm9KelA4S0FBSUFDZ0FDQkFJQUJ3QXJCQUlBQUFCSUJBQUFCb0FBQUFBQUFBSUlBRE9URWdEYWNjai9CQUlRQU14c0N3RGFjY2ovTTVNU0FBMmx6LzhqQ0FFQUFBSUhBZ0FBQUFBSERRQUJBQUFBQXdCZ0FNZ0FBd0JPQUFBQUFBU0FDZ0FBQUFBQ0NBQUJBUEgvMmduTS93b0FBZ0FMQUFBQUJJQUxBQUFBQUFJSUFBQUE0di90Qk9iL0NnQUNBQXdBQUFBRWdBd0FBQUFBQWdnQUFRRHgvd0FBQUFBS0FBSUFEUUFBQUFTQURRQUFBQUFDQ0FEQXV1Zi9IWWdjQUFvQUFnQU9BQUlFQWdBSEFDc0VBZ0FCQUVnRUFBQUdnQUFBQUFBQUFnZ0FmUGJpL3gzd0dBQUVBaEFBRnREYi94M3dHQUQwVGV2L1VDTWdBQ01JQVFBQUFnY0NBQUFBQlFjQkFBUUVCd1lBQWdBQ0FBTUFBQWNPQUFFQUFBQURBR0FBeUFBREFFNUlBQUFBQUFTQURnQUFBQUFDQ0FBQUFBQUFUaW91QUFvQUFnQVBBQUFBQklBUEFBQUFBQUlJQUVCRkdBQWRpQndBQ2dBQ0FCQUFBQUFFZ0JBQUFBQUFBZ2dBQUFBUEFBQUFBQUFLQUFJQUVRQUFBQVNBRVFBQUFBQUNDQUFBQUFBQVRpcE1BQW9BQWdBU0FBQUFCSUFTQUFBQUFBSUlBTzBFNXY5T0tsc0FDZ0FDQUJNQUFBQUVnQk1BQUFBQUFnZ0E3UVRtLzA0cWVRQUtBQUlBRkFBQUFBU0FGQUFBQUFBQ0NBQUFBQUFBVGlxSUFBb0FBZ0FWQUFBQUJJQVZBQUFBQUFJSUFCUDdHUUJPS25rQUNnQUNBQllBQUFBRWdCWUFBQUFBQWdnQUp2WXpBRTRxaUFBS0FBSUFGd0FDQkFJQUNRQXJCQUlBQUFCSUJBQUFOd1FCQUFFR2dBQUFBQUFBQWdnQVdZazNBRTcyaEFBRUFoQUE4Mkl3QUU3MmhBQlppVGNBNXcrTEFDTUlBUUFBQWdjQ0FBQUFBQWNOQUFFQUFBQURBR0FBeUFBREFFWUFBQUFBQklBWEFBQUFBQUlJQUJQN0dRQk9LbHNBQ2dBQ0FCZ0FBQUFGZ0JrQUFBQUtBQUlBR1FBRUJnUUFBUUFBQUFVR0JBQUNBQUFBQ2dZQkFBRUFBQVdBR2dBQUFBb0FBZ0FhQUFRR0JBQUNBQUFBQlFZRUFBTUFBQUFLQmdFQUFRQUFCWUFiQUFBQUNnQUNBQnNBQkFZRUFBTUFBQUFGQmdRQUJBQUFBQW9HQVFBQkFBQUZnQndBQUFBS0FBSUFIQUFFQmdRQUJBQUFBQVVHQkFBRkFBQUFDZ1lCQUFFQUFBV0FIUUFBQUFvQUFnQWRBQVFHQkFBRkFBQUFCUVlFQUFZQUFBQUtCZ0VBQVFBQUJZQWVBQUFBQ2dBQ0FCNEFCQVlFQUFZQUFBQUZCZ1FBQndBQUFBb0dBUUFCQUFBRmdCOEFBQUFLQUFJQUh3QUVCZ1FBQWdBQUFBVUdCQUFIQUFBQUNnWUJBQUVBQUFXQUlBQUFBQW9BQWdBZ0FBUUdCQUFGQUFBQUJRWUVBQWdBQUFBS0JnRUFBUUFBQllBaEFBQUFDZ0FDQUNFQUJBWUVBQWdBQUFBRkJnUUFDUUFBQUFBR0FnQ0FBQUFBQllBaUFBQUFDZ0FDQUNJQUJBWUVBQWtBQUFBRkJnUUFDZ0FBQUFBR0FnQ0FBQUFBQllBakFBQUFDZ0FDQUNNQUJBWUVBQW9BQUFBRkJnUUFDd0FBQUFBR0FnQ0FBQUFBQllBa0FBQUFDZ0FDQUNRQUJBWUVBQXNBQUFBRkJnUUFEQUFBQUFBR0FnQ0FBQUFBQllBbEFBQUFDZ0FDQUNVQUJBWUVBQXdBQUFBRkJnUUFEUUFBQUFBR0FnQ0FBQUFBQllBbUFBQUFDZ0FDQUNZQUJBWUVBQTBBQUFBRkJnUUFEZ0FBQUFBR0FnQ0FBQUFBQllBbkFBQUFDZ0FDQUNjQUJBWUVBQTRBQUFBRkJnUUFEd0FBQUFBR0FnQ0FBQUFBQllBb0FBQUFDZ0FDQUNnQUJBWUVBQThBQUFBRkJnUUFFQUFBQUFBR0FnQ0FBQUFBQllBcEFBQUFDZ0FDQUNrQUJBWUVBQWdBQUFBRkJnUUFFQUFBQUFBR0FnQ0FBQUFBQllBcUFBQUFDZ0FDQUNvQUJBWUVBQXdBQUFBRkJnUUFFQUFBQUFBR0FnQ0FBQUFBQllBckFBQUFDZ0FDQUNzQUJBWUVBQTRBQUFBRkJnUUFFUUFBQUFBQUJZQXNBQUFBQ2dBQ0FDd0FCQVlFQUJFQUFBQUZCZ1FBRWdBQUFBQUdBZ0NBQUFBQUJZQXRBQUFBQ2dBQ0FDMEFCQVlFQUJJQUFBQUZCZ1FBRXdBQUFBQUdBZ0NBQUFBQUJZQXVBQUFBQ2dBQ0FDNEFCQVlFQUJNQUFBQUZCZ1FBRkFBQUFBQUdBZ0NBQUFBQUJZQXZBQUFBQ2dBQ0FDOEFCQVlFQUJRQUFBQUZCZ1FBRlFBQUFBQUdBZ0NBQUFBQUJZQXdBQUFBQ2dBQ0FEQUFCQVlFQUJVQUFBQUZCZ1FBRmdBQUFBb0dBUUFCQUFBRmdERUFBQUFLQUFJQU1RQUVCZ1FBRlFBQUFBVUdCQUFYQUFBQUFBWUNBSUFBQUFBRmdESUFBQUFLQUFJQU1nQUVCZ1FBRVFBQUFBVUdCQUFYQUFBQUFBWUNBSUFBQUFBSGdEVUFBQUFFQWhBQUFBQUFBRFF6Ky84QUFBQUE3UVRtL3dvQUFnQXpBQUFLQWdBRUFBUUtBZ0FCQUEwQ0RBRHRCT2IvQUFBQUFBQUFBQUFPQWd3QU5EUDcvd0FBQUFBQUFBQUFEd0lNQU8wRTV2OUdMaFVBQUFBQUFBQUFCNEEyQUFBQUJBSVFBQUFBQUFEUWZTUUFBQUFBQUU2bEZBQUtBQUlBTkFBQUNnSUFCQUFFQ2dJQUFRQU5BZ3dBVHFVVUFBQUFBQUFBQUFBQURnSU1BTkI5SkFBQUFBQUFBQUFBQUE4Q0RBQk9wUlFBZ2RnUEFBQUFBQUFBQUFlQU53QUFBQVFDRUFBQUFBQUFsRmgvQUFBQUFBQk9LbW9BQ2dBQ0FEVUFBQW9DQUFRQUJBb0NBQUVBRFFJTUFFNHFhZ0FBQUFBQUFBQUFBQTRDREFDVVdIOEFBQUFBQUFBQUFBQVBBZ3dBVGlwcUFFWXVGUUFBQUFBQUFBQUFBQUFBQUFBQUFBPT0=</t>
        </r>
      </text>
    </comment>
    <comment ref="J330" authorId="0">
      <text>
        <r>
          <rPr>
            <sz val="9"/>
            <color indexed="81"/>
            <rFont val="Tahoma"/>
            <family val="2"/>
          </rPr>
          <t>QzIwSDE1TjNPMnxNQVNURVIgU0hFRVRQaWN0dXJlIDMzNXxWbXBEUkRBeE1EQUVBd0lCQUFBQUFBQUFBQUFBQUFDQUFBQUFBQU1BRmdBQUFFTm9aVzFFY21GM0lERXlMakF1TWk0eE1EYzJCQUlRQU5wcHlQL2FpY3YvelpNZUFFNGlQ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x4V2dCSVdDQVFBQUFBa0FCZ0lCQUFBQUNRQUdRZ0FBQkFJQWdBQkFBOElBZ0FCQUFPQU9BQUFBQVFDRUFEYWFjai8yb25MLzgyVEhnQk9JandCQklBQkFBQUFBQUlJQU8wRTV2OU9LaTBCQ2dBQ0FBSUFBZ1FDQUFjQUt3UUNBQUlBU0FRQUFEY0VBUUFCQm9BQUFBQUFBQUlJQUNDWTZmOU9raWtCQkFJUUFMcHg0djlPa2lrQlZNdnIvMDRpUEFFakNBRUFBQUlIQWdBQUFBVUhBUUFCQUFjUEFBRUFBQUFEQUdBQXlBQURBRTVJTWdBQUFBQUVnQUlBQUFBQUFnZ0E3UVRtLzA0cUR3RUtBQUlBQXdBQUFBU0FBd0FBQUFBQ0NBQUFBQUFBVGlvQUFRb0FBZ0FFQUFBQUJJQUVBQUFBQUFJSUFBQUFBQUJPS3VJQUNnQUNBQVVBQUFBRWdBVUFBQUFBQWdnQTdRVG0vMDRxMHdBS0FBSUFCZ0FBQUFTQUJnQUFBQUFDQ0FEYUNjei9UaXJpQUFvQUFnQUhBQUFBQklBSEFBQUFBQUlJQU5vSnpQOU9LZ0FCQ2dBQ0FBZ0FBQUFFZ0FnQUFBQUFBZ2dBN1FUbS8wNHF0UUFLQUFJQUNRQUFBQVNBQ1FBQUFBQUNDQURhQ2N6L1RpcW1BQW9BQWdBS0FBSUVBZ0FJQUNzRUFnQUFBRWdFQUFBM0JBRUFBUWFBQUFBQUFBQUNDQURhcWMvL1RrS2lBQVFDRUFEYWFjai9Ua0tpQUhURHovOU9BcW9BSXdnQkFBQUNCd0lBQUFBQUJ3MEFBUUFBQUFNQVlBRElBQU1BVHdBQUFBQUVnQW9BQUFBQUFnZ0FBQUFBQUU0cXBnQUtBQUlBQ3dBQ0JBSUFCd0FyQkFJQUFRQklCQUFBTndRQkFBRUdnQUFBQUFBQUFnZ0FNNU1EQUU2U29nQUVBaEFBeld6OC8wNlNvZ0F6a3dNQXRQaXdBQ01JQVFBQUFnY0NBQUFBQlFjQkFBRUFCdzRBQVFBQUFBTUFZQURJQUFNQVRrZ0FBQUFBQklBTEFBQUFBQUlJQUFBQUFBQk9Lb2dBQ2dBQ0FBd0FBQUFFZ0F3QUFBQUFBZ2dBRS9zWkFFNHFlUUFLQUFJQURRQUFBQVNBRFFBQUFBQUNDQUFUK3hrQVRpcGJBQW9BQWdBT0FBQUFCSUFPQUFBQUFBSUlBQUFBQUFCT0trd0FDZ0FDQUE4QUFBQUVnQThBQUFBQUFnZ0E3UVRtLzA0cVd3QUtBQUlBRUFBQUFBU0FFQUFBQUFBQ0NBRHRCT2IvVGlwNUFBb0FBZ0FSQUFBQUJJQVJBQUFBQUFJSUFBQUFBQUJPS2k0QUNnQUNBQklBQUFBRWdCSUFBQUFBQWdnQXdMcm4veDJJSEFBS0FBSUFFd0FDQkFJQUNBQXJCQUlBQUFCSUJBQUFCb0FBQUFBQUFBSUlBTUJhNi84ZG9CZ0FCQUlRQU1BYTVQOGRvQmdBV25Uci94MWdJQUFqQ0FFQUFBSUhBZ0FBQUFBSERRQUJBQUFBQXdCZ0FNZ0FBd0JQQUFBQUFBU0FFd0FBQUFBQ0NBQUFBUEgvQUFBQUFBb0FBZ0FVQUFBQUJJQVVBQUFBQUFJSUFBRUE0di90Qk9iL0NnQUNBQlVBQUFBRWdCVUFBQUFBQWdnQUFRRHgvOW9KelA4S0FBSUFGZ0FBQUFTQUZnQUFBQUFDQ0FBQUFBOEEyZ25NL3dvQUFnQVhBQUFBQklBWEFBQUFBQUlJQUFBQUhnRHRCT2IvQ2dBQ0FCZ0FBQUFFZ0JnQUFBQUFBZ2dBQUFBUEFBQUFBQUFLQUFJQUdRQUFBQVNBR1FBQUFBQUNDQUJBUlJnQUhZZ2NBQW9BQWdBYUFBSUVBZ0FIQUNzRUFnQUFBRWdFQUFBR2dBQUFBQUFBQWdnQWM5Z2JBQjN3R0FBRUFoQUFETElVQUIzd0dBQnoyQnNBVUNNZ0FDTUlBUUFBQWdjQ0FBQUFBQWNOQUFFQUFBQURBR0FBeUFBREFFNEFBQUFBQllBYkFBQUFDZ0FDQUJzQUJBWUVBQUVBQUFBRkJnUUFBZ0FBQUFvR0FRQUJBQUFGZ0J3QUFBQUtBQUlBSEFBRUJnUUFBZ0FBQUFVR0JBQURBQUFBQUFZQ0FJQUFBQUFGZ0IwQUFBQUtBQUlBSFFBRUJnUUFBd0FBQUFVR0JBQUVBQUFBQUFZQ0FJQUFBQUFGZ0I0QUFBQUtBQUlBSGdBRUJnUUFCQUFBQUFVR0JBQUZBQUFBQUFZQ0FJQUFBQUFGZ0I4QUFBQUtBQUlBSHdBRUJnUUFCUUFBQUFVR0JBQUdBQUFBQUFZQ0FJQUFBQUFGZ0NBQUFBQUtBQUlBSUFBRUJnUUFCZ0FBQUFVR0JBQUhBQUFBQUFZQ0FJQUFBQUFGZ0NFQUFBQUtBQUlBSVFBRUJnUUFBZ0FBQUFVR0JBQUhBQUFBQUFZQ0FJQUFBQUFGZ0NJQUFBQUtBQUlBSWdBRUJnUUFCUUFBQUFVR0JBQUlBQUFBQ2dZQkFBRUFBQVdBSXdBQUFBb0FBZ0FqQUFRR0JBQUlBQUFBQlFZRUFBa0FBQUFBQmdJQUFnQUFBQVdBSkFBQUFBb0FBZ0FrQUFRR0JBQUlBQUFBQlFZRUFBb0FBQUFLQmdFQUFRQUFCWUFsQUFBQUNnQUNBQ1VBQkFZRUFBb0FBQUFGQmdRQUN3QUFBQW9HQVFBQkFBQUZnQ1lBQUFBS0FBSUFKZ0FFQmdRQUN3QUFBQVVHQkFBTUFBQUFBQVlDQUlBQUFBQUZnQ2NBQUFBS0FBSUFKd0FFQmdRQURBQUFBQVVHQkFBTkFBQUFBQVlDQUlBQUFBQUZnQ2dBQUFBS0FBSUFLQUFFQmdRQURRQUFBQVVHQkFBT0FBQUFBQVlDQUlBQUFBQUZnQ2tBQUFBS0FBSUFLUUFFQmdRQURnQUFBQVVHQkFBUEFBQUFBQVlDQUlBQUFBQUZnQ29BQUFBS0FBSUFLZ0FFQmdRQUR3QUFBQVVHQkFBUUFBQUFBQVlDQUlBQUFBQUZnQ3NBQUFBS0FBSUFLd0FFQmdRQUN3QUFBQVVHQkFBUUFBQUFBQVlDQUlBQUFBQUZnQ3dBQUFBS0FBSUFMQUFFQmdRQURnQUFBQVVHQkFBUkFBQUFBQUFGZ0MwQUFBQUtBQUlBTFFBRUJnUUFFUUFBQUFVR0JBQVNBQUFBQUFZQ0FJQUFBQUFGZ0M0QUFBQUtBQUlBTGdBRUJnUUFFZ0FBQUFVR0JBQVRBQUFBQUFZQ0FJQUFBQUFGZ0M4QUFBQUtBQUlBTHdBRUJnUUFFd0FBQUFVR0JBQVVBQUFBQUFZQ0FJQUFBQUFGZ0RBQUFBQUtBQUlBTUFBRUJnUUFGQUFBQUFVR0JBQVZBQUFBQUFZQ0FJQUFBQUFGZ0RFQUFBQUtBQUlBTVFBRUJnUUFGUUFBQUFVR0JBQVdBQUFBQUFZQ0FJQUFBQUFGZ0RJQUFBQUtBQUlBTWdBRUJnUUFGZ0FBQUFVR0JBQVhBQUFBQUFZQ0FJQUFBQUFGZ0RNQUFBQUtBQUlBTXdBRUJnUUFGd0FBQUFVR0JBQVlBQUFBQUFZQ0FJQUFBQUFGZ0RRQUFBQUtBQUlBTkFBRUJnUUFFd0FBQUFVR0JBQVlBQUFBQUFZQ0FJQUFBQUFGZ0RVQUFBQUtBQUlBTlFBRUJnUUFHQUFBQUFVR0JBQVpBQUFBQUFZQ0FJQUFBQUFGZ0RZQUFBQUtBQUlBTmdBRUJnUUFFUUFBQUFVR0JBQVpBQUFBQUFZQ0FJQUFBQUFIZ0RrQUFBQUVBaEFBN1FUbS81UllCZ0h0Qk9iL1RpcnhBQW9BQWdBM0FBQUtBZ0FFQUFRS0FnQUJBQTBDREFCT0t2RUE3UVRtL3dBQUFBQU9BZ3dBbEZnR0FlMEU1djhBQUFBQUR3SU1BRTRxOFFBME0vdi9BQUFBQUFBQUI0QTZBQUFBQkFJUUFBQUFBQUNVV0g4QUFBQUFBRTRxYWdBS0FBSUFPQUFBQ2dJQUJBQUVDZ0lBQVFBTkFnd0FUaXBxQUFBQUFBQUFBQUFBRGdJTUFKUllmd0FBQUFBQUFBQUFBQThDREFCT0ttb0FSaTRWQUFBQUFBQUFBQWVBT3dBQUFBUUNFQUFBQUFBQTBIMGtBQUFBQUFCT3BSUUFDZ0FDQURrQUFBb0NBQVFBQkFvQ0FBRUFEUUlNQUU2bEZBQUFBQUFBQUFBQUFBNENEQURRZlNRQUFBQUFBQUFBQUFBUEFnd0FUcVVVQUlIWUR3QUFBQUFBQUFBSGdEd0FBQUFFQWhBQUFBQUFBRFF6Ky84QUFBQUE3UVRtL3dvQUFnQTZBQUFLQWdBRUFBUUtBZ0FCQUEwQ0RBRHRCT2IvQUFBQUFBQUFBQUFPQWd3QU5EUDcvd0FBQUFBQUFBQUFEd0lNQU8wRTV2OUdMaFVBQUFBQUFBQUFBQUFBQUFBQUFBQT0=</t>
        </r>
      </text>
    </comment>
    <comment ref="K330" authorId="0">
      <text>
        <r>
          <rPr>
            <sz val="9"/>
            <color indexed="81"/>
            <rFont val="Tahoma"/>
            <family val="2"/>
          </rPr>
          <t>QzIwSDE1TjNPMnxNQVNURVIgU0hFRVRQaWN0dXJlIDMzNXxWbXBEUkRBeE1EQUVBd0lCQUFBQUFBQUFBQUFBQUFDQUFBQUFBQU1BRmdBQUFFTm9aVzFFY21GM0lERXlMakF1TWk0eE1EYzJCQUlRQU5wcHlQL2FpY3YvelpNZUFFNGlQ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x4V2dCSVdDQVFBQUFBa0FCZ0lCQUFBQUNRQUdRZ0FBQkFJQWdBQkFBOElBZ0FCQUFPQU9BQUFBQVFDRUFEYWFjai8yb25MLzgyVEhnQk9JandCQklBQkFBQUFBQUlJQU8wRTV2OU9LaTBCQ2dBQ0FBSUFBZ1FDQUFjQUt3UUNBQUlBU0FRQUFEY0VBUUFCQm9BQUFBQUFBQUlJQUNDWTZmOU9raWtCQkFJUUFMcHg0djlPa2lrQlZNdnIvMDRpUEFFakNBRUFBQUlIQWdBQUFBVUhBUUFCQUFjUEFBRUFBQUFEQUdBQXlBQURBRTVJTWdBQUFBQUVnQUlBQUFBQUFnZ0E3UVRtLzA0cUR3RUtBQUlBQXdBQUFBU0FBd0FBQUFBQ0NBQUFBQUFBVGlvQUFRb0FBZ0FFQUFBQUJJQUVBQUFBQUFJSUFBQUFBQUJPS3VJQUNnQUNBQVVBQUFBRWdBVUFBQUFBQWdnQTdRVG0vMDRxMHdBS0FBSUFCZ0FBQUFTQUJnQUFBQUFDQ0FEYUNjei9UaXJpQUFvQUFnQUhBQUFBQklBSEFBQUFBQUlJQU5vSnpQOU9LZ0FCQ2dBQ0FBZ0FBQUFFZ0FnQUFBQUFBZ2dBN1FUbS8wNHF0UUFLQUFJQUNRQUFBQVNBQ1FBQUFBQUNDQURhQ2N6L1RpcW1BQW9BQWdBS0FBSUVBZ0FJQUNzRUFnQUFBRWdFQUFBM0JBRUFBUWFBQUFBQUFBQUNDQURhcWMvL1RrS2lBQVFDRUFEYWFjai9Ua0tpQUhURHovOU9BcW9BSXdnQkFBQUNCd0lBQUFBQUJ3MEFBUUFBQUFNQVlBRElBQU1BVHdBQUFBQUVnQW9BQUFBQUFnZ0FBQUFBQUU0cXBnQUtBQUlBQ3dBQ0JBSUFCd0FyQkFJQUFRQklCQUFBTndRQkFBRUdnQUFBQUFBQUFnZ0FNNU1EQUU2U29nQUVBaEFBeld6OC8wNlNvZ0F6a3dNQXRQaXdBQ01JQVFBQUFnY0NBQUFBQlFjQkFBRUFCdzRBQVFBQUFBTUFZQURJQUFNQVRrZ0FBQUFBQklBTEFBQUFBQUlJQUFBQUFBQk9Lb2dBQ2dBQ0FBd0FBQUFFZ0F3QUFBQUFBZ2dBRS9zWkFFNHFlUUFLQUFJQURRQUFBQVNBRFFBQUFBQUNDQUFUK3hrQVRpcGJBQW9BQWdBT0FBQUFCSUFPQUFBQUFBSUlBQUFBQUFCT0trd0FDZ0FDQUE4QUFBQUVnQThBQUFBQUFnZ0E3UVRtLzA0cVd3QUtBQUlBRUFBQUFBU0FFQUFBQUFBQ0NBRHRCT2IvVGlwNUFBb0FBZ0FSQUFBQUJJQVJBQUFBQUFJSUFBQUFBQUJPS2k0QUNnQUNBQklBQUFBRWdCSUFBQUFBQWdnQXdMcm4veDJJSEFBS0FBSUFFd0FDQkFJQUNBQXJCQUlBQUFCSUJBQUFCb0FBQUFBQUFBSUlBTUJhNi84ZG9CZ0FCQUlRQU1BYTVQOGRvQmdBV25Uci94MWdJQUFqQ0FFQUFBSUhBZ0FBQUFBSERRQUJBQUFBQXdCZ0FNZ0FBd0JQQUFBQUFBU0FFd0FBQUFBQ0NBQUFBUEgvQUFBQUFBb0FBZ0FVQUFBQUJJQVVBQUFBQUFJSUFBRUE0di90Qk9iL0NnQUNBQlVBQUFBRWdCVUFBQUFBQWdnQUFRRHgvOW9KelA4S0FBSUFGZ0FBQUFTQUZnQUFBQUFDQ0FBQUFBOEEyZ25NL3dvQUFnQVhBQUFBQklBWEFBQUFBQUlJQUFBQUhnRHRCT2IvQ2dBQ0FCZ0FBQUFFZ0JnQUFBQUFBZ2dBQUFBUEFBQUFBQUFLQUFJQUdRQUFBQVNBR1FBQUFBQUNDQUJBUlJnQUhZZ2NBQW9BQWdBYUFBSUVBZ0FIQUNzRUFnQUFBRWdFQUFBR2dBQUFBQUFBQWdnQWM5Z2JBQjN3R0FBRUFoQUFETElVQUIzd0dBQnoyQnNBVUNNZ0FDTUlBUUFBQWdjQ0FBQUFBQWNOQUFFQUFBQURBR0FBeUFBREFFNEFBQUFBQllBYkFBQUFDZ0FDQUJzQUJBWUVBQUVBQUFBRkJnUUFBZ0FBQUFvR0FRQUJBQUFGZ0J3QUFBQUtBQUlBSEFBRUJnUUFBZ0FBQUFVR0JBQURBQUFBQUFZQ0FJQUFBQUFGZ0IwQUFBQUtBQUlBSFFBRUJnUUFBd0FBQUFVR0JBQUVBQUFBQUFZQ0FJQUFBQUFGZ0I0QUFBQUtBQUlBSGdBRUJnUUFCQUFBQUFVR0JBQUZBQUFBQUFZQ0FJQUFBQUFGZ0I4QUFBQUtBQUlBSHdBRUJnUUFCUUFBQUFVR0JBQUdBQUFBQUFZQ0FJQUFBQUFGZ0NBQUFBQUtBQUlBSUFBRUJnUUFCZ0FBQUFVR0JBQUhBQUFBQUFZQ0FJQUFBQUFGZ0NFQUFBQUtBQUlBSVFBRUJnUUFBZ0FBQUFVR0JBQUhBQUFBQUFZQ0FJQUFBQUFGZ0NJQUFBQUtBQUlBSWdBRUJnUUFCUUFBQUFVR0JBQUlBQUFBQ2dZQkFBRUFBQVdBSXdBQUFBb0FBZ0FqQUFRR0JBQUlBQUFBQlFZRUFBa0FBQUFBQmdJQUFnQUFBQVdBSkFBQUFBb0FBZ0FrQUFRR0JBQUlBQUFBQlFZRUFBb0FBQUFLQmdFQUFRQUFCWUFsQUFBQUNnQUNBQ1VBQkFZRUFBb0FBQUFGQmdRQUN3QUFBQW9HQVFBQkFBQUZnQ1lBQUFBS0FBSUFKZ0FFQmdRQUN3QUFBQVVHQkFBTUFBQUFBQVlDQUlBQUFBQUZnQ2NBQUFBS0FBSUFKd0FFQmdRQURBQUFBQVVHQkFBTkFBQUFBQVlDQUlBQUFBQUZnQ2dBQUFBS0FBSUFLQUFFQmdRQURRQUFBQVVHQkFBT0FBQUFBQVlDQUlBQUFBQUZnQ2tBQUFBS0FBSUFLUUFFQmdRQURnQUFBQVVHQkFBUEFBQUFBQVlDQUlBQUFBQUZnQ29BQUFBS0FBSUFLZ0FFQmdRQUR3QUFBQVVHQkFBUUFBQUFBQVlDQUlBQUFBQUZnQ3NBQUFBS0FBSUFLd0FFQmdRQUN3QUFBQVVHQkFBUUFBQUFBQVlDQUlBQUFBQUZnQ3dBQUFBS0FBSUFMQUFFQmdRQURnQUFBQVVHQkFBUkFBQUFBQUFGZ0MwQUFBQUtBQUlBTFFBRUJnUUFFUUFBQUFVR0JBQVNBQUFBQUFZQ0FJQUFBQUFGZ0M0QUFBQUtBQUlBTGdBRUJnUUFFZ0FBQUFVR0JBQVRBQUFBQUFZQ0FJQUFBQUFGZ0M4QUFBQUtBQUlBTHdBRUJnUUFFd0FBQUFVR0JBQVVBQUFBQUFZQ0FJQUFBQUFGZ0RBQUFBQUtBQUlBTUFBRUJnUUFGQUFBQUFVR0JBQVZBQUFBQUFZQ0FJQUFBQUFGZ0RFQUFBQUtBQUlBTVFBRUJnUUFGUUFBQUFVR0JBQVdBQUFBQUFZQ0FJQUFBQUFGZ0RJQUFBQUtBQUlBTWdBRUJnUUFGZ0FBQUFVR0JBQVhBQUFBQUFZQ0FJQUFBQUFGZ0RNQUFBQUtBQUlBTXdBRUJnUUFGd0FBQUFVR0JBQVlBQUFBQUFZQ0FJQUFBQUFGZ0RRQUFBQUtBQUlBTkFBRUJnUUFFd0FBQUFVR0JBQVlBQUFBQUFZQ0FJQUFBQUFGZ0RVQUFBQUtBQUlBTlFBRUJnUUFHQUFBQUFVR0JBQVpBQUFBQUFZQ0FJQUFBQUFGZ0RZQUFBQUtBQUlBTmdBRUJnUUFFUUFBQUFVR0JBQVpBQUFBQUFZQ0FJQUFBQUFIZ0RrQUFBQUVBaEFBN1FUbS81UllCZ0h0Qk9iL1RpcnhBQW9BQWdBM0FBQUtBZ0FFQUFRS0FnQUJBQTBDREFCT0t2RUE3UVRtL3dBQUFBQU9BZ3dBbEZnR0FlMEU1djhBQUFBQUR3SU1BRTRxOFFBME0vdi9BQUFBQUFBQUI0QTZBQUFBQkFJUUFBQUFBQUNVV0g4QUFBQUFBRTRxYWdBS0FBSUFPQUFBQ2dJQUJBQUVDZ0lBQVFBTkFnd0FUaXBxQUFBQUFBQUFBQUFBRGdJTUFKUllmd0FBQUFBQUFBQUFBQThDREFCT0ttb0FSaTRWQUFBQUFBQUFBQWVBT3dBQUFBUUNFQUFBQUFBQTBIMGtBQUFBQUFCT3BSUUFDZ0FDQURrQUFBb0NBQVFBQkFvQ0FBRUFEUUlNQUU2bEZBQUFBQUFBQUFBQUFBNENEQURRZlNRQUFBQUFBQUFBQUFBUEFnd0FUcVVVQUlIWUR3QUFBQUFBQUFBSGdEd0FBQUFFQWhBQUFBQUFBRFF6Ky84QUFBQUE3UVRtL3dvQUFnQTZBQUFLQWdBRUFBUUtBZ0FCQUEwQ0RBRHRCT2IvQUFBQUFBQUFBQUFPQWd3QU5EUDcvd0FBQUFBQUFBQUFEd0lNQU8wRTV2OUdMaFVBQUFBQUFBQUFBQUFBQUFBQUFBQT0=</t>
        </r>
      </text>
    </comment>
    <comment ref="J331" authorId="0">
      <text>
        <r>
          <rPr>
            <sz val="9"/>
            <color indexed="81"/>
            <rFont val="Tahoma"/>
            <family val="2"/>
          </rPr>
          <t>QzIySDIxTjNPMnxNQVNURVIgU0hFRVRQaWN0dXJlIDY4N3xWbXBEUkRBeE1EQUVBd0lCQUFBQUFBQUFBQUFBQUFDQUFBQUFBQU1BRmdBQUFFTm9aVzFFY21GM0lERXlMakF1TWk0eE1EYzJCQUlRQUROczRmOW41eS8vcXgrUkFPY1BY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JCNGJRWVdDQVFBQUFBa0FCZ0lCQUFBQUNRQUdRZ0FBQkFJQWdBQkFBOElBZ0FCQUFPQVBBQUFBQVFDRUFBemJPSC9aK2N2LzZzZmtRRG5EMT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RRVVZQUIySUhBQUtBQUlBQ2dBQUFBU0FDZ0FBQUFBQ0NBQUFBQUFBVGlvdUFBb0FBZ0FMQUFBQUJJQUxBQUFBQUFJSUFNQzY1LzhkaUJ3QUNnQUNBQXdBQWdRQ0FBY0FLd1FDQUFBQVNBUUFBQWFBQUFBQUFBQUNDQUQwVGV2L0hmQVlBQVFDRUFDTkorVC9IZkFZQVBSTjYvOVFJeUFBSXdnQkFBQUNCd0lBQUFBQUJ3MEFBUUFBQUFNQVlBRElBQU1BVGdBQUFBQUVnQXdBQUFBQUFnZ0FBQUR4L3dBQUFBQUtBQUlBRFFBQUFBU0FEUUFBQUFBQ0NBQUJBT0wvN1FUbS93b0FBZ0FPQUFBQUJJQU9BQUFBQUFJSUFBRUE4Zi9hQ2N6L0NnQUNBQThBQWdRQ0FBY0FLd1FDQUFBQVNBUUFBQWFBQUFBQUFBQUNDQUEway9ULzJuSEkvd1FDRUFETmJPMy8ybkhJL3pTVDlQOE5wYy8vSXdnQkFBQUNCd0lBQUFBQUJ3MEFBUUFBQUFNQVlBRElBQU1BVGdBQUFBQUVnQThBQUFBQUFnZ0FBQUFQQU5vSnpQOEtBQUlBRUFBQUFBU0FFQUFBQUFBQ0NBQUFBQjRBN1FUbS93b0FBZ0FSQUFBQUJJQVJBQUFBQUFJSUFBQUFEd0FBQUFBQUNnQUNBQklBQWdRQ0FBY0FLd1FDQUFBQVNBUUFBQWFBQUFBQUFBQUNDQUF6a3hJQUFHajgvd1FDRUFETWJBc0FBR2o4L3pPVEVnQXptd01BSXdnQkFBQUNCd0lBQUFBQUJ3MEFBUUFBQUFNQVlBRElBQU1BVGdBQUFBQUVnQklBQUFBQUFnZ0FBQUFlQU1jT3N2OEtBQUlBRXdBQUFBU0FFd0FBQUFBQ0NBQUFBRHdBeHc2eS93b0FBZ0FVQUFBQUJJQVVBQUFBQUFJSUFBQUFTd0MwRTVqL0NnQUNBQlVBQUFBRWdCVUFBQUFBQWdnQUFBQThBS0FZZnY4S0FBSUFGZ0FBQUFTQUZnQUFBQUFDQ0FBQUFCNEFvQmgrL3dvQUFnQVhBQUFBQklBWEFBQUFBQUlJQUFBQUR3Q05IV1QvQ2dBQ0FCZ0FBZ1FDQUFnQUt3UUNBQUFBU0FRQUFEY0VBUUFCQm9BQUFBQUFBQUlJQUFDZ0VnQ05OV0QvQkFJUUFBQmdDd0NOTldEL21ia1NBSTMxWi84akNBRUFBQUlIQWdBQUFBQUhEUUFCQUFBQUF3QmdBTWdBQXdCUEFBQUFBQVNBR0FBQUFBQUNDQUFBQUI0QWVpSksvd29BQWdBWkFBQUFCSUFaQUFBQUFBSUlBQUFBUEFCNklrci9DZ0FDQUJvQU53UUJBQUVBQUFTQUdnQUFBQUFDQ0FBQUFBOEFaeWN3L3dvQUFnQWJBRGNFQVFBQkFBQUVnQnNBQUFBQUFnZ0FBQUFQQUxRVG1QOEtBQUlBSEFBQUFBV0FIUUFBQUFvQUFnQWRBQVFHQkFBQkFBQUFCUVlFQUFJQUFBQUtCZ0VBQVFBQUJZQWVBQUFBQ2dBQ0FCNEFCQVlFQUFJQUFBQUZCZ1FBQXdBQUFBb0dBUUFCQUFBRmdCOEFBQUFLQUFJQUh3QUVCZ1FBQXdBQUFBVUdCQUFFQUFBQUFBWUNBSUFBQUFBRmdDQUFBQUFLQUFJQUlBQUVCZ1FBQkFBQUFBVUdCQUFGQUFBQUFBWUNBSUFBQUFBRmdDRUFBQUFLQUFJQUlRQUVCZ1FBQlFBQUFBVUdCQUFHQUFBQUFBWUNBSUFBQUFBRmdDSUFBQUFLQUFJQUlnQUVCZ1FBQmdBQUFBVUdCQUFIQUFBQUFBWUNBSUFBQUFBRmdDTUFBQUFLQUFJQUl3QUVCZ1FBQndBQUFBVUdCQUFJQUFBQUFBWUNBSUFBQUFBRmdDUUFBQUFLQUFJQUpBQUVCZ1FBQXdBQUFBVUdCQUFJQUFBQUFBWUNBSUFBQUFBRmdDVUFBQUFLQUFJQUpRQUVCZ1FBQmdBQUFBVUdCQUFKQUFBQUFBQUZnQ1lBQUFBS0FBSUFKZ0FFQmdRQUNRQUFBQVVHQkFBS0FBQUFBQVlDQUlBQUFBQUZnQ2NBQUFBS0FBSUFKd0FFQmdRQUNnQUFBQVVHQkFBTEFBQUFBQVlDQUlBQUFBQUZnQ2dBQUFBS0FBSUFLQUFFQmdRQUN3QUFBQVVHQkFBTUFBQUFBQVlDQUlBQUFBQUZnQ2tBQUFBS0FBSUFLUUFFQmdRQURBQUFBQVVHQkFBTkFBQUFBQVlDQUlBQUFBQUZnQ29BQUFBS0FBSUFLZ0FFQmdRQURRQUFBQVVHQkFBT0FBQUFBQVlDQUlBQUFBQUZnQ3NBQUFBS0FBSUFLd0FFQmdRQURnQUFBQVVHQkFBUEFBQUFBQVlDQUlBQUFBQUZnQ3dBQUFBS0FBSUFMQUFFQmdRQUR3QUFBQVVHQkFBUUFBQUFBQVlDQUlBQUFBQUZnQzBBQUFBS0FBSUFMUUFFQmdRQUVBQUFBQVVHQkFBUkFBQUFBQVlDQUlBQUFBQUZnQzRBQUFBS0FBSUFMZ0FFQmdRQUNRQUFBQVVHQkFBUkFBQUFBQVlDQUlBQUFBQUZnQzhBQUFBS0FBSUFMd0FFQmdRQURBQUFBQVVHQkFBUkFBQUFBQVlDQUlBQUFBQUZnREFBQUFBS0FBSUFNQUFFQmdRQUR3QUFBQVVHQkFBU0FBQUFBQUFGZ0RFQUFBQUtBQUlBTVFBRUJnUUFFZ0FBQUFVR0JBQVRBQUFBQUFZQ0FJQUFBQUFGZ0RJQUFBQUtBQUlBTWdBRUJnUUFFd0FBQUFVR0JBQVVBQUFBQUFZQ0FJQUFBQUFGZ0RNQUFBQUtBQUlBTXdBRUJnUUFGQUFBQUFVR0JBQVZBQUFBQUFZQ0FJQUFBQUFGZ0RRQUFBQUtBQUlBTkFBRUJnUUFGUUFBQUFVR0JBQVdBQUFBQUFZQ0FJQUFBQUFGZ0RVQUFBQUtBQUlBTlFBRUJnUUFGZ0FBQUFVR0JBQVhBQUFBQ2dZQkFBRUFBQVdBTmdBQUFBb0FBZ0EyQUFRR0JBQVhBQUFBQlFZRUFCZ0FBQUFLQmdFQUFRQUFCWUEzQUFBQUNnQUNBRGNBQkFZRUFCZ0FBQUFGQmdRQUdRQUFBQW9HQVFBQkFBQUZnRGdBQUFBS0FBSUFPQUFFQmdRQUdBQUFBQVVHQkFBYUFBQUFDZ1lCQUFFQUFBV0FPUUFBQUFvQUFnQTVBQVFHQkFBV0FBQUFCUVlFQUJzQUFBQUFCZ0lBZ0FBQUFBV0FPZ0FBQUFvQUFnQTZBQVFHQkFBU0FBQUFCUVlFQUJzQUFBQUFCZ0lBZ0FBQUFBZUFQUUFBQUFRQ0VBQjZWVkVBNDBCRUFIcFZVUUNkRWk4QUNnQUNBRHNBQUFvQ0FBUUFCQW9DQUFFQURRSU1BSjBTTHdCNlZWRUFBQUFBQUE0Q0RBRGpRRVFBZWxWUkFBQUFBQUFQQWd3QW5SSXZBTUNEWmdBQUFBQUFBQUFIZ0Q0QUFBQUVBaEFBQUFBQUFOQjlKQUFBQUFBQVRxVVVBQW9BQWdBOEFCQUFSd0FBQUZSb1pYSmxJR2x6SUdFZ2RtRnNaVzVqWlNCdmNpQmphR0Z5WjJVZ1pYSnliM0lnYzI5dFpYZG9aWEpsSUdsdUlIUm9hWE1nWVhKdmJXRjBhV01nYzNsemRHVnRMZ0FLQWdBRUFBUUtBZ0FCQUEwQ0RBQk9wUlFBQUFBQUFBQUFBQUFPQWd3QTBIMGtBQUFBQUFBQUFBQUFEd0lNQUU2bEZBQ0IyQThBQUFBQUFBQUFCNEEvQUFBQUJBSVFBQUFBQUFBME0vdi9BQUFBQU8wRTV2OEtBQUlBUFFBQUNnSUFCQUFFQ2dJQUFRQU5BZ3dBN1FUbS93QUFBQUFBQUFBQURnSU1BRFF6Ky84QUFBQUFBQUFBQUE4Q0RBRHRCT2IvUmk0VkFBQUFBQUFBQUFlQVFBQUFBQVFDRUFBQUFDMEEra0d0L3dBQUxRQzBFNWovQ2dBQ0FENEFBQW9DQUFRQUJBb0NBQUVBRFFJTUFMUVRtUDhBQUMwQUFBQUFBQTRDREFENlFhMy9BQUF0QUFBQUFBQVBBZ3dBdEJPWS8wWXVRZ0FBQUFBQUFBQUFBQUFBQUFBQUFBPT0=</t>
        </r>
      </text>
    </comment>
    <comment ref="K331" authorId="0">
      <text>
        <r>
          <rPr>
            <sz val="9"/>
            <color indexed="81"/>
            <rFont val="Tahoma"/>
            <family val="2"/>
          </rPr>
          <t>QzIySDIxTjNPMnxNQVNURVIgU0hFRVRQaWN0dXJlIDY4N3xWbXBEUkRBeE1EQUVBd0lCQUFBQUFBQUFBQUFBQUFDQUFBQUFBQU1BRmdBQUFFTm9aVzFFY21GM0lERXlMakF1TWk0eE1EYzJCQUlRQUROczRmOW41eS8vcXgrUkFPY1BY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JCNGJRWVdDQVFBQUFBa0FCZ0lCQUFBQUNRQUdRZ0FBQkFJQWdBQkFBOElBZ0FCQUFPQVBBQUFBQVFDRUFBemJPSC9aK2N2LzZzZmtRRG5EMT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RRVVZQUIySUhBQUtBQUlBQ2dBQUFBU0FDZ0FBQUFBQ0NBQUFBQUFBVGlvdUFBb0FBZ0FMQUFBQUJJQUxBQUFBQUFJSUFNQzY1LzhkaUJ3QUNnQUNBQXdBQWdRQ0FBY0FLd1FDQUFBQVNBUUFBQWFBQUFBQUFBQUNDQUQwVGV2L0hmQVlBQVFDRUFDTkorVC9IZkFZQVBSTjYvOVFJeUFBSXdnQkFBQUNCd0lBQUFBQUJ3MEFBUUFBQUFNQVlBRElBQU1BVGdBQUFBQUVnQXdBQUFBQUFnZ0FBQUR4L3dBQUFBQUtBQUlBRFFBQUFBU0FEUUFBQUFBQ0NBQUJBT0wvN1FUbS93b0FBZ0FPQUFBQUJJQU9BQUFBQUFJSUFBRUE4Zi9hQ2N6L0NnQUNBQThBQWdRQ0FBY0FLd1FDQUFBQVNBUUFBQWFBQUFBQUFBQUNDQUEway9ULzJuSEkvd1FDRUFETmJPMy8ybkhJL3pTVDlQOE5wYy8vSXdnQkFBQUNCd0lBQUFBQUJ3MEFBUUFBQUFNQVlBRElBQU1BVGdBQUFBQUVnQThBQUFBQUFnZ0FBQUFQQU5vSnpQOEtBQUlBRUFBQUFBU0FFQUFBQUFBQ0NBQUFBQjRBN1FUbS93b0FBZ0FSQUFBQUJJQVJBQUFBQUFJSUFBQUFEd0FBQUFBQUNnQUNBQklBQWdRQ0FBY0FLd1FDQUFBQVNBUUFBQWFBQUFBQUFBQUNDQUF6a3hJQUFHajgvd1FDRUFETWJBc0FBR2o4L3pPVEVnQXptd01BSXdnQkFBQUNCd0lBQUFBQUJ3MEFBUUFBQUFNQVlBRElBQU1BVGdBQUFBQUVnQklBQUFBQUFnZ0FBQUFlQU1jT3N2OEtBQUlBRXdBQUFBU0FFd0FBQUFBQ0NBQUFBRHdBeHc2eS93b0FBZ0FVQUFBQUJJQVVBQUFBQUFJSUFBQUFTd0MwRTVqL0NnQUNBQlVBQUFBRWdCVUFBQUFBQWdnQUFBQThBS0FZZnY4S0FBSUFGZ0FBQUFTQUZnQUFBQUFDQ0FBQUFCNEFvQmgrL3dvQUFnQVhBQUFBQklBWEFBQUFBQUlJQUFBQUR3Q05IV1QvQ2dBQ0FCZ0FBZ1FDQUFnQUt3UUNBQUFBU0FRQUFEY0VBUUFCQm9BQUFBQUFBQUlJQUFDZ0VnQ05OV0QvQkFJUUFBQmdDd0NOTldEL21ia1NBSTMxWi84akNBRUFBQUlIQWdBQUFBQUhEUUFCQUFBQUF3QmdBTWdBQXdCUEFBQUFBQVNBR0FBQUFBQUNDQUFBQUI0QWVpSksvd29BQWdBWkFBQUFCSUFaQUFBQUFBSUlBQUFBUEFCNklrci9DZ0FDQUJvQU53UUJBQUVBQUFTQUdnQUFBQUFDQ0FBQUFBOEFaeWN3L3dvQUFnQWJBRGNFQVFBQkFBQUVnQnNBQUFBQUFnZ0FBQUFQQUxRVG1QOEtBQUlBSEFBQUFBV0FIUUFBQUFvQUFnQWRBQVFHQkFBQkFBQUFCUVlFQUFJQUFBQUtCZ0VBQVFBQUJZQWVBQUFBQ2dBQ0FCNEFCQVlFQUFJQUFBQUZCZ1FBQXdBQUFBb0dBUUFCQUFBRmdCOEFBQUFLQUFJQUh3QUVCZ1FBQXdBQUFBVUdCQUFFQUFBQUFBWUNBSUFBQUFBRmdDQUFBQUFLQUFJQUlBQUVCZ1FBQkFBQUFBVUdCQUFGQUFBQUFBWUNBSUFBQUFBRmdDRUFBQUFLQUFJQUlRQUVCZ1FBQlFBQUFBVUdCQUFHQUFBQUFBWUNBSUFBQUFBRmdDSUFBQUFLQUFJQUlnQUVCZ1FBQmdBQUFBVUdCQUFIQUFBQUFBWUNBSUFBQUFBRmdDTUFBQUFLQUFJQUl3QUVCZ1FBQndBQUFBVUdCQUFJQUFBQUFBWUNBSUFBQUFBRmdDUUFBQUFLQUFJQUpBQUVCZ1FBQXdBQUFBVUdCQUFJQUFBQUFBWUNBSUFBQUFBRmdDVUFBQUFLQUFJQUpRQUVCZ1FBQmdBQUFBVUdCQUFKQUFBQUFBQUZnQ1lBQUFBS0FBSUFKZ0FFQmdRQUNRQUFBQVVHQkFBS0FBQUFBQVlDQUlBQUFBQUZnQ2NBQUFBS0FBSUFKd0FFQmdRQUNnQUFBQVVHQkFBTEFBQUFBQVlDQUlBQUFBQUZnQ2dBQUFBS0FBSUFLQUFFQmdRQUN3QUFBQVVHQkFBTUFBQUFBQVlDQUlBQUFBQUZnQ2tBQUFBS0FBSUFLUUFFQmdRQURBQUFBQVVHQkFBTkFBQUFBQVlDQUlBQUFBQUZnQ29BQUFBS0FBSUFLZ0FFQmdRQURRQUFBQVVHQkFBT0FBQUFBQVlDQUlBQUFBQUZnQ3NBQUFBS0FBSUFLd0FFQmdRQURnQUFBQVVHQkFBUEFBQUFBQVlDQUlBQUFBQUZnQ3dBQUFBS0FBSUFMQUFFQmdRQUR3QUFBQVVHQkFBUUFBQUFBQVlDQUlBQUFBQUZnQzBBQUFBS0FBSUFMUUFFQmdRQUVBQUFBQVVHQkFBUkFBQUFBQVlDQUlBQUFBQUZnQzRBQUFBS0FBSUFMZ0FFQmdRQUNRQUFBQVVHQkFBUkFBQUFBQVlDQUlBQUFBQUZnQzhBQUFBS0FBSUFMd0FFQmdRQURBQUFBQVVHQkFBUkFBQUFBQVlDQUlBQUFBQUZnREFBQUFBS0FBSUFNQUFFQmdRQUR3QUFBQVVHQkFBU0FBQUFBQUFGZ0RFQUFBQUtBQUlBTVFBRUJnUUFFZ0FBQUFVR0JBQVRBQUFBQUFZQ0FJQUFBQUFGZ0RJQUFBQUtBQUlBTWdBRUJnUUFFd0FBQUFVR0JBQVVBQUFBQUFZQ0FJQUFBQUFGZ0RNQUFBQUtBQUlBTXdBRUJnUUFGQUFBQUFVR0JBQVZBQUFBQUFZQ0FJQUFBQUFGZ0RRQUFBQUtBQUlBTkFBRUJnUUFGUUFBQUFVR0JBQVdBQUFBQUFZQ0FJQUFBQUFGZ0RVQUFBQUtBQUlBTlFBRUJnUUFGZ0FBQUFVR0JBQVhBQUFBQ2dZQkFBRUFBQVdBTmdBQUFBb0FBZ0EyQUFRR0JBQVhBQUFBQlFZRUFCZ0FBQUFLQmdFQUFRQUFCWUEzQUFBQUNnQUNBRGNBQkFZRUFCZ0FBQUFGQmdRQUdRQUFBQW9HQVFBQkFBQUZnRGdBQUFBS0FBSUFPQUFFQmdRQUdBQUFBQVVHQkFBYUFBQUFDZ1lCQUFFQUFBV0FPUUFBQUFvQUFnQTVBQVFHQkFBV0FBQUFCUVlFQUJzQUFBQUFCZ0lBZ0FBQUFBV0FPZ0FBQUFvQUFnQTZBQVFHQkFBU0FBQUFCUVlFQUJzQUFBQUFCZ0lBZ0FBQUFBZUFQUUFBQUFRQ0VBQjZWVkVBNDBCRUFIcFZVUUNkRWk4QUNnQUNBRHNBQUFvQ0FBUUFCQW9DQUFFQURRSU1BSjBTTHdCNlZWRUFBQUFBQUE0Q0RBRGpRRVFBZWxWUkFBQUFBQUFQQWd3QW5SSXZBTUNEWmdBQUFBQUFBQUFIZ0Q0QUFBQUVBaEFBQUFBQUFOQjlKQUFBQUFBQVRxVVVBQW9BQWdBOEFCQUFSd0FBQUZSb1pYSmxJR2x6SUdFZ2RtRnNaVzVqWlNCdmNpQmphR0Z5WjJVZ1pYSnliM0lnYzI5dFpYZG9aWEpsSUdsdUlIUm9hWE1nWVhKdmJXRjBhV01nYzNsemRHVnRMZ0FLQWdBRUFBUUtBZ0FCQUEwQ0RBQk9wUlFBQUFBQUFBQUFBQUFPQWd3QTBIMGtBQUFBQUFBQUFBQUFEd0lNQUU2bEZBQ0IyQThBQUFBQUFBQUFCNEEvQUFBQUJBSVFBQUFBQUFBME0vdi9BQUFBQU8wRTV2OEtBQUlBUFFBQUNnSUFCQUFFQ2dJQUFRQU5BZ3dBN1FUbS93QUFBQUFBQUFBQURnSU1BRFF6Ky84QUFBQUFBQUFBQUE4Q0RBRHRCT2IvUmk0VkFBQUFBQUFBQUFlQVFBQUFBQVFDRUFBQUFDMEEra0d0L3dBQUxRQzBFNWovQ2dBQ0FENEFBQW9DQUFRQUJBb0NBQUVBRFFJTUFMUVRtUDhBQUMwQUFBQUFBQTRDREFENlFhMy9BQUF0QUFBQUFBQVBBZ3dBdEJPWS8wWXVRZ0FBQUFBQUFBQUFBQUFBQUFBQUFBPT0=</t>
        </r>
      </text>
    </comment>
    <comment ref="J332" authorId="0">
      <text>
        <r>
          <rPr>
            <sz val="9"/>
            <color indexed="81"/>
            <rFont val="Tahoma"/>
            <family val="2"/>
          </rPr>
          <t>QzE3SDE3RjNONnxNQVNURVIgU0hFRVRQaWN0dXJlIDQ2NXxWbXBEUkRBeE1EQUVBd0lCQUFBQUFBQUFBQUFBQUFDQUFBQUFBQU1BRmdBQUFFTm9aVzFFY21GM0lERXlMakF1TWk0eE1EYzJCQUlRQU0xc292KzAzNVQvTTVNd0FQbEM2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gyU054VVdDQVFBQUFBa0FCZ0lCQUFBQUNRQUdRZ0FBQkFJQWdBQkFBOElBZ0FCQUFPQU9RQUFBQVFDRUFETmJLTC90TitVL3pPVE1BRDVRdWtBQklBQkFBQUFBQUlJQUFFQXRmOWc1NEVBQ2dBQ0FBSUFOd1FCQUFFQUFBU0FBZ0FBQUFBQ0NBQUJBTlAvWU9lQkFBb0FBZ0FEQUFBQUJJQURBQUFBQUFJSUFBRUE0djlNN0djQUNnQUNBQVFBQWdRQ0FBY0FLd1FDQUFFQVNBUUFBRGNFQVFBQkJvQUFBQUFBQUFJSUFEU1Q1ZjlNVkdRQUJBSVFBTTFzM3Y5TVZHUUFxK3J0LzRDSGF3QWpDQUVBQUFJSEFnQUFBQVVIQVFBRkJBY0dBQUlBQWdBREFBQUhEZ0FCQUFBQUF3QmdBTWdBQXdCT1NBQUFBQUFFZ0FRQUFBQUFBZ2dBQVFEVC96bnhUUUFLQUFJQUJRQUFBQVNBQlFBQUFBQUNDQUFCQUxYL09mRk5BQW9BQWdBR0FBSUVBZ0FIQUNzRUFnQUFBRWdFQUFBR2dBQUFBQUFBQWdnQU5KTzQvemxaU2dBRUFoQUF6V3l4L3psWlNnQTBrN2ovYkl4UkFDTUlBUUFBQWdjQ0FBQUFBQWNOQUFFQUFBQURBR0FBeUFBREFFNEFBQUFBQklBR0FBQUFBQUlJQUFFQXB2OG05ak1BQ2dBQ0FBY0FBZ1FDQUFjQUt3UUNBQUFBU0FRQUFBYUFBQUFBQUFBQ0NBQTBrNm4vSmw0d0FBUUNFQUROYktML0psNHdBRFNUcWY5WmtUY0FJd2dCQUFBQ0J3SUFBQUFBQncwQUFRQUFBQU1BWUFESUFBTUFUZ0FBQUFBRWdBY0FBQUFBQWdnQUFRQzEveFA3R1FBS0FBSUFDQUFBQUFTQUNBQUFBQUFDQ0FBQUFOUC9FL3NaQUFvQUFnQUpBQUFBQklBSkFBQUFBQUlJQUFFQTR2OG05ak1BQ2dBQ0FBb0FBZ1FDQUFjQUt3UUNBQUFBU0FRQUFBYUFBQUFBQUFBQ0NBQTBrK1gvSmw0d0FBUUNFQUROYk43L0psNHdBRFNUNWY5WmtUY0FJd2dCQUFBQ0J3SUFBQUFBQncwQUFRQUFBQU1BWUFESUFBTUFUZ0FBQUFBRWdBb0FBQUFBQWdnQUFBRGkvd0FBQUFBS0FBSUFDd0FBQUFTQUN3QUFBQUFDQ0FBQUFBQUFBQUFBQUFvQUFnQU1BQUFBQklBTUFBQUFBQUlJQVAvL0RnRHRCT2IvQ2dBQ0FBMEFBQUFFZ0EwQUFBQUFBZ2dBQUFBQUFOb0p6UDhLQUFJQURnQUFBQVNBRGdBQUFBQUNDQUFBQU9MLzJnbk0vd29BQWdBUEFBQUFCSUFQQUFBQUFBSUlBQUFBMC8vdEJPYi9DZ0FDQUJBQUFBQUVnQkFBQUFBQUFnZ0EvLzhPQU1jT3N2OEtBQUlBRVFBQUFBU0FFUUFBQUFBQ0NBRC8veDBBdEJPWS93b0FBZ0FTQUFJRUFnQUpBQ3NFQWdBQUFFZ0VBQUEzQkFFQUFRYUFBQUFBQUFBQ0NBQXpreUVBdE4rVS93UUNFQURNYkJvQXROK1Uvek9USVFCTitaci9Jd2dCQUFBQ0J3SUFBQUFBQncwQUFRQUFBQU1BWUFESUFBTUFSZ0FBQUFBRWdCSUFBQUFBQWdnQS8vOHNBTWNPc3Y4S0FBSUFFd0FDQkFJQUNRQXJCQUlBQUFCSUJBQUFOd1FCQUFFR2dBQUFBQUFBQWdnQU01TXdBTWZhcnY4RUFoQUF6R3dwQU1mYXJ2OHprekFBWVBTMC95TUlBUUFBQWdjQ0FBQUFBQWNOQUFFQUFBQURBR0FBeUFBREFFWUFBQUFBQklBVEFBQUFBQUlJQUFBQUFBQzBFNWovQ2dBQ0FCUUFBZ1FDQUFrQUt3UUNBQUFBU0FRQUFEY0VBUUFCQm9BQUFBQUFBQUlJQURPVEF3QzAzNVQvQkFJUUFNMXMvUCswMzVUL001TURBRTM1bXY4akNBRUFBQUlIQWdBQUFBQUhEUUFCQUFBQUF3QmdBTWdBQXdCR0FBQUFBQVNBRkFBQUFBQUNDQUFCQU9ML2MrS2JBQW9BQWdBVkFBQUFCSUFWQUFBQUFBSUlBRVRNMWY5NlNyY0FDZ0FDQUJZQUFBQUVnQllBQUFBQUFnZ0FuaGZzLzJkZHl3QUtBQUlBRndBQ0JBSUFCd0FyQkFJQUFBQklCQUFBQm9BQUFBQUFBQUlJQU5HcTcvOW54Y2NBQkFJUUFHdUU2UDlueGNjQTBhcnYvNXI0emdBakNBRUFBQUlIQWdBQUFBQUhEUUFCQUFBQUF3QmdBTWdBQXdCT0FBQUFBQVNBRndBQUFBQUNDQURYOU9qL1ZEUHBBQW9BQWdBWUFEY0VBUUFCQUFBRWdCZ0FBQUFBQWdnQXNCSUdBR2RkdkFBS0FBSUFHUUFDQkFJQUJ3QXJCQUlBQUFCSUJBQUFCb0FBQUFBQUFBSUlBT09sQ1FCbnhiZ0FCQUlRQUgxL0FnQm54YmdBNDZVSkFKcjR2d0FqQ0FFQUFBSUhBZ0FBQUFBSERRQUJBQUFBQXdCZ0FNZ0FBd0JPQUFBQUFBU0FHUUFBQUFBQ0NBRHUxZi8vT2dXZkFBb0FBZ0FhQUFBQUJJQWFBQUFBQUFJSUFObm9Fd0RndVlnQUNnQUNBQnNBTndRQkFBRUFBQVdBSEFBQUFBb0FBZ0FjQUFRR0JBQUJBQUFBQlFZRUFBSUFBQUFLQmdFQUFRQUFCWUFkQUFBQUNnQUNBQjBBQkFZRUFBSUFBQUFGQmdRQUF3QUFBQW9HQVFBQkFBQUZnQjRBQUFBS0FBSUFIZ0FFQmdRQUF3QUFBQVVHQkFBRUFBQUFDZ1lCQUFFQUFBV0FId0FBQUFvQUFnQWZBQVFHQkFBRUFBQUFCUVlFQUFVQUFBQUFCZ0lBZ0FBQUFBV0FJQUFBQUFvQUFnQWdBQVFHQkFBRkFBQUFCUVlFQUFZQUFBQUFCZ0lBZ0FBQUFBV0FJUUFBQUFvQUFnQWhBQVFHQkFBR0FBQUFCUVlFQUFjQUFBQUFCZ0lBZ0FBQUFBV0FJZ0FBQUFvQUFnQWlBQVFHQkFBSEFBQUFCUVlFQUFnQUFBQUFCZ0lBZ0FBQUFBV0FJd0FBQUFvQUFnQWpBQVFHQkFBSUFBQUFCUVlFQUFrQUFBQUFCZ0lBZ0FBQUFBV0FKQUFBQUFvQUFnQWtBQVFHQkFBRUFBQUFCUVlFQUFrQUFBQUFCZ0lBZ0FBQUFBV0FKUUFBQUFvQUFnQWxBQVFHQkFBSUFBQUFCUVlFQUFvQUFBQUFBQVdBSmdBQUFBb0FBZ0FtQUFRR0JBQUtBQUFBQlFZRUFBc0FBQUFBQmdJQWdBQUFBQVdBSndBQUFBb0FBZ0FuQUFRR0JBQUxBQUFBQlFZRUFBd0FBQUFBQmdJQWdBQUFBQVdBS0FBQUFBb0FBZ0FvQUFRR0JBQU1BQUFBQlFZRUFBMEFBQUFBQmdJQWdBQUFBQVdBS1FBQUFBb0FBZ0FwQUFRR0JBQU5BQUFBQlFZRUFBNEFBQUFBQmdJQWdBQUFBQVdBS2dBQUFBb0FBZ0FxQUFRR0JBQU9BQUFBQlFZRUFBOEFBQUFBQmdJQWdBQUFBQVdBS3dBQUFBb0FBZ0FyQUFRR0JBQUtBQUFBQlFZRUFBOEFBQUFBQmdJQWdBQUFBQVdBTEFBQUFBb0FBZ0FzQUFRR0JBQU5BQUFBQlFZRUFCQUFBQUFLQmdFQUFRQUFCWUF0QUFBQUNnQUNBQzBBQkFZRUFCQUFBQUFGQmdRQUVRQUFBQW9HQVFBQkFBQUZnQzRBQUFBS0FBSUFMZ0FFQmdRQUVBQUFBQVVHQkFBU0FBQUFDZ1lCQUFFQUFBV0FMd0FBQUFvQUFnQXZBQVFHQkFBUUFBQUFCUVlFQUJNQUFBQUtCZ0VBQVFBQUJZQXdBQUFBQ2dBQ0FEQUFCQVlFQUFJQUFBQUZCZ1FBRkFBQUFBb0dBUUFCQUFBRmdERUFBQUFLQUFJQU1RQUVCZ1FBRkFBQUFBVUdCQUFWQUFBQUFBWUNBSUFBQUFBRmdESUFBQUFLQUFJQU1nQUVCZ1FBRlFBQUFBVUdCQUFXQUFBQUFBWUNBSUFBQUFBRmdETUFBQUFLQUFJQU13QUVCZ1FBRmdBQUFBVUdCQUFYQUFBQUNnWUJBQUVBQUFXQU5BQUFBQW9BQWdBMEFBUUdCQUFXQUFBQUJRWUVBQmdBQUFBQUJnSUFnQUFBQUFXQU5RQUFBQW9BQWdBMUFBUUdCQUFZQUFBQUJRWUVBQmtBQUFBQUJnSUFnQUFBQUFXQU5nQUFBQW9BQWdBMkFBUUdCQUFVQUFBQUJRWUVBQmtBQUFBQUJnSUFnQUFBQUFXQU53QUFBQW9BQWdBM0FBUUdCQUFaQUFBQUJRWUVBQm9BQUFBS0JnRUFBUUFBQjRBNkFBQUFCQUlRQUFFQXhQOXNKRWtBQVFERS95YjJNd0FLQUFJQU9BQUFDZ0lBQkFBRUNnSUFBUUFOQWd3QUp2WXpBQUVBeFA4QUFBQUFEZ0lNQUd3a1NRQUJBTVQvQUFBQUFBOENEQUFtOWpNQVJ5N1ovd0FBQUFBQUFBZUFPd0FBQUFRQ0VBQUFBUEgvTkRQNy93QUE4Zi90Qk9iL0NnQUNBRGtBQUFvQ0FBUUFCQW9DQUFFQURRSU1BTzBFNXY4QUFQSC9BQUFBQUE0Q0RBQTBNL3YvQUFEeC93QUFBQUFQQWd3QTdRVG0vMFl1QmdBQUFBQUFBQUFIZ0R3QUFBQUVBaEFBZ01MdS83UFV3UUNBd3U3L01meXhBQW9BQWdBNkFCQUFSd0FBQUZSb1pYSmxJR2x6SUdFZ2RtRnNaVzVqWlNCdmNpQmphR0Z5WjJVZ1pYSnliM0lnYzI5dFpYZG9aWEpsSUdsdUlIUm9hWE1nWVhKdmJXRjBhV01nYzNsemRHVnRMZ0FLQWdBRUFBUUtBZ0FCQUEwQ0RBQXgvTEVBZ01MdS93QUFBQUFPQWd3QXM5VEJBSURDN3Y4QUFBQUFEd0lNQURIOHNRQUNtLzcvQUFBQUFBQUFBQUFBQUFBQUFBQT0=</t>
        </r>
      </text>
    </comment>
    <comment ref="K332" authorId="0">
      <text>
        <r>
          <rPr>
            <sz val="9"/>
            <color indexed="81"/>
            <rFont val="Tahoma"/>
            <family val="2"/>
          </rPr>
          <t>QzE3SDE3RjNONnxNQVNURVIgU0hFRVRQaWN0dXJlIDQ2NXxWbXBEUkRBeE1EQUVBd0lCQUFBQUFBQUFBQUFBQUFDQUFBQUFBQU1BRmdBQUFFTm9aVzFFY21GM0lERXlMakF1TWk0eE1EYzJCQUlRQU0xc292KzAzNVQvTTVNd0FQbEM2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gyU054VVdDQVFBQUFBa0FCZ0lCQUFBQUNRQUdRZ0FBQkFJQWdBQkFBOElBZ0FCQUFPQU9RQUFBQVFDRUFETmJLTC90TitVL3pPVE1BRDVRdWtBQklBQkFBQUFBQUlJQUFFQXRmOWc1NEVBQ2dBQ0FBSUFOd1FCQUFFQUFBU0FBZ0FBQUFBQ0NBQUJBTlAvWU9lQkFBb0FBZ0FEQUFBQUJJQURBQUFBQUFJSUFBRUE0djlNN0djQUNnQUNBQVFBQWdRQ0FBY0FLd1FDQUFFQVNBUUFBRGNFQVFBQkJvQUFBQUFBQUFJSUFEU1Q1ZjlNVkdRQUJBSVFBTTFzM3Y5TVZHUUFxK3J0LzRDSGF3QWpDQUVBQUFJSEFnQUFBQVVIQVFBRkJBY0dBQUlBQWdBREFBQUhEZ0FCQUFBQUF3QmdBTWdBQXdCT1NBQUFBQUFFZ0FRQUFBQUFBZ2dBQVFEVC96bnhUUUFLQUFJQUJRQUFBQVNBQlFBQUFBQUNDQUFCQUxYL09mRk5BQW9BQWdBR0FBSUVBZ0FIQUNzRUFnQUFBRWdFQUFBR2dBQUFBQUFBQWdnQU5KTzQvemxaU2dBRUFoQUF6V3l4L3psWlNnQTBrN2ovYkl4UkFDTUlBUUFBQWdjQ0FBQUFBQWNOQUFFQUFBQURBR0FBeUFBREFFNEFBQUFBQklBR0FBQUFBQUlJQUFFQXB2OG05ak1BQ2dBQ0FBY0FBZ1FDQUFjQUt3UUNBQUFBU0FRQUFBYUFBQUFBQUFBQ0NBQTBrNm4vSmw0d0FBUUNFQUROYktML0psNHdBRFNUcWY5WmtUY0FJd2dCQUFBQ0J3SUFBQUFBQncwQUFRQUFBQU1BWUFESUFBTUFUZ0FBQUFBRWdBY0FBQUFBQWdnQUFRQzEveFA3R1FBS0FBSUFDQUFBQUFTQUNBQUFBQUFDQ0FBQUFOUC9FL3NaQUFvQUFnQUpBQUFBQklBSkFBQUFBQUlJQUFFQTR2OG05ak1BQ2dBQ0FBb0FBZ1FDQUFjQUt3UUNBQUFBU0FRQUFBYUFBQUFBQUFBQ0NBQTBrK1gvSmw0d0FBUUNFQUROYk43L0psNHdBRFNUNWY5WmtUY0FJd2dCQUFBQ0J3SUFBQUFBQncwQUFRQUFBQU1BWUFESUFBTUFUZ0FBQUFBRWdBb0FBQUFBQWdnQUFBRGkvd0FBQUFBS0FBSUFDd0FBQUFTQUN3QUFBQUFDQ0FBQUFBQUFBQUFBQUFvQUFnQU1BQUFBQklBTUFBQUFBQUlJQVAvL0RnRHRCT2IvQ2dBQ0FBMEFBQUFFZ0EwQUFBQUFBZ2dBQUFBQUFOb0p6UDhLQUFJQURnQUFBQVNBRGdBQUFBQUNDQUFBQU9MLzJnbk0vd29BQWdBUEFBQUFCSUFQQUFBQUFBSUlBQUFBMC8vdEJPYi9DZ0FDQUJBQUFBQUVnQkFBQUFBQUFnZ0EvLzhPQU1jT3N2OEtBQUlBRVFBQUFBU0FFUUFBQUFBQ0NBRC8veDBBdEJPWS93b0FBZ0FTQUFJRUFnQUpBQ3NFQWdBQUFFZ0VBQUEzQkFFQUFRYUFBQUFBQUFBQ0NBQXpreUVBdE4rVS93UUNFQURNYkJvQXROK1Uvek9USVFCTitaci9Jd2dCQUFBQ0J3SUFBQUFBQncwQUFRQUFBQU1BWUFESUFBTUFSZ0FBQUFBRWdCSUFBQUFBQWdnQS8vOHNBTWNPc3Y4S0FBSUFFd0FDQkFJQUNRQXJCQUlBQUFCSUJBQUFOd1FCQUFFR2dBQUFBQUFBQWdnQU01TXdBTWZhcnY4RUFoQUF6R3dwQU1mYXJ2OHprekFBWVBTMC95TUlBUUFBQWdjQ0FBQUFBQWNOQUFFQUFBQURBR0FBeUFBREFFWUFBQUFBQklBVEFBQUFBQUlJQUFBQUFBQzBFNWovQ2dBQ0FCUUFBZ1FDQUFrQUt3UUNBQUFBU0FRQUFEY0VBUUFCQm9BQUFBQUFBQUlJQURPVEF3QzAzNVQvQkFJUUFNMXMvUCswMzVUL001TURBRTM1bXY4akNBRUFBQUlIQWdBQUFBQUhEUUFCQUFBQUF3QmdBTWdBQXdCR0FBQUFBQVNBRkFBQUFBQUNDQUFCQU9ML2MrS2JBQW9BQWdBVkFBQUFCSUFWQUFBQUFBSUlBRVRNMWY5NlNyY0FDZ0FDQUJZQUFBQUVnQllBQUFBQUFnZ0FuaGZzLzJkZHl3QUtBQUlBRndBQ0JBSUFCd0FyQkFJQUFBQklCQUFBQm9BQUFBQUFBQUlJQU5HcTcvOW54Y2NBQkFJUUFHdUU2UDlueGNjQTBhcnYvNXI0emdBakNBRUFBQUlIQWdBQUFBQUhEUUFCQUFBQUF3QmdBTWdBQXdCT0FBQUFBQVNBRndBQUFBQUNDQURYOU9qL1ZEUHBBQW9BQWdBWUFEY0VBUUFCQUFBRWdCZ0FBQUFBQWdnQXNCSUdBR2RkdkFBS0FBSUFHUUFDQkFJQUJ3QXJCQUlBQUFCSUJBQUFCb0FBQUFBQUFBSUlBT09sQ1FCbnhiZ0FCQUlRQUgxL0FnQm54YmdBNDZVSkFKcjR2d0FqQ0FFQUFBSUhBZ0FBQUFBSERRQUJBQUFBQXdCZ0FNZ0FBd0JPQUFBQUFBU0FHUUFBQUFBQ0NBRHUxZi8vT2dXZkFBb0FBZ0FhQUFBQUJJQWFBQUFBQUFJSUFObm9Fd0RndVlnQUNnQUNBQnNBTndRQkFBRUFBQVdBSEFBQUFBb0FBZ0FjQUFRR0JBQUJBQUFBQlFZRUFBSUFBQUFLQmdFQUFRQUFCWUFkQUFBQUNnQUNBQjBBQkFZRUFBSUFBQUFGQmdRQUF3QUFBQW9HQVFBQkFBQUZnQjRBQUFBS0FBSUFIZ0FFQmdRQUF3QUFBQVVHQkFBRUFBQUFDZ1lCQUFFQUFBV0FId0FBQUFvQUFnQWZBQVFHQkFBRUFBQUFCUVlFQUFVQUFBQUFCZ0lBZ0FBQUFBV0FJQUFBQUFvQUFnQWdBQVFHQkFBRkFBQUFCUVlFQUFZQUFBQUFCZ0lBZ0FBQUFBV0FJUUFBQUFvQUFnQWhBQVFHQkFBR0FBQUFCUVlFQUFjQUFBQUFCZ0lBZ0FBQUFBV0FJZ0FBQUFvQUFnQWlBQVFHQkFBSEFBQUFCUVlFQUFnQUFBQUFCZ0lBZ0FBQUFBV0FJd0FBQUFvQUFnQWpBQVFHQkFBSUFBQUFCUVlFQUFrQUFBQUFCZ0lBZ0FBQUFBV0FKQUFBQUFvQUFnQWtBQVFHQkFBRUFBQUFCUVlFQUFrQUFBQUFCZ0lBZ0FBQUFBV0FKUUFBQUFvQUFnQWxBQVFHQkFBSUFBQUFCUVlFQUFvQUFBQUFBQVdBSmdBQUFBb0FBZ0FtQUFRR0JBQUtBQUFBQlFZRUFBc0FBQUFBQmdJQWdBQUFBQVdBSndBQUFBb0FBZ0FuQUFRR0JBQUxBQUFBQlFZRUFBd0FBQUFBQmdJQWdBQUFBQVdBS0FBQUFBb0FBZ0FvQUFRR0JBQU1BQUFBQlFZRUFBMEFBQUFBQmdJQWdBQUFBQVdBS1FBQUFBb0FBZ0FwQUFRR0JBQU5BQUFBQlFZRUFBNEFBQUFBQmdJQWdBQUFBQVdBS2dBQUFBb0FBZ0FxQUFRR0JBQU9BQUFBQlFZRUFBOEFBQUFBQmdJQWdBQUFBQVdBS3dBQUFBb0FBZ0FyQUFRR0JBQUtBQUFBQlFZRUFBOEFBQUFBQmdJQWdBQUFBQVdBTEFBQUFBb0FBZ0FzQUFRR0JBQU5BQUFBQlFZRUFCQUFBQUFLQmdFQUFRQUFCWUF0QUFBQUNnQUNBQzBBQkFZRUFCQUFBQUFGQmdRQUVRQUFBQW9HQVFBQkFBQUZnQzRBQUFBS0FBSUFMZ0FFQmdRQUVBQUFBQVVHQkFBU0FBQUFDZ1lCQUFFQUFBV0FMd0FBQUFvQUFnQXZBQVFHQkFBUUFBQUFCUVlFQUJNQUFBQUtCZ0VBQVFBQUJZQXdBQUFBQ2dBQ0FEQUFCQVlFQUFJQUFBQUZCZ1FBRkFBQUFBb0dBUUFCQUFBRmdERUFBQUFLQUFJQU1RQUVCZ1FBRkFBQUFBVUdCQUFWQUFBQUFBWUNBSUFBQUFBRmdESUFBQUFLQUFJQU1nQUVCZ1FBRlFBQUFBVUdCQUFXQUFBQUFBWUNBSUFBQUFBRmdETUFBQUFLQUFJQU13QUVCZ1FBRmdBQUFBVUdCQUFYQUFBQUNnWUJBQUVBQUFXQU5BQUFBQW9BQWdBMEFBUUdCQUFXQUFBQUJRWUVBQmdBQUFBQUJnSUFnQUFBQUFXQU5RQUFBQW9BQWdBMUFBUUdCQUFZQUFBQUJRWUVBQmtBQUFBQUJnSUFnQUFBQUFXQU5nQUFBQW9BQWdBMkFBUUdCQUFVQUFBQUJRWUVBQmtBQUFBQUJnSUFnQUFBQUFXQU53QUFBQW9BQWdBM0FBUUdCQUFaQUFBQUJRWUVBQm9BQUFBS0JnRUFBUUFBQjRBNkFBQUFCQUlRQUFFQXhQOXNKRWtBQVFERS95YjJNd0FLQUFJQU9BQUFDZ0lBQkFBRUNnSUFBUUFOQWd3QUp2WXpBQUVBeFA4QUFBQUFEZ0lNQUd3a1NRQUJBTVQvQUFBQUFBOENEQUFtOWpNQVJ5N1ovd0FBQUFBQUFBZUFPd0FBQUFRQ0VBQUFBUEgvTkRQNy93QUE4Zi90Qk9iL0NnQUNBRGtBQUFvQ0FBUUFCQW9DQUFFQURRSU1BTzBFNXY4QUFQSC9BQUFBQUE0Q0RBQTBNL3YvQUFEeC93QUFBQUFQQWd3QTdRVG0vMFl1QmdBQUFBQUFBQUFIZ0R3QUFBQUVBaEFBZ01MdS83UFV3UUNBd3U3L01meXhBQW9BQWdBNkFCQUFSd0FBQUZSb1pYSmxJR2x6SUdFZ2RtRnNaVzVqWlNCdmNpQmphR0Z5WjJVZ1pYSnliM0lnYzI5dFpYZG9aWEpsSUdsdUlIUm9hWE1nWVhKdmJXRjBhV01nYzNsemRHVnRMZ0FLQWdBRUFBUUtBZ0FCQUEwQ0RBQXgvTEVBZ01MdS93QUFBQUFPQWd3QXM5VEJBSURDN3Y4QUFBQUFEd0lNQURIOHNRQUNtLzcvQUFBQUFBQUFBQUFBQUFBQUFBQT0=</t>
        </r>
      </text>
    </comment>
    <comment ref="J333" authorId="0">
      <text>
        <r>
          <rPr>
            <sz val="9"/>
            <color indexed="81"/>
            <rFont val="Tahoma"/>
            <family val="2"/>
          </rPr>
          <t>QzE1SDE4QnJOM08yU3xNQVNURVIgU0hFRVRQaWN0dXJlIDQyNXxWbXBEUkRBeE1EQUVBd0lCQUFBQUFBQUFBQUFBQUFDQUFBQUFBQU1BRmdBQUFFTm9aVzFFY21GM0lERXlMakF1TWk0eE1EYzJCQUlRQUVmSnF2L2FDYTcvbWJsN0FPZUxU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dncXR4SVdDQVFBQUFBa0FCZ0lCQUFBQUNRQUdRZ0FBQkFJQWdBQkFBOElBZ0FCQUFPQU1nQUFBQVFDRUFCSHlhci8yZ211LzVtNWV3RG5pMDBBQklBQkFBQUFBQUlJQUFFQThmL2FDYTcvQ2dBQ0FBSUFOd1FCQUFFQUFBU0FBZ0FBQUFBQ0NBQUJBUEgvMmduTS93b0FBZ0FEQUFBQUJJQURBQUFBQUFJSUFPMEUxLy9hQ2IzL0NnQUNBQVFBTndRQkFBRUFBQVNBQkFBQUFBQUNDQUFCQU9MLzdRVG0vd29BQWdBRkFEY0VBUUFCQUFBRWdBVUFBQUFBQWdnQUFBRHgvd0FBQUFBS0FBSUFCZ0FBQUFTQUJnQUFBQUFDQ0FBQUFBOEFBQUFBQUFvQUFnQUhBQUFBQklBSEFBQUFBQUlJQUFBQUhnRHRCT2IvQ2dBQ0FBZ0FOd1FCQUFFQUFBU0FDQUFBQUFBQ0NBQUFBQThBMmduTS93b0FBZ0FKQUFJRUFnQUlBQ3NFQWdBQUFFZ0VBQUEzQkFFQUFRYUFBQUFBQUFBQ0NBQUFvQklBMmlISS93UUNFQUFBWUFzQTJpSEkvNW01RWdEYTRjLy9Jd2dCQUFBQ0J3SUFBQUFBQncwQUFRQUFBQU1BWUFESUFBTUFUd0FBQUFBRWdBa0FBQUFBQWdnQUFBQWVBQlA3R1FBS0FBSUFDZ0FBQUFTQUNnQUFBQUFDQ0FELy93NEFKdll6QUFvQUFnQUxBQUlFQWdBSEFDc0VBZ0FBQUVnRUFBQUdnQUFBQUFBQUFnZ0FNNU1TQUNaZU1BQUVBaEFBekd3TEFDWmVNQUF6a3hJQVdaRTNBQ01JQVFBQUFnY0NBQUFBQUFjTkFBRUFBQUFEQUdBQXlBQURBRTRBQUFBQUJJQUxBQUFBQUFJSUFBQUE4ZjhtOWpNQUNnQUNBQXdBQUFBRWdBd0FBQUFBQWdnQUZPM2MvNEJCU2dBS0FBSUFEUUFDQkFJQUVBQXJCQUlBQUFCSUJBQUFCb0FBQUFBQUFBSUlBQlNONFArQTVVWUFCQUlRQUJSTjJmK0E1VVlBcnFiZy8rZUxUUUFqQ0FFQUFBSUhBZ0FBQUFBSERRQUJBQUFBQXdCZ0FNZ0FBd0JUQUFBQUFBU0FEUUFBQUFBQ0NBQU5oY0gvd3cwK0FBb0FBZ0FPQUFJRUFnQUhBQ3NFQWdBQUFFZ0VBQUFHZ0FBQUFBQUFBZ2dBUUJqRi84TjFPZ0FFQWhBQTJ2RzkvOE4xT2dCQUdNWC85NmhCQUNNSUFRQUFBZ2NDQUFBQUFBY05BQUVBQUFBREFHQUF5QUFEQUU0QUFBQUFCSUFPQUFBQUFBSUlBTlNueFAvV055QUFDZ0FDQUE4QUFBQUVnQThBQUFBQUFnZ0FlbHl1Lytra0RBQUtBQUlBRUFBQ0JBSUFJd0FyQkFJQUFBQklCQUFBTndRQkFBRUdnQUFBQUFBQUFnZ0FyZSt4Lytsa0RRQUVBaEFBUjhtcS8xQkxBd0N0NzdILzZXUU5BQ01JQVFEL0FRY0JBUDhDQndJQUFBQUZCd0VBQXdBSERnQUJBQUFBQXdCZ0FNZ0FBd0JDY2dBQUFBQUVnQkFBQUFBQUFnZ0FBQURpL3hQN0dRQUtBQUlBRVFBQUFBU0FFUUFBQUFBQ0NBQUFBRHdBRS9zWkFBb0FBZ0FTQUFJRUFnQUhBQ3NFQWdBQUFFZ0VBQUFHZ0FBQUFBQUFBZ2dBTTVNL0FCTmpGZ0FFQWhBQXpHdzRBQk5qRmdBemt6OEFScFlkQUNNSUFRQUFBZ2NDQUFBQUFBY05BQUVBQUFBREFHQUF5QUFEQUU0QUFBQUFCSUFTQUFBQUFBSUlBQUFBU3dBbTlqTUFDZ0FDQUJNQU53UUJBQUVBQUFTQUV3QUFBQUFDQ0FBQUFHa0FKdll6QUFvQUFnQVVBRGNFQVFBQkFBQUVnQlFBQUFBQUFnZ0FBQUI0QUJQN0dRQUtBQUlBRlFBQ0JBSUFDQUFyQkFJQUFBQklCQUFBTndRQkFBRUdnQUFBQUFBQUFnZ0FBS0I3QUJNVEZnQUVBaEFBQUdCMEFCTVRGZ0NadVhzQUU5TWRBQ01JQVFBQUFnY0NBQUFBQUFjTkFBRUFBQUFEQUdBQXlBQURBRThBQUFBQUJJQVZBQUFBQUFJSUFQLy9hQUFBQUFBQUNnQUNBQllBTndRQkFBRUFBQVNBRmdBQUFBQUNDQUFBQUVzQUFBQUFBQW9BQWdBWEFEY0VBUUFCQUFBRmdCZ0FBQUFLQUFJQUdBQUVCZ1FBQVFBQUFBVUdCQUFDQUFBQUNnWUJBQUVBQUFXQUdRQUFBQW9BQWdBWkFBUUdCQUFDQUFBQUJRWUVBQU1BQUFBS0JnRUFBUUFBQllBYUFBQUFDZ0FDQUJvQUJBWUVBQUlBQUFBRkJnUUFCQUFBQUFvR0FRQUJBQUFGZ0JzQUFBQUtBQUlBR3dBRUJnUUFCQUFBQUFVR0JBQUZBQUFBQ2dZQkFBRUFBQVdBSEFBQUFBb0FBZ0FjQUFRR0JBQUZBQUFBQlFZRUFBWUFBQUFBQmdJQWdBQUFBQVdBSFFBQUFBb0FBZ0FkQUFRR0JBQUdBQUFBQlFZRUFBY0FBQUFLQmdFQUFRQUFCWUFlQUFBQUNnQUNBQjRBQkFZRUFBY0FBQUFGQmdRQUNBQUFBQW9HQVFBQkFBQUZnQjhBQUFBS0FBSUFId0FFQmdRQUFnQUFBQVVHQkFBSUFBQUFDZ1lCQUFFQUFBV0FJQUFBQUFvQUFnQWdBQVFHQkFBR0FBQUFCUVlFQUFrQUFBQUFCZ0lBZ0FBQUFBV0FJUUFBQUFvQUFnQWhBQVFHQkFBSkFBQUFCUVlFQUFvQUFBQUFCZ0lBZ0FBQUFBV0FJZ0FBQUFvQUFnQWlBQVFHQkFBS0FBQUFCUVlFQUFzQUFBQUFCZ0lBZ0FBQUFBV0FJd0FBQUFvQUFnQWpBQVFHQkFBTEFBQUFCUVlFQUF3QUFBQUFCZ0lBZ0FBQUFBV0FKQUFBQUFvQUFnQWtBQVFHQkFBTUFBQUFCUVlFQUEwQUFBQUFCZ0lBZ0FBQUFBV0FKUUFBQUFvQUFnQWxBQVFHQkFBTkFBQUFCUVlFQUE0QUFBQUFCZ0lBZ0FBQUFBV0FKZ0FBQUFvQUFnQW1BQVFHQkFBT0FBQUFCUVlFQUE4QUFBQUtCZ0VBQVFBQUJZQW5BQUFBQ2dBQ0FDY0FCQVlFQUE0QUFBQUZCZ1FBRUFBQUFBQUdBZ0NBQUFBQUJZQW9BQUFBQ2dBQ0FDZ0FCQVlFQUFVQUFBQUZCZ1FBRUFBQUFBQUdBZ0NBQUFBQUJZQXBBQUFBQ2dBQ0FDa0FCQVlFQUFzQUFBQUZCZ1FBRUFBQUFBQUdBZ0NBQUFBQUJZQXFBQUFBQ2dBQ0FDb0FCQVlFQUFrQUFBQUZCZ1FBRVFBQUFBb0dBUUFCQUFBRmdDc0FBQUFLQUFJQUt3QUVCZ1FBRVFBQUFBVUdCQUFTQUFBQUNnWUJBQUVBQUFXQUxBQUFBQW9BQWdBc0FBUUdCQUFTQUFBQUJRWUVBQk1BQUFBS0JnRUFBUUFBQllBdEFBQUFDZ0FDQUMwQUJBWUVBQk1BQUFBRkJnUUFGQUFBQUFvR0FRQUJBQUFGZ0M0QUFBQUtBQUlBTGdBRUJnUUFGQUFBQUFVR0JBQVZBQUFBQ2dZQkFBRUFBQVdBTHdBQUFBb0FBZ0F2QUFRR0JBQVZBQUFBQlFZRUFCWUFBQUFLQmdFQUFRQUFCWUF3QUFBQUNnQUNBREFBQkFZRUFCRUFBQUFGQmdRQUZnQUFBQW9HQVFBQkFBQUhnRE1BQUFBRUFoQUFBQUFBQUZrcEx3QUFBQUFBRS9zWkFBb0FBZ0F4QUFBS0FnQUVBQVFLQWdBQkFBMENEQUFUK3hrQUFBQUFBQUFBQUFBT0Fnd0FXU2t2QUFBQUFBQUFBQUFBRHdJTUFCUDdHUUJHTGhVQUFBQUFBQUFBQjRBMEFBQUFCQUlRQU11ZTEvL0ZJMEVBeTU3WC8wUkxNUUFLQUFJQU1nQUFDZ0lBQkFBRUNnSUFBUUFOQWd3QVJFc3hBTXVlMS84QUFBQUFEZ0lNQU1ValFRRExudGYvQUFBQUFBOENEQUJFU3pFQVRIZm4vd0FBQUFBQUFBQUFBQUFBQUFBQQ==</t>
        </r>
      </text>
    </comment>
    <comment ref="K333" authorId="0">
      <text>
        <r>
          <rPr>
            <sz val="9"/>
            <color indexed="81"/>
            <rFont val="Tahoma"/>
            <family val="2"/>
          </rPr>
          <t>QzE1SDE4QnJOM08yU3xNQVNURVIgU0hFRVRQaWN0dXJlIDQyNXxWbXBEUkRBeE1EQUVBd0lCQUFBQUFBQUFBQUFBQUFDQUFBQUFBQU1BRmdBQUFFTm9aVzFFY21GM0lERXlMakF1TWk0eE1EYzJCQUlRQUVmSnF2L2FDYTcvbWJsN0FPZUxU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dncXR4SVdDQVFBQUFBa0FCZ0lCQUFBQUNRQUdRZ0FBQkFJQWdBQkFBOElBZ0FCQUFPQU1nQUFBQVFDRUFCSHlhci8yZ211LzVtNWV3RG5pMDBBQklBQkFBQUFBQUlJQUFFQThmL2FDYTcvQ2dBQ0FBSUFOd1FCQUFFQUFBU0FBZ0FBQUFBQ0NBQUJBUEgvMmduTS93b0FBZ0FEQUFBQUJJQURBQUFBQUFJSUFPMEUxLy9hQ2IzL0NnQUNBQVFBTndRQkFBRUFBQVNBQkFBQUFBQUNDQUFCQU9MLzdRVG0vd29BQWdBRkFEY0VBUUFCQUFBRWdBVUFBQUFBQWdnQUFBRHgvd0FBQUFBS0FBSUFCZ0FBQUFTQUJnQUFBQUFDQ0FBQUFBOEFBQUFBQUFvQUFnQUhBQUFBQklBSEFBQUFBQUlJQUFBQUhnRHRCT2IvQ2dBQ0FBZ0FOd1FCQUFFQUFBU0FDQUFBQUFBQ0NBQUFBQThBMmduTS93b0FBZ0FKQUFJRUFnQUlBQ3NFQWdBQUFFZ0VBQUEzQkFFQUFRYUFBQUFBQUFBQ0NBQUFvQklBMmlISS93UUNFQUFBWUFzQTJpSEkvNW01RWdEYTRjLy9Jd2dCQUFBQ0J3SUFBQUFBQncwQUFRQUFBQU1BWUFESUFBTUFUd0FBQUFBRWdBa0FBQUFBQWdnQUFBQWVBQlA3R1FBS0FBSUFDZ0FBQUFTQUNnQUFBQUFDQ0FELy93NEFKdll6QUFvQUFnQUxBQUlFQWdBSEFDc0VBZ0FBQUVnRUFBQUdnQUFBQUFBQUFnZ0FNNU1TQUNaZU1BQUVBaEFBekd3TEFDWmVNQUF6a3hJQVdaRTNBQ01JQVFBQUFnY0NBQUFBQUFjTkFBRUFBQUFEQUdBQXlBQURBRTRBQUFBQUJJQUxBQUFBQUFJSUFBQUE4ZjhtOWpNQUNnQUNBQXdBQUFBRWdBd0FBQUFBQWdnQUZPM2MvNEJCU2dBS0FBSUFEUUFDQkFJQUVBQXJCQUlBQUFCSUJBQUFCb0FBQUFBQUFBSUlBQlNONFArQTVVWUFCQUlRQUJSTjJmK0E1VVlBcnFiZy8rZUxUUUFqQ0FFQUFBSUhBZ0FBQUFBSERRQUJBQUFBQXdCZ0FNZ0FBd0JUQUFBQUFBU0FEUUFBQUFBQ0NBQU5oY0gvd3cwK0FBb0FBZ0FPQUFJRUFnQUhBQ3NFQWdBQUFFZ0VBQUFHZ0FBQUFBQUFBZ2dBUUJqRi84TjFPZ0FFQWhBQTJ2RzkvOE4xT2dCQUdNWC85NmhCQUNNSUFRQUFBZ2NDQUFBQUFBY05BQUVBQUFBREFHQUF5QUFEQUU0QUFBQUFCSUFPQUFBQUFBSUlBTlNueFAvV055QUFDZ0FDQUE4QUFBQUVnQThBQUFBQUFnZ0FlbHl1Lytra0RBQUtBQUlBRUFBQ0JBSUFJd0FyQkFJQUFBQklCQUFBTndRQkFBRUdnQUFBQUFBQUFnZ0FyZSt4Lytsa0RRQUVBaEFBUjhtcS8xQkxBd0N0NzdILzZXUU5BQ01JQVFEL0FRY0JBUDhDQndJQUFBQUZCd0VBQXdBSERnQUJBQUFBQXdCZ0FNZ0FBd0JDY2dBQUFBQUVnQkFBQUFBQUFnZ0FBQURpL3hQN0dRQUtBQUlBRVFBQUFBU0FFUUFBQUFBQ0NBQUFBRHdBRS9zWkFBb0FBZ0FTQUFJRUFnQUhBQ3NFQWdBQUFFZ0VBQUFHZ0FBQUFBQUFBZ2dBTTVNL0FCTmpGZ0FFQWhBQXpHdzRBQk5qRmdBemt6OEFScFlkQUNNSUFRQUFBZ2NDQUFBQUFBY05BQUVBQUFBREFHQUF5QUFEQUU0QUFBQUFCSUFTQUFBQUFBSUlBQUFBU3dBbTlqTUFDZ0FDQUJNQU53UUJBQUVBQUFTQUV3QUFBQUFDQ0FBQUFHa0FKdll6QUFvQUFnQVVBRGNFQVFBQkFBQUVnQlFBQUFBQUFnZ0FBQUI0QUJQN0dRQUtBQUlBRlFBQ0JBSUFDQUFyQkFJQUFBQklCQUFBTndRQkFBRUdnQUFBQUFBQUFnZ0FBS0I3QUJNVEZnQUVBaEFBQUdCMEFCTVRGZ0NadVhzQUU5TWRBQ01JQVFBQUFnY0NBQUFBQUFjTkFBRUFBQUFEQUdBQXlBQURBRThBQUFBQUJJQVZBQUFBQUFJSUFQLy9hQUFBQUFBQUNnQUNBQllBTndRQkFBRUFBQVNBRmdBQUFBQUNDQUFBQUVzQUFBQUFBQW9BQWdBWEFEY0VBUUFCQUFBRmdCZ0FBQUFLQUFJQUdBQUVCZ1FBQVFBQUFBVUdCQUFDQUFBQUNnWUJBQUVBQUFXQUdRQUFBQW9BQWdBWkFBUUdCQUFDQUFBQUJRWUVBQU1BQUFBS0JnRUFBUUFBQllBYUFBQUFDZ0FDQUJvQUJBWUVBQUlBQUFBRkJnUUFCQUFBQUFvR0FRQUJBQUFGZ0JzQUFBQUtBQUlBR3dBRUJnUUFCQUFBQUFVR0JBQUZBQUFBQ2dZQkFBRUFBQVdBSEFBQUFBb0FBZ0FjQUFRR0JBQUZBQUFBQlFZRUFBWUFBQUFBQmdJQWdBQUFBQVdBSFFBQUFBb0FBZ0FkQUFRR0JBQUdBQUFBQlFZRUFBY0FBQUFLQmdFQUFRQUFCWUFlQUFBQUNnQUNBQjRBQkFZRUFBY0FBQUFGQmdRQUNBQUFBQW9HQVFBQkFBQUZnQjhBQUFBS0FBSUFId0FFQmdRQUFnQUFBQVVHQkFBSUFBQUFDZ1lCQUFFQUFBV0FJQUFBQUFvQUFnQWdBQVFHQkFBR0FBQUFCUVlFQUFrQUFBQUFCZ0lBZ0FBQUFBV0FJUUFBQUFvQUFnQWhBQVFHQkFBSkFBQUFCUVlFQUFvQUFBQUFCZ0lBZ0FBQUFBV0FJZ0FBQUFvQUFnQWlBQVFHQkFBS0FBQUFCUVlFQUFzQUFBQUFCZ0lBZ0FBQUFBV0FJd0FBQUFvQUFnQWpBQVFHQkFBTEFBQUFCUVlFQUF3QUFBQUFCZ0lBZ0FBQUFBV0FKQUFBQUFvQUFnQWtBQVFHQkFBTUFBQUFCUVlFQUEwQUFBQUFCZ0lBZ0FBQUFBV0FKUUFBQUFvQUFnQWxBQVFHQkFBTkFBQUFCUVlFQUE0QUFBQUFCZ0lBZ0FBQUFBV0FKZ0FBQUFvQUFnQW1BQVFHQkFBT0FBQUFCUVlFQUE4QUFBQUtCZ0VBQVFBQUJZQW5BQUFBQ2dBQ0FDY0FCQVlFQUE0QUFBQUZCZ1FBRUFBQUFBQUdBZ0NBQUFBQUJZQW9BQUFBQ2dBQ0FDZ0FCQVlFQUFVQUFBQUZCZ1FBRUFBQUFBQUdBZ0NBQUFBQUJZQXBBQUFBQ2dBQ0FDa0FCQVlFQUFzQUFBQUZCZ1FBRUFBQUFBQUdBZ0NBQUFBQUJZQXFBQUFBQ2dBQ0FDb0FCQVlFQUFrQUFBQUZCZ1FBRVFBQUFBb0dBUUFCQUFBRmdDc0FBQUFLQUFJQUt3QUVCZ1FBRVFBQUFBVUdCQUFTQUFBQUNnWUJBQUVBQUFXQUxBQUFBQW9BQWdBc0FBUUdCQUFTQUFBQUJRWUVBQk1BQUFBS0JnRUFBUUFBQllBdEFBQUFDZ0FDQUMwQUJBWUVBQk1BQUFBRkJnUUFGQUFBQUFvR0FRQUJBQUFGZ0M0QUFBQUtBQUlBTGdBRUJnUUFGQUFBQUFVR0JBQVZBQUFBQ2dZQkFBRUFBQVdBTHdBQUFBb0FBZ0F2QUFRR0JBQVZBQUFBQlFZRUFCWUFBQUFLQmdFQUFRQUFCWUF3QUFBQUNnQUNBREFBQkFZRUFCRUFBQUFGQmdRQUZnQUFBQW9HQVFBQkFBQUhnRE1BQUFBRUFoQUFBQUFBQUZrcEx3QUFBQUFBRS9zWkFBb0FBZ0F4QUFBS0FnQUVBQVFLQWdBQkFBMENEQUFUK3hrQUFBQUFBQUFBQUFBT0Fnd0FXU2t2QUFBQUFBQUFBQUFBRHdJTUFCUDdHUUJHTGhVQUFBQUFBQUFBQjRBMEFBQUFCQUlRQU11ZTEvL0ZJMEVBeTU3WC8wUkxNUUFLQUFJQU1nQUFDZ0lBQkFBRUNnSUFBUUFOQWd3QVJFc3hBTXVlMS84QUFBQUFEZ0lNQU1ValFRRExudGYvQUFBQUFBOENEQUJFU3pFQVRIZm4vd0FBQUFBQUFBQUFBQUFBQUFBQQ==</t>
        </r>
      </text>
    </comment>
    <comment ref="J334" authorId="0">
      <text>
        <r>
          <rPr>
            <sz val="9"/>
            <color indexed="81"/>
            <rFont val="Tahoma"/>
            <family val="2"/>
          </rPr>
          <t>QzE4SDIxTk8zfE1BU1RFUiBTSEVFVFBpY3R1cmUgMTE3fFZtcERSREF4TURBRUF3SUJBQUFBQUFBQUFBQUFBQUNBQUFBQUFBTUFGZ0FBQUVOb1pXMUVjbUYzSURFeUxqQXVNaTR4TURjMkJBSVFBQUVBeFArZzJIMy9tYmxPQUprWTB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BBQUFBQkFJUUFBQUFBQUFBQUFBQUFJREdCRTNxenh3V0NBUUFBQUFrQUJnSUJBQUFBQ1FBR1FnQUFCQUlBZ0FCQUE4SUFnQUJBQU9BTUFBQUFBUUNFQUFCQU1UL29OaDkvNW01VGdDWkdOQUFCSUFCQUFBQUFBSUlBUC8vU2dDZ0dINy9DZ0FDQUFJQU53UUJBQUVBQUFTQUFnQUFBQUFDQ0FELy96c0F0Qk9ZL3dvQUFnQURBRGNFQVFBQkFBQUVnQU1BQUFBQUFnZ0EvLzlLQU1jT3N2OEtBQUlBQkFBQ0JBSUFDQUFyQkFJQUFBQklCQUFBTndRQkFBRUdnQUFBQUFBQUFnZ0EvNTlPQU1jbXJ2OEVBaEFBLzE5SEFNY21yditadVU0QXgrYTEveU1JQVFBQUFnY0NBQUFBQUFjTkFBRUFBQUFEQUdBQXlBQURBRThBQUFBQUJJQUVBQUFBQUFJSUFQLy9Pd0RhQ2N6L0NnQUNBQVVBQUFBRWdBVUFBQUFBQWdnQS8vOGRBTm9KelA4S0FBSUFCZ0FBQUFTQUJnQUFBQUFDQ0FELy93NEE3UVRtL3dvQUFnQUhBQUFBQklBSEFBQUFBQUlJQUFBQUhnQUFBQUFBQ2dBQ0FBZ0FBQUFFZ0FnQUFBQUFBZ2dBQUFBUEFCUDdHUUFLQUFJQUNRQUNCQUlBQ0FBckJBSUFBQUJJQkFBQU53UUJBQUVHZ0FBQUFBQUFBZ2dBQUtBU0FCTVRGZ0FFQWhBQUFHQUxBQk1URmdDWnVSSUFFOU1kQUNNSUFRQUFBZ2NDQUFBQUFBY05BQUVBQUFBREFHQUF5QUFEQUU4QUFBQUFCSUFKQUFBQUFBSUlBQUFBSGdBbTlqTUFDZ0FDQUFvQU53UUJBQUVBQUFTQUNnQUFBQUFDQ0FBQUFBOEFPZkZOQUFvQUFnQUxBQUFBQklBTEFBQUFBQUlJQUFFQThmODU4VTBBQ2dBQ0FBd0FBZ1FDQUFnQUt3UUNBQUFBU0FRQUFEY0VBUUFCQm9BQUFBQUFBQUlJQUFHZzlQODVDVW9BQkFJUUFBRmc3Zjg1Q1VvQW1ybjAvem5KVVFBakNBRUFBQUlIQWdBQUFBQUhEUUFCQUFBQUF3QmdBTWdBQXdCUEFBQUFBQVNBREFBQUFBQUNDQUFBQUI0QVRPeG5BQW9BQWdBTkFBSUVBZ0FIQUNzRUFnQUJBRWdFQUFBM0JBRUFBUWFBQUFBQUFBQUNDQUF6a3lFQVRGUmtBQVFDRUFETWJCb0FURlJrQUtycUtRQ0FoMnNBSXdnQkFBQUNCd0lBQUFBRkJ3RUFCUVFIQmdBQ0FBSUFBd0FBQnc0QUFRQUFBQU1BWUFESUFBTUFUa2dBQUFBQUJJQU5BQUFBQUFJSUFBQUFEd0JnNTRFQUNnQUNBQTRBQUFBRWdBNEFBQUFBQWdnQUFBQWVBSFBpbXdBS0FBSUFEd0FBQUFTQUR3QUFBQUFDQ0FBQUFBOEFodDIxQUFvQUFnQVFBQUFBQklBUUFBQUFBQUlJQUFBQUhnQ1oyTThBQ2dBQ0FCRUFOd1FCQUFFQUFBU0FFUUFBQUFBQ0NBQUJBUEgvaHQyMUFBb0FBZ0FTQUFBQUJJQVNBQUFBQUFJSUFBRUE0djl6NHBzQUNnQUNBQk1BQUFBRWdCTUFBQUFBQWdnQUFRREUvM1BpbXdBS0FBSUFGQUEzQkFFQUFRQUFCSUFVQUFBQUFBSUlBQUVBOGY5ZzU0RUFDZ0FDQUJVQUFBQUVnQlVBQUFBQUFnZ0FBQUE4QUFBQUFBQUtBQUlBRmdBQUFBU0FGZ0FBQUFBQ0NBRC8vMG9BN1FUbS93b0FBZ0FYQUFBQUJZQVlBQUFBQ2dBQ0FCZ0FCQVlFQUFFQUFBQUZCZ1FBQWdBQUFBb0dBUUFCQUFBRmdCa0FBQUFLQUFJQUdRQUVCZ1FBQWdBQUFBVUdCQUFEQUFBQUNnWUJBQUVBQUFXQUdnQUFBQW9BQWdBYUFBUUdCQUFEQUFBQUJRWUVBQVFBQUFBS0JnRUFBUUFBQllBYkFBQUFDZ0FDQUJzQUJBWUVBQVFBQUFBRkJnUUFCUUFBQUFBR0FnQ0FBQUFBQllBY0FBQUFDZ0FDQUJ3QUJBWUVBQVVBQUFBRkJnUUFCZ0FBQUFBR0FnQ0FBQUFBQllBZEFBQUFDZ0FDQUIwQUJBWUVBQVlBQUFBRkJnUUFCd0FBQUFBR0FnQ0FBQUFBQllBZUFBQUFDZ0FDQUI0QUJBWUVBQWNBQUFBRkJnUUFDQUFBQUFvR0FRQUJBQUFGZ0I4QUFBQUtBQUlBSHdBRUJnUUFDQUFBQUFVR0JBQUpBQUFBQ2dZQkFBRUFBQVdBSUFBQUFBb0FBZ0FnQUFRR0JBQUpBQUFBQlFZRUFBb0FBQUFLQmdFQUFRQUFCWUFoQUFBQUNnQUNBQ0VBQkFZRUFBb0FBQUFGQmdRQUN3QUFBQUFHQWdBQ0FBQUFCWUFpQUFBQUNnQUNBQ0lBQkFZRUFBb0FBQUFGQmdRQURBQUFBQW9HQVFBQkFBQUZnQ01BQUFBS0FBSUFJd0FFQmdRQURBQUFBQVVHQkFBTkFBQUFDZ1lCQUFFQUFBV0FKQUFBQUFvQUFnQWtBQVFHQkFBTkFBQUFCUVlFQUE0QUFBQUFCZ0lBZ0FBQUFBV0FKUUFBQUFvQUFnQWxBQVFHQkFBT0FBQUFCUVlFQUE4QUFBQUFCZ0lBZ0FBQUFBV0FKZ0FBQUFvQUFnQW1BQVFHQkFBUEFBQUFCUVlFQUJBQUFBQUtCZ0VBQVFBQUJZQW5BQUFBQ2dBQ0FDY0FCQVlFQUE4QUFBQUZCZ1FBRVFBQUFBQUdBZ0NBQUFBQUJZQW9BQUFBQ2dBQ0FDZ0FCQVlFQUJFQUFBQUZCZ1FBRWdBQUFBQUdBZ0NBQUFBQUJZQXBBQUFBQ2dBQ0FDa0FCQVlFQUJJQUFBQUZCZ1FBRXdBQUFBb0dBUUFCQUFBRmdDb0FBQUFLQUFJQUtnQUVCZ1FBRWdBQUFBVUdCQUFVQUFBQUFBWUNBSUFBQUFBRmdDc0FBQUFLQUFJQUt3QUVCZ1FBRFFBQUFBVUdCQUFVQUFBQUFBWUNBSUFBQUFBRmdDd0FBQUFLQUFJQUxBQUVCZ1FBQndBQUFBVUdCQUFWQUFBQUFBWUNBSUFBQUFBRmdDMEFBQUFLQUFJQUxRQUVCZ1FBRlFBQUFBVUdCQUFXQUFBQUFBWUNBSUFBQUFBRmdDNEFBQUFLQUFJQUxnQUVCZ1FBQkFBQUFBVUdCQUFXQUFBQUFBWUNBSUFBQUFBSGdERUFBQUFFQWhBQUFBQXRBRFF6Ky84QUFDMEE3UVRtL3dvQUFnQXZBQUFLQWdBRUFBUUtBZ0FCQUEwQ0RBRHRCT2IvQUFBdEFBQUFBQUFPQWd3QU5EUDcvd0FBTFFBQUFBQUFEd0lNQU8wRTV2OUdMa0lBQUFBQUFBQUFCNEF5QUFBQUJBSVFBQUFBQUFDNUVMRUFBQUFBQUhQaW13QUtBQUlBTUFBQUNnSUFCQUFFQ2dJQUFRQU5BZ3dBYytLYkFBQUFBQUFBQUFBQURnSU1BTGtRc1FBQUFBQUFBQUFBQUE4Q0RBQno0cHNBUmk0VkFBQUFBQUFBQUFBQUFBQUFBQUFB</t>
        </r>
      </text>
    </comment>
    <comment ref="K334" authorId="0">
      <text>
        <r>
          <rPr>
            <sz val="9"/>
            <color indexed="81"/>
            <rFont val="Tahoma"/>
            <family val="2"/>
          </rPr>
          <t>QzE4SDIxTk8zfE1BU1RFUiBTSEVFVFBpY3R1cmUgMTE3fFZtcERSREF4TURBRUF3SUJBQUFBQUFBQUFBQUFBQUNBQUFBQUFBTUFGZ0FBQUVOb1pXMUVjbUYzSURFeUxqQXVNaTR4TURjMkJBSVFBQUVBeFArZzJIMy9tYmxPQUprWTB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BBQUFBQkFJUUFBQUFBQUFBQUFBQUFJREdCRTNxenh3V0NBUUFBQUFrQUJnSUJBQUFBQ1FBR1FnQUFCQUlBZ0FCQUE4SUFnQUJBQU9BTUFBQUFBUUNFQUFCQU1UL29OaDkvNW01VGdDWkdOQUFCSUFCQUFBQUFBSUlBUC8vU2dDZ0dINy9DZ0FDQUFJQU53UUJBQUVBQUFTQUFnQUFBQUFDQ0FELy96c0F0Qk9ZL3dvQUFnQURBRGNFQVFBQkFBQUVnQU1BQUFBQUFnZ0EvLzlLQU1jT3N2OEtBQUlBQkFBQ0JBSUFDQUFyQkFJQUFBQklCQUFBTndRQkFBRUdnQUFBQUFBQUFnZ0EvNTlPQU1jbXJ2OEVBaEFBLzE5SEFNY21yditadVU0QXgrYTEveU1JQVFBQUFnY0NBQUFBQUFjTkFBRUFBQUFEQUdBQXlBQURBRThBQUFBQUJJQUVBQUFBQUFJSUFQLy9Pd0RhQ2N6L0NnQUNBQVVBQUFBRWdBVUFBQUFBQWdnQS8vOGRBTm9KelA4S0FBSUFCZ0FBQUFTQUJnQUFBQUFDQ0FELy93NEE3UVRtL3dvQUFnQUhBQUFBQklBSEFBQUFBQUlJQUFBQUhnQUFBQUFBQ2dBQ0FBZ0FBQUFFZ0FnQUFBQUFBZ2dBQUFBUEFCUDdHUUFLQUFJQUNRQUNCQUlBQ0FBckJBSUFBQUJJQkFBQU53UUJBQUVHZ0FBQUFBQUFBZ2dBQUtBU0FCTVRGZ0FFQWhBQUFHQUxBQk1URmdDWnVSSUFFOU1kQUNNSUFRQUFBZ2NDQUFBQUFBY05BQUVBQUFBREFHQUF5QUFEQUU4QUFBQUFCSUFKQUFBQUFBSUlBQUFBSGdBbTlqTUFDZ0FDQUFvQU53UUJBQUVBQUFTQUNnQUFBQUFDQ0FBQUFBOEFPZkZOQUFvQUFnQUxBQUFBQklBTEFBQUFBQUlJQUFFQThmODU4VTBBQ2dBQ0FBd0FBZ1FDQUFnQUt3UUNBQUFBU0FRQUFEY0VBUUFCQm9BQUFBQUFBQUlJQUFHZzlQODVDVW9BQkFJUUFBRmc3Zjg1Q1VvQW1ybjAvem5KVVFBakNBRUFBQUlIQWdBQUFBQUhEUUFCQUFBQUF3QmdBTWdBQXdCUEFBQUFBQVNBREFBQUFBQUNDQUFBQUI0QVRPeG5BQW9BQWdBTkFBSUVBZ0FIQUNzRUFnQUJBRWdFQUFBM0JBRUFBUWFBQUFBQUFBQUNDQUF6a3lFQVRGUmtBQVFDRUFETWJCb0FURlJrQUtycUtRQ0FoMnNBSXdnQkFBQUNCd0lBQUFBRkJ3RUFCUVFIQmdBQ0FBSUFBd0FBQnc0QUFRQUFBQU1BWUFESUFBTUFUa2dBQUFBQUJJQU5BQUFBQUFJSUFBQUFEd0JnNTRFQUNnQUNBQTRBQUFBRWdBNEFBQUFBQWdnQUFBQWVBSFBpbXdBS0FBSUFEd0FBQUFTQUR3QUFBQUFDQ0FBQUFBOEFodDIxQUFvQUFnQVFBQUFBQklBUUFBQUFBQUlJQUFBQUhnQ1oyTThBQ2dBQ0FCRUFOd1FCQUFFQUFBU0FFUUFBQUFBQ0NBQUJBUEgvaHQyMUFBb0FBZ0FTQUFBQUJJQVNBQUFBQUFJSUFBRUE0djl6NHBzQUNnQUNBQk1BQUFBRWdCTUFBQUFBQWdnQUFRREUvM1BpbXdBS0FBSUFGQUEzQkFFQUFRQUFCSUFVQUFBQUFBSUlBQUVBOGY5ZzU0RUFDZ0FDQUJVQUFBQUVnQlVBQUFBQUFnZ0FBQUE4QUFBQUFBQUtBQUlBRmdBQUFBU0FGZ0FBQUFBQ0NBRC8vMG9BN1FUbS93b0FBZ0FYQUFBQUJZQVlBQUFBQ2dBQ0FCZ0FCQVlFQUFFQUFBQUZCZ1FBQWdBQUFBb0dBUUFCQUFBRmdCa0FBQUFLQUFJQUdRQUVCZ1FBQWdBQUFBVUdCQUFEQUFBQUNnWUJBQUVBQUFXQUdnQUFBQW9BQWdBYUFBUUdCQUFEQUFBQUJRWUVBQVFBQUFBS0JnRUFBUUFBQllBYkFBQUFDZ0FDQUJzQUJBWUVBQVFBQUFBRkJnUUFCUUFBQUFBR0FnQ0FBQUFBQllBY0FBQUFDZ0FDQUJ3QUJBWUVBQVVBQUFBRkJnUUFCZ0FBQUFBR0FnQ0FBQUFBQllBZEFBQUFDZ0FDQUIwQUJBWUVBQVlBQUFBRkJnUUFCd0FBQUFBR0FnQ0FBQUFBQllBZUFBQUFDZ0FDQUI0QUJBWUVBQWNBQUFBRkJnUUFDQUFBQUFvR0FRQUJBQUFGZ0I4QUFBQUtBQUlBSHdBRUJnUUFDQUFBQUFVR0JBQUpBQUFBQ2dZQkFBRUFBQVdBSUFBQUFBb0FBZ0FnQUFRR0JBQUpBQUFBQlFZRUFBb0FBQUFLQmdFQUFRQUFCWUFoQUFBQUNnQUNBQ0VBQkFZRUFBb0FBQUFGQmdRQUN3QUFBQUFHQWdBQ0FBQUFCWUFpQUFBQUNnQUNBQ0lBQkFZRUFBb0FBQUFGQmdRQURBQUFBQW9HQVFBQkFBQUZnQ01BQUFBS0FBSUFJd0FFQmdRQURBQUFBQVVHQkFBTkFBQUFDZ1lCQUFFQUFBV0FKQUFBQUFvQUFnQWtBQVFHQkFBTkFBQUFCUVlFQUE0QUFBQUFCZ0lBZ0FBQUFBV0FKUUFBQUFvQUFnQWxBQVFHQkFBT0FBQUFCUVlFQUE4QUFBQUFCZ0lBZ0FBQUFBV0FKZ0FBQUFvQUFnQW1BQVFHQkFBUEFBQUFCUVlFQUJBQUFBQUtCZ0VBQVFBQUJZQW5BQUFBQ2dBQ0FDY0FCQVlFQUE4QUFBQUZCZ1FBRVFBQUFBQUdBZ0NBQUFBQUJZQW9BQUFBQ2dBQ0FDZ0FCQVlFQUJFQUFBQUZCZ1FBRWdBQUFBQUdBZ0NBQUFBQUJZQXBBQUFBQ2dBQ0FDa0FCQVlFQUJJQUFBQUZCZ1FBRXdBQUFBb0dBUUFCQUFBRmdDb0FBQUFLQUFJQUtnQUVCZ1FBRWdBQUFBVUdCQUFVQUFBQUFBWUNBSUFBQUFBRmdDc0FBQUFLQUFJQUt3QUVCZ1FBRFFBQUFBVUdCQUFVQUFBQUFBWUNBSUFBQUFBRmdDd0FBQUFLQUFJQUxBQUVCZ1FBQndBQUFBVUdCQUFWQUFBQUFBWUNBSUFBQUFBRmdDMEFBQUFLQUFJQUxRQUVCZ1FBRlFBQUFBVUdCQUFXQUFBQUFBWUNBSUFBQUFBRmdDNEFBQUFLQUFJQUxnQUVCZ1FBQkFBQUFBVUdCQUFXQUFBQUFBWUNBSUFBQUFBSGdERUFBQUFFQWhBQUFBQXRBRFF6Ky84QUFDMEE3UVRtL3dvQUFnQXZBQUFLQWdBRUFBUUtBZ0FCQUEwQ0RBRHRCT2IvQUFBdEFBQUFBQUFPQWd3QU5EUDcvd0FBTFFBQUFBQUFEd0lNQU8wRTV2OUdMa0lBQUFBQUFBQUFCNEF5QUFBQUJBSVFBQUFBQUFDNUVMRUFBQUFBQUhQaW13QUtBQUlBTUFBQUNnSUFCQUFFQ2dJQUFRQU5BZ3dBYytLYkFBQUFBQUFBQUFBQURnSU1BTGtRc1FBQUFBQUFBQUFBQUE4Q0RBQno0cHNBUmk0VkFBQUFBQUFBQUFBQUFBQUFBQUFB</t>
        </r>
      </text>
    </comment>
    <comment ref="J335" authorId="0">
      <text>
        <r>
          <rPr>
            <sz val="9"/>
            <color indexed="81"/>
            <rFont val="Tahoma"/>
            <family val="2"/>
          </rPr>
          <t>QzIwSDIxRk4yT1N8TUFTVEVSIFNIRUVUUGljdHVyZSAyMzF8Vm1wRFJEQXhNREFFQXdJQkFBQUFBQUFBQUFBQUFBQ0FBQUFBQUFNQUZnQUFBRU5vWlcxRWNtRjNJREV5TGpBdU1pNHhNRGMyQkFJUUFCMWF5ZjhaRlVyL21ia3dBSFVyO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JZHRuU1lXQ0FRQUFBQWtBQmdJQkFBQUFDUUFHUWdBQUJBSUFnQUJBQThJQWdBQkFBT0FOd0FBQUFRQ0VBQWRXc24vR1JWSy81bTVNQUIxSy9NQUJJQUJBQUFBQUFJSUFFaWNHd0I2SWtyL0NnQUNBQUlBTndRQkFBRUFBQVNBQWdBQUFBQUNDQUFQdng0QWFQaG4vd29BQWdBREFEY0VBUUFCQUFBRWdBTUFBQUFBQWdnQXoza0dBSmlhZWY4S0FBSUFCQUFDQkFJQUNBQXJCQUlBQUFCSUJBQUFOd1FCQUFFR2dBQUFBQUFBQWdnQXp4a0tBSml5ZGY4RUFoQUF6OWtDQUppeWRmOXBNd29BbUhKOS95TUlBUUFBQWdjQ0FBQUFBQWNOQUFFQUFBQURBR0FBeUFBREFFOEFBQUFBQklBRUFBQUFBQUlJQUphY0NRQ0djSmYvQ2dBQ0FBVUFBQUFFZ0FVQUFBQUFBZ2dBVjFmeC83Y1NxZjhLQUFJQUJnQUFBQVNBQmdBQUFBQUNDQUFlZXZUL3BPakcvd29BQWdBSEFBQUFCSUFIQUFBQUFBSUlBQ1hpRHdCaEhOUC9DZ0FDQUFnQUFBQUVnQWdBQUFBQUFnZ0FaU2NvQURCNndmOEtBQUlBQ1FBQUFBU0FDUUFBQUFBQ0NBQ2VCQ1VBUTZTai93b0FBZ0FLQUFBQUJJQUtBQUFBQUFJSUFPd0VFd0JQOHZEL0NnQUNBQXNBQUFBRWdBc0FBQUFBQWdnQWs3bjgvem9GQlFBS0FBSUFEQUFDQkFJQUJ3QXJCQUlBQUFCSUJBQUFCb0FBQUFBQUFBSUlBTVZNQUFBNmJRRUFCQUlRQUdBbStmODZiUUVBeFV3QUFHMmdDQUFqQ0FFQUFBSUhBZ0FBQUFBSERRQUJBQUFBQXdCZ0FNZ0FBd0JPQUFBQUFBU0FEQUFBQUFBQ0NBQlA3UWdBUW0wZ0FBb0FBZ0FOQUFBQUJJQU5BQUFBQUFJSUFGRHQrZjlWYURvQUNnQUNBQTRBTndRQkFBRUFBQVNBRGdBQUFBQUNDQUJQN1FnQWFHTlVBQW9BQWdBUEFBSUVBZ0FIQUNzRUFnQUJBRWdFQUFBM0JBRUFBUWFBQUFBQUFBQUNDQUNDZ0F3QWFNdFFBQVFDRUFBY1dnVUFhTXRRQVByWEZBQ2IvbGNBSXdnQkFBQUNCd0lBQUFBRkJ3RUFCUVFIQmdBQ0FBSUFBd0FBQnc0QUFRQUFBQU1BWUFESUFBTUFUa2dBQUFBQUJJQVBBQUFBQUFJSUFGRHQrZjk3WG00QUNnQUNBQkFBTndRQkFBRUFBQVNBRUFBQUFBQUNDQUJQN1FnQWpsbUlBQW9BQWdBUkFEY0VBUUFCQUFBRWdCRUFBQUFBQWdnQVVPMzUvNkpVb2dBS0FBSUFFZ0FBQUFTQUVnQUFBQUFDQ0FCUTdkdi9vbFNpQUFvQUFnQVRBQUFBQklBVEFBQUFBQUlJQUZEdHpQKzFUN3dBQ2dBQ0FCUUFBQUFFZ0JRQUFBQUFBZ2dBVU8zYi84aEsxZ0FLQUFJQUZRQUFBQVNBRlFBQUFBQUNDQUJRN2N6LzIwWHdBQW9BQWdBV0FBSUVBZ0FKQUNzRUFnQUFBRWdFQUFBM0JBRUFBUWFBQUFBQUFBQUNDQUNEZ05ELzJ4SHRBQVFDRUFBZFdzbi8yeEh0QUlPQTBQOTFLL01BSXdnQkFBQUNCd0lBQUFBQUJ3MEFBUUFBQUFNQVlBRElBQU1BUmdBQUFBQUVnQllBQUFBQUFnZ0FVTzM1LzhoSzFnQUtBQUlBRndBQUFBU0FGd0FBQUFBQ0NBQlA3UWdBdFUrOEFBb0FBZ0FZQUFBQUJJQVlBQUFBQUFJSUFEekRKZ0I2U2gwQUNnQUNBQmtBQUFBRWdCa0FBQUFBQWdnQUFBQXRBRS95Ly84S0FBSUFHZ0FDQkFJQUVBQXJCQUlBQUFCSUJBQUFCb0FBQUFBQUFBSUlBQUNnTUFCUGx2ei9CQUlRQUFCZ0tRQlBsdnovbWJrd0FMUThBd0FqQ0FFQUFBSUhBZ0FBQUFBSERRQUJBQUFBQXdCZ0FNZ0FBd0JUQUFBQUFBV0FHd0FBQUFvQUFnQWJBQVFHQkFBQkFBQUFCUVlFQUFJQUFBQUtCZ0VBQVFBQUJZQWNBQUFBQ2dBQ0FCd0FCQVlFQUFJQUFBQUZCZ1FBQXdBQUFBb0dBUUFCQUFBRmdCMEFBQUFLQUFJQUhRQUVCZ1FBQXdBQUFBVUdCQUFFQUFBQUNnWUJBQUVBQUFXQUhnQUFBQW9BQWdBZUFBUUdCQUFFQUFBQUJRWUVBQVVBQUFBQUJnSUFnQUFBQUFXQUh3QUFBQW9BQWdBZkFBUUdCQUFGQUFBQUJRWUVBQVlBQUFBQUJnSUFnQUFBQUFXQUlBQUFBQW9BQWdBZ0FBUUdCQUFHQUFBQUJRWUVBQWNBQUFBQUJnSUFnQUFBQUFXQUlRQUFBQW9BQWdBaEFBUUdCQUFIQUFBQUJRWUVBQWdBQUFBQUJnSUFnQUFBQUFXQUlnQUFBQW9BQWdBaUFBUUdCQUFJQUFBQUJRWUVBQWtBQUFBQUJnSUFnQUFBQUFXQUl3QUFBQW9BQWdBakFBUUdCQUFFQUFBQUJRWUVBQWtBQUFBQUJnSUFnQUFBQUFXQUpBQUFBQW9BQWdBa0FBUUdCQUFIQUFBQUJRWUVBQW9BQUFBQUFBV0FKUUFBQUFvQUFnQWxBQVFHQkFBS0FBQUFCUVlFQUFzQUFBQUFCZ0lBZ0FBQUFBV0FKZ0FBQUFvQUFnQW1BQVFHQkFBTEFBQUFCUVlFQUF3QUFBQUFCZ0lBZ0FBQUFBV0FKd0FBQUFvQUFnQW5BQVFHQkFBTUFBQUFCUVlFQUEwQUFBQUtCZ0VBQVFBQUJZQW9BQUFBQ2dBQ0FDZ0FCQVlFQUEwQUFBQUZCZ1FBRGdBQUFBb0dBUUFCQUFBRmdDa0FBQUFLQUFJQUtRQUVCZ1FBRGdBQUFBVUdCQUFQQUFBQUNnWUJBQUVBQUFXQUtnQUFBQW9BQWdBcUFBUUdCQUFQQUFBQUJRWUVBQkFBQUFBS0JnRUFBUUFBQllBckFBQUFDZ0FDQUNzQUJBWUVBQkFBQUFBRkJnUUFFUUFBQUFvR0FRQUJBQUFGZ0N3QUFBQUtBQUlBTEFBRUJnUUFFUUFBQUFVR0JBQVNBQUFBQUFZQ0FJQUFBQUFGZ0MwQUFBQUtBQUlBTFFBRUJnUUFFZ0FBQUFVR0JBQVRBQUFBQUFZQ0FJQUFBQUFGZ0M0QUFBQUtBQUlBTGdBRUJnUUFFd0FBQUFVR0JBQVVBQUFBQUFZQ0FJQUFBQUFGZ0M4QUFBQUtBQUlBTHdBRUJnUUFGQUFBQUFVR0JBQVZBQUFBQ2dZQkFBRUFBQVdBTUFBQUFBb0FBZ0F3QUFRR0JBQVVBQUFBQlFZRUFCWUFBQUFBQmdJQWdBQUFBQVdBTVFBQUFBb0FBZ0F4QUFRR0JBQVdBQUFBQlFZRUFCY0FBQUFBQmdJQWdBQUFBQVdBTWdBQUFBb0FBZ0F5QUFRR0JBQVJBQUFBQlFZRUFCY0FBQUFBQmdJQWdBQUFBQVdBTXdBQUFBb0FBZ0F6QUFRR0JBQU1BQUFBQlFZRUFCZ0FBQUFBQmdJQWdBQUFBQVdBTkFBQUFBb0FBZ0EwQUFRR0JBQVlBQUFBQlFZRUFCa0FBQUFBQmdJQWdBQUFBQVdBTlFBQUFBb0FBZ0ExQUFRR0JBQUtBQUFBQlFZRUFCa0FBQUFBQmdJQWdBQUFBQWVBT0FBQUFBUUNFQUJldnd3QXVuVEsvMTYvREFCMFJyWC9DZ0FDQURZQUFBb0NBQVFBQkFvQ0FBRUFEUUlNQUhSR3RmOWV2d3dBQUFBQUFBNENEQUM2ZE1yL1hyOE1BQUFBQUFBUEFnd0FkRWExLzZUdElRQUFBQUFBQUFBSGdEa0FBQUFFQWhBQXo2OFZBQVVzR2dEUHJ4VUFnMU1LQUFvQUFnQTNBQUFLQWdBRUFBUUtBZ0FCQUEwQ0RBQ0RVd29BejY4VkFBQUFBQUFPQWd3QUJTd2FBTSt2RlFBQUFBQUFEd0lNQUlOVENnQlFpQ1VBQUFBQUFBQUFCNEE2QUFBQUJBSVFBRkR0NnYvN2ZkRUFVTzNxLzdWUHZBQUtBQUlBT0FBQUNnSUFCQUFFQ2dJQUFRQU5BZ3dBdFUrOEFGRHQ2djhBQUFBQURnSU1BUHQ5MFFCUTdlci9BQUFBQUE4Q0RBQzFUN3dBbFJzQUFBQUFBQUFBQUFBQUFBQUFBQUFB</t>
        </r>
      </text>
    </comment>
    <comment ref="K335" authorId="0">
      <text>
        <r>
          <rPr>
            <sz val="9"/>
            <color indexed="81"/>
            <rFont val="Tahoma"/>
            <family val="2"/>
          </rPr>
          <t>QzIwSDIxRk4yT1N8TUFTVEVSIFNIRUVUUGljdHVyZSAyMzF8Vm1wRFJEQXhNREFFQXdJQkFBQUFBQUFBQUFBQUFBQ0FBQUFBQUFNQUZnQUFBRU5vWlcxRWNtRjNJREV5TGpBdU1pNHhNRGMyQkFJUUFCMWF5ZjhaRlVyL21ia3dBSFVyO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JZHRuU1lXQ0FRQUFBQWtBQmdJQkFBQUFDUUFHUWdBQUJBSUFnQUJBQThJQWdBQkFBT0FOd0FBQUFRQ0VBQWRXc24vR1JWSy81bTVNQUIxSy9NQUJJQUJBQUFBQUFJSUFFaWNHd0I2SWtyL0NnQUNBQUlBTndRQkFBRUFBQVNBQWdBQUFBQUNDQUFQdng0QWFQaG4vd29BQWdBREFEY0VBUUFCQUFBRWdBTUFBQUFBQWdnQXoza0dBSmlhZWY4S0FBSUFCQUFDQkFJQUNBQXJCQUlBQUFCSUJBQUFOd1FCQUFFR2dBQUFBQUFBQWdnQXp4a0tBSml5ZGY4RUFoQUF6OWtDQUppeWRmOXBNd29BbUhKOS95TUlBUUFBQWdjQ0FBQUFBQWNOQUFFQUFBQURBR0FBeUFBREFFOEFBQUFBQklBRUFBQUFBQUlJQUphY0NRQ0djSmYvQ2dBQ0FBVUFBQUFFZ0FVQUFBQUFBZ2dBVjFmeC83Y1NxZjhLQUFJQUJnQUFBQVNBQmdBQUFBQUNDQUFlZXZUL3BPakcvd29BQWdBSEFBQUFCSUFIQUFBQUFBSUlBQ1hpRHdCaEhOUC9DZ0FDQUFnQUFBQUVnQWdBQUFBQUFnZ0FaU2NvQURCNndmOEtBQUlBQ1FBQUFBU0FDUUFBQUFBQ0NBQ2VCQ1VBUTZTai93b0FBZ0FLQUFBQUJJQUtBQUFBQUFJSUFPd0VFd0JQOHZEL0NnQUNBQXNBQUFBRWdBc0FBQUFBQWdnQWs3bjgvem9GQlFBS0FBSUFEQUFDQkFJQUJ3QXJCQUlBQUFCSUJBQUFCb0FBQUFBQUFBSUlBTVZNQUFBNmJRRUFCQUlRQUdBbStmODZiUUVBeFV3QUFHMmdDQUFqQ0FFQUFBSUhBZ0FBQUFBSERRQUJBQUFBQXdCZ0FNZ0FBd0JPQUFBQUFBU0FEQUFBQUFBQ0NBQlA3UWdBUW0wZ0FBb0FBZ0FOQUFBQUJJQU5BQUFBQUFJSUFGRHQrZjlWYURvQUNnQUNBQTRBTndRQkFBRUFBQVNBRGdBQUFBQUNDQUJQN1FnQWFHTlVBQW9BQWdBUEFBSUVBZ0FIQUNzRUFnQUJBRWdFQUFBM0JBRUFBUWFBQUFBQUFBQUNDQUNDZ0F3QWFNdFFBQVFDRUFBY1dnVUFhTXRRQVByWEZBQ2IvbGNBSXdnQkFBQUNCd0lBQUFBRkJ3RUFCUVFIQmdBQ0FBSUFBd0FBQnc0QUFRQUFBQU1BWUFESUFBTUFUa2dBQUFBQUJJQVBBQUFBQUFJSUFGRHQrZjk3WG00QUNnQUNBQkFBTndRQkFBRUFBQVNBRUFBQUFBQUNDQUJQN1FnQWpsbUlBQW9BQWdBUkFEY0VBUUFCQUFBRWdCRUFBQUFBQWdnQVVPMzUvNkpVb2dBS0FBSUFFZ0FBQUFTQUVnQUFBQUFDQ0FCUTdkdi9vbFNpQUFvQUFnQVRBQUFBQklBVEFBQUFBQUlJQUZEdHpQKzFUN3dBQ2dBQ0FCUUFBQUFFZ0JRQUFBQUFBZ2dBVU8zYi84aEsxZ0FLQUFJQUZRQUFBQVNBRlFBQUFBQUNDQUJRN2N6LzIwWHdBQW9BQWdBV0FBSUVBZ0FKQUNzRUFnQUFBRWdFQUFBM0JBRUFBUWFBQUFBQUFBQUNDQUNEZ05ELzJ4SHRBQVFDRUFBZFdzbi8yeEh0QUlPQTBQOTFLL01BSXdnQkFBQUNCd0lBQUFBQUJ3MEFBUUFBQUFNQVlBRElBQU1BUmdBQUFBQUVnQllBQUFBQUFnZ0FVTzM1LzhoSzFnQUtBQUlBRndBQUFBU0FGd0FBQUFBQ0NBQlA3UWdBdFUrOEFBb0FBZ0FZQUFBQUJJQVlBQUFBQUFJSUFEekRKZ0I2U2gwQUNnQUNBQmtBQUFBRWdCa0FBQUFBQWdnQUFBQXRBRS95Ly84S0FBSUFHZ0FDQkFJQUVBQXJCQUlBQUFCSUJBQUFCb0FBQUFBQUFBSUlBQUNnTUFCUGx2ei9CQUlRQUFCZ0tRQlBsdnovbWJrd0FMUThBd0FqQ0FFQUFBSUhBZ0FBQUFBSERRQUJBQUFBQXdCZ0FNZ0FBd0JUQUFBQUFBV0FHd0FBQUFvQUFnQWJBQVFHQkFBQkFBQUFCUVlFQUFJQUFBQUtCZ0VBQVFBQUJZQWNBQUFBQ2dBQ0FCd0FCQVlFQUFJQUFBQUZCZ1FBQXdBQUFBb0dBUUFCQUFBRmdCMEFBQUFLQUFJQUhRQUVCZ1FBQXdBQUFBVUdCQUFFQUFBQUNnWUJBQUVBQUFXQUhnQUFBQW9BQWdBZUFBUUdCQUFFQUFBQUJRWUVBQVVBQUFBQUJnSUFnQUFBQUFXQUh3QUFBQW9BQWdBZkFBUUdCQUFGQUFBQUJRWUVBQVlBQUFBQUJnSUFnQUFBQUFXQUlBQUFBQW9BQWdBZ0FBUUdCQUFHQUFBQUJRWUVBQWNBQUFBQUJnSUFnQUFBQUFXQUlRQUFBQW9BQWdBaEFBUUdCQUFIQUFBQUJRWUVBQWdBQUFBQUJnSUFnQUFBQUFXQUlnQUFBQW9BQWdBaUFBUUdCQUFJQUFBQUJRWUVBQWtBQUFBQUJnSUFnQUFBQUFXQUl3QUFBQW9BQWdBakFBUUdCQUFFQUFBQUJRWUVBQWtBQUFBQUJnSUFnQUFBQUFXQUpBQUFBQW9BQWdBa0FBUUdCQUFIQUFBQUJRWUVBQW9BQUFBQUFBV0FKUUFBQUFvQUFnQWxBQVFHQkFBS0FBQUFCUVlFQUFzQUFBQUFCZ0lBZ0FBQUFBV0FKZ0FBQUFvQUFnQW1BQVFHQkFBTEFBQUFCUVlFQUF3QUFBQUFCZ0lBZ0FBQUFBV0FKd0FBQUFvQUFnQW5BQVFHQkFBTUFBQUFCUVlFQUEwQUFBQUtCZ0VBQVFBQUJZQW9BQUFBQ2dBQ0FDZ0FCQVlFQUEwQUFBQUZCZ1FBRGdBQUFBb0dBUUFCQUFBRmdDa0FBQUFLQUFJQUtRQUVCZ1FBRGdBQUFBVUdCQUFQQUFBQUNnWUJBQUVBQUFXQUtnQUFBQW9BQWdBcUFBUUdCQUFQQUFBQUJRWUVBQkFBQUFBS0JnRUFBUUFBQllBckFBQUFDZ0FDQUNzQUJBWUVBQkFBQUFBRkJnUUFFUUFBQUFvR0FRQUJBQUFGZ0N3QUFBQUtBQUlBTEFBRUJnUUFFUUFBQUFVR0JBQVNBQUFBQUFZQ0FJQUFBQUFGZ0MwQUFBQUtBQUlBTFFBRUJnUUFFZ0FBQUFVR0JBQVRBQUFBQUFZQ0FJQUFBQUFGZ0M0QUFBQUtBQUlBTGdBRUJnUUFFd0FBQUFVR0JBQVVBQUFBQUFZQ0FJQUFBQUFGZ0M4QUFBQUtBQUlBTHdBRUJnUUFGQUFBQUFVR0JBQVZBQUFBQ2dZQkFBRUFBQVdBTUFBQUFBb0FBZ0F3QUFRR0JBQVVBQUFBQlFZRUFCWUFBQUFBQmdJQWdBQUFBQVdBTVFBQUFBb0FBZ0F4QUFRR0JBQVdBQUFBQlFZRUFCY0FBQUFBQmdJQWdBQUFBQVdBTWdBQUFBb0FBZ0F5QUFRR0JBQVJBQUFBQlFZRUFCY0FBQUFBQmdJQWdBQUFBQVdBTXdBQUFBb0FBZ0F6QUFRR0JBQU1BQUFBQlFZRUFCZ0FBQUFBQmdJQWdBQUFBQVdBTkFBQUFBb0FBZ0EwQUFRR0JBQVlBQUFBQlFZRUFCa0FBQUFBQmdJQWdBQUFBQVdBTlFBQUFBb0FBZ0ExQUFRR0JBQUtBQUFBQlFZRUFCa0FBQUFBQmdJQWdBQUFBQWVBT0FBQUFBUUNFQUJldnd3QXVuVEsvMTYvREFCMFJyWC9DZ0FDQURZQUFBb0NBQVFBQkFvQ0FBRUFEUUlNQUhSR3RmOWV2d3dBQUFBQUFBNENEQUM2ZE1yL1hyOE1BQUFBQUFBUEFnd0FkRWExLzZUdElRQUFBQUFBQUFBSGdEa0FBQUFFQWhBQXo2OFZBQVVzR2dEUHJ4VUFnMU1LQUFvQUFnQTNBQUFLQWdBRUFBUUtBZ0FCQUEwQ0RBQ0RVd29BejY4VkFBQUFBQUFPQWd3QUJTd2FBTSt2RlFBQUFBQUFEd0lNQUlOVENnQlFpQ1VBQUFBQUFBQUFCNEE2QUFBQUJBSVFBRkR0NnYvN2ZkRUFVTzNxLzdWUHZBQUtBQUlBT0FBQUNnSUFCQUFFQ2dJQUFRQU5BZ3dBdFUrOEFGRHQ2djhBQUFBQURnSU1BUHQ5MFFCUTdlci9BQUFBQUE4Q0RBQzFUN3dBbFJzQUFBQUFBQUFBQUFBQUFBQUFBQUFB</t>
        </r>
      </text>
    </comment>
    <comment ref="K336" authorId="0">
      <text>
        <r>
          <rPr>
            <b/>
            <sz val="9"/>
            <color indexed="81"/>
            <rFont val="Tahoma"/>
            <family val="2"/>
          </rPr>
          <t>QzQ3SDczTk8xN3xNQVNURVIgU0hFRVRQaWN0dXJlIDM4OHxWbXBEUkRBeE1EQUVBd0lCQUFBQUFBQUFBQUFBQUFDQUFBQUFBQU1BRmdBQUFFTm9aVzFFY21GM0lERXlMakF1TWk0eE1EYzJCQUlRQUFGZ1YvL2d5WGorQUFCYUFLYnRwZ0FCQ1FnQUFBQUFBQUFBQUFBQ0NRZ0FBQURjQWdBQUtBSU5DQUVBQVFnSEFRQUJPZ1FCQUFFN0JBRUFBRVVFQVFBQlBBUUJBQUFNQmdFQUFROEdBUUFCRFFZQkFBQkNCQUVBQUVNRUFRQUFSQVFCQUFBT0NBSUFDZ1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0pBQUFBQkFJUUFBQUFBQUFBQUFBQUFMU1hCRmd5OUFRV0NBUUFBQUFrQUJnSUJBQUFBQ1FBR1FnQUFCQUlBZ0FCQUE4SUFnQUJBQU9BaHdBQUFBUUNFQUFCWUZmLzRNbDQvZ0FBV2dDbTdhWUFCSUFCQUFBQUFBSUlBUC8vRGdEZ1NYcitDZ0FDQUFJQU53UUJBQUVBQUFTQUFnQUFBQUFDQ0FBQUFBQUE4MFNVL2dvQUFnQURBREFFQVFBSE1RUVFBRU1BQUFCRUFBQUFBQUFBQUg4QUFBQUFBQVNBQXdBQUFBQUNDQUFBQU9MLzgwU1UvZ29BQWdBRUFBSUVBZ0FJQUNzRUFnQUFBRWdFQUFBM0JBRUFBUWFBQUFBQUFBQUNDQUFBb09YLzgxeVEvZ1FDRUFBQVlONy84MXlRL3BxNTVmL3pISmorSXdnQkFBQUNCd0lBQUFBQUJ3MEFBUUFBQUFNQVlBRElBQU1BVHdBQUFBQUVnQVFBQUFBQUFnZ0FBQURUL3dkQXJ2NEtBQUlBQlFBQUFBU0FCUUFBQUFBQ0NBQUJBT0wvR2p2SS9nb0FBZ0FHQUFJRUFnQUlBQ3NFQWdBQUFFZ0VBQUEzQkFFQUFRYUFBQUFBQUFBQ0NBQUFvT1gvR2xQRS9nUUNFQUFBWU43L0dsUEUvcHE1NWY4YUU4eitJd2dCQUFBQ0J3SUFBQUFBQncwQUFRQUFBQU1BWUFESUFBTUFUd0FBQUFBRWdBWUFBQUFBQWdnQUFBQzEvd2RBcnY0S0FBSUFCd0EzQkFFQUFRQUFCSUFIQUFBQUFBSUlBQUFBcHY4YU84aitDZ0FDQUFnQU1BUUJBQWN4QkJBQVNBQUFBRWtBQUFBQUFBQUFTZ0FBQUFBQUJJQUlBQUFBQUFJSUFBQUFpUDhhTzhqK0NnQUNBQWtBQWdRQ0FBZ0FLd1FDQUFFQVNBUUFBRGNFQVFBQkJvQUFBQUFBQUFJSUFBQ2dpLzhhVThUK0JBSVFBQUJnaFA4YVU4VCttcm1MLzAxRzAvNGpDQUVBQUFJSEFnQUFBQVVIQVFBQkFBY09BQUVBQUFBREFHQUF5QUFEQUU5SUFBQUFBQVNBQ1FBQUFBQUNDQUFBQUxYL0xUYmkvZ29BQWdBS0FEY0VBUUFCQUFBRWdBb0FBQUFBQWdnQUFBQ20vMEF4L1A0S0FBSUFDd0F3QkFFQUJ6RUVFQUJMQUFBQVRBQUFBQUFBQUFCTkFBQUFBQUFFZ0FzQUFBQUFBZ2dBQUFDSS8wQXgvUDRLQUFJQURBQUNCQUlBQ0FBckJBSUFBUUJJQkFBQU53UUJBQUVHZ0FBQUFBQUFBZ2dBQUtDTC8wQkorUDRFQWhBQUFHQ0UvMEJKK1A2YXVZdi9jendIL3lNSUFRQUFBZ2NDQUFBQUJRY0JBQUVBQnc0QUFRQUFBQU1BWUFESUFBTUFUMGdBQUFBQUJJQU1BQUFBQUFJSUFBQUF0ZjlUTEJiL0NnQUNBQTBBTndRQkFBRUFBQVNBRFFBQUFBQUNDQUFBQUtiL1p5Y3cvd29BQWdBT0FEY0VBUUFCQUFBRWdBNEFBQUFBQWdnQUFBQzEvM29pU3Y4S0FBSUFEd0F3QkFFQUJ6RUVFQUJQQUFBQVVBQUFBRkVBQUFBQUFBQUFBQUFFZ0E4QUFBQUFBZ2dBQUFEVC8zb2lTdjhLQUFJQUVBQUNCQUlBQ0FBckJBSUFBUUJJQkFBQU53UUJBQUVHZ0FBQUFBQUFBZ2dBQWFEVy8zbzZSdjhFQWhBQUFXRFAvM282UnYrYXVkYi9yUzFWL3lNSUFRQUFBZ2NDQUFBQUJRY0JBQUVBQnc0QUFRQUFBQU1BWUFESUFBTUFUMGdBQUFBQUJJQVFBQUFBQUFJSUFBQUFwditOSFdUL0NnQUNBQkVBTUFRQkFBY3hCQkFBVVFBQUFGSUFBQUFBQUFBQVV3QUFBQUFBQklBUkFBQUFBQUlJQUFBQWlQK05IV1QvQ2dBQ0FCSUFBZ1FDQUFnQUt3UUNBQUVBU0FRQUFEY0VBUUFCQm9BQUFBQUFBQUlJQUFDZ2kvK05OV0QvQkFJUUFBQmdoUCtOTldEL21ybUwvOEFvYi84akNBRUFBQUlIQWdBQUFBVUhBUUFCQUFjT0FBRUFBQUFEQUdBQXlBQURBRTlJQUFBQUFBU0FFZ0FBQUFBQ0NBQUFBTFgvb0JoKy93b0FBZ0FUQURjRUFRQUJBQUFFZ0JNQUFBQUFBZ2dBQUFDbS83UVRtUDhLQUFJQUZBQXdCQUVBQnpFRUVBQlVBQUFBVlFBQUFBQUFBQUJXQUFBQUFBQUVnQlFBQUFBQUFnZ0FBQUNJLzdRVG1QOEtBQUlBRlFBQ0JBSUFDQUFyQkFJQUFRQklCQUFBTndRQkFBRUdnQUFBQUFBQUFnZ0FBS0NMLzdRcmxQOEVBaEFBQUdDRS83UXJsUCthdVl2LzV4NmoveU1JQVFBQUFnY0NBQUFBQlFjQkFBRUFCdzRBQVFBQUFBTUFZQURJQUFNQVQwZ0FBQUFBQklBVkFBQUFBQUlJQUFBQXRmL0hEckwvQ2dBQ0FCWUFOd1FCQUFFQUFBU0FGZ0FBQUFBQ0NBQUFBS2IvMmduTS93b0FBZ0FYQURBRUFRQUhNUVFRQUZjQUFBQllBQUFBZ2dBQUFGa0FBQUFBQUFTQUZ3QUFBQUFDQ0FBQUFKZi94dzZ5L3dvQUFnQVlBQUlFQWdBSUFDc0VBZ0FCQUVnRUFBQTNCQUVBQVFhQUFBQUFBQUFDQ0FBQW9Kci94L2ExL3dRQ0VBQUFZSlAvbEFPbi81cTVtdi9IOXJYL0l3Z0JBUDhCQndFQS93SUhBZ0FBQUFVSEFRQURBQWNPQUFFQUFBQURBR0FBeUFBREFFOUlBQUFBQUFTQUdBQUFBQUFDQ0FBQkFJai8wQW5NL3dvQUFnQVpBRGNFQVFBQkFBQUVnQmtBQUFBQUFnZ0FBd0I1LytRRTV2OEtBQUlBR2dBd0JBRUFCekVFRUFCYUFBQUFXd0FBQUFBQUFBQmNBQUFBQUFBRWdCb0FBQUFBQWdnQUF3QmIvK1FFNXY4S0FBSUFHd0FDQkFJQUNBQXJCQUlBQVFCSUJBQUFOd1FCQUFFR2dBQUFBQUFBQWdnQUE2QmUvK1FjNHY4RUFoQUFBMkJYLytRYzR2K2N1VjcvR0JEeC95TUlBUUFBQWdjQ0FBQUFCUWNCQUFFQUJ3NEFBUUFBQUFNQVlBRElBQU1BVDBnQUFBQUFCSUFiQUFBQUFBSUlBQUVBaVAvNS8vLy9DZ0FDQUJ3QU1BUUJBQWN4QkJBQVhBQUFBRjBBQUFBQUFBQUFnd0FBQUFBQUJJQWNBQUFBQUFJSUFBQUFwdjhBQUFBQUNnQUNBQjBBTUFRQkFBY3hCQkFBWFFBQUFGNEFBQUFBQUFBQWdRQUFBQUFBQklBZEFBQUFBQUlJQUFBQXRmOFQreGtBQ2dBQ0FCNEFOd1FCQUFFQUFBU0FIZ0FBQUFBQ0NBQUFBTlAvRS9zWkFBb0FBZ0FmQURBRUFRQUhNUVFRQUY4QUFBQmdBQUFBYkFBQUFBQUFBQUFBQUFTQUh3QUFBQUFDQ0FBQkFPTC9Kdll6QUFvQUFnQWdBQUlFQWdBSUFDc0VBZ0FBQUVnRUFBQTNCQUVBQVFhQUFBQUFBQUFDQ0FBQW9PWC9KZzR3QUFRQ0VBQUFZTjcvSmc0d0FKcTU1ZjhtempjQUl3Z0JBQUFDQndJQUFBQUFCdzBBQVFBQUFBTUFZQURJQUFNQVR3QUFBQUFFZ0NBQUFBQUFBZ2dBQVFEVC96bnhUUUFLQUFJQUlRQXdCQUVBQnpFRUVBQmhBQUFBWWdBQUFBQUFBQUJxQUFBQUFBQUVnQ0VBQUFBQUFnZ0FBUURpLzB6c1p3QUtBQUlBSWdBQ0JBSUFDQUFyQkFJQUFBQklCQUFBTndRQkFBRUdnQUFBQUFBQUFnZ0FBS0RsLzB3RVpBQUVBaEFBQUdEZS8wd0VaQUNhdWVYL1RNUnJBQ01JQVFBQUFnY0NBQUFBQUFjTkFBRUFBQUFEQUdBQXlBQURBRThBQUFBQUJJQWlBQUFBQUFJSUFBRUEwLzlnNTRFQUNnQUNBQ01BTUFRQkFBY3hCQkFBWXdBQUFHUUFBQUFBQUFBQVpRQUFBQUFBQklBakFBQUFBQUlJQUFFQTR2OXo0cHNBQ2dBQ0FDUUFOd1FCQUFFQUFBU0FKQUFBQUFBQ0NBQUJBTFgvWU9lQkFBb0FBZ0FsQURBRUFRQUhNUVFRQUdVQUFBQm1BQUFBWndBQUFBQUFBQUFBQUFTQUpRQUFBQUFDQ0FBQkFLYi9jK0tiQUFvQUFnQW1BQUlFQWdBSUFDc0VBZ0FCQUVnRUFBQTNCQUVBQVFhQUFBQUFBQUFDQ0FBQW9Lbi9jL3FYQUFRQ0VBQUFZS0wvYy9xWEFKcTVxZittN2FZQUl3Z0JBQUFDQndJQUFBQUZCd0VBQVFBSERnQUJBQUFBQXdCZ0FNZ0FBd0JQU0FBQUFBQUVnQ1lBQUFBQUFnZ0FBUUNtLzB6c1p3QUtBQUlBSndBd0JBRUFCekVFRUFCbkFBQUFhQUFBQUFBQUFBQnBBQUFBQUFBRWdDY0FBQUFBQWdnQUFBQ0kvMHpzWndBS0FBSUFLQUFDQkFJQUJ3QXJCQUlBQWdCSUJBQUFOd1FCQUFFR2dBQUFBQUFBQWdnQU5KT0wvMHhVWkFBRUFoQUF6V3lFLzB4VVpBQm54bzMvVE9SMkFDTUlBUUFBQWdjQ0FBQUFCUWNCQUFFQUJ3OEFBUUFBQUFNQVlBRElBQU1BVGtneUFBQUFBQVNBS0FBQUFBQUNDQUFBQUxYL09mRk5BQW9BQWdBcEFEQUVBUUFITVFRUUFHb0FBQUJwQUFBQUFBQUFBR3NBQUFBQUFBU0FLUUFBQUFBQ0NBQUFBS2IvSnZZekFBb0FBZ0FxQUFJRUFnQUlBQ3NFQWdBQkFFZ0VBQUEzQkFFQUFRYUFBQUFBQUFBQ0NBQUFvS24vSnQ0M0FBUUNFQUFBWUtMLzgrb29BSnE1cWY4bTNqY0FJd2dCQVA4QkJ3RUEvd0lIQWdBQUFBVUhBUUFEQUFjT0FBRUFBQUFEQUdBQXlBQURBRTlJQUFBQUFBU0FLZ0FBQUFBQ0NBQUFBT0wvQUFBQUFBb0FBZ0FyQURjRUFRQUJBQUFFZ0NzQUFBQUFBZ2dBQUFBQUFBQUFBQUFLQUFJQUxBQTNCQUVBQVFBQUJJQXNBQUFBQUFJSUFBQUFEd0R0Qk9iL0NnQUNBQzBBTndRQkFBRUFBQVNBTFFBQUFBQUNDQUFBQUMwQTdRVG0vd29BQWdBdUFEY0VBUUFCQUFBRWdDNEFBQUFBQWdnQUFBQThBTm9KelA4S0FBSUFMd0EzQkFFQUFRQUFCSUF2QUFBQUFBSUlBQUFBTFFESERyTC9DZ0FDQURBQU53UUJBQUVBQUFTQU1BQUFBQUFDQ0FBQUFEd0F0Qk9ZL3dvQUFnQXhBRGNFQVFBQkFBQUVnREVBQUFBQUFnZ0FBQUF0QUtBWWZ2OEtBQUlBTWdBM0JBRUFBUUFBQklBeUFBQUFBQUlJQUFBQVBBQ05IV1QvQ2dBQ0FETUFOd1FCQUFFQUFBU0FNd0FBQUFBQ0NBQUFBQzBBZWlKSy93b0FBZ0EwQURjRUFRQUJBQUFFZ0RRQUFBQUFBZ2dBQUFBOEFHY25NUDhLQUFJQU5RQTNCQUVBQVFBQUJJQTFBQUFBQUFJSUFBQUFMUUJUTEJiL0NnQUNBRFlBTndRQkFBRUFBQVNBTmdBQUFBQUNDQUFBQUR3QVFESDgvZ29BQWdBM0FEY0VBUUFCQUFBRWdEY0FBQUFBQWdnQUFBQXRBQzAyNHY0S0FBSUFPQUEzQkFFQUFRQUFCSUE0QUFBQUFBSUlBQUFBUEFBYU84aitDZ0FDQURrQU1BUUJBQWN4QkJBQWVnQUFBSHNBQUFBQUFBQUFmQUFBQUFBQUJJQTVBQUFBQUFJSUFBQUFXZ0FhTzhqK0NnQUNBRG9BTndRQkFBRUFBQVNBT2dBQUFBQUNDQUFBQUMwQUIwQ3UvZ29BQWdBN0FEQUVBUUFITVFRUUFId0FBQUI5QUFBQWZnQUFBQUFBQUFBQUFBU0FPd0FBQUFBQ0NBQUFBRHdBODBTVS9nb0FBZ0E4QUFJRUFnQUlBQ3NFQWdBQkFFZ0VBQUEzQkFFQUFRYUFBQUFBQUFBQ0NBQUFvRDhBOHl5WS9nUUNFQUFBWURnQXdEbUovcG01UHdEekxKaitJd2dCQVA4QkJ3RUEvd0lIQWdBQUFBVUhBUUFEQUFjT0FBRUFBQUFEQUdBQXlBQURBRTlJQUFBQUFBU0FQQUFBQUFBQ0NBQUFBQThBQjBDdS9nb0FBZ0E5QURBRUFRQUhNUVFRQUg4QUFBQitBQUFBZ0FBQUFBQUFBQUFBQUFTQVBRQUFBQUFDQ0FBQUFBQUFHanZJL2dvQUFnQStBRGNFQVFBQkFBQUVnRDRBQUFBQUFnZ0FBQUMxLyswRTV2OEtBQUlBUHdBQ0JBSUFDQUFyQkFJQUFBQklCQUFBTndRQkFBRUdnQUFBQUFBQUFnZ0FBS0M0LyswYzR2OEVBaEFBQUdDeC8rMGM0dithdWJqLzdkenAveU1JQVFBQUFnY0NBQUFBQUFjTkFBRUFBQUFEQUdBQXlBQURBRThBQUFBQUJJQS9BQUFBQUFJSUFBRUFlZjhMK3hrQUNnQUNBRUFBQUFBRWdFQUFBQUFBQWdnQUFRQmIvd3Y3R1FBS0FBSUFRUUFDQkFJQUNBQXJCQUlBQUFCSUJBQUFOd1FCQUFFR2dBQUFBQUFBQWdnQUFhQmUvd3NURmdBRUFoQUFBV0JYL3dzVEZnQ2F1VjcvQzlNZEFDTUlBUUFBQWdjQ0FBQUFBQWNOQUFFQUFBQURBR0FBeUFBREFFOEFBQUFBQklCQkFBQUFBQUlJQUFFQWlQOGU5ak1BQ2dBQ0FFSUFBZ1FDQUFnQUt3UUNBQUVBU0FRQUFEY0VBUUFCQm9BQUFBQUFBQUlJQUFHZ2kvOGVEakFBQkFJUUFBRmdoUDhlRGpBQW1ybUwvMUlCUHdBakNBRUFBQUlIQWdBQUFBVUhBUUFCQUFjT0FBRUFBQUFEQUdBQXlBQURBRTlJQUFBQUFBV0FRd0FBQUFvQUFnQkRBQVFHQkFBQkFBQUFCUVlFQUFJQUFBQUJCZ0lBQkFBS0JnRUFBUUFBQllCRUFBQUFDZ0FDQUVRQUJBWUVBQUlBQUFBRkJnUUFBd0FBQUFvR0FRQUJBQUFGZ0VVQUFBQUtBQUlBUlFBRUJnUUFBd0FBQUFVR0JBQUVBQUFBQ2dZQkFBRUFBQVdBUmdBQUFBb0FBZ0JHQUFRR0JBQUVBQUFBQlFZRUFBVUFBQUFBQmdJQUFnQUFBQVdBUndBQUFBb0FBZ0JIQUFRR0JBQUVBQUFBQlFZRUFBWUFBQUFLQmdFQUFRQUFCWUJJQUFBQUNnQUNBRWdBQkFZRUFBWUFBQUFGQmdRQUJ3QUFBQW9HQVFBQkFBQUZnRWtBQUFBS0FBSUFTUUFFQmdRQUJ3QUFBQVVHQkFBSUFBQUFBUVlDQUFNQUNnWUJBQUVBQUFXQVNnQUFBQW9BQWdCS0FBUUdCQUFIQUFBQUJRWUVBQWtBQUFBS0JnRUFBUUFBQllCTEFBQUFDZ0FDQUVzQUJBWUVBQWtBQUFBRkJnUUFDZ0FBQUFvR0FRQUJBQUFGZ0V3QUFBQUtBQUlBVEFBRUJnUUFDZ0FBQUFVR0JBQUxBQUFBQVFZQ0FBTUFDZ1lCQUFFQUFBV0FUUUFBQUFvQUFnQk5BQVFHQkFBS0FBQUFCUVlFQUF3QUFBQUtCZ0VBQVFBQUJZQk9BQUFBQ2dBQ0FFNEFCQVlFQUF3QUFBQUZCZ1FBRFFBQUFBb0dBUUFCQUFBRmdFOEFBQUFLQUFJQVR3QUVCZ1FBRFFBQUFBVUdCQUFPQUFBQUNnWUJBQUVBQUFXQVVBQUFBQW9BQWdCUUFBUUdCQUFPQUFBQUJRWUVBQThBQUFBQkJnSUFBd0FLQmdFQUFRQUFCWUJSQUFBQUNnQUNBRkVBQkFZRUFBNEFBQUFGQmdRQUVBQUFBQW9HQVFBQkFBQUZnRklBQUFBS0FBSUFVZ0FFQmdRQUVBQUFBQVVHQkFBUkFBQUFBUVlDQUFNQUNnWUJBQUVBQUFXQVV3QUFBQW9BQWdCVEFBUUdCQUFRQUFBQUJRWUVBQklBQUFBS0JnRUFBUUFBQllCVUFBQUFDZ0FDQUZRQUJBWUVBQklBQUFBRkJnUUFFd0FBQUFvR0FRQUJBQUFGZ0ZVQUFBQUtBQUlBVlFBRUJnUUFFd0FBQUFVR0JBQVVBQUFBQVFZQ0FBTUFDZ1lCQUFFQUFBV0FWZ0FBQUFvQUFnQldBQVFHQkFBVEFBQUFCUVlFQUJVQUFBQUtCZ0VBQVFBQUJZQlhBQUFBQ2dBQ0FGY0FCQVlFQUJVQUFBQUZCZ1FBRmdBQUFBb0dBUUFCQUFBRmdGZ0FBQUFLQUFJQVdBQUVCZ1FBRmdBQUFBVUdCQUFYQUFBQUFRWUNBQVlBQ2dZQkFBRUFBQVdBV1FBQUFBb0FBZ0JaQUFRR0JBQVdBQUFBQlFZRUFCZ0FBQUFLQmdFQUFRQUFCWUJhQUFBQUNnQUNBRm9BQkFZRUFCZ0FBQUFGQmdRQUdRQUFBQW9HQVFBQkFBQUZnRnNBQUFBS0FBSUFXd0FFQmdRQUdRQUFBQVVHQkFBYUFBQUFBUVlDQUFNQUNnWUJBQUVBQUFXQVhBQUFBQW9BQWdCY0FBUUdCQUFaQUFBQUJRWUVBQnNBQUFBS0JnRUFBUUFBQllCZEFBQUFDZ0FDQUYwQUJBWUVBQnNBQUFBRkJnUUFIQUFBQUFvR0FRQUJBQUFGZ0Y0QUFBQUtBQUlBWGdBRUJnUUFIQUFBQUFVR0JBQWRBQUFBQ2dZQkFBRUFBQVdBWHdBQUFBb0FBZ0JmQUFRR0JBQWRBQUFBQlFZRUFCNEFBQUFLQmdFQUFRQUFCWUJnQUFBQUNnQUNBR0FBQkFZRUFCNEFBQUFGQmdRQUh3QUFBQUVHQWdBR0FBb0dBUUFCQUFBRmdHRUFBQUFLQUFJQVlRQUVCZ1FBSHdBQUFBVUdCQUFnQUFBQUFRWUNBQWNBQ2dZQkFBRUFBQVdBWWdBQUFBb0FBZ0JpQUFRR0JBQWdBQUFBQlFZRUFDRUFBQUFLQmdFQUFRQUFCWUJqQUFBQUNnQUNBR01BQkFZRUFDRUFBQUFGQmdRQUlnQUFBQW9HQVFBQkFBQUZnR1FBQUFBS0FBSUFaQUFFQmdRQUlnQUFBQVVHQkFBakFBQUFBUVlDQUFZQUNnWUJBQUVBQUFXQVpRQUFBQW9BQWdCbEFBUUdCQUFpQUFBQUJRWUVBQ1FBQUFBS0JnRUFBUUFBQllCbUFBQUFDZ0FDQUdZQUJBWUVBQ1FBQUFBRkJnUUFKUUFBQUFFR0FnQURBQW9HQVFBQkFBQUZnR2NBQUFBS0FBSUFad0FFQmdRQUpBQUFBQVVHQkFBbUFBQUFDZ1lCQUFFQUFBV0FhQUFBQUFvQUFnQm9BQVFHQkFBbUFBQUFCUVlFQUNjQUFBQUJCZ0lBQmdBS0JnRUFBUUFBQllCcEFBQUFDZ0FDQUdrQUJBWUVBQ1lBQUFBRkJnUUFLQUFBQUFvR0FRQUJBQUFGZ0dvQUFBQUtBQUlBYWdBRUJnUUFJQUFBQUFVR0JBQW9BQUFBQ2dZQkFBRUFBQVdBYXdBQUFBb0FBZ0JyQUFRR0JBQW9BQUFBQlFZRUFDa0FBQUFCQmdJQUJnQUtCZ0VBQVFBQUJZQnNBQUFBQ2dBQ0FHd0FCQVlFQUI0QUFBQUZCZ1FBS2dBQUFBb0dBUUFCQUFBRmdHMEFBQUFLQUFJQWJRQUVCZ1FBS2dBQUFBVUdCQUFyQUFBQUFBWUNBQUlBQXdZQ0FBRUFDd1lRQUd3QUFBQUFBQUFBYmdBQUFBQUFBQUFBQUFXQWJnQUFBQW9BQWdCdUFBUUdCQUFyQUFBQUJRWUVBQ3dBQUFBS0JnRUFBUUFBQllCdkFBQUFDZ0FDQUc4QUJBWUVBQ3dBQUFBRkJnUUFMUUFBQUFBR0FnQUNBQU1HQWdBQkFBc0dFQUJ1QUFBQUFBQUFBSEFBQUFBQUFBQUFBQUFGZ0hBQUFBQUtBQUlBY0FBRUJnUUFMUUFBQUFVR0JBQXVBQUFBQ2dZQkFBRUFBQVdBY1FBQUFBb0FBZ0J4QUFRR0JBQXVBQUFBQlFZRUFDOEFBQUFBQmdJQUFnQURCZ0lBQVFBTEJoQUFBQUFBQUhBQUFBQUFBQUFBY2dBQUFBQUFCWUJ5QUFBQUNnQUNBSElBQkFZRUFDOEFBQUFGQmdRQU1BQUFBQW9HQVFBQkFBQUZnSE1BQUFBS0FBSUFjd0FFQmdRQU1BQUFBQVVHQkFBeEFBQUFBQVlDQUFJQUF3WUNBQUVBQ3dZUUFBQUFBQUJ5QUFBQUFBQUFBSFFBQUFBQUFBV0FkQUFBQUFvQUFnQjBBQVFHQkFBeEFBQUFCUVlFQURJQUFBQUtCZ0VBQVFBQUJZQjFBQUFBQ2dBQ0FIVUFCQVlFQURJQUFBQUZCZ1FBTXdBQUFBQUdBZ0FDQUFNR0FnQUJBQXNHRUFBQUFBQUFkQUFBQUFBQUFBQjJBQUFBQUFBRmdIWUFBQUFLQUFJQWRnQUVCZ1FBTXdBQUFBVUdCQUEwQUFBQUNnWUJBQUVBQUFXQWR3QUFBQW9BQWdCM0FBUUdCQUEwQUFBQUJRWUVBRFVBQUFBQUJnSUFBZ0FEQmdJQUFRQUxCaEFBQUFBQUFIWUFBQUFBQUFBQWVBQUFBQUFBQllCNEFBQUFDZ0FDQUhnQUJBWUVBRFVBQUFBRkJnUUFOZ0FBQUFvR0FRQUJBQUFGZ0hrQUFBQUtBQUlBZVFBRUJnUUFOZ0FBQUFVR0JBQTNBQUFBQUFZQ0FBSUFBd1lDQUFFQUN3WVFBQUFBQUFCNEFBQUFBQUFBQUhvQUFBQUFBQVdBZWdBQUFBb0FBZ0I2QUFRR0JBQTNBQUFBQlFZRUFEZ0FBQUFLQmdFQUFRQUFCWUI3QUFBQUNnQUNBSHNBQkFZRUFEZ0FBQUFGQmdRQU9RQUFBQUVHQWdBREFBb0dBUUFCQUFBRmdId0FBQUFLQUFJQWZBQUVCZ1FBT0FBQUFBVUdCQUE2QUFBQUNnWUJBQUVBQUFXQWZRQUFBQW9BQWdCOUFBUUdCQUE2QUFBQUJRWUVBRHNBQUFBQkJnSUFCZ0FLQmdFQUFRQUFCWUIrQUFBQUNnQUNBSDRBQkFZRUFEb0FBQUFGQmdRQVBBQUFBQW9HQVFBQkFBQUZnSDhBQUFBS0FBSUFmd0FFQmdRQUFnQUFBQVVHQkFBOEFBQUFDZ1lCQUFFQUFBV0FnQUFBQUFvQUFnQ0FBQVFHQkFBOEFBQUFCUVlFQUQwQUFBQUJCZ0lBQXdBS0JnRUFBUUFBQllDQkFBQUFDZ0FDQUlFQUJBWUVBQndBQUFBRkJnUUFQZ0FBQUFFR0FnQURBQW9HQVFBQkFBQUZnSUlBQUFBS0FBSUFnZ0FFQmdRQUZnQUFBQVVHQkFBK0FBQUFDZ1lCQUFFQUFBV0Fnd0FBQUFvQUFnQ0RBQVFHQkFBYkFBQUFCUVlFQUQ4QUFBQUJCZ0lBQmdBS0JnRUFBUUFBQllDRUFBQUFDZ0FDQUlRQUJBWUVBRDhBQUFBRkJnUUFRQUFBQUFBR0FnQUNBQUFBQllDRkFBQUFDZ0FDQUlVQUJBWUVBRDhBQUFBRkJnUUFRUUFBQUFvR0FRQUJBQUFBQUFBQUFBQUFBQT09</t>
        </r>
      </text>
    </comment>
    <comment ref="J337" authorId="0">
      <text>
        <r>
          <rPr>
            <sz val="9"/>
            <color indexed="81"/>
            <rFont val="Tahoma"/>
            <family val="2"/>
          </rPr>
          <t>QzE5SDIzQ2xOMnxNQVNURVIgU0hFRVRQaWN0dXJlIDQ4M3xWbXBEUkRBeE1EQUVBd0lCQUFBQUFBQUFBQUFBQUFDQUFBQUFBQU1BRmdBQUFFTm9aVzFFY21GM0lERXlMakF1TWk0eE1EYzJCQUlRQUROc2VQOWd3S24vQXRvVUFFaGdr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xQUFBQUJBSVFBQUFBQUFBQUFBQUFBSURHQkxseFVRZ1dDQVFBQUFBa0FCZ0lCQUFBQUNRQUdRZ0FBQkFJQWdBQkFBOElBZ0FCQUFPQU1RQUFBQVFDRUFBemJIai9ZTUNwL3dMYUZBQklZSklBQklBQkFBQUFBQUlJQUluZTlmOUlZSklBQ2dBQ0FBSUFOd1FCQUFFQUFBU0FBZ0FBQUFBQ0NBQ0ozdlgvU0dCMEFBb0FBZ0FEQUFJRUFnQUhBQ3NFQWdBQUFFZ0VBQUFHZ0FBQUFBQUFBZ2dBdkhINS8wakljQUFFQWhBQVZrdnkvMGpJY0FDOGNmbi9lL3QzQUNNSUFRQUFBZ2NDQUFBQUFBY05BQUVBQUFBREFHQUF5QUFEQUU0QUFBQUFCSUFEQUFBQUFBSUlBSnZaRHdCSVlHVUFDZ0FDQUFRQU53UUJBQUVBQUFTQUJBQUFBQUFDQ0FCQVVoUUFEN1pIQUFvQUFnQUZBRGNFQVFBQkFBQUVnQVVBQUFBQUFnZ0FoK3IvL3ptNE1RQUtBQUlBQmdBM0JBRUFBUUFBQklBR0FBQUFBQUlJQUFFQTR2OG05ak1BQ2dBQ0FBY0FBZ1FDQUFjQUt3UUNBQUFBU0FRQUFBYUFBQUFBQUFBQ0NBQTBrK1gvSmw0d0FBUUNFQUROYk43L0psNHdBRFNUNWY5WmtUY0FJd2dCQUFBQ0J3SUFBQUFBQncwQUFRQUFBQU1BWUFESUFBTUFUZ0FBQUFBRWdBY0FBQUFBQWdnQXRCblIvNm0vVEFBS0FBSUFDQUEzQkFFQUFRQUFCSUFJQUFBQUFBSUlBR3p4MmY5MmFta0FDZ0FDQUFrQU53UUJBQUVBQUFTQUNRQUFBQUFDQ0FBQUFOUC9FL3NaQUFvQUFnQUtBQUFBQklBS0FBQUFBQUlJQUFBQXRmOFQreGtBQ2dBQ0FBc0FBQUFFZ0FzQUFBQUFBZ2dBQVFDbS93QUFBQUFLQUFJQURBQUFBQVNBREFBQUFBQUNDQUFBQUlqL0FBQUFBQW9BQWdBTkFBQUFCSUFOQUFBQUFBSUlBQUFBZWY4VCt4a0FDZ0FDQUE0QUFBQUVnQTRBQUFBQUFnZ0FBQUNJL3liMk13QUtBQUlBRHdBQUFBU0FEd0FBQUFBQ0NBQUFBS2IvSnZZekFBb0FBZ0FRQUFBQUJJQVFBQUFBQUFJSUFBQUE0djhBQUFBQUNnQUNBQkVBQUFBRWdCRUFBQUFBQWdnQUFBQUFBQUFBQUFBS0FBSUFFZ0FBQUFTQUVnQUFBQUFDQ0FELy93NEE3UVRtL3dvQUFnQVRBQUFBQklBVEFBQUFBQUlJQUFBQUFBRGFDY3ovQ2dBQ0FCUUFBQUFFZ0JRQUFBQUFBZ2dBLy84T0FNY09zdjhLQUFJQUZRQUNCQUlBRVFBckJBSUFBQUJJQkFBQU53UUJBQUVHZ0FBQUFBQUFBZ2dBLzU4U0FNY21zLzhFQWhBQS8xOExBR0RBcWYrWnVSSUF4eWF6L3lNSUFRRC9BUWNCQVA4Q0J3SUFBQUFGQndFQUF3QUhEZ0FCQUFBQUF3QmdBTWdBQXdCRGJBQUFBQUFFZ0JVQUFBQUFBZ2dBQUFEaS85b0p6UDhLQUFJQUZnQUFBQVNBRmdBQUFBQUNDQUFBQU5QLzdRVG0vd29BQWdBWEFBQUFCWUFZQUFBQUNnQUNBQmdBQkFZRUFBRUFBQUFGQmdRQUFnQUFBQW9HQVFBQkFBQUZnQmtBQUFBS0FBSUFHUUFFQmdRQUFnQUFBQVVHQkFBREFBQUFDZ1lCQUFFQUFBV0FHZ0FBQUFvQUFnQWFBQVFHQkFBREFBQUFCUVlFQUFRQUFBQUtCZ0VBQVFBQUJZQWJBQUFBQ2dBQ0FCc0FCQVlFQUFRQUFBQUZCZ1FBQlFBQUFBb0dBUUFCQUFBRmdCd0FBQUFLQUFJQUhBQUVCZ1FBQlFBQUFBVUdCQUFHQUFBQUNnWUJBQUVBQUFXQUhRQUFBQW9BQWdBZEFBUUdCQUFHQUFBQUJRWUVBQWNBQUFBS0JnRUFBUUFBQllBZUFBQUFDZ0FDQUI0QUJBWUVBQWNBQUFBRkJnUUFDQUFBQUFvR0FRQUJBQUFGZ0I4QUFBQUtBQUlBSHdBRUJnUUFBZ0FBQUFVR0JBQUlBQUFBQ2dZQkFBRUFBQVdBSUFBQUFBb0FBZ0FnQUFRR0JBQUdBQUFBQlFZRUFBa0FBQUFLQmdFQUFRQUFCWUFoQUFBQUNnQUNBQ0VBQkFZRUFBa0FBQUFGQmdRQUNnQUFBQW9HQVFBQkFBQUZnQ0lBQUFBS0FBSUFJZ0FFQmdRQUNnQUFBQVVHQkFBTEFBQUFBQVlDQUlBQUFBQUZnQ01BQUFBS0FBSUFJd0FFQmdRQUN3QUFBQVVHQkFBTUFBQUFBQVlDQUlBQUFBQUZnQ1FBQUFBS0FBSUFKQUFFQmdRQURBQUFBQVVHQkFBTkFBQUFBQVlDQUlBQUFBQUZnQ1VBQUFBS0FBSUFKUUFFQmdRQURRQUFBQVVHQkFBT0FBQUFBQVlDQUlBQUFBQUZnQ1lBQUFBS0FBSUFKZ0FFQmdRQURnQUFBQVVHQkFBUEFBQUFBQVlDQUlBQUFBQUZnQ2NBQUFBS0FBSUFKd0FFQmdRQUNnQUFBQVVHQkFBUEFBQUFBQVlDQUlBQUFBQUZnQ2dBQUFBS0FBSUFLQUFFQmdRQUNRQUFBQVVHQkFBUUFBQUFDZ1lCQUFFQUFBV0FLUUFBQUFvQUFnQXBBQVFHQkFBUUFBQUFCUVlFQUJFQUFBQUFCZ0lBZ0FBQUFBV0FLZ0FBQUFvQUFnQXFBQVFHQkFBUkFBQUFCUVlFQUJJQUFBQUFCZ0lBZ0FBQUFBV0FLd0FBQUFvQUFnQXJBQVFHQkFBU0FBQUFCUVlFQUJNQUFBQUFCZ0lBZ0FBQUFBV0FMQUFBQUFvQUFnQXNBQVFHQkFBVEFBQUFCUVlFQUJRQUFBQUtCZ0VBQVFBQUJZQXRBQUFBQ2dBQ0FDMEFCQVlFQUJNQUFBQUZCZ1FBRlFBQUFBQUdBZ0NBQUFBQUJZQXVBQUFBQ2dBQ0FDNEFCQVlFQUJVQUFBQUZCZ1FBRmdBQUFBQUdBZ0NBQUFBQUJZQXZBQUFBQ2dBQ0FDOEFCQVlFQUJBQUFBQUZCZ1FBRmdBQUFBQUdBZ0NBQUFBQUI0QXlBQUFBQkFJUUFBQUFsLzlaS1M4QUFBQ1gveFA3R1FBS0FBSUFNQUFBQ2dJQUJBQUVDZ0lBQVFBTkFnd0FFL3NaQUFBQWwvOEFBQUFBRGdJTUFGa3BMd0FBQUpmL0FBQUFBQThDREFBVCt4a0FSeTZzL3dBQUFBQUFBQWVBTXdBQUFBUUNFQUFBQVBIL05EUDcvd0FBOGYvdEJPYi9DZ0FDQURFQUFBb0NBQVFBQkFvQ0FBRUFEUUlNQU8wRTV2OEFBUEgvQUFBQUFBNENEQUEwTS92L0FBRHgvd0FBQUFBUEFnd0E3UVRtLzBZdUJnQUFBQUFBQUFBQUFBQUFBQUFBQUE9PQ==</t>
        </r>
      </text>
    </comment>
    <comment ref="K337" authorId="0">
      <text>
        <r>
          <rPr>
            <sz val="9"/>
            <color indexed="81"/>
            <rFont val="Tahoma"/>
            <family val="2"/>
          </rPr>
          <t>QzE5SDIzQ2xOMnxNQVNURVIgU0hFRVRQaWN0dXJlIDQ4M3xWbXBEUkRBeE1EQUVBd0lCQUFBQUFBQUFBQUFBQUFDQUFBQUFBQU1BRmdBQUFFTm9aVzFFY21GM0lERXlMakF1TWk0eE1EYzJCQUlRQUROc2VQOWd3S24vQXRvVUFFaGdr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xQUFBQUJBSVFBQUFBQUFBQUFBQUFBSURHQkxseFVRZ1dDQVFBQUFBa0FCZ0lCQUFBQUNRQUdRZ0FBQkFJQWdBQkFBOElBZ0FCQUFPQU1RQUFBQVFDRUFBemJIai9ZTUNwL3dMYUZBQklZSklBQklBQkFBQUFBQUlJQUluZTlmOUlZSklBQ2dBQ0FBSUFOd1FCQUFFQUFBU0FBZ0FBQUFBQ0NBQ0ozdlgvU0dCMEFBb0FBZ0FEQUFJRUFnQUhBQ3NFQWdBQUFFZ0VBQUFHZ0FBQUFBQUFBZ2dBdkhINS8wakljQUFFQWhBQVZrdnkvMGpJY0FDOGNmbi9lL3QzQUNNSUFRQUFBZ2NDQUFBQUFBY05BQUVBQUFBREFHQUF5QUFEQUU0QUFBQUFCSUFEQUFBQUFBSUlBSnZaRHdCSVlHVUFDZ0FDQUFRQU53UUJBQUVBQUFTQUJBQUFBQUFDQ0FCQVVoUUFEN1pIQUFvQUFnQUZBRGNFQVFBQkFBQUVnQVVBQUFBQUFnZ0FoK3IvL3ptNE1RQUtBQUlBQmdBM0JBRUFBUUFBQklBR0FBQUFBQUlJQUFFQTR2OG05ak1BQ2dBQ0FBY0FBZ1FDQUFjQUt3UUNBQUFBU0FRQUFBYUFBQUFBQUFBQ0NBQTBrK1gvSmw0d0FBUUNFQUROYk43L0psNHdBRFNUNWY5WmtUY0FJd2dCQUFBQ0J3SUFBQUFBQncwQUFRQUFBQU1BWUFESUFBTUFUZ0FBQUFBRWdBY0FBQUFBQWdnQXRCblIvNm0vVEFBS0FBSUFDQUEzQkFFQUFRQUFCSUFJQUFBQUFBSUlBR3p4MmY5MmFta0FDZ0FDQUFrQU53UUJBQUVBQUFTQUNRQUFBQUFDQ0FBQUFOUC9FL3NaQUFvQUFnQUtBQUFBQklBS0FBQUFBQUlJQUFBQXRmOFQreGtBQ2dBQ0FBc0FBQUFFZ0FzQUFBQUFBZ2dBQVFDbS93QUFBQUFLQUFJQURBQUFBQVNBREFBQUFBQUNDQUFBQUlqL0FBQUFBQW9BQWdBTkFBQUFCSUFOQUFBQUFBSUlBQUFBZWY4VCt4a0FDZ0FDQUE0QUFBQUVnQTRBQUFBQUFnZ0FBQUNJL3liMk13QUtBQUlBRHdBQUFBU0FEd0FBQUFBQ0NBQUFBS2IvSnZZekFBb0FBZ0FRQUFBQUJJQVFBQUFBQUFJSUFBQUE0djhBQUFBQUNnQUNBQkVBQUFBRWdCRUFBQUFBQWdnQUFBQUFBQUFBQUFBS0FBSUFFZ0FBQUFTQUVnQUFBQUFDQ0FELy93NEE3UVRtL3dvQUFnQVRBQUFBQklBVEFBQUFBQUlJQUFBQUFBRGFDY3ovQ2dBQ0FCUUFBQUFFZ0JRQUFBQUFBZ2dBLy84T0FNY09zdjhLQUFJQUZRQUNCQUlBRVFBckJBSUFBQUJJQkFBQU53UUJBQUVHZ0FBQUFBQUFBZ2dBLzU4U0FNY21zLzhFQWhBQS8xOExBR0RBcWYrWnVSSUF4eWF6L3lNSUFRRC9BUWNCQVA4Q0J3SUFBQUFGQndFQUF3QUhEZ0FCQUFBQUF3QmdBTWdBQXdCRGJBQUFBQUFFZ0JVQUFBQUFBZ2dBQUFEaS85b0p6UDhLQUFJQUZnQUFBQVNBRmdBQUFBQUNDQUFBQU5QLzdRVG0vd29BQWdBWEFBQUFCWUFZQUFBQUNnQUNBQmdBQkFZRUFBRUFBQUFGQmdRQUFnQUFBQW9HQVFBQkFBQUZnQmtBQUFBS0FBSUFHUUFFQmdRQUFnQUFBQVVHQkFBREFBQUFDZ1lCQUFFQUFBV0FHZ0FBQUFvQUFnQWFBQVFHQkFBREFBQUFCUVlFQUFRQUFBQUtCZ0VBQVFBQUJZQWJBQUFBQ2dBQ0FCc0FCQVlFQUFRQUFBQUZCZ1FBQlFBQUFBb0dBUUFCQUFBRmdCd0FBQUFLQUFJQUhBQUVCZ1FBQlFBQUFBVUdCQUFHQUFBQUNnWUJBQUVBQUFXQUhRQUFBQW9BQWdBZEFBUUdCQUFHQUFBQUJRWUVBQWNBQUFBS0JnRUFBUUFBQllBZUFBQUFDZ0FDQUI0QUJBWUVBQWNBQUFBRkJnUUFDQUFBQUFvR0FRQUJBQUFGZ0I4QUFBQUtBQUlBSHdBRUJnUUFBZ0FBQUFVR0JBQUlBQUFBQ2dZQkFBRUFBQVdBSUFBQUFBb0FBZ0FnQUFRR0JBQUdBQUFBQlFZRUFBa0FBQUFLQmdFQUFRQUFCWUFoQUFBQUNnQUNBQ0VBQkFZRUFBa0FBQUFGQmdRQUNnQUFBQW9HQVFBQkFBQUZnQ0lBQUFBS0FBSUFJZ0FFQmdRQUNnQUFBQVVHQkFBTEFBQUFBQVlDQUlBQUFBQUZnQ01BQUFBS0FBSUFJd0FFQmdRQUN3QUFBQVVHQkFBTUFBQUFBQVlDQUlBQUFBQUZnQ1FBQUFBS0FBSUFKQUFFQmdRQURBQUFBQVVHQkFBTkFBQUFBQVlDQUlBQUFBQUZnQ1VBQUFBS0FBSUFKUUFFQmdRQURRQUFBQVVHQkFBT0FBQUFBQVlDQUlBQUFBQUZnQ1lBQUFBS0FBSUFKZ0FFQmdRQURnQUFBQVVHQkFBUEFBQUFBQVlDQUlBQUFBQUZnQ2NBQUFBS0FBSUFKd0FFQmdRQUNnQUFBQVVHQkFBUEFBQUFBQVlDQUlBQUFBQUZnQ2dBQUFBS0FBSUFLQUFFQmdRQUNRQUFBQVVHQkFBUUFBQUFDZ1lCQUFFQUFBV0FLUUFBQUFvQUFnQXBBQVFHQkFBUUFBQUFCUVlFQUJFQUFBQUFCZ0lBZ0FBQUFBV0FLZ0FBQUFvQUFnQXFBQVFHQkFBUkFBQUFCUVlFQUJJQUFBQUFCZ0lBZ0FBQUFBV0FLd0FBQUFvQUFnQXJBQVFHQkFBU0FBQUFCUVlFQUJNQUFBQUFCZ0lBZ0FBQUFBV0FMQUFBQUFvQUFnQXNBQVFHQkFBVEFBQUFCUVlFQUJRQUFBQUtCZ0VBQVFBQUJZQXRBQUFBQ2dBQ0FDMEFCQVlFQUJNQUFBQUZCZ1FBRlFBQUFBQUdBZ0NBQUFBQUJZQXVBQUFBQ2dBQ0FDNEFCQVlFQUJVQUFBQUZCZ1FBRmdBQUFBQUdBZ0NBQUFBQUJZQXZBQUFBQ2dBQ0FDOEFCQVlFQUJBQUFBQUZCZ1FBRmdBQUFBQUdBZ0NBQUFBQUI0QXlBQUFBQkFJUUFBQUFsLzlaS1M4QUFBQ1gveFA3R1FBS0FBSUFNQUFBQ2dJQUJBQUVDZ0lBQVFBTkFnd0FFL3NaQUFBQWwvOEFBQUFBRGdJTUFGa3BMd0FBQUpmL0FBQUFBQThDREFBVCt4a0FSeTZzL3dBQUFBQUFBQWVBTXdBQUFBUUNFQUFBQVBIL05EUDcvd0FBOGYvdEJPYi9DZ0FDQURFQUFBb0NBQVFBQkFvQ0FBRUFEUUlNQU8wRTV2OEFBUEgvQUFBQUFBNENEQUEwTS92L0FBRHgvd0FBQUFBUEFnd0E3UVRtLzBZdUJnQUFBQUFBQUFBQUFBQUFBQUFBQUE9PQ==</t>
        </r>
      </text>
    </comment>
    <comment ref="J338" authorId="0">
      <text>
        <r>
          <rPr>
            <sz val="9"/>
            <color indexed="81"/>
            <rFont val="Tahoma"/>
            <family val="2"/>
          </rPr>
          <t>QzIwSDIxTjNPMnxNQVNURVIgU0hFRVRQaWN0dXJlIDUxMXxWbXBEUkRBeE1EQUVBd0lCQUFBQUFBQUFBQUFBQUFDQUFBQUFBQU1BRmdBQUFFTm9aVzFFY21GM0lERXlMakF1TWk0eE1EYzJCQUlRQUIxYXEvK05uV1AvMmZ3aEFGa2N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5QUFBQUJBSVFBQUFBQUFBQUFBQUFBSURHQkQvUG9RZ1dDQVFBQUFBa0FCZ0lCQUFBQUNRQUdRZ0FBQkFJQWdBQkFBOElBZ0FCQUFPQU9BQUFBQVFDRUFBZFdxdi9qWjFqLzluOElRQlpISjRBQklBQkFBQUFBQUlJQUNvTHpQLzBTMmNBQ2dBQ0FBSUFOd1FCQUFFQUFBU0FBZ0FBQUFBQ0NBQXljK2Yvc1g5ekFBb0FBZ0FEQUFJRUFnQUhBQ3NFQWdBQUFFZ0VBQUFHZ0FBQUFBQUFBZ2dBWlFici83SG5id0FFQWhBQS85L2ovN0huYndCbEJ1di81QnAzQUNNSUFRQUFBZ2NDQUFBQUFBY05BQUVBQUFBREFHQUF5QUFEQUU0QUFBQUFCSUFEQUFBQUFBSUlBUG1WNnYrZVZaRUFDZ0FDQUFRQU53UUJBQUVBQUFTQUJBQUFBQUFDQ0FBQS9nVUFXNG1kQUFvQUFnQUZBRGNFQVFBQkFBQUVnQVVBQUFBQUFnZ0FRRU1lQUNybml3QUtBQUlBQmdBQ0JBSUFDQUFyQkFJQUFBQklCQUFBTndRQkFBRUdnQUFBQUFBQUFnZ0FRT01oQUNyL2h3QUVBaEFBUUtNYUFDci9od0RaL0NFQUtyK1BBQ01JQVFBQUFnY0NBQUFBQUFjTkFBRUFBQUFEQUdBQXlBQURBRThBQUFBQUJJQUdBQUFBQUFJSUFIZ2dHd0E5RVc0QUNnQUNBQWNBTndRQkFBRUFBQVNBQndBQUFBQUNDQUJ5dVAvL2dOMWhBQW9BQWdBSUFEY0VBUUFCQUFBRWdBZ0FBQUFBQWdnQVkrakkvd1oyU1FBS0FBSUFDUUFBQUFTQUNRQUFBQUFDQ0FDOU05Ly9HbU0xQUFvQUFnQUtBQUFBQklBS0FBQUFBQUlJQUFBQTAvOFQreGtBQ2dBQ0FBc0FBQUFFZ0FzQUFBQUFBZ2dBRXlxMS85b2RIUUFLQUFJQURBQUNCQUlBQndBckJBSUFBQUJJQkFBQUJvQUFBQUFBQUFJSUFFYTl1UC9haFJrQUJBSVFBT0NXc2YvYWhSa0FScjI0L3cyNUlBQWpDQUVBQUFJSEFnQUFBQUFIRFFBQkFBQUFBd0JnQU1nQUF3Qk9BQUFBQUFTQURBQUFBQUFDQ0FCUTdhNy9Cblk2QUFvQUFnQU5BQUlFQWdBSEFDc0VBZ0FCQUVnRUFBQUdnQUFBQUFBQUFnZ0FnNEN5L3diZU5nQUVBaEFBSFZxci93YmVOZ0NEZ0xML2JVUkZBQ01JQVFBQUFnY0NBQUFBQlFjQkFBRUFCdzRBQVFBQUFBTUFZQURJQUFNQVRrZ0FBQUFBQklBTkFBQUFBQUlJQUFBQTR2OEFBQUFBQ2dBQ0FBNEFBQUFFZ0E0QUFBQUFBZ2dBQUFBQUFBQUFBQUFLQUFJQUR3QUFBQVNBRHdBQUFBQUNDQUQvL3c0QTdRVG0vd29BQWdBUUFBQUFCSUFRQUFBQUFBSUlBQUFBQUFEYUNjei9DZ0FDQUJFQUFBQUVnQkVBQUFBQUFnZ0EvLzhPQU1jT3N2OEtBQUlBRWdBQ0JBSUFDQUFyQkFJQUFBQklCQUFBTndRQkFBRUdnQUFBQUFBQUFnZ0EvNThTQU1jbXJ2OEVBaEFBLzE4TEFNY21yditadVJJQXgrYTEveU1JQVFBQUFnY0NBQUFBQUFjTkFBRUFBQUFEQUdBQXlBQURBRThBQUFBQUJJQVNBQUFBQUFJSUFBQUFBQUMwRTVqL0NnQUNBQk1BQUFBRWdCTUFBQUFBQWdnQS8vOE9BS0FZZnY4S0FBSUFGQUFBQUFTQUZBQUFBQUFDQ0FBQUFBQUFqUjFrL3dvQUFnQVZBQUFBQklBVkFBQUFBQUlJQUFBQTR2K05IV1QvQ2dBQ0FCWUFBQUFFZ0JZQUFBQUFBZ2dBQUFEVC82QVlmdjhLQUFJQUZ3QUFBQVNBRndBQUFBQUNDQUFBQU9ML3RCT1kvd29BQWdBWUFBQUFCSUFZQUFBQUFBSUlBQUFBNHYvYUNjei9DZ0FDQUJrQUFBQUVnQmtBQUFBQUFnZ0FBQURULyswRTV2OEtBQUlBR2dBQUFBV0FHd0FBQUFvQUFnQWJBQVFHQkFBQkFBQUFCUVlFQUFJQUFBQUtCZ0VBQVFBQUJZQWNBQUFBQ2dBQ0FCd0FCQVlFQUFJQUFBQUZCZ1FBQXdBQUFBb0dBUUFCQUFBRmdCMEFBQUFLQUFJQUhRQUVCZ1FBQXdBQUFBVUdCQUFFQUFBQUNnWUJBQUVBQUFXQUhnQUFBQW9BQWdBZUFBUUdCQUFFQUFBQUJRWUVBQVVBQUFBS0JnRUFBUUFBQllBZkFBQUFDZ0FDQUI4QUJBWUVBQVVBQUFBRkJnUUFCZ0FBQUFvR0FRQUJBQUFGZ0NBQUFBQUtBQUlBSUFBRUJnUUFCZ0FBQUFVR0JBQUhBQUFBQ2dZQkFBRUFBQVdBSVFBQUFBb0FBZ0FoQUFRR0JBQUNBQUFBQlFZRUFBY0FBQUFLQmdFQUFRQUFCWUFpQUFBQUNnQUNBQ0lBQkFZRUFBRUFBQUFGQmdRQUNBQUFBQW9HQVFBQkFBQUZnQ01BQUFBS0FBSUFJd0FFQmdRQUNBQUFBQVVHQkFBSkFBQUFBQVlDQUlBQUFBQUZnQ1FBQUFBS0FBSUFKQUFFQmdRQUNRQUFBQVVHQkFBS0FBQUFBQVlDQUlBQUFBQUZnQ1VBQUFBS0FBSUFKUUFFQmdRQUNnQUFBQVVHQkFBTEFBQUFBQVlDQUlBQUFBQUZnQ1lBQUFBS0FBSUFKZ0FFQmdRQUN3QUFBQVVHQkFBTUFBQUFBQVlDQUlBQUFBQUZnQ2NBQUFBS0FBSUFKd0FFQmdRQUNBQUFBQVVHQkFBTUFBQUFBQVlDQUlBQUFBQUZnQ2dBQUFBS0FBSUFLQUFFQmdRQUNnQUFBQVVHQkFBTkFBQUFBQUFGZ0NrQUFBQUtBQUlBS1FBRUJnUUFEUUFBQUFVR0JBQU9BQUFBQUFZQ0FJQUFBQUFGZ0NvQUFBQUtBQUlBS2dBRUJnUUFEZ0FBQUFVR0JBQVBBQUFBQUFZQ0FJQUFBQUFGZ0NzQUFBQUtBQUlBS3dBRUJnUUFEd0FBQUFVR0JBQVFBQUFBQUFZQ0FJQUFBQUFGZ0N3QUFBQUtBQUlBTEFBRUJnUUFFQUFBQUFVR0JBQVJBQUFBQ2dZQkFBRUFBQVdBTFFBQUFBb0FBZ0F0QUFRR0JBQVJBQUFBQlFZRUFCSUFBQUFLQmdFQUFRQUFCWUF1QUFBQUNnQUNBQzRBQkFZRUFCSUFBQUFGQmdRQUV3QUFBQUFHQWdDQUFBQUFCWUF2QUFBQUNnQUNBQzhBQkFZRUFCTUFBQUFGQmdRQUZBQUFBQUFHQWdDQUFBQUFCWUF3QUFBQUNnQUNBREFBQkFZRUFCUUFBQUFGQmdRQUZRQUFBQUFHQWdDQUFBQUFCWUF4QUFBQUNnQUNBREVBQkFZRUFCVUFBQUFGQmdRQUZnQUFBQUFHQWdDQUFBQUFCWUF5QUFBQUNnQUNBRElBQkFZRUFCWUFBQUFGQmdRQUZ3QUFBQUFHQWdDQUFBQUFCWUF6QUFBQUNnQUNBRE1BQkFZRUFCSUFBQUFGQmdRQUZ3QUFBQUFHQWdDQUFBQUFCWUEwQUFBQUNnQUNBRFFBQkFZRUFCQUFBQUFGQmdRQUdBQUFBQUFHQWdDQUFBQUFCWUExQUFBQUNnQUNBRFVBQkFZRUFCZ0FBQUFGQmdRQUdRQUFBQUFHQWdDQUFBQUFCWUEyQUFBQUNnQUNBRFlBQkFZRUFBMEFBQUFGQmdRQUdRQUFBQUFHQWdDQUFBQUFCNEE1QUFBQUJBSVFBSUU5eHY5UzdUOEFnVDNHLzlFVU1BQUtBQUlBTndBQUNnSUFCQUFFQ2dJQUFRQU5BZ3dBMFJRd0FJRTl4djhBQUFBQURnSU1BRkx0UHdDQlBjYi9BQUFBQUE4Q0RBRFJGREFBQWhiVy93QUFBQUFBQUFlQU9nQUFBQVFDRUFBQUFQSC9ORFA3L3dBQThmL3RCT2IvQ2dBQ0FEZ0FBQW9DQUFRQUJBb0NBQUVBRFFJTUFPMEU1djhBQVBIL0FBQUFBQTRDREFBME0vdi9BQUR4L3dBQUFBQVBBZ3dBN1FUbS8wWXVCZ0FBQUFBQUFBQUhnRHNBQUFBRUFoQUFBQUR4LytkR2svOEFBUEgvb0JoKy93b0FBZ0E1QUFBS0FnQUVBQVFLQWdBQkFBMENEQUNnR0g3L0FBRHgvd0FBQUFBT0Fnd0E1MGFUL3dBQThmOEFBQUFBRHdJTUFLQVlmdjlHTGdZQUFBQUFBQUFBQUFBQUFBQUFBQUE9</t>
        </r>
      </text>
    </comment>
    <comment ref="K338" authorId="0">
      <text>
        <r>
          <rPr>
            <sz val="9"/>
            <color indexed="81"/>
            <rFont val="Tahoma"/>
            <family val="2"/>
          </rPr>
          <t>QzIwSDIxTjNPMnxNQVNURVIgU0hFRVRQaWN0dXJlIDUxMXxWbXBEUkRBeE1EQUVBd0lCQUFBQUFBQUFBQUFBQUFDQUFBQUFBQU1BRmdBQUFFTm9aVzFFY21GM0lERXlMakF1TWk0eE1EYzJCQUlRQUIxYXEvK05uV1AvMmZ3aEFGa2N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5QUFBQUJBSVFBQUFBQUFBQUFBQUFBSURHQkQvUG9RZ1dDQVFBQUFBa0FCZ0lCQUFBQUNRQUdRZ0FBQkFJQWdBQkFBOElBZ0FCQUFPQU9BQUFBQVFDRUFBZFdxdi9qWjFqLzluOElRQlpISjRBQklBQkFBQUFBQUlJQUNvTHpQLzBTMmNBQ2dBQ0FBSUFOd1FCQUFFQUFBU0FBZ0FBQUFBQ0NBQXljK2Yvc1g5ekFBb0FBZ0FEQUFJRUFnQUhBQ3NFQWdBQUFFZ0VBQUFHZ0FBQUFBQUFBZ2dBWlFici83SG5id0FFQWhBQS85L2ovN0huYndCbEJ1di81QnAzQUNNSUFRQUFBZ2NDQUFBQUFBY05BQUVBQUFBREFHQUF5QUFEQUU0QUFBQUFCSUFEQUFBQUFBSUlBUG1WNnYrZVZaRUFDZ0FDQUFRQU53UUJBQUVBQUFTQUJBQUFBQUFDQ0FBQS9nVUFXNG1kQUFvQUFnQUZBRGNFQVFBQkFBQUVnQVVBQUFBQUFnZ0FRRU1lQUNybml3QUtBQUlBQmdBQ0JBSUFDQUFyQkFJQUFBQklCQUFBTndRQkFBRUdnQUFBQUFBQUFnZ0FRT01oQUNyL2h3QUVBaEFBUUtNYUFDci9od0RaL0NFQUtyK1BBQ01JQVFBQUFnY0NBQUFBQUFjTkFBRUFBQUFEQUdBQXlBQURBRThBQUFBQUJJQUdBQUFBQUFJSUFIZ2dHd0E5RVc0QUNnQUNBQWNBTndRQkFBRUFBQVNBQndBQUFBQUNDQUJ5dVAvL2dOMWhBQW9BQWdBSUFEY0VBUUFCQUFBRWdBZ0FBQUFBQWdnQVkrakkvd1oyU1FBS0FBSUFDUUFBQUFTQUNRQUFBQUFDQ0FDOU05Ly9HbU0xQUFvQUFnQUtBQUFBQklBS0FBQUFBQUlJQUFBQTAvOFQreGtBQ2dBQ0FBc0FBQUFFZ0FzQUFBQUFBZ2dBRXlxMS85b2RIUUFLQUFJQURBQUNCQUlBQndBckJBSUFBQUJJQkFBQUJvQUFBQUFBQUFJSUFFYTl1UC9haFJrQUJBSVFBT0NXc2YvYWhSa0FScjI0L3cyNUlBQWpDQUVBQUFJSEFnQUFBQUFIRFFBQkFBQUFBd0JnQU1nQUF3Qk9BQUFBQUFTQURBQUFBQUFDQ0FCUTdhNy9Cblk2QUFvQUFnQU5BQUlFQWdBSEFDc0VBZ0FCQUVnRUFBQUdnQUFBQUFBQUFnZ0FnNEN5L3diZU5nQUVBaEFBSFZxci93YmVOZ0NEZ0xML2JVUkZBQ01JQVFBQUFnY0NBQUFBQlFjQkFBRUFCdzRBQVFBQUFBTUFZQURJQUFNQVRrZ0FBQUFBQklBTkFBQUFBQUlJQUFBQTR2OEFBQUFBQ2dBQ0FBNEFBQUFFZ0E0QUFBQUFBZ2dBQUFBQUFBQUFBQUFLQUFJQUR3QUFBQVNBRHdBQUFBQUNDQUQvL3c0QTdRVG0vd29BQWdBUUFBQUFCSUFRQUFBQUFBSUlBQUFBQUFEYUNjei9DZ0FDQUJFQUFBQUVnQkVBQUFBQUFnZ0EvLzhPQU1jT3N2OEtBQUlBRWdBQ0JBSUFDQUFyQkFJQUFBQklCQUFBTndRQkFBRUdnQUFBQUFBQUFnZ0EvNThTQU1jbXJ2OEVBaEFBLzE4TEFNY21yditadVJJQXgrYTEveU1JQVFBQUFnY0NBQUFBQUFjTkFBRUFBQUFEQUdBQXlBQURBRThBQUFBQUJJQVNBQUFBQUFJSUFBQUFBQUMwRTVqL0NnQUNBQk1BQUFBRWdCTUFBQUFBQWdnQS8vOE9BS0FZZnY4S0FBSUFGQUFBQUFTQUZBQUFBQUFDQ0FBQUFBQUFqUjFrL3dvQUFnQVZBQUFBQklBVkFBQUFBQUlJQUFBQTR2K05IV1QvQ2dBQ0FCWUFBQUFFZ0JZQUFBQUFBZ2dBQUFEVC82QVlmdjhLQUFJQUZ3QUFBQVNBRndBQUFBQUNDQUFBQU9ML3RCT1kvd29BQWdBWUFBQUFCSUFZQUFBQUFBSUlBQUFBNHYvYUNjei9DZ0FDQUJrQUFBQUVnQmtBQUFBQUFnZ0FBQURULyswRTV2OEtBQUlBR2dBQUFBV0FHd0FBQUFvQUFnQWJBQVFHQkFBQkFBQUFCUVlFQUFJQUFBQUtCZ0VBQVFBQUJZQWNBQUFBQ2dBQ0FCd0FCQVlFQUFJQUFBQUZCZ1FBQXdBQUFBb0dBUUFCQUFBRmdCMEFBQUFLQUFJQUhRQUVCZ1FBQXdBQUFBVUdCQUFFQUFBQUNnWUJBQUVBQUFXQUhnQUFBQW9BQWdBZUFBUUdCQUFFQUFBQUJRWUVBQVVBQUFBS0JnRUFBUUFBQllBZkFBQUFDZ0FDQUI4QUJBWUVBQVVBQUFBRkJnUUFCZ0FBQUFvR0FRQUJBQUFGZ0NBQUFBQUtBQUlBSUFBRUJnUUFCZ0FBQUFVR0JBQUhBQUFBQ2dZQkFBRUFBQVdBSVFBQUFBb0FBZ0FoQUFRR0JBQUNBQUFBQlFZRUFBY0FBQUFLQmdFQUFRQUFCWUFpQUFBQUNnQUNBQ0lBQkFZRUFBRUFBQUFGQmdRQUNBQUFBQW9HQVFBQkFBQUZnQ01BQUFBS0FBSUFJd0FFQmdRQUNBQUFBQVVHQkFBSkFBQUFBQVlDQUlBQUFBQUZnQ1FBQUFBS0FBSUFKQUFFQmdRQUNRQUFBQVVHQkFBS0FBQUFBQVlDQUlBQUFBQUZnQ1VBQUFBS0FBSUFKUUFFQmdRQUNnQUFBQVVHQkFBTEFBQUFBQVlDQUlBQUFBQUZnQ1lBQUFBS0FBSUFKZ0FFQmdRQUN3QUFBQVVHQkFBTUFBQUFBQVlDQUlBQUFBQUZnQ2NBQUFBS0FBSUFKd0FFQmdRQUNBQUFBQVVHQkFBTUFBQUFBQVlDQUlBQUFBQUZnQ2dBQUFBS0FBSUFLQUFFQmdRQUNnQUFBQVVHQkFBTkFBQUFBQUFGZ0NrQUFBQUtBQUlBS1FBRUJnUUFEUUFBQUFVR0JBQU9BQUFBQUFZQ0FJQUFBQUFGZ0NvQUFBQUtBQUlBS2dBRUJnUUFEZ0FBQUFVR0JBQVBBQUFBQUFZQ0FJQUFBQUFGZ0NzQUFBQUtBQUlBS3dBRUJnUUFEd0FBQUFVR0JBQVFBQUFBQUFZQ0FJQUFBQUFGZ0N3QUFBQUtBQUlBTEFBRUJnUUFFQUFBQUFVR0JBQVJBQUFBQ2dZQkFBRUFBQVdBTFFBQUFBb0FBZ0F0QUFRR0JBQVJBQUFBQlFZRUFCSUFBQUFLQmdFQUFRQUFCWUF1QUFBQUNnQUNBQzRBQkFZRUFCSUFBQUFGQmdRQUV3QUFBQUFHQWdDQUFBQUFCWUF2QUFBQUNnQUNBQzhBQkFZRUFCTUFBQUFGQmdRQUZBQUFBQUFHQWdDQUFBQUFCWUF3QUFBQUNnQUNBREFBQkFZRUFCUUFBQUFGQmdRQUZRQUFBQUFHQWdDQUFBQUFCWUF4QUFBQUNnQUNBREVBQkFZRUFCVUFBQUFGQmdRQUZnQUFBQUFHQWdDQUFBQUFCWUF5QUFBQUNnQUNBRElBQkFZRUFCWUFBQUFGQmdRQUZ3QUFBQUFHQWdDQUFBQUFCWUF6QUFBQUNnQUNBRE1BQkFZRUFCSUFBQUFGQmdRQUZ3QUFBQUFHQWdDQUFBQUFCWUEwQUFBQUNnQUNBRFFBQkFZRUFCQUFBQUFGQmdRQUdBQUFBQUFHQWdDQUFBQUFCWUExQUFBQUNnQUNBRFVBQkFZRUFCZ0FBQUFGQmdRQUdRQUFBQUFHQWdDQUFBQUFCWUEyQUFBQUNnQUNBRFlBQkFZRUFBMEFBQUFGQmdRQUdRQUFBQUFHQWdDQUFBQUFCNEE1QUFBQUJBSVFBSUU5eHY5UzdUOEFnVDNHLzlFVU1BQUtBQUlBTndBQUNnSUFCQUFFQ2dJQUFRQU5BZ3dBMFJRd0FJRTl4djhBQUFBQURnSU1BRkx0UHdDQlBjYi9BQUFBQUE4Q0RBRFJGREFBQWhiVy93QUFBQUFBQUFlQU9nQUFBQVFDRUFBQUFQSC9ORFA3L3dBQThmL3RCT2IvQ2dBQ0FEZ0FBQW9DQUFRQUJBb0NBQUVBRFFJTUFPMEU1djhBQVBIL0FBQUFBQTRDREFBME0vdi9BQUR4L3dBQUFBQVBBZ3dBN1FUbS8wWXVCZ0FBQUFBQUFBQUhnRHNBQUFBRUFoQUFBQUR4LytkR2svOEFBUEgvb0JoKy93b0FBZ0E1QUFBS0FnQUVBQVFLQWdBQkFBMENEQUNnR0g3L0FBRHgvd0FBQUFBT0Fnd0E1MGFUL3dBQThmOEFBQUFBRHdJTUFLQVlmdjlHTGdZQUFBQUFBQUFBQUFBQUFBQUFBQUE9</t>
        </r>
      </text>
    </comment>
    <comment ref="J339" authorId="0">
      <text>
        <r>
          <rPr>
            <sz val="9"/>
            <color indexed="81"/>
            <rFont val="Tahoma"/>
            <family val="2"/>
          </rPr>
          <t>QzI1SDMwTjRPfE1BU1RFUiBTSEVFVFBpY3R1cmUgNDc1fFZtcERSREF4TURBRUF3SUJBQUFBQUFBQUFBQUFBQUNBQUFBQUFBTUFGZ0FBQUVOb1pXMUVjbUYzSURFeUxqQXVNaTR4TURjMkJBSVFBQldvWHYvYWljdi9Pc0U1QUdRMzF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pBQUFBQkFJUUFBQUFBQUFBQUFBQUFJREdCQjJTWnhVV0NBUUFBQUFrQUJnSUJBQUFBQ1FBR1FnQUFCQUlBZ0FCQUE4SUFnQUJBQU9BUkFBQUFBUUNFQUFWcUY3LzJvbkwvenJCT1FCa045VUFCSUFCQUFBQUFBSUlBT2g3TWdCUWFFY0FDZ0FDQUFJQU53UUJBQUVBQUFTQUFnQUFBQUFDQ0FCREF5NEFpQkpsQUFvQUFnQURBQUFBQklBREFBQUFBQUlJQU54T0d3QUFoM3dBQ2dBQ0FBUUFOd1FCQUFFQUFBU0FCQUFBQUFBQ0NBQVUrVGdBcGYrQUFBb0FBZ0FGQURjRUFRQUJBQUFFZ0FVQUFBQUFBZ2dBY0FjYkFPbXpOQUFLQUFJQUJnQUNCQUlBQndBckJBSUFBQUJJQkFBQUJvQUFBQUFBQUFJSUFLU2FIZ0RwR3pFQUJBSVFBRDEwRndEcEd6RUFwSm9lQUJ4UE9BQWpDQUVBQUFJSEFnQUFBQUFIRFFBQkFBQUFBd0JnQU1nQUF3Qk9BQUFBQUFTQUJnQUFBQUFDQ0FCbXRDRUFkM1FYQUFvQUFnQUhBRGNFQVFBQkFBQUVnQWNBQUFBQUFnZ0FBQUFQQUFBQUFBQUtBQUlBQ0FBQUFBU0FDQUFBQUFBQ0NBRC8veDBBN1FUbS93b0FBZ0FKQUFBQUJJQUpBQUFBQUFJSUFQLy9EZ0RhQ2N6L0NnQUNBQW9BQUFBRWdBb0FBQUFBQWdnQUFBRHgvOW9KelA4S0FBSUFDd0FBQUFTQUN3QUFBQUFDQ0FBQUFPTC83UVRtL3dvQUFnQU1BQUFBQklBTUFBQUFBQUlJQUFBQThmOEFBQUFBQ2dBQ0FBMEFBQUFFZ0EwQUFBQUFBZ2dBbWt2ZS8zZDBGd0FLQUFJQURnQUNCQUlBQ0FBckJBSUFBQUJJQkFBQU53UUJBQUVHZ0FBQUFBQUFBZ2dBbXV2aC8zZU1Fd0FFQWhBQW1xdmEvM2VNRXdBekJlTC9kMHdiQUNNSUFRQUFBZ2NDQUFBQUFBY05BQUVBQUFBREFHQUF5QUFEQUU4QUFBQUFCSUFPQUFBQUFBSUlBSkQ0NVAvcHN6UUFDZ0FDQUE4QUFBQUVnQThBQUFBQUFnZ0Fjd3ZKL3hlK0tRQUtBQUlBRUFBM0JBRUFBUUFBQklBUUFBQUFBQUlJQVB5V3NmOStjandBQ2dBQ0FCRUFOd1FCQUFFQUFBU0FFUUFBQUFBQ0NBQ2hEN2IvdHh4YUFBb0FBZ0FTQUFJRUFnQUhBQ3NFQWdBQUFFZ0VBQUFHZ0FBQUFBQUFBZ2dBMUtLNS83ZUVWZ0FFQWhBQWJueXkvN2VFVmdEVW9ybi82cmRkQUNNSUFRQUFBZ2NDQUFBQUFBY05BQUVBQUFBREFHQUF5QUFEQUU0QUFBQUFCSUFTQUFBQUFBSUlBQ3FibnY4ZDBXd0FDZ0FDQUJNQU53UUJBQUVBQUFTQUV3QUFBQUFDQ0FEUEU2UC9WbnVLQUFvQUFnQVVBQUFBQklBVUFBQUFBQUlJQUhpMHZmOFNUWmdBQ2dBQ0FCVUFBQUFFZ0JVQUFBQUFBZ2dBV01xNC8xSGx0UUFLQUFJQUZnQUNCQUlBQndBckJBSUFBUUJJQkFBQUJvQUFBQUFBQUFJSUFJeGR2UDlSVGJJQUJBSVFBQ1UzdGY5UlRiSUFqRjI4LzdpendBQWpDQUVBQUFJSEFnQUFBQVVIQVFBQkFBY09BQUVBQUFBREFHQUF5QUFEQUU1SUFBQUFBQVNBRmdBQUFBQUNDQUFnSUp2LzlsMjZBQW9BQWdBWEFBQUFCSUFYQUFBQUFBSUlBRHlaaXY5OFo5TUFDZ0FDQUJnQUFBQUVnQmdBQUFBQUFnZ0ErNlpzL3pDYzBRQUtBQUlBR1FBQ0JBSUFCd0FyQkFJQUFBQklCQUFBQm9BQUFBQUFBQUlJQUM4NmNQOHdCTTRBQkFJUUFNZ1RhZjh3Qk00QUx6cHcvMlEzMVFBakNBRUFBQUlIQWdBQUFBQUhEUUFCQUFBQUF3QmdBTWdBQXdCT0FBQUFBQVNBR1FBQUFBQUNDQUNlTzEvL1g4ZTJBQW9BQWdBYUFBQUFCSUFhQUFBQUFBSUlBSUxDYi8vWnZaMEFDZ0FDQUJzQUFBQUVnQnNBQUFBQUFnZ0F3N1NOL3lXSm53QUtBQUlBSEFBQUFBU0FIQUFBQUFBQ0NBQzkvTkgvaUJKbEFBb0FBZ0FkQURjRUFRQUJBQUFFZ0IwQUFBQUFBZ2dBTlhIcC95SmVVZ0FLQUFJQUhnQTNCQUVBQVFBQUJJQWVBQUFBQUFJSUFBQUFBQUFqdUVFQUNnQUNBQjhBTndRQkFBRUFBQVdBSUFBQUFBb0FBZ0FnQUFRR0JBQUJBQUFBQlFZRUFBSUFBQUFLQmdFQUFRQUFCWUFoQUFBQUNnQUNBQ0VBQkFZRUFBSUFBQUFGQmdRQUF3QUFBQW9HQVFBQkFBQUZnQ0lBQUFBS0FBSUFJZ0FFQmdRQUF3QUFBQVVHQkFBRUFBQUFDZ1lCQUFFQUFBV0FJd0FBQUFvQUFnQWpBQVFHQkFBQ0FBQUFCUVlFQUFRQUFBQUtCZ0VBQVFBQUJZQWtBQUFBQ2dBQ0FDUUFCQVlFQUFFQUFBQUZCZ1FBQlFBQUFBb0dBUUFCQUFBRmdDVUFBQUFLQUFJQUpRQUVCZ1FBQlFBQUFBVUdCQUFHQUFBQUNnWUJBQUVBQUFXQUpnQUFBQW9BQWdBbUFBUUdCQUFHQUFBQUJRWUVBQWNBQUFBS0JnRUFBUUFBQllBbkFBQUFDZ0FDQUNjQUJBWUVBQWNBQUFBRkJnUUFDQUFBQUFBR0FnQ0FBQUFBQllBb0FBQUFDZ0FDQUNnQUJBWUVBQWdBQUFBRkJnUUFDUUFBQUFBR0FnQ0FBQUFBQllBcEFBQUFDZ0FDQUNrQUJBWUVBQWtBQUFBRkJnUUFDZ0FBQUFBR0FnQ0FBQUFBQllBcUFBQUFDZ0FDQUNvQUJBWUVBQW9BQUFBRkJnUUFDd0FBQUFBR0FnQ0FBQUFBQllBckFBQUFDZ0FDQUNzQUJBWUVBQXNBQUFBRkJnUUFEQUFBQUFBR0FnQ0FBQUFBQllBc0FBQUFDZ0FDQUN3QUJBWUVBQWNBQUFBRkJnUUFEQUFBQUFBR0FnQ0FBQUFBQllBdEFBQUFDZ0FDQUMwQUJBWUVBQXdBQUFBRkJnUUFEUUFBQUFvR0FRQUJBQUFGZ0M0QUFBQUtBQUlBTGdBRUJnUUFEUUFBQUFVR0JBQU9BQUFBQ2dZQkFBRUFBQVdBTHdBQUFBb0FBZ0F2QUFRR0JBQU9BQUFBQlFZRUFBOEFBQUFLQmdFQUFRQUFCWUF3QUFBQUNnQUNBREFBQkFZRUFBOEFBQUFGQmdRQUVBQUFBQW9HQVFBQkFBQUZnREVBQUFBS0FBSUFNUUFFQmdRQUVBQUFBQVVHQkFBUkFBQUFDZ1lCQUFFQUFBV0FNZ0FBQUFvQUFnQXlBQVFHQkFBUkFBQUFCUVlFQUJJQUFBQUtCZ0VBQVFBQUJZQXpBQUFBQ2dBQ0FETUFCQVlFQUJJQUFBQUZCZ1FBRXdBQUFBb0dBUUFCQUFBRmdEUUFBQUFLQUFJQU5BQUVCZ1FBRXdBQUFBVUdCQUFVQUFBQUFBWUNBSUFBQUFBRmdEVUFBQUFLQUFJQU5RQUVCZ1FBRkFBQUFBVUdCQUFWQUFBQUFBWUNBSUFBQUFBRmdEWUFBQUFLQUFJQU5nQUVCZ1FBRlFBQUFBVUdCQUFXQUFBQUFBWUNBSUFBQUFBRmdEY0FBQUFLQUFJQU53QUVCZ1FBRmdBQUFBVUdCQUFYQUFBQUFBWUNBSUFBQUFBRmdEZ0FBQUFLQUFJQU9BQUVCZ1FBRndBQUFBVUdCQUFZQUFBQUFBWUNBSUFBQUFBRmdEa0FBQUFLQUFJQU9RQUVCZ1FBR0FBQUFBVUdCQUFaQUFBQUFBWUNBSUFBQUFBRmdEb0FBQUFLQUFJQU9nQUVCZ1FBR1FBQUFBVUdCQUFhQUFBQUFBWUNBSUFBQUFBRmdEc0FBQUFLQUFJQU93QUVCZ1FBR2dBQUFBVUdCQUFiQUFBQUFBWUNBSUFBQUFBRmdEd0FBQUFLQUFJQVBBQUVCZ1FBRXdBQUFBVUdCQUFiQUFBQUFBWUNBSUFBQUFBRmdEMEFBQUFLQUFJQVBRQUVCZ1FBRmdBQUFBVUdCQUFiQUFBQUFBWUNBSUFBQUFBRmdENEFBQUFLQUFJQVBnQUVCZ1FBRVFBQUFBVUdCQUFjQUFBQUNnWUJBQUVBQUFXQVB3QUFBQW9BQWdBL0FBUUdCQUFjQUFBQUJRWUVBQjBBQUFBS0JnRUFBUUFBQllCQUFBQUFDZ0FDQUVBQUJBWUVBQTRBQUFBRkJnUUFIUUFBQUFvR0FRQUJBQUFGZ0VFQUFBQUtBQUlBUVFBRUJnUUFEZ0FBQUFVR0JBQWVBQUFBQ2dZQkFBRUFBQVdBUWdBQUFBb0FBZ0JDQUFRR0JBQUZBQUFBQlFZRUFCNEFBQUFLQmdFQUFRQUFCNEJGQUFBQUJBSVFBQUFBQUFBME0vdi9BQUFBQU8wRTV2OEtBQUlBUXdBQUNnSUFCQUFFQ2dJQUFRQU5BZ3dBN1FUbS93QUFBQUFBQUFBQURnSU1BRFF6Ky84QUFBQUFBQUFBQUE4Q0RBRHRCT2IvUmk0VkFBQUFBQUFBQUFlQVJnQUFBQVFDRUFDQTRhYi8zNCt6QUlEaHB2OWV0Nk1BQ2dBQ0FFUUFBQW9DQUFRQUJBb0NBQUVBRFFJTUFGNjNvd0NBNGFiL0FBQUFBQTRDREFEZmo3TUFnT0dtL3dBQUFBQVBBZ3dBWHJlakFBSzZ0djhBQUFBQUFBQUhnRWNBQUFBRUFoQUEzeTE5Ly9IQXpRRGZMWDMvcTVLNEFBb0FBZ0JGQUFBS0FnQUVBQVFLQWdBQkFBMENEQUNya3JnQTN5MTkvd0FBQUFBT0Fnd0E4Y0ROQU44dGZmOEFBQUFBRHdJTUFLdVN1QUFsWEpML0FBQUFBQUFBQUFBQUFBQUFBQUE9</t>
        </r>
      </text>
    </comment>
    <comment ref="K339" authorId="0">
      <text>
        <r>
          <rPr>
            <sz val="9"/>
            <color indexed="81"/>
            <rFont val="Tahoma"/>
            <family val="2"/>
          </rPr>
          <t>QzI1SDMwTjRPfE1BU1RFUiBTSEVFVFBpY3R1cmUgNDc1fFZtcERSREF4TURBRUF3SUJBQUFBQUFBQUFBQUFBQUNBQUFBQUFBTUFGZ0FBQUVOb1pXMUVjbUYzSURFeUxqQXVNaTR4TURjMkJBSVFBQldvWHYvYWljdi9Pc0U1QUdRMzF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pBQUFBQkFJUUFBQUFBQUFBQUFBQUFJREdCQjJTWnhVV0NBUUFBQUFrQUJnSUJBQUFBQ1FBR1FnQUFCQUlBZ0FCQUE4SUFnQUJBQU9BUkFBQUFBUUNFQUFWcUY3LzJvbkwvenJCT1FCa045VUFCSUFCQUFBQUFBSUlBT2g3TWdCUWFFY0FDZ0FDQUFJQU53UUJBQUVBQUFTQUFnQUFBQUFDQ0FCREF5NEFpQkpsQUFvQUFnQURBQUFBQklBREFBQUFBQUlJQU54T0d3QUFoM3dBQ2dBQ0FBUUFOd1FCQUFFQUFBU0FCQUFBQUFBQ0NBQVUrVGdBcGYrQUFBb0FBZ0FGQURjRUFRQUJBQUFFZ0FVQUFBQUFBZ2dBY0FjYkFPbXpOQUFLQUFJQUJnQUNCQUlBQndBckJBSUFBQUJJQkFBQUJvQUFBQUFBQUFJSUFLU2FIZ0RwR3pFQUJBSVFBRDEwRndEcEd6RUFwSm9lQUJ4UE9BQWpDQUVBQUFJSEFnQUFBQUFIRFFBQkFBQUFBd0JnQU1nQUF3Qk9BQUFBQUFTQUJnQUFBQUFDQ0FCbXRDRUFkM1FYQUFvQUFnQUhBRGNFQVFBQkFBQUVnQWNBQUFBQUFnZ0FBQUFQQUFBQUFBQUtBQUlBQ0FBQUFBU0FDQUFBQUFBQ0NBRC8veDBBN1FUbS93b0FBZ0FKQUFBQUJJQUpBQUFBQUFJSUFQLy9EZ0RhQ2N6L0NnQUNBQW9BQUFBRWdBb0FBQUFBQWdnQUFBRHgvOW9KelA4S0FBSUFDd0FBQUFTQUN3QUFBQUFDQ0FBQUFPTC83UVRtL3dvQUFnQU1BQUFBQklBTUFBQUFBQUlJQUFBQThmOEFBQUFBQ2dBQ0FBMEFBQUFFZ0EwQUFBQUFBZ2dBbWt2ZS8zZDBGd0FLQUFJQURnQUNCQUlBQ0FBckJBSUFBQUJJQkFBQU53UUJBQUVHZ0FBQUFBQUFBZ2dBbXV2aC8zZU1Fd0FFQWhBQW1xdmEvM2VNRXdBekJlTC9kMHdiQUNNSUFRQUFBZ2NDQUFBQUFBY05BQUVBQUFBREFHQUF5QUFEQUU4QUFBQUFCSUFPQUFBQUFBSUlBSkQ0NVAvcHN6UUFDZ0FDQUE4QUFBQUVnQThBQUFBQUFnZ0Fjd3ZKL3hlK0tRQUtBQUlBRUFBM0JBRUFBUUFBQklBUUFBQUFBQUlJQVB5V3NmOStjandBQ2dBQ0FCRUFOd1FCQUFFQUFBU0FFUUFBQUFBQ0NBQ2hEN2IvdHh4YUFBb0FBZ0FTQUFJRUFnQUhBQ3NFQWdBQUFFZ0VBQUFHZ0FBQUFBQUFBZ2dBMUtLNS83ZUVWZ0FFQWhBQWJueXkvN2VFVmdEVW9ybi82cmRkQUNNSUFRQUFBZ2NDQUFBQUFBY05BQUVBQUFBREFHQUF5QUFEQUU0QUFBQUFCSUFTQUFBQUFBSUlBQ3FibnY4ZDBXd0FDZ0FDQUJNQU53UUJBQUVBQUFTQUV3QUFBQUFDQ0FEUEU2UC9WbnVLQUFvQUFnQVVBQUFBQklBVUFBQUFBQUlJQUhpMHZmOFNUWmdBQ2dBQ0FCVUFBQUFFZ0JVQUFBQUFBZ2dBV01xNC8xSGx0UUFLQUFJQUZnQUNCQUlBQndBckJBSUFBUUJJQkFBQUJvQUFBQUFBQUFJSUFJeGR2UDlSVGJJQUJBSVFBQ1UzdGY5UlRiSUFqRjI4LzdpendBQWpDQUVBQUFJSEFnQUFBQVVIQVFBQkFBY09BQUVBQUFBREFHQUF5QUFEQUU1SUFBQUFBQVNBRmdBQUFBQUNDQUFnSUp2LzlsMjZBQW9BQWdBWEFBQUFCSUFYQUFBQUFBSUlBRHlaaXY5OFo5TUFDZ0FDQUJnQUFBQUVnQmdBQUFBQUFnZ0ErNlpzL3pDYzBRQUtBQUlBR1FBQ0JBSUFCd0FyQkFJQUFBQklCQUFBQm9BQUFBQUFBQUlJQUM4NmNQOHdCTTRBQkFJUUFNZ1RhZjh3Qk00QUx6cHcvMlEzMVFBakNBRUFBQUlIQWdBQUFBQUhEUUFCQUFBQUF3QmdBTWdBQXdCT0FBQUFBQVNBR1FBQUFBQUNDQUNlTzEvL1g4ZTJBQW9BQWdBYUFBQUFCSUFhQUFBQUFBSUlBSUxDYi8vWnZaMEFDZ0FDQUJzQUFBQUVnQnNBQUFBQUFnZ0F3N1NOL3lXSm53QUtBQUlBSEFBQUFBU0FIQUFBQUFBQ0NBQzkvTkgvaUJKbEFBb0FBZ0FkQURjRUFRQUJBQUFFZ0IwQUFBQUFBZ2dBTlhIcC95SmVVZ0FLQUFJQUhnQTNCQUVBQVFBQUJJQWVBQUFBQUFJSUFBQUFBQUFqdUVFQUNnQUNBQjhBTndRQkFBRUFBQVdBSUFBQUFBb0FBZ0FnQUFRR0JBQUJBQUFBQlFZRUFBSUFBQUFLQmdFQUFRQUFCWUFoQUFBQUNnQUNBQ0VBQkFZRUFBSUFBQUFGQmdRQUF3QUFBQW9HQVFBQkFBQUZnQ0lBQUFBS0FBSUFJZ0FFQmdRQUF3QUFBQVVHQkFBRUFBQUFDZ1lCQUFFQUFBV0FJd0FBQUFvQUFnQWpBQVFHQkFBQ0FBQUFCUVlFQUFRQUFBQUtCZ0VBQVFBQUJZQWtBQUFBQ2dBQ0FDUUFCQVlFQUFFQUFBQUZCZ1FBQlFBQUFBb0dBUUFCQUFBRmdDVUFBQUFLQUFJQUpRQUVCZ1FBQlFBQUFBVUdCQUFHQUFBQUNnWUJBQUVBQUFXQUpnQUFBQW9BQWdBbUFBUUdCQUFHQUFBQUJRWUVBQWNBQUFBS0JnRUFBUUFBQllBbkFBQUFDZ0FDQUNjQUJBWUVBQWNBQUFBRkJnUUFDQUFBQUFBR0FnQ0FBQUFBQllBb0FBQUFDZ0FDQUNnQUJBWUVBQWdBQUFBRkJnUUFDUUFBQUFBR0FnQ0FBQUFBQllBcEFBQUFDZ0FDQUNrQUJBWUVBQWtBQUFBRkJnUUFDZ0FBQUFBR0FnQ0FBQUFBQllBcUFBQUFDZ0FDQUNvQUJBWUVBQW9BQUFBRkJnUUFDd0FBQUFBR0FnQ0FBQUFBQllBckFBQUFDZ0FDQUNzQUJBWUVBQXNBQUFBRkJnUUFEQUFBQUFBR0FnQ0FBQUFBQllBc0FBQUFDZ0FDQUN3QUJBWUVBQWNBQUFBRkJnUUFEQUFBQUFBR0FnQ0FBQUFBQllBdEFBQUFDZ0FDQUMwQUJBWUVBQXdBQUFBRkJnUUFEUUFBQUFvR0FRQUJBQUFGZ0M0QUFBQUtBQUlBTGdBRUJnUUFEUUFBQUFVR0JBQU9BQUFBQ2dZQkFBRUFBQVdBTHdBQUFBb0FBZ0F2QUFRR0JBQU9BQUFBQlFZRUFBOEFBQUFLQmdFQUFRQUFCWUF3QUFBQUNnQUNBREFBQkFZRUFBOEFBQUFGQmdRQUVBQUFBQW9HQVFBQkFBQUZnREVBQUFBS0FBSUFNUUFFQmdRQUVBQUFBQVVHQkFBUkFBQUFDZ1lCQUFFQUFBV0FNZ0FBQUFvQUFnQXlBQVFHQkFBUkFBQUFCUVlFQUJJQUFBQUtCZ0VBQVFBQUJZQXpBQUFBQ2dBQ0FETUFCQVlFQUJJQUFBQUZCZ1FBRXdBQUFBb0dBUUFCQUFBRmdEUUFBQUFLQUFJQU5BQUVCZ1FBRXdBQUFBVUdCQUFVQUFBQUFBWUNBSUFBQUFBRmdEVUFBQUFLQUFJQU5RQUVCZ1FBRkFBQUFBVUdCQUFWQUFBQUFBWUNBSUFBQUFBRmdEWUFBQUFLQUFJQU5nQUVCZ1FBRlFBQUFBVUdCQUFXQUFBQUFBWUNBSUFBQUFBRmdEY0FBQUFLQUFJQU53QUVCZ1FBRmdBQUFBVUdCQUFYQUFBQUFBWUNBSUFBQUFBRmdEZ0FBQUFLQUFJQU9BQUVCZ1FBRndBQUFBVUdCQUFZQUFBQUFBWUNBSUFBQUFBRmdEa0FBQUFLQUFJQU9RQUVCZ1FBR0FBQUFBVUdCQUFaQUFBQUFBWUNBSUFBQUFBRmdEb0FBQUFLQUFJQU9nQUVCZ1FBR1FBQUFBVUdCQUFhQUFBQUFBWUNBSUFBQUFBRmdEc0FBQUFLQUFJQU93QUVCZ1FBR2dBQUFBVUdCQUFiQUFBQUFBWUNBSUFBQUFBRmdEd0FBQUFLQUFJQVBBQUVCZ1FBRXdBQUFBVUdCQUFiQUFBQUFBWUNBSUFBQUFBRmdEMEFBQUFLQUFJQVBRQUVCZ1FBRmdBQUFBVUdCQUFiQUFBQUFBWUNBSUFBQUFBRmdENEFBQUFLQUFJQVBnQUVCZ1FBRVFBQUFBVUdCQUFjQUFBQUNnWUJBQUVBQUFXQVB3QUFBQW9BQWdBL0FBUUdCQUFjQUFBQUJRWUVBQjBBQUFBS0JnRUFBUUFBQllCQUFBQUFDZ0FDQUVBQUJBWUVBQTRBQUFBRkJnUUFIUUFBQUFvR0FRQUJBQUFGZ0VFQUFBQUtBQUlBUVFBRUJnUUFEZ0FBQUFVR0JBQWVBQUFBQ2dZQkFBRUFBQVdBUWdBQUFBb0FBZ0JDQUFRR0JBQUZBQUFBQlFZRUFCNEFBQUFLQmdFQUFRQUFCNEJGQUFBQUJBSVFBQUFBQUFBME0vdi9BQUFBQU8wRTV2OEtBQUlBUXdBQUNnSUFCQUFFQ2dJQUFRQU5BZ3dBN1FUbS93QUFBQUFBQUFBQURnSU1BRFF6Ky84QUFBQUFBQUFBQUE4Q0RBRHRCT2IvUmk0VkFBQUFBQUFBQUFlQVJnQUFBQVFDRUFDQTRhYi8zNCt6QUlEaHB2OWV0Nk1BQ2dBQ0FFUUFBQW9DQUFRQUJBb0NBQUVBRFFJTUFGNjNvd0NBNGFiL0FBQUFBQTRDREFEZmo3TUFnT0dtL3dBQUFBQVBBZ3dBWHJlakFBSzZ0djhBQUFBQUFBQUhnRWNBQUFBRUFoQUEzeTE5Ly9IQXpRRGZMWDMvcTVLNEFBb0FBZ0JGQUFBS0FnQUVBQVFLQWdBQkFBMENEQUNya3JnQTN5MTkvd0FBQUFBT0Fnd0E4Y0ROQU44dGZmOEFBQUFBRHdJTUFLdVN1QUFsWEpML0FBQUFBQUFBQUFBQUFBQUFBQUE9</t>
        </r>
      </text>
    </comment>
    <comment ref="J340" authorId="0">
      <text>
        <r>
          <rPr>
            <sz val="9"/>
            <color indexed="81"/>
            <rFont val="Tahoma"/>
            <family val="2"/>
          </rPr>
          <t>QzEySDExRjNOMk98TUFTVEVSIFNIRUVUUGljdHVyZSA2MXxWbXBEUkRBeE1EQUVBd0lCQUFBQUFBQUFBQUFBQUFDQUFBQUFBQU1BRmdBQUFFTm9aVzFFY21GM0lERXlMakF1TWk0eE1EYzJCQUlRQU0xc3dQL0h6ckgvMlc1TEFPYlJh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zQUFBQUJBSVFBQUFBQUFBQUFBQUFBSURHQkNQNU5Sa1dDQVFBQUFBa0FCZ0lCQUFBQUNRQUdRZ0FBQkFJQWdBQkFBOElBZ0FCQUFPQUtBQUFBQVFDRUFETmJNRC94ODZ4LzlsdVN3RG0wV29BQklBQkFBQUFBQUlJQVAvL1NnQW05ak1BQ2dBQ0FBSUFOd1FCQUFFQUFBU0FBZ0FBQUFBQ0NBRC8venNBRS9zWkFBb0FBZ0FEQUFJRUFnQUlBQ3NFQWdBQUFFZ0VBQUEzQkFFQUFRYUFBQUFBQUFBQ0NBQUFvRDhBRXhNV0FBUUNFQUFBWURnQUV4TVdBSm01UHdBVDB4MEFJd2dCQUFBQ0J3SUFBQUFBQncwQUFRQUFBQU1BWUFESUFBTUFUd0FBQUFBRWdBTUFBQUFBQWdnQS8vOGRBQlA3R1FBS0FBSUFCQUFBQUFTQUJBQUFBQUFDQ0FELy93NEFKdll6QUFvQUFnQUZBQUFBQklBRkFBQUFBQUlJQUFBQThmOG05ak1BQ2dBQ0FBWUFBQUFFZ0FZQUFBQUFBZ2dBQUFEaS94UDdHUUFLQUFJQUJ3QUNCQUlBQndBckJBSUFBQUJJQkFBQUJvQUFBQUFBQUFJSUFEU1Q1ZjhUWXhZQUJBSVFBTTFzM3Y4VFl4WUFOSlBsLzBhV0hRQWpDQUVBQUFJSEFnQUFBQUFIRFFBQkFBQUFBd0JnQU1nQUF3Qk9BQUFBQUFTQUJ3QUFBQUFDQ0FBQUFQSC9BQUFBQUFvQUFnQUlBQUFBQklBSUFBQUFBQUlJQUFFQTR2L3RCT2IvQ2dBQ0FBa0FBQUFFZ0FrQUFBQUFBZ2dBQVFEeC85b0p6UDhLQUFJQUNnQUFBQVNBQ2dBQUFBQUNDQUFBQUE4QTJnbk0vd29BQWdBTEFBQUFCSUFMQUFBQUFBSUlBQUFBSGdESERyTC9DZ0FDQUF3QU53UUJBQUVBQUFTQURBQUFBQUFDQ0FBQUFCNEE3UVRtL3dvQUFnQU5BQUFBQklBTkFBQUFBQUlJQUFBQVBBRHRCT2IvQ2dBQ0FBNEFBZ1FDQUFjQUt3UUNBQUlBU0FRQUFEY0VBUUFCQm9BQUFBQUFBQUlJQURPVFB3RHRiT0wvQkFJUUFNeHNPQUR0Yk9ML1pzWkJBTzM4OVA4akNBRUFBQUlIQWdBQUFBVUhBUUFCQUFjUEFBRUFBQUFEQUdBQXlBQURBRTVJTWdBQUFBQUVnQTRBQUFBQUFnZ0FBQUFQQUFBQUFBQUtBQUlBRHdBQUFBU0FEd0FBQUFBQ0NBQUFBT0wvT2ZGTkFBb0FBZ0FRQUFBQUJJQVFBQUFBQUFJSUFBQUEwLzlNN0djQUNnQUNBQkVBQWdRQ0FBa0FLd1FDQUFBQVNBUUFBRGNFQVFBQkJvQUFBQUFBQUFJSUFEU1QxdjlNdUdRQUJBSVFBTTFzei85TXVHUUFOSlBXLytiUmFnQWpDQUVBQUFJSEFnQUFBQUFIRFFBQkFBQUFBd0JnQU1nQUF3QkdBQUFBQUFTQUVRQUFBQUFDQ0FBQUFNVC9PZkZOQUFvQUFnQVNBQUlFQWdBSkFDc0VBZ0FBQUVnRUFBQTNCQUVBQVFhQUFBQUFBQUFDQ0FBMGs4Zi9PYjFLQUFRQ0VBRE5iTUQvT2IxS0FEU1R4Ly9UMWxBQUl3Z0JBQUFDQndJQUFBQUFCdzBBQVFBQUFBTUFZQURJQUFNQVJnQUFBQUFFZ0JJQUFBQUFBZ2dBQUFEeC8wenNad0FLQUFJQUV3QUNCQUlBQ1FBckJBSUFBQUJJQkFBQU53UUJBQUVHZ0FBQUFBQUFBZ2dBTkpQMC8weTRaQUFFQWhBQXpXenQvMHk0WkFBMGsvVC81dEZxQUNNSUFRQUFBZ2NDQUFBQUFBY05BQUVBQUFBREFHQUF5QUFEQUVZQUFBQUFCWUFVQUFBQUNnQUNBQlFBQkFZRUFBRUFBQUFGQmdRQUFnQUFBQW9HQVFBQkFBQUZnQlVBQUFBS0FBSUFGUUFFQmdRQUFnQUFBQVVHQkFBREFBQUFDZ1lCQUFFQUFBV0FGZ0FBQUFvQUFnQVdBQVFHQkFBREFBQUFCUVlFQUFRQUFBQUFCZ0lBZ0FBQUFBV0FGd0FBQUFvQUFnQVhBQVFHQkFBRUFBQUFCUVlFQUFVQUFBQUFCZ0lBZ0FBQUFBV0FHQUFBQUFvQUFnQVlBQVFHQkFBRkFBQUFCUVlFQUFZQUFBQUFCZ0lBZ0FBQUFBV0FHUUFBQUFvQUFnQVpBQVFHQkFBR0FBQUFCUVlFQUFjQUFBQUFCZ0lBZ0FBQUFBV0FHZ0FBQUFvQUFnQWFBQVFHQkFBSEFBQUFCUVlFQUFnQUFBQUFCZ0lBZ0FBQUFBV0FHd0FBQUFvQUFnQWJBQVFHQkFBSUFBQUFCUVlFQUFrQUFBQUFCZ0lBZ0FBQUFBV0FIQUFBQUFvQUFnQWNBQVFHQkFBSkFBQUFCUVlFQUFvQUFBQUFCZ0lBZ0FBQUFBV0FIUUFBQUFvQUFnQWRBQVFHQkFBS0FBQUFCUVlFQUFzQUFBQUtCZ0VBQVFBQUJZQWVBQUFBQ2dBQ0FCNEFCQVlFQUFvQUFBQUZCZ1FBREFBQUFBQUdBZ0NBQUFBQUJZQWZBQUFBQ2dBQ0FCOEFCQVlFQUF3QUFBQUZCZ1FBRFFBQUFBb0dBUUFCQUFBRmdDQUFBQUFLQUFJQUlBQUVCZ1FBREFBQUFBVUdCQUFPQUFBQUFBWUNBSUFBQUFBRmdDRUFBQUFLQUFJQUlRQUVCZ1FBQXdBQUFBVUdCQUFPQUFBQUFBWUNBSUFBQUFBRmdDSUFBQUFLQUFJQUlnQUVCZ1FBQndBQUFBVUdCQUFPQUFBQUFBWUNBSUFBQUFBRmdDTUFBQUFLQUFJQUl3QUVCZ1FBQlFBQUFBVUdCQUFQQUFBQUNnWUJBQUVBQUFXQUpBQUFBQW9BQWdBa0FBUUdCQUFQQUFBQUJRWUVBQkFBQUFBS0JnRUFBUUFBQllBbEFBQUFDZ0FDQUNVQUJBWUVBQThBQUFBRkJnUUFFUUFBQUFvR0FRQUJBQUFGZ0NZQUFBQUtBQUlBSmdBRUJnUUFEd0FBQUFVR0JBQVNBQUFBQ2dZQkFBRUFBQWVBS1FBQUFBUUNFQUFBQUFBQVdTa3ZBQUFBQUFBVCt4a0FDZ0FDQUNjQUFBb0NBQVFBQkFvQ0FBRUFEUUlNQUJQN0dRQUFBQUFBQUFBQUFBNENEQUJaS1M4QUFBQUFBQUFBQUFBUEFnd0FFL3NaQUVZdUZRQUFBQUFBQUFBSGdDb0FBQUFFQWhBQUFBQUFBRFF6Ky84QUFBQUE3UVRtL3dvQUFnQW9BQUFLQWdBRUFBUUtBZ0FCQUEwQ0RBRHRCT2IvQUFBQUFBQUFBQUFPQWd3QU5EUDcvd0FBQUFBQUFBQUFEd0lNQU8wRTV2OUdMaFVBQUFBQUFBQUFBQUFBQUFBQUFBQT0=</t>
        </r>
      </text>
    </comment>
    <comment ref="K340" authorId="0">
      <text>
        <r>
          <rPr>
            <sz val="9"/>
            <color indexed="81"/>
            <rFont val="Tahoma"/>
            <family val="2"/>
          </rPr>
          <t>QzEySDExRjNOMk98TUFTVEVSIFNIRUVUUGljdHVyZSA2MXxWbXBEUkRBeE1EQUVBd0lCQUFBQUFBQUFBQUFBQUFDQUFBQUFBQU1BRmdBQUFFTm9aVzFFY21GM0lERXlMakF1TWk0eE1EYzJCQUlRQU0xc3dQL0h6ckgvMlc1TEFPYlJh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zQUFBQUJBSVFBQUFBQUFBQUFBQUFBSURHQkNQNU5Sa1dDQVFBQUFBa0FCZ0lCQUFBQUNRQUdRZ0FBQkFJQWdBQkFBOElBZ0FCQUFPQUtBQUFBQVFDRUFETmJNRC94ODZ4LzlsdVN3RG0wV29BQklBQkFBQUFBQUlJQVAvL1NnQW05ak1BQ2dBQ0FBSUFOd1FCQUFFQUFBU0FBZ0FBQUFBQ0NBRC8venNBRS9zWkFBb0FBZ0FEQUFJRUFnQUlBQ3NFQWdBQUFFZ0VBQUEzQkFFQUFRYUFBQUFBQUFBQ0NBQUFvRDhBRXhNV0FBUUNFQUFBWURnQUV4TVdBSm01UHdBVDB4MEFJd2dCQUFBQ0J3SUFBQUFBQncwQUFRQUFBQU1BWUFESUFBTUFUd0FBQUFBRWdBTUFBQUFBQWdnQS8vOGRBQlA3R1FBS0FBSUFCQUFBQUFTQUJBQUFBQUFDQ0FELy93NEFKdll6QUFvQUFnQUZBQUFBQklBRkFBQUFBQUlJQUFBQThmOG05ak1BQ2dBQ0FBWUFBQUFFZ0FZQUFBQUFBZ2dBQUFEaS94UDdHUUFLQUFJQUJ3QUNCQUlBQndBckJBSUFBQUJJQkFBQUJvQUFBQUFBQUFJSUFEU1Q1ZjhUWXhZQUJBSVFBTTFzM3Y4VFl4WUFOSlBsLzBhV0hRQWpDQUVBQUFJSEFnQUFBQUFIRFFBQkFBQUFBd0JnQU1nQUF3Qk9BQUFBQUFTQUJ3QUFBQUFDQ0FBQUFQSC9BQUFBQUFvQUFnQUlBQUFBQklBSUFBQUFBQUlJQUFFQTR2L3RCT2IvQ2dBQ0FBa0FBQUFFZ0FrQUFBQUFBZ2dBQVFEeC85b0p6UDhLQUFJQUNnQUFBQVNBQ2dBQUFBQUNDQUFBQUE4QTJnbk0vd29BQWdBTEFBQUFCSUFMQUFBQUFBSUlBQUFBSGdESERyTC9DZ0FDQUF3QU53UUJBQUVBQUFTQURBQUFBQUFDQ0FBQUFCNEE3UVRtL3dvQUFnQU5BQUFBQklBTkFBQUFBQUlJQUFBQVBBRHRCT2IvQ2dBQ0FBNEFBZ1FDQUFjQUt3UUNBQUlBU0FRQUFEY0VBUUFCQm9BQUFBQUFBQUlJQURPVFB3RHRiT0wvQkFJUUFNeHNPQUR0Yk9ML1pzWkJBTzM4OVA4akNBRUFBQUlIQWdBQUFBVUhBUUFCQUFjUEFBRUFBQUFEQUdBQXlBQURBRTVJTWdBQUFBQUVnQTRBQUFBQUFnZ0FBQUFQQUFBQUFBQUtBQUlBRHdBQUFBU0FEd0FBQUFBQ0NBQUFBT0wvT2ZGTkFBb0FBZ0FRQUFBQUJJQVFBQUFBQUFJSUFBQUEwLzlNN0djQUNnQUNBQkVBQWdRQ0FBa0FLd1FDQUFBQVNBUUFBRGNFQVFBQkJvQUFBQUFBQUFJSUFEU1QxdjlNdUdRQUJBSVFBTTFzei85TXVHUUFOSlBXLytiUmFnQWpDQUVBQUFJSEFnQUFBQUFIRFFBQkFBQUFBd0JnQU1nQUF3QkdBQUFBQUFTQUVRQUFBQUFDQ0FBQUFNVC9PZkZOQUFvQUFnQVNBQUlFQWdBSkFDc0VBZ0FBQUVnRUFBQTNCQUVBQVFhQUFBQUFBQUFDQ0FBMGs4Zi9PYjFLQUFRQ0VBRE5iTUQvT2IxS0FEU1R4Ly9UMWxBQUl3Z0JBQUFDQndJQUFBQUFCdzBBQVFBQUFBTUFZQURJQUFNQVJnQUFBQUFFZ0JJQUFBQUFBZ2dBQUFEeC8wenNad0FLQUFJQUV3QUNCQUlBQ1FBckJBSUFBQUJJQkFBQU53UUJBQUVHZ0FBQUFBQUFBZ2dBTkpQMC8weTRaQUFFQWhBQXpXenQvMHk0WkFBMGsvVC81dEZxQUNNSUFRQUFBZ2NDQUFBQUFBY05BQUVBQUFBREFHQUF5QUFEQUVZQUFBQUFCWUFVQUFBQUNnQUNBQlFBQkFZRUFBRUFBQUFGQmdRQUFnQUFBQW9HQVFBQkFBQUZnQlVBQUFBS0FBSUFGUUFFQmdRQUFnQUFBQVVHQkFBREFBQUFDZ1lCQUFFQUFBV0FGZ0FBQUFvQUFnQVdBQVFHQkFBREFBQUFCUVlFQUFRQUFBQUFCZ0lBZ0FBQUFBV0FGd0FBQUFvQUFnQVhBQVFHQkFBRUFBQUFCUVlFQUFVQUFBQUFCZ0lBZ0FBQUFBV0FHQUFBQUFvQUFnQVlBQVFHQkFBRkFBQUFCUVlFQUFZQUFBQUFCZ0lBZ0FBQUFBV0FHUUFBQUFvQUFnQVpBQVFHQkFBR0FBQUFCUVlFQUFjQUFBQUFCZ0lBZ0FBQUFBV0FHZ0FBQUFvQUFnQWFBQVFHQkFBSEFBQUFCUVlFQUFnQUFBQUFCZ0lBZ0FBQUFBV0FHd0FBQUFvQUFnQWJBQVFHQkFBSUFBQUFCUVlFQUFrQUFBQUFCZ0lBZ0FBQUFBV0FIQUFBQUFvQUFnQWNBQVFHQkFBSkFBQUFCUVlFQUFvQUFBQUFCZ0lBZ0FBQUFBV0FIUUFBQUFvQUFnQWRBQVFHQkFBS0FBQUFCUVlFQUFzQUFBQUtCZ0VBQVFBQUJZQWVBQUFBQ2dBQ0FCNEFCQVlFQUFvQUFBQUZCZ1FBREFBQUFBQUdBZ0NBQUFBQUJZQWZBQUFBQ2dBQ0FCOEFCQVlFQUF3QUFBQUZCZ1FBRFFBQUFBb0dBUUFCQUFBRmdDQUFBQUFLQUFJQUlBQUVCZ1FBREFBQUFBVUdCQUFPQUFBQUFBWUNBSUFBQUFBRmdDRUFBQUFLQUFJQUlRQUVCZ1FBQXdBQUFBVUdCQUFPQUFBQUFBWUNBSUFBQUFBRmdDSUFBQUFLQUFJQUlnQUVCZ1FBQndBQUFBVUdCQUFPQUFBQUFBWUNBSUFBQUFBRmdDTUFBQUFLQUFJQUl3QUVCZ1FBQlFBQUFBVUdCQUFQQUFBQUNnWUJBQUVBQUFXQUpBQUFBQW9BQWdBa0FBUUdCQUFQQUFBQUJRWUVBQkFBQUFBS0JnRUFBUUFBQllBbEFBQUFDZ0FDQUNVQUJBWUVBQThBQUFBRkJnUUFFUUFBQUFvR0FRQUJBQUFGZ0NZQUFBQUtBQUlBSmdBRUJnUUFEd0FBQUFVR0JBQVNBQUFBQ2dZQkFBRUFBQWVBS1FBQUFBUUNFQUFBQUFBQVdTa3ZBQUFBQUFBVCt4a0FDZ0FDQUNjQUFBb0NBQVFBQkFvQ0FBRUFEUUlNQUJQN0dRQUFBQUFBQUFBQUFBNENEQUJaS1M4QUFBQUFBQUFBQUFBUEFnd0FFL3NaQUVZdUZRQUFBQUFBQUFBSGdDb0FBQUFFQWhBQUFBQUFBRFF6Ky84QUFBQUE3UVRtL3dvQUFnQW9BQUFLQWdBRUFBUUtBZ0FCQUEwQ0RBRHRCT2IvQUFBQUFBQUFBQUFPQWd3QU5EUDcvd0FBQUFBQUFBQUFEd0lNQU8wRTV2OUdMaFVBQUFBQUFBQUFBQUFBQUFBQUFBQT0=</t>
        </r>
      </text>
    </comment>
    <comment ref="J341" authorId="0">
      <text>
        <r>
          <rPr>
            <sz val="9"/>
            <color indexed="81"/>
            <rFont val="Tahoma"/>
            <family val="2"/>
          </rPr>
          <t>QzE4SDIzTjNPfE1BU1RFUiBTSEVFVFBpY3R1cmUgNTc3fFZtcERSREF4TURBRUF3SUJBQUFBQUFBQUFBQUFBQUNBQUFBQUFBTUFGZ0FBQUVOb1pXMUVjbUYzSURFeUxqQXVNaTR4TURjMkJBSVFBSGR2dy8vM2xnNy9mYVlrQURlRV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FBQUFBQkFJUUFBQUFBQUFBQUFBQUFJREdCQi83VkFrV0NBUUFBQUFrQUJnSUJBQUFBQ1FBR1FnQUFCQUlBZ0FCQUE4SUFnQUJBQU9BTVFBQUFBUUNFQUIzYjhQLzk1WU8vMzJtSkFBM2hFNEFCSUFCQUFBQUFBSUlBTEVTeXY4eENGMy9DZ0FDQUFJQUFnUUNBQWdBS3dRQ0FBQUFTQVFBQURjRUFRQUJCb0FBQUFBQUFBSUlBTEd5emY4eElGbi9CQUlRQUxGeXh2OHhJRm4vUzh6Ti96SGdZUDhqQ0FFQUFBSUhBZ0FBQUFBSERRQUJBQUFBQXdCZ0FNZ0FBd0JQQUFBQUFBU0FBZ0FBQUFBQ0NBQ3hFdWovTVFoZC93b0FBZ0FEQUFBQUJJQURBQUFBQUFJSUFMRVM5LzlFQTNmL0NnQUNBQVFBQWdRQ0FBY0FLd1FDQUFFQVNBUUFBRGNFQVFBQkJvQUFBQUFBQUFJSUFPU2wrdjlFYTNQL0JBSVFBSDUvOC85RWEzUC9XLzBDQUhlZWV2OGpDQUVBQUFJSEFnQUFBQVVIQVFBRkJBY0dBQUlBQWdBREFBQUhEZ0FCQUFBQUF3QmdBTWdBQXdCT1NBQUFBQUFFZ0FRQUFBQUFBZ2dBc1JMby8xZitrUDhLQUFJQUJRQTNCQUVBQVFBQUJJQUZBQUFBQUFJSUFMRVM5LzlxK2FyL0NnQUNBQVlBTndRQkFBRUFBQVNBQmdBQUFBQUNDQUN4RXVqL2Z2VEUvd29BQWdBSEFBQUFCSUFIQUFBQUFBSUlBTVE4eXY5RkY4ai9DZ0FDQUFnQUFBQUVnQWdBQUFBQUFnZ0FBQURFLzNGdjVmOEtBQUlBQ1FBQUFBU0FDUUFBQUFBQ0NBQVUrOTMvY1cvMC93b0FBZ0FLQUFJRUFnQUhBQ3NFQWdBQUFFZ0VBQUFHZ0FBQUFBQUFBZ2dBUjQ3aC8zSFg4UDhFQWhBQTRXZmEvM0hYOFA5SGp1SC9wUXI0L3lNSUFRQUFBZ2NDQUFBQUFBY05BQUVBQUFBREFHQUF5QUFEQUU0QUFBQUFCSUFLQUFBQUFBSUlBRzVHOVArRlhPRC9DZ0FDQUFzQUFnUUNBQWNBS3dRQ0FBQUFTQVFBQUFhQUFBQUFBQUFDQ0FDaDJmZi9oY1RjL3dRQ0VBQTdzL0QvaGNUYy82SFo5Lys0OStQL0l3Z0JBQUFDQndJQUFBQUFCdzBBQVFBQUFBTUFZQURJQUFNQVRnQUFBQUFFZ0FzQUFBQUFBZ2dBMngzaC8xNUZFZ0FLQUFJQURBQUFBQVNBREFBQUFBQUNDQUNiMk1qL2orY2pBQW9BQWdBTkFBQUFCSUFOQUFBQUFBSUlBR0w3eS85OHZVRUFDZ0FDQUE0QUFBQUVnQTRBQUFBQUFnZ0FhbVBuL3pueFRRQUtBQUlBRHdBQUFBU0FEd0FBQUFBQ0NBQ3FxUC8vQ0U4OEFBb0FBZ0FRQUFBQUJJQVFBQUFBQUFJSUFPT0YvUDhiZVI0QUNnQUNBQkVBQUFBRWdCRUFBQUFBQWdnQXNSTDMveDBOUS84S0FBSUFFZ0FBQUFTQUVnQUFBQUFDQ0FDd0VoVUFIUTFEL3dvQUFnQVRBRGNFQVFBQkFBQUVnQk1BQUFBQUFnZ0FzQklrQUFvU0tmOEtBQUlBRkFBM0JBRUFBUUFBQklBVUFBQUFBQUlJQUxBU0ZRRDNGZy8vQ2dBQ0FCVUFOd1FCQUFFQUFBU0FGUUFBQUFBQ0NBQ3hFdmYvOXhZUC93b0FBZ0FXQURjRUFRQUJBQUFFZ0JZQUFBQUFBZ2dBc1JMby93b1NLZjhLQUFJQUZ3QTNCQUVBQVFBQUJZQVlBQUFBQ2dBQ0FCZ0FCQVlFQUFFQUFBQUZCZ1FBQWdBQUFBQUdBZ0FDQUFBQUJZQVpBQUFBQ2dBQ0FCa0FCQVlFQUFJQUFBQUZCZ1FBQXdBQUFBb0dBUUFCQUFBRmdCb0FBQUFLQUFJQUdnQUVCZ1FBQXdBQUFBVUdCQUFFQUFBQUNnWUJBQUVBQUFXQUd3QUFBQW9BQWdBYkFBUUdCQUFFQUFBQUJRWUVBQVVBQUFBS0JnRUFBUUFBQllBY0FBQUFDZ0FDQUJ3QUJBWUVBQVVBQUFBRkJnUUFCZ0FBQUFvR0FRQUJBQUFGZ0IwQUFBQUtBQUlBSFFBRUJnUUFCZ0FBQUFVR0JBQUhBQUFBQUFZQ0FJQUFBQUFGZ0I0QUFBQUtBQUlBSGdBRUJnUUFCd0FBQUFVR0JBQUlBQUFBQUFZQ0FJQUFBQUFGZ0I4QUFBQUtBQUlBSHdBRUJnUUFDQUFBQUFVR0JBQUpBQUFBQUFZQ0FJQUFBQUFGZ0NBQUFBQUtBQUlBSUFBRUJnUUFDUUFBQUFVR0JBQUtBQUFBQUFZQ0FJQUFBQUFGZ0NFQUFBQUtBQUlBSVFBRUJnUUFCZ0FBQUFVR0JBQUtBQUFBQUFZQ0FJQUFBQUFGZ0NJQUFBQUtBQUlBSWdBRUJnUUFDUUFBQUFVR0JBQUxBQUFBQUFBRmdDTUFBQUFLQUFJQUl3QUVCZ1FBQ3dBQUFBVUdCQUFNQUFBQUFBWUNBSUFBQUFBRmdDUUFBQUFLQUFJQUpBQUVCZ1FBREFBQUFBVUdCQUFOQUFBQUFBWUNBSUFBQUFBRmdDVUFBQUFLQUFJQUpRQUVCZ1FBRFFBQUFBVUdCQUFPQUFBQUFBWUNBSUFBQUFBRmdDWUFBQUFLQUFJQUpnQUVCZ1FBRGdBQUFBVUdCQUFQQUFBQUFBWUNBSUFBQUFBRmdDY0FBQUFLQUFJQUp3QUVCZ1FBRHdBQUFBVUdCQUFRQUFBQUFBWUNBSUFBQUFBRmdDZ0FBQUFLQUFJQUtBQUVCZ1FBQ3dBQUFBVUdCQUFRQUFBQUFBWUNBSUFBQUFBRmdDa0FBQUFLQUFJQUtRQUVCZ1FBQWdBQUFBVUdCQUFSQUFBQUNnWUJBQUVBQUFXQUtnQUFBQW9BQWdBcUFBUUdCQUFSQUFBQUJRWUVBQklBQUFBS0JnRUFBUUFBQllBckFBQUFDZ0FDQUNzQUJBWUVBQklBQUFBRkJnUUFFd0FBQUFvR0FRQUJBQUFGZ0N3QUFBQUtBQUlBTEFBRUJnUUFFd0FBQUFVR0JBQVVBQUFBQ2dZQkFBRUFBQVdBTFFBQUFBb0FBZ0F0QUFRR0JBQVVBQUFBQlFZRUFCVUFBQUFLQmdFQUFRQUFCWUF1QUFBQUNnQUNBQzRBQkFZRUFCVUFBQUFGQmdRQUZnQUFBQW9HQVFBQkFBQUZnQzhBQUFBS0FBSUFMd0FFQmdRQUVRQUFBQVVHQkFBV0FBQUFDZ1lCQUFFQUFBZUFNZ0FBQUFRQ0VBQXhVTnYvdmVicS96RlEyLzg4RHR2L0NnQUNBREFBRUFCSEFBQUFWR2hsY21VZ2FYTWdZU0IyWVd4bGJtTmxJRzl5SUdOb1lYSm5aU0JsY25KdmNpQnpiMjFsZDJobGNtVWdhVzRnZEdocGN5QmhjbTl0WVhScFl5QnplWE4wWlcwdUFBb0NBQVFBQkFvQ0FBRUFEUUlNQUR3TzIvOHhVTnYvQUFBQUFBNENEQUM5NXVyL01WRGIvd0FBQUFBUEFnd0FQQTdiLzdNbzYvOEFBQUFBQUFBSGdETUFBQUFFQWhBQW9rRGsvNUpKUlFDaVFPVC9UQnN3QUFvQUFnQXhBQUFLQWdBRUFBUUtBZ0FCQUEwQ0RBQk1HekFBb2tEay93QUFBQUFPQWd3QWtrbEZBS0pBNVA4QUFBQUFEd0lNQUV3Yk1BRHBidm4vQUFBQUFBQUFBQUFBQUFBQUFBQT0=</t>
        </r>
      </text>
    </comment>
    <comment ref="K341" authorId="0">
      <text>
        <r>
          <rPr>
            <sz val="9"/>
            <color indexed="81"/>
            <rFont val="Tahoma"/>
            <family val="2"/>
          </rPr>
          <t>QzE4SDIzTjNPfE1BU1RFUiBTSEVFVFBpY3R1cmUgNTc3fFZtcERSREF4TURBRUF3SUJBQUFBQUFBQUFBQUFBQUNBQUFBQUFBTUFGZ0FBQUVOb1pXMUVjbUYzSURFeUxqQXVNaTR4TURjMkJBSVFBSGR2dy8vM2xnNy9mYVlrQURlRV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FBQUFBQkFJUUFBQUFBQUFBQUFBQUFJREdCQi83VkFrV0NBUUFBQUFrQUJnSUJBQUFBQ1FBR1FnQUFCQUlBZ0FCQUE4SUFnQUJBQU9BTVFBQUFBUUNFQUIzYjhQLzk1WU8vMzJtSkFBM2hFNEFCSUFCQUFBQUFBSUlBTEVTeXY4eENGMy9DZ0FDQUFJQUFnUUNBQWdBS3dRQ0FBQUFTQVFBQURjRUFRQUJCb0FBQUFBQUFBSUlBTEd5emY4eElGbi9CQUlRQUxGeXh2OHhJRm4vUzh6Ti96SGdZUDhqQ0FFQUFBSUhBZ0FBQUFBSERRQUJBQUFBQXdCZ0FNZ0FBd0JQQUFBQUFBU0FBZ0FBQUFBQ0NBQ3hFdWovTVFoZC93b0FBZ0FEQUFBQUJJQURBQUFBQUFJSUFMRVM5LzlFQTNmL0NnQUNBQVFBQWdRQ0FBY0FLd1FDQUFFQVNBUUFBRGNFQVFBQkJvQUFBQUFBQUFJSUFPU2wrdjlFYTNQL0JBSVFBSDUvOC85RWEzUC9XLzBDQUhlZWV2OGpDQUVBQUFJSEFnQUFBQVVIQVFBRkJBY0dBQUlBQWdBREFBQUhEZ0FCQUFBQUF3QmdBTWdBQXdCT1NBQUFBQUFFZ0FRQUFBQUFBZ2dBc1JMby8xZitrUDhLQUFJQUJRQTNCQUVBQVFBQUJJQUZBQUFBQUFJSUFMRVM5LzlxK2FyL0NnQUNBQVlBTndRQkFBRUFBQVNBQmdBQUFBQUNDQUN4RXVqL2Z2VEUvd29BQWdBSEFBQUFCSUFIQUFBQUFBSUlBTVE4eXY5RkY4ai9DZ0FDQUFnQUFBQUVnQWdBQUFBQUFnZ0FBQURFLzNGdjVmOEtBQUlBQ1FBQUFBU0FDUUFBQUFBQ0NBQVUrOTMvY1cvMC93b0FBZ0FLQUFJRUFnQUhBQ3NFQWdBQUFFZ0VBQUFHZ0FBQUFBQUFBZ2dBUjQ3aC8zSFg4UDhFQWhBQTRXZmEvM0hYOFA5SGp1SC9wUXI0L3lNSUFRQUFBZ2NDQUFBQUFBY05BQUVBQUFBREFHQUF5QUFEQUU0QUFBQUFCSUFLQUFBQUFBSUlBRzVHOVArRlhPRC9DZ0FDQUFzQUFnUUNBQWNBS3dRQ0FBQUFTQVFBQUFhQUFBQUFBQUFDQ0FDaDJmZi9oY1RjL3dRQ0VBQTdzL0QvaGNUYy82SFo5Lys0OStQL0l3Z0JBQUFDQndJQUFBQUFCdzBBQVFBQUFBTUFZQURJQUFNQVRnQUFBQUFFZ0FzQUFBQUFBZ2dBMngzaC8xNUZFZ0FLQUFJQURBQUFBQVNBREFBQUFBQUNDQUNiMk1qL2orY2pBQW9BQWdBTkFBQUFCSUFOQUFBQUFBSUlBR0w3eS85OHZVRUFDZ0FDQUE0QUFBQUVnQTRBQUFBQUFnZ0FhbVBuL3pueFRRQUtBQUlBRHdBQUFBU0FEd0FBQUFBQ0NBQ3FxUC8vQ0U4OEFBb0FBZ0FRQUFBQUJJQVFBQUFBQUFJSUFPT0YvUDhiZVI0QUNnQUNBQkVBQUFBRWdCRUFBQUFBQWdnQXNSTDMveDBOUS84S0FBSUFFZ0FBQUFTQUVnQUFBQUFDQ0FDd0VoVUFIUTFEL3dvQUFnQVRBRGNFQVFBQkFBQUVnQk1BQUFBQUFnZ0FzQklrQUFvU0tmOEtBQUlBRkFBM0JBRUFBUUFBQklBVUFBQUFBQUlJQUxBU0ZRRDNGZy8vQ2dBQ0FCVUFOd1FCQUFFQUFBU0FGUUFBQUFBQ0NBQ3hFdmYvOXhZUC93b0FBZ0FXQURjRUFRQUJBQUFFZ0JZQUFBQUFBZ2dBc1JMby93b1NLZjhLQUFJQUZ3QTNCQUVBQVFBQUJZQVlBQUFBQ2dBQ0FCZ0FCQVlFQUFFQUFBQUZCZ1FBQWdBQUFBQUdBZ0FDQUFBQUJZQVpBQUFBQ2dBQ0FCa0FCQVlFQUFJQUFBQUZCZ1FBQXdBQUFBb0dBUUFCQUFBRmdCb0FBQUFLQUFJQUdnQUVCZ1FBQXdBQUFBVUdCQUFFQUFBQUNnWUJBQUVBQUFXQUd3QUFBQW9BQWdBYkFBUUdCQUFFQUFBQUJRWUVBQVVBQUFBS0JnRUFBUUFBQllBY0FBQUFDZ0FDQUJ3QUJBWUVBQVVBQUFBRkJnUUFCZ0FBQUFvR0FRQUJBQUFGZ0IwQUFBQUtBQUlBSFFBRUJnUUFCZ0FBQUFVR0JBQUhBQUFBQUFZQ0FJQUFBQUFGZ0I0QUFBQUtBQUlBSGdBRUJnUUFCd0FBQUFVR0JBQUlBQUFBQUFZQ0FJQUFBQUFGZ0I4QUFBQUtBQUlBSHdBRUJnUUFDQUFBQUFVR0JBQUpBQUFBQUFZQ0FJQUFBQUFGZ0NBQUFBQUtBQUlBSUFBRUJnUUFDUUFBQUFVR0JBQUtBQUFBQUFZQ0FJQUFBQUFGZ0NFQUFBQUtBQUlBSVFBRUJnUUFCZ0FBQUFVR0JBQUtBQUFBQUFZQ0FJQUFBQUFGZ0NJQUFBQUtBQUlBSWdBRUJnUUFDUUFBQUFVR0JBQUxBQUFBQUFBRmdDTUFBQUFLQUFJQUl3QUVCZ1FBQ3dBQUFBVUdCQUFNQUFBQUFBWUNBSUFBQUFBRmdDUUFBQUFLQUFJQUpBQUVCZ1FBREFBQUFBVUdCQUFOQUFBQUFBWUNBSUFBQUFBRmdDVUFBQUFLQUFJQUpRQUVCZ1FBRFFBQUFBVUdCQUFPQUFBQUFBWUNBSUFBQUFBRmdDWUFBQUFLQUFJQUpnQUVCZ1FBRGdBQUFBVUdCQUFQQUFBQUFBWUNBSUFBQUFBRmdDY0FBQUFLQUFJQUp3QUVCZ1FBRHdBQUFBVUdCQUFRQUFBQUFBWUNBSUFBQUFBRmdDZ0FBQUFLQUFJQUtBQUVCZ1FBQ3dBQUFBVUdCQUFRQUFBQUFBWUNBSUFBQUFBRmdDa0FBQUFLQUFJQUtRQUVCZ1FBQWdBQUFBVUdCQUFSQUFBQUNnWUJBQUVBQUFXQUtnQUFBQW9BQWdBcUFBUUdCQUFSQUFBQUJRWUVBQklBQUFBS0JnRUFBUUFBQllBckFBQUFDZ0FDQUNzQUJBWUVBQklBQUFBRkJnUUFFd0FBQUFvR0FRQUJBQUFGZ0N3QUFBQUtBQUlBTEFBRUJnUUFFd0FBQUFVR0JBQVVBQUFBQ2dZQkFBRUFBQVdBTFFBQUFBb0FBZ0F0QUFRR0JBQVVBQUFBQlFZRUFCVUFBQUFLQmdFQUFRQUFCWUF1QUFBQUNnQUNBQzRBQkFZRUFCVUFBQUFGQmdRQUZnQUFBQW9HQVFBQkFBQUZnQzhBQUFBS0FBSUFMd0FFQmdRQUVRQUFBQVVHQkFBV0FBQUFDZ1lCQUFFQUFBZUFNZ0FBQUFRQ0VBQXhVTnYvdmVicS96RlEyLzg4RHR2L0NnQUNBREFBRUFCSEFBQUFWR2hsY21VZ2FYTWdZU0IyWVd4bGJtTmxJRzl5SUdOb1lYSm5aU0JsY25KdmNpQnpiMjFsZDJobGNtVWdhVzRnZEdocGN5QmhjbTl0WVhScFl5QnplWE4wWlcwdUFBb0NBQVFBQkFvQ0FBRUFEUUlNQUR3TzIvOHhVTnYvQUFBQUFBNENEQUM5NXVyL01WRGIvd0FBQUFBUEFnd0FQQTdiLzdNbzYvOEFBQUFBQUFBSGdETUFBQUFFQWhBQW9rRGsvNUpKUlFDaVFPVC9UQnN3QUFvQUFnQXhBQUFLQWdBRUFBUUtBZ0FCQUEwQ0RBQk1HekFBb2tEay93QUFBQUFPQWd3QWtrbEZBS0pBNVA4QUFBQUFEd0lNQUV3Yk1BRHBidm4vQUFBQUFBQUFBQUFBQUFBQUFBQT0=</t>
        </r>
      </text>
    </comment>
    <comment ref="K342" authorId="0">
      <text>
        <r>
          <rPr>
            <b/>
            <sz val="9"/>
            <color indexed="81"/>
            <rFont val="Tahoma"/>
            <family val="2"/>
          </rPr>
          <t>QzI5SDI1Q2xONk8yfE1BU1RFUiBTSEVFVFBpY3R1cmUgMzc0fFZtcERSREF4TURBRUF3SUJBQUFBQUFBQUFBQUFBQUNBQUFBQUFBTUFGZ0FBQUVOb1pXMUVjbUYzSURFeUxqQXVNaTR4TURjMkJBSVFBRE5zV3YvSGpySC9Jd0xHQUpNVTN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mJBQUFBQkFJUUFBQUFBQUFBQUFBQUFBQnhCR3RNYXdVV0NBUUFBQUFrQUJnSUJBQUFBQ1FBR1FnQUFCQUlBZ0FCQUE4SUFnQUJBQU9BVkFBQUFBUUNFQUF6YkZyL3g0NngveU1DeGdDVEZOOEFCSUFCQUFBQUFBSUlBT0liUUFBc1J0a0FDZ0FDQUFJQUFnUUNBQkVBS3dRQ0FBQUFTQVFBQURjRUFRQUJCb0FBQUFBQUFBSUlBT0s3UXdBc3J0VUFCQUlRQU9KN1BBQXNydFVBZk5WREFKTVUzd0FqQ0FFQUFBSUhBZ0FBQUFVSEFRQUJBQWNPQUFFQUFBQURBR0FBeUFBREFFTnNBQUFBQUFTQUFnQUFBQUFDQ0FBaVlVa0FENzY4QUFvQUFnQURBQUFBQklBREFBQUFBQUlJQUUrNVpnQk1nYllBQ2dBQ0FBUUFBQUFFZ0FRQUFBQUFBZ2dBai81dkFDLzVtUUFLQUFJQUJRQUFBQVNBQlFBQUFBQUNDQUNqNjFzQTFhMkRBQW9BQWdBR0FBQUFCSUFHQUFBQUFBSUlBSGFUUGdDWTZva0FDZ0FDQUFjQUFBQUVnQWNBQUFBQUFnZ0FOazQxQUxWeXBnQUtBQUlBQ0FBQUFBU0FDQUFBQUFBQ0NBRGpNR1VBdUNWbkFBb0FBZ0FKQURBRUFRQUhNUVFRQUM4QUFBQXdBQUFBQUFBQUFEd0FBQUFBQUFTQUNRQUFBQUFDQ0FEUjYzOEFFb2RaQUFvQUFnQUtBREFFQVFBSE1RUVFBREFBQUFBeEFBQUFBQUFBQURrQUFBQUFBQVNBQ2dBQUFBQUNDQUR1YzV3QVVzeGlBQW9BQWdBTEFBSUVBZ0FJQUNzRUFnQUFBRWdFQUFBM0JBRUFBUWFBQUFBQUFBQUNDQUR1RTZBQVV1UmVBQVFDRUFEdTA1Z0FVdVJlQUlndG9BQlNwR1lBSXdnQkFBQUNCd0lBQUFBQUJ3MEFBUUFBQUFNQVlBRElBQU1BVHdBQUFBQUVnQXNBQUFBQUFnZ0FzYkNpQUg0a2dBQUtBQUlBREFBQUFBU0FEQUFBQUFBQ0NBQlhaWXdBYXplVUFBb0FBZ0FOQUFBQUJJQU5BQUFBQUFJSUFCcWlrZ0NYajdFQUNnQUNBQTRBQUFBRWdBNEFBQUFBQWdnQU55cXZBTmZVdWdBS0FBSUFEd0FBQUFTQUR3QUFBQUFDQ0FDUmRjVUE2OEdtQUFvQUFnQVFBQUFBQklBUUFBQUFBQUlJQU00NHZ3Qy9hWWtBQ2dBQ0FCRUFBQUFFZ0JFQUFBQUFBZ2dBSzAxeUFDVE1QZ0FLQUFJQUVnQUFBQVNBRWdBQUFBQUNDQUJya25zQUIwUWlBQW9BQWdBVEFBSUVBZ0FJQUNzRUFnQUFBRWdFQUFBM0JBRUFBUWFBQUFBQUFBQUNDQUJyTW44QUIxd2VBQVFDRUFCcjhuY0FCMXdlQUFWTWZ3QUhIQ1lBSXdnQkFBQUNCd0lBQUFBQUJ3MEFBUUFBQUFNQVlBRElBQU1BVHdBQUFBQUVnQk1BQUFBQUFnZ0FQWkpYQU1scVRBQUtBQUlBRkFBQ0JBSUFCd0FyQkFJQUFBQklCQUFBQm9BQUFBQUFBQUlJQUhBbFd3REowa2dBQkFJUUFBci9Vd0RKMGtnQWNDVmJBUDBGVUFBakNBRUFBQUlIQWdBQUFBQUhEUUFCQUFBQUF3QmdBTWdBQXdCT0FBQUFBQVNBRkFBQUFBQUNDQUFnQ2pzQWlTVkRBQW9BQWdBVkFEY0VBUUFCQUFBRWdCVUFBQUFBQWdnQVhjMDBBRjNOSlFBS0FBSUFGZ0EzQkFFQUFRQUFCSUFXQUFBQUFBSUlBRUJGR0FBZGlCd0FDZ0FDQUJjQUFnUUNBQWNBS3dRQ0FBQUFTQVFBQUFhQUFBQUFBQUFDQ0FCejJCc0FIZkFZQUFRQ0VBQU1zaFFBSGZBWUFIUFlHd0JRSXlBQUl3Z0JBQUFDQndJQUFBQUFCdzBBQVFBQUFBTUFZQURJQUFNQVRnQUFBQUFFZ0JjQUFBQUFBZ2dBQUFBQUFFNHFMZ0FLQUFJQUdBQUFBQVNBR0FBQUFBQUNDQURBdXVmL0hZZ2NBQW9BQWdBWkFBSUVBZ0FIQUNzRUFnQUFBRWdFQUFBR2dBQUFBQUFBQWdnQTlFM3IveDN3R0FBRUFoQUFqU2ZrL3gzd0dBRDBUZXYvVUNNZ0FDTUlBUUFBQWdjQ0FBQUFBQWNOQUFFQUFBQURBR0FBeUFBREFFNEFBQUFBQklBWkFBQUFBQUlJQUFBQThmOEFBQUFBQ2dBQ0FCb0FBQUFFZ0JvQUFBQUFBZ2dBQVFEaS8rMEU1djhLQUFJQUd3QUFBQVNBR3dBQUFBQUNDQUFCQU1ULzdRVG0vd29BQWdBY0FBSUVBZ0FIQUNzRUFnQUJBRWdFQUFBM0JBRUFBUWFBQUFBQUFBQUNDQUEwazhmLzdXemkvd1FDRUFETmJNRC83V3ppL3pTVHgvOVUwL0QvSXdnQkFBQUNCd0lBQUFBRkJ3RUFBUUFIRGdBQkFBQUFBd0JnQU1nQUF3Qk9TQUFBQUFBRWdCd0FBQUFBQWdnQUFRQzEvOW9KelA4S0FBSUFIUUEzQkFFQUFRQUFCSUFkQUFBQUFBSUlBQUFBbC8vYUNjei9DZ0FDQUI0QUFBQUVnQjRBQUFBQUFnZ0FBUUNJLzhjT3N2OEtBQUlBSHdBQUFBU0FId0FBQUFBQ0NBQUJBR3IveHc2eS93b0FBZ0FnQUFBQUJJQWdBQUFBQUFJSUFBQUFXLy9hQ2N6L0NnQUNBQ0VBQUFBRWdDRUFBQUFBQWdnQUFBQnEvKzBFNXY4S0FBSUFJZ0FBQUFTQUlnQUFBQUFDQ0FBQUFJai83UVRtL3dvQUFnQWpBQUFBQklBakFBQUFBQUlJQUFFQThmL2FDY3ovQ2dBQ0FDUUFBZ1FDQUFjQUt3UUNBQUFBU0FRQUFBYUFBQUFBQUFBQ0NBQTBrL1QvMm5ISS93UUNFQUROYk8zLzJuSEkvelNUOVA4TnBjLy9Jd2dCQUFBQ0J3SUFBQUFBQncwQUFRQUFBQU1BWUFESUFBTUFUZ0FBQUFBRWdDUUFBQUFBQWdnQUFBQVBBTm9KelA4S0FBSUFKUUFBQUFTQUpRQUFBQUFDQ0FBQUFCNEE3UVRtL3dvQUFnQW1BQUlFQWdBSEFDc0VBZ0FBQUVnRUFBQUdnQUFBQUFBQUFnZ0FNNU1oQU8xczR2OEVBaEFBekd3YUFPMXM0djh6a3lFQUlLRHAveU1JQVFBQUFnY0NBQUFBQUFjTkFBRUFBQUFEQUdBQXlBQURBRTRBQUFBQUJJQW1BQUFBQUFJSUFBQUFEd0FBQUFBQUNnQUNBQ2NBQUFBRmdDZ0FBQUFLQUFJQUtBQUVCZ1FBQVFBQUFBVUdCQUFDQUFBQUNnWUJBQUVBQUFXQUtRQUFBQW9BQWdBcEFBUUdCQUFDQUFBQUJRWUVBQU1BQUFBQUJnSUFnQUFBQUFXQUtnQUFBQW9BQWdBcUFBUUdCQUFEQUFBQUJRWUVBQVFBQUFBQUJnSUFnQUFBQUFXQUt3QUFBQW9BQWdBckFBUUdCQUFFQUFBQUJRWUVBQVVBQUFBQUJnSUFnQUFBQUFXQUxBQUFBQW9BQWdBc0FBUUdCQUFGQUFBQUJRWUVBQVlBQUFBQUJnSUFnQUFBQUFXQUxRQUFBQW9BQWdBdEFBUUdCQUFHQUFBQUJRWUVBQWNBQUFBQUJnSUFnQUFBQUFXQUxnQUFBQW9BQWdBdUFBUUdCQUFDQUFBQUJRWUVBQWNBQUFBQUJnSUFnQUFBQUFXQUx3QUFBQW9BQWdBdkFBUUdCQUFGQUFBQUJRWUVBQWdBQUFBQkJnSUFCQUFLQmdFQUFRQUFCWUF3QUFBQUNnQUNBREFBQkFZRUFBZ0FBQUFGQmdRQUNRQUFBQW9HQVFBQkFBQUZnREVBQUFBS0FBSUFNUUFFQmdRQUNRQUFBQVVHQkFBS0FBQUFBUVlDQUFNQUNnWUJBQUVBQUFXQU1nQUFBQW9BQWdBeUFBUUdCQUFLQUFBQUJRWUVBQXNBQUFBS0JnRUFBUUFBQllBekFBQUFDZ0FDQURNQUJBWUVBQXNBQUFBRkJnUUFEQUFBQUFBR0FnQ0FBQUFBQllBMEFBQUFDZ0FDQURRQUJBWUVBQXdBQUFBRkJnUUFEUUFBQUFBR0FnQ0FBQUFBQllBMUFBQUFDZ0FDQURVQUJBWUVBQTBBQUFBRkJnUUFEZ0FBQUFBR0FnQ0FBQUFBQllBMkFBQUFDZ0FDQURZQUJBWUVBQTRBQUFBRkJnUUFEd0FBQUFBR0FnQ0FBQUFBQllBM0FBQUFDZ0FDQURjQUJBWUVBQThBQUFBRkJnUUFFQUFBQUFBR0FnQ0FBQUFBQllBNEFBQUFDZ0FDQURnQUJBWUVBQXNBQUFBRkJnUUFFQUFBQUFBR0FnQ0FBQUFBQllBNUFBQUFDZ0FDQURrQUJBWUVBQWtBQUFBRkJnUUFFUUFBQUFvR0FRQUJBQUFGZ0RvQUFBQUtBQUlBT2dBRUJnUUFFUUFBQUFVR0JBQVNBQUFBQUFZQ0FBSUFBQUFGZ0RzQUFBQUtBQUlBT3dBRUJnUUFFUUFBQUFVR0JBQVRBQUFBQ2dZQkFBRUFBQVdBUEFBQUFBb0FBZ0E4QUFRR0JBQUlBQUFBQlFZRUFCTUFBQUFLQmdFQUFRQUFCWUE5QUFBQUNnQUNBRDBBQkFZRUFCTUFBQUFGQmdRQUZBQUFBQW9HQVFBQkFBQUZnRDRBQUFBS0FBSUFQZ0FFQmdRQUZBQUFBQVVHQkFBVkFBQUFDZ1lCQUFFQUFBV0FQd0FBQUFvQUFnQS9BQVFHQkFBVkFBQUFCUVlFQUJZQUFBQUtCZ0VBQVFBQUJZQkFBQUFBQ2dBQ0FFQUFCQVlFQUJZQUFBQUZCZ1FBRndBQUFBQUdBZ0NBQUFBQUJZQkJBQUFBQ2dBQ0FFRUFCQVlFQUJjQUFBQUZCZ1FBR0FBQUFBQUdBZ0NBQUFBQUJZQkNBQUFBQ2dBQ0FFSUFCQVlFQUJnQUFBQUZCZ1FBR1FBQUFBQUdBZ0NBQUFBQUJZQkRBQUFBQ2dBQ0FFTUFCQVlFQUJrQUFBQUZCZ1FBR2dBQUFBQUdBZ0NBQUFBQUJZQkVBQUFBQ2dBQ0FFUUFCQVlFQUJvQUFBQUZCZ1FBR3dBQUFBb0dBUUFCQUFBRmdFVUFBQUFLQUFJQVJRQUVCZ1FBR3dBQUFBVUdCQUFjQUFBQUNnWUJBQUVBQUFXQVJnQUFBQW9BQWdCR0FBUUdCQUFjQUFBQUJRWUVBQjBBQUFBS0JnRUFBUUFBQllCSEFBQUFDZ0FDQUVjQUJBWUVBQjBBQUFBRkJnUUFIZ0FBQUFBR0FnQ0FBQUFBQllCSUFBQUFDZ0FDQUVnQUJBWUVBQjRBQUFBRkJnUUFId0FBQUFBR0FnQ0FBQUFBQllCSkFBQUFDZ0FDQUVrQUJBWUVBQjhBQUFBRkJnUUFJQUFBQUFBR0FnQ0FBQUFBQllCS0FBQUFDZ0FDQUVvQUJBWUVBQ0FBQUFBRkJnUUFJUUFBQUFBR0FnQ0FBQUFBQllCTEFBQUFDZ0FDQUVzQUJBWUVBQ0VBQUFBRkJnUUFJZ0FBQUFBR0FnQ0FBQUFBQllCTUFBQUFDZ0FDQUV3QUJBWUVBQjBBQUFBRkJnUUFJZ0FBQUFBR0FnQ0FBQUFBQllCTkFBQUFDZ0FDQUUwQUJBWUVBQm9BQUFBRkJnUUFJd0FBQUFBR0FnQ0FBQUFBQllCT0FBQUFDZ0FDQUU0QUJBWUVBQ01BQUFBRkJnUUFKQUFBQUFBR0FnQ0FBQUFBQllCUEFBQUFDZ0FDQUU4QUJBWUVBQ1FBQUFBRkJnUUFKUUFBQUFBR0FnQ0FBQUFBQllCUUFBQUFDZ0FDQUZBQUJBWUVBQ1VBQUFBRkJnUUFKZ0FBQUFBR0FnQ0FBQUFBQllCUkFBQUFDZ0FDQUZFQUJBWUVBQllBQUFBRkJnUUFKZ0FBQUFBR0FnQ0FBQUFBQllCU0FBQUFDZ0FDQUZJQUJBWUVBQmtBQUFBRkJnUUFKZ0FBQUFBR0FnQ0FBQUFBQjRCVkFBQUFCQUlRQUdLbVVnQTRaTFVBWXFaU0FQSTFvQUFLQUFJQVV3QUFDZ0lBQkFBRUNnSUFBUUFOQWd3QThqV2dBR0ttVWdBQUFBQUFEZ0lNQURoa3RRQmlwbElBQUFBQUFBOENEQUR5TmFBQXFkUm5BQUFBQUFBQUFBZUFWZ0FBQUFRQ0VBQjA3YWdBOGFxeUFIVHRxQUNyZkowQUNnQUNBRlFBQUFvQ0FBUUFCQW9DQUFFQURRSU1BS3Q4blFCMDdhZ0FBQUFBQUE0Q0RBRHhxcklBZE8yb0FBQUFBQUFQQWd3QXEzeWRBTG9idmdBQUFBQUFBQUFIZ0ZjQUFBQUVBaEFBQUFBQUFOQjlKQUFBQUFBQVRxVVVBQW9BQWdCVkFCQUFSd0FBQUZSb1pYSmxJR2x6SUdFZ2RtRnNaVzVqWlNCdmNpQmphR0Z5WjJVZ1pYSnliM0lnYzI5dFpYZG9aWEpsSUdsdUlIUm9hWE1nWVhKdmJXRjBhV01nYzNsemRHVnRMZ0FLQWdBRUFBUUtBZ0FCQUEwQ0RBQk9wUlFBQUFBQUFBQUFBQUFPQWd3QTBIMGtBQUFBQUFBQUFBQUFEd0lNQUU2bEZBQ0IyQThBQUFBQUFBQUFCNEJZQUFBQUJBSVFBQUFBQUFBME0vdi9BQUFBQU8wRTV2OEtBQUlBVmdBQUNnSUFCQUFFQ2dJQUFRQU5BZ3dBN1FUbS93QUFBQUFBQUFBQURnSU1BRFF6Ky84QUFBQUFBQUFBQUE4Q0RBRHRCT2IvUmk0VkFBQUFBQUFBQUFlQVdRQUFBQVFDRUFBQUFIbi9JRGpoL3dBQWVmL2FDY3ovQ2dBQ0FGY0FBQW9DQUFRQUJBb0NBQUVBRFFJTUFOb0p6UDhBQUhuL0FBQUFBQTRDREFBZ09PSC9BQUI1L3dBQUFBQVBBZ3dBMmduTS8wY3VqdjhBQUFBQUFBQUFBQUFBQUFBQUFBPT0=</t>
        </r>
      </text>
    </comment>
    <comment ref="J343" authorId="0">
      <text>
        <r>
          <rPr>
            <sz val="9"/>
            <color indexed="81"/>
            <rFont val="Tahoma"/>
            <family val="2"/>
          </rPr>
          <t>QzE4SDIwTjJPNFN8TUFTVEVSIFNIRUVUUGljdHVyZSA2NzV8Vm1wRFJEQXhNREFFQXdJQkFBQUFBQUFBQUFBQUFBQ0FBQUFBQUFNQUZnQUFBRU5vWlcxRWNtRjNJREV5TGpBdU1pNHhNRGMyQkFJUUFBRmczdi9IenJIL3JMUm9BSzMvc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GYThHUWNXQ0FRQUFBQWtBQmdJQkFBQUFDUUFHUWdBQUJBSUFnQUJBQThJQWdBQkFBT0FOd0FBQUFRQ0VBQUJZTjcveDg2eC82eTBhQUN0LzdFQUJJQUJBQUFBQUFJSUFBQUFTd0FBQUFBQUNnQUNBQUlBTndRQkFBRUFBQVNBQWdBQUFBQUNDQUFBQUZvQUUvc1pBQW9BQWdBREFEY0VBUUFCQUFBRWdBTUFBQUFBQWdnQUFBQkxBQ2IyTXdBS0FBSUFCQUFDQkFJQUVBQXJCQUlBQUFCSUJBQUFCb0FBQUFBQUFBSUlBQUNnVGdBbW1qQUFCQUlRQUFCZ1J3QW1takFBbWJsT0FJeEFOd0FqQ0FFQUFBSUhBZ0FBQUFBSERRQUJBQUFBQXdCZ0FNZ0FBd0JUQUFBQUFBU0FCQUFBQUFBQ0NBRHNCREVBSnZZa0FBb0FBZ0FGQUFJRUFnQUlBQ3NFQWdBQUFFZ0VBQUEzQkFFQUFRYUFBQUFBQUFBQ0NBRHNwRFFBSmc0aEFBUUNFQURzWkMwQUpnNGhBSWErTkFBbXppZ0FJd2dCQUFBQ0J3SUFBQUFBQncwQUFRQUFBQU1BWUFESUFBTUFUd0FBQUFBRWdBVUFBQUFBQWdnQUUvdGtBQ2IyUWdBS0FBSUFCZ0FDQkFJQUNBQXJCQUlBQUFCSUJBQUFOd1FCQUFFR2dBQUFBQUFBQWdnQUU1dG9BQ1lPUHdBRUFoQUFFMXRoQUNZT1B3Q3N0R2dBSnM1R0FDTUlBUUFBQWdjQ0FBQUFBQWNOQUFFQUFBQURBR0FBeUFBREFFOEFBQUFBQklBR0FBQUFBQUlJQUFBQVBBQTU4VTBBQ2dBQ0FBY0FBZ1FDQUFjQUt3UUNBQUFBU0FRQUFBYUFBQUFBQUFBQ0NBQXprejhBT1ZsS0FBUUNFQURNYkRnQU9WbEtBRE9UUHdCc2pGRUFJd2dCQUFBQ0J3SUFBQUFBQncwQUFRQUFBQU1BWUFESUFBTUFUZ0FBQUFBRWdBY0FBQUFBQWdnQUFBQkxBRXpzWndBS0FBSUFDQUEzQkFFQUFRQUFCSUFJQUFBQUFBSUlBQUFBUEFCZzU0RUFDZ0FDQUFrQUFBQUVnQWtBQUFBQUFnZ0F2RE5JQUdkUG5RQUtBQUlBQ2dBQ0JBSUFDQUFyQkFJQUFBQklCQUFBQm9BQUFBQUFBQUlJQUx6VFN3Qm5aNWtBQkFJUUFMeVRSQUJuWjVrQVZ1MUxBR2Nub1FBakNBRUFBQUlIQWdBQUFBQUhEUUFCQUFBQUF3QmdBTWdBQXdCUEFBQUFBQVNBQ2dBQUFBQUNDQUJpNkRFQVUyS3hBQW9BQWdBTEFBQUFCSUFMQUFBQUFBSUlBRS90RndCVFlxSUFDZ0FDQUF3QUFBQUVnQXdBQUFBQUFnZ0FFaW9lQUNjS2hRQUtBQUlBRFFBQUFBU0FEUUFBQUFBQ0NBQUFBQjRBT2ZGTkFBb0FBZ0FPQURjRUFRQUJBQUFFZ0E0QUFBQUFBZ2dBQUFBUEFDYjJNd0FLQUFJQUR3QUFBQVNBRHdBQUFBQUNDQUFBQUI0QUUvc1pBQW9BQWdBUUFBQUFCSUFRQUFBQUFBSUlBQUFBRHdBQUFBQUFDZ0FDQUJFQUFBQUVnQkVBQUFBQUFnZ0EvLzhkQU8wRTV2OEtBQUlBRWdBQUFBU0FFZ0FBQUFBQ0NBRC8vdzRBMmduTS93b0FBZ0FUQUFBQUJJQVRBQUFBQUFJSUFBQUE4Zi9hQ2N6L0NnQUNBQlFBQUFBRWdCUUFBQUFBQWdnQUFBRGkvOGNPc3Y4S0FBSUFGUUEzQkFFQUFRQUFCSUFWQUFBQUFBSUlBQUFBNHYvdEJPYi9DZ0FDQUJZQUFBQUVnQllBQUFBQUFnZ0FBQUR4L3dBQUFBQUtBQUlBRndBQUFBU0FGd0FBQUFBQ0NBQUJBT0wvRS9zWkFBb0FBZ0FZQUFJRUFnQUhBQ3NFQWdBQUFFZ0VBQUFHZ0FBQUFBQUFBZ2dBTkpQbC94TmpGZ0FFQWhBQXpXemUveE5qRmdBMGsrWC9ScFlkQUNNSUFRQUFBZ2NDQUFBQUFBY05BQUVBQUFBREFHQUF5QUFEQUU0QUFBQUFCSUFZQUFBQUFBSUlBQUVBOGY4bTlqTUFDZ0FDQUJrQUFBQUVnQmtBQUFBQUFnZ0FBUURpL3pueFRRQUtBQUlBR2dBQ0JBSUFDQUFyQkFJQUFRQklCQUFBTndRQkFBRUdnQUFBQUFBQUFnZ0FBYURsL3prSlNnQUVBaEFBQVdEZS96a0pTZ0NhdWVYL2JQeFlBQ01JQVFBQUFnY0NBQUFBQlFjQkFBRUFCdzRBQVFBQUFBTUFZQURJQUFNQVQwZ0FBQUFBQllBYkFBQUFDZ0FDQUJzQUJBWUVBQUVBQUFBRkJnUUFBZ0FBQUFvR0FRQUJBQUFGZ0J3QUFBQUtBQUlBSEFBRUJnUUFBZ0FBQUFVR0JBQURBQUFBQ2dZQkFBRUFBQVdBSFFBQUFBb0FBZ0FkQUFRR0JBQURBQUFBQlFZRUFBUUFBQUFBQmdJQUFnQUFBQVdBSGdBQUFBb0FBZ0FlQUFRR0JBQURBQUFBQlFZRUFBVUFBQUFBQmdJQUFnQUFBQVdBSHdBQUFBb0FBZ0FmQUFRR0JBQURBQUFBQlFZRUFBWUFBQUFLQmdFQUFRQUFCWUFnQUFBQUNnQUNBQ0FBQkFZRUFBWUFBQUFGQmdRQUJ3QUFBQW9HQVFBQkFBQUZnQ0VBQUFBS0FBSUFJUUFFQmdRQUJ3QUFBQVVHQkFBSUFBQUFDZ1lCQUFFQUFBV0FJZ0FBQUFvQUFnQWlBQVFHQkFBSUFBQUFCUVlFQUFrQUFBQUFCZ0lBZ0FBQUFBV0FJd0FBQUFvQUFnQWpBQVFHQkFBSkFBQUFCUVlFQUFvQUFBQUFCZ0lBZ0FBQUFBV0FKQUFBQUFvQUFnQWtBQVFHQkFBS0FBQUFCUVlFQUFzQUFBQUFCZ0lBZ0FBQUFBV0FKUUFBQUFvQUFnQWxBQVFHQkFBTEFBQUFCUVlFQUF3QUFBQUFCZ0lBZ0FBQUFBV0FKZ0FBQUFvQUFnQW1BQVFHQkFBSUFBQUFCUVlFQUF3QUFBQUFCZ0lBZ0FBQUFBV0FKd0FBQUFvQUFnQW5BQVFHQkFBR0FBQUFCUVlFQUEwQUFBQUtCZ0VBQVFBQUJZQW9BQUFBQ2dBQ0FDZ0FCQVlFQUEwQUFBQUZCZ1FBRGdBQUFBb0dBUUFCQUFBRmdDa0FBQUFLQUFJQUtRQUVCZ1FBRGdBQUFBVUdCQUFQQUFBQUFBWUNBSUFBQUFBRmdDb0FBQUFLQUFJQUtnQUVCZ1FBRHdBQUFBVUdCQUFRQUFBQUFBWUNBSUFBQUFBRmdDc0FBQUFLQUFJQUt3QUVCZ1FBRUFBQUFBVUdCQUFSQUFBQUFBWUNBSUFBQUFBRmdDd0FBQUFLQUFJQUxBQUVCZ1FBRVFBQUFBVUdCQUFTQUFBQUFBWUNBSUFBQUFBRmdDMEFBQUFLQUFJQUxRQUVCZ1FBRWdBQUFBVUdCQUFUQUFBQUFBWUNBSUFBQUFBRmdDNEFBQUFLQUFJQUxnQUVCZ1FBRXdBQUFBVUdCQUFVQUFBQUNnWUJBQUVBQUFXQUx3QUFBQW9BQWdBdkFBUUdCQUFUQUFBQUJRWUVBQlVBQUFBQUJnSUFnQUFBQUFXQU1BQUFBQW9BQWdBd0FBUUdCQUFWQUFBQUJRWUVBQllBQUFBQUJnSUFnQUFBQUFXQU1RQUFBQW9BQWdBeEFBUUdCQUFRQUFBQUJRWUVBQllBQUFBQUJnSUFnQUFBQUFXQU1nQUFBQW9BQWdBeUFBUUdCQUFXQUFBQUJRWUVBQmNBQUFBQUJnSUFnQUFBQUFXQU13QUFBQW9BQWdBekFBUUdCQUFYQUFBQUJRWUVBQmdBQUFBQUJnSUFnQUFBQUFXQU5BQUFBQW9BQWdBMEFBUUdCQUFPQUFBQUJRWUVBQmdBQUFBQUJnSUFnQUFBQUFXQU5RQUFBQW9BQWdBMUFBUUdCQUFZQUFBQUJRWUVBQmtBQUFBS0JnRUFBUUFBQjRBNEFBQUFCQUlRQUlBOUx3Q2YyYWNBZ0QwdkFCNEJtQUFLQUFJQU5nQUFDZ0lBQkFBRUNnSUFBUUFOQWd3QUhnR1lBSUE5THdBQUFBQUFEZ0lNQUovWnB3Q0FQUzhBQUFBQUFBOENEQUFlQVpnQUFSWS9BQUFBQUFBQUFBZUFPUUFBQUFRQ0VBQUFBQUFBV1NrdkFBQUFBQUFUK3hrQUNnQUNBRGNBQUFvQ0FBUUFCQW9DQUFFQURRSU1BQlA3R1FBQUFBQUFBQUFBQUE0Q0RBQlpLUzhBQUFBQUFBQUFBQUFQQWd3QUUvc1pBRVl1RlFBQUFBQUFBQUFIZ0RvQUFBQUVBaEFBQUFBQUFEUXorLzhBQUFBQTdRVG0vd29BQWdBNEFBQUtBZ0FFQUFRS0FnQUJBQTBDREFEdEJPYi9BQUFBQUFBQUFBQU9BZ3dBTkRQNy93QUFBQUFBQUFBQUR3SU1BTzBFNXY5R0xoVUFBQUFBQUFBQUFBQUFBQUFBQUFBPQ==</t>
        </r>
      </text>
    </comment>
    <comment ref="K343" authorId="0">
      <text>
        <r>
          <rPr>
            <sz val="9"/>
            <color indexed="81"/>
            <rFont val="Tahoma"/>
            <family val="2"/>
          </rPr>
          <t>QzE4SDIwTjJPNFN8TUFTVEVSIFNIRUVUUGljdHVyZSA2NzV8Vm1wRFJEQXhNREFFQXdJQkFBQUFBQUFBQUFBQUFBQ0FBQUFBQUFNQUZnQUFBRU5vWlcxRWNtRjNJREV5TGpBdU1pNHhNRGMyQkFJUUFBRmczdi9IenJIL3JMUm9BSzMvc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GYThHUWNXQ0FRQUFBQWtBQmdJQkFBQUFDUUFHUWdBQUJBSUFnQUJBQThJQWdBQkFBT0FOd0FBQUFRQ0VBQUJZTjcveDg2eC82eTBhQUN0LzdFQUJJQUJBQUFBQUFJSUFBQUFTd0FBQUFBQUNnQUNBQUlBTndRQkFBRUFBQVNBQWdBQUFBQUNDQUFBQUZvQUUvc1pBQW9BQWdBREFEY0VBUUFCQUFBRWdBTUFBQUFBQWdnQUFBQkxBQ2IyTXdBS0FBSUFCQUFDQkFJQUVBQXJCQUlBQUFCSUJBQUFCb0FBQUFBQUFBSUlBQUNnVGdBbW1qQUFCQUlRQUFCZ1J3QW1takFBbWJsT0FJeEFOd0FqQ0FFQUFBSUhBZ0FBQUFBSERRQUJBQUFBQXdCZ0FNZ0FBd0JUQUFBQUFBU0FCQUFBQUFBQ0NBRHNCREVBSnZZa0FBb0FBZ0FGQUFJRUFnQUlBQ3NFQWdBQUFFZ0VBQUEzQkFFQUFRYUFBQUFBQUFBQ0NBRHNwRFFBSmc0aEFBUUNFQURzWkMwQUpnNGhBSWErTkFBbXppZ0FJd2dCQUFBQ0J3SUFBQUFBQncwQUFRQUFBQU1BWUFESUFBTUFUd0FBQUFBRWdBVUFBQUFBQWdnQUUvdGtBQ2IyUWdBS0FBSUFCZ0FDQkFJQUNBQXJCQUlBQUFCSUJBQUFOd1FCQUFFR2dBQUFBQUFBQWdnQUU1dG9BQ1lPUHdBRUFoQUFFMXRoQUNZT1B3Q3N0R2dBSnM1R0FDTUlBUUFBQWdjQ0FBQUFBQWNOQUFFQUFBQURBR0FBeUFBREFFOEFBQUFBQklBR0FBQUFBQUlJQUFBQVBBQTU4VTBBQ2dBQ0FBY0FBZ1FDQUFjQUt3UUNBQUFBU0FRQUFBYUFBQUFBQUFBQ0NBQXprejhBT1ZsS0FBUUNFQURNYkRnQU9WbEtBRE9UUHdCc2pGRUFJd2dCQUFBQ0J3SUFBQUFBQncwQUFRQUFBQU1BWUFESUFBTUFUZ0FBQUFBRWdBY0FBQUFBQWdnQUFBQkxBRXpzWndBS0FBSUFDQUEzQkFFQUFRQUFCSUFJQUFBQUFBSUlBQUFBUEFCZzU0RUFDZ0FDQUFrQUFBQUVnQWtBQUFBQUFnZ0F2RE5JQUdkUG5RQUtBQUlBQ2dBQ0JBSUFDQUFyQkFJQUFBQklCQUFBQm9BQUFBQUFBQUlJQUx6VFN3Qm5aNWtBQkFJUUFMeVRSQUJuWjVrQVZ1MUxBR2Nub1FBakNBRUFBQUlIQWdBQUFBQUhEUUFCQUFBQUF3QmdBTWdBQXdCUEFBQUFBQVNBQ2dBQUFBQUNDQUJpNkRFQVUyS3hBQW9BQWdBTEFBQUFCSUFMQUFBQUFBSUlBRS90RndCVFlxSUFDZ0FDQUF3QUFBQUVnQXdBQUFBQUFnZ0FFaW9lQUNjS2hRQUtBQUlBRFFBQUFBU0FEUUFBQUFBQ0NBQUFBQjRBT2ZGTkFBb0FBZ0FPQURjRUFRQUJBQUFFZ0E0QUFBQUFBZ2dBQUFBUEFDYjJNd0FLQUFJQUR3QUFBQVNBRHdBQUFBQUNDQUFBQUI0QUUvc1pBQW9BQWdBUUFBQUFCSUFRQUFBQUFBSUlBQUFBRHdBQUFBQUFDZ0FDQUJFQUFBQUVnQkVBQUFBQUFnZ0EvLzhkQU8wRTV2OEtBQUlBRWdBQUFBU0FFZ0FBQUFBQ0NBRC8vdzRBMmduTS93b0FBZ0FUQUFBQUJJQVRBQUFBQUFJSUFBQUE4Zi9hQ2N6L0NnQUNBQlFBQUFBRWdCUUFBQUFBQWdnQUFBRGkvOGNPc3Y4S0FBSUFGUUEzQkFFQUFRQUFCSUFWQUFBQUFBSUlBQUFBNHYvdEJPYi9DZ0FDQUJZQUFBQUVnQllBQUFBQUFnZ0FBQUR4L3dBQUFBQUtBQUlBRndBQUFBU0FGd0FBQUFBQ0NBQUJBT0wvRS9zWkFBb0FBZ0FZQUFJRUFnQUhBQ3NFQWdBQUFFZ0VBQUFHZ0FBQUFBQUFBZ2dBTkpQbC94TmpGZ0FFQWhBQXpXemUveE5qRmdBMGsrWC9ScFlkQUNNSUFRQUFBZ2NDQUFBQUFBY05BQUVBQUFBREFHQUF5QUFEQUU0QUFBQUFCSUFZQUFBQUFBSUlBQUVBOGY4bTlqTUFDZ0FDQUJrQUFBQUVnQmtBQUFBQUFnZ0FBUURpL3pueFRRQUtBQUlBR2dBQ0JBSUFDQUFyQkFJQUFRQklCQUFBTndRQkFBRUdnQUFBQUFBQUFnZ0FBYURsL3prSlNnQUVBaEFBQVdEZS96a0pTZ0NhdWVYL2JQeFlBQ01JQVFBQUFnY0NBQUFBQlFjQkFBRUFCdzRBQVFBQUFBTUFZQURJQUFNQVQwZ0FBQUFBQllBYkFBQUFDZ0FDQUJzQUJBWUVBQUVBQUFBRkJnUUFBZ0FBQUFvR0FRQUJBQUFGZ0J3QUFBQUtBQUlBSEFBRUJnUUFBZ0FBQUFVR0JBQURBQUFBQ2dZQkFBRUFBQVdBSFFBQUFBb0FBZ0FkQUFRR0JBQURBQUFBQlFZRUFBUUFBQUFBQmdJQUFnQUFBQVdBSGdBQUFBb0FBZ0FlQUFRR0JBQURBQUFBQlFZRUFBVUFBQUFBQmdJQUFnQUFBQVdBSHdBQUFBb0FBZ0FmQUFRR0JBQURBQUFBQlFZRUFBWUFBQUFLQmdFQUFRQUFCWUFnQUFBQUNnQUNBQ0FBQkFZRUFBWUFBQUFGQmdRQUJ3QUFBQW9HQVFBQkFBQUZnQ0VBQUFBS0FBSUFJUUFFQmdRQUJ3QUFBQVVHQkFBSUFBQUFDZ1lCQUFFQUFBV0FJZ0FBQUFvQUFnQWlBQVFHQkFBSUFBQUFCUVlFQUFrQUFBQUFCZ0lBZ0FBQUFBV0FJd0FBQUFvQUFnQWpBQVFHQkFBSkFBQUFCUVlFQUFvQUFBQUFCZ0lBZ0FBQUFBV0FKQUFBQUFvQUFnQWtBQVFHQkFBS0FBQUFCUVlFQUFzQUFBQUFCZ0lBZ0FBQUFBV0FKUUFBQUFvQUFnQWxBQVFHQkFBTEFBQUFCUVlFQUF3QUFBQUFCZ0lBZ0FBQUFBV0FKZ0FBQUFvQUFnQW1BQVFHQkFBSUFBQUFCUVlFQUF3QUFBQUFCZ0lBZ0FBQUFBV0FKd0FBQUFvQUFnQW5BQVFHQkFBR0FBQUFCUVlFQUEwQUFBQUtCZ0VBQVFBQUJZQW9BQUFBQ2dBQ0FDZ0FCQVlFQUEwQUFBQUZCZ1FBRGdBQUFBb0dBUUFCQUFBRmdDa0FBQUFLQUFJQUtRQUVCZ1FBRGdBQUFBVUdCQUFQQUFBQUFBWUNBSUFBQUFBRmdDb0FBQUFLQUFJQUtnQUVCZ1FBRHdBQUFBVUdCQUFRQUFBQUFBWUNBSUFBQUFBRmdDc0FBQUFLQUFJQUt3QUVCZ1FBRUFBQUFBVUdCQUFSQUFBQUFBWUNBSUFBQUFBRmdDd0FBQUFLQUFJQUxBQUVCZ1FBRVFBQUFBVUdCQUFTQUFBQUFBWUNBSUFBQUFBRmdDMEFBQUFLQUFJQUxRQUVCZ1FBRWdBQUFBVUdCQUFUQUFBQUFBWUNBSUFBQUFBRmdDNEFBQUFLQUFJQUxnQUVCZ1FBRXdBQUFBVUdCQUFVQUFBQUNnWUJBQUVBQUFXQUx3QUFBQW9BQWdBdkFBUUdCQUFUQUFBQUJRWUVBQlVBQUFBQUJnSUFnQUFBQUFXQU1BQUFBQW9BQWdBd0FBUUdCQUFWQUFBQUJRWUVBQllBQUFBQUJnSUFnQUFBQUFXQU1RQUFBQW9BQWdBeEFBUUdCQUFRQUFBQUJRWUVBQllBQUFBQUJnSUFnQUFBQUFXQU1nQUFBQW9BQWdBeUFBUUdCQUFXQUFBQUJRWUVBQmNBQUFBQUJnSUFnQUFBQUFXQU13QUFBQW9BQWdBekFBUUdCQUFYQUFBQUJRWUVBQmdBQUFBQUJnSUFnQUFBQUFXQU5BQUFBQW9BQWdBMEFBUUdCQUFPQUFBQUJRWUVBQmdBQUFBQUJnSUFnQUFBQUFXQU5RQUFBQW9BQWdBMUFBUUdCQUFZQUFBQUJRWUVBQmtBQUFBS0JnRUFBUUFBQjRBNEFBQUFCQUlRQUlBOUx3Q2YyYWNBZ0QwdkFCNEJtQUFLQUFJQU5nQUFDZ0lBQkFBRUNnSUFBUUFOQWd3QUhnR1lBSUE5THdBQUFBQUFEZ0lNQUovWnB3Q0FQUzhBQUFBQUFBOENEQUFlQVpnQUFSWS9BQUFBQUFBQUFBZUFPUUFBQUFRQ0VBQUFBQUFBV1NrdkFBQUFBQUFUK3hrQUNnQUNBRGNBQUFvQ0FBUUFCQW9DQUFFQURRSU1BQlA3R1FBQUFBQUFBQUFBQUE0Q0RBQlpLUzhBQUFBQUFBQUFBQUFQQWd3QUUvc1pBRVl1RlFBQUFBQUFBQUFIZ0RvQUFBQUVBaEFBQUFBQUFEUXorLzhBQUFBQTdRVG0vd29BQWdBNEFBQUtBZ0FFQUFRS0FnQUJBQTBDREFEdEJPYi9BQUFBQUFBQUFBQU9BZ3dBTkRQNy93QUFBQUFBQUFBQUR3SU1BTzBFNXY5R0xoVUFBQUFBQUFBQUFBQUFBQUFBQUFBPQ==</t>
        </r>
      </text>
    </comment>
    <comment ref="J344" authorId="0">
      <text>
        <r>
          <rPr>
            <sz val="9"/>
            <color indexed="81"/>
            <rFont val="Tahoma"/>
            <family val="2"/>
          </rPr>
          <t>QzIySDE3Q2xOMk8zU3xNQVNURVIgU0hFRVRQaWN0dXJlIDEyMXxWbXBEUkRBeE1EQUVBd0lCQUFBQUFBQUFBQUFBQUFDQUFBQUFBQU1BRmdBQUFFTm9aVzFFY21GM0lERXlMakF1TWk0eE1EYzJCQUlRQUtDWWZmL2FpY3Yvd0s4M0FFNHFB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UzcXp4d1dDQVFBQUFBa0FCZ0lCQUFBQUNRQUdRZ0FBQkFJQWdBQkFBOElBZ0FCQUFPQVFBQUFBQVFDRUFDZ21IMy8yb25MLzhDdk53Qk9LZ0FCQklBQkFBQUFBQUlJQU1jT3N2OU9LbmtBQ2dBQ0FBSUFOd1FCQUFFQUFBU0FBZ0FBQUFBQ0NBQzBFNWovVGlxSUFBb0FBZ0FEQUFJRUFnQUlBQ3NFQWdBQUFFZ0VBQUEzQkFFQUFRYUFBQUFBQUFBQ0NBQzBzNXYvVGtLRUFBUUNFQUMwYzVUL1RrS0VBRTNObS85T0Fvd0FJd2dCQUFBQ0J3SUFBQUFBQncwQUFRQUFBQU1BWUFESUFBTUFUd0FBQUFBRWdBTUFBQUFBQWdnQXRCT1kvMDRxcGdBS0FBSUFCQUFBQUFTQUJBQUFBQUFDQ0FDZ0dINy9UaXExQUFvQUFnQUZBQUFBQklBRkFBQUFBQUlJQUtBWWZ2OU9LdE1BQ2dBQ0FBWUFBQUFFZ0FZQUFBQUFBZ2dBdEJPWS8wNHE0Z0FLQUFJQUJ3QUFBQVNBQndBQUFBQUNDQURIRHJML1RpclRBQW9BQWdBSUFBQUFCSUFJQUFBQUFBSUlBTm9KelA5T0t1SUFDZ0FDQUFrQUFnUUNBQWdBS3dRQ0FBQUFTQVFBQURjRUFRQUJCb0FBQUFBQUFBSUlBTnFwei85T1F0NEFCQUlRQU5wcHlQOU9RdDRBZE1QUC8wNEM1Z0FqQ0FFQUFBSUhBZ0FBQUFBSERRQUJBQUFBQXdCZ0FNZ0FBd0JQQUFBQUFBU0FDUUFBQUFBQ0NBRGFDY3ovVGlvQUFRb0FBZ0FLQURjRUFRQUJBQUFFZ0FvQUFBQUFBZ2dBeHc2eS8wNHF0UUFLQUFJQUN3QUFBQVNBQ3dBQUFBQUNDQURhQ2N6L1RpcW1BQW9BQWdBTUFBQUFCSUFNQUFBQUFBSUlBTzBFNXY5T0tyVUFDZ0FDQUEwQUFnUUNBQWdBS3dRQ0FBQUFTQVFBQURjRUFRQUJCb0FBQUFBQUFBSUlBTzJrNmY5T1FyRUFCQUlRQU8xazR2OU9RckVBaDc3cC8wNEN1UUFqQ0FFQUFBSUhBZ0FBQUFBSERRQUJBQUFBQXdCZ0FNZ0FBd0JQQUFBQUFBU0FEUUFBQUFBQ0NBRGFDY3ovVGlxSUFBb0FBZ0FPQUFJRUFnQUhBQ3NFQWdBQkFFZ0VBQUEzQkFFQUFRYUFBQUFBQUFBQ0NBQU5uYy8vVHNLTEFBUUNFQUNuZHNqLzUxdDlBQTJkei85T3dvc0FJd2dCQVA4QkJ3RUEvd0lIQWdBQUFBVUhBUUFEQUFjT0FBRUFBQUFEQUdBQXlBQURBRTVJQUFBQUFBU0FEZ0FBQUFBQ0NBRHRCT2IvVGlwNUFBb0FBZ0FQQUFBQUJJQVBBQUFBQUFJSUFBQUFBQUJPS29nQUNnQUNBQkFBQUFBRWdCQUFBQUFBQWdnQUUvc1pBRTRxZVFBS0FBSUFFUUFBQUFTQUVRQUFBQUFDQ0FBVCt4a0FUaXBiQUFvQUFnQVNBQUFBQklBU0FBQUFBQUlJQUNiMk13Qk9La3dBQ2dBQ0FCTUFBZ1FDQUJFQUt3UUNBQUFBU0FRQUFEY0VBUUFCQm9BQUFBQUFBQUlJQUNhV053Qk9RazBBQkFJUUFDWldNQURuMjBNQXdLODNBRTVDVFFBakNBRUEvd0VIQVFEL0FnY0NBQUFBQlFjQkFBTUFCdzRBQVFBQUFBTUFZQURJQUFNQVEyd0FBQUFBQklBVEFBQUFBQUlJQUFBQUFBQk9La3dBQ2dBQ0FCUUFBQUFFZ0JRQUFBQUFBZ2dBN1FUbS8wNHFXd0FLQUFJQUZRQUFBQVNBRlFBQUFBQUNDQUFBQUFBQVRpb3VBQW9BQWdBV0FBQUFCSUFXQUFBQUFBSUlBRUJGR0FBZGlCd0FDZ0FDQUJjQUFnUUNBQWNBS3dRQ0FBQUFTQVFBQUFhQUFBQUFBQUFDQ0FCejJCc0FIZkFZQUFRQ0VBQU1zaFFBSGZBWUFIUFlHd0JRSXlBQUl3Z0JBQUFDQndJQUFBQUFCdzBBQVFBQUFBTUFZQURJQUFNQVRnQUFBQUFFZ0JjQUFBQUFBZ2dBQUFBUEFBQUFBQUFLQUFJQUdBQUFBQVNBR0FBQUFBQUNDQUQvL3gwQTdRVG0vd29BQWdBWkFBQUFCSUFaQUFBQUFBSUlBUC8vRGdEYUNjei9DZ0FDQUJvQUFBQUVnQm9BQUFBQUFnZ0FBQUR4LzlvSnpQOEtBQUlBR3dBQUFBU0FHd0FBQUFBQ0NBQUFBT0wvN1FUbS93b0FBZ0FjQUFBQUJJQWNBQUFBQUFJSUFBQUE4ZjhBQUFBQUNnQUNBQjBBQUFBRWdCMEFBQUFBQWdnQXdMcm4veDJJSEFBS0FBSUFIZ0FDQkFJQUVBQXJCQUlBQUFCSUJBQUFCb0FBQUFBQUFBSUlBTUJhNi84ZExCa0FCQUlRQU1BYTVQOGRMQmtBV25Uci80UFNId0FqQ0FFQUFBSUhBZ0FBQUFBSERRQUJBQUFBQXdCZ0FNZ0FBd0JUQUF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NnWUJBQUVBQUFXQUpnQUFBQW9BQWdBbUFBUUdCQUFJQUFBQUJRWUVBQWtBQUFBS0JnRUFBUUFBQllBbkFBQUFDZ0FDQUNjQUJBWUVBQWNBQUFBRkJnUUFDZ0FBQUFBR0FnQ0FBQUFBQllBb0FBQUFDZ0FDQUNnQUJBWUVBQU1BQUFBRkJnUUFDZ0FBQUFBR0FnQ0FBQUFBQllBcEFBQUFDZ0FDQUNrQUJBWUVBQW9BQUFBRkJnUUFDd0FBQUFvR0FRQUJBQUFGZ0NvQUFBQUtBQUlBS2dBRUJnUUFDd0FBQUFVR0JBQU1BQUFBQUFZQ0FBSUFBQUFGZ0NzQUFBQUtBQUlBS3dBRUJnUUFDd0FBQUFVR0JBQU5BQUFBQ2dZQkFBRUFBQVdBTEFBQUFBb0FBZ0FzQUFRR0JBQU5BQUFBQlFZRUFBNEFBQUFLQmdFQUFRQUFCWUF0QUFBQUNnQUNBQzBBQkFZRUFBNEFBQUFGQmdRQUR3QUFBQUFHQWdDQUFBQUFCWUF1QUFBQUNnQUNBQzRBQkFZRUFBOEFBQUFGQmdRQUVBQUFBQUFHQWdDQUFBQUFCWUF2QUFBQUNnQUNBQzhBQkFZRUFCQUFBQUFGQmdRQUVRQUFBQUFHQWdDQUFBQUFCWUF3QUFBQUNnQUNBREFBQkFZRUFCRUFBQUFGQmdRQUVnQUFBQW9HQVFBQkFBQUZnREVBQUFBS0FBSUFNUUFFQmdRQUVRQUFBQVVHQkFBVEFBQUFBQVlDQUlBQUFBQUZnRElBQUFBS0FBSUFNZ0FFQmdRQUV3QUFBQVVHQkFBVUFBQUFBQVlDQUlBQUFBQUZnRE1BQUFBS0FBSUFNd0FFQmdRQURnQUFBQVVHQkFBVUFBQUFBQVlDQUlBQUFBQUZnRFFBQUFBS0FBSUFOQUFFQmdRQUV3QUFBQVVHQkFBVkFBQUFBQUFGZ0RVQUFBQUtBQUlBTlFBRUJnUUFGUUFBQUFVR0JBQVdBQUFBQUFZQ0FJQUFBQUFGZ0RZQUFBQUtBQUlBTmdBRUJnUUFGZ0FBQUFVR0JBQVhBQUFBQUFZQ0FJQUFBQUFGZ0RjQUFBQUtBQUlBTndBRUJnUUFGd0FBQUFVR0JBQVlBQUFBQUFZQ0FJQUFBQUFGZ0RnQUFBQUtBQUlBT0FBRUJnUUFHQUFBQUFVR0JBQVpBQUFBQUFZQ0FJQUFBQUFGZ0RrQUFBQUtBQUlBT1FBRUJnUUFHUUFBQUFVR0JBQWFBQUFBQUFZQ0FJQUFBQUFGZ0RvQUFBQUtBQUlBT2dBRUJnUUFHZ0FBQUFVR0JBQWJBQUFBQUFZQ0FJQUFBQUFGZ0RzQUFBQUtBQUlBT3dBRUJnUUFHd0FBQUFVR0JBQWNBQUFBQUFZQ0FJQUFBQUFGZ0R3QUFBQUtBQUlBUEFBRUJnUUFGd0FBQUFVR0JBQWNBQUFBQUFZQ0FJQUFBQUFGZ0QwQUFBQUtBQUlBUFFBRUJnUUFIQUFBQUFVR0JBQWRBQUFBQUFZQ0FJQUFBQUFGZ0Q0QUFBQUtBQUlBUGdBRUJnUUFGUUFBQUFVR0JBQWRBQUFBQUFZQ0FJQUFBQUFIZ0VFQUFBQUVBaEFBdEJPWS81UlkyUUMwRTVqL1RpckVBQW9BQWdBL0FBQUtBZ0FFQUFRS0FnQUJBQTBDREFCT0tzUUF0Qk9ZL3dBQUFBQU9BZ3dBbEZqWkFMUVRtUDhBQUFBQUR3SU1BRTRxeEFENlFhMy9BQUFBQUFBQUI0QkNBQUFBQkFJUUFBQUFBQUNVV0g4QUFBQUFBRTRxYWdBS0FBSUFRQUFBQ2dJQUJBQUVDZ0lBQVFBTkFnd0FUaXBxQUFBQUFBQUFBQUFBRGdJTUFKUllmd0FBQUFBQUFBQUFBQThDREFCT0ttb0FSaTRWQUFBQUFBQUFBQWVBUXdBQUFBUUNFQUFBQUFBQTBIMGtBQUFBQUFCT3BSUUFDZ0FDQUVFQUFBb0NBQVFBQkFvQ0FBRUFEUUlNQUU2bEZBQUFBQUFBQUFBQUFBNENEQURRZlNRQUFBQUFBQUFBQUFBUEFnd0FUcVVVQUlIWUR3QUFBQUFBQUFBSGdFUUFBQUFFQWhBQUFBQUFBRFF6Ky84QUFBQUE3UVRtL3dvQUFnQkNBQUFLQWdBRUFBUUtBZ0FCQUEwQ0RBRHRCT2IvQUFBQUFBQUFBQUFPQWd3QU5EUDcvd0FBQUFBQUFBQUFEd0lNQU8wRTV2OUdMaFVBQUFBQUFBQUFBQUFBQUFBQUFBQT0=</t>
        </r>
      </text>
    </comment>
    <comment ref="K344" authorId="0">
      <text>
        <r>
          <rPr>
            <sz val="9"/>
            <color indexed="81"/>
            <rFont val="Tahoma"/>
            <family val="2"/>
          </rPr>
          <t>QzIySDE3Q2xOMk8zU3xNQVNURVIgU0hFRVRQaWN0dXJlIDEyMXxWbXBEUkRBeE1EQUVBd0lCQUFBQUFBQUFBQUFBQUFDQUFBQUFBQU1BRmdBQUFFTm9aVzFFY21GM0lERXlMakF1TWk0eE1EYzJCQUlRQUtDWWZmL2FpY3Yvd0s4M0FFNHFB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UzcXp4d1dDQVFBQUFBa0FCZ0lCQUFBQUNRQUdRZ0FBQkFJQWdBQkFBOElBZ0FCQUFPQVFBQUFBQVFDRUFDZ21IMy8yb25MLzhDdk53Qk9LZ0FCQklBQkFBQUFBQUlJQU1jT3N2OU9LbmtBQ2dBQ0FBSUFOd1FCQUFFQUFBU0FBZ0FBQUFBQ0NBQzBFNWovVGlxSUFBb0FBZ0FEQUFJRUFnQUlBQ3NFQWdBQUFFZ0VBQUEzQkFFQUFRYUFBQUFBQUFBQ0NBQzBzNXYvVGtLRUFBUUNFQUMwYzVUL1RrS0VBRTNObS85T0Fvd0FJd2dCQUFBQ0J3SUFBQUFBQncwQUFRQUFBQU1BWUFESUFBTUFUd0FBQUFBRWdBTUFBQUFBQWdnQXRCT1kvMDRxcGdBS0FBSUFCQUFBQUFTQUJBQUFBQUFDQ0FDZ0dINy9UaXExQUFvQUFnQUZBQUFBQklBRkFBQUFBQUlJQUtBWWZ2OU9LdE1BQ2dBQ0FBWUFBQUFFZ0FZQUFBQUFBZ2dBdEJPWS8wNHE0Z0FLQUFJQUJ3QUFBQVNBQndBQUFBQUNDQURIRHJML1RpclRBQW9BQWdBSUFBQUFCSUFJQUFBQUFBSUlBTm9KelA5T0t1SUFDZ0FDQUFrQUFnUUNBQWdBS3dRQ0FBQUFTQVFBQURjRUFRQUJCb0FBQUFBQUFBSUlBTnFwei85T1F0NEFCQUlRQU5wcHlQOU9RdDRBZE1QUC8wNEM1Z0FqQ0FFQUFBSUhBZ0FBQUFBSERRQUJBQUFBQXdCZ0FNZ0FBd0JQQUFBQUFBU0FDUUFBQUFBQ0NBRGFDY3ovVGlvQUFRb0FBZ0FLQURjRUFRQUJBQUFFZ0FvQUFBQUFBZ2dBeHc2eS8wNHF0UUFLQUFJQUN3QUFBQVNBQ3dBQUFBQUNDQURhQ2N6L1RpcW1BQW9BQWdBTUFBQUFCSUFNQUFBQUFBSUlBTzBFNXY5T0tyVUFDZ0FDQUEwQUFnUUNBQWdBS3dRQ0FBQUFTQVFBQURjRUFRQUJCb0FBQUFBQUFBSUlBTzJrNmY5T1FyRUFCQUlRQU8xazR2OU9RckVBaDc3cC8wNEN1UUFqQ0FFQUFBSUhBZ0FBQUFBSERRQUJBQUFBQXdCZ0FNZ0FBd0JQQUFBQUFBU0FEUUFBQUFBQ0NBRGFDY3ovVGlxSUFBb0FBZ0FPQUFJRUFnQUhBQ3NFQWdBQkFFZ0VBQUEzQkFFQUFRYUFBQUFBQUFBQ0NBQU5uYy8vVHNLTEFBUUNFQUNuZHNqLzUxdDlBQTJkei85T3dvc0FJd2dCQVA4QkJ3RUEvd0lIQWdBQUFBVUhBUUFEQUFjT0FBRUFBQUFEQUdBQXlBQURBRTVJQUFBQUFBU0FEZ0FBQUFBQ0NBRHRCT2IvVGlwNUFBb0FBZ0FQQUFBQUJJQVBBQUFBQUFJSUFBQUFBQUJPS29nQUNnQUNBQkFBQUFBRWdCQUFBQUFBQWdnQUUvc1pBRTRxZVFBS0FBSUFFUUFBQUFTQUVRQUFBQUFDQ0FBVCt4a0FUaXBiQUFvQUFnQVNBQUFBQklBU0FBQUFBQUlJQUNiMk13Qk9La3dBQ2dBQ0FCTUFBZ1FDQUJFQUt3UUNBQUFBU0FRQUFEY0VBUUFCQm9BQUFBQUFBQUlJQUNhV053Qk9RazBBQkFJUUFDWldNQURuMjBNQXdLODNBRTVDVFFBakNBRUEvd0VIQVFEL0FnY0NBQUFBQlFjQkFBTUFCdzRBQVFBQUFBTUFZQURJQUFNQVEyd0FBQUFBQklBVEFBQUFBQUlJQUFBQUFBQk9La3dBQ2dBQ0FCUUFBQUFFZ0JRQUFBQUFBZ2dBN1FUbS8wNHFXd0FLQUFJQUZRQUFBQVNBRlFBQUFBQUNDQUFBQUFBQVRpb3VBQW9BQWdBV0FBQUFCSUFXQUFBQUFBSUlBRUJGR0FBZGlCd0FDZ0FDQUJjQUFnUUNBQWNBS3dRQ0FBQUFTQVFBQUFhQUFBQUFBQUFDQ0FCejJCc0FIZkFZQUFRQ0VBQU1zaFFBSGZBWUFIUFlHd0JRSXlBQUl3Z0JBQUFDQndJQUFBQUFCdzBBQVFBQUFBTUFZQURJQUFNQVRnQUFBQUFFZ0JjQUFBQUFBZ2dBQUFBUEFBQUFBQUFLQUFJQUdBQUFBQVNBR0FBQUFBQUNDQUQvL3gwQTdRVG0vd29BQWdBWkFBQUFCSUFaQUFBQUFBSUlBUC8vRGdEYUNjei9DZ0FDQUJvQUFBQUVnQm9BQUFBQUFnZ0FBQUR4LzlvSnpQOEtBQUlBR3dBQUFBU0FHd0FBQUFBQ0NBQUFBT0wvN1FUbS93b0FBZ0FjQUFBQUJJQWNBQUFBQUFJSUFBQUE4ZjhBQUFBQUNnQUNBQjBBQUFBRWdCMEFBQUFBQWdnQXdMcm4veDJJSEFBS0FBSUFIZ0FDQkFJQUVBQXJCQUlBQUFCSUJBQUFCb0FBQUFBQUFBSUlBTUJhNi84ZExCa0FCQUlRQU1BYTVQOGRMQmtBV25Uci80UFNId0FqQ0FFQUFBSUhBZ0FBQUFBSERRQUJBQUFBQXdCZ0FNZ0FBd0JUQUF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NnWUJBQUVBQUFXQUpnQUFBQW9BQWdBbUFBUUdCQUFJQUFBQUJRWUVBQWtBQUFBS0JnRUFBUUFBQllBbkFBQUFDZ0FDQUNjQUJBWUVBQWNBQUFBRkJnUUFDZ0FBQUFBR0FnQ0FBQUFBQllBb0FBQUFDZ0FDQUNnQUJBWUVBQU1BQUFBRkJnUUFDZ0FBQUFBR0FnQ0FBQUFBQllBcEFBQUFDZ0FDQUNrQUJBWUVBQW9BQUFBRkJnUUFDd0FBQUFvR0FRQUJBQUFGZ0NvQUFBQUtBQUlBS2dBRUJnUUFDd0FBQUFVR0JBQU1BQUFBQUFZQ0FBSUFBQUFGZ0NzQUFBQUtBQUlBS3dBRUJnUUFDd0FBQUFVR0JBQU5BQUFBQ2dZQkFBRUFBQVdBTEFBQUFBb0FBZ0FzQUFRR0JBQU5BQUFBQlFZRUFBNEFBQUFLQmdFQUFRQUFCWUF0QUFBQUNnQUNBQzBBQkFZRUFBNEFBQUFGQmdRQUR3QUFBQUFHQWdDQUFBQUFCWUF1QUFBQUNnQUNBQzRBQkFZRUFBOEFBQUFGQmdRQUVBQUFBQUFHQWdDQUFBQUFCWUF2QUFBQUNnQUNBQzhBQkFZRUFCQUFBQUFGQmdRQUVRQUFBQUFHQWdDQUFBQUFCWUF3QUFBQUNnQUNBREFBQkFZRUFCRUFBQUFGQmdRQUVnQUFBQW9HQVFBQkFBQUZnREVBQUFBS0FBSUFNUUFFQmdRQUVRQUFBQVVHQkFBVEFBQUFBQVlDQUlBQUFBQUZnRElBQUFBS0FBSUFNZ0FFQmdRQUV3QUFBQVVHQkFBVUFBQUFBQVlDQUlBQUFBQUZnRE1BQUFBS0FBSUFNd0FFQmdRQURnQUFBQVVHQkFBVUFBQUFBQVlDQUlBQUFBQUZnRFFBQUFBS0FBSUFOQUFFQmdRQUV3QUFBQVVHQkFBVkFBQUFBQUFGZ0RVQUFBQUtBQUlBTlFBRUJnUUFGUUFBQUFVR0JBQVdBQUFBQUFZQ0FJQUFBQUFGZ0RZQUFBQUtBQUlBTmdBRUJnUUFGZ0FBQUFVR0JBQVhBQUFBQUFZQ0FJQUFBQUFGZ0RjQUFBQUtBQUlBTndBRUJnUUFGd0FBQUFVR0JBQVlBQUFBQUFZQ0FJQUFBQUFGZ0RnQUFBQUtBQUlBT0FBRUJnUUFHQUFBQUFVR0JBQVpBQUFBQUFZQ0FJQUFBQUFGZ0RrQUFBQUtBQUlBT1FBRUJnUUFHUUFBQUFVR0JBQWFBQUFBQUFZQ0FJQUFBQUFGZ0RvQUFBQUtBQUlBT2dBRUJnUUFHZ0FBQUFVR0JBQWJBQUFBQUFZQ0FJQUFBQUFGZ0RzQUFBQUtBQUlBT3dBRUJnUUFHd0FBQUFVR0JBQWNBQUFBQUFZQ0FJQUFBQUFGZ0R3QUFBQUtBQUlBUEFBRUJnUUFGd0FBQUFVR0JBQWNBQUFBQUFZQ0FJQUFBQUFGZ0QwQUFBQUtBQUlBUFFBRUJnUUFIQUFBQUFVR0JBQWRBQUFBQUFZQ0FJQUFBQUFGZ0Q0QUFBQUtBQUlBUGdBRUJnUUFGUUFBQUFVR0JBQWRBQUFBQUFZQ0FJQUFBQUFIZ0VFQUFBQUVBaEFBdEJPWS81UlkyUUMwRTVqL1RpckVBQW9BQWdBL0FBQUtBZ0FFQUFRS0FnQUJBQTBDREFCT0tzUUF0Qk9ZL3dBQUFBQU9BZ3dBbEZqWkFMUVRtUDhBQUFBQUR3SU1BRTRxeEFENlFhMy9BQUFBQUFBQUI0QkNBQUFBQkFJUUFBQUFBQUNVV0g4QUFBQUFBRTRxYWdBS0FBSUFRQUFBQ2dJQUJBQUVDZ0lBQVFBTkFnd0FUaXBxQUFBQUFBQUFBQUFBRGdJTUFKUllmd0FBQUFBQUFBQUFBQThDREFCT0ttb0FSaTRWQUFBQUFBQUFBQWVBUXdBQUFBUUNFQUFBQUFBQTBIMGtBQUFBQUFCT3BSUUFDZ0FDQUVFQUFBb0NBQVFBQkFvQ0FBRUFEUUlNQUU2bEZBQUFBQUFBQUFBQUFBNENEQURRZlNRQUFBQUFBQUFBQUFBUEFnd0FUcVVVQUlIWUR3QUFBQUFBQUFBSGdFUUFBQUFFQWhBQUFBQUFBRFF6Ky84QUFBQUE3UVRtL3dvQUFnQkNBQUFLQWdBRUFBUUtBZ0FCQUEwQ0RBRHRCT2IvQUFBQUFBQUFBQUFPQWd3QU5EUDcvd0FBQUFBQUFBQUFEd0lNQU8wRTV2OUdMaFVBQUFBQUFBQUFBQUFBQUFBQUFBQT0=</t>
        </r>
      </text>
    </comment>
    <comment ref="J345" authorId="0">
      <text>
        <r>
          <rPr>
            <sz val="9"/>
            <color indexed="81"/>
            <rFont val="Tahoma"/>
            <family val="2"/>
          </rPr>
          <t>QzIzSDE0RjVOTzN8TUFTVEVSIFNIRUVUUGljdHVyZSA2NDl8Vm1wRFJEQXhNREFFQXdJQkFBQUFBQUFBQUFBQUFBQ0FBQUFBQUFNQUZnQUFBRU5vWlcxRWNtRjNJREV5TGpBdU1pNHhNRGMyQkFJUUFGWVYxdi9IMnE3L21ibE9BSUNxT2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GYThHUWNXQ0FRQUFBQWtBQmdJQkFBQUFDUUFHUWdBQUJBSUFnQUJBQThJQWdBQkFBT0FSZ0FBQUFRQ0VBQldGZGIveDlxdS81bTVUZ0NBcWpvQkJJQUJBQUFBQUFJSUFBRUE0djg1OFUwQUNnQUNBQUlBTndRQkFBRUFBQVNBQWdBQUFBQUNDQUFCQVBIL0p2WXpBQW9BQWdBREFBQUFCSUFEQUFBQUFBSUlBQUFBRHdBbTlqTUFDZ0FDQUFRQUFBQUVnQVFBQUFBQUFnZ0FBQUFlQUJQN0dRQUtBQUlBQlFBQUFBU0FCUUFBQUFBQ0NBQUFBRHdBRS9zWkFBb0FBZ0FHQUFJRUFnQUlBQ3NFQWdBQUFFZ0VBQUEzQkFFQUFRYUFBQUFBQUFBQ0NBQUFvRDhBRXhNV0FBUUNFQUFBWURnQUV4TVdBSm01UHdBVDB4MEFJd2dCQUFBQ0J3SUFBQUFBQncwQUFRQUFBQU1BWUFESUFBTUFUd0FBQUFBRWdBWUFBQUFBQWdnQUFBQVBBQUFBQUFBS0FBSUFCd0FBQUFTQUJ3QUFBQUFDQ0FELy94MEE3UVRtL3dvQUFnQUlBQUFBQklBSUFBQUFBQUlJQVAvL093RHRCT2IvQ2dBQ0FBa0FBZ1FDQUFrQUt3UUNBQUFBU0FRQUFEY0VBUUFCQm9BQUFBQUFBQUlJQURPVFB3RHQwT0wvQkFJUUFNeHNPQUR0ME9ML001TS9BSWZxNlA4akNBRUFBQUlIQWdBQUFBQUhEUUFCQUFBQUF3QmdBTWdBQXdCR0FBQUFBQVNBQ1FBQUFBQUNDQUQvL3c0QTJnbk0vd29BQWdBS0FBQUFCSUFLQUFBQUFBSUlBQUFBOGYvYUNjei9DZ0FDQUFzQUFBQUVnQXNBQUFBQUFnZ0FBQURpLzhjT3N2OEtBQUlBREFBQ0JBSUFDUUFyQkFJQUFBQklCQUFBTndRQkFBRUdnQUFBQUFBQUFnZ0FOSlBsLzhmYXJ2OEVBaEFBeld6ZS84ZmFydjgwaytYL1lQUzAveU1JQVFBQUFnY0NBQUFBQUFjTkFBRUFBQUFEQUdBQXlBQURBRVlBQUFBQUJJQU1BQUFBQUFJSUFBQUE0di90Qk9iL0NnQUNBQTBBQUFBRWdBMEFBQUFBQWdnQUFBRHgvd0FBQUFBS0FBSUFEZ0FBQUFTQURnQUFBQUFDQ0FBQkFPTC9FL3NaQUFvQUFnQVBBQUlFQWdBSEFDc0VBZ0FCQUVnRUFBQTNCQUVBQVFhQUFBQUFBQUFDQ0FDOE85My9FMk1XQUFRQ0VBQldGZGIvRTJNV0FEU1Q1ZjlHbGgwQUl3Z0JBQUFDQndJQUFBQUZCd0VBQkFRSEJnQUNBQUlBQXdBQUJ3NEFBUUFBQUFNQVlBRElBQU1BVGtnQUFBQUFCSUFQQUFBQUFBSUlBQUFBSGdBNThVMEFDZ0FDQUJBQUFBQUVnQkFBQUFBQUFnZ0FBQUFQQUV6c1p3QUtBQUlBRVFBQUFBU0FFUUFBQUFBQ0NBQUFBQjRBWU9lQkFBb0FBZ0FTQUFBQUJJQVNBQUFBQUFJSUFBQUFQQUJnNTRFQUNnQUNBQk1BQUFBRWdCTUFBQUFBQWdnQUFBQkxBSFBpbXdBS0FBSUFGQUFDQkFJQUNBQXJCQUlBQUFCSUJBQUFOd1FCQUFFR2dBQUFBQUFBQWdnQUFLQk9BSFA2bHdBRUFoQUFBR0JIQUhQNmx3Q1p1VTRBYzdxZkFDTUlBUUFBQWdjQ0FBQUFBQWNOQUFFQUFBQURBR0FBeUFBREFFOEFBQUFBQklBVUFBQUFBQUlJQUFBQVBBQ0czYlVBQ2dBQ0FCVUFBQUFFZ0JVQUFBQUFBZ2dBQUFBZUFJYmR0UUFLQUFJQUZnQUFBQVNBRmdBQUFBQUNDQUFBQUE4QW1kalBBQW9BQWdBWEFBQUFCSUFYQUFBQUFBSUlBQUFBSGdDdDAra0FDZ0FDQUJnQUFBQUVnQmdBQUFBQUFnZ0FBQUFQQU1ET0F3RUtBQUlBR1FBQ0JBSUFDQUFyQkFJQUFBQklCQUFBTndRQkFBRUdnQUFBQUFBQUFnZ0FBS0FTQU1EbS93QUVBaEFBQUdBTEFNRG0vd0NadVJJQXdLWUhBU01JQVFBQUFnY0NBQUFBQUFjTkFBRUFBQUFEQUdBQXlBQURBRThBQUFBQUJJQVpBQUFBQUFJSUFBQUFIZ0RUeVIwQkNnQUNBQm9BQUFBRWdCb0FBQUFBQWdnQUFBQThBTlBKSFFFS0FBSUFHd0FDQkFJQUNRQXJCQUlBQUFCSUJBQUFOd1FCQUFFR2dBQUFBQUFBQWdnQU01TS9BTk9WR2dFRUFoQUF6R3c0QU5PVkdnRXprejhBYmE4Z0FTTUlBUUFBQWdjQ0FBQUFBQWNOQUFFQUFBQURBR0FBeUFBREFFWUFBQUFBQklBYkFBQUFBQUlJQUFBQUxRRG14RGNCQ2dBQ0FCd0FBZ1FDQUFrQUt3UUNBQUFBU0FRQUFEY0VBUUFCQm9BQUFBQUFBQUlJQURPVE1BRG1rRFFCQkFJUUFNeHNLUURta0RRQk01TXdBSUNxT2dFakNBRUFBQUlIQWdBQUFBQUhEUUFCQUFBQUF3QmdBTWdBQXdCR0FBQUFBQVNBSEFBQUFBQUNDQUFBQUE4QTVzUTNBUW9BQWdBZEFBSUVBZ0FKQUNzRUFnQUFBRWdFQUFBM0JBRUFBUWFBQUFBQUFBQUNDQUF6a3hJQTVwQTBBUVFDRUFETWJBc0E1cEEwQVRPVEVnQ0Fxam9CSXdnQkFBQUNCd0lBQUFBQUJ3MEFBUUFBQUFNQVlBRElBQU1BUmdBQUFBQUVnQjBBQUFBQUFnZ0FBQUE4QUszVDZRQUtBQUlBSGdBQUFBU0FIZ0FBQUFBQ0NBQUFBRXNBbWRqUEFBb0FBZ0FmQUFBQUJJQWZBQUFBQUFJSUFBQUFTd0JNN0djQUNnQUNBQ0FBQUFBRWdDQUFBQUFBQWdnQUFBQThBRG54VFFBS0FBSUFJUUFBQUFXQUlnQUFBQW9BQWdBaUFBUUdCQUFCQUFBQUJRWUVBQUlBQUFBS0JnRUFBUUFBQllBakFBQUFDZ0FDQUNNQUJBWUVBQUlBQUFBRkJnUUFBd0FBQUFBR0FnQUNBQU1HQWdBQ0FBc0dFQUFpQUFBQU1BQUFBQ1FBQUFBeEFBQUFBQUFGZ0NRQUFBQUtBQUlBSkFBRUJnUUFBd0FBQUFVR0JBQUVBQUFBQ2dZQkFBRUFBQVdBSlFBQUFBb0FBZ0FsQUFRR0JBQUVBQUFBQlFZRUFBVUFBQUFBQmdJQUFnQUFBQVdBSmdBQUFBb0FBZ0FtQUFRR0JBQUVBQUFBQlFZRUFBWUFBQUFLQmdFQUFRQUFCWUFuQUFBQUNnQUNBQ2NBQkFZRUFBWUFBQUFGQmdRQUJ3QUFBQUFHQWdDQUFBQUFCWUFvQUFBQUNnQUNBQ2dBQkFZRUFBY0FBQUFGQmdRQUNBQUFBQW9HQVFBQkFBQUZnQ2tBQUFBS0FBSUFLUUFFQmdRQUJ3QUFBQVVHQkFBSkFBQUFBQVlDQUlBQUFBQUZnQ29BQUFBS0FBSUFLZ0FFQmdRQUNRQUFBQVVHQkFBS0FBQUFBQVlDQUlBQUFBQUZnQ3NBQUFBS0FBSUFLd0FFQmdRQUNnQUFBQVVHQkFBTEFBQUFDZ1lCQUFFQUFBV0FMQUFBQUFvQUFnQXNBQVFHQkFBS0FBQUFCUVlFQUF3QUFBQUFCZ0lBZ0FBQUFBV0FMUUFBQUFvQUFnQXRBQVFHQkFBTUFBQUFCUVlFQUEwQUFBQUFCZ0lBZ0FBQUFBV0FMZ0FBQUFvQUFnQXVBQVFHQkFBR0FBQUFCUVlFQUEwQUFBQUFCZ0lBZ0FBQUFBV0FMd0FBQUFvQUFnQXZBQVFHQkFBTkFBQUFCUVlFQUE0QUFBQUtCZ0VBQVFBQUJZQXdBQUFBQ2dBQ0FEQUFCQVlFQUFJQUFBQUZCZ1FBRGdBQUFBb0dBUUFCQUFBRmdERUFBQUFLQUFJQU1RQUVCZ1FBQXdBQUFBVUdCQUFQQUFBQUNnWUJBQUVBQUFXQU1nQUFBQW9BQWdBeUFBUUdCQUFQQUFBQUJRWUVBQkFBQUFBQUJnSUFnQUFBQUFXQU13QUFBQW9BQWdBekFBUUdCQUFRQUFBQUJRWUVBQkVBQUFBQUJnSUFnQUFBQUFXQU5BQUFBQW9BQWdBMEFBUUdCQUFSQUFBQUJRWUVBQklBQUFBQUJnSUFnQUFBQUFXQU5RQUFBQW9BQWdBMUFBUUdCQUFTQUFBQUJRWUVBQk1BQUFBS0JnRUFBUUFBQllBMkFBQUFDZ0FDQURZQUJBWUVBQk1BQUFBRkJnUUFGQUFBQUFvR0FRQUJBQUFGZ0RjQUFBQUtBQUlBTndBRUJnUUFGQUFBQUFVR0JBQVZBQUFBQUFZQ0FJQUFBQUFGZ0RnQUFBQUtBQUlBT0FBRUJnUUFGUUFBQUFVR0JBQVdBQUFBQUFZQ0FJQUFBQUFGZ0RrQUFBQUtBQUlBT1FBRUJnUUFGZ0FBQUFVR0JBQVhBQUFBQUFZQ0FJQUFBQUFGZ0RvQUFBQUtBQUlBT2dBRUJnUUFGd0FBQUFVR0JBQVlBQUFBQ2dZQkFBRUFBQVdBT3dBQUFBb0FBZ0E3QUFRR0JBQVlBQUFBQlFZRUFCa0FBQUFLQmdFQUFRQUFCWUE4QUFBQUNnQUNBRHdBQkFZRUFCa0FBQUFGQmdRQUdnQUFBQW9HQVFBQkFBQUZnRDBBQUFBS0FBSUFQUUFFQmdRQUdRQUFBQVVHQkFBYkFBQUFDZ1lCQUFFQUFBV0FQZ0FBQUFvQUFnQStBQVFHQkFBWkFBQUFCUVlFQUJ3QUFBQUtCZ0VBQVFBQUJZQS9BQUFBQ2dBQ0FEOEFCQVlFQUJjQUFBQUZCZ1FBSFFBQUFBQUdBZ0NBQUFBQUJZQkFBQUFBQ2dBQ0FFQUFCQVlFQUIwQUFBQUZCZ1FBSGdBQUFBQUdBZ0NBQUFBQUJZQkJBQUFBQ2dBQ0FFRUFCQVlFQUJRQUFBQUZCZ1FBSGdBQUFBQUdBZ0NBQUFBQUJZQkNBQUFBQ2dBQ0FFSUFCQVlFQUJJQUFBQUZCZ1FBSHdBQUFBQUdBZ0NBQUFBQUJZQkRBQUFBQ2dBQ0FFTUFCQVlFQUI4QUFBQUZCZ1FBSUFBQUFBQUdBZ0NBQUFBQUJZQkVBQUFBQ2dBQ0FFUUFCQVlFQUE4QUFBQUZCZ1FBSUFBQUFBQUdBZ0NBQUFBQUI0QkhBQUFBQkFJUUFBQUFBQUEwTS92L0FBQUFBTzBFNXY4S0FBSUFSUUFBQ2dJQUJBQUVDZ0lBQVFBTkFnd0E3UVRtL3dBQUFBQUFBQUFBRGdJTUFEUXorLzhBQUFBQUFBQUFBQThDREFEdEJPYi9SaTRWQUFBQUFBQUFBQWVBU0FBQUFBUUNFQUFBQUMwQWt4cDlBQUFBTFFCTTdHY0FDZ0FDQUVZQUFBb0NBQVFBQkFvQ0FBRUFEUUlNQUV6c1p3QUFBQzBBQUFBQUFBNENEQUNUR24wQUFBQXRBQUFBQUFBUEFnd0FUT3huQUVZdVFnQUFBQUFBQUFBSGdFa0FBQUFFQWhBQUFBQXRBT0FHNVFBQUFDMEFtZGpQQUFvQUFnQkhBQUFLQWdBRUFBUUtBZ0FCQUEwQ0RBQ1oyTThBQUFBdEFBQUFBQUFPQWd3QTRBYmxBQUFBTFFBQUFBQUFEd0lNQUpuWXp3QkdMa0lBQUFBQUFBQUFBQUFBQUFBQUFBQT0=</t>
        </r>
      </text>
    </comment>
    <comment ref="K345" authorId="0">
      <text>
        <r>
          <rPr>
            <sz val="9"/>
            <color indexed="81"/>
            <rFont val="Tahoma"/>
            <family val="2"/>
          </rPr>
          <t>QzIzSDE0RjVOTzN8TUFTVEVSIFNIRUVUUGljdHVyZSA2NDl8Vm1wRFJEQXhNREFFQXdJQkFBQUFBQUFBQUFBQUFBQ0FBQUFBQUFNQUZnQUFBRU5vWlcxRWNtRjNJREV5TGpBdU1pNHhNRGMyQkFJUUFGWVYxdi9IMnE3L21ibE9BSUNxT2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GYThHUWNXQ0FRQUFBQWtBQmdJQkFBQUFDUUFHUWdBQUJBSUFnQUJBQThJQWdBQkFBT0FSZ0FBQUFRQ0VBQldGZGIveDlxdS81bTVUZ0NBcWpvQkJJQUJBQUFBQUFJSUFBRUE0djg1OFUwQUNnQUNBQUlBTndRQkFBRUFBQVNBQWdBQUFBQUNDQUFCQVBIL0p2WXpBQW9BQWdBREFBQUFCSUFEQUFBQUFBSUlBQUFBRHdBbTlqTUFDZ0FDQUFRQUFBQUVnQVFBQUFBQUFnZ0FBQUFlQUJQN0dRQUtBQUlBQlFBQUFBU0FCUUFBQUFBQ0NBQUFBRHdBRS9zWkFBb0FBZ0FHQUFJRUFnQUlBQ3NFQWdBQUFFZ0VBQUEzQkFFQUFRYUFBQUFBQUFBQ0NBQUFvRDhBRXhNV0FBUUNFQUFBWURnQUV4TVdBSm01UHdBVDB4MEFJd2dCQUFBQ0J3SUFBQUFBQncwQUFRQUFBQU1BWUFESUFBTUFUd0FBQUFBRWdBWUFBQUFBQWdnQUFBQVBBQUFBQUFBS0FBSUFCd0FBQUFTQUJ3QUFBQUFDQ0FELy94MEE3UVRtL3dvQUFnQUlBQUFBQklBSUFBQUFBQUlJQVAvL093RHRCT2IvQ2dBQ0FBa0FBZ1FDQUFrQUt3UUNBQUFBU0FRQUFEY0VBUUFCQm9BQUFBQUFBQUlJQURPVFB3RHQwT0wvQkFJUUFNeHNPQUR0ME9ML001TS9BSWZxNlA4akNBRUFBQUlIQWdBQUFBQUhEUUFCQUFBQUF3QmdBTWdBQXdCR0FBQUFBQVNBQ1FBQUFBQUNDQUQvL3c0QTJnbk0vd29BQWdBS0FBQUFCSUFLQUFBQUFBSUlBQUFBOGYvYUNjei9DZ0FDQUFzQUFBQUVnQXNBQUFBQUFnZ0FBQURpLzhjT3N2OEtBQUlBREFBQ0JBSUFDUUFyQkFJQUFBQklCQUFBTndRQkFBRUdnQUFBQUFBQUFnZ0FOSlBsLzhmYXJ2OEVBaEFBeld6ZS84ZmFydjgwaytYL1lQUzAveU1JQVFBQUFnY0NBQUFBQUFjTkFBRUFBQUFEQUdBQXlBQURBRVlBQUFBQUJJQU1BQUFBQUFJSUFBQUE0di90Qk9iL0NnQUNBQTBBQUFBRWdBMEFBQUFBQWdnQUFBRHgvd0FBQUFBS0FBSUFEZ0FBQUFTQURnQUFBQUFDQ0FBQkFPTC9FL3NaQUFvQUFnQVBBQUlFQWdBSEFDc0VBZ0FCQUVnRUFBQTNCQUVBQVFhQUFBQUFBQUFDQ0FDOE85My9FMk1XQUFRQ0VBQldGZGIvRTJNV0FEU1Q1ZjlHbGgwQUl3Z0JBQUFDQndJQUFBQUZCd0VBQkFRSEJnQUNBQUlBQXdBQUJ3NEFBUUFBQUFNQVlBRElBQU1BVGtnQUFBQUFCSUFQQUFBQUFBSUlBQUFBSGdBNThVMEFDZ0FDQUJBQUFBQUVnQkFBQUFBQUFnZ0FBQUFQQUV6c1p3QUtBQUlBRVFBQUFBU0FFUUFBQUFBQ0NBQUFBQjRBWU9lQkFBb0FBZ0FTQUFBQUJJQVNBQUFBQUFJSUFBQUFQQUJnNTRFQUNnQUNBQk1BQUFBRWdCTUFBQUFBQWdnQUFBQkxBSFBpbXdBS0FBSUFGQUFDQkFJQUNBQXJCQUlBQUFCSUJBQUFOd1FCQUFFR2dBQUFBQUFBQWdnQUFLQk9BSFA2bHdBRUFoQUFBR0JIQUhQNmx3Q1p1VTRBYzdxZkFDTUlBUUFBQWdjQ0FBQUFBQWNOQUFFQUFBQURBR0FBeUFBREFFOEFBQUFBQklBVUFBQUFBQUlJQUFBQVBBQ0czYlVBQ2dBQ0FCVUFBQUFFZ0JVQUFBQUFBZ2dBQUFBZUFJYmR0UUFLQUFJQUZnQUFBQVNBRmdBQUFBQUNDQUFBQUE4QW1kalBBQW9BQWdBWEFBQUFCSUFYQUFBQUFBSUlBQUFBSGdDdDAra0FDZ0FDQUJnQUFBQUVnQmdBQUFBQUFnZ0FBQUFQQU1ET0F3RUtBQUlBR1FBQ0JBSUFDQUFyQkFJQUFBQklCQUFBTndRQkFBRUdnQUFBQUFBQUFnZ0FBS0FTQU1EbS93QUVBaEFBQUdBTEFNRG0vd0NadVJJQXdLWUhBU01JQVFBQUFnY0NBQUFBQUFjTkFBRUFBQUFEQUdBQXlBQURBRThBQUFBQUJJQVpBQUFBQUFJSUFBQUFIZ0RUeVIwQkNnQUNBQm9BQUFBRWdCb0FBQUFBQWdnQUFBQThBTlBKSFFFS0FBSUFHd0FDQkFJQUNRQXJCQUlBQUFCSUJBQUFOd1FCQUFFR2dBQUFBQUFBQWdnQU01TS9BTk9WR2dFRUFoQUF6R3c0QU5PVkdnRXprejhBYmE4Z0FTTUlBUUFBQWdjQ0FBQUFBQWNOQUFFQUFBQURBR0FBeUFBREFFWUFBQUFBQklBYkFBQUFBQUlJQUFBQUxRRG14RGNCQ2dBQ0FCd0FBZ1FDQUFrQUt3UUNBQUFBU0FRQUFEY0VBUUFCQm9BQUFBQUFBQUlJQURPVE1BRG1rRFFCQkFJUUFNeHNLUURta0RRQk01TXdBSUNxT2dFakNBRUFBQUlIQWdBQUFBQUhEUUFCQUFBQUF3QmdBTWdBQXdCR0FBQUFBQVNBSEFBQUFBQUNDQUFBQUE4QTVzUTNBUW9BQWdBZEFBSUVBZ0FKQUNzRUFnQUFBRWdFQUFBM0JBRUFBUWFBQUFBQUFBQUNDQUF6a3hJQTVwQTBBUVFDRUFETWJBc0E1cEEwQVRPVEVnQ0Fxam9CSXdnQkFBQUNCd0lBQUFBQUJ3MEFBUUFBQUFNQVlBRElBQU1BUmdBQUFBQUVnQjBBQUFBQUFnZ0FBQUE4QUszVDZRQUtBQUlBSGdBQUFBU0FIZ0FBQUFBQ0NBQUFBRXNBbWRqUEFBb0FBZ0FmQUFBQUJJQWZBQUFBQUFJSUFBQUFTd0JNN0djQUNnQUNBQ0FBQUFBRWdDQUFBQUFBQWdnQUFBQThBRG54VFFBS0FBSUFJUUFBQUFXQUlnQUFBQW9BQWdBaUFBUUdCQUFCQUFBQUJRWUVBQUlBQUFBS0JnRUFBUUFBQllBakFBQUFDZ0FDQUNNQUJBWUVBQUlBQUFBRkJnUUFBd0FBQUFBR0FnQUNBQU1HQWdBQ0FBc0dFQUFpQUFBQU1BQUFBQ1FBQUFBeEFBQUFBQUFGZ0NRQUFBQUtBQUlBSkFBRUJnUUFBd0FBQUFVR0JBQUVBQUFBQ2dZQkFBRUFBQVdBSlFBQUFBb0FBZ0FsQUFRR0JBQUVBQUFBQlFZRUFBVUFBQUFBQmdJQUFnQUFBQVdBSmdBQUFBb0FBZ0FtQUFRR0JBQUVBQUFBQlFZRUFBWUFBQUFLQmdFQUFRQUFCWUFuQUFBQUNnQUNBQ2NBQkFZRUFBWUFBQUFGQmdRQUJ3QUFBQUFHQWdDQUFBQUFCWUFvQUFBQUNnQUNBQ2dBQkFZRUFBY0FBQUFGQmdRQUNBQUFBQW9HQVFBQkFBQUZnQ2tBQUFBS0FBSUFLUUFFQmdRQUJ3QUFBQVVHQkFBSkFBQUFBQVlDQUlBQUFBQUZnQ29BQUFBS0FBSUFLZ0FFQmdRQUNRQUFBQVVHQkFBS0FBQUFBQVlDQUlBQUFBQUZnQ3NBQUFBS0FBSUFLd0FFQmdRQUNnQUFBQVVHQkFBTEFBQUFDZ1lCQUFFQUFBV0FMQUFBQUFvQUFnQXNBQVFHQkFBS0FBQUFCUVlFQUF3QUFBQUFCZ0lBZ0FBQUFBV0FMUUFBQUFvQUFnQXRBQVFHQkFBTUFBQUFCUVlFQUEwQUFBQUFCZ0lBZ0FBQUFBV0FMZ0FBQUFvQUFnQXVBQVFHQkFBR0FBQUFCUVlFQUEwQUFBQUFCZ0lBZ0FBQUFBV0FMd0FBQUFvQUFnQXZBQVFHQkFBTkFBQUFCUVlFQUE0QUFBQUtCZ0VBQVFBQUJZQXdBQUFBQ2dBQ0FEQUFCQVlFQUFJQUFBQUZCZ1FBRGdBQUFBb0dBUUFCQUFBRmdERUFBQUFLQUFJQU1RQUVCZ1FBQXdBQUFBVUdCQUFQQUFBQUNnWUJBQUVBQUFXQU1nQUFBQW9BQWdBeUFBUUdCQUFQQUFBQUJRWUVBQkFBQUFBQUJnSUFnQUFBQUFXQU13QUFBQW9BQWdBekFBUUdCQUFRQUFBQUJRWUVBQkVBQUFBQUJnSUFnQUFBQUFXQU5BQUFBQW9BQWdBMEFBUUdCQUFSQUFBQUJRWUVBQklBQUFBQUJnSUFnQUFBQUFXQU5RQUFBQW9BQWdBMUFBUUdCQUFTQUFBQUJRWUVBQk1BQUFBS0JnRUFBUUFBQllBMkFBQUFDZ0FDQURZQUJBWUVBQk1BQUFBRkJnUUFGQUFBQUFvR0FRQUJBQUFGZ0RjQUFBQUtBQUlBTndBRUJnUUFGQUFBQUFVR0JBQVZBQUFBQUFZQ0FJQUFBQUFGZ0RnQUFBQUtBQUlBT0FBRUJnUUFGUUFBQUFVR0JBQVdBQUFBQUFZQ0FJQUFBQUFGZ0RrQUFBQUtBQUlBT1FBRUJnUUFGZ0FBQUFVR0JBQVhBQUFBQUFZQ0FJQUFBQUFGZ0RvQUFBQUtBQUlBT2dBRUJnUUFGd0FBQUFVR0JBQVlBQUFBQ2dZQkFBRUFBQVdBT3dBQUFBb0FBZ0E3QUFRR0JBQVlBQUFBQlFZRUFCa0FBQUFLQmdFQUFRQUFCWUE4QUFBQUNnQUNBRHdBQkFZRUFCa0FBQUFGQmdRQUdnQUFBQW9HQVFBQkFBQUZnRDBBQUFBS0FBSUFQUUFFQmdRQUdRQUFBQVVHQkFBYkFBQUFDZ1lCQUFFQUFBV0FQZ0FBQUFvQUFnQStBQVFHQkFBWkFBQUFCUVlFQUJ3QUFBQUtCZ0VBQVFBQUJZQS9BQUFBQ2dBQ0FEOEFCQVlFQUJjQUFBQUZCZ1FBSFFBQUFBQUdBZ0NBQUFBQUJZQkFBQUFBQ2dBQ0FFQUFCQVlFQUIwQUFBQUZCZ1FBSGdBQUFBQUdBZ0NBQUFBQUJZQkJBQUFBQ2dBQ0FFRUFCQVlFQUJRQUFBQUZCZ1FBSGdBQUFBQUdBZ0NBQUFBQUJZQkNBQUFBQ2dBQ0FFSUFCQVlFQUJJQUFBQUZCZ1FBSHdBQUFBQUdBZ0NBQUFBQUJZQkRBQUFBQ2dBQ0FFTUFCQVlFQUI4QUFBQUZCZ1FBSUFBQUFBQUdBZ0NBQUFBQUJZQkVBQUFBQ2dBQ0FFUUFCQVlFQUE4QUFBQUZCZ1FBSUFBQUFBQUdBZ0NBQUFBQUI0QkhBQUFBQkFJUUFBQUFBQUEwTS92L0FBQUFBTzBFNXY4S0FBSUFSUUFBQ2dJQUJBQUVDZ0lBQVFBTkFnd0E3UVRtL3dBQUFBQUFBQUFBRGdJTUFEUXorLzhBQUFBQUFBQUFBQThDREFEdEJPYi9SaTRWQUFBQUFBQUFBQWVBU0FBQUFBUUNFQUFBQUMwQWt4cDlBQUFBTFFCTTdHY0FDZ0FDQUVZQUFBb0NBQVFBQkFvQ0FBRUFEUUlNQUV6c1p3QUFBQzBBQUFBQUFBNENEQUNUR24wQUFBQXRBQUFBQUFBUEFnd0FUT3huQUVZdVFnQUFBQUFBQUFBSGdFa0FBQUFFQWhBQUFBQXRBT0FHNVFBQUFDMEFtZGpQQUFvQUFnQkhBQUFLQWdBRUFBUUtBZ0FCQUEwQ0RBQ1oyTThBQUFBdEFBQUFBQUFPQWd3QTRBYmxBQUFBTFFBQUFBQUFEd0lNQUpuWXp3QkdMa0lBQUFBQUFBQUFBQUFBQUFBQUFBQT0=</t>
        </r>
      </text>
    </comment>
    <comment ref="J346" authorId="0">
      <text>
        <r>
          <rPr>
            <sz val="9"/>
            <color indexed="81"/>
            <rFont val="Tahoma"/>
            <family val="2"/>
          </rPr>
          <t>QzIwSDIxTjV8TUFTVEVSIFNIRUVUUGljdHVyZSA2Mzd8Vm1wRFJEQXhNREFFQXdJQkFBQUFBQUFBQUFBQUFBQ0FBQUFBQUFNQUZnQUFBRU5vWlcxRWNtRjNJREV5TGpBdU1pNHhNRGMyQkFJUUFESHBXZi9haWN2L3paTWVBQm1ma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MbHhVUWdXQ0FRQUFBQWtBQmdJQkFBQUFDUUFHUWdBQUJBSUFnQUJBQThJQWdBQkFBT0FPQUFBQUFRQ0VBQXg2Vm4vMm9uTC84MlRIZ0FabjRvQUJJQUJBQUFBQUFJSUFBaEFYZittQWs4QUNnQUNBQUlBTndRQkFBRUFBQVNBQWdBQUFBQUNDQUJJaFhYLzFxUmdBQW9BQWdBREFBQUFCSUFEQUFBQUFBSUlBRUVkV3YrVDJHd0FDZ0FDQUFRQU53UUJBQUVBQUFTQUJBQUFBQUFDQ0FDQlluTC94SHArQUFvQUFnQUZBRGNFQVFBQkFBQUVnQVVBQUFBQUFnZ0FVTzJRL3hweFZBQUtBQUlBQmdBQ0JBSUFCd0FyQkFJQUFBQklCQUFBQm9BQUFBQUFBQUlJQUlPQWxQOGEyVkFBQkFJUUFCMWFqZjhhMlZBQWc0Q1UvMDBNV0FBakNBRUFBQUlIQWdBQUFBQUhEUUFCQUFBQUF3QmdBTWdBQXdCT0FBQUFBQVNBQmdBQUFBQUNDQUFUS3BmLzdSZzNBQW9BQWdBSEFBSUVBZ0FIQUNzRUFnQUFBRWdFQUFBR2dBQUFBQUFBQWdnQVJyMmEvKzJBTXdBRUFoQUE0SmFULysyQU13Qkd2WnIvSUxRNkFDTUlBUUFBQWdjQ0FBQUFBQWNOQUFFQUFBQURBR0FBeUFBREFFNEFBQUFBQklBSEFBQUFBQUlJQUFFQXRmOG05ak1BQ2dBQ0FBZ0FBQUFFZ0FnQUFBQUFBZ2dBQVFERS94UDdHUUFLQUFJQUNRQTNCQUVBQVFBQUJJQUpBQUFBQUFJSUFBRUE0djhUK3hrQUNnQUNBQW9BQUFBRWdBb0FBQUFBQWdnQUFRRHgveWIyTXdBS0FBSUFDd0FBQUFTQUN3QUFBQUFDQ0FBQUFBOEFKdll6QUFvQUFnQU1BQUFBQklBTUFBQUFBQUlJQUFBQUhnQVQreGtBQ2dBQ0FBMEFBQUFFZ0EwQUFBQUFBZ2dBQUFBUEFBQUFBQUFLQUFJQURnQUFBQVNBRGdBQUFBQUNDQUQvL3gwQTdRVG0vd29BQWdBUEFBQUFCSUFQQUFBQUFBSUlBUC8vRGdEYUNjei9DZ0FDQUJBQUFBQUVnQkFBQUFBQUFnZ0FBQUR4LzlvSnpQOEtBQUlBRVFBQUFBU0FFUUFBQUFBQ0NBQUFBT0wvN1FUbS93b0FBZ0FTQUFBQUJJQVNBQUFBQUFJSUFBQUE4ZjhBQUFBQUNnQUNBQk1BQUFBRWdCTUFBQUFBQWdnQXZUUEIveTFlVHdBS0FBSUFGQUFBQUFTQUZBQUFBQUFDQ0FEYXU5My9icU5ZQUFvQUFnQVZBQUFBQklBVkFBQUFBQUlJQURVSDlQK0JrRVFBQ2dBQ0FCWUFBZ1FDQUFjQUt3UUNBQUlBU0FRQUFEY0VBUUFCQm9BQUFBQUFBQUlJQUdpYTkvK0JLRWdBQkFJUUFBRjA4UCtCbURVQW04MzUvNEVvU0FBakNBRUEvd0VIQVFEL0FnY0NBQUFBQlFjQkFBTUFCdzhBQVFBQUFBTUFZQURJQUFNQVRrZ3lBQUFBQUFTQUZnQUFBQUFDQ0FDZCtPUC9tdnQxQUFvQUFnQVhBQUlFQWdBSEFDc0VBZ0FBQUVnRUFBQUdnQUFBQUFBQUFnZ0EwWXZuLzVwamNnQUVBaEFBYW1YZy81cGpjZ0RSaStmL3paWjVBQ01JQVFBQUFnY0NBQUFBQUFjTkFBRUFBQUFEQUdBQXlBQURBRTRBQUFBQUJJQVhBQUFBQUFJSUFFT3R6ZitHRG9vQUNnQUNBQmdBQUFBRWdCZ0FBQUFBQWdnQUppV3gvMGJKZ0FBS0FBSUFHUUFDQkFJQUJ3QXJCQUlBQUFCSUJBQUFCb0FBQUFBQUFBSUlBRm00dFA5R01YMEFCQUlRQVBPUnJmOUdNWDBBV2JpMC8zbGtoQUFqQ0FFQUFBSUhBZ0FBQUFBSERRQUJBQUFBQXdCZ0FNZ0FBd0JPQUFBQUFBU0FHUUFBQUFBQ0NBQmo2S3IvR25GakFBb0FBZ0FhQUFBQUJZQWJBQUFBQ2dBQ0FCc0FCQVlFQUFFQUFBQUZCZ1FBQWdBQUFBb0dBUUFCQUFBRmdCd0FBQUFLQUFJQUhBQUVCZ1FBQWdBQUFBVUdCQUFEQUFBQUNnWUJBQUVBQUFXQUhRQUFBQW9BQWdBZEFBUUdCQUFDQUFBQUJRWUVBQVFBQUFBS0JnRUFBUUFBQllBZUFBQUFDZ0FDQUI0QUJBWUVBQUlBQUFBRkJnUUFCUUFBQUFvR0FRQUJBQUFGZ0I4QUFBQUtBQUlBSHdBRUJnUUFCUUFBQUFVR0JBQUdBQUFBQUFZQ0FJQUFBQUFGZ0NBQUFBQUtBQUlBSUFBRUJnUUFCZ0FBQUFVR0JBQUhBQUFBQUFZQ0FJQUFBQUFGZ0NFQUFBQUtBQUlBSVFBRUJnUUFCd0FBQUFVR0JBQUlBQUFBQ2dZQkFBRUFBQVdBSWdBQUFBb0FBZ0FpQUFRR0JBQUlBQUFBQlFZRUFBa0FBQUFLQmdFQUFRQUFCWUFqQUFBQUNnQUNBQ01BQkFZRUFBa0FBQUFGQmdRQUNnQUFBQUFHQWdDQUFBQUFCWUFrQUFBQUNnQUNBQ1FBQkFZRUFBb0FBQUFGQmdRQUN3QUFBQUFHQWdDQUFBQUFCWUFsQUFBQUNnQUNBQ1VBQkFZRUFBc0FBQUFGQmdRQURBQUFBQUFHQWdDQUFBQUFCWUFtQUFBQUNnQUNBQ1lBQkFZRUFBd0FBQUFGQmdRQURRQUFBQUFHQWdDQUFBQUFCWUFuQUFBQUNnQUNBQ2NBQkFZRUFBMEFBQUFGQmdRQURnQUFBQUFHQWdDQUFBQUFCWUFvQUFBQUNnQUNBQ2dBQkFZRUFBNEFBQUFGQmdRQUR3QUFBQUFHQWdDQUFBQUFCWUFwQUFBQUNnQUNBQ2tBQkFZRUFBOEFBQUFGQmdRQUVBQUFBQUFHQWdDQUFBQUFCWUFxQUFBQUNnQUNBQ29BQkFZRUFCQUFBQUFGQmdRQUVRQUFBQUFHQWdDQUFBQUFCWUFyQUFBQUNnQUNBQ3NBQkFZRUFCRUFBQUFGQmdRQUVnQUFBQUFHQWdDQUFBQUFCWUFzQUFBQUNnQUNBQ3dBQkFZRUFBa0FBQUFGQmdRQUVnQUFBQUFHQWdDQUFBQUFCWUF0QUFBQUNnQUNBQzBBQkFZRUFBMEFBQUFGQmdRQUVnQUFBQUFHQWdDQUFBQUFCWUF1QUFBQUNnQUNBQzRBQkFZRUFBY0FBQUFGQmdRQUV3QUFBQUFHQWdDQUFBQUFCWUF2QUFBQUNnQUNBQzhBQkFZRUFCTUFBQUFGQmdRQUZBQUFBQUFHQWdDQUFBQUFCWUF3QUFBQUNnQUNBREFBQkFZRUFCUUFBQUFGQmdRQUZRQUFBQW9HQVFBQkFBQUZnREVBQUFBS0FBSUFNUUFFQmdRQUZBQUFBQVVHQkFBV0FBQUFBQVlDQUlBQUFBQUZnRElBQUFBS0FBSUFNZ0FFQmdRQUZnQUFBQVVHQkFBWEFBQUFBQVlDQUlBQUFBQUZnRE1BQUFBS0FBSUFNd0FFQmdRQUZ3QUFBQVVHQkFBWUFBQUFBQVlDQUlBQUFBQUZnRFFBQUFBS0FBSUFOQUFFQmdRQUdBQUFBQVVHQkFBWkFBQUFBQVlDQUlBQUFBQUZnRFVBQUFBS0FBSUFOUUFFQmdRQUJRQUFBQVVHQkFBWkFBQUFBQVlDQUlBQUFBQUZnRFlBQUFBS0FBSUFOZ0FFQmdRQUV3QUFBQVVHQkFBWkFBQUFBQVlDQUlBQUFBQUhnRGtBQUFBRUFoQUFnVDJvLzJib1dRQ0JQYWovNUE5S0FBb0FBZ0EzQUJBQVJ3QUFBRlJvWlhKbElHbHpJR0VnZG1Gc1pXNWpaU0J2Y2lCamFHRnlaMlVnWlhKeWIzSWdjMjl0Wlhkb1pYSmxJR2x1SUhSb2FYTWdZWEp2YldGMGFXTWdjM2x6ZEdWdExnQUtBZ0FFQUFRS0FnQUJBQTBDREFEa0Qwb0FnVDJvL3dBQUFBQU9BZ3dBWnVoWkFJRTlxUDhBQUFBQUR3SU1BT1FQU2dBQ0Zyai9BQUFBQUFBQUI0QTZBQUFBQkFJUUFBQUFBQUJaS1M4QUFBQUFBQlA3R1FBS0FBSUFPQUFBQ2dJQUJBQUVDZ0lBQVFBTkFnd0FFL3NaQUFBQUFBQUFBQUFBRGdJTUFGa3BMd0FBQUFBQUFBQUFBQThDREFBVCt4a0FSaTRWQUFBQUFBQUFBQWVBT3dBQUFBUUNFQUFBQUFBQU5EUDcvd0FBQUFEdEJPYi9DZ0FDQURrQUFBb0NBQVFBQkFvQ0FBRUFEUUlNQU8wRTV2OEFBQUFBQUFBQUFBNENEQUEwTS92L0FBQUFBQUFBQUFBUEFnd0E3UVRtLzBZdUZRQUFBQUFBQUFBSGdEd0FBQUFFQWhBQWdIREgvNkRrZ1FDQWNNZi9XclpzQUFvQUFnQTZBQUFLQWdBRUFBUUtBZ0FCQUEwQ0RBQmF0bXdBZ0hESC93QUFBQUFPQWd3QW9PU0JBSUJ3eC84QUFBQUFEd0lNQUZxMmJBREhudHovQUFBQUFBQUFBQUFBQUFBQUFBQT0=</t>
        </r>
      </text>
    </comment>
    <comment ref="K346" authorId="0">
      <text>
        <r>
          <rPr>
            <sz val="9"/>
            <color indexed="81"/>
            <rFont val="Tahoma"/>
            <family val="2"/>
          </rPr>
          <t>QzIwSDIxTjV8TUFTVEVSIFNIRUVUUGljdHVyZSA2Mzd8Vm1wRFJEQXhNREFFQXdJQkFBQUFBQUFBQUFBQUFBQ0FBQUFBQUFNQUZnQUFBRU5vWlcxRWNtRjNJREV5TGpBdU1pNHhNRGMyQkFJUUFESHBXZi9haWN2L3paTWVBQm1ma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MbHhVUWdXQ0FRQUFBQWtBQmdJQkFBQUFDUUFHUWdBQUJBSUFnQUJBQThJQWdBQkFBT0FPQUFBQUFRQ0VBQXg2Vm4vMm9uTC84MlRIZ0FabjRvQUJJQUJBQUFBQUFJSUFBaEFYZittQWs4QUNnQUNBQUlBTndRQkFBRUFBQVNBQWdBQUFBQUNDQUJJaFhYLzFxUmdBQW9BQWdBREFBQUFCSUFEQUFBQUFBSUlBRUVkV3YrVDJHd0FDZ0FDQUFRQU53UUJBQUVBQUFTQUJBQUFBQUFDQ0FDQlluTC94SHArQUFvQUFnQUZBRGNFQVFBQkFBQUVnQVVBQUFBQUFnZ0FVTzJRL3hweFZBQUtBQUlBQmdBQ0JBSUFCd0FyQkFJQUFBQklCQUFBQm9BQUFBQUFBQUlJQUlPQWxQOGEyVkFBQkFJUUFCMWFqZjhhMlZBQWc0Q1UvMDBNV0FBakNBRUFBQUlIQWdBQUFBQUhEUUFCQUFBQUF3QmdBTWdBQXdCT0FBQUFBQVNBQmdBQUFBQUNDQUFUS3BmLzdSZzNBQW9BQWdBSEFBSUVBZ0FIQUNzRUFnQUFBRWdFQUFBR2dBQUFBQUFBQWdnQVJyMmEvKzJBTXdBRUFoQUE0SmFULysyQU13Qkd2WnIvSUxRNkFDTUlBUUFBQWdjQ0FBQUFBQWNOQUFFQUFBQURBR0FBeUFBREFFNEFBQUFBQklBSEFBQUFBQUlJQUFFQXRmOG05ak1BQ2dBQ0FBZ0FBQUFFZ0FnQUFBQUFBZ2dBQVFERS94UDdHUUFLQUFJQUNRQTNCQUVBQVFBQUJJQUpBQUFBQUFJSUFBRUE0djhUK3hrQUNnQUNBQW9BQUFBRWdBb0FBQUFBQWdnQUFRRHgveWIyTXdBS0FBSUFDd0FBQUFTQUN3QUFBQUFDQ0FBQUFBOEFKdll6QUFvQUFnQU1BQUFBQklBTUFBQUFBQUlJQUFBQUhnQVQreGtBQ2dBQ0FBMEFBQUFFZ0EwQUFBQUFBZ2dBQUFBUEFBQUFBQUFLQUFJQURnQUFBQVNBRGdBQUFBQUNDQUQvL3gwQTdRVG0vd29BQWdBUEFBQUFCSUFQQUFBQUFBSUlBUC8vRGdEYUNjei9DZ0FDQUJBQUFBQUVnQkFBQUFBQUFnZ0FBQUR4LzlvSnpQOEtBQUlBRVFBQUFBU0FFUUFBQUFBQ0NBQUFBT0wvN1FUbS93b0FBZ0FTQUFBQUJJQVNBQUFBQUFJSUFBQUE4ZjhBQUFBQUNnQUNBQk1BQUFBRWdCTUFBQUFBQWdnQXZUUEIveTFlVHdBS0FBSUFGQUFBQUFTQUZBQUFBQUFDQ0FEYXU5My9icU5ZQUFvQUFnQVZBQUFBQklBVkFBQUFBQUlJQURVSDlQK0JrRVFBQ2dBQ0FCWUFBZ1FDQUFjQUt3UUNBQUlBU0FRQUFEY0VBUUFCQm9BQUFBQUFBQUlJQUdpYTkvK0JLRWdBQkFJUUFBRjA4UCtCbURVQW04MzUvNEVvU0FBakNBRUEvd0VIQVFEL0FnY0NBQUFBQlFjQkFBTUFCdzhBQVFBQUFBTUFZQURJQUFNQVRrZ3lBQUFBQUFTQUZnQUFBQUFDQ0FDZCtPUC9tdnQxQUFvQUFnQVhBQUlFQWdBSEFDc0VBZ0FBQUVnRUFBQUdnQUFBQUFBQUFnZ0EwWXZuLzVwamNnQUVBaEFBYW1YZy81cGpjZ0RSaStmL3paWjVBQ01JQVFBQUFnY0NBQUFBQUFjTkFBRUFBQUFEQUdBQXlBQURBRTRBQUFBQUJJQVhBQUFBQUFJSUFFT3R6ZitHRG9vQUNnQUNBQmdBQUFBRWdCZ0FBQUFBQWdnQUppV3gvMGJKZ0FBS0FBSUFHUUFDQkFJQUJ3QXJCQUlBQUFCSUJBQUFCb0FBQUFBQUFBSUlBRm00dFA5R01YMEFCQUlRQVBPUnJmOUdNWDBBV2JpMC8zbGtoQUFqQ0FFQUFBSUhBZ0FBQUFBSERRQUJBQUFBQXdCZ0FNZ0FBd0JPQUFBQUFBU0FHUUFBQUFBQ0NBQmo2S3IvR25GakFBb0FBZ0FhQUFBQUJZQWJBQUFBQ2dBQ0FCc0FCQVlFQUFFQUFBQUZCZ1FBQWdBQUFBb0dBUUFCQUFBRmdCd0FBQUFLQUFJQUhBQUVCZ1FBQWdBQUFBVUdCQUFEQUFBQUNnWUJBQUVBQUFXQUhRQUFBQW9BQWdBZEFBUUdCQUFDQUFBQUJRWUVBQVFBQUFBS0JnRUFBUUFBQllBZUFBQUFDZ0FDQUI0QUJBWUVBQUlBQUFBRkJnUUFCUUFBQUFvR0FRQUJBQUFGZ0I4QUFBQUtBQUlBSHdBRUJnUUFCUUFBQUFVR0JBQUdBQUFBQUFZQ0FJQUFBQUFGZ0NBQUFBQUtBQUlBSUFBRUJnUUFCZ0FBQUFVR0JBQUhBQUFBQUFZQ0FJQUFBQUFGZ0NFQUFBQUtBQUlBSVFBRUJnUUFCd0FBQUFVR0JBQUlBQUFBQ2dZQkFBRUFBQVdBSWdBQUFBb0FBZ0FpQUFRR0JBQUlBQUFBQlFZRUFBa0FBQUFLQmdFQUFRQUFCWUFqQUFBQUNnQUNBQ01BQkFZRUFBa0FBQUFGQmdRQUNnQUFBQUFHQWdDQUFBQUFCWUFrQUFBQUNnQUNBQ1FBQkFZRUFBb0FBQUFGQmdRQUN3QUFBQUFHQWdDQUFBQUFCWUFsQUFBQUNnQUNBQ1VBQkFZRUFBc0FBQUFGQmdRQURBQUFBQUFHQWdDQUFBQUFCWUFtQUFBQUNnQUNBQ1lBQkFZRUFBd0FBQUFGQmdRQURRQUFBQUFHQWdDQUFBQUFCWUFuQUFBQUNnQUNBQ2NBQkFZRUFBMEFBQUFGQmdRQURnQUFBQUFHQWdDQUFBQUFCWUFvQUFBQUNnQUNBQ2dBQkFZRUFBNEFBQUFGQmdRQUR3QUFBQUFHQWdDQUFBQUFCWUFwQUFBQUNnQUNBQ2tBQkFZRUFBOEFBQUFGQmdRQUVBQUFBQUFHQWdDQUFBQUFCWUFxQUFBQUNnQUNBQ29BQkFZRUFCQUFBQUFGQmdRQUVRQUFBQUFHQWdDQUFBQUFCWUFyQUFBQUNnQUNBQ3NBQkFZRUFCRUFBQUFGQmdRQUVnQUFBQUFHQWdDQUFBQUFCWUFzQUFBQUNnQUNBQ3dBQkFZRUFBa0FBQUFGQmdRQUVnQUFBQUFHQWdDQUFBQUFCWUF0QUFBQUNnQUNBQzBBQkFZRUFBMEFBQUFGQmdRQUVnQUFBQUFHQWdDQUFBQUFCWUF1QUFBQUNnQUNBQzRBQkFZRUFBY0FBQUFGQmdRQUV3QUFBQUFHQWdDQUFBQUFCWUF2QUFBQUNnQUNBQzhBQkFZRUFCTUFBQUFGQmdRQUZBQUFBQUFHQWdDQUFBQUFCWUF3QUFBQUNnQUNBREFBQkFZRUFCUUFBQUFGQmdRQUZRQUFBQW9HQVFBQkFBQUZnREVBQUFBS0FBSUFNUUFFQmdRQUZBQUFBQVVHQkFBV0FBQUFBQVlDQUlBQUFBQUZnRElBQUFBS0FBSUFNZ0FFQmdRQUZnQUFBQVVHQkFBWEFBQUFBQVlDQUlBQUFBQUZnRE1BQUFBS0FBSUFNd0FFQmdRQUZ3QUFBQVVHQkFBWUFBQUFBQVlDQUlBQUFBQUZnRFFBQUFBS0FBSUFOQUFFQmdRQUdBQUFBQVVHQkFBWkFBQUFBQVlDQUlBQUFBQUZnRFVBQUFBS0FBSUFOUUFFQmdRQUJRQUFBQVVHQkFBWkFBQUFBQVlDQUlBQUFBQUZnRFlBQUFBS0FBSUFOZ0FFQmdRQUV3QUFBQVVHQkFBWkFBQUFBQVlDQUlBQUFBQUhnRGtBQUFBRUFoQUFnVDJvLzJib1dRQ0JQYWovNUE5S0FBb0FBZ0EzQUJBQVJ3QUFBRlJvWlhKbElHbHpJR0VnZG1Gc1pXNWpaU0J2Y2lCamFHRnlaMlVnWlhKeWIzSWdjMjl0Wlhkb1pYSmxJR2x1SUhSb2FYTWdZWEp2YldGMGFXTWdjM2x6ZEdWdExnQUtBZ0FFQUFRS0FnQUJBQTBDREFEa0Qwb0FnVDJvL3dBQUFBQU9BZ3dBWnVoWkFJRTlxUDhBQUFBQUR3SU1BT1FQU2dBQ0Zyai9BQUFBQUFBQUI0QTZBQUFBQkFJUUFBQUFBQUJaS1M4QUFBQUFBQlA3R1FBS0FBSUFPQUFBQ2dJQUJBQUVDZ0lBQVFBTkFnd0FFL3NaQUFBQUFBQUFBQUFBRGdJTUFGa3BMd0FBQUFBQUFBQUFBQThDREFBVCt4a0FSaTRWQUFBQUFBQUFBQWVBT3dBQUFBUUNFQUFBQUFBQU5EUDcvd0FBQUFEdEJPYi9DZ0FDQURrQUFBb0NBQVFBQkFvQ0FBRUFEUUlNQU8wRTV2OEFBQUFBQUFBQUFBNENEQUEwTS92L0FBQUFBQUFBQUFBUEFnd0E3UVRtLzBZdUZRQUFBQUFBQUFBSGdEd0FBQUFFQWhBQWdIREgvNkRrZ1FDQWNNZi9XclpzQUFvQUFnQTZBQUFLQWdBRUFBUUtBZ0FCQUEwQ0RBQmF0bXdBZ0hESC93QUFBQUFPQWd3QW9PU0JBSUJ3eC84QUFBQUFEd0lNQUZxMmJBREhudHovQUFBQUFBQUFBQUFBQUFBQUFBQT0=</t>
        </r>
      </text>
    </comment>
    <comment ref="J347" authorId="0">
      <text>
        <r>
          <rPr>
            <sz val="9"/>
            <color indexed="81"/>
            <rFont val="Tahoma"/>
            <family val="2"/>
          </rPr>
          <t>QzI0SDIxQ2xGM04zT3xNQVNURVIgU0hFRVRQaWN0dXJlIDYxM3xWbXBEUkRBeE1EQUVBd0lCQUFBQUFBQUFBQUFBQUFDQUFBQUFBQU1BRmdBQUFFTm9aVzFFY21GM0lERXlMakF1TWk0eE1EYzJCQUlRQU0xc1YvOWd3S24vbWJrU0FGbTBC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pkT0pRNFdDQVFBQUFBa0FCZ0lCQUFBQUNRQUdRZ0FBQkFJQWdBQkFBOElBZ0FCQUFPQVJnQUFBQVFDRUFETmJGZi9ZTUNwLzVtNUVnQlp0QVlCQklBQkFBQUFBQUlJQUFFQWF2L0F6Z01CQ2dBQ0FBSUFBZ1FDQUFrQUt3UUNBQUFBU0FRQUFEY0VBUUFCQm9BQUFBQUFBQUlJQURTVGJmL0FtZ0FCQkFJUUFNMXNadi9BbWdBQk5KTnQvMW0wQmdFakNBRUFBQUlIQWdBQUFBQUhEUUFCQUFBQUF3QmdBTWdBQXdCR0FBQUFBQVNBQWdBQUFBQUNDQUFCQUhuL3JkUHBBQW9BQWdBREFBQUFCSUFEQUFBQUFBSUlBQUVBVy8rdDAra0FDZ0FDQUFRQUFnUUNBQWtBS3dRQ0FBQUFTQVFBQURjRUFRQUJCb0FBQUFBQUFBSUlBRFNUWHYrdG4rWUFCQUlRQU0xc1YvK3RuK1lBTkpOZS8wYTU3QUFqQ0FFQUFBSUhBZ0FBQUFBSERRQUJBQUFBQXdCZ0FNZ0FBd0JHQUFBQUFBU0FCQUFBQUFBQ0NBQUJBSWovd000REFRb0FBZ0FGQUFJRUFnQUpBQ3NFQWdBQUFFZ0VBQUEzQkFFQUFRYUFBQUFBQUFBQ0NBQTBrNHYvd0pvQUFRUUNFQUROYklUL3dKb0FBVFNUaS85WnRBWUJJd2dCQUFBQ0J3SUFBQUFBQncwQUFRQUFBQU1BWUFESUFBTUFSZ0FBQUFBRWdBVUFBQUFBQWdnQUFRQ0kvNW5ZendBS0FBSUFCZ0FBQUFTQUJnQUFBQUFDQ0FBQkFLYi9tZGpQQUFvQUFnQUhBQUFBQklBSEFBQUFBQUlJQUFFQXRmK0czYlVBQ2dBQ0FBZ0FBQUFFZ0FnQUFBQUFBZ2dBQVFDbS8zUGltd0FLQUFJQUNRQUFBQVNBQ1FBQUFBQUNDQUFCQUlqL2MrS2JBQW9BQWdBS0FBQUFCSUFLQUFBQUFBSUlBQUVBZWYrRzNiVUFDZ0FDQUFzQUFBQUVnQXNBQUFBQUFnZ0FBUUMxLzJEbmdRQUtBQUlBREFBQ0JBSUFCd0FyQkFJQUFBQklCQUFBQm9BQUFBQUFBQUlJQURTVHVQOWdUMzRBQkFJUUFNMXNzZjlnVDM0QU5KTzQvNU9DaFFBakNBRUFBQUlIQWdBQUFBQUhEUUFCQUFBQUF3QmdBTWdBQXdCT0FBQUFBQVNBREFBQUFBQUNDQUFCQU5QL1lPZUJBQW9BQWdBTkFEY0VBUUFCQUFBRWdBMEFBQUFBQWdnQUFRRGkvMHpzWndBS0FBSUFEZ0EzQkFFQUFRQUFCSUFPQUFBQUFBSUlBQUVBMC84NThVMEFDZ0FDQUE4QUFnUUNBQWNBS3dRQ0FBQUFTQVFBQUFhQUFBQUFBQUFDQ0FBMGs5Yi9PVmxLQUFRQ0VBRE5iTS8vT1ZsS0FEU1QxdjlzakZFQUl3Z0JBQUFDQndJQUFBQUFCdzBBQVFBQUFBTUFZQURJQUFNQVRnQUFBQUFFZ0E4QUFBQUFBZ2dBQVFDMS96bnhUUUFLQUFJQUVBQTNCQUVBQVFBQUJJQVFBQUFBQUFJSUFBRUFwdjlNN0djQUNnQUNBQkVBTndRQkFBRUFBQVNBRVFBQUFBQUNDQUFCQU9ML0p2WXpBQW9BQWdBU0FBQUFCSUFTQUFBQUFBSUlBQUFBQUFBbTlqTUFDZ0FDQUJNQUFnUUNBQWdBS3dRQ0FBQUFTQVFBQURjRUFRQUJCb0FBQUFBQUFBSUlBQUNnQXdBbURqQUFCQUlRQUFCZy9QOG1EakFBbWJrREFDYk9Od0FqQ0FFQUFBSUhBZ0FBQUFBSERRQUJBQUFBQXdCZ0FNZ0FBd0JQQUFBQUFBU0FFd0FBQUFBQ0NBQUFBTlAvRS9zWkFBb0FBZ0FVQURBRUFRQUhNUVFRQURVQUFBQTJBQUFBUGdBQUFBQUFBQUFBQUFTQUZBQUFBQUFDQ0FBQUFPTC9BQUFBQUFvQUFnQVZBQUFBQklBVkFBQUFBQUlJQUFBQUFBQUFBQUFBQ2dBQ0FCWUFBQUFFZ0JZQUFBQUFBZ2dBLy84T0FPMEU1djhLQUFJQUZ3QUFBQVNBRndBQUFBQUNDQUFBQUFBQTJnbk0vd29BQWdBWUFBQUFCSUFZQUFBQUFBSUlBUC8vRGdESERyTC9DZ0FDQUJrQUFnUUNBQkVBS3dRQ0FBQUFTQVFBQURjRUFRQUJCb0FBQUFBQUFBSUlBUCtmRWdESEpyUC9CQUlRQVA5ZkN3Qmd3S24vbWJrU0FNY21zLzhqQ0FFQS93RUhBUUQvQWdjQ0FBQUFCUWNCQUFNQUJ3NEFBUUFBQUFNQVlBRElBQU1BUTJ3QUFBQUFCSUFaQUFBQUFBSUlBQUFBNHYvYUNjei9DZ0FDQUJvQUFBQUVnQm9BQUFBQUFnZ0FBQURULyswRTV2OEtBQUlBR3dBQUFBU0FHd0FBQUFBQ0NBQUFBTFgvRS9zWkFBb0FBZ0FjQUFBQUJJQWNBQUFBQUFJSUFBRUFwdjhBQUFBQUNnQUNBQjBBQUFBRWdCMEFBQUFBQWdnQUFBQ0kvd0FBQUFBS0FBSUFIZ0FBQUFTQUhnQUFBQUFDQ0FBQUFIbi9FL3NaQUFvQUFnQWZBQUFBQklBZkFBQUFBQUlJQUFBQWlQOG05ak1BQ2dBQ0FDQUFBZ1FDQUFjQUt3UUNBQUFBU0FRQUFBYUFBQUFBQUFBQ0NBQTBrNHYvSmw0d0FBUUNFQUROYklUL0psNHdBRFNUaS85WmtUY0FJd2dCQUFBQ0J3SUFBQUFBQncwQUFRQUFBQU1BWUFESUFBTUFUZ0FBQUFBRWdDQUFBQUFBQWdnQUFBQ20veWIyTXdBS0FBSUFJUUFBQUFXQUlnQUFBQW9BQWdBaUFBUUdCQUFCQUFBQUJRWUVBQUlBQUFBS0JnRUFBUUFBQllBakFBQUFDZ0FDQUNNQUJBWUVBQUlBQUFBRkJnUUFBd0FBQUFvR0FRQUJBQUFGZ0NRQUFBQUtBQUlBSkFBRUJnUUFBZ0FBQUFVR0JBQUVBQUFBQ2dZQkFBRUFBQVdBSlFBQUFBb0FBZ0FsQUFRR0JBQUNBQUFBQlFZRUFBVUFBQUFLQmdFQUFRQUFCWUFtQUFBQUNnQUNBQ1lBQkFZRUFBVUFBQUFGQmdRQUJnQUFBQUFHQWdDQUFBQUFCWUFuQUFBQUNnQUNBQ2NBQkFZRUFBWUFBQUFGQmdRQUJ3QUFBQUFHQWdDQUFBQUFCWUFvQUFBQUNnQUNBQ2dBQkFZRUFBY0FBQUFGQmdRQUNBQUFBQUFHQWdDQUFBQUFCWUFwQUFBQUNnQUNBQ2tBQkFZRUFBZ0FBQUFGQmdRQUNRQUFBQUFHQWdDQUFBQUFCWUFxQUFBQUNnQUNBQ29BQkFZRUFBa0FBQUFGQmdRQUNnQUFBQUFHQWdDQUFBQUFCWUFyQUFBQUNnQUNBQ3NBQkFZRUFBVUFBQUFGQmdRQUNnQUFBQUFHQWdDQUFBQUFCWUFzQUFBQUNnQUNBQ3dBQkFZRUFBZ0FBQUFGQmdRQUN3QUFBQW9HQVFBQkFBQUZnQzBBQUFBS0FBSUFMUUFFQmdRQUN3QUFBQVVHQkFBTUFBQUFDZ1lCQUFFQUFBV0FMZ0FBQUFvQUFnQXVBQVFHQkFBTUFBQUFCUVlFQUEwQUFBQUtCZ0VBQVFBQUJZQXZBQUFBQ2dBQ0FDOEFCQVlFQUEwQUFBQUZCZ1FBRGdBQUFBb0dBUUFCQUFBRmdEQUFBQUFLQUFJQU1BQUVCZ1FBRGdBQUFBVUdCQUFQQUFBQUNnWUJBQUVBQUFXQU1RQUFBQW9BQWdBeEFBUUdCQUFQQUFBQUJRWUVBQkFBQUFBS0JnRUFBUUFBQllBeUFBQUFDZ0FDQURJQUJBWUVBQXNBQUFBRkJnUUFFQUFBQUFvR0FRQUJBQUFGZ0RNQUFBQUtBQUlBTXdBRUJnUUFEZ0FBQUFVR0JBQVJBQUFBQ2dZQkFBRUFBQVdBTkFBQUFBb0FBZ0EwQUFRR0JBQVJBQUFBQlFZRUFCSUFBQUFBQmdJQUFnQUFBQVdBTlFBQUFBb0FBZ0ExQUFRR0JBQVJBQUFBQlFZRUFCTUFBQUFCQmdJQUJ3QUtCZ0VBQVFBQUJZQTJBQUFBQ2dBQ0FEWUFCQVlFQUJNQUFBQUZCZ1FBRkFBQUFBb0dBUUFCQUFBRmdEY0FBQUFLQUFJQU53QUVCZ1FBRkFBQUFBVUdCQUFWQUFBQUFBWUNBSUFBQUFBRmdEZ0FBQUFLQUFJQU9BQUVCZ1FBRlFBQUFBVUdCQUFXQUFBQUFBWUNBSUFBQUFBRmdEa0FBQUFLQUFJQU9RQUVCZ1FBRmdBQUFBVUdCQUFYQUFBQUFBWUNBSUFBQUFBRmdEb0FBQUFLQUFJQU9nQUVCZ1FBRndBQUFBVUdCQUFZQUFBQUNnWUJBQUVBQUFXQU93QUFBQW9BQWdBN0FBUUdCQUFYQUFBQUJRWUVBQmtBQUFBQUJnSUFnQUFBQUFXQVBBQUFBQW9BQWdBOEFBUUdCQUFaQUFBQUJRWUVBQm9BQUFBQUJnSUFnQUFBQUFXQVBRQUFBQW9BQWdBOUFBUUdCQUFVQUFBQUJRWUVBQm9BQUFBQUJnSUFnQUFBQUFXQVBnQUFBQW9BQWdBK0FBUUdCQUFUQUFBQUJRWUVBQnNBQUFBS0JnRUFBUUFBQllBL0FBQUFDZ0FDQUQ4QUJBWUVBQnNBQUFBRkJnUUFIQUFBQUFBR0FnQ0FBQUFBQllCQUFBQUFDZ0FDQUVBQUJBWUVBQndBQUFBRkJnUUFIUUFBQUFBR0FnQ0FBQUFBQllCQkFBQUFDZ0FDQUVFQUJBWUVBQjBBQUFBRkJnUUFIZ0FBQUFBR0FnQ0FBQUFBQllCQ0FBQUFDZ0FDQUVJQUJBWUVBQjRBQUFBRkJnUUFId0FBQUFBR0FnQ0FBQUFBQllCREFBQUFDZ0FDQUVNQUJBWUVBQjhBQUFBRkJnUUFJQUFBQUFBR0FnQ0FBQUFBQllCRUFBQUFDZ0FDQUVRQUJBWUVBQnNBQUFBRkJnUUFJQUFBQUFBR0FnQ0FBQUFBQjRCSEFBQUFCQUlRQUFFQWwvL05DOHNBQVFDWC80YmR0UUFLQUFJQVJRQUFDZ0lBQkFBRUNnSUFBUUFOQWd3QWh0MjFBQUVBbC84QUFBQUFEZ0lNQU0wTHl3QUJBSmYvQUFBQUFBOENEQUNHM2JVQVJ5NnMvd0FBQUFBQUFBZUFTQUFBQUFRQ0VBQUFBUEgvTkRQNy93QUE4Zi90Qk9iL0NnQUNBRVlBQUFvQ0FBUUFCQW9DQUFFQURRSU1BTzBFNXY4QUFQSC9BQUFBQUE0Q0RBQTBNL3YvQUFEeC93QUFBQUFQQWd3QTdRVG0vMFl1QmdBQUFBQUFBQUFIZ0VrQUFBQUVBaEFBQUFDWC8xa3BMd0FBQUpmL0Uvc1pBQW9BQWdCSEFBQUtBZ0FFQUFRS0FnQUJBQTBDREFBVCt4a0FBQUNYL3dBQUFBQU9BZ3dBV1NrdkFBQUFsLzhBQUFBQUR3SU1BQlA3R1FCSExxei9BQUFBQUFBQUFBQUFBQUFBQUFBPQ==</t>
        </r>
      </text>
    </comment>
    <comment ref="K347" authorId="0">
      <text>
        <r>
          <rPr>
            <sz val="9"/>
            <color indexed="81"/>
            <rFont val="Tahoma"/>
            <family val="2"/>
          </rPr>
          <t>QzI0SDIxQ2xGM04zT3xNQVNURVIgU0hFRVRQaWN0dXJlIDYxM3xWbXBEUkRBeE1EQUVBd0lCQUFBQUFBQUFBQUFBQUFDQUFBQUFBQU1BRmdBQUFFTm9aVzFFY21GM0lERXlMakF1TWk0eE1EYzJCQUlRQU0xc1YvOWd3S24vbWJrU0FGbTBC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pkT0pRNFdDQVFBQUFBa0FCZ0lCQUFBQUNRQUdRZ0FBQkFJQWdBQkFBOElBZ0FCQUFPQVJnQUFBQVFDRUFETmJGZi9ZTUNwLzVtNUVnQlp0QVlCQklBQkFBQUFBQUlJQUFFQWF2L0F6Z01CQ2dBQ0FBSUFBZ1FDQUFrQUt3UUNBQUFBU0FRQUFEY0VBUUFCQm9BQUFBQUFBQUlJQURTVGJmL0FtZ0FCQkFJUUFNMXNadi9BbWdBQk5KTnQvMW0wQmdFakNBRUFBQUlIQWdBQUFBQUhEUUFCQUFBQUF3QmdBTWdBQXdCR0FBQUFBQVNBQWdBQUFBQUNDQUFCQUhuL3JkUHBBQW9BQWdBREFBQUFCSUFEQUFBQUFBSUlBQUVBVy8rdDAra0FDZ0FDQUFRQUFnUUNBQWtBS3dRQ0FBQUFTQVFBQURjRUFRQUJCb0FBQUFBQUFBSUlBRFNUWHYrdG4rWUFCQUlRQU0xc1YvK3RuK1lBTkpOZS8wYTU3QUFqQ0FFQUFBSUhBZ0FBQUFBSERRQUJBQUFBQXdCZ0FNZ0FBd0JHQUFBQUFBU0FCQUFBQUFBQ0NBQUJBSWovd000REFRb0FBZ0FGQUFJRUFnQUpBQ3NFQWdBQUFFZ0VBQUEzQkFFQUFRYUFBQUFBQUFBQ0NBQTBrNHYvd0pvQUFRUUNFQUROYklUL3dKb0FBVFNUaS85WnRBWUJJd2dCQUFBQ0J3SUFBQUFBQncwQUFRQUFBQU1BWUFESUFBTUFSZ0FBQUFBRWdBVUFBQUFBQWdnQUFRQ0kvNW5ZendBS0FBSUFCZ0FBQUFTQUJnQUFBQUFDQ0FBQkFLYi9tZGpQQUFvQUFnQUhBQUFBQklBSEFBQUFBQUlJQUFFQXRmK0czYlVBQ2dBQ0FBZ0FBQUFFZ0FnQUFBQUFBZ2dBQVFDbS8zUGltd0FLQUFJQUNRQUFBQVNBQ1FBQUFBQUNDQUFCQUlqL2MrS2JBQW9BQWdBS0FBQUFCSUFLQUFBQUFBSUlBQUVBZWYrRzNiVUFDZ0FDQUFzQUFBQUVnQXNBQUFBQUFnZ0FBUUMxLzJEbmdRQUtBQUlBREFBQ0JBSUFCd0FyQkFJQUFBQklCQUFBQm9BQUFBQUFBQUlJQURTVHVQOWdUMzRBQkFJUUFNMXNzZjlnVDM0QU5KTzQvNU9DaFFBakNBRUFBQUlIQWdBQUFBQUhEUUFCQUFBQUF3QmdBTWdBQXdCT0FBQUFBQVNBREFBQUFBQUNDQUFCQU5QL1lPZUJBQW9BQWdBTkFEY0VBUUFCQUFBRWdBMEFBQUFBQWdnQUFRRGkvMHpzWndBS0FBSUFEZ0EzQkFFQUFRQUFCSUFPQUFBQUFBSUlBQUVBMC84NThVMEFDZ0FDQUE4QUFnUUNBQWNBS3dRQ0FBQUFTQVFBQUFhQUFBQUFBQUFDQ0FBMGs5Yi9PVmxLQUFRQ0VBRE5iTS8vT1ZsS0FEU1QxdjlzakZFQUl3Z0JBQUFDQndJQUFBQUFCdzBBQVFBQUFBTUFZQURJQUFNQVRnQUFBQUFFZ0E4QUFBQUFBZ2dBQVFDMS96bnhUUUFLQUFJQUVBQTNCQUVBQVFBQUJJQVFBQUFBQUFJSUFBRUFwdjlNN0djQUNnQUNBQkVBTndRQkFBRUFBQVNBRVFBQUFBQUNDQUFCQU9ML0p2WXpBQW9BQWdBU0FBQUFCSUFTQUFBQUFBSUlBQUFBQUFBbTlqTUFDZ0FDQUJNQUFnUUNBQWdBS3dRQ0FBQUFTQVFBQURjRUFRQUJCb0FBQUFBQUFBSUlBQUNnQXdBbURqQUFCQUlRQUFCZy9QOG1EakFBbWJrREFDYk9Od0FqQ0FFQUFBSUhBZ0FBQUFBSERRQUJBQUFBQXdCZ0FNZ0FBd0JQQUFBQUFBU0FFd0FBQUFBQ0NBQUFBTlAvRS9zWkFBb0FBZ0FVQURBRUFRQUhNUVFRQURVQUFBQTJBQUFBUGdBQUFBQUFBQUFBQUFTQUZBQUFBQUFDQ0FBQUFPTC9BQUFBQUFvQUFnQVZBQUFBQklBVkFBQUFBQUlJQUFBQUFBQUFBQUFBQ2dBQ0FCWUFBQUFFZ0JZQUFBQUFBZ2dBLy84T0FPMEU1djhLQUFJQUZ3QUFBQVNBRndBQUFBQUNDQUFBQUFBQTJnbk0vd29BQWdBWUFBQUFCSUFZQUFBQUFBSUlBUC8vRGdESERyTC9DZ0FDQUJrQUFnUUNBQkVBS3dRQ0FBQUFTQVFBQURjRUFRQUJCb0FBQUFBQUFBSUlBUCtmRWdESEpyUC9CQUlRQVA5ZkN3Qmd3S24vbWJrU0FNY21zLzhqQ0FFQS93RUhBUUQvQWdjQ0FBQUFCUWNCQUFNQUJ3NEFBUUFBQUFNQVlBRElBQU1BUTJ3QUFBQUFCSUFaQUFBQUFBSUlBQUFBNHYvYUNjei9DZ0FDQUJvQUFBQUVnQm9BQUFBQUFnZ0FBQURULyswRTV2OEtBQUlBR3dBQUFBU0FHd0FBQUFBQ0NBQUFBTFgvRS9zWkFBb0FBZ0FjQUFBQUJJQWNBQUFBQUFJSUFBRUFwdjhBQUFBQUNnQUNBQjBBQUFBRWdCMEFBQUFBQWdnQUFBQ0kvd0FBQUFBS0FBSUFIZ0FBQUFTQUhnQUFBQUFDQ0FBQUFIbi9FL3NaQUFvQUFnQWZBQUFBQklBZkFBQUFBQUlJQUFBQWlQOG05ak1BQ2dBQ0FDQUFBZ1FDQUFjQUt3UUNBQUFBU0FRQUFBYUFBQUFBQUFBQ0NBQTBrNHYvSmw0d0FBUUNFQUROYklUL0psNHdBRFNUaS85WmtUY0FJd2dCQUFBQ0J3SUFBQUFBQncwQUFRQUFBQU1BWUFESUFBTUFUZ0FBQUFBRWdDQUFBQUFBQWdnQUFBQ20veWIyTXdBS0FBSUFJUUFBQUFXQUlnQUFBQW9BQWdBaUFBUUdCQUFCQUFBQUJRWUVBQUlBQUFBS0JnRUFBUUFBQllBakFBQUFDZ0FDQUNNQUJBWUVBQUlBQUFBRkJnUUFBd0FBQUFvR0FRQUJBQUFGZ0NRQUFBQUtBQUlBSkFBRUJnUUFBZ0FBQUFVR0JBQUVBQUFBQ2dZQkFBRUFBQVdBSlFBQUFBb0FBZ0FsQUFRR0JBQUNBQUFBQlFZRUFBVUFBQUFLQmdFQUFRQUFCWUFtQUFBQUNnQUNBQ1lBQkFZRUFBVUFBQUFGQmdRQUJnQUFBQUFHQWdDQUFBQUFCWUFuQUFBQUNnQUNBQ2NBQkFZRUFBWUFBQUFGQmdRQUJ3QUFBQUFHQWdDQUFBQUFCWUFvQUFBQUNnQUNBQ2dBQkFZRUFBY0FBQUFGQmdRQUNBQUFBQUFHQWdDQUFBQUFCWUFwQUFBQUNnQUNBQ2tBQkFZRUFBZ0FBQUFGQmdRQUNRQUFBQUFHQWdDQUFBQUFCWUFxQUFBQUNnQUNBQ29BQkFZRUFBa0FBQUFGQmdRQUNnQUFBQUFHQWdDQUFBQUFCWUFyQUFBQUNnQUNBQ3NBQkFZRUFBVUFBQUFGQmdRQUNnQUFBQUFHQWdDQUFBQUFCWUFzQUFBQUNnQUNBQ3dBQkFZRUFBZ0FBQUFGQmdRQUN3QUFBQW9HQVFBQkFBQUZnQzBBQUFBS0FBSUFMUUFFQmdRQUN3QUFBQVVHQkFBTUFBQUFDZ1lCQUFFQUFBV0FMZ0FBQUFvQUFnQXVBQVFHQkFBTUFBQUFCUVlFQUEwQUFBQUtCZ0VBQVFBQUJZQXZBQUFBQ2dBQ0FDOEFCQVlFQUEwQUFBQUZCZ1FBRGdBQUFBb0dBUUFCQUFBRmdEQUFBQUFLQUFJQU1BQUVCZ1FBRGdBQUFBVUdCQUFQQUFBQUNnWUJBQUVBQUFXQU1RQUFBQW9BQWdBeEFBUUdCQUFQQUFBQUJRWUVBQkFBQUFBS0JnRUFBUUFBQllBeUFBQUFDZ0FDQURJQUJBWUVBQXNBQUFBRkJnUUFFQUFBQUFvR0FRQUJBQUFGZ0RNQUFBQUtBQUlBTXdBRUJnUUFEZ0FBQUFVR0JBQVJBQUFBQ2dZQkFBRUFBQVdBTkFBQUFBb0FBZ0EwQUFRR0JBQVJBQUFBQlFZRUFCSUFBQUFBQmdJQUFnQUFBQVdBTlFBQUFBb0FBZ0ExQUFRR0JBQVJBQUFBQlFZRUFCTUFBQUFCQmdJQUJ3QUtCZ0VBQVFBQUJZQTJBQUFBQ2dBQ0FEWUFCQVlFQUJNQUFBQUZCZ1FBRkFBQUFBb0dBUUFCQUFBRmdEY0FBQUFLQUFJQU53QUVCZ1FBRkFBQUFBVUdCQUFWQUFBQUFBWUNBSUFBQUFBRmdEZ0FBQUFLQUFJQU9BQUVCZ1FBRlFBQUFBVUdCQUFXQUFBQUFBWUNBSUFBQUFBRmdEa0FBQUFLQUFJQU9RQUVCZ1FBRmdBQUFBVUdCQUFYQUFBQUFBWUNBSUFBQUFBRmdEb0FBQUFLQUFJQU9nQUVCZ1FBRndBQUFBVUdCQUFZQUFBQUNnWUJBQUVBQUFXQU93QUFBQW9BQWdBN0FBUUdCQUFYQUFBQUJRWUVBQmtBQUFBQUJnSUFnQUFBQUFXQVBBQUFBQW9BQWdBOEFBUUdCQUFaQUFBQUJRWUVBQm9BQUFBQUJnSUFnQUFBQUFXQVBRQUFBQW9BQWdBOUFBUUdCQUFVQUFBQUJRWUVBQm9BQUFBQUJnSUFnQUFBQUFXQVBnQUFBQW9BQWdBK0FBUUdCQUFUQUFBQUJRWUVBQnNBQUFBS0JnRUFBUUFBQllBL0FBQUFDZ0FDQUQ4QUJBWUVBQnNBQUFBRkJnUUFIQUFBQUFBR0FnQ0FBQUFBQllCQUFBQUFDZ0FDQUVBQUJBWUVBQndBQUFBRkJnUUFIUUFBQUFBR0FnQ0FBQUFBQllCQkFBQUFDZ0FDQUVFQUJBWUVBQjBBQUFBRkJnUUFIZ0FBQUFBR0FnQ0FBQUFBQllCQ0FBQUFDZ0FDQUVJQUJBWUVBQjRBQUFBRkJnUUFId0FBQUFBR0FnQ0FBQUFBQllCREFBQUFDZ0FDQUVNQUJBWUVBQjhBQUFBRkJnUUFJQUFBQUFBR0FnQ0FBQUFBQllCRUFBQUFDZ0FDQUVRQUJBWUVBQnNBQUFBRkJnUUFJQUFBQUFBR0FnQ0FBQUFBQjRCSEFBQUFCQUlRQUFFQWwvL05DOHNBQVFDWC80YmR0UUFLQUFJQVJRQUFDZ0lBQkFBRUNnSUFBUUFOQWd3QWh0MjFBQUVBbC84QUFBQUFEZ0lNQU0wTHl3QUJBSmYvQUFBQUFBOENEQUNHM2JVQVJ5NnMvd0FBQUFBQUFBZUFTQUFBQUFRQ0VBQUFBUEgvTkRQNy93QUE4Zi90Qk9iL0NnQUNBRVlBQUFvQ0FBUUFCQW9DQUFFQURRSU1BTzBFNXY4QUFQSC9BQUFBQUE0Q0RBQTBNL3YvQUFEeC93QUFBQUFQQWd3QTdRVG0vMFl1QmdBQUFBQUFBQUFIZ0VrQUFBQUVBaEFBQUFDWC8xa3BMd0FBQUpmL0Uvc1pBQW9BQWdCSEFBQUtBZ0FFQUFRS0FnQUJBQTBDREFBVCt4a0FBQUNYL3dBQUFBQU9BZ3dBV1NrdkFBQUFsLzhBQUFBQUR3SU1BQlA3R1FCSExxei9BQUFBQUFBQUFBQUFBQUFBQUFBPQ==</t>
        </r>
      </text>
    </comment>
    <comment ref="J348" authorId="0">
      <text>
        <r>
          <rPr>
            <sz val="9"/>
            <color indexed="81"/>
            <rFont val="Tahoma"/>
            <family val="2"/>
          </rPr>
          <t>QzIwSDIxTjd8TUFTVEVSIFNIRUVUUGljdHVyZSA3MTV8Vm1wRFJEQXhNREFFQXdJQkFBQUFBQUFBQUFBQUFBQ0FBQUFBQUFNQUZnQUFBRU5vWlcxRWNtRjNJREV5TGpBdU1pNHhNRGMyQkFJUUFKbGwyLy9haWN2L1ZLOS9BQm53M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FCeEJHdE1hd1VXQ0FRQUFBQWtBQmdJQkFBQUFDUUFHUWdBQUJBSUFnQUJBQThJQWdBQkFBT0FQUUFBQUFRQ0VBQ1paZHYvMm9uTC8xU3Zmd0FaOE40QUJJQUJBQUFBQUFJSUFNejQzditVaTE0QUNnQUNBQUlBQWdRQ0FBY0FLd1FDQUFJQVNBUUFBRGNFQVFBQkJvQUFBQUFBQUFJSUFBQ000ditVSTJJQUJBSVFBSmxsMi8rVWswOEFNNy9rLzVRallnQWpDQUVBL3dFSEFRRC9BZ2NDQUFBQUJRY0JBQU1BQnc4QUFRQUFBQU1BWUFESUFBTUFUa2d5QUFBQUFBU0FBZ0FBQUFBQ0NBQW5SUFgvZ1o1eUFBb0FBZ0FEQUFBQUJJQURBQUFBQUFJSUFHUUg3Lyt0OW84QUNnQUNBQVFBQWdRQ0FBY0FLd1FDQUFBQVNBUUFBQWFBQUFBQUFBQUNDQUNYbXZML3JWNk1BQVFDRUFBd2RPdi9yVjZNQUplYTh2L2drWk1BSXdnQkFBQUNCd0lBQUFBQUJ3MEFBUUFBQUFNQVlBRElBQU1BVGdBQUFBQUVnQVFBQUFBQUFnZ0F2VklGQUpvSnBBQUtBQUlBQlFBQUFBU0FCUUFBQUFBQ0NBRGEyaUVBV2NTYUFBb0FBZ0FHQUFJRUFnQUhBQ3NFQWdBQUFFZ0VBQUFHZ0FBQUFBQUFBZ2dBRFc0bEFGa3Nsd0FFQWhBQXAwY2VBRmtzbHdBTmJpVUFqVitlQUNNSUFRQUFBZ2NDQUFBQUFBY05BQUVBQUFBREFHQUF5QUFEQUU0QUFBQUFCSUFHQUFBQUFBSUlBSjBYS0FBdGJIMEFDZ0FDQUFjQUFBQUVnQWNBQUFBQUFnZ0FzQkpDQUMxc2JnQUtBQUlBQ0FBQ0JBSUFCd0FyQkFJQUFBQklCQUFBQm9BQUFBQUFBQUlJQU9PbFJRQXQxR29BQkFJUUFIMS9QZ0F0MUdvQTQ2VkZBR0FIY2dBakNBRUFBQUlIQWdBQUFBQUhEUUFCQUFBQUF3QmdBTWdBQXdCT0FBQUFBQVNBQ0FBQUFBQUNDQUM0ZWwwQTZwOTZBQW9BQWdBSkFEY0VBUUFCQUFBRWdBa0FBQUFBQWdnQWY1MWdBTmQxbUFBS0FBSUFDZ0FBQUFTQUNnQUFBQUFDQ0FBL1dFZ0FDQmlxQUFvQUFnQUxBRGNFQVFBQkFBQUVnQXNBQUFBQUFnZ0FCbnRMQVBidHh3QUtBQUlBREFBM0JBRUFBUUFBQklBTUFBQUFBQUlJQUE3alpnQ3pJZFFBQ2dBQ0FBMEFBZ1FDQUFjQUt3UUNBQUVBU0FRQUFEY0VBUUFCQm9BQUFBQUFBQUlJQUVGMmFnQ3ppZEFBQkFJUUFOcFBZd0N6aWRBQVFYWnFBQm53M2dBakNBRUFBQUlIQWdBQUFBVUhBUUFCQUFjT0FBRUFBQUFEQUdBQXlBQURBRTVJQUFBQUFBU0FEUUFBQUFBQ0NBQk9LSDhBZ24vQ0FBb0FBZ0FPQURjRUFRQUJBQUFFZ0E0QUFBQUFBZ2dBaGdWOEFKU3BwQUFLQUFJQUR3QTNCQUVBQVFBQUJJQVBBQUFBQUFJSUFPM1ZPd0FBRkZFQUNnQUNBQkFBQWdRQ0FBY0FLd1FDQUFBQVNBUUFBQWFBQUFBQUFBQUNDQUFnYVQ4QUFIeE5BQVFDRUFDNlFqZ0FBSHhOQUNCcFB3QTByMVFBSXdnQkFBQUNCd0lBQUFBQUJ3MEFBUUFBQUFNQVlBRElBQU1BVGdBQUFBQUVnQkFBQUFBQUFnZ0EvLzhkQURueFRRQUtBQUlBRVFBQUFBU0FFUUFBQUFBQ0NBRC8vdzRBSnZZekFBb0FBZ0FTQUFBQUJJQVNBQUFBQUFJSUFBQUE4ZjhtOWpNQUNnQUNBQk1BQUFBRWdCTUFBQUFBQWdnQUFBRGkveFA3R1FBS0FBSUFGQUFDQkFJQUJ3QXJCQUlBQUFCSUJBQUFCb0FBQUFBQUFBSUlBRFNUNWY4VFl4WUFCQUlRQU0xczN2OFRZeFlBTkpQbC8wYVdIUUFqQ0FFQUFBSUhBZ0FBQUFBSERRQUJBQUFBQXdCZ0FNZ0FBd0JPQUFBQUFBU0FGQUFBQUFBQ0NBQUFBUEgvQUFBQUFBb0FBZ0FWQUFBQUJJQVZBQUFBQUFJSUFBRUE0di90Qk9iL0NnQUNBQllBQUFBRWdCWUFBQUFBQWdnQUFRRHgvOW9KelA4S0FBSUFGd0FBQUFTQUZ3QUFBQUFDQ0FBQUFBOEEyZ25NL3dvQUFnQVlBQUFBQklBWUFBQUFBQUlJQUFBQUhnRHRCT2IvQ2dBQ0FCa0FBQUFFZ0JrQUFBQUFBZ2dBQUFBUEFBQUFBQUFLQUFJQUdnQUFBQVNBR2dBQUFBQUNDQUQvL3gwQUUvc1pBQW9BQWdBYkFBQUFCSUFiQUFBQUFBSUlBRVBNRVFCQldXa0FDZ0FDQUJ3QUFBQUZnQjBBQUFBS0FBSUFIUUFFQmdRQUFRQUFBQVVHQkFBQ0FBQUFDZ1lCQUFFQUFBV0FIZ0FBQUFvQUFnQWVBQVFHQkFBQ0FBQUFCUVlFQUFNQUFBQUFCZ0lBZ0FBQUFBV0FId0FBQUFvQUFnQWZBQVFHQkFBREFBQUFCUVlFQUFRQUFBQUFCZ0lBZ0FBQUFBV0FJQUFBQUFvQUFnQWdBQVFHQkFBRUFBQUFCUVlFQUFVQUFBQUFCZ0lBZ0FBQUFBV0FJUUFBQUFvQUFnQWhBQVFHQkFBRkFBQUFCUVlFQUFZQUFBQUFCZ0lBZ0FBQUFBV0FJZ0FBQUFvQUFnQWlBQVFHQkFBR0FBQUFCUVlFQUFjQUFBQUFCZ0lBZ0FBQUFBV0FJd0FBQUFvQUFnQWpBQVFHQkFBSEFBQUFCUVlFQUFnQUFBQUtCZ0VBQVFBQUJZQWtBQUFBQ2dBQ0FDUUFCQVlFQUFnQUFBQUZCZ1FBQ1FBQUFBb0dBUUFCQUFBRmdDVUFBQUFLQUFJQUpRQUVCZ1FBQ1FBQUFBVUdCQUFLQUFBQUNnWUJBQUVBQUFXQUpnQUFBQW9BQWdBbUFBUUdCQUFLQUFBQUJRWUVBQXNBQUFBS0JnRUFBUUFBQllBbkFBQUFDZ0FDQUNjQUJBWUVBQXNBQUFBRkJnUUFEQUFBQUFvR0FRQUJBQUFGZ0NnQUFBQUtBQUlBS0FBRUJnUUFEQUFBQUFVR0JBQU5BQUFBQ2dZQkFBRUFBQVdBS1FBQUFBb0FBZ0FwQUFRR0JBQU5BQUFBQlFZRUFBNEFBQUFLQmdFQUFRQUFCWUFxQUFBQUNnQUNBQ29BQkFZRUFBa0FBQUFGQmdRQURnQUFBQW9HQVFBQkFBQUZnQ3NBQUFBS0FBSUFLd0FFQmdRQUJ3QUFBQVVHQkFBUEFBQUFBQVlDQUlBQUFBQUZnQ3dBQUFBS0FBSUFMQUFFQmdRQUR3QUFBQVVHQkFBUUFBQUFBQVlDQUlBQUFBQUZnQzBBQUFBS0FBSUFMUUFFQmdRQUVBQUFBQVVHQkFBUkFBQUFBQUFGZ0M0QUFBQUtBQUlBTGdBRUJnUUFFUUFBQUFVR0JBQVNBQUFBQUFZQ0FJQUFBQUFGZ0M4QUFBQUtBQUlBTHdBRUJnUUFFZ0FBQUFVR0JBQVRBQUFBQUFZQ0FJQUFBQUFGZ0RBQUFBQUtBQUlBTUFBRUJnUUFFd0FBQUFVR0JBQVVBQUFBQUFZQ0FJQUFBQUFGZ0RFQUFBQUtBQUlBTVFBRUJnUUFGQUFBQUFVR0JBQVZBQUFBQUFZQ0FJQUFBQUFGZ0RJQUFBQUtBQUlBTWdBRUJnUUFGUUFBQUFVR0JBQVdBQUFBQUFZQ0FJQUFBQUFGZ0RNQUFBQUtBQUlBTXdBRUJnUUFGZ0FBQUFVR0JBQVhBQUFBQUFZQ0FJQUFBQUFGZ0RRQUFBQUtBQUlBTkFBRUJnUUFGd0FBQUFVR0JBQVlBQUFBQUFZQ0FJQUFBQUFGZ0RVQUFBQUtBQUlBTlFBRUJnUUFHQUFBQUFVR0JBQVpBQUFBQUFZQ0FJQUFBQUFGZ0RZQUFBQUtBQUlBTmdBRUJnUUFGQUFBQUFVR0JBQVpBQUFBQUFZQ0FJQUFBQUFGZ0RjQUFBQUtBQUlBTndBRUJnUUFHUUFBQUFVR0JBQWFBQUFBQUFZQ0FJQUFBQUFGZ0RnQUFBQUtBQUlBT0FBRUJnUUFFUUFBQUFVR0JBQWFBQUFBQUFZQ0FJQUFBQUFGZ0RrQUFBQUtBQUlBT1FBRUJnUUFFQUFBQUFVR0JBQWJBQUFBQUFZQ0FJQUFBQUFGZ0RvQUFBQUtBQUlBT2dBRUJnUUFBZ0FBQUFVR0JBQWJBQUFBQUFZQ0FJQUFBQUFGZ0RzQUFBQUtBQUlBT3dBRUJnUUFCZ0FBQUFVR0JBQWJBQUFBQUFZQ0FJQUFBQUFIZ0Q0QUFBQUVBaEFBZ0k4TEFMUGZtd0NBandzQWJiR0dBQW9BQWdBOEFBQUtBZ0FFQUFRS0FnQUJBQTBDREFCdHNZWUFnSThMQUFBQUFBQU9BZ3dBczkrYkFJQ1BDd0FBQUFBQUR3SU1BRzJ4aGdER3ZTQUFBQUFBQUFBQUI0QS9BQUFBQkFJUUFIL0NLZ0I1NDNNQWY4SXFBUGNLWkFBS0FBSUFQUUFRQUVjQUFBQlVhR1Z5WlNCcGN5QmhJSFpoYkdWdVkyVWdiM0lnWTJoaGNtZGxJR1Z5Y205eUlITnZiV1YzYUdWeVpTQnBiaUIwYUdseklHRnliMjFoZEdsaklITjVjM1JsYlM0QUNnSUFCQUFFQ2dJQUFRQU5BZ3dBOXdwa0FIL0NLZ0FBQUFBQURnSU1BSG5qY3dCL3dpb0FBQUFBQUE4Q0RBRDNDbVFBQVpzNkFBQUFBQUFBQUFlQVFBQUFBQVFDRUFBQUFBQUFXU2t2QUFBQUFBQVQreGtBQ2dBQ0FENEFBQW9DQUFRQUJBb0NBQUVBRFFJTUFCUDdHUUFBQUFBQUFBQUFBQTRDREFCWktTOEFBQUFBQUFBQUFBQVBBZ3dBRS9zWkFFWXVGUUFBQUFBQUFBQUhnRUVBQUFBRUFoQUFBQUFBQURReisvOEFBQUFBN1FUbS93b0FBZ0EvQUFBS0FnQUVBQVFLQWdBQkFBMENEQUR0Qk9iL0FBQUFBQUFBQUFBT0Fnd0FORFA3L3dBQUFBQUFBQUFBRHdJTUFPMEU1djlHTGhVQUFBQUFBQUFBQUFBQUFBQUFBQUE9</t>
        </r>
      </text>
    </comment>
    <comment ref="K348" authorId="0">
      <text>
        <r>
          <rPr>
            <sz val="9"/>
            <color indexed="81"/>
            <rFont val="Tahoma"/>
            <family val="2"/>
          </rPr>
          <t>QzIwSDIxTjd8TUFTVEVSIFNIRUVUUGljdHVyZSA3MTV8Vm1wRFJEQXhNREFFQXdJQkFBQUFBQUFBQUFBQUFBQ0FBQUFBQUFNQUZnQUFBRU5vWlcxRWNtRjNJREV5TGpBdU1pNHhNRGMyQkFJUUFKbGwyLy9haWN2L1ZLOS9BQm53M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FCeEJHdE1hd1VXQ0FRQUFBQWtBQmdJQkFBQUFDUUFHUWdBQUJBSUFnQUJBQThJQWdBQkFBT0FQUUFBQUFRQ0VBQ1paZHYvMm9uTC8xU3Zmd0FaOE40QUJJQUJBQUFBQUFJSUFNejQzditVaTE0QUNnQUNBQUlBQWdRQ0FBY0FLd1FDQUFJQVNBUUFBRGNFQVFBQkJvQUFBQUFBQUFJSUFBQ000ditVSTJJQUJBSVFBSmxsMi8rVWswOEFNNy9rLzVRallnQWpDQUVBL3dFSEFRRC9BZ2NDQUFBQUJRY0JBQU1BQnc4QUFRQUFBQU1BWUFESUFBTUFUa2d5QUFBQUFBU0FBZ0FBQUFBQ0NBQW5SUFgvZ1o1eUFBb0FBZ0FEQUFBQUJJQURBQUFBQUFJSUFHUUg3Lyt0OW84QUNnQUNBQVFBQWdRQ0FBY0FLd1FDQUFBQVNBUUFBQWFBQUFBQUFBQUNDQUNYbXZML3JWNk1BQVFDRUFBd2RPdi9yVjZNQUplYTh2L2drWk1BSXdnQkFBQUNCd0lBQUFBQUJ3MEFBUUFBQUFNQVlBRElBQU1BVGdBQUFBQUVnQVFBQUFBQUFnZ0F2VklGQUpvSnBBQUtBQUlBQlFBQUFBU0FCUUFBQUFBQ0NBRGEyaUVBV2NTYUFBb0FBZ0FHQUFJRUFnQUhBQ3NFQWdBQUFFZ0VBQUFHZ0FBQUFBQUFBZ2dBRFc0bEFGa3Nsd0FFQWhBQXAwY2VBRmtzbHdBTmJpVUFqVitlQUNNSUFRQUFBZ2NDQUFBQUFBY05BQUVBQUFBREFHQUF5QUFEQUU0QUFBQUFCSUFHQUFBQUFBSUlBSjBYS0FBdGJIMEFDZ0FDQUFjQUFBQUVnQWNBQUFBQUFnZ0FzQkpDQUMxc2JnQUtBQUlBQ0FBQ0JBSUFCd0FyQkFJQUFBQklCQUFBQm9BQUFBQUFBQUlJQU9PbFJRQXQxR29BQkFJUUFIMS9QZ0F0MUdvQTQ2VkZBR0FIY2dBakNBRUFBQUlIQWdBQUFBQUhEUUFCQUFBQUF3QmdBTWdBQXdCT0FBQUFBQVNBQ0FBQUFBQUNDQUM0ZWwwQTZwOTZBQW9BQWdBSkFEY0VBUUFCQUFBRWdBa0FBQUFBQWdnQWY1MWdBTmQxbUFBS0FBSUFDZ0FBQUFTQUNnQUFBQUFDQ0FBL1dFZ0FDQmlxQUFvQUFnQUxBRGNFQVFBQkFBQUVnQXNBQUFBQUFnZ0FCbnRMQVBidHh3QUtBQUlBREFBM0JBRUFBUUFBQklBTUFBQUFBQUlJQUE3alpnQ3pJZFFBQ2dBQ0FBMEFBZ1FDQUFjQUt3UUNBQUVBU0FRQUFEY0VBUUFCQm9BQUFBQUFBQUlJQUVGMmFnQ3ppZEFBQkFJUUFOcFBZd0N6aWRBQVFYWnFBQm53M2dBakNBRUFBQUlIQWdBQUFBVUhBUUFCQUFjT0FBRUFBQUFEQUdBQXlBQURBRTVJQUFBQUFBU0FEUUFBQUFBQ0NBQk9LSDhBZ24vQ0FBb0FBZ0FPQURjRUFRQUJBQUFFZ0E0QUFBQUFBZ2dBaGdWOEFKU3BwQUFLQUFJQUR3QTNCQUVBQVFBQUJJQVBBQUFBQUFJSUFPM1ZPd0FBRkZFQUNnQUNBQkFBQWdRQ0FBY0FLd1FDQUFBQVNBUUFBQWFBQUFBQUFBQUNDQUFnYVQ4QUFIeE5BQVFDRUFDNlFqZ0FBSHhOQUNCcFB3QTByMVFBSXdnQkFBQUNCd0lBQUFBQUJ3MEFBUUFBQUFNQVlBRElBQU1BVGdBQUFBQUVnQkFBQUFBQUFnZ0EvLzhkQURueFRRQUtBQUlBRVFBQUFBU0FFUUFBQUFBQ0NBRC8vdzRBSnZZekFBb0FBZ0FTQUFBQUJJQVNBQUFBQUFJSUFBQUE4ZjhtOWpNQUNnQUNBQk1BQUFBRWdCTUFBQUFBQWdnQUFBRGkveFA3R1FBS0FBSUFGQUFDQkFJQUJ3QXJCQUlBQUFCSUJBQUFCb0FBQUFBQUFBSUlBRFNUNWY4VFl4WUFCQUlRQU0xczN2OFRZeFlBTkpQbC8wYVdIUUFqQ0FFQUFBSUhBZ0FBQUFBSERRQUJBQUFBQXdCZ0FNZ0FBd0JPQUFBQUFBU0FGQUFBQUFBQ0NBQUFBUEgvQUFBQUFBb0FBZ0FWQUFBQUJJQVZBQUFBQUFJSUFBRUE0di90Qk9iL0NnQUNBQllBQUFBRWdCWUFBQUFBQWdnQUFRRHgvOW9KelA4S0FBSUFGd0FBQUFTQUZ3QUFBQUFDQ0FBQUFBOEEyZ25NL3dvQUFnQVlBQUFBQklBWUFBQUFBQUlJQUFBQUhnRHRCT2IvQ2dBQ0FCa0FBQUFFZ0JrQUFBQUFBZ2dBQUFBUEFBQUFBQUFLQUFJQUdnQUFBQVNBR2dBQUFBQUNDQUQvL3gwQUUvc1pBQW9BQWdBYkFBQUFCSUFiQUFBQUFBSUlBRVBNRVFCQldXa0FDZ0FDQUJ3QUFBQUZnQjBBQUFBS0FBSUFIUUFFQmdRQUFRQUFBQVVHQkFBQ0FBQUFDZ1lCQUFFQUFBV0FIZ0FBQUFvQUFnQWVBQVFHQkFBQ0FBQUFCUVlFQUFNQUFBQUFCZ0lBZ0FBQUFBV0FId0FBQUFvQUFnQWZBQVFHQkFBREFBQUFCUVlFQUFRQUFBQUFCZ0lBZ0FBQUFBV0FJQUFBQUFvQUFnQWdBQVFHQkFBRUFBQUFCUVlFQUFVQUFBQUFCZ0lBZ0FBQUFBV0FJUUFBQUFvQUFnQWhBQVFHQkFBRkFBQUFCUVlFQUFZQUFBQUFCZ0lBZ0FBQUFBV0FJZ0FBQUFvQUFnQWlBQVFHQkFBR0FBQUFCUVlFQUFjQUFBQUFCZ0lBZ0FBQUFBV0FJd0FBQUFvQUFnQWpBQVFHQkFBSEFBQUFCUVlFQUFnQUFBQUtCZ0VBQVFBQUJZQWtBQUFBQ2dBQ0FDUUFCQVlFQUFnQUFBQUZCZ1FBQ1FBQUFBb0dBUUFCQUFBRmdDVUFBQUFLQUFJQUpRQUVCZ1FBQ1FBQUFBVUdCQUFLQUFBQUNnWUJBQUVBQUFXQUpnQUFBQW9BQWdBbUFBUUdCQUFLQUFBQUJRWUVBQXNBQUFBS0JnRUFBUUFBQllBbkFBQUFDZ0FDQUNjQUJBWUVBQXNBQUFBRkJnUUFEQUFBQUFvR0FRQUJBQUFGZ0NnQUFBQUtBQUlBS0FBRUJnUUFEQUFBQUFVR0JBQU5BQUFBQ2dZQkFBRUFBQVdBS1FBQUFBb0FBZ0FwQUFRR0JBQU5BQUFBQlFZRUFBNEFBQUFLQmdFQUFRQUFCWUFxQUFBQUNnQUNBQ29BQkFZRUFBa0FBQUFGQmdRQURnQUFBQW9HQVFBQkFBQUZnQ3NBQUFBS0FBSUFLd0FFQmdRQUJ3QUFBQVVHQkFBUEFBQUFBQVlDQUlBQUFBQUZnQ3dBQUFBS0FBSUFMQUFFQmdRQUR3QUFBQVVHQkFBUUFBQUFBQVlDQUlBQUFBQUZnQzBBQUFBS0FBSUFMUUFFQmdRQUVBQUFBQVVHQkFBUkFBQUFBQUFGZ0M0QUFBQUtBQUlBTGdBRUJnUUFFUUFBQUFVR0JBQVNBQUFBQUFZQ0FJQUFBQUFGZ0M4QUFBQUtBQUlBTHdBRUJnUUFFZ0FBQUFVR0JBQVRBQUFBQUFZQ0FJQUFBQUFGZ0RBQUFBQUtBQUlBTUFBRUJnUUFFd0FBQUFVR0JBQVVBQUFBQUFZQ0FJQUFBQUFGZ0RFQUFBQUtBQUlBTVFBRUJnUUFGQUFBQUFVR0JBQVZBQUFBQUFZQ0FJQUFBQUFGZ0RJQUFBQUtBQUlBTWdBRUJnUUFGUUFBQUFVR0JBQVdBQUFBQUFZQ0FJQUFBQUFGZ0RNQUFBQUtBQUlBTXdBRUJnUUFGZ0FBQUFVR0JBQVhBQUFBQUFZQ0FJQUFBQUFGZ0RRQUFBQUtBQUlBTkFBRUJnUUFGd0FBQUFVR0JBQVlBQUFBQUFZQ0FJQUFBQUFGZ0RVQUFBQUtBQUlBTlFBRUJnUUFHQUFBQUFVR0JBQVpBQUFBQUFZQ0FJQUFBQUFGZ0RZQUFBQUtBQUlBTmdBRUJnUUFGQUFBQUFVR0JBQVpBQUFBQUFZQ0FJQUFBQUFGZ0RjQUFBQUtBQUlBTndBRUJnUUFHUUFBQUFVR0JBQWFBQUFBQUFZQ0FJQUFBQUFGZ0RnQUFBQUtBQUlBT0FBRUJnUUFFUUFBQUFVR0JBQWFBQUFBQUFZQ0FJQUFBQUFGZ0RrQUFBQUtBQUlBT1FBRUJnUUFFQUFBQUFVR0JBQWJBQUFBQUFZQ0FJQUFBQUFGZ0RvQUFBQUtBQUlBT2dBRUJnUUFBZ0FBQUFVR0JBQWJBQUFBQUFZQ0FJQUFBQUFGZ0RzQUFBQUtBQUlBT3dBRUJnUUFCZ0FBQUFVR0JBQWJBQUFBQUFZQ0FJQUFBQUFIZ0Q0QUFBQUVBaEFBZ0k4TEFMUGZtd0NBandzQWJiR0dBQW9BQWdBOEFBQUtBZ0FFQUFRS0FnQUJBQTBDREFCdHNZWUFnSThMQUFBQUFBQU9BZ3dBczkrYkFJQ1BDd0FBQUFBQUR3SU1BRzJ4aGdER3ZTQUFBQUFBQUFBQUI0QS9BQUFBQkFJUUFIL0NLZ0I1NDNNQWY4SXFBUGNLWkFBS0FBSUFQUUFRQUVjQUFBQlVhR1Z5WlNCcGN5QmhJSFpoYkdWdVkyVWdiM0lnWTJoaGNtZGxJR1Z5Y205eUlITnZiV1YzYUdWeVpTQnBiaUIwYUdseklHRnliMjFoZEdsaklITjVjM1JsYlM0QUNnSUFCQUFFQ2dJQUFRQU5BZ3dBOXdwa0FIL0NLZ0FBQUFBQURnSU1BSG5qY3dCL3dpb0FBQUFBQUE4Q0RBRDNDbVFBQVpzNkFBQUFBQUFBQUFlQVFBQUFBQVFDRUFBQUFBQUFXU2t2QUFBQUFBQVQreGtBQ2dBQ0FENEFBQW9DQUFRQUJBb0NBQUVBRFFJTUFCUDdHUUFBQUFBQUFBQUFBQTRDREFCWktTOEFBQUFBQUFBQUFBQVBBZ3dBRS9zWkFFWXVGUUFBQUFBQUFBQUhnRUVBQUFBRUFoQUFBQUFBQURReisvOEFBQUFBN1FUbS93b0FBZ0EvQUFBS0FnQUVBQVFLQWdBQkFBMENEQUR0Qk9iL0FBQUFBQUFBQUFBT0Fnd0FORFA3L3dBQUFBQUFBQUFBRHdJTUFPMEU1djlHTGhVQUFBQUFBQUFBQUFBQUFBQUFBQUE9</t>
        </r>
      </text>
    </comment>
    <comment ref="J349" authorId="0">
      <text>
        <r>
          <rPr>
            <sz val="9"/>
            <color indexed="81"/>
            <rFont val="Tahoma"/>
            <family val="2"/>
          </rPr>
          <t>QzI1SDI2TjZPfE1BU1RFUiBTSEVFVFBpY3R1cmUgMTg3fFZtcERSREF4TURBRUF3SUJBQUFBQUFBQUFBQUFBQUNBQUFBQUFBTUFGZ0FBQUVOb1pXMUVjbUYzSURFeUxqQXVNaTR4TURjMkJBSVFBTVpjcnY5VHJCWC96Wk04QUlmOXR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5BQUFBQkFJUUFBQUFBQUFBQUFBQUFJREdCRTBuL1I4V0NBUUFBQUFrQUJnSUJBQUFBQ1FBR1FnQUFCQUlBZ0FCQUE4SUFnQUJBQU9BUndBQUFBUUNFQURHWEs3L1U2d1YvODJUUEFDSC9iUUFCSUFCQUFBQUFBSUlBQUFBMC84VCt4a0FDZ0FDQUFJQU53UUJBQUVBQUFTQUFnQUFBQUFDQ0FBQUFPTC9BQUFBQUFvQUFnQURBQUFBQklBREFBQUFBQUlJQUFBQTAvL3RCT2IvQ2dBQ0FBUUFBQUFFZ0FRQUFBQUFBZ2dBQVFEaS85b0p6UDhLQUFJQUJRQUNCQUlBQndBckJBSUFBQUJJQkFBQUJvQUFBQUFBQUFJSUFEU1Q1Zi9hY2NqL0JBSVFBTTFzM3YvYWNjai9OSlBsL3cybHovOGpDQUVBQUFJSEFnQUFBQUFIRFFBQkFBQUFBd0JnQU1nQUF3Qk9BQUFBQUFTQUJRQUFBQUFDQ0FBQUFBQUEyZ25NL3dvQUFnQUdBQUFBQklBR0FBQUFBQUlJQVAvL0RnRHRCT2IvQ2dBQ0FBY0FBZ1FDQUFjQUt3UUNBQUFBU0FRQUFBYUFBQUFBQUFBQ0NBQXpreElBN1d6aS93UUNFQURNYkFzQTdXemkvek9URWdBZ29Pbi9Jd2dCQUFBQ0J3SUFBQUFBQncwQUFRQUFBQU1BWUFESUFBTUFUZ0FBQUFBRWdBY0FBQUFBQWdnQUFBQUFBQUFBQUFBS0FBSUFDQUFBQUFTQUNBQUFBQUFDQ0FELy93NEFFL3NaQUFvQUFnQUpBQUlFQWdBSUFDc0VBZ0FBQUVnRUFBQTNCQUVBQVFhQUFBQUFBQUFDQ0FBQW9CSUFFeE1XQUFRQ0VBQUFZQXNBRXhNV0FKbTVFZ0FUMHgwQUl3Z0JBQUFDQndJQUFBQUFCdzBBQVFBQUFBTUFZQURJQUFNQVR3QUFBQUFFZ0FrQUFBQUFBZ2dBQUFBQUFDYjJNd0FLQUFJQUNnQUFBQVNBQ2dBQUFBQUNDQUFBQU9ML0p2WXpBQW9BQWdBTEFBQUFCSUFMQUFBQUFBSUlBQUFBMC84NThVMEFDZ0FDQUF3QUFBQUVnQXdBQUFBQUFnZ0FBQURpLzB6c1p3QUtBQUlBRFFBQUFBU0FEUUFBQUFBQ0NBQUFBQUFBVE94bkFBb0FBZ0FPQUFBQUJJQU9BQUFBQUFJSUFQLy9EZ0E1OFUwQUNnQUNBQThBQUFBRWdBOEFBQUFBQWdnQUFBRFQvMkRuZ1FBS0FBSUFFQUFDQkFJQUJ3QXJCQUlBQUFCSUJBQUFCb0FBQUFBQUFBSUlBRFNUMXY5Z1QzNEFCQUlRQU0xc3ovOWdUMzRBTkpQVy81T0NoUUFqQ0FFQUFBSUhBZ0FBQUFBSERRQUJBQUFBQXdCZ0FNZ0FBd0JPQUFBQUFBU0FFQUFBQUFBQ0NBQVRLclgvSndxRkFBb0FBZ0FSQUFBQUJJQVJBQUFBQUFJSUFGRHRydjlUWXFJQUNnQUNBQklBQUFBRWdCSUFBQUFBQWdnQVkrakkvMU5pc1FBS0FBSUFFd0FDQkFJQUJ3QXJCQUlBQUFCSUJBQUFCb0FBQUFBQUFBSUlBSlo3elA5VHlxMEFCQUlRQURCVnhmOVR5cTBBbG52TS80Zjl0QUFqQ0FFQUFBSUhBZ0FBQUFBSERRQUJBQUFBQXdCZ0FNZ0FBd0JPQUFBQUFBU0FFd0FBQUFBQ0NBQzlNOS8vWjArZEFBb0FBZ0FVQUFBQUJJQVVBQUFBQUFJSUFBQUFEd0RIRHJML0NnQUNBQlVBQWdRQ0FBY0FLd1FDQUFBQVNBUUFBQWFBQUFBQUFBQUNDQUF6a3hJQXgzYXUvd1FDRUFETWJBc0F4M2F1L3pPVEVnRDZxYlgvSXdnQkFBQUNCd0lBQUFBQUJ3MEFBUUFBQUFNQVlBRElBQU1BVGdBQUFBQUVnQlVBQUFBQUFnZ0FBQUF0QU1jT3N2OEtBQUlBRmdBM0JBRUFBUUFBQklBV0FBQUFBQUlJQUFBQVBBQzBFNWovQ2dBQ0FCY0FOd1FCQUFFQUFBU0FGd0FBQUFBQ0NBQUFBQzBBb0JoKy93b0FBZ0FZQUFJRUFnQUhBQ3NFQWdBQkFFZ0VBQUEzQkFFQUFRYUFBQUFBQUFBQ0NBQXprekFBb0xDQi93UUNFQURNYkNrQU9rcHovek9UTUFDZ3NJSC9Jd2dCQVA4QkJ3RUEvd0lIQWdBQUFBVUhBUUFEQUFjT0FBRUFBQUFEQUdBQXlBQURBRTVJQUFBQUFBU0FHQUFBQUFBQ0NBQUFBQThBb0JoKy93b0FBZ0FaQURBRUFRQUhNUVFRQURzQUFBQThBQUFBUkFBQUFBQUFBQUFBQUFTQUdRQUFBQUFDQ0FBQUFBQUFqUjFrL3dvQUFnQWFBRGNFQVFBQkFBQUVnQm9BQUFBQUFnZ0FBQUFQQUhvaVN2OEtBQUlBR3dBQUFBU0FHd0FBQUFBQ0NBQUFBQzBBZWlKSy93b0FBZ0FjQUFBQUJJQWNBQUFBQUFJSUFBQUFQQUJuSnpEL0NnQUNBQjBBQUFBRWdCMEFBQUFBQWdnQUFBQXRBRk1zRnY4S0FBSUFIZ0FBQUFTQUhnQUFBQUFDQ0FBQUFBOEFVeXdXL3dvQUFnQWZBQUFBQklBZkFBQUFBQUlJQUFBQUFBQm5KekQvQ2dBQ0FDQUFBQUFFZ0NBQUFBQUFBZ2dBQUFBQUFMUVRtUDhLQUFJQUlRQTNCQUVBQVFBQUJZQWlBQUFBQ2dBQ0FDSUFCQVlFQUFFQUFBQUZCZ1FBQWdBQUFBb0dBUUFCQUFBRmdDTUFBQUFLQUFJQUl3QUVCZ1FBQWdBQUFBVUdCQUFEQUFBQUFBWUNBSUFBQUFBRmdDUUFBQUFLQUFJQUpBQUVCZ1FBQXdBQUFBVUdCQUFFQUFBQUFBWUNBSUFBQUFBRmdDVUFBQUFLQUFJQUpRQUVCZ1FBQkFBQUFBVUdCQUFGQUFBQUFBWUNBSUFBQUFBRmdDWUFBQUFLQUFJQUpnQUVCZ1FBQlFBQUFBVUdCQUFHQUFBQUFBWUNBSUFBQUFBRmdDY0FBQUFLQUFJQUp3QUVCZ1FBQmdBQUFBVUdCQUFIQUFBQUFBWUNBSUFBQUFBRmdDZ0FBQUFLQUFJQUtBQUVCZ1FBQWdBQUFBVUdCQUFIQUFBQUFBWUNBSUFBQUFBRmdDa0FBQUFLQUFJQUtRQUVCZ1FBQndBQUFBVUdCQUFJQUFBQUNnWUJBQUVBQUFXQUtnQUFBQW9BQWdBcUFBUUdCQUFJQUFBQUJRWUVBQWtBQUFBS0JnRUFBUUFBQllBckFBQUFDZ0FDQUNzQUJBWUVBQWtBQUFBRkJnUUFDZ0FBQUFBR0FnQ0FBQUFBQllBc0FBQUFDZ0FDQUN3QUJBWUVBQW9BQUFBRkJnUUFDd0FBQUFBR0FnQ0FBQUFBQllBdEFBQUFDZ0FDQUMwQUJBWUVBQXNBQUFBRkJnUUFEQUFBQUFBR0FnQ0FBQUFBQllBdUFBQUFDZ0FDQUM0QUJBWUVBQXdBQUFBRkJnUUFEUUFBQUFBR0FnQ0FBQUFBQllBdkFBQUFDZ0FDQUM4QUJBWUVBQTBBQUFBRkJnUUFEZ0FBQUFBR0FnQ0FBQUFBQllBd0FBQUFDZ0FDQURBQUJBWUVBQWtBQUFBRkJnUUFEZ0FBQUFBR0FnQ0FBQUFBQllBeEFBQUFDZ0FDQURFQUJBWUVBQXdBQUFBRkJnUUFEd0FBQUFBQUJZQXlBQUFBQ2dBQ0FESUFCQVlFQUE4QUFBQUZCZ1FBRUFBQUFBQUdBZ0NBQUFBQUJZQXpBQUFBQ2dBQ0FETUFCQVlFQUJBQUFBQUZCZ1FBRVFBQUFBQUdBZ0NBQUFBQUJZQTBBQUFBQ2dBQ0FEUUFCQVlFQUJFQUFBQUZCZ1FBRWdBQUFBQUdBZ0NBQUFBQUJZQTFBQUFBQ2dBQ0FEVUFCQVlFQUJJQUFBQUZCZ1FBRXdBQUFBQUdBZ0NBQUFBQUJZQTJBQUFBQ2dBQ0FEWUFCQVlFQUE4QUFBQUZCZ1FBRXdBQUFBQUdBZ0NBQUFBQUJZQTNBQUFBQ2dBQ0FEY0FCQVlFQUFVQUFBQUZCZ1FBRkFBQUFBb0dBUUFCQUFBRmdEZ0FBQUFLQUFJQU9BQUVCZ1FBRkFBQUFBVUdCQUFWQUFBQUNnWUJBQUVBQUFXQU9RQUFBQW9BQWdBNUFBUUdCQUFWQUFBQUJRWUVBQllBQUFBS0JnRUFBUUFBQllBNkFBQUFDZ0FDQURvQUJBWUVBQllBQUFBRkJnUUFGd0FBQUFvR0FRQUJBQUFGZ0RzQUFBQUtBQUlBT3dBRUJnUUFGd0FBQUFVR0JBQVlBQUFBQ2dZQkFBRUFBQVdBUEFBQUFBb0FBZ0E4QUFRR0JBQVlBQUFBQlFZRUFCa0FBQUFCQmdJQUJnQUtCZ0VBQVFBQUJZQTlBQUFBQ2dBQ0FEMEFCQVlFQUJrQUFBQUZCZ1FBR2dBQUFBb0dBUUFCQUFBRmdENEFBQUFLQUFJQVBnQUVCZ1FBR2dBQUFBVUdCQUFiQUFBQUFBWUNBSUFBQUFBRmdEOEFBQUFLQUFJQVB3QUVCZ1FBR3dBQUFBVUdCQUFjQUFBQUFBWUNBSUFBQUFBRmdFQUFBQUFLQUFJQVFBQUVCZ1FBSEFBQUFBVUdCQUFkQUFBQUFBWUNBSUFBQUFBRmdFRUFBQUFLQUFJQVFRQUVCZ1FBSFFBQUFBVUdCQUFlQUFBQUFBWUNBSUFBQUFBRmdFSUFBQUFLQUFJQVFnQUVCZ1FBSGdBQUFBVUdCQUFmQUFBQUFBWUNBSUFBQUFBRmdFTUFBQUFLQUFJQVF3QUVCZ1FBR2dBQUFBVUdCQUFmQUFBQUFBWUNBSUFBQUFBRmdFUUFBQUFLQUFJQVJBQUVCZ1FBR0FBQUFBVUdCQUFnQUFBQUNnWUJBQUVBQUFXQVJRQUFBQW9BQWdCRkFBUUdCQUFVQUFBQUJRWUVBQ0FBQUFBS0JnRUFBUUFBQjRCSUFBQUFCQUlRQUFBQThmODBNL3YvQUFEeC8rMEU1djhLQUFJQVJnQUFDZ0lBQkFBRUNnSUFBUUFOQWd3QTdRVG0vd0FBOGY4QUFBQUFEZ0lNQURReisvOEFBUEgvQUFBQUFBOENEQUR0Qk9iL1JpNEdBQUFBQUFBQUFBZUFTUUFBQUFRQ0VBQUFBUEgvZ0I5akFBQUE4Zjg1OFUwQUNnQUNBRWNBQUFvQ0FBUUFCQW9DQUFFQURRSU1BRG54VFFBQUFQSC9BQUFBQUE0Q0RBQ0FIMk1BQUFEeC93QUFBQUFQQWd3QU9mRk5BRVl1QmdBQUFBQUFBQUFIZ0VvQUFBQUVBaEFBZ1QzRy81L1pwd0NCUGNiL0hnR1lBQW9BQWdCSUFCQUFSd0FBQUZSb1pYSmxJR2x6SUdFZ2RtRnNaVzVqWlNCdmNpQmphR0Z5WjJVZ1pYSnliM0lnYzI5dFpYZG9aWEpsSUdsdUlIUm9hWE1nWVhKdmJXRjBhV01nYzNsemRHVnRMZ0FLQWdBRUFBUUtBZ0FCQUEwQ0RBQWVBWmdBZ1QzRy93QUFBQUFPQWd3QW45bW5BSUU5eHY4QUFBQUFEd0lNQUI0Qm1BQUNGdGIvQUFBQUFBQUFCNEJMQUFBQUJBSVFBQUFBSGdDdFZVWC9BQUFlQUdjbk1QOEtBQUlBU1FBQUNnSUFCQUFFQ2dJQUFRQU5BZ3dBWnljdy93QUFIZ0FBQUFBQURnSU1BSzFWUmY4QUFCNEFBQUFBQUE4Q0RBQm5KekQvUmk0ekFBQUFBQUFBQUFBQUFBQUFBQUFB</t>
        </r>
      </text>
    </comment>
    <comment ref="K349" authorId="0">
      <text>
        <r>
          <rPr>
            <sz val="9"/>
            <color indexed="81"/>
            <rFont val="Tahoma"/>
            <family val="2"/>
          </rPr>
          <t>QzI1SDI2TjZPfE1BU1RFUiBTSEVFVFBpY3R1cmUgMTg3fFZtcERSREF4TURBRUF3SUJBQUFBQUFBQUFBQUFBQUNBQUFBQUFBTUFGZ0FBQUVOb1pXMUVjbUYzSURFeUxqQXVNaTR4TURjMkJBSVFBTVpjcnY5VHJCWC96Wk04QUlmOXR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5BQUFBQkFJUUFBQUFBQUFBQUFBQUFJREdCRTBuL1I4V0NBUUFBQUFrQUJnSUJBQUFBQ1FBR1FnQUFCQUlBZ0FCQUE4SUFnQUJBQU9BUndBQUFBUUNFQURHWEs3L1U2d1YvODJUUEFDSC9iUUFCSUFCQUFBQUFBSUlBQUFBMC84VCt4a0FDZ0FDQUFJQU53UUJBQUVBQUFTQUFnQUFBQUFDQ0FBQUFPTC9BQUFBQUFvQUFnQURBQUFBQklBREFBQUFBQUlJQUFBQTAvL3RCT2IvQ2dBQ0FBUUFBQUFFZ0FRQUFBQUFBZ2dBQVFEaS85b0p6UDhLQUFJQUJRQUNCQUlBQndBckJBSUFBQUJJQkFBQUJvQUFBQUFBQUFJSUFEU1Q1Zi9hY2NqL0JBSVFBTTFzM3YvYWNjai9OSlBsL3cybHovOGpDQUVBQUFJSEFnQUFBQUFIRFFBQkFBQUFBd0JnQU1nQUF3Qk9BQUFBQUFTQUJRQUFBQUFDQ0FBQUFBQUEyZ25NL3dvQUFnQUdBQUFBQklBR0FBQUFBQUlJQVAvL0RnRHRCT2IvQ2dBQ0FBY0FBZ1FDQUFjQUt3UUNBQUFBU0FRQUFBYUFBQUFBQUFBQ0NBQXpreElBN1d6aS93UUNFQURNYkFzQTdXemkvek9URWdBZ29Pbi9Jd2dCQUFBQ0J3SUFBQUFBQncwQUFRQUFBQU1BWUFESUFBTUFUZ0FBQUFBRWdBY0FBQUFBQWdnQUFBQUFBQUFBQUFBS0FBSUFDQUFBQUFTQUNBQUFBQUFDQ0FELy93NEFFL3NaQUFvQUFnQUpBQUlFQWdBSUFDc0VBZ0FBQUVnRUFBQTNCQUVBQVFhQUFBQUFBQUFDQ0FBQW9CSUFFeE1XQUFRQ0VBQUFZQXNBRXhNV0FKbTVFZ0FUMHgwQUl3Z0JBQUFDQndJQUFBQUFCdzBBQVFBQUFBTUFZQURJQUFNQVR3QUFBQUFFZ0FrQUFBQUFBZ2dBQUFBQUFDYjJNd0FLQUFJQUNnQUFBQVNBQ2dBQUFBQUNDQUFBQU9ML0p2WXpBQW9BQWdBTEFBQUFCSUFMQUFBQUFBSUlBQUFBMC84NThVMEFDZ0FDQUF3QUFBQUVnQXdBQUFBQUFnZ0FBQURpLzB6c1p3QUtBQUlBRFFBQUFBU0FEUUFBQUFBQ0NBQUFBQUFBVE94bkFBb0FBZ0FPQUFBQUJJQU9BQUFBQUFJSUFQLy9EZ0E1OFUwQUNnQUNBQThBQUFBRWdBOEFBQUFBQWdnQUFBRFQvMkRuZ1FBS0FBSUFFQUFDQkFJQUJ3QXJCQUlBQUFCSUJBQUFCb0FBQUFBQUFBSUlBRFNUMXY5Z1QzNEFCQUlRQU0xc3ovOWdUMzRBTkpQVy81T0NoUUFqQ0FFQUFBSUhBZ0FBQUFBSERRQUJBQUFBQXdCZ0FNZ0FBd0JPQUFBQUFBU0FFQUFBQUFBQ0NBQVRLclgvSndxRkFBb0FBZ0FSQUFBQUJJQVJBQUFBQUFJSUFGRHRydjlUWXFJQUNnQUNBQklBQUFBRWdCSUFBQUFBQWdnQVkrakkvMU5pc1FBS0FBSUFFd0FDQkFJQUJ3QXJCQUlBQUFCSUJBQUFCb0FBQUFBQUFBSUlBSlo3elA5VHlxMEFCQUlRQURCVnhmOVR5cTBBbG52TS80Zjl0QUFqQ0FFQUFBSUhBZ0FBQUFBSERRQUJBQUFBQXdCZ0FNZ0FBd0JPQUFBQUFBU0FFd0FBQUFBQ0NBQzlNOS8vWjArZEFBb0FBZ0FVQUFBQUJJQVVBQUFBQUFJSUFBQUFEd0RIRHJML0NnQUNBQlVBQWdRQ0FBY0FLd1FDQUFBQVNBUUFBQWFBQUFBQUFBQUNDQUF6a3hJQXgzYXUvd1FDRUFETWJBc0F4M2F1L3pPVEVnRDZxYlgvSXdnQkFBQUNCd0lBQUFBQUJ3MEFBUUFBQUFNQVlBRElBQU1BVGdBQUFBQUVnQlVBQUFBQUFnZ0FBQUF0QU1jT3N2OEtBQUlBRmdBM0JBRUFBUUFBQklBV0FBQUFBQUlJQUFBQVBBQzBFNWovQ2dBQ0FCY0FOd1FCQUFFQUFBU0FGd0FBQUFBQ0NBQUFBQzBBb0JoKy93b0FBZ0FZQUFJRUFnQUhBQ3NFQWdBQkFFZ0VBQUEzQkFFQUFRYUFBQUFBQUFBQ0NBQXprekFBb0xDQi93UUNFQURNYkNrQU9rcHovek9UTUFDZ3NJSC9Jd2dCQVA4QkJ3RUEvd0lIQWdBQUFBVUhBUUFEQUFjT0FBRUFBQUFEQUdBQXlBQURBRTVJQUFBQUFBU0FHQUFBQUFBQ0NBQUFBQThBb0JoKy93b0FBZ0FaQURBRUFRQUhNUVFRQURzQUFBQThBQUFBUkFBQUFBQUFBQUFBQUFTQUdRQUFBQUFDQ0FBQUFBQUFqUjFrL3dvQUFnQWFBRGNFQVFBQkFBQUVnQm9BQUFBQUFnZ0FBQUFQQUhvaVN2OEtBQUlBR3dBQUFBU0FHd0FBQUFBQ0NBQUFBQzBBZWlKSy93b0FBZ0FjQUFBQUJJQWNBQUFBQUFJSUFBQUFQQUJuSnpEL0NnQUNBQjBBQUFBRWdCMEFBQUFBQWdnQUFBQXRBRk1zRnY4S0FBSUFIZ0FBQUFTQUhnQUFBQUFDQ0FBQUFBOEFVeXdXL3dvQUFnQWZBQUFBQklBZkFBQUFBQUlJQUFBQUFBQm5KekQvQ2dBQ0FDQUFBQUFFZ0NBQUFBQUFBZ2dBQUFBQUFMUVRtUDhLQUFJQUlRQTNCQUVBQVFBQUJZQWlBQUFBQ2dBQ0FDSUFCQVlFQUFFQUFBQUZCZ1FBQWdBQUFBb0dBUUFCQUFBRmdDTUFBQUFLQUFJQUl3QUVCZ1FBQWdBQUFBVUdCQUFEQUFBQUFBWUNBSUFBQUFBRmdDUUFBQUFLQUFJQUpBQUVCZ1FBQXdBQUFBVUdCQUFFQUFBQUFBWUNBSUFBQUFBRmdDVUFBQUFLQUFJQUpRQUVCZ1FBQkFBQUFBVUdCQUFGQUFBQUFBWUNBSUFBQUFBRmdDWUFBQUFLQUFJQUpnQUVCZ1FBQlFBQUFBVUdCQUFHQUFBQUFBWUNBSUFBQUFBRmdDY0FBQUFLQUFJQUp3QUVCZ1FBQmdBQUFBVUdCQUFIQUFBQUFBWUNBSUFBQUFBRmdDZ0FBQUFLQUFJQUtBQUVCZ1FBQWdBQUFBVUdCQUFIQUFBQUFBWUNBSUFBQUFBRmdDa0FBQUFLQUFJQUtRQUVCZ1FBQndBQUFBVUdCQUFJQUFBQUNnWUJBQUVBQUFXQUtnQUFBQW9BQWdBcUFBUUdCQUFJQUFBQUJRWUVBQWtBQUFBS0JnRUFBUUFBQllBckFBQUFDZ0FDQUNzQUJBWUVBQWtBQUFBRkJnUUFDZ0FBQUFBR0FnQ0FBQUFBQllBc0FBQUFDZ0FDQUN3QUJBWUVBQW9BQUFBRkJnUUFDd0FBQUFBR0FnQ0FBQUFBQllBdEFBQUFDZ0FDQUMwQUJBWUVBQXNBQUFBRkJnUUFEQUFBQUFBR0FnQ0FBQUFBQllBdUFBQUFDZ0FDQUM0QUJBWUVBQXdBQUFBRkJnUUFEUUFBQUFBR0FnQ0FBQUFBQllBdkFBQUFDZ0FDQUM4QUJBWUVBQTBBQUFBRkJnUUFEZ0FBQUFBR0FnQ0FBQUFBQllBd0FBQUFDZ0FDQURBQUJBWUVBQWtBQUFBRkJnUUFEZ0FBQUFBR0FnQ0FBQUFBQllBeEFBQUFDZ0FDQURFQUJBWUVBQXdBQUFBRkJnUUFEd0FBQUFBQUJZQXlBQUFBQ2dBQ0FESUFCQVlFQUE4QUFBQUZCZ1FBRUFBQUFBQUdBZ0NBQUFBQUJZQXpBQUFBQ2dBQ0FETUFCQVlFQUJBQUFBQUZCZ1FBRVFBQUFBQUdBZ0NBQUFBQUJZQTBBQUFBQ2dBQ0FEUUFCQVlFQUJFQUFBQUZCZ1FBRWdBQUFBQUdBZ0NBQUFBQUJZQTFBQUFBQ2dBQ0FEVUFCQVlFQUJJQUFBQUZCZ1FBRXdBQUFBQUdBZ0NBQUFBQUJZQTJBQUFBQ2dBQ0FEWUFCQVlFQUE4QUFBQUZCZ1FBRXdBQUFBQUdBZ0NBQUFBQUJZQTNBQUFBQ2dBQ0FEY0FCQVlFQUFVQUFBQUZCZ1FBRkFBQUFBb0dBUUFCQUFBRmdEZ0FBQUFLQUFJQU9BQUVCZ1FBRkFBQUFBVUdCQUFWQUFBQUNnWUJBQUVBQUFXQU9RQUFBQW9BQWdBNUFBUUdCQUFWQUFBQUJRWUVBQllBQUFBS0JnRUFBUUFBQllBNkFBQUFDZ0FDQURvQUJBWUVBQllBQUFBRkJnUUFGd0FBQUFvR0FRQUJBQUFGZ0RzQUFBQUtBQUlBT3dBRUJnUUFGd0FBQUFVR0JBQVlBQUFBQ2dZQkFBRUFBQVdBUEFBQUFBb0FBZ0E4QUFRR0JBQVlBQUFBQlFZRUFCa0FBQUFCQmdJQUJnQUtCZ0VBQVFBQUJZQTlBQUFBQ2dBQ0FEMEFCQVlFQUJrQUFBQUZCZ1FBR2dBQUFBb0dBUUFCQUFBRmdENEFBQUFLQUFJQVBnQUVCZ1FBR2dBQUFBVUdCQUFiQUFBQUFBWUNBSUFBQUFBRmdEOEFBQUFLQUFJQVB3QUVCZ1FBR3dBQUFBVUdCQUFjQUFBQUFBWUNBSUFBQUFBRmdFQUFBQUFLQUFJQVFBQUVCZ1FBSEFBQUFBVUdCQUFkQUFBQUFBWUNBSUFBQUFBRmdFRUFBQUFLQUFJQVFRQUVCZ1FBSFFBQUFBVUdCQUFlQUFBQUFBWUNBSUFBQUFBRmdFSUFBQUFLQUFJQVFnQUVCZ1FBSGdBQUFBVUdCQUFmQUFBQUFBWUNBSUFBQUFBRmdFTUFBQUFLQUFJQVF3QUVCZ1FBR2dBQUFBVUdCQUFmQUFBQUFBWUNBSUFBQUFBRmdFUUFBQUFLQUFJQVJBQUVCZ1FBR0FBQUFBVUdCQUFnQUFBQUNnWUJBQUVBQUFXQVJRQUFBQW9BQWdCRkFBUUdCQUFVQUFBQUJRWUVBQ0FBQUFBS0JnRUFBUUFBQjRCSUFBQUFCQUlRQUFBQThmODBNL3YvQUFEeC8rMEU1djhLQUFJQVJnQUFDZ0lBQkFBRUNnSUFBUUFOQWd3QTdRVG0vd0FBOGY4QUFBQUFEZ0lNQURReisvOEFBUEgvQUFBQUFBOENEQUR0Qk9iL1JpNEdBQUFBQUFBQUFBZUFTUUFBQUFRQ0VBQUFBUEgvZ0I5akFBQUE4Zjg1OFUwQUNnQUNBRWNBQUFvQ0FBUUFCQW9DQUFFQURRSU1BRG54VFFBQUFQSC9BQUFBQUE0Q0RBQ0FIMk1BQUFEeC93QUFBQUFQQWd3QU9mRk5BRVl1QmdBQUFBQUFBQUFIZ0VvQUFBQUVBaEFBZ1QzRy81L1pwd0NCUGNiL0hnR1lBQW9BQWdCSUFCQUFSd0FBQUZSb1pYSmxJR2x6SUdFZ2RtRnNaVzVqWlNCdmNpQmphR0Z5WjJVZ1pYSnliM0lnYzI5dFpYZG9aWEpsSUdsdUlIUm9hWE1nWVhKdmJXRjBhV01nYzNsemRHVnRMZ0FLQWdBRUFBUUtBZ0FCQUEwQ0RBQWVBWmdBZ1QzRy93QUFBQUFPQWd3QW45bW5BSUU5eHY4QUFBQUFEd0lNQUI0Qm1BQUNGdGIvQUFBQUFBQUFCNEJMQUFBQUJBSVFBQUFBSGdDdFZVWC9BQUFlQUdjbk1QOEtBQUlBU1FBQUNnSUFCQUFFQ2dJQUFRQU5BZ3dBWnljdy93QUFIZ0FBQUFBQURnSU1BSzFWUmY4QUFCNEFBQUFBQUE4Q0RBQm5KekQvUmk0ekFBQUFBQUFBQUFBQUFBQUFBQUFB</t>
        </r>
      </text>
    </comment>
    <comment ref="J350" authorId="0">
      <text>
        <r>
          <rPr>
            <sz val="9"/>
            <color indexed="81"/>
            <rFont val="Tahoma"/>
            <family val="2"/>
          </rPr>
          <t>QzE5SDIwRjNOM08yfE1BU1RFUiBTSEVFVFBpY3R1cmUgMzYzfFZtcERSREF4TURBRUF3SUJBQUFBQUFBQUFBQUFBQUNBQUFBQUFBTUFGZ0FBQUVOb1pXMUVjbUYzSURFeUxqQXVNaTR4TURjMkJBSVFBRE5zdy84bXRqTUF6Wk10QU9DUnZ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THhXZ0JJV0NBUUFBQUFrQUJnSUJBQUFBQ1FBR1FnQUFCQUlBZ0FCQUE4SUFnQUJBQU9BT2dBQUFBUUNFQUF6Yk1QL0pyWXpBTTJUTFFEZ2tid0JCSUFCQUFBQUFBSUlBQUVBMC84NThVMEFDZ0FDQUFJQU53UUJBQUVBQUFTQUFnQUFBQUFDQ0FBQkFQSC9PZkZOQUFvQUFnQURBQUFBQklBREFBQUFBQUlJQUFBQUFBQW05ak1BQ2dBQ0FBUUFOd1FCQUFFQUFBU0FCQUFBQUFBQ0NBQUFBQUFBVE94bkFBb0FBZ0FGQUFJRUFnQUhBQ3NFQWdBQkFFZ0VBQUEzQkFFQUFRYUFBQUFBQUFBQ0NBQXprd01BVEZSa0FBUUNFQUROYlB6L1RGUmtBS3JxQ3dDQWgyc0FJd2dCQUFBQ0J3SUFBQUFGQndFQUJRUUhCZ0FDQUFJQUF3QUFCdzRBQVFBQUFBTUFZQURJQUFNQVRrZ0FBQUFBQklBRkFBQUFBQUlJQUFBQThmOWc1NEVBQ2dBQ0FBWUFOd1FCQUFFQUFBU0FCZ0FBQUFBQ0NBQUFBQUFBYytLYkFBb0FBZ0FIQUFBQUJJQUhBQUFBQUFJSUFBQUFIZ0J6NHBzQUNnQUNBQWdBQWdRQ0FBZ0FLd1FDQUFBQVNBUUFBRGNFQVFBQkJvQUFBQUFBQUFJSUFBQ2dJUUJ6K3BjQUJBSVFBQUJnR2dCeitwY0FtYmtoQUhPNm53QWpDQUVBQUFJSEFnQUFBQUFIRFFBQkFBQUFBd0JnQU1nQUF3QlBBQUFBQUFTQUNBQUFBQUFDQ0FBQUFQSC9odDIxQUFvQUFnQUpBQUlFQWdBSEFDc0VBZ0FCQUVnRUFBQTNCQUVBQVFhQUFBQUFBQUFDQ0FDOE8rei9oa1d5QUFRQ0VBQldGZVgvaGtXeUFEU1Q5UCs1ZUxrQUl3Z0JBQUFDQndJQUFBQUZCd0VBQkFRSEJnQUNBQUlBQXdBQUJ3NEFBUUFBQUFNQVlBRElBQU1BVGtnQUFBQUFCSUFKQUFBQUFBSUlBQUFBQUFDWjJNOEFDZ0FDQUFvQUFBQUVnQW9BQUFBQUFnZ0FBQUFlQUpuWXp3QUtBQUlBQ3dBQUFBU0FDd0FBQUFBQ0NBQUFBQzBBcmRQcEFBb0FBZ0FNQUFBQUJJQU1BQUFBQUFJSUFBQUFIZ0RBemdNQkNnQUNBQTBBQUFBRWdBMEFBQUFBQWdnQUFBQUFBTURPQXdFS0FBSUFEZ0FBQUFTQURnQUFBQUFDQ0FBQkFQSC9yZFBwQUFvQUFnQVBBQUFBQklBUEFBQUFBQUlJQUFFQThmL1R5UjBCQ2dBQ0FCQUFBQUFFZ0JBQUFBQUFBZ2dBQVFEVC85UEpIUUVLQUFJQUVRQUNCQUlBQ0FBckJBSUFBQUJJQkFBQU53UUJBQUVHZ0FBQUFBQUFBZ2dBQWFEVy85UGhHUUVFQWhBQUFXRFAvOVBoR1FHYXVkYi8wNkVoQVNNSUFRQUFBZ2NDQUFBQUFBY05BQUVBQUFBREFHQUF5QUFEQUU4QUFBQUFCSUFSQUFBQUFBSUlBQUFBQUFEbXhEY0JDZ0FDQUJJQUFnUUNBQWNBS3dRQ0FBRUFTQVFBQURjRUFRQUJCb0FBQUFBQUFBSUlBRE9UQXdEbUxEUUJCQUlRQU0xcy9QL21MRFFCcXVvTEFCbGdPd0VqQ0FFQUFBSUhBZ0FBQUFVSEFRQUZCQWNHQUFJQUFnQURBQUFIRGdBQkFBQUFBd0JnQU1nQUF3Qk9TQUFBQUFBRWdCSUFBQUFBQWdnQUFRRHgvL20vVVFFS0FBSUFFd0FBQUFTQUV3QUFBQUFDQ0FBQkFOUC8rYjlSQVFvQUFnQVVBQUFBQklBVUFBQUFBQUlJQUFFQXhQOE51MnNCQ2dBQ0FCVUFBQUFFZ0JVQUFBQUFBZ2dBQVFEVC95QzJoUUVLQUFJQUZnQUFBQVNBRmdBQUFBQUNDQUFCQVBIL0lMYUZBUW9BQWdBWEFBQUFCSUFYQUFBQUFBSUlBQUFBQUFBTnUyc0JDZ0FDQUJnQUFBQUVnQmdBQUFBQUFnZ0FBQUFBQURPeG53RUtBQUlBR1FBQUFBU0FHUUFBQUFBQ0NBQUFBQThBUnF5NUFRb0FBZ0FhQUFJRUFnQUpBQ3NFQWdBQUFFZ0VBQUEzQkFFQUFRYUFBQUFBQUFBQ0NBQXpreElBUm5pMkFRUUNFQURNYkFzQVJuaTJBVE9URWdEZ2tid0JJd2dCQUFBQ0J3SUFBQUFBQncwQUFRQUFBQU1BWUFESUFBTUFSZ0FBQUFBRWdCb0FBQUFBQWdnQUFBQWVBRE94bndFS0FBSUFHd0FDQkFJQUNRQXJCQUlBQUFCSUJBQUFOd1FCQUFFR2dBQUFBQUFBQWdnQU01TWhBRE45bkFFRUFoQUF6R3dhQUROOW5BRXpreUVBelphaUFTTUlBUUFBQWdjQ0FBQUFBQWNOQUFFQUFBQURBR0FBeUFBREFFWUFBQUFBQklBYkFBQUFBQUlJQUFFQThmOUdyTGtCQ2dBQ0FCd0FBZ1FDQUFrQUt3UUNBQUFBU0FRQUFEY0VBUUFCQm9BQUFBQUFBQUlJQURTVDlQOUdlTFlCQkFJUUFNMXM3ZjlHZUxZQk5KUDAvK0NSdkFFakNBRUFBQUlIQWdBQUFBQUhEUUFCQUFBQUF3QmdBTWdBQXdCR0FBQUFBQVdBSFFBQUFBb0FBZ0FkQUFRR0JBQUJBQUFBQlFZRUFBSUFBQUFLQmdFQUFRQUFCWUFlQUFBQUNnQUNBQjRBQkFZRUFBSUFBQUFGQmdRQUF3QUFBQW9HQVFBQkFBQUZnQjhBQUFBS0FBSUFId0FFQmdRQUFnQUFBQVVHQkFBRUFBQUFDZ1lCQUFFQUFBV0FJQUFBQUFvQUFnQWdBQVFHQkFBRUFBQUFCUVlFQUFVQUFBQUtCZ0VBQVFBQUJZQWhBQUFBQ2dBQ0FDRUFCQVlFQUFVQUFBQUZCZ1FBQmdBQUFBb0dBUUFCQUFBRmdDSUFBQUFLQUFJQUlnQUVCZ1FBQmdBQUFBVUdCQUFIQUFBQUFBWUNBQUlBQUFBRmdDTUFBQUFLQUFJQUl3QUVCZ1FBQmdBQUFBVUdCQUFJQUFBQUNnWUJBQUVBQUFXQUpBQUFBQW9BQWdBa0FBUUdCQUFJQUFBQUJRWUVBQWtBQUFBS0JnRUFBUUFBQllBbEFBQUFDZ0FDQUNVQUJBWUVBQWtBQUFBRkJnUUFDZ0FBQUFBR0FnQ0FBQUFBQllBbUFBQUFDZ0FDQUNZQUJBWUVBQW9BQUFBRkJnUUFDd0FBQUFBR0FnQ0FBQUFBQllBbkFBQUFDZ0FDQUNjQUJBWUVBQXNBQUFBRkJnUUFEQUFBQUFBR0FnQ0FBQUFBQllBb0FBQUFDZ0FDQUNnQUJBWUVBQXdBQUFBRkJnUUFEUUFBQUFBR0FnQ0FBQUFBQllBcEFBQUFDZ0FDQUNrQUJBWUVBQTBBQUFBRkJnUUFEZ0FBQUFBR0FnQ0FBQUFBQllBcUFBQUFDZ0FDQUNvQUJBWUVBQWtBQUFBRkJnUUFEZ0FBQUFBR0FnQ0FBQUFBQllBckFBQUFDZ0FDQUNzQUJBWUVBQTBBQUFBRkJnUUFEd0FBQUFvR0FRQUJBQUFGZ0N3QUFBQUtBQUlBTEFBRUJnUUFEd0FBQUFVR0JBQVFBQUFBQUFZQ0FBSUFBQUFGZ0MwQUFBQUtBQUlBTFFBRUJnUUFEd0FBQUFVR0JBQVJBQUFBQ2dZQkFBRUFBQVdBTGdBQUFBb0FBZ0F1QUFRR0JBQVJBQUFBQlFZRUFCSUFBQUFLQmdFQUFRQUFCWUF2QUFBQUNnQUNBQzhBQkFZRUFCSUFBQUFGQmdRQUV3QUFBQUFHQWdDQUFBQUFCWUF3QUFBQUNnQUNBREFBQkFZRUFCTUFBQUFGQmdRQUZBQUFBQUFHQWdDQUFBQUFCWUF4QUFBQUNnQUNBREVBQkFZRUFCUUFBQUFGQmdRQUZRQUFBQUFHQWdDQUFBQUFCWUF5QUFBQUNnQUNBRElBQkFZRUFCVUFBQUFGQmdRQUZnQUFBQUFHQWdDQUFBQUFCWUF6QUFBQUNnQUNBRE1BQkFZRUFCWUFBQUFGQmdRQUZ3QUFBQUFHQWdDQUFBQUFCWUEwQUFBQUNnQUNBRFFBQkFZRUFCSUFBQUFGQmdRQUZ3QUFBQUFHQWdDQUFBQUFCWUExQUFBQUNnQUNBRFVBQkFZRUFCWUFBQUFGQmdRQUdBQUFBQW9HQVFBQkFBQUZnRFlBQUFBS0FBSUFOZ0FFQmdRQUdBQUFBQVVHQkFBWkFBQUFDZ1lCQUFFQUFBV0FOd0FBQUFvQUFnQTNBQVFHQkFBWUFBQUFCUVlFQUJvQUFBQUtCZ0VBQVFBQUJZQTRBQUFBQ2dBQ0FEZ0FCQVlFQUJnQUFBQUZCZ1FBR3dBQUFBb0dBUUFCQUFBSGdEc0FBQUFFQWhBQUFBQVBBUE1CL3dBQUFBOEFyZFBwQUFvQUFnQTVBQUFLQWdBRUFBUUtBZ0FCQUEwQ0RBQ3QwK2tBQUFBUEFBQUFBQUFPQWd3QTh3SC9BQUFBRHdBQUFBQUFEd0lNQUszVDZRQkdMaVFBQUFBQUFBQUFCNEE4QUFBQUJBSVFBQUVBNHY5VDZZQUJBUURpL3cyN2F3RUtBQUlBT2dBQUNnSUFCQUFFQ2dJQUFRQU5BZ3dBRGJ0ckFRRUE0djhBQUFBQURnSU1BRlBwZ0FFQkFPTC9BQUFBQUE4Q0RBQU51MnNCUnk3My93QUFBQUFBQUFBQUFBQUFBQUFB</t>
        </r>
      </text>
    </comment>
    <comment ref="K350" authorId="0">
      <text>
        <r>
          <rPr>
            <sz val="9"/>
            <color indexed="81"/>
            <rFont val="Tahoma"/>
            <family val="2"/>
          </rPr>
          <t>QzE5SDIwRjNOM08yfE1BU1RFUiBTSEVFVFBpY3R1cmUgMzYzfFZtcERSREF4TURBRUF3SUJBQUFBQUFBQUFBQUFBQUNBQUFBQUFBTUFGZ0FBQUVOb1pXMUVjbUYzSURFeUxqQXVNaTR4TURjMkJBSVFBRE5zdy84bXRqTUF6Wk10QU9DUnZ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THhXZ0JJV0NBUUFBQUFrQUJnSUJBQUFBQ1FBR1FnQUFCQUlBZ0FCQUE4SUFnQUJBQU9BT2dBQUFBUUNFQUF6Yk1QL0pyWXpBTTJUTFFEZ2tid0JCSUFCQUFBQUFBSUlBQUVBMC84NThVMEFDZ0FDQUFJQU53UUJBQUVBQUFTQUFnQUFBQUFDQ0FBQkFQSC9PZkZOQUFvQUFnQURBQUFBQklBREFBQUFBQUlJQUFBQUFBQW05ak1BQ2dBQ0FBUUFOd1FCQUFFQUFBU0FCQUFBQUFBQ0NBQUFBQUFBVE94bkFBb0FBZ0FGQUFJRUFnQUhBQ3NFQWdBQkFFZ0VBQUEzQkFFQUFRYUFBQUFBQUFBQ0NBQXprd01BVEZSa0FBUUNFQUROYlB6L1RGUmtBS3JxQ3dDQWgyc0FJd2dCQUFBQ0J3SUFBQUFGQndFQUJRUUhCZ0FDQUFJQUF3QUFCdzRBQVFBQUFBTUFZQURJQUFNQVRrZ0FBQUFBQklBRkFBQUFBQUlJQUFBQThmOWc1NEVBQ2dBQ0FBWUFOd1FCQUFFQUFBU0FCZ0FBQUFBQ0NBQUFBQUFBYytLYkFBb0FBZ0FIQUFBQUJJQUhBQUFBQUFJSUFBQUFIZ0J6NHBzQUNnQUNBQWdBQWdRQ0FBZ0FLd1FDQUFBQVNBUUFBRGNFQVFBQkJvQUFBQUFBQUFJSUFBQ2dJUUJ6K3BjQUJBSVFBQUJnR2dCeitwY0FtYmtoQUhPNm53QWpDQUVBQUFJSEFnQUFBQUFIRFFBQkFBQUFBd0JnQU1nQUF3QlBBQUFBQUFTQUNBQUFBQUFDQ0FBQUFQSC9odDIxQUFvQUFnQUpBQUlFQWdBSEFDc0VBZ0FCQUVnRUFBQTNCQUVBQVFhQUFBQUFBQUFDQ0FDOE8rei9oa1d5QUFRQ0VBQldGZVgvaGtXeUFEU1Q5UCs1ZUxrQUl3Z0JBQUFDQndJQUFBQUZCd0VBQkFRSEJnQUNBQUlBQXdBQUJ3NEFBUUFBQUFNQVlBRElBQU1BVGtnQUFBQUFCSUFKQUFBQUFBSUlBQUFBQUFDWjJNOEFDZ0FDQUFvQUFBQUVnQW9BQUFBQUFnZ0FBQUFlQUpuWXp3QUtBQUlBQ3dBQUFBU0FDd0FBQUFBQ0NBQUFBQzBBcmRQcEFBb0FBZ0FNQUFBQUJJQU1BQUFBQUFJSUFBQUFIZ0RBemdNQkNnQUNBQTBBQUFBRWdBMEFBQUFBQWdnQUFBQUFBTURPQXdFS0FBSUFEZ0FBQUFTQURnQUFBQUFDQ0FBQkFQSC9yZFBwQUFvQUFnQVBBQUFBQklBUEFBQUFBQUlJQUFFQThmL1R5UjBCQ2dBQ0FCQUFBQUFFZ0JBQUFBQUFBZ2dBQVFEVC85UEpIUUVLQUFJQUVRQUNCQUlBQ0FBckJBSUFBQUJJQkFBQU53UUJBQUVHZ0FBQUFBQUFBZ2dBQWFEVy85UGhHUUVFQWhBQUFXRFAvOVBoR1FHYXVkYi8wNkVoQVNNSUFRQUFBZ2NDQUFBQUFBY05BQUVBQUFBREFHQUF5QUFEQUU4QUFBQUFCSUFSQUFBQUFBSUlBQUFBQUFEbXhEY0JDZ0FDQUJJQUFnUUNBQWNBS3dRQ0FBRUFTQVFBQURjRUFRQUJCb0FBQUFBQUFBSUlBRE9UQXdEbUxEUUJCQUlRQU0xcy9QL21MRFFCcXVvTEFCbGdPd0VqQ0FFQUFBSUhBZ0FBQUFVSEFRQUZCQWNHQUFJQUFnQURBQUFIRGdBQkFBQUFBd0JnQU1nQUF3Qk9TQUFBQUFBRWdCSUFBQUFBQWdnQUFRRHgvL20vVVFFS0FBSUFFd0FBQUFTQUV3QUFBQUFDQ0FBQkFOUC8rYjlSQVFvQUFnQVVBQUFBQklBVUFBQUFBQUlJQUFFQXhQOE51MnNCQ2dBQ0FCVUFBQUFFZ0JVQUFBQUFBZ2dBQVFEVC95QzJoUUVLQUFJQUZnQUFBQVNBRmdBQUFBQUNDQUFCQVBIL0lMYUZBUW9BQWdBWEFBQUFCSUFYQUFBQUFBSUlBQUFBQUFBTnUyc0JDZ0FDQUJnQUFBQUVnQmdBQUFBQUFnZ0FBQUFBQURPeG53RUtBQUlBR1FBQUFBU0FHUUFBQUFBQ0NBQUFBQThBUnF5NUFRb0FBZ0FhQUFJRUFnQUpBQ3NFQWdBQUFFZ0VBQUEzQkFFQUFRYUFBQUFBQUFBQ0NBQXpreElBUm5pMkFRUUNFQURNYkFzQVJuaTJBVE9URWdEZ2tid0JJd2dCQUFBQ0J3SUFBQUFBQncwQUFRQUFBQU1BWUFESUFBTUFSZ0FBQUFBRWdCb0FBQUFBQWdnQUFBQWVBRE94bndFS0FBSUFHd0FDQkFJQUNRQXJCQUlBQUFCSUJBQUFOd1FCQUFFR2dBQUFBQUFBQWdnQU01TWhBRE45bkFFRUFoQUF6R3dhQUROOW5BRXpreUVBelphaUFTTUlBUUFBQWdjQ0FBQUFBQWNOQUFFQUFBQURBR0FBeUFBREFFWUFBQUFBQklBYkFBQUFBQUlJQUFFQThmOUdyTGtCQ2dBQ0FCd0FBZ1FDQUFrQUt3UUNBQUFBU0FRQUFEY0VBUUFCQm9BQUFBQUFBQUlJQURTVDlQOUdlTFlCQkFJUUFNMXM3ZjlHZUxZQk5KUDAvK0NSdkFFakNBRUFBQUlIQWdBQUFBQUhEUUFCQUFBQUF3QmdBTWdBQXdCR0FBQUFBQVdBSFFBQUFBb0FBZ0FkQUFRR0JBQUJBQUFBQlFZRUFBSUFBQUFLQmdFQUFRQUFCWUFlQUFBQUNnQUNBQjRBQkFZRUFBSUFBQUFGQmdRQUF3QUFBQW9HQVFBQkFBQUZnQjhBQUFBS0FBSUFId0FFQmdRQUFnQUFBQVVHQkFBRUFBQUFDZ1lCQUFFQUFBV0FJQUFBQUFvQUFnQWdBQVFHQkFBRUFBQUFCUVlFQUFVQUFBQUtCZ0VBQVFBQUJZQWhBQUFBQ2dBQ0FDRUFCQVlFQUFVQUFBQUZCZ1FBQmdBQUFBb0dBUUFCQUFBRmdDSUFBQUFLQUFJQUlnQUVCZ1FBQmdBQUFBVUdCQUFIQUFBQUFBWUNBQUlBQUFBRmdDTUFBQUFLQUFJQUl3QUVCZ1FBQmdBQUFBVUdCQUFJQUFBQUNnWUJBQUVBQUFXQUpBQUFBQW9BQWdBa0FBUUdCQUFJQUFBQUJRWUVBQWtBQUFBS0JnRUFBUUFBQllBbEFBQUFDZ0FDQUNVQUJBWUVBQWtBQUFBRkJnUUFDZ0FBQUFBR0FnQ0FBQUFBQllBbUFBQUFDZ0FDQUNZQUJBWUVBQW9BQUFBRkJnUUFDd0FBQUFBR0FnQ0FBQUFBQllBbkFBQUFDZ0FDQUNjQUJBWUVBQXNBQUFBRkJnUUFEQUFBQUFBR0FnQ0FBQUFBQllBb0FBQUFDZ0FDQUNnQUJBWUVBQXdBQUFBRkJnUUFEUUFBQUFBR0FnQ0FBQUFBQllBcEFBQUFDZ0FDQUNrQUJBWUVBQTBBQUFBRkJnUUFEZ0FBQUFBR0FnQ0FBQUFBQllBcUFBQUFDZ0FDQUNvQUJBWUVBQWtBQUFBRkJnUUFEZ0FBQUFBR0FnQ0FBQUFBQllBckFBQUFDZ0FDQUNzQUJBWUVBQTBBQUFBRkJnUUFEd0FBQUFvR0FRQUJBQUFGZ0N3QUFBQUtBQUlBTEFBRUJnUUFEd0FBQUFVR0JBQVFBQUFBQUFZQ0FBSUFBQUFGZ0MwQUFBQUtBQUlBTFFBRUJnUUFEd0FBQUFVR0JBQVJBQUFBQ2dZQkFBRUFBQVdBTGdBQUFBb0FBZ0F1QUFRR0JBQVJBQUFBQlFZRUFCSUFBQUFLQmdFQUFRQUFCWUF2QUFBQUNnQUNBQzhBQkFZRUFCSUFBQUFGQmdRQUV3QUFBQUFHQWdDQUFBQUFCWUF3QUFBQUNnQUNBREFBQkFZRUFCTUFBQUFGQmdRQUZBQUFBQUFHQWdDQUFBQUFCWUF4QUFBQUNnQUNBREVBQkFZRUFCUUFBQUFGQmdRQUZRQUFBQUFHQWdDQUFBQUFCWUF5QUFBQUNnQUNBRElBQkFZRUFCVUFBQUFGQmdRQUZnQUFBQUFHQWdDQUFBQUFCWUF6QUFBQUNnQUNBRE1BQkFZRUFCWUFBQUFGQmdRQUZ3QUFBQUFHQWdDQUFBQUFCWUEwQUFBQUNnQUNBRFFBQkFZRUFCSUFBQUFGQmdRQUZ3QUFBQUFHQWdDQUFBQUFCWUExQUFBQUNnQUNBRFVBQkFZRUFCWUFBQUFGQmdRQUdBQUFBQW9HQVFBQkFBQUZnRFlBQUFBS0FBSUFOZ0FFQmdRQUdBQUFBQVVHQkFBWkFBQUFDZ1lCQUFFQUFBV0FOd0FBQUFvQUFnQTNBQVFHQkFBWUFBQUFCUVlFQUJvQUFBQUtCZ0VBQVFBQUJZQTRBQUFBQ2dBQ0FEZ0FCQVlFQUJnQUFBQUZCZ1FBR3dBQUFBb0dBUUFCQUFBSGdEc0FBQUFFQWhBQUFBQVBBUE1CL3dBQUFBOEFyZFBwQUFvQUFnQTVBQUFLQWdBRUFBUUtBZ0FCQUEwQ0RBQ3QwK2tBQUFBUEFBQUFBQUFPQWd3QTh3SC9BQUFBRHdBQUFBQUFEd0lNQUszVDZRQkdMaVFBQUFBQUFBQUFCNEE4QUFBQUJBSVFBQUVBNHY5VDZZQUJBUURpL3cyN2F3RUtBQUlBT2dBQUNnSUFCQUFFQ2dJQUFRQU5BZ3dBRGJ0ckFRRUE0djhBQUFBQURnSU1BRlBwZ0FFQkFPTC9BQUFBQUE4Q0RBQU51MnNCUnk3My93QUFBQUFBQUFBQUFBQUFBQUFB</t>
        </r>
      </text>
    </comment>
    <comment ref="J351" authorId="0">
      <text>
        <r>
          <rPr>
            <sz val="9"/>
            <color indexed="81"/>
            <rFont val="Tahoma"/>
            <family val="2"/>
          </rPr>
          <t>QzExSDEwQ2xOM3xNQVNURVIgU0hFRVRQaWN0dXJlIDE3N3xWbXBEUkRBeE1EQUVBd0lCQUFBQUFBQUFBQUFBQUFDQUFBQUFBQU1BRmdBQUFFTm9aVzFFY21GM0lERXlMakF1TWk0eE1EYzJCQUlRQUZZVngvL2FpY3YvWnNZVUFNYTF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tQUFBQUJBSVFBQUFBQUFBQUFBQUFBSURHQkR0dTB4OFdDQVFBQUFBa0FCZ0lCQUFBQUNRQUdRZ0FBQkFJQWdBQkFBOElBZ0FCQUFPQUlnQUFBQVFDRUFCV0ZjZi8yb25MLzJiR0ZBREd0WWNBQklBQkFBQUFBQUlJQUFBQUR3QVQreGtBQ2dBQ0FBSUFBZ1FDQUFjQUt3UUNBQUlBU0FRQUFEY0VBUUFCQm9BQUFBQUFBQUlJQURPVEVnQVRZeFlBQkFJUUFNeHNDd0FUWXhZQVpzWVVBQlB6S0FBakNBRUFBQUlIQWdBQUFBVUhBUUFCQUFjUEFBRUFBQUFEQUdBQXlBQURBRTVJTWdBQUFBQUVnQUlBQUFBQUFnZ0FBQUFBQUFBQUFBQUtBQUlBQXdBQUFBU0FBd0FBQUFBQ0NBRC8vdzRBN1FUbS93b0FBZ0FFQUFBQUJJQUVBQUFBQUFJSUFBQUFBQURhQ2N6L0NnQUNBQVVBQUFBRWdBVUFBQUFBQWdnQUFBRGkvOW9KelA4S0FBSUFCZ0FBQUFTQUJnQUFBQUFDQ0FBQUFOUC83UVRtL3dvQUFnQUhBQUlFQWdBSEFDc0VBZ0FBQUVnRUFBQUdnQUFBQUFBQUFnZ0FOSlBXLysxczR2OEVBaEFBeld6UC8rMXM0djgwazliL0lLRHAveU1JQVFBQUFnY0NBQUFBQUFjTkFBRUFBQUFEQUdBQXlBQURBRTRBQUFBQUJJQUhBQUFBQUFJSUFBQUE0djhBQUFBQUNnQUNBQWdBQUFBRWdBZ0FBQUFBQWdnQUFBRFQveFA3R1FBS0FBSUFDUUFDQkFJQUJ3QXJCQUlBQVFCSUJBQUFOd1FCQUFFR2dBQUFBQUFBQWdnQXZEdk8veE5qRmdBRUFoQUFWaFhIL3hOakZnQTBrOWIvUnBZZEFDTUlBUUFBQWdjQ0FBQUFCUWNCQUFRRUJ3WUFBZ0FDQUFNQUFBY09BQUVBQUFBREFHQUF5QUFEQUU1SUFBQUFBQVNBQ1FBQUFBQUNDQUFCQU9ML0p2WXpBQW9BQWdBS0FBQUFCSUFLQUFBQUFBSUlBQUVBMC84NThVMEFDZ0FDQUFzQUFBQUVnQXNBQUFBQUFnZ0FBQURpLzB6c1p3QUtBQUlBREFBQUFBU0FEQUFBQUFBQ0NBQUFBQUFBVE94bkFBb0FBZ0FOQUFBQUJJQU5BQUFBQUFJSUFBQUFEd0JnNTRFQUNnQUNBQTRBQWdRQ0FCRUFLd1FDQUFBQVNBUUFBRGNFQVFBQkJvQUFBQUFBQUFJSUFBQ2dFZ0JnVDM0QUJBSVFBQUJnQ3dCZ1QzNEFtYmtTQU1hMWh3QWpDQUVBQUFJSEFnQUFBQVVIQVFBQkFBY09BQUVBQUFBREFHQUF5QUFEQUVOc0FBQUFBQVNBRGdBQUFBQUNDQUFBQUE4QU9mRk5BQW9BQWdBUEFBQUFCSUFQQUFBQUFBSUlBQUFBQUFBbTlqTUFDZ0FDQUJBQUFBQUZnQkVBQUFBS0FBSUFFUUFFQmdRQUFRQUFBQVVHQkFBQ0FBQUFDZ1lCQUFFQUFBV0FFZ0FBQUFvQUFnQVNBQVFHQkFBQ0FBQUFCUVlFQUFNQUFBQUFCZ0lBZ0FBQUFBV0FFd0FBQUFvQUFnQVRBQVFHQkFBREFBQUFCUVlFQUFRQUFBQUFCZ0lBZ0FBQUFBV0FGQUFBQUFvQUFnQVVBQVFHQkFBRUFBQUFCUVlFQUFVQUFBQUFCZ0lBZ0FBQUFBV0FGUUFBQUFvQUFnQVZBQVFHQkFBRkFBQUFCUVlFQUFZQUFBQUFCZ0lBZ0FBQUFBV0FGZ0FBQUFvQUFnQVdBQVFHQkFBR0FBQUFCUVlFQUFjQUFBQUFCZ0lBZ0FBQUFBV0FGd0FBQUFvQUFnQVhBQVFHQkFBQ0FBQUFCUVlFQUFjQUFBQUFCZ0lBZ0FBQUFBV0FHQUFBQUFvQUFnQVlBQVFHQkFBSEFBQUFCUVlFQUFnQUFBQUtCZ0VBQVFBQUJZQVpBQUFBQ2dBQ0FCa0FCQVlFQUFnQUFBQUZCZ1FBQ1FBQUFBb0dBUUFCQUFBRmdCb0FBQUFLQUFJQUdnQUVCZ1FBQ1FBQUFBVUdCQUFLQUFBQUFBWUNBSUFBQUFBRmdCc0FBQUFLQUFJQUd3QUVCZ1FBQ2dBQUFBVUdCQUFMQUFBQUFBWUNBSUFBQUFBRmdCd0FBQUFLQUFJQUhBQUVCZ1FBQ3dBQUFBVUdCQUFNQUFBQUFBWUNBSUFBQUFBRmdCMEFBQUFLQUFJQUhRQUVCZ1FBREFBQUFBVUdCQUFOQUFBQUNnWUJBQUVBQUFXQUhnQUFBQW9BQWdBZUFBUUdCQUFNQUFBQUJRWUVBQTRBQUFBQUJnSUFnQUFBQUFXQUh3QUFBQW9BQWdBZkFBUUdCQUFPQUFBQUJRWUVBQThBQUFBQUJnSUFnQUFBQUFXQUlBQUFBQW9BQWdBZ0FBUUdCQUFKQUFBQUJRWUVBQThBQUFBQUJnSUFnQUFBQUFlQUl3QUFBQVFDRUFBQUFQSC9ORFA3L3dBQThmL3RCT2IvQ2dBQ0FDRUFBQW9DQUFRQUJBb0NBQUVBRFFJTUFPMEU1djhBQVBIL0FBQUFBQTRDREFBME0vdi9BQUR4L3dBQUFBQVBBZ3dBN1FUbS8wWXVCZ0FBQUFBQUFBQUhnQ1FBQUFBRUFoQUFBUUR4LzRBZll3QUJBUEgvT2ZGTkFBb0FBZ0FpQUFBS0FnQUVBQVFLQWdBQkFBMENEQUE1OFUwQUFRRHgvd0FBQUFBT0Fnd0FnQjlqQUFFQThmOEFBQUFBRHdJTUFEbnhUUUJHTGdZQUFBQUFBQUFBQUFBQUFBQUFBQUE9</t>
        </r>
      </text>
    </comment>
    <comment ref="K351" authorId="0">
      <text>
        <r>
          <rPr>
            <sz val="9"/>
            <color indexed="81"/>
            <rFont val="Tahoma"/>
            <family val="2"/>
          </rPr>
          <t>QzExSDEwQ2xOM3xNQVNURVIgU0hFRVRQaWN0dXJlIDE3N3xWbXBEUkRBeE1EQUVBd0lCQUFBQUFBQUFBQUFBQUFDQUFBQUFBQU1BRmdBQUFFTm9aVzFFY21GM0lERXlMakF1TWk0eE1EYzJCQUlRQUZZVngvL2FpY3YvWnNZVUFNYTF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tQUFBQUJBSVFBQUFBQUFBQUFBQUFBSURHQkR0dTB4OFdDQVFBQUFBa0FCZ0lCQUFBQUNRQUdRZ0FBQkFJQWdBQkFBOElBZ0FCQUFPQUlnQUFBQVFDRUFCV0ZjZi8yb25MLzJiR0ZBREd0WWNBQklBQkFBQUFBQUlJQUFBQUR3QVQreGtBQ2dBQ0FBSUFBZ1FDQUFjQUt3UUNBQUlBU0FRQUFEY0VBUUFCQm9BQUFBQUFBQUlJQURPVEVnQVRZeFlBQkFJUUFNeHNDd0FUWXhZQVpzWVVBQlB6S0FBakNBRUFBQUlIQWdBQUFBVUhBUUFCQUFjUEFBRUFBQUFEQUdBQXlBQURBRTVJTWdBQUFBQUVnQUlBQUFBQUFnZ0FBQUFBQUFBQUFBQUtBQUlBQXdBQUFBU0FBd0FBQUFBQ0NBRC8vdzRBN1FUbS93b0FBZ0FFQUFBQUJJQUVBQUFBQUFJSUFBQUFBQURhQ2N6L0NnQUNBQVVBQUFBRWdBVUFBQUFBQWdnQUFBRGkvOW9KelA4S0FBSUFCZ0FBQUFTQUJnQUFBQUFDQ0FBQUFOUC83UVRtL3dvQUFnQUhBQUlFQWdBSEFDc0VBZ0FBQUVnRUFBQUdnQUFBQUFBQUFnZ0FOSlBXLysxczR2OEVBaEFBeld6UC8rMXM0djgwazliL0lLRHAveU1JQVFBQUFnY0NBQUFBQUFjTkFBRUFBQUFEQUdBQXlBQURBRTRBQUFBQUJJQUhBQUFBQUFJSUFBQUE0djhBQUFBQUNnQUNBQWdBQUFBRWdBZ0FBQUFBQWdnQUFBRFQveFA3R1FBS0FBSUFDUUFDQkFJQUJ3QXJCQUlBQVFCSUJBQUFOd1FCQUFFR2dBQUFBQUFBQWdnQXZEdk8veE5qRmdBRUFoQUFWaFhIL3hOakZnQTBrOWIvUnBZZEFDTUlBUUFBQWdjQ0FBQUFCUWNCQUFRRUJ3WUFBZ0FDQUFNQUFBY09BQUVBQUFBREFHQUF5QUFEQUU1SUFBQUFBQVNBQ1FBQUFBQUNDQUFCQU9ML0p2WXpBQW9BQWdBS0FBQUFCSUFLQUFBQUFBSUlBQUVBMC84NThVMEFDZ0FDQUFzQUFBQUVnQXNBQUFBQUFnZ0FBQURpLzB6c1p3QUtBQUlBREFBQUFBU0FEQUFBQUFBQ0NBQUFBQUFBVE94bkFBb0FBZ0FOQUFBQUJJQU5BQUFBQUFJSUFBQUFEd0JnNTRFQUNnQUNBQTRBQWdRQ0FCRUFLd1FDQUFBQVNBUUFBRGNFQVFBQkJvQUFBQUFBQUFJSUFBQ2dFZ0JnVDM0QUJBSVFBQUJnQ3dCZ1QzNEFtYmtTQU1hMWh3QWpDQUVBQUFJSEFnQUFBQVVIQVFBQkFBY09BQUVBQUFBREFHQUF5QUFEQUVOc0FBQUFBQVNBRGdBQUFBQUNDQUFBQUE4QU9mRk5BQW9BQWdBUEFBQUFCSUFQQUFBQUFBSUlBQUFBQUFBbTlqTUFDZ0FDQUJBQUFBQUZnQkVBQUFBS0FBSUFFUUFFQmdRQUFRQUFBQVVHQkFBQ0FBQUFDZ1lCQUFFQUFBV0FFZ0FBQUFvQUFnQVNBQVFHQkFBQ0FBQUFCUVlFQUFNQUFBQUFCZ0lBZ0FBQUFBV0FFd0FBQUFvQUFnQVRBQVFHQkFBREFBQUFCUVlFQUFRQUFBQUFCZ0lBZ0FBQUFBV0FGQUFBQUFvQUFnQVVBQVFHQkFBRUFBQUFCUVlFQUFVQUFBQUFCZ0lBZ0FBQUFBV0FGUUFBQUFvQUFnQVZBQVFHQkFBRkFBQUFCUVlFQUFZQUFBQUFCZ0lBZ0FBQUFBV0FGZ0FBQUFvQUFnQVdBQVFHQkFBR0FBQUFCUVlFQUFjQUFBQUFCZ0lBZ0FBQUFBV0FGd0FBQUFvQUFnQVhBQVFHQkFBQ0FBQUFCUVlFQUFjQUFBQUFCZ0lBZ0FBQUFBV0FHQUFBQUFvQUFnQVlBQVFHQkFBSEFBQUFCUVlFQUFnQUFBQUtCZ0VBQVFBQUJZQVpBQUFBQ2dBQ0FCa0FCQVlFQUFnQUFBQUZCZ1FBQ1FBQUFBb0dBUUFCQUFBRmdCb0FBQUFLQUFJQUdnQUVCZ1FBQ1FBQUFBVUdCQUFLQUFBQUFBWUNBSUFBQUFBRmdCc0FBQUFLQUFJQUd3QUVCZ1FBQ2dBQUFBVUdCQUFMQUFBQUFBWUNBSUFBQUFBRmdCd0FBQUFLQUFJQUhBQUVCZ1FBQ3dBQUFBVUdCQUFNQUFBQUFBWUNBSUFBQUFBRmdCMEFBQUFLQUFJQUhRQUVCZ1FBREFBQUFBVUdCQUFOQUFBQUNnWUJBQUVBQUFXQUhnQUFBQW9BQWdBZUFBUUdCQUFNQUFBQUJRWUVBQTRBQUFBQUJnSUFnQUFBQUFXQUh3QUFBQW9BQWdBZkFBUUdCQUFPQUFBQUJRWUVBQThBQUFBQUJnSUFnQUFBQUFXQUlBQUFBQW9BQWdBZ0FBUUdCQUFKQUFBQUJRWUVBQThBQUFBQUJnSUFnQUFBQUFlQUl3QUFBQVFDRUFBQUFQSC9ORFA3L3dBQThmL3RCT2IvQ2dBQ0FDRUFBQW9DQUFRQUJBb0NBQUVBRFFJTUFPMEU1djhBQVBIL0FBQUFBQTRDREFBME0vdi9BQUR4L3dBQUFBQVBBZ3dBN1FUbS8wWXVCZ0FBQUFBQUFBQUhnQ1FBQUFBRUFoQUFBUUR4LzRBZll3QUJBUEgvT2ZGTkFBb0FBZ0FpQUFBS0FnQUVBQVFLQWdBQkFBMENEQUE1OFUwQUFRRHgvd0FBQUFBT0Fnd0FnQjlqQUFFQThmOEFBQUFBRHdJTUFEbnhUUUJHTGdZQUFBQUFBQUFBQUFBQUFBQUFBQUE9</t>
        </r>
      </text>
    </comment>
    <comment ref="J352" authorId="0">
      <text>
        <r>
          <rPr>
            <sz val="9"/>
            <color indexed="81"/>
            <rFont val="Tahoma"/>
            <family val="2"/>
          </rPr>
          <t>QzE0SDE0TjRPMlMyfE1BU1RFUiBTSEVFVFBpY3R1cmUgNTV8Vm1wRFJEQXhNREFFQXdJQkFBQUFBQUFBQUFBQUFBQ0FBQUFBQUFNQUZnQUFBRU5vWlcxRWNtRjNJREV5TGpBdU1pNHhNRGMyQkFJUUFETnM0Zi9haWN2LzVmOVVBQmpsN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DUDVOUmtXQ0FRQUFBQWtBQmdJQkFBQUFDUUFHUWdBQUJBSUFnQUJBQThJQWdBQkFBT0FNUUFBQUFRQ0VBQXpiT0gvMm9uTC8rWC9WQUFZNWV3QUJJQUJBQUFBQUFJSUFDYjJNd0JPS2k0QUNnQUNBQUlBTndRQkFBRUFBQVNBQWdBQUFBQUNDQUFtOWpNQVRpcE1BQW9BQWdBREFEY0VBUUFCQUFBRWdBTUFBQUFBQWdnQUUvc1pBRTRxV3dBS0FBSUFCQUFBQUFTQUJBQUFBQUFDQ0FBQUFBQUFUaXBNQUFvQUFnQUZBQUlFQWdBUUFDc0VBZ0FBQUVnRUFBQTNCQUVBQVFhQUFBQUFBQUFDQ0FEL253TUFUczVJQUFRQ0VBQUFZUHovVHM1SUFKbTVBd0MwZEU4QUl3Z0JBQUFDQndJQUFBQUFCdzBBQVFBQUFBTUFZQURJQUFNQVV3QUFBQUFFZ0FVQUFBQUFBZ2dBQUFBQUFFNHFMZ0FLQUFJQUJnQUFBQVNBQmdBQUFBQUNDQURBdXVmL0hZZ2NBQW9BQWdBSEFBSUVBZ0FJQUNzRUFnQUFBRWdFQUFBR2dBQUFBQUFBQWdnQXdGcnIveDJnR0FBRUFoQUF3QnJrL3gyZ0dBQmFkT3YvSFdBZ0FDTUlBUUFBQWdjQ0FBQUFBQWNOQUFFQUFBQURBR0FBeUFBREFFOEFBQUFBQklBSEFBQUFBQUlJQUFBQThmOEFBQUFBQ2dBQ0FBZ0FBQUFFZ0FnQUFBQUFBZ2dBQVFEaS8rMEU1djhLQUFJQUNRQUFBQVNBQ1FBQUFBQUNDQUFCQVBILzJnbk0vd29BQWdBS0FBQUFCSUFLQUFBQUFBSUlBQUFBRHdEYUNjei9DZ0FDQUFzQUFBQUVnQXNBQUFBQUFnZ0FBQUFlQU8wRTV2OEtBQUlBREFBQUFBU0FEQUFBQUFBQ0NBQUFBQThBQUFBQUFBb0FBZ0FOQUFBQUJJQU5BQUFBQUFJSUFFQkZHQUFkaUJ3QUNnQUNBQTRBQWdRQ0FBY0FLd1FDQUFBQVNBUUFBQWFBQUFBQUFBQUNDQUJ6MkJzQUhmQVlBQVFDRUFBTXNoUUFIZkFZQUhQWUd3QlFJeUFBSXdnQkFBQUNCd0lBQUFBQUJ3MEFBUUFBQUFNQVlBRElBQU1BVGdBQUFBQUVnQTRBQUFBQUFnZ0FFL3NaQUU0cWVRQUtBQUlBRHdBQUFBU0FEd0FBQUFBQ0NBQUFBQUFBVGlxSUFBb0FBZ0FRQUFJRUFnQUlBQ3NFQWdBQUFFZ0VBQUEzQkFFQUFRYUFBQUFBQUFBQ0NBRC9ud01BVGtLRUFBUUNFQUFBWVB6L1RrS0VBSm01QXdCT0Fvd0FJd2dCQUFBQ0J3SUFBQUFBQncwQUFRQUFBQU1BWUFESUFBTUFUd0FBQUFBRWdCQUFBQUFBQWdnQUp2WXpBRTRxaUFBS0FBSUFFUUFDQkFJQUJ3QXJCQUlBQVFCSUJBQUFOd1FCQUFFR2dBQUFBQUFBQWdnQVdZazNBRTdDaXdBRUFoQUE4Mkl3QU9kYmZRQlppVGNBVHNLTEFDTUlBUUQvQVFjQkFQOENCd0lBQUFBRkJ3RUFBd0FIRGdBQkFBQUFBd0JnQU1nQUF3Qk9TQUFBQUFBRWdCRUFBQUFBQWdnQUp2WXpBRTRxcGdBS0FBSUFFZ0FBQUFTQUVnQUFBQUFDQ0FEbXNCc0Fmc3kzQUFvQUFnQVRBQUlFQWdBSEFDc0VBZ0FBQUVnRUFBQUdnQUFBQUFBQUFnZ0FHVVFmQUg0MHRBQUVBaEFBc3gwWUFINDB0QUFaUkI4QXNtZTdBQ01JQVFBQUFnY0NBQUFBQUFjTkFBRUFBQUFEQUdBQXlBQURBRTRBQUFBQUJJQVRBQUFBQUFJSUFDYjJKQUNjVk5RQUNnQUNBQlFBQWdRQ0FBY0FLd1FDQUFBQVNBUUFBQWFBQUFBQUFBQUNDQUJaaVNnQW5MelFBQVFDRUFEellpRUFuTHpRQUZtSktBRFA3OWNBSXdnQkFBQUNCd0lBQUFBQUJ3MEFBUUFBQUFNQVlBRElBQU1BVGdBQUFBQUVnQlFBQUFBQUFnZ0FKdlpDQUp4VTFBQUtBQUlBRlFBQUFBU0FGUUFBQUFBQ0NBQlhtRlFBM0puc0FBb0FBZ0FXQURjRUFRQUJBQUFFZ0JZQUFBQUFBZ2dBWmp0TUFIN010d0FLQUFJQUZ3QUNCQUlBRUFBckJBSUFBQUJJQkFBQUJvQUFBQUFBQUFJSUFHYmJUd0IrY0xRQUJBSVFBR2FiU0FCK2NMUUFBUFZQQU9VV3V3QWpDQUVBQUFJSEFnQUFBQUFIRFFBQkFBQUFBd0JnQU1nQUF3QlRBQUFBQUFXQUdBQUFBQW9BQWdBWUFBUUdCQUFCQUFBQUJRWUVBQUlBQUFBS0JnRUFBUUFBQllBWkFBQUFDZ0FDQUJrQUJBWUVBQUlBQUFBRkJnUUFBd0FBQUFvR0FRQUJBQUFGZ0JvQUFBQUtBQUlBR2dBRUJnUUFBd0FBQUFVR0JBQUVBQUFBQ2dZQkFBRUFBQVdBR3dBQUFBb0FBZ0FiQUFRR0JBQUVBQUFBQlFZRUFBVUFBQUFLQmdFQUFRQUFCWUFjQUFBQUNnQUNBQndBQkFZRUFBVUFBQUFGQmdRQUJnQUFBQUFHQWdDQUFBQUFCWUFkQUFBQUNnQUNBQjBBQkFZRUFBWUFBQUFGQmdRQUJ3QUFBQUFHQWdDQUFBQUFCWUFlQUFBQUNnQUNBQjRBQkFZRUFBY0FBQUFGQmdRQUNBQUFBQUFHQWdDQUFBQUFCWUFmQUFBQUNnQUNBQjhBQkFZRUFBZ0FBQUFGQmdRQUNRQUFBQUFHQWdDQUFBQUFCWUFnQUFBQUNnQUNBQ0FBQkFZRUFBa0FBQUFGQmdRQUNnQUFBQUFHQWdDQUFBQUFCWUFoQUFBQUNnQUNBQ0VBQkFZRUFBb0FBQUFGQmdRQUN3QUFBQUFHQWdDQUFBQUFCWUFpQUFBQUNnQUNBQ0lBQkFZRUFBc0FBQUFGQmdRQURBQUFBQUFHQWdDQUFBQUFCWUFqQUFBQUNnQUNBQ01BQkFZRUFBY0FBQUFGQmdRQURBQUFBQUFHQWdDQUFBQUFCWUFrQUFBQUNnQUNBQ1FBQkFZRUFBd0FBQUFGQmdRQURRQUFBQUFHQWdDQUFBQUFCWUFsQUFBQUNnQUNBQ1VBQkFZRUFBVUFBQUFGQmdRQURRQUFBQUFHQWdDQUFBQUFCWUFtQUFBQUNnQUNBQ1lBQkFZRUFBTUFBQUFGQmdRQURnQUFBQW9HQVFBQkFBQUZnQ2NBQUFBS0FBSUFKd0FFQmdRQURnQUFBQVVHQkFBUEFBQUFBQVlDQUFJQUFBQUZnQ2dBQUFBS0FBSUFLQUFFQmdRQURnQUFBQVVHQkFBUUFBQUFDZ1lCQUFFQUFBV0FLUUFBQUFvQUFnQXBBQVFHQkFBUUFBQUFCUVlFQUJFQUFBQUtCZ0VBQVFBQUJZQXFBQUFBQ2dBQ0FDb0FCQVlFQUJFQUFBQUZCZ1FBRWdBQUFBQUdBZ0NBQUFBQUJZQXJBQUFBQ2dBQ0FDc0FCQVlFQUJJQUFBQUZCZ1FBRXdBQUFBQUdBZ0NBQUFBQUJZQXNBQUFBQ2dBQ0FDd0FCQVlFQUJNQUFBQUZCZ1FBRkFBQUFBQUdBZ0NBQUFBQUJZQXRBQUFBQ2dBQ0FDMEFCQVlFQUJRQUFBQUZCZ1FBRlFBQUFBb0dBUUFCQUFBRmdDNEFBQUFLQUFJQUxnQUVCZ1FBRkFBQUFBVUdCQUFXQUFBQUFBWUNBSUFBQUFBRmdDOEFBQUFLQUFJQUx3QUVCZ1FBRVFBQUFBVUdCQUFXQUFBQUFBWUNBSUFBQUFBSGdESUFBQUFFQWhBQUFBQUFBTkI5SkFBQUFBQUFUcVVVQUFvQUFnQXdBQUFLQWdBRUFBUUtBZ0FCQUEwQ0RBQk9wUlFBQUFBQUFBQUFBQUFPQWd3QTBIMGtBQUFBQUFBQUFBQUFEd0lNQUU2bEZBQ0IyQThBQUFBQUFBQUFCNEF6QUFBQUJBSVFBQUFBQUFBME0vdi9BQUFBQU8wRTV2OEtBQUlBTVFBQUNnSUFCQUFFQ2dJQUFRQU5BZ3dBN1FUbS93QUFBQUFBQUFBQURnSU1BRFF6Ky84QUFBQUFBQUFBQUE4Q0RBRHRCT2IvUmk0VkFBQUFBQUFBQUFlQU5BQUFBQVFDRUFBbTlqTUF6NGZQQUNiMk13Qk5yNzhBQ2dBQ0FESUFBQW9DQUFRQUJBb0NBQUVBRFFJTUFFMnZ2d0FtOWpNQUFBQUFBQTRDREFEUGg4OEFKdll6QUFBQUFBQVBBZ3dBVGErL0FLak9Rd0FBQUFBQUFBQUFBQUFBQUFBQUFBPT0=</t>
        </r>
      </text>
    </comment>
    <comment ref="K352" authorId="0">
      <text>
        <r>
          <rPr>
            <sz val="9"/>
            <color indexed="81"/>
            <rFont val="Tahoma"/>
            <family val="2"/>
          </rPr>
          <t>QzE0SDE0TjRPMlMyfE1BU1RFUiBTSEVFVFBpY3R1cmUgNTV8Vm1wRFJEQXhNREFFQXdJQkFBQUFBQUFBQUFBQUFBQ0FBQUFBQUFNQUZnQUFBRU5vWlcxRWNtRjNJREV5TGpBdU1pNHhNRGMyQkFJUUFETnM0Zi9haWN2LzVmOVVBQmpsN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DUDVOUmtXQ0FRQUFBQWtBQmdJQkFBQUFDUUFHUWdBQUJBSUFnQUJBQThJQWdBQkFBT0FNUUFBQUFRQ0VBQXpiT0gvMm9uTC8rWC9WQUFZNWV3QUJJQUJBQUFBQUFJSUFDYjJNd0JPS2k0QUNnQUNBQUlBTndRQkFBRUFBQVNBQWdBQUFBQUNDQUFtOWpNQVRpcE1BQW9BQWdBREFEY0VBUUFCQUFBRWdBTUFBQUFBQWdnQUUvc1pBRTRxV3dBS0FBSUFCQUFBQUFTQUJBQUFBQUFDQ0FBQUFBQUFUaXBNQUFvQUFnQUZBQUlFQWdBUUFDc0VBZ0FBQUVnRUFBQTNCQUVBQVFhQUFBQUFBQUFDQ0FEL253TUFUczVJQUFRQ0VBQUFZUHovVHM1SUFKbTVBd0MwZEU4QUl3Z0JBQUFDQndJQUFBQUFCdzBBQVFBQUFBTUFZQURJQUFNQVV3QUFBQUFFZ0FVQUFBQUFBZ2dBQUFBQUFFNHFMZ0FLQUFJQUJnQUFBQVNBQmdBQUFBQUNDQURBdXVmL0hZZ2NBQW9BQWdBSEFBSUVBZ0FJQUNzRUFnQUFBRWdFQUFBR2dBQUFBQUFBQWdnQXdGcnIveDJnR0FBRUFoQUF3QnJrL3gyZ0dBQmFkT3YvSFdBZ0FDTUlBUUFBQWdjQ0FBQUFBQWNOQUFFQUFBQURBR0FBeUFBREFFOEFBQUFBQklBSEFBQUFBQUlJQUFBQThmOEFBQUFBQ2dBQ0FBZ0FBQUFFZ0FnQUFBQUFBZ2dBQVFEaS8rMEU1djhLQUFJQUNRQUFBQVNBQ1FBQUFBQUNDQUFCQVBILzJnbk0vd29BQWdBS0FBQUFCSUFLQUFBQUFBSUlBQUFBRHdEYUNjei9DZ0FDQUFzQUFBQUVnQXNBQUFBQUFnZ0FBQUFlQU8wRTV2OEtBQUlBREFBQUFBU0FEQUFBQUFBQ0NBQUFBQThBQUFBQUFBb0FBZ0FOQUFBQUJJQU5BQUFBQUFJSUFFQkZHQUFkaUJ3QUNnQUNBQTRBQWdRQ0FBY0FLd1FDQUFBQVNBUUFBQWFBQUFBQUFBQUNDQUJ6MkJzQUhmQVlBQVFDRUFBTXNoUUFIZkFZQUhQWUd3QlFJeUFBSXdnQkFBQUNCd0lBQUFBQUJ3MEFBUUFBQUFNQVlBRElBQU1BVGdBQUFBQUVnQTRBQUFBQUFnZ0FFL3NaQUU0cWVRQUtBQUlBRHdBQUFBU0FEd0FBQUFBQ0NBQUFBQUFBVGlxSUFBb0FBZ0FRQUFJRUFnQUlBQ3NFQWdBQUFFZ0VBQUEzQkFFQUFRYUFBQUFBQUFBQ0NBRC9ud01BVGtLRUFBUUNFQUFBWVB6L1RrS0VBSm01QXdCT0Fvd0FJd2dCQUFBQ0J3SUFBQUFBQncwQUFRQUFBQU1BWUFESUFBTUFUd0FBQUFBRWdCQUFBQUFBQWdnQUp2WXpBRTRxaUFBS0FBSUFFUUFDQkFJQUJ3QXJCQUlBQVFCSUJBQUFOd1FCQUFFR2dBQUFBQUFBQWdnQVdZazNBRTdDaXdBRUFoQUE4Mkl3QU9kYmZRQlppVGNBVHNLTEFDTUlBUUQvQVFjQkFQOENCd0lBQUFBRkJ3RUFBd0FIRGdBQkFBQUFBd0JnQU1nQUF3Qk9TQUFBQUFBRWdCRUFBQUFBQWdnQUp2WXpBRTRxcGdBS0FBSUFFZ0FBQUFTQUVnQUFBQUFDQ0FEbXNCc0Fmc3kzQUFvQUFnQVRBQUlFQWdBSEFDc0VBZ0FBQUVnRUFBQUdnQUFBQUFBQUFnZ0FHVVFmQUg0MHRBQUVBaEFBc3gwWUFINDB0QUFaUkI4QXNtZTdBQ01JQVFBQUFnY0NBQUFBQUFjTkFBRUFBQUFEQUdBQXlBQURBRTRBQUFBQUJJQVRBQUFBQUFJSUFDYjJKQUNjVk5RQUNnQUNBQlFBQWdRQ0FBY0FLd1FDQUFBQVNBUUFBQWFBQUFBQUFBQUNDQUJaaVNnQW5MelFBQVFDRUFEellpRUFuTHpRQUZtSktBRFA3OWNBSXdnQkFBQUNCd0lBQUFBQUJ3MEFBUUFBQUFNQVlBRElBQU1BVGdBQUFBQUVnQlFBQUFBQUFnZ0FKdlpDQUp4VTFBQUtBQUlBRlFBQUFBU0FGUUFBQUFBQ0NBQlhtRlFBM0puc0FBb0FBZ0FXQURjRUFRQUJBQUFFZ0JZQUFBQUFBZ2dBWmp0TUFIN010d0FLQUFJQUZ3QUNCQUlBRUFBckJBSUFBQUJJQkFBQUJvQUFBQUFBQUFJSUFHYmJUd0IrY0xRQUJBSVFBR2FiU0FCK2NMUUFBUFZQQU9VV3V3QWpDQUVBQUFJSEFnQUFBQUFIRFFBQkFBQUFBd0JnQU1nQUF3QlRBQUFBQUFXQUdBQUFBQW9BQWdBWUFBUUdCQUFCQUFBQUJRWUVBQUlBQUFBS0JnRUFBUUFBQllBWkFBQUFDZ0FDQUJrQUJBWUVBQUlBQUFBRkJnUUFBd0FBQUFvR0FRQUJBQUFGZ0JvQUFBQUtBQUlBR2dBRUJnUUFBd0FBQUFVR0JBQUVBQUFBQ2dZQkFBRUFBQVdBR3dBQUFBb0FBZ0FiQUFRR0JBQUVBQUFBQlFZRUFBVUFBQUFLQmdFQUFRQUFCWUFjQUFBQUNnQUNBQndBQkFZRUFBVUFBQUFGQmdRQUJnQUFBQUFHQWdDQUFBQUFCWUFkQUFBQUNnQUNBQjBBQkFZRUFBWUFBQUFGQmdRQUJ3QUFBQUFHQWdDQUFBQUFCWUFlQUFBQUNnQUNBQjRBQkFZRUFBY0FBQUFGQmdRQUNBQUFBQUFHQWdDQUFBQUFCWUFmQUFBQUNnQUNBQjhBQkFZRUFBZ0FBQUFGQmdRQUNRQUFBQUFHQWdDQUFBQUFCWUFnQUFBQUNnQUNBQ0FBQkFZRUFBa0FBQUFGQmdRQUNnQUFBQUFHQWdDQUFBQUFCWUFoQUFBQUNnQUNBQ0VBQkFZRUFBb0FBQUFGQmdRQUN3QUFBQUFHQWdDQUFBQUFCWUFpQUFBQUNnQUNBQ0lBQkFZRUFBc0FBQUFGQmdRQURBQUFBQUFHQWdDQUFBQUFCWUFqQUFBQUNnQUNBQ01BQkFZRUFBY0FBQUFGQmdRQURBQUFBQUFHQWdDQUFBQUFCWUFrQUFBQUNnQUNBQ1FBQkFZRUFBd0FBQUFGQmdRQURRQUFBQUFHQWdDQUFBQUFCWUFsQUFBQUNnQUNBQ1VBQkFZRUFBVUFBQUFGQmdRQURRQUFBQUFHQWdDQUFBQUFCWUFtQUFBQUNnQUNBQ1lBQkFZRUFBTUFBQUFGQmdRQURnQUFBQW9HQVFBQkFBQUZnQ2NBQUFBS0FBSUFKd0FFQmdRQURnQUFBQVVHQkFBUEFBQUFBQVlDQUFJQUFBQUZnQ2dBQUFBS0FBSUFLQUFFQmdRQURnQUFBQVVHQkFBUUFBQUFDZ1lCQUFFQUFBV0FLUUFBQUFvQUFnQXBBQVFHQkFBUUFBQUFCUVlFQUJFQUFBQUtCZ0VBQVFBQUJZQXFBQUFBQ2dBQ0FDb0FCQVlFQUJFQUFBQUZCZ1FBRWdBQUFBQUdBZ0NBQUFBQUJZQXJBQUFBQ2dBQ0FDc0FCQVlFQUJJQUFBQUZCZ1FBRXdBQUFBQUdBZ0NBQUFBQUJZQXNBQUFBQ2dBQ0FDd0FCQVlFQUJNQUFBQUZCZ1FBRkFBQUFBQUdBZ0NBQUFBQUJZQXRBQUFBQ2dBQ0FDMEFCQVlFQUJRQUFBQUZCZ1FBRlFBQUFBb0dBUUFCQUFBRmdDNEFBQUFLQUFJQUxnQUVCZ1FBRkFBQUFBVUdCQUFXQUFBQUFBWUNBSUFBQUFBRmdDOEFBQUFLQUFJQUx3QUVCZ1FBRVFBQUFBVUdCQUFXQUFBQUFBWUNBSUFBQUFBSGdESUFBQUFFQWhBQUFBQUFBTkI5SkFBQUFBQUFUcVVVQUFvQUFnQXdBQUFLQWdBRUFBUUtBZ0FCQUEwQ0RBQk9wUlFBQUFBQUFBQUFBQUFPQWd3QTBIMGtBQUFBQUFBQUFBQUFEd0lNQUU2bEZBQ0IyQThBQUFBQUFBQUFCNEF6QUFBQUJBSVFBQUFBQUFBME0vdi9BQUFBQU8wRTV2OEtBQUlBTVFBQUNnSUFCQUFFQ2dJQUFRQU5BZ3dBN1FUbS93QUFBQUFBQUFBQURnSU1BRFF6Ky84QUFBQUFBQUFBQUE4Q0RBRHRCT2IvUmk0VkFBQUFBQUFBQUFlQU5BQUFBQVFDRUFBbTlqTUF6NGZQQUNiMk13Qk5yNzhBQ2dBQ0FESUFBQW9DQUFRQUJBb0NBQUVBRFFJTUFFMnZ2d0FtOWpNQUFBQUFBQTRDREFEUGg4OEFKdll6QUFBQUFBQVBBZ3dBVGErL0FLak9Rd0FBQUFBQUFBQUFBQUFBQUFBQUFBPT0=</t>
        </r>
      </text>
    </comment>
    <comment ref="J353" authorId="0">
      <text>
        <r>
          <rPr>
            <sz val="9"/>
            <color indexed="81"/>
            <rFont val="Tahoma"/>
            <family val="2"/>
          </rPr>
          <t>QzE3SDExQ2xGM05PM3xNQVNURVIgU0hFRVRQaWN0dXJlIDcwMXxWbXBEUkRBeE1EQUVBd0lCQUFBQUFBQUFBQUFBQUFDQUFBQUFBQU1BRmdBQUFFTm9aVzFFY21GM0lERXlMakF1TWk0eE1EYzJCQUlRQUdJK1lmKzAwNWYvbWJrU0FFcGxa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JCNGJRWVdDQVFBQUFBa0FCZ0lCQUFBQUNRQUdRZ0FBQkFJQWdBQkFBOElBZ0FCQUFPQU53QUFBQVFDRUFCaVBtSC90Tk9YLzVtNUVnQktaV2NBQklBQkFBQUFBQUlJQUFBQUFBQzBFNWovQ2dBQ0FBSUFOd1FCQUFFQUFBU0FBZ0FBQUFBQ0NBRC8vdzRBeHc2eS93b0FBZ0FEQUFJRUFnQUlBQ3NFQWdBQUFFZ0VBQUEzQkFFQUFRYUFBQUFBQUFBQ0NBRC9ueElBeHlhdS93UUNFQUQvWHdzQXh5YXUvNW01RWdESDVyWC9Jd2dCQUFBQ0J3SUFBQUFBQncwQUFRQUFBQU1BWUFESUFBTUFUd0FBQUFBRWdBTUFBQUFBQWdnQUFBQUFBTm9KelA4S0FBSUFCQUFBQUFTQUJBQUFBQUFDQ0FBQUFPTC8yZ25NL3dvQUFnQUZBQUFBQklBRkFBQUFBQUlJQUFBQTAvL3RCT2IvQ2dBQ0FBWUFBQUFFZ0FZQUFBQUFBZ2dBQVFEaS93QUFBQUFLQUFJQUJ3QUFBQVNBQndBQUFBQUNDQUFBQUFBQUFBQUFBQW9BQWdBSUFBQUFCSUFJQUFBQUFBSUlBQUFBRHdBVCt4a0FDZ0FDQUFrQUFnUUNBQWdBS3dRQ0FBRUFTQVFBQURjRUFRQUJCb0FBQUFBQUFBSUlBQUNnRWdBVEV4WUFCQUlRQUFCZ0N3QVRFeFlBbWJrU0FFWUdKUUFqQ0FFQUFBSUhBZ0FBQUFVSEFRQUJBQWNPQUFFQUFBQURBR0FBeUFBREFFOUlBQUFBQUFTQUNRQUFBQUFDQ0FELy93NEE3UVRtL3dvQUFnQUtBQUFBQklBS0FBQUFBQUlJQUFFQTAvOFQreGtBQ2dBQ0FBc0FBQUFFZ0FzQUFBQUFBZ2dBdlRQZi94cGpOUUFLQUFJQURBQUNCQUlBQ0FBckJBSUFBQUJJQkFBQUJvQUFBQUFBQUFJSUFMM1Q0djhhZXpFQUJBSVFBTDJUMi84YWV6RUFWKzNpL3hvN09RQWpDQUVBQUFJSEFnQUFBQUFIRFFBQkFBQUFBd0JnQU1nQUF3QlBBQUFBQUFTQURBQUFBQUFDQ0FCajZNai9CblpKQUFvQUFnQU5BQUlFQWdBSEFDc0VBZ0FBQUVnRUFBQUdnQUFBQUFBQUFnZ0FsbnZNL3diZVJRQUVBaEFBTUZYRi93YmVSUUNXZTh6L09oRk5BQ01JQVFBQUFnY0NBQUFBQUFjTkFBRUFBQUFEQUdBQXlBQURBRTRBQUFBQUJJQU5BQUFBQUFJSUFGRHRydjhHZGpvQUNnQUNBQTRBQUFBRWdBNEFBQUFBQWdnQUV5cTEvOW9kSFFBS0FBSUFEd0FBQUFTQUR3QUFBQUFDQ0FBbkY2SC9nTklHQUFvQUFnQVFBQUFBQklBUUFBQUFBQUlJQUdkY3F2OWtTdXIvQ2dBQ0FCRUFBQUFFZ0JFQUFBQUFBZ2dBZWttVy93bi8wLzhLQUFJQUVnQUFBQVNBRWdBQUFBQUNDQUJPOFhqL3pUdmEvd29BQWdBVEFBQUFCSUFUQUFBQUFBSUlBR0xlWlA5eThNUC9DZ0FDQUJRQUFnUUNBQkVBS3dRQ0FBQUFTQVFBQURjRUFRQUJCb0FBQUFBQUFBSUlBR0orYVA5eUNNWC9CQUlRQUdJK1lmOE1vcnYvKzVkby8zSUl4ZjhqQ0FFQS93RUhBUUQvQWdjQ0FBQUFCUWNCQUFNQUJ3NEFBUUFBQUFNQVlBRElBQU1BUTJ3QUFBQUFCSUFVQUFBQUFBSUlBQTZzYi8vcXcvYi9DZ0FDQUJVQUFBQUVnQlVBQUFBQUFnZ0ErcjZELzBNUERRQUtBQUlBRmdBQUFBU0FGZ0FBQUFBQ0NBQkloWlAvdzZsR0FBb0FBZ0FYQUFBQUJJQVhBQUFBQUFJSUFFRWRlUCtBM1ZJQUNnQUNBQmdBQWdRQ0FBa0FLd1FDQUFBQVNBUUFBRGNFQVFBQkJvQUFBQUFBQUFJSUFIU3dlLytBcVU4QUJBSVFBQTZLZFArQXFVOEFkTEI3L3hyRFZRQWpDQUVBQUFJSEFnQUFBQUFIRFFBQkFBQUFBd0JnQU1nQUF3QkdBQUFBQUFTQUdBQUFBQUFDQ0FBSVFIdi9rZ2MxQUFvQUFnQVpBQUlFQWdBSkFDc0VBZ0FBQUVnRUFBQTNCQUVBQVFhQUFBQUFBQUFDQ0FBNzAzNy9rdE14QUFRQ0VBRFZySGYva3RNeEFEdlRmdjhzN1RjQUl3Z0JBQUFDQndJQUFBQUFCdzBBQVFBQUFBTUFZQURJQUFNQVJnQUFBQUFFZ0JrQUFBQUFBZ2dBZ1dLUS83Ri9aQUFLQUFJQUdnQUNCQUlBQ1FBckJBSUFBQUJJQkFBQU53UUJBQUVHZ0FBQUFBQUFBZ2dBdFBXVC83RkxZUUFFQWhBQVRzK00vN0ZMWVFDMDlaUC9TbVZuQUNNSUFRQUFBZ2NDQUFBQUFBY05BQUVBQUFBREFHQUF5QUFEQUVZQUFBQUFCWUFiQUFBQUNnQUNBQnNBQkFZRUFBRUFBQUFGQmdRQUFnQUFBQW9HQVFBQkFBQUZnQndBQUFBS0FBSUFIQUFFQmdRQUFnQUFBQVVHQkFBREFBQUFDZ1lCQUFFQUFBV0FIUUFBQUFvQUFnQWRBQVFHQkFBREFBQUFCUVlFQUFRQUFBQUFCZ0lBZ0FBQUFBV0FIZ0FBQUFvQUFnQWVBQVFHQkFBRUFBQUFCUVlFQUFVQUFBQUFCZ0lBZ0FBQUFBV0FId0FBQUFvQUFnQWZBQVFHQkFBRkFBQUFCUVlFQUFZQUFBQUFCZ0lBZ0FBQUFBV0FJQUFBQUFvQUFnQWdBQVFHQkFBR0FBQUFCUVlFQUFjQUFBQUFCZ0lBZ0FBQUFBV0FJUUFBQUFvQUFnQWhBQVFHQkFBSEFBQUFCUVlFQUFnQUFBQUtCZ0VBQVFBQUJZQWlBQUFBQ2dBQ0FDSUFCQVlFQUFjQUFBQUZCZ1FBQ1FBQUFBQUdBZ0NBQUFBQUJZQWpBQUFBQ2dBQ0FDTUFCQVlFQUFNQUFBQUZCZ1FBQ1FBQUFBQUdBZ0NBQUFBQUJZQWtBQUFBQ2dBQ0FDUUFCQVlFQUFZQUFBQUZCZ1FBQ2dBQUFBQUFCWUFsQUFBQUNnQUNBQ1VBQkFZRUFBb0FBQUFGQmdRQUN3QUFBQUFHQWdDQUFBQUFCWUFtQUFBQUNnQUNBQ1lBQkFZRUFBc0FBQUFGQmdRQURBQUFBQUFHQWdDQUFBQUFCWUFuQUFBQUNnQUNBQ2NBQkFZRUFBd0FBQUFGQmdRQURRQUFBQUFHQWdDQUFBQUFCWUFvQUFBQUNnQUNBQ2dBQkFZRUFBMEFBQUFGQmdRQURnQUFBQUFHQWdDQUFBQUFCWUFwQUFBQUNnQUNBQ2tBQkFZRUFBb0FBQUFGQmdRQURnQUFBQUFHQWdDQUFBQUFCWUFxQUFBQUNnQUNBQ29BQkFZRUFBNEFBQUFGQmdRQUR3QUFBQUFBQllBckFBQUFDZ0FDQUNzQUJBWUVBQThBQUFBRkJnUUFFQUFBQUFBR0FnQ0FBQUFBQllBc0FBQUFDZ0FDQUN3QUJBWUVBQkFBQUFBRkJnUUFFUUFBQUFBR0FnQ0FBQUFBQllBdEFBQUFDZ0FDQUMwQUJBWUVBQkVBQUFBRkJnUUFFZ0FBQUFBR0FnQ0FBQUFBQllBdUFBQUFDZ0FDQUM0QUJBWUVBQklBQUFBRkJnUUFFd0FBQUFvR0FRQUJBQUFGZ0M4QUFBQUtBQUlBTHdBRUJnUUFFZ0FBQUFVR0JBQVVBQUFBQUFZQ0FJQUFBQUFGZ0RBQUFBQUtBQUlBTUFBRUJnUUFGQUFBQUFVR0JBQVZBQUFBQUFZQ0FJQUFBQUFGZ0RFQUFBQUtBQUlBTVFBRUJnUUFEd0FBQUFVR0JBQVZBQUFBQUFZQ0FJQUFBQUFGZ0RJQUFBQUtBQUlBTWdBRUJnUUFEUUFBQUFVR0JBQVdBQUFBQ2dZQkFBRUFBQVdBTXdBQUFBb0FBZ0F6QUFRR0JBQVdBQUFBQlFZRUFCY0FBQUFLQmdFQUFRQUFCWUEwQUFBQUNnQUNBRFFBQkFZRUFCWUFBQUFGQmdRQUdBQUFBQW9HQVFBQkFBQUZnRFVBQUFBS0FBSUFOUUFFQmdRQUZnQUFBQVVHQkFBWkFBQUFDZ1lCQUFFQUFBZUFPQUFBQUFRQ0VBQUFBUEgvTkRQNy93QUE4Zi90Qk9iL0NnQUNBRFlBQUFvQ0FBUUFCQW9DQUFFQURRSU1BTzBFNXY4QUFQSC9BQUFBQUE0Q0RBQTBNL3YvQUFEeC93QUFBQUFQQWd3QTdRVG0vMFl1QmdBQUFBQUFBQUFIZ0RrQUFBQUVBaEFBZ1QzRy8xTHRQd0NCUGNiLzBSUXdBQW9BQWdBM0FBQUtBZ0FFQUFRS0FnQUJBQTBDREFEUkZEQUFnVDNHL3dBQUFBQU9BZ3dBVXUwL0FJRTl4djhBQUFBQUR3SU1BTkVVTUFBQ0Z0Yi9BQUFBQUFBQUI0QTZBQUFBQkFJUUFEb0VqZjlzdFFVQU9nU04veWVIOFA4S0FBSUFPQUFBQ2dJQUJBQUVDZ0lBQVFBTkFnd0FKNGZ3L3pvRWpmOEFBQUFBRGdJTUFHeTFCUUE2QkkzL0FBQUFBQThDREFBbmgvRC9nVEtpL3dBQUFBQUFBQUFBQUFBQUFBQUE=</t>
        </r>
      </text>
    </comment>
    <comment ref="K353" authorId="0">
      <text>
        <r>
          <rPr>
            <sz val="9"/>
            <color indexed="81"/>
            <rFont val="Tahoma"/>
            <family val="2"/>
          </rPr>
          <t>QzE3SDExQ2xGM05PM3xNQVNURVIgU0hFRVRQaWN0dXJlIDcwMXxWbXBEUkRBeE1EQUVBd0lCQUFBQUFBQUFBQUFBQUFDQUFBQUFBQU1BRmdBQUFFTm9aVzFFY21GM0lERXlMakF1TWk0eE1EYzJCQUlRQUdJK1lmKzAwNWYvbWJrU0FFcGxa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JCNGJRWVdDQVFBQUFBa0FCZ0lCQUFBQUNRQUdRZ0FBQkFJQWdBQkFBOElBZ0FCQUFPQU53QUFBQVFDRUFCaVBtSC90Tk9YLzVtNUVnQktaV2NBQklBQkFBQUFBQUlJQUFBQUFBQzBFNWovQ2dBQ0FBSUFOd1FCQUFFQUFBU0FBZ0FBQUFBQ0NBRC8vdzRBeHc2eS93b0FBZ0FEQUFJRUFnQUlBQ3NFQWdBQUFFZ0VBQUEzQkFFQUFRYUFBQUFBQUFBQ0NBRC9ueElBeHlhdS93UUNFQUQvWHdzQXh5YXUvNW01RWdESDVyWC9Jd2dCQUFBQ0J3SUFBQUFBQncwQUFRQUFBQU1BWUFESUFBTUFUd0FBQUFBRWdBTUFBQUFBQWdnQUFBQUFBTm9KelA4S0FBSUFCQUFBQUFTQUJBQUFBQUFDQ0FBQUFPTC8yZ25NL3dvQUFnQUZBQUFBQklBRkFBQUFBQUlJQUFBQTAvL3RCT2IvQ2dBQ0FBWUFBQUFFZ0FZQUFBQUFBZ2dBQVFEaS93QUFBQUFLQUFJQUJ3QUFBQVNBQndBQUFBQUNDQUFBQUFBQUFBQUFBQW9BQWdBSUFBQUFCSUFJQUFBQUFBSUlBQUFBRHdBVCt4a0FDZ0FDQUFrQUFnUUNBQWdBS3dRQ0FBRUFTQVFBQURjRUFRQUJCb0FBQUFBQUFBSUlBQUNnRWdBVEV4WUFCQUlRQUFCZ0N3QVRFeFlBbWJrU0FFWUdKUUFqQ0FFQUFBSUhBZ0FBQUFVSEFRQUJBQWNPQUFFQUFBQURBR0FBeUFBREFFOUlBQUFBQUFTQUNRQUFBQUFDQ0FELy93NEE3UVRtL3dvQUFnQUtBQUFBQklBS0FBQUFBQUlJQUFFQTAvOFQreGtBQ2dBQ0FBc0FBQUFFZ0FzQUFBQUFBZ2dBdlRQZi94cGpOUUFLQUFJQURBQUNCQUlBQ0FBckJBSUFBQUJJQkFBQUJvQUFBQUFBQUFJSUFMM1Q0djhhZXpFQUJBSVFBTDJUMi84YWV6RUFWKzNpL3hvN09RQWpDQUVBQUFJSEFnQUFBQUFIRFFBQkFBQUFBd0JnQU1nQUF3QlBBQUFBQUFTQURBQUFBQUFDQ0FCajZNai9CblpKQUFvQUFnQU5BQUlFQWdBSEFDc0VBZ0FBQUVnRUFBQUdnQUFBQUFBQUFnZ0FsbnZNL3diZVJRQUVBaEFBTUZYRi93YmVSUUNXZTh6L09oRk5BQ01JQVFBQUFnY0NBQUFBQUFjTkFBRUFBQUFEQUdBQXlBQURBRTRBQUFBQUJJQU5BQUFBQUFJSUFGRHRydjhHZGpvQUNnQUNBQTRBQUFBRWdBNEFBQUFBQWdnQUV5cTEvOW9kSFFBS0FBSUFEd0FBQUFTQUR3QUFBQUFDQ0FBbkY2SC9nTklHQUFvQUFnQVFBQUFBQklBUUFBQUFBQUlJQUdkY3F2OWtTdXIvQ2dBQ0FCRUFBQUFFZ0JFQUFBQUFBZ2dBZWttVy93bi8wLzhLQUFJQUVnQUFBQVNBRWdBQUFBQUNDQUJPOFhqL3pUdmEvd29BQWdBVEFBQUFCSUFUQUFBQUFBSUlBR0xlWlA5eThNUC9DZ0FDQUJRQUFnUUNBQkVBS3dRQ0FBQUFTQVFBQURjRUFRQUJCb0FBQUFBQUFBSUlBR0orYVA5eUNNWC9CQUlRQUdJK1lmOE1vcnYvKzVkby8zSUl4ZjhqQ0FFQS93RUhBUUQvQWdjQ0FBQUFCUWNCQUFNQUJ3NEFBUUFBQUFNQVlBRElBQU1BUTJ3QUFBQUFCSUFVQUFBQUFBSUlBQTZzYi8vcXcvYi9DZ0FDQUJVQUFBQUVnQlVBQUFBQUFnZ0ErcjZELzBNUERRQUtBQUlBRmdBQUFBU0FGZ0FBQUFBQ0NBQkloWlAvdzZsR0FBb0FBZ0FYQUFBQUJJQVhBQUFBQUFJSUFFRWRlUCtBM1ZJQUNnQUNBQmdBQWdRQ0FBa0FLd1FDQUFBQVNBUUFBRGNFQVFBQkJvQUFBQUFBQUFJSUFIU3dlLytBcVU4QUJBSVFBQTZLZFArQXFVOEFkTEI3L3hyRFZRQWpDQUVBQUFJSEFnQUFBQUFIRFFBQkFBQUFBd0JnQU1nQUF3QkdBQUFBQUFTQUdBQUFBQUFDQ0FBSVFIdi9rZ2MxQUFvQUFnQVpBQUlFQWdBSkFDc0VBZ0FBQUVnRUFBQTNCQUVBQVFhQUFBQUFBQUFDQ0FBNzAzNy9rdE14QUFRQ0VBRFZySGYva3RNeEFEdlRmdjhzN1RjQUl3Z0JBQUFDQndJQUFBQUFCdzBBQVFBQUFBTUFZQURJQUFNQVJnQUFBQUFFZ0JrQUFBQUFBZ2dBZ1dLUS83Ri9aQUFLQUFJQUdnQUNCQUlBQ1FBckJBSUFBQUJJQkFBQU53UUJBQUVHZ0FBQUFBQUFBZ2dBdFBXVC83RkxZUUFFQWhBQVRzK00vN0ZMWVFDMDlaUC9TbVZuQUNNSUFRQUFBZ2NDQUFBQUFBY05BQUVBQUFBREFHQUF5QUFEQUVZQUFBQUFCWUFiQUFBQUNnQUNBQnNBQkFZRUFBRUFBQUFGQmdRQUFnQUFBQW9HQVFBQkFBQUZnQndBQUFBS0FBSUFIQUFFQmdRQUFnQUFBQVVHQkFBREFBQUFDZ1lCQUFFQUFBV0FIUUFBQUFvQUFnQWRBQVFHQkFBREFBQUFCUVlFQUFRQUFBQUFCZ0lBZ0FBQUFBV0FIZ0FBQUFvQUFnQWVBQVFHQkFBRUFBQUFCUVlFQUFVQUFBQUFCZ0lBZ0FBQUFBV0FId0FBQUFvQUFnQWZBQVFHQkFBRkFBQUFCUVlFQUFZQUFBQUFCZ0lBZ0FBQUFBV0FJQUFBQUFvQUFnQWdBQVFHQkFBR0FBQUFCUVlFQUFjQUFBQUFCZ0lBZ0FBQUFBV0FJUUFBQUFvQUFnQWhBQVFHQkFBSEFBQUFCUVlFQUFnQUFBQUtCZ0VBQVFBQUJZQWlBQUFBQ2dBQ0FDSUFCQVlFQUFjQUFBQUZCZ1FBQ1FBQUFBQUdBZ0NBQUFBQUJZQWpBQUFBQ2dBQ0FDTUFCQVlFQUFNQUFBQUZCZ1FBQ1FBQUFBQUdBZ0NBQUFBQUJZQWtBQUFBQ2dBQ0FDUUFCQVlFQUFZQUFBQUZCZ1FBQ2dBQUFBQUFCWUFsQUFBQUNnQUNBQ1VBQkFZRUFBb0FBQUFGQmdRQUN3QUFBQUFHQWdDQUFBQUFCWUFtQUFBQUNnQUNBQ1lBQkFZRUFBc0FBQUFGQmdRQURBQUFBQUFHQWdDQUFBQUFCWUFuQUFBQUNnQUNBQ2NBQkFZRUFBd0FBQUFGQmdRQURRQUFBQUFHQWdDQUFBQUFCWUFvQUFBQUNnQUNBQ2dBQkFZRUFBMEFBQUFGQmdRQURnQUFBQUFHQWdDQUFBQUFCWUFwQUFBQUNnQUNBQ2tBQkFZRUFBb0FBQUFGQmdRQURnQUFBQUFHQWdDQUFBQUFCWUFxQUFBQUNnQUNBQ29BQkFZRUFBNEFBQUFGQmdRQUR3QUFBQUFBQllBckFBQUFDZ0FDQUNzQUJBWUVBQThBQUFBRkJnUUFFQUFBQUFBR0FnQ0FBQUFBQllBc0FBQUFDZ0FDQUN3QUJBWUVBQkFBQUFBRkJnUUFFUUFBQUFBR0FnQ0FBQUFBQllBdEFBQUFDZ0FDQUMwQUJBWUVBQkVBQUFBRkJnUUFFZ0FBQUFBR0FnQ0FBQUFBQllBdUFBQUFDZ0FDQUM0QUJBWUVBQklBQUFBRkJnUUFFd0FBQUFvR0FRQUJBQUFGZ0M4QUFBQUtBQUlBTHdBRUJnUUFFZ0FBQUFVR0JBQVVBQUFBQUFZQ0FJQUFBQUFGZ0RBQUFBQUtBQUlBTUFBRUJnUUFGQUFBQUFVR0JBQVZBQUFBQUFZQ0FJQUFBQUFGZ0RFQUFBQUtBQUlBTVFBRUJnUUFEd0FBQUFVR0JBQVZBQUFBQUFZQ0FJQUFBQUFGZ0RJQUFBQUtBQUlBTWdBRUJnUUFEUUFBQUFVR0JBQVdBQUFBQ2dZQkFBRUFBQVdBTXdBQUFBb0FBZ0F6QUFRR0JBQVdBQUFBQlFZRUFCY0FBQUFLQmdFQUFRQUFCWUEwQUFBQUNnQUNBRFFBQkFZRUFCWUFBQUFGQmdRQUdBQUFBQW9HQVFBQkFBQUZnRFVBQUFBS0FBSUFOUUFFQmdRQUZnQUFBQVVHQkFBWkFBQUFDZ1lCQUFFQUFBZUFPQUFBQUFRQ0VBQUFBUEgvTkRQNy93QUE4Zi90Qk9iL0NnQUNBRFlBQUFvQ0FBUUFCQW9DQUFFQURRSU1BTzBFNXY4QUFQSC9BQUFBQUE0Q0RBQTBNL3YvQUFEeC93QUFBQUFQQWd3QTdRVG0vMFl1QmdBQUFBQUFBQUFIZ0RrQUFBQUVBaEFBZ1QzRy8xTHRQd0NCUGNiLzBSUXdBQW9BQWdBM0FBQUtBZ0FFQUFRS0FnQUJBQTBDREFEUkZEQUFnVDNHL3dBQUFBQU9BZ3dBVXUwL0FJRTl4djhBQUFBQUR3SU1BTkVVTUFBQ0Z0Yi9BQUFBQUFBQUI0QTZBQUFBQkFJUUFEb0VqZjlzdFFVQU9nU04veWVIOFA4S0FBSUFPQUFBQ2dJQUJBQUVDZ0lBQVFBTkFnd0FKNGZ3L3pvRWpmOEFBQUFBRGdJTUFHeTFCUUE2QkkzL0FBQUFBQThDREFBbmgvRC9nVEtpL3dBQUFBQUFBQUFBQUFBQUFBQUE=</t>
        </r>
      </text>
    </comment>
    <comment ref="J354" authorId="0">
      <text>
        <r>
          <rPr>
            <sz val="9"/>
            <color indexed="81"/>
            <rFont val="Tahoma"/>
            <family val="2"/>
          </rPr>
          <t>QzE5SDIwQnJOTzJ8TUFTVEVSIFNIRUVUUGljdHVyZSAxMTl8Vm1wRFJEQXhNREFFQXdJQkFBQUFBQUFBQUFBQUFBQ0FBQUFBQUFNQUZnQUFBRU5vWlcxRWNtRjNJREV5TGpBdU1pNHhNRGMyQkFJUUFBQmd6LzhCYjRIL3NFV0FBTDZhT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FM3F6eHdXQ0FRQUFBQWtBQmdJQkFBQUFDUUFHUWdBQUJBSUFnQUJBQThJQWdBQkFBT0FNd0FBQUFRQ0VBQUFZTS8vQVcrQi83QkZnQUMrbWpZQUJJQUJBQUFBQUFJSUFBRUE0djhtOWpNQUNnQUNBQUlBTndRQkFBRUFBQVNBQWdBQUFBQUNDQUFBQU5QL0Uvc1pBQW9BQWdBREFBSUVBZ0FJQUNzRUFnQUFBRWdFQUFBM0JBRUFBUWFBQUFBQUFBQUNDQUFBb05iL0V4TVdBQVFDRUFBQVlNLy9FeE1XQUpxNTF2OFQweDBBSXdnQkFBQUNCd0lBQUFBQUJ3MEFBUUFBQUFNQVlBRElBQU1BVHdBQUFBQUVnQU1BQUFBQUFnZ0FBQURpL3dBQUFBQUtBQUlBQkFBQUFBU0FCQUFBQUFBQ0NBQUFBQUFBQUFBQUFBb0FBZ0FGQUFBQUJJQUZBQUFBQUFJSUFQLy9EZ0R0Qk9iL0NnQUNBQVlBQUFBRWdBWUFBQUFBQWdnQUFBQUFBTm9KelA4S0FBSUFCd0FBQUFTQUJ3QUFBQUFDQ0FBQUFPTC8yZ25NL3dvQUFnQUlBQUFBQklBSUFBQUFBQUlJQUFBQTAvL3RCT2IvQ2dBQ0FBa0FBQUFFZ0FrQUFBQUFBZ2dBLy84T0FNY09zdjhLQUFJQUNnQUFBQVNBQ2dBQUFBQUNDQUJFQ2ZUL0Z1aWsvd29BQWdBTEFEY0VBUUFCQUFBRWdBc0FBQUFBQWdnQUhUYjQvOVF5aC84S0FBSUFEQUEzQkFFQUFRQUFCSUFNQUFBQUFBSUlBRy9CRlFBMi9ZSC9DZ0FDQUEwQU53UUJBQUVBQUFTQURRQUFBQUFDQ0FENTFpTUFQM3FjL3dvQUFnQU9BRGNFQVFBQkFBQUVnQTRBQUFBQUFnZ0FPUHNsQUdOWHhmOEtBQUlBRHdBQUFBU0FEd0FBQUFBQ0NBQVBMRUlBckJTNy93b0FBZ0FRQUFJRUFnQUlBQ3NFQWdBQUFFZ0VBQUEzQkFFQUFRYUFBQUFBQUFBQ0NBQVB6RVVBckN5My93UUNFQUFQakQ0QXJDeTMvNm5sUlFDczdMNy9Jd2dCQUFBQ0J3SUFBQUFBQncwQUFRQUFBQU1BWUFESUFBTUFUd0FBQUFBRWdCQUFBQUFBQWdnQW1zVWdBTGJpNHY4S0FBSUFFUUFDQkFJQUJ3QXJCQUlBQVFCSUJBQUFOd1FCQUFFR2dBQUFBQUFBQWdnQVZnRWNBTFpLMy84RUFoQUE3OW9VQUxaSzMvL05XQ1FBNlgzbS95TUlBUUFBQWdjQ0FBQUFCUWNCQUFRRUJ3WUFBZ0FDQUFNQUFBY09BQUVBQUFBREFHQUF5QUFEQUU1SUFBQUFBQVNBRVFBQUFBQUNDQURUd0RjQVVTdjIvd29BQWdBU0FBQUFCSUFTQUFBQUFBSUlBRFNMTWdDanRoTUFDZ0FDQUJNQUFBQUVnQk1BQUFBQUFnZ0FiWVpKQUQvL0pnQUtBQUlBRkFBQUFBU0FGQUFBQUFBQ0NBQkV0MlVBaUx3Y0FBb0FBZ0FWQUFBQUJJQVZBQUFBQUFJSUFIMnlmQUFrQlRBQUNnQUNBQllBQWdRQ0FDTUFLd1FDQUFBQVNBUUFBRGNFQVFBQkJvQUFBQUFBQUFJSUFMQkZnQUFrZ1N3QUJBSVFBRWtmZVFBa2dTd0FzRVdBQUw2YU5nQWpDQUVBQUFJSEFnQUFBQVVIQVFBQkFBY09BQUVBQUFBREFHQUF5QUFEQUVKeUFBQUFBQVNBRmdBQUFBQUNDQURpN0dvQU5qSC8vd29BQWdBWEFBQUFCSUFYQUFBQUFBSUlBS254VXdDYTZPdi9DZ0FDQUJnQUFBQUZnQmtBQUFBS0FBSUFHUUFFQmdRQUFRQUFBQVVHQkFBQ0FBQUFDZ1lCQUFFQUFBV0FHZ0FBQUFvQUFnQWFBQVFHQkFBQ0FBQUFCUVlFQUFNQUFBQUtCZ0VBQVFBQUJZQWJBQUFBQ2dBQ0FCc0FCQVlFQUFNQUFBQUZCZ1FBQkFBQUFBQUdBZ0NBQUFBQUJZQWNBQUFBQ2dBQ0FCd0FCQVlFQUFRQUFBQUZCZ1FBQlFBQUFBQUdBZ0NBQUFBQUJZQWRBQUFBQ2dBQ0FCMEFCQVlFQUFVQUFBQUZCZ1FBQmdBQUFBQUdBZ0NBQUFBQUJZQWVBQUFBQ2dBQ0FCNEFCQVlFQUFZQUFBQUZCZ1FBQndBQUFBQUdBZ0NBQUFBQUJZQWZBQUFBQ2dBQ0FCOEFCQVlFQUFjQUFBQUZCZ1FBQ0FBQUFBQUdBZ0NBQUFBQUJZQWdBQUFBQ2dBQ0FDQUFCQVlFQUFNQUFBQUZCZ1FBQ0FBQUFBQUdBZ0NBQUFBQUJZQWhBQUFBQ2dBQ0FDRUFCQVlFQUFZQUFBQUZCZ1FBQ1FBQUFBb0dBUUFCQUFBRmdDSUFBQUFLQUFJQUlnQUVCZ1FBQ1FBQUFBVUdCQUFLQUFBQUNnWUJBQUVBQUFXQUl3QUFBQW9BQWdBakFBUUdCQUFLQUFBQUJRWUVBQXNBQUFBS0JnRUFBUUFBQllBa0FBQUFDZ0FDQUNRQUJBWUVBQXNBQUFBRkJnUUFEQUFBQUFvR0FRQUJBQUFGZ0NVQUFBQUtBQUlBSlFBRUJnUUFEQUFBQUFVR0JBQU5BQUFBQ2dZQkFBRUFBQVdBSmdBQUFBb0FBZ0FtQUFRR0JBQUpBQUFBQlFZRUFBMEFBQUFLQmdFQUFRQUFCWUFuQUFBQUNnQUNBQ2NBQkFZRUFBa0FBQUFGQmdRQURnQUFBQW9HQVFBQkFBQUZnQ2dBQUFBS0FBSUFLQUFFQmdRQURnQUFBQVVHQkFBUEFBQUFBQVlDQUFJQUFBQUZnQ2tBQUFBS0FBSUFLUUFFQmdRQURnQUFBQVVHQkFBUUFBQUFDZ1lCQUFFQUFBV0FLZ0FBQUFvQUFnQXFBQVFHQkFBUUFBQUFCUVlFQUJFQUFBQUtCZ0VBQVFBQUJZQXJBQUFBQ2dBQ0FDc0FCQVlFQUJFQUFBQUZCZ1FBRWdBQUFBQUdBZ0NBQUFBQUJZQXNBQUFBQ2dBQ0FDd0FCQVlFQUJJQUFBQUZCZ1FBRXdBQUFBQUdBZ0NBQUFBQUJZQXRBQUFBQ2dBQ0FDMEFCQVlFQUJNQUFBQUZCZ1FBRkFBQUFBQUdBZ0NBQUFBQUJZQXVBQUFBQ2dBQ0FDNEFCQVlFQUJRQUFBQUZCZ1FBRlFBQUFBb0dBUUFCQUFBRmdDOEFBQUFLQUFJQUx3QUVCZ1FBRkFBQUFBVUdCQUFXQUFBQUFBWUNBSUFBQUFBRmdEQUFBQUFLQUFJQU1BQUVCZ1FBRmdBQUFBVUdCQUFYQUFBQUFBWUNBSUFBQUFBRmdERUFBQUFLQUFJQU1RQUVCZ1FBRVFBQUFBVUdCQUFYQUFBQUFBWUNBSUFBQUFBSGdEUUFBQUFFQWhBQUFBRHgvelF6Ky84QUFQSC83UVRtL3dvQUFnQXlBQUFLQWdBRUFBUUtBZ0FCQUEwQ0RBRHRCT2IvQUFEeC93QUFBQUFPQWd3QU5EUDcvd0FBOGY4QUFBQUFEd0lNQU8wRTV2OUdMZ1lBQUFBQUFBQUFCNEExQUFBQUJBSVFBQXU4VGdBem9oNEFDN3hPQU94ekNRQUtBQUlBTXdBQUNnSUFCQUFFQ2dJQUFRQU5BZ3dBN0hNSkFBdThUZ0FBQUFBQURnSU1BRE9pSGdBTHZFNEFBQUFBQUE4Q0RBRHNjd2tBVXVwakFBQUFBQUFBQUFBQUFBQUFBQUFB</t>
        </r>
      </text>
    </comment>
    <comment ref="K354" authorId="0">
      <text>
        <r>
          <rPr>
            <sz val="9"/>
            <color indexed="81"/>
            <rFont val="Tahoma"/>
            <family val="2"/>
          </rPr>
          <t>QzE5SDIwQnJOTzJ8TUFTVEVSIFNIRUVUUGljdHVyZSAxMTl8Vm1wRFJEQXhNREFFQXdJQkFBQUFBQUFBQUFBQUFBQ0FBQUFBQUFNQUZnQUFBRU5vWlcxRWNtRjNJREV5TGpBdU1pNHhNRGMyQkFJUUFBQmd6LzhCYjRIL3NFV0FBTDZhT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FM3F6eHdXQ0FRQUFBQWtBQmdJQkFBQUFDUUFHUWdBQUJBSUFnQUJBQThJQWdBQkFBT0FNd0FBQUFRQ0VBQUFZTS8vQVcrQi83QkZnQUMrbWpZQUJJQUJBQUFBQUFJSUFBRUE0djhtOWpNQUNnQUNBQUlBTndRQkFBRUFBQVNBQWdBQUFBQUNDQUFBQU5QL0Uvc1pBQW9BQWdBREFBSUVBZ0FJQUNzRUFnQUFBRWdFQUFBM0JBRUFBUWFBQUFBQUFBQUNDQUFBb05iL0V4TVdBQVFDRUFBQVlNLy9FeE1XQUpxNTF2OFQweDBBSXdnQkFBQUNCd0lBQUFBQUJ3MEFBUUFBQUFNQVlBRElBQU1BVHdBQUFBQUVnQU1BQUFBQUFnZ0FBQURpL3dBQUFBQUtBQUlBQkFBQUFBU0FCQUFBQUFBQ0NBQUFBQUFBQUFBQUFBb0FBZ0FGQUFBQUJJQUZBQUFBQUFJSUFQLy9EZ0R0Qk9iL0NnQUNBQVlBQUFBRWdBWUFBQUFBQWdnQUFBQUFBTm9KelA4S0FBSUFCd0FBQUFTQUJ3QUFBQUFDQ0FBQUFPTC8yZ25NL3dvQUFnQUlBQUFBQklBSUFBQUFBQUlJQUFBQTAvL3RCT2IvQ2dBQ0FBa0FBQUFFZ0FrQUFBQUFBZ2dBLy84T0FNY09zdjhLQUFJQUNnQUFBQVNBQ2dBQUFBQUNDQUJFQ2ZUL0Z1aWsvd29BQWdBTEFEY0VBUUFCQUFBRWdBc0FBQUFBQWdnQUhUYjQvOVF5aC84S0FBSUFEQUEzQkFFQUFRQUFCSUFNQUFBQUFBSUlBRy9CRlFBMi9ZSC9DZ0FDQUEwQU53UUJBQUVBQUFTQURRQUFBQUFDQ0FENTFpTUFQM3FjL3dvQUFnQU9BRGNFQVFBQkFBQUVnQTRBQUFBQUFnZ0FPUHNsQUdOWHhmOEtBQUlBRHdBQUFBU0FEd0FBQUFBQ0NBQVBMRUlBckJTNy93b0FBZ0FRQUFJRUFnQUlBQ3NFQWdBQUFFZ0VBQUEzQkFFQUFRYUFBQUFBQUFBQ0NBQVB6RVVBckN5My93UUNFQUFQakQ0QXJDeTMvNm5sUlFDczdMNy9Jd2dCQUFBQ0J3SUFBQUFBQncwQUFRQUFBQU1BWUFESUFBTUFUd0FBQUFBRWdCQUFBQUFBQWdnQW1zVWdBTGJpNHY4S0FBSUFFUUFDQkFJQUJ3QXJCQUlBQVFCSUJBQUFOd1FCQUFFR2dBQUFBQUFBQWdnQVZnRWNBTFpLMy84RUFoQUE3OW9VQUxaSzMvL05XQ1FBNlgzbS95TUlBUUFBQWdjQ0FBQUFCUWNCQUFRRUJ3WUFBZ0FDQUFNQUFBY09BQUVBQUFBREFHQUF5QUFEQUU1SUFBQUFBQVNBRVFBQUFBQUNDQURUd0RjQVVTdjIvd29BQWdBU0FBQUFCSUFTQUFBQUFBSUlBRFNMTWdDanRoTUFDZ0FDQUJNQUFBQUVnQk1BQUFBQUFnZ0FiWVpKQUQvL0pnQUtBQUlBRkFBQUFBU0FGQUFBQUFBQ0NBQkV0MlVBaUx3Y0FBb0FBZ0FWQUFBQUJJQVZBQUFBQUFJSUFIMnlmQUFrQlRBQUNnQUNBQllBQWdRQ0FDTUFLd1FDQUFBQVNBUUFBRGNFQVFBQkJvQUFBQUFBQUFJSUFMQkZnQUFrZ1N3QUJBSVFBRWtmZVFBa2dTd0FzRVdBQUw2YU5nQWpDQUVBQUFJSEFnQUFBQVVIQVFBQkFBY09BQUVBQUFBREFHQUF5QUFEQUVKeUFBQUFBQVNBRmdBQUFBQUNDQURpN0dvQU5qSC8vd29BQWdBWEFBQUFCSUFYQUFBQUFBSUlBS254VXdDYTZPdi9DZ0FDQUJnQUFBQUZnQmtBQUFBS0FBSUFHUUFFQmdRQUFRQUFBQVVHQkFBQ0FBQUFDZ1lCQUFFQUFBV0FHZ0FBQUFvQUFnQWFBQVFHQkFBQ0FBQUFCUVlFQUFNQUFBQUtCZ0VBQVFBQUJZQWJBQUFBQ2dBQ0FCc0FCQVlFQUFNQUFBQUZCZ1FBQkFBQUFBQUdBZ0NBQUFBQUJZQWNBQUFBQ2dBQ0FCd0FCQVlFQUFRQUFBQUZCZ1FBQlFBQUFBQUdBZ0NBQUFBQUJZQWRBQUFBQ2dBQ0FCMEFCQVlFQUFVQUFBQUZCZ1FBQmdBQUFBQUdBZ0NBQUFBQUJZQWVBQUFBQ2dBQ0FCNEFCQVlFQUFZQUFBQUZCZ1FBQndBQUFBQUdBZ0NBQUFBQUJZQWZBQUFBQ2dBQ0FCOEFCQVlFQUFjQUFBQUZCZ1FBQ0FBQUFBQUdBZ0NBQUFBQUJZQWdBQUFBQ2dBQ0FDQUFCQVlFQUFNQUFBQUZCZ1FBQ0FBQUFBQUdBZ0NBQUFBQUJZQWhBQUFBQ2dBQ0FDRUFCQVlFQUFZQUFBQUZCZ1FBQ1FBQUFBb0dBUUFCQUFBRmdDSUFBQUFLQUFJQUlnQUVCZ1FBQ1FBQUFBVUdCQUFLQUFBQUNnWUJBQUVBQUFXQUl3QUFBQW9BQWdBakFBUUdCQUFLQUFBQUJRWUVBQXNBQUFBS0JnRUFBUUFBQllBa0FBQUFDZ0FDQUNRQUJBWUVBQXNBQUFBRkJnUUFEQUFBQUFvR0FRQUJBQUFGZ0NVQUFBQUtBQUlBSlFBRUJnUUFEQUFBQUFVR0JBQU5BQUFBQ2dZQkFBRUFBQVdBSmdBQUFBb0FBZ0FtQUFRR0JBQUpBQUFBQlFZRUFBMEFBQUFLQmdFQUFRQUFCWUFuQUFBQUNnQUNBQ2NBQkFZRUFBa0FBQUFGQmdRQURnQUFBQW9HQVFBQkFBQUZnQ2dBQUFBS0FBSUFLQUFFQmdRQURnQUFBQVVHQkFBUEFBQUFBQVlDQUFJQUFBQUZnQ2tBQUFBS0FBSUFLUUFFQmdRQURnQUFBQVVHQkFBUUFBQUFDZ1lCQUFFQUFBV0FLZ0FBQUFvQUFnQXFBQVFHQkFBUUFBQUFCUVlFQUJFQUFBQUtCZ0VBQVFBQUJZQXJBQUFBQ2dBQ0FDc0FCQVlFQUJFQUFBQUZCZ1FBRWdBQUFBQUdBZ0NBQUFBQUJZQXNBQUFBQ2dBQ0FDd0FCQVlFQUJJQUFBQUZCZ1FBRXdBQUFBQUdBZ0NBQUFBQUJZQXRBQUFBQ2dBQ0FDMEFCQVlFQUJNQUFBQUZCZ1FBRkFBQUFBQUdBZ0NBQUFBQUJZQXVBQUFBQ2dBQ0FDNEFCQVlFQUJRQUFBQUZCZ1FBRlFBQUFBb0dBUUFCQUFBRmdDOEFBQUFLQUFJQUx3QUVCZ1FBRkFBQUFBVUdCQUFXQUFBQUFBWUNBSUFBQUFBRmdEQUFBQUFLQUFJQU1BQUVCZ1FBRmdBQUFBVUdCQUFYQUFBQUFBWUNBSUFBQUFBRmdERUFBQUFLQUFJQU1RQUVCZ1FBRVFBQUFBVUdCQUFYQUFBQUFBWUNBSUFBQUFBSGdEUUFBQUFFQWhBQUFBRHgvelF6Ky84QUFQSC83UVRtL3dvQUFnQXlBQUFLQWdBRUFBUUtBZ0FCQUEwQ0RBRHRCT2IvQUFEeC93QUFBQUFPQWd3QU5EUDcvd0FBOGY4QUFBQUFEd0lNQU8wRTV2OUdMZ1lBQUFBQUFBQUFCNEExQUFBQUJBSVFBQXU4VGdBem9oNEFDN3hPQU94ekNRQUtBQUlBTXdBQUNnSUFCQUFFQ2dJQUFRQU5BZ3dBN0hNSkFBdThUZ0FBQUFBQURnSU1BRE9pSGdBTHZFNEFBQUFBQUE4Q0RBRHNjd2tBVXVwakFBQUFBQUFBQUFBQUFBQUFBQUFB</t>
        </r>
      </text>
    </comment>
    <comment ref="J355" authorId="0">
      <text>
        <r>
          <rPr>
            <sz val="9"/>
            <color indexed="81"/>
            <rFont val="Tahoma"/>
            <family val="2"/>
          </rPr>
          <t>QzI1SDM0Q2xGMk41T3xNQVNURVIgU0hFRVRQaWN0dXJlIDQ0N3xWbXBEUkRBeE1EQUVBd0lCQUFBQUFBQUFBQUFBQUFDQUFBQUFBQU1BRmdBQUFFTm9aVzFFY21GM0lERXlMakF1TWk0eE1EYzJCQUlRQUxKVkhmK0dxZEFBcXVvTEFPWnJTUUl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PQUFBQUJBSVFBQUFBQUFBQUFBQUFBSURHQkdncXR4SVdDQVFBQUFBa0FCZ0lCQUFBQUNRQUdRZ0FBQkFJQWdBQkFBOElBZ0FCQUFPQVNnQUFBQVFDRUFDeVZSMy9ocW5RQUtycUN3RG1hMGtDQklBQkFBQUFBQUlJQUFFQTAvK0czZE1BQ2dBQ0FBSUFBZ1FDQUFrQUt3UUNBQUFBU0FRQUFEY0VBUUFCQm9BQUFBQUFBQUlJQURTVDF2K0dxZEFBQkFJUUFNMXN6LytHcWRBQU5KUFcveUREMWdBakNBRUFBQUlIQWdBQUFBQUhEUUFCQUFBQUF3QmdBTWdBQXdCR0FBQUFBQVNBQWdBQUFBQUNDQUFCQU5QL2h0M3hBQW9BQWdBREFBQUFCSUFEQUFBQUFBSUlBTzBFdWYrRzNlSUFDZ0FDQUFRQUFnUUNBQWtBS3dRQ0FBQUFTQVFBQURjRUFRQUJCb0FBQUFBQUFBSUlBQ0NZdlArR3FkOEFCQUlRQUxweHRmK0dxZDhBSUppOC95REQ1UUFqQ0FFQUFBSUhBZ0FBQUFBSERRQUJBQUFBQXdCZ0FNZ0FBd0JHQUFBQUFBU0FCQUFBQUFBQ0NBQUJBUEgvaHQzeEFBb0FBZ0FGQURjRUFRQUJBQUFFZ0FVQUFBQUFBZ2dBQUFBQUFKbllDd0VLQUFJQUJnQTNCQUVBQVFBQUJJQUdBQUFBQUFJSUFBRUE4Zit0MHlVQkNnQUNBQWNBQWdRQ0FBY0FLd1FDQUFBQVNBUUFBQWFBQUFBQUFBQUNDQUEway9UL3JUc2lBUVFDRUFETmJPMy9yVHNpQVRTVDlQL2diaWtCSXdnQkFBQUNCd0lBQUFBQUJ3MEFBUUFBQUFNQVlBRElBQU1BVGdBQUFBQUVnQWNBQUFBQUFnZ0FBQUFBQU1ET1B3RUtBQUlBQ0FBM0JBRUFBUUFBQklBSUFBQUFBQUlJQUFFQThmL1R5VmtCQ2dBQ0FBa0FOd1FCQUFFQUFBU0FDUUFBQUFBQ0NBQUFBQUFBNXNSekFRb0FBZ0FLQURjRUFRQUJBQUFFZ0FvQUFBQUFBZ2dBQUFEeC8vbS9qUUVLQUFJQUN3QTNCQUVBQVFBQUJJQUxBQUFBQUFJSUFBQUFBQUFOdTZjQkNnQUNBQXdBQWdRQ0FBY0FLd1FDQUFFQVNBUUFBRGNFQVFBQkJvQUFBQUFBQUFJSUFET1RBd0FOSTZRQkJBSVFBTTFzL1A4Tkk2UUJxdW9MQUVCV3F3RWpDQUVBQUFJSEFnQUFBQVVIQVFBRkJBY0dBQUlBQWdBREFBQUhEZ0FCQUFBQUF3QmdBTWdBQXdCT1NBQUFBQUFFZ0F3QUFBQUFBZ2dBQUFEeC95QzJ3UUVLQUFJQURRQUFBQVNBRFFBQUFBQUNDQUFCQU5QL0lMYkJBUW9BQWdBT0FBQUFCSUFPQUFBQUFBSUlBQUFBeFA4enNkc0JDZ0FDQUE4QUFBQUVnQThBQUFBQUFnZ0FBQURULzBhczlRRUtBQUlBRUFBQUFBU0FFQUFBQUFBQ0NBQUFBTVQvV3FjUEFnb0FBZ0FSQUFBQUJJQVJBQUFBQUFJSUFBQUEwLzl0b2lrQ0NnQUNBQklBQUFBRWdCSUFBQUFBQWdnQUFBRHgvMjJpS1FJS0FBSUFFd0FBQUFTQUV3QUFBQUFDQ0FBQUFBQUFXcWNQQWdvQUFnQVVBQUFBQklBVUFBQUFBQUlJQUFBQThmOUdyUFVCQ2dBQ0FCVUFBQUFFZ0JVQUFBQUFBZ2dBQUFBQUFET3gyd0VLQUFJQUZnQUNCQUlBQndBckJBSUFBQUJJQkFBQUJvQUFBQUFBQUFJSUFET1RBd0F6R2RnQkJBSVFBTTFzL1A4ekdkZ0JNNU1EQUdaTTN3RWpDQUVBQUFJSEFnQUFBQUFIRFFBQkFBQUFBd0JnQU1nQUF3Qk9BQUFBQUFTQUZnQUFBQUFDQ0FBQUFNVC9nSjFEQWdvQUFnQVhBQUlFQWdBUkFDc0VBZ0FBQUVnRUFBQTNCQUVBQVFhQUFBQUFBQUFDQ0FBQW9NZi9nQVZBQWdRQ0VBQUFZTUQvZ0FWQUFwcTV4Ly9tYTBrQ0l3Z0JBQUFDQndJQUFBQUZCd0VBQVFBSERnQUJBQUFBQXdCZ0FNZ0FBd0JEYkFBQUFBQUVnQmNBQUFBQUFnZ0FBQUNtL3pPeDJ3RUtBQUlBR0FBQUFBU0FHQUFBQUFBQ0NBQUFBSmYvSUxiQkFRb0FBZ0FaQUFJRUFnQUlBQ3NFQWdBQUFFZ0VBQUEzQkFFQUFRYUFBQUFBQUFBQ0NBQUFvSnIvSU02OUFRUUNFQUFBWUpQL0lNNjlBWnE1bXY4Z2pzVUJJd2dCQUFBQ0J3SUFBQUFBQncwQUFRQUFBQU1BWUFESUFBTUFUd0FBQUFBRWdCa0FBQUFBQWdnQUFBQ1gvMGFzOVFFS0FBSUFHZ0FDQkFJQUJ3QXJCQUlBQVFCSUJBQUFOd1FCQUFFR2dBQUFBQUFBQWdnQU5KT2EvMFlVOGdFRUFoQUF6V3lULzBZVThnRTBrNXIvclhvQUFpTUlBUUFBQWdjQ0FBQUFCUWNCQUFFQUJ3NEFBUUFBQUFNQVlBRElBQU1BVGtnQUFBQUFCSUFhQUFBQUFBSUlBQUFBZWY5R3JQVUJDZ0FDQUJzQU53UUJBQUVBQUFTQUd3QUFBQUFDQ0FBQUFHci9XcWNQQWdvQUFnQWNBRGNFQVFBQkFBQUVnQndBQUFBQUFnZ0FBQUJNLzFxbkR3SUtBQUlBSFFBQ0JBSUFCd0FyQkFJQUFBQklCQUFBQm9BQUFBQUFBQUlJQURTVFQvOWFEd3dDQkFJUUFNMXNTUDlhRHd3Q05KTlAvNDFDRXdJakNBRUFBQUlIQWdBQUFBQUhEUUFCQUFBQUF3QmdBTWdBQXdCT0FBQUFBQVNBSFFBQUFBQUNDQURRWFRyL211d25BZ29BQWdBZUFEY0VBUUFCQUFBRWdCNEFBQUFBQWdnQXN0VWQvMXFuSGdJS0FBSUFId0EzQkFFQUFRQUFCSUFmQUFBQUFBSUlBTExWSGY5YXB3QUNDZ0FDQUNBQU53UUJBQUVBQUFTQUlBQUFBQUFDQ0FEUVhUci9HV0wzQVFvQUFnQWhBRGNFQVFBQkFBQUVnQ0VBQUFBQUFnZ0FBUURULzYzVEpRRUtBQUlBSWdBM0JBRUFBUUFBQklBaUFBQUFBQUlJQUFFQXhQK1oyQXNCQ2dBQ0FDTUFOd1FCQUFFQUFBV0FKQUFBQUFvQUFnQWtBQVFHQkFBQkFBQUFCUVlFQUFJQUFBQUtCZ0VBQVFBQUJZQWxBQUFBQ2dBQ0FDVUFCQVlFQUFJQUFBQUZCZ1FBQXdBQUFBb0dBUUFCQUFBRmdDWUFBQUFLQUFJQUpnQUVCZ1FBQWdBQUFBVUdCQUFFQUFBQUNnWUJBQUVBQUFXQUp3QUFBQW9BQWdBbkFBUUdCQUFFQUFBQUJRWUVBQVVBQUFBS0JnRUFBUUFBQllBb0FBQUFDZ0FDQUNnQUJBWUVBQVVBQUFBRkJnUUFCZ0FBQUFvR0FRQUJBQUFGZ0NrQUFBQUtBQUlBS1FBRUJnUUFCZ0FBQUFVR0JBQUhBQUFBQ2dZQkFBRUFBQVdBS2dBQUFBb0FBZ0FxQUFRR0JBQUhBQUFBQlFZRUFBZ0FBQUFLQmdFQUFRQUFCWUFyQUFBQUNnQUNBQ3NBQkFZRUFBZ0FBQUFGQmdRQUNRQUFBQW9HQVFBQkFBQUZnQ3dBQUFBS0FBSUFMQUFFQmdRQUNRQUFBQVVHQkFBS0FBQUFDZ1lCQUFFQUFBV0FMUUFBQUFvQUFnQXRBQVFHQkFBS0FBQUFCUVlFQUFzQUFBQUtCZ0VBQVFBQUJZQXVBQUFBQ2dBQ0FDNEFCQVlFQUFzQUFBQUZCZ1FBREFBQUFBb0dBUUFCQUFBRmdDOEFBQUFLQUFJQUx3QUVCZ1FBREFBQUFBVUdCQUFOQUFBQUFBWUNBSUFBQUFBRmdEQUFBQUFLQUFJQU1BQUVCZ1FBRFFBQUFBVUdCQUFPQUFBQUFBWUNBSUFBQUFBRmdERUFBQUFLQUFJQU1RQUVCZ1FBRGdBQUFBVUdCQUFQQUFBQUFBWUNBSUFBQUFBRmdESUFBQUFLQUFJQU1nQUVCZ1FBRHdBQUFBVUdCQUFRQUFBQUFBWUNBSUFBQUFBRmdETUFBQUFLQUFJQU13QUVCZ1FBRUFBQUFBVUdCQUFSQUFBQUFBWUNBSUFBQUFBRmdEUUFBQUFLQUFJQU5BQUVCZ1FBRVFBQUFBVUdCQUFTQUFBQUFBWUNBSUFBQUFBRmdEVUFBQUFLQUFJQU5RQUVCZ1FBRWdBQUFBVUdCQUFUQUFBQUFBWUNBSUFBQUFBRmdEWUFBQUFLQUFJQU5nQUVCZ1FBRXdBQUFBVUdCQUFVQUFBQUFBWUNBSUFBQUFBRmdEY0FBQUFLQUFJQU53QUVCZ1FBRHdBQUFBVUdCQUFVQUFBQUFBWUNBSUFBQUFBRmdEZ0FBQUFLQUFJQU9BQUVCZ1FBRkFBQUFBVUdCQUFWQUFBQUFBWUNBSUFBQUFBRmdEa0FBQUFLQUFJQU9RQUVCZ1FBREFBQUFBVUdCQUFWQUFBQUFBWUNBSUFBQUFBRmdEb0FBQUFLQUFJQU9nQUVCZ1FBRVFBQUFBVUdCQUFXQUFBQUNnWUJBQUVBQUFXQU93QUFBQW9BQWdBN0FBUUdCQUFPQUFBQUJRWUVBQmNBQUFBS0JnRUFBUUFBQllBOEFBQUFDZ0FDQUR3QUJBWUVBQmNBQUFBRkJnUUFHQUFBQUFBR0FnQUNBQUFBQllBOUFBQUFDZ0FDQUQwQUJBWUVBQmNBQUFBRkJnUUFHUUFBQUFvR0FRQUJBQUFGZ0Q0QUFBQUtBQUlBUGdBRUJnUUFHUUFBQUFVR0JBQWFBQUFBQ2dZQkFBRUFBQVdBUHdBQUFBb0FBZ0EvQUFRR0JBQWFBQUFBQlFZRUFCc0FBQUFLQmdFQUFRQUFCWUJBQUFBQUNnQUNBRUFBQkFZRUFCc0FBQUFGQmdRQUhBQUFBQW9HQVFBQkFBQUZnRUVBQUFBS0FBSUFRUUFFQmdRQUhBQUFBQVVHQkFBZEFBQUFDZ1lCQUFFQUFBV0FRZ0FBQUFvQUFnQkNBQVFHQkFBZEFBQUFCUVlFQUI0QUFBQUtCZ0VBQVFBQUJZQkRBQUFBQ2dBQ0FFTUFCQVlFQUI0QUFBQUZCZ1FBSHdBQUFBb0dBUUFCQUFBRmdFUUFBQUFLQUFJQVJBQUVCZ1FBSHdBQUFBVUdCQUFnQUFBQUNnWUJBQUVBQUFXQVJRQUFBQW9BQWdCRkFBUUdCQUFjQUFBQUJRWUVBQ0FBQUFBS0JnRUFBUUFBQllCR0FBQUFDZ0FDQUVZQUJBWUVBQVlBQUFBRkJnUUFJUUFBQUFvR0FRQUJBQUFGZ0VjQUFBQUtBQUlBUndBRUJnUUFJUUFBQUFVR0JBQWlBQUFBQ2dZQkFBRUFBQVdBU0FBQUFBb0FBZ0JJQUFRR0JBQUNBQUFBQlFZRUFDSUFBQUFLQmdFQUFRQUFCNEJMQUFBQUJBSVFBQUFBNHY5NjMvQUJBQURpL3pPeDJ3RUtBQUlBU1FBQUNnSUFCQUFFQ2dJQUFRQU5BZ3dBTTdIYkFRQUE0djhBQUFBQURnSU1BSHJmOEFFQUFPTC9BQUFBQUE4Q0RBQXpzZHNCUnk3My93QUFBQUFBQUFlQVRBQUFBQVFDRUFBQUFPTC9vTlVrQWdBQTR2OWFwdzhDQ2dBQ0FFb0FBQW9DQUFRQUJBb0NBQUVBRFFJTUFGcW5Ed0lBQU9ML0FBQUFBQTRDREFDZzFTUUNBQURpL3dBQUFBQVBBZ3dBV3FjUEFrY3U5LzhBQUFBQUFBQUFBQUFBQUFBQUFBPT0=</t>
        </r>
      </text>
    </comment>
    <comment ref="K355" authorId="0">
      <text>
        <r>
          <rPr>
            <sz val="9"/>
            <color indexed="81"/>
            <rFont val="Tahoma"/>
            <family val="2"/>
          </rPr>
          <t>QzI1SDM0Q2xGMk41T3xNQVNURVIgU0hFRVRQaWN0dXJlIDQ0N3xWbXBEUkRBeE1EQUVBd0lCQUFBQUFBQUFBQUFBQUFDQUFBQUFBQU1BRmdBQUFFTm9aVzFFY21GM0lERXlMakF1TWk0eE1EYzJCQUlRQUxKVkhmK0dxZEFBcXVvTEFPWnJTUUl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PQUFBQUJBSVFBQUFBQUFBQUFBQUFBSURHQkdncXR4SVdDQVFBQUFBa0FCZ0lCQUFBQUNRQUdRZ0FBQkFJQWdBQkFBOElBZ0FCQUFPQVNnQUFBQVFDRUFDeVZSMy9ocW5RQUtycUN3RG1hMGtDQklBQkFBQUFBQUlJQUFFQTAvK0czZE1BQ2dBQ0FBSUFBZ1FDQUFrQUt3UUNBQUFBU0FRQUFEY0VBUUFCQm9BQUFBQUFBQUlJQURTVDF2K0dxZEFBQkFJUUFNMXN6LytHcWRBQU5KUFcveUREMWdBakNBRUFBQUlIQWdBQUFBQUhEUUFCQUFBQUF3QmdBTWdBQXdCR0FBQUFBQVNBQWdBQUFBQUNDQUFCQU5QL2h0M3hBQW9BQWdBREFBQUFCSUFEQUFBQUFBSUlBTzBFdWYrRzNlSUFDZ0FDQUFRQUFnUUNBQWtBS3dRQ0FBQUFTQVFBQURjRUFRQUJCb0FBQUFBQUFBSUlBQ0NZdlArR3FkOEFCQUlRQUxweHRmK0dxZDhBSUppOC95REQ1UUFqQ0FFQUFBSUhBZ0FBQUFBSERRQUJBQUFBQXdCZ0FNZ0FBd0JHQUFBQUFBU0FCQUFBQUFBQ0NBQUJBUEgvaHQzeEFBb0FBZ0FGQURjRUFRQUJBQUFFZ0FVQUFBQUFBZ2dBQUFBQUFKbllDd0VLQUFJQUJnQTNCQUVBQVFBQUJJQUdBQUFBQUFJSUFBRUE4Zit0MHlVQkNnQUNBQWNBQWdRQ0FBY0FLd1FDQUFBQVNBUUFBQWFBQUFBQUFBQUNDQUEway9UL3JUc2lBUVFDRUFETmJPMy9yVHNpQVRTVDlQL2diaWtCSXdnQkFBQUNCd0lBQUFBQUJ3MEFBUUFBQUFNQVlBRElBQU1BVGdBQUFBQUVnQWNBQUFBQUFnZ0FBQUFBQU1ET1B3RUtBQUlBQ0FBM0JBRUFBUUFBQklBSUFBQUFBQUlJQUFFQThmL1R5VmtCQ2dBQ0FBa0FOd1FCQUFFQUFBU0FDUUFBQUFBQ0NBQUFBQUFBNXNSekFRb0FBZ0FLQURjRUFRQUJBQUFFZ0FvQUFBQUFBZ2dBQUFEeC8vbS9qUUVLQUFJQUN3QTNCQUVBQVFBQUJJQUxBQUFBQUFJSUFBQUFBQUFOdTZjQkNnQUNBQXdBQWdRQ0FBY0FLd1FDQUFFQVNBUUFBRGNFQVFBQkJvQUFBQUFBQUFJSUFET1RBd0FOSTZRQkJBSVFBTTFzL1A4Tkk2UUJxdW9MQUVCV3F3RWpDQUVBQUFJSEFnQUFBQVVIQVFBRkJBY0dBQUlBQWdBREFBQUhEZ0FCQUFBQUF3QmdBTWdBQXdCT1NBQUFBQUFFZ0F3QUFBQUFBZ2dBQUFEeC95QzJ3UUVLQUFJQURRQUFBQVNBRFFBQUFBQUNDQUFCQU5QL0lMYkJBUW9BQWdBT0FBQUFCSUFPQUFBQUFBSUlBQUFBeFA4enNkc0JDZ0FDQUE4QUFBQUVnQThBQUFBQUFnZ0FBQURULzBhczlRRUtBQUlBRUFBQUFBU0FFQUFBQUFBQ0NBQUFBTVQvV3FjUEFnb0FBZ0FSQUFBQUJJQVJBQUFBQUFJSUFBQUEwLzl0b2lrQ0NnQUNBQklBQUFBRWdCSUFBQUFBQWdnQUFBRHgvMjJpS1FJS0FBSUFFd0FBQUFTQUV3QUFBQUFDQ0FBQUFBQUFXcWNQQWdvQUFnQVVBQUFBQklBVUFBQUFBQUlJQUFBQThmOUdyUFVCQ2dBQ0FCVUFBQUFFZ0JVQUFBQUFBZ2dBQUFBQUFET3gyd0VLQUFJQUZnQUNCQUlBQndBckJBSUFBQUJJQkFBQUJvQUFBQUFBQUFJSUFET1RBd0F6R2RnQkJBSVFBTTFzL1A4ekdkZ0JNNU1EQUdaTTN3RWpDQUVBQUFJSEFnQUFBQUFIRFFBQkFBQUFBd0JnQU1nQUF3Qk9BQUFBQUFTQUZnQUFBQUFDQ0FBQUFNVC9nSjFEQWdvQUFnQVhBQUlFQWdBUkFDc0VBZ0FBQUVnRUFBQTNCQUVBQVFhQUFBQUFBQUFDQ0FBQW9NZi9nQVZBQWdRQ0VBQUFZTUQvZ0FWQUFwcTV4Ly9tYTBrQ0l3Z0JBQUFDQndJQUFBQUZCd0VBQVFBSERnQUJBQUFBQXdCZ0FNZ0FBd0JEYkFBQUFBQUVnQmNBQUFBQUFnZ0FBQUNtL3pPeDJ3RUtBQUlBR0FBQUFBU0FHQUFBQUFBQ0NBQUFBSmYvSUxiQkFRb0FBZ0FaQUFJRUFnQUlBQ3NFQWdBQUFFZ0VBQUEzQkFFQUFRYUFBQUFBQUFBQ0NBQUFvSnIvSU02OUFRUUNFQUFBWUpQL0lNNjlBWnE1bXY4Z2pzVUJJd2dCQUFBQ0J3SUFBQUFBQncwQUFRQUFBQU1BWUFESUFBTUFUd0FBQUFBRWdCa0FBQUFBQWdnQUFBQ1gvMGFzOVFFS0FBSUFHZ0FDQkFJQUJ3QXJCQUlBQVFCSUJBQUFOd1FCQUFFR2dBQUFBQUFBQWdnQU5KT2EvMFlVOGdFRUFoQUF6V3lULzBZVThnRTBrNXIvclhvQUFpTUlBUUFBQWdjQ0FBQUFCUWNCQUFFQUJ3NEFBUUFBQUFNQVlBRElBQU1BVGtnQUFBQUFCSUFhQUFBQUFBSUlBQUFBZWY5R3JQVUJDZ0FDQUJzQU53UUJBQUVBQUFTQUd3QUFBQUFDQ0FBQUFHci9XcWNQQWdvQUFnQWNBRGNFQVFBQkFBQUVnQndBQUFBQUFnZ0FBQUJNLzFxbkR3SUtBQUlBSFFBQ0JBSUFCd0FyQkFJQUFBQklCQUFBQm9BQUFBQUFBQUlJQURTVFQvOWFEd3dDQkFJUUFNMXNTUDlhRHd3Q05KTlAvNDFDRXdJakNBRUFBQUlIQWdBQUFBQUhEUUFCQUFBQUF3QmdBTWdBQXdCT0FBQUFBQVNBSFFBQUFBQUNDQURRWFRyL211d25BZ29BQWdBZUFEY0VBUUFCQUFBRWdCNEFBQUFBQWdnQXN0VWQvMXFuSGdJS0FBSUFId0EzQkFFQUFRQUFCSUFmQUFBQUFBSUlBTExWSGY5YXB3QUNDZ0FDQUNBQU53UUJBQUVBQUFTQUlBQUFBQUFDQ0FEUVhUci9HV0wzQVFvQUFnQWhBRGNFQVFBQkFBQUVnQ0VBQUFBQUFnZ0FBUURULzYzVEpRRUtBQUlBSWdBM0JBRUFBUUFBQklBaUFBQUFBQUlJQUFFQXhQK1oyQXNCQ2dBQ0FDTUFOd1FCQUFFQUFBV0FKQUFBQUFvQUFnQWtBQVFHQkFBQkFBQUFCUVlFQUFJQUFBQUtCZ0VBQVFBQUJZQWxBQUFBQ2dBQ0FDVUFCQVlFQUFJQUFBQUZCZ1FBQXdBQUFBb0dBUUFCQUFBRmdDWUFBQUFLQUFJQUpnQUVCZ1FBQWdBQUFBVUdCQUFFQUFBQUNnWUJBQUVBQUFXQUp3QUFBQW9BQWdBbkFBUUdCQUFFQUFBQUJRWUVBQVVBQUFBS0JnRUFBUUFBQllBb0FBQUFDZ0FDQUNnQUJBWUVBQVVBQUFBRkJnUUFCZ0FBQUFvR0FRQUJBQUFGZ0NrQUFBQUtBQUlBS1FBRUJnUUFCZ0FBQUFVR0JBQUhBQUFBQ2dZQkFBRUFBQVdBS2dBQUFBb0FBZ0FxQUFRR0JBQUhBQUFBQlFZRUFBZ0FBQUFLQmdFQUFRQUFCWUFyQUFBQUNnQUNBQ3NBQkFZRUFBZ0FBQUFGQmdRQUNRQUFBQW9HQVFBQkFBQUZnQ3dBQUFBS0FBSUFMQUFFQmdRQUNRQUFBQVVHQkFBS0FBQUFDZ1lCQUFFQUFBV0FMUUFBQUFvQUFnQXRBQVFHQkFBS0FBQUFCUVlFQUFzQUFBQUtCZ0VBQVFBQUJZQXVBQUFBQ2dBQ0FDNEFCQVlFQUFzQUFBQUZCZ1FBREFBQUFBb0dBUUFCQUFBRmdDOEFBQUFLQUFJQUx3QUVCZ1FBREFBQUFBVUdCQUFOQUFBQUFBWUNBSUFBQUFBRmdEQUFBQUFLQUFJQU1BQUVCZ1FBRFFBQUFBVUdCQUFPQUFBQUFBWUNBSUFBQUFBRmdERUFBQUFLQUFJQU1RQUVCZ1FBRGdBQUFBVUdCQUFQQUFBQUFBWUNBSUFBQUFBRmdESUFBQUFLQUFJQU1nQUVCZ1FBRHdBQUFBVUdCQUFRQUFBQUFBWUNBSUFBQUFBRmdETUFBQUFLQUFJQU13QUVCZ1FBRUFBQUFBVUdCQUFSQUFBQUFBWUNBSUFBQUFBRmdEUUFBQUFLQUFJQU5BQUVCZ1FBRVFBQUFBVUdCQUFTQUFBQUFBWUNBSUFBQUFBRmdEVUFBQUFLQUFJQU5RQUVCZ1FBRWdBQUFBVUdCQUFUQUFBQUFBWUNBSUFBQUFBRmdEWUFBQUFLQUFJQU5nQUVCZ1FBRXdBQUFBVUdCQUFVQUFBQUFBWUNBSUFBQUFBRmdEY0FBQUFLQUFJQU53QUVCZ1FBRHdBQUFBVUdCQUFVQUFBQUFBWUNBSUFBQUFBRmdEZ0FBQUFLQUFJQU9BQUVCZ1FBRkFBQUFBVUdCQUFWQUFBQUFBWUNBSUFBQUFBRmdEa0FBQUFLQUFJQU9RQUVCZ1FBREFBQUFBVUdCQUFWQUFBQUFBWUNBSUFBQUFBRmdEb0FBQUFLQUFJQU9nQUVCZ1FBRVFBQUFBVUdCQUFXQUFBQUNnWUJBQUVBQUFXQU93QUFBQW9BQWdBN0FBUUdCQUFPQUFBQUJRWUVBQmNBQUFBS0JnRUFBUUFBQllBOEFBQUFDZ0FDQUR3QUJBWUVBQmNBQUFBRkJnUUFHQUFBQUFBR0FnQUNBQUFBQllBOUFBQUFDZ0FDQUQwQUJBWUVBQmNBQUFBRkJnUUFHUUFBQUFvR0FRQUJBQUFGZ0Q0QUFBQUtBQUlBUGdBRUJnUUFHUUFBQUFVR0JBQWFBQUFBQ2dZQkFBRUFBQVdBUHdBQUFBb0FBZ0EvQUFRR0JBQWFBQUFBQlFZRUFCc0FBQUFLQmdFQUFRQUFCWUJBQUFBQUNnQUNBRUFBQkFZRUFCc0FBQUFGQmdRQUhBQUFBQW9HQVFBQkFBQUZnRUVBQUFBS0FBSUFRUUFFQmdRQUhBQUFBQVVHQkFBZEFBQUFDZ1lCQUFFQUFBV0FRZ0FBQUFvQUFnQkNBQVFHQkFBZEFBQUFCUVlFQUI0QUFBQUtCZ0VBQVFBQUJZQkRBQUFBQ2dBQ0FFTUFCQVlFQUI0QUFBQUZCZ1FBSHdBQUFBb0dBUUFCQUFBRmdFUUFBQUFLQUFJQVJBQUVCZ1FBSHdBQUFBVUdCQUFnQUFBQUNnWUJBQUVBQUFXQVJRQUFBQW9BQWdCRkFBUUdCQUFjQUFBQUJRWUVBQ0FBQUFBS0JnRUFBUUFBQllCR0FBQUFDZ0FDQUVZQUJBWUVBQVlBQUFBRkJnUUFJUUFBQUFvR0FRQUJBQUFGZ0VjQUFBQUtBQUlBUndBRUJnUUFJUUFBQUFVR0JBQWlBQUFBQ2dZQkFBRUFBQVdBU0FBQUFBb0FBZ0JJQUFRR0JBQUNBQUFBQlFZRUFDSUFBQUFLQmdFQUFRQUFCNEJMQUFBQUJBSVFBQUFBNHY5NjMvQUJBQURpL3pPeDJ3RUtBQUlBU1FBQUNnSUFCQUFFQ2dJQUFRQU5BZ3dBTTdIYkFRQUE0djhBQUFBQURnSU1BSHJmOEFFQUFPTC9BQUFBQUE4Q0RBQXpzZHNCUnk3My93QUFBQUFBQUFlQVRBQUFBQVFDRUFBQUFPTC9vTlVrQWdBQTR2OWFwdzhDQ2dBQ0FFb0FBQW9DQUFRQUJBb0NBQUVBRFFJTUFGcW5Ed0lBQU9ML0FBQUFBQTRDREFDZzFTUUNBQURpL3dBQUFBQVBBZ3dBV3FjUEFrY3U5LzhBQUFBQUFBQUFBQUFBQUFBQUFBPT0=</t>
        </r>
      </text>
    </comment>
    <comment ref="J356" authorId="0">
      <text>
        <r>
          <rPr>
            <sz val="9"/>
            <color indexed="81"/>
            <rFont val="Tahoma"/>
            <family val="2"/>
          </rPr>
          <t>QzE4SDE2TjZPfE1BU1RFUiBTSEVFVFBpY3R1cmUgMjg1fFZtcERSREF4TURBRUF3SUJBQUFBQUFBQUFBQUFBQUNBQUFBQUFBTUFGZ0FBQUVOb1pXMUVjbUYzSURFeUxqQXVNaTR4TURjMkJBSVFBRE5zNGYvYWljdi83MjMyQUphQXd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UxJR0JFV0NBUUFBQUFrQUJnSUJBQUFBQ1FBR1FnQUFCQUlBZ0FCQUE4SUFnQUJBQU9BT0FBQUFBUUNFQUF6Yk9ILzJvbkwvKzl0OWdDV2dNQUFCSUFCQUFBQUFBSUlBRlcwOGdCamRiVUFDZ0FDQUFJQUFnUUNBQWdBS3dRQ0FBRUFTQVFBQURjRUFRQUJCb0FBQUFBQUFBSUlBRlZVOWdCampiRUFCQUlRQUZVVTd3QmpqYkVBNzIzMkFKYUF3QUFqQ0FFQUFBSUhBZ0FBQUFVSEFRQUJBQWNPQUFFQUFBQURBR0FBeUFBREFFOUlBQUFBQUFTQUFnQUFBQUFDQ0FBNExOWUFJekNzQUFvQUFnQURBRGNFQVFBQkFBQUVnQU1BQUFBQUFnZ0FkZS9QQVBiWGpnQUtBQUlBQkFBM0JBRUFBUUFBQklBRUFBQUFBQUlJQUZobnN3QzJrb1VBQ2dBQ0FBVUFBQUFFZ0FVQUFBQUFBZ2dBbFNxdEFJbzZhQUFLQUFJQUJnQUFBQVNBQmdBQUFBQUNDQUIzb3BBQVN2VmVBQW9BQWdBSEFBQUFCSUFIQUFBQUFBSUlBQjFYZWdBMkNITUFDZ0FDQUFnQUFBQUVnQWdBQUFBQUFnZ0FBTTlkQVBiQ2FRQUtBQUlBQ1FBQ0JBSUFCd0FyQkFJQUFRQklCQUFBTndRQkFBRUdnQUFBQUFBQUFnZ0FNMkpoQVBZcVpnQUVBaEFBelR0YUFQWXFaZ0F6WW1FQVhKRjBBQ01JQVFBQUFnY0NBQUFBQlFjQkFBRUFCdzRBQVFBQUFBTUFZQURJQUFNQVRrZ0FBQUFBQklBSkFBQUFBQUlJQUQyU1Z3REpha3dBQ2dBQ0FBb0FBQUFFZ0FvQUFBQUFBZ2dBbDkxdEFOMVhPQUFLQUFJQUN3QUNCQUlBQndBckJBSUFBQUJJQkFBQUJvQUFBQUFBQUFJSUFNcHdjUURkdnpRQUJBSVFBR1JLYWdEZHZ6UUF5bkJ4QUJEek93QWpDQUVBQUFJSEFnQUFBQUFIRFFBQkFBQUFBd0JnQU1nQUF3Qk9BQUFBQUFTQUN3QUFBQUFDQ0FEVW9HY0FzZjhhQUFvQUFnQU1BQUFBQklBTUFBQUFBQUlJQUxjWVN3Qnh1aEVBQ2dBQ0FBMEFBQUFFZ0EwQUFBQUFBZ2dBWGMwMEFGM05KUUFLQUFJQURnQUFBQVNBRGdBQUFBQUNDQUFnQ2pzQWlTVkRBQW9BQWdBUEFBSUVBZ0FIQUNzRUFnQUFBRWdFQUFBR2dBQUFBQUFBQWdnQVU1MCtBSW1OUHdBRUFoQUE3WFkzQUltTlB3QlRuVDRBdk1CR0FDTUlBUUFBQWdjQ0FBQUFBQWNOQUFFQUFBQURBR0FBeUFBREFFNEFBQUFBQklBUEFBQUFBQUlJQUVCRkdBQWRpQndBQ2dBQ0FCQUFBQUFFZ0JBQUFBQUFBZ2dBQUFBQUFFNHFMZ0FLQUFJQUVRQUNCQUlBQndBckJBSUFBQUJJQkFBQUJvQUFBQUFBQUFJSUFET1RBd0JPa2lvQUJBSVFBTTFzL1A5T2tpb0FNNU1EQUlIRk1RQWpDQUVBQUFJSEFnQUFBQUFIRFFBQkFBQUFBd0JnQU1nQUF3Qk9BQUFBQUFTQUVRQUFBQUFDQ0FEQXV1Zi9IWWdjQUFvQUFnQVNBQUlFQWdBSEFDc0VBZ0FBQUVnRUFBQUdnQUFBQUFBQUFnZ0E5RTNyL3gzd0dBQUVBaEFBalNmay94M3dHQUQwVGV2L1VDTWdBQ01JQVFBQUFnY0NBQUFBQUFjTkFBRUFBQUFEQUdBQXlBQURBRTRBQUFBQUJJQVNBQUFBQUFJSUFBQUE4ZjhBQUFBQUNnQUNBQk1BQUFBRWdCTUFBQUFBQWdnQUFRRGkvKzBFNXY4S0FBSUFGQUFBQUFTQUZBQUFBQUFDQ0FBQkFQSC8yZ25NL3dvQUFnQVZBQUFBQklBVkFBQUFBQUlJQUFBQUR3RGFDY3ovQ2dBQ0FCWUFBQUFFZ0JZQUFBQUFBZ2dBQUFBZUFPMEU1djhLQUFJQUZ3QUFBQVNBRndBQUFBQUNDQUFBQUE4QUFBQUFBQW9BQWdBWUFBSUVBZ0FIQUNzRUFnQUFBRWdFQUFBR2dBQUFBQUFBQWdnQU01TVNBQUZvL1A4RUFoQUF6R3dMQUFGby9QOHpreElBTTVzREFDTUlBUUFBQWdjQ0FBQUFBQWNOQUFFQUFBQURBR0FBeUFBREFFNEFBQUFBQklBWUFBQUFBQUlJQU9DVGdBQmlZSkFBQ2dBQ0FCa0FBQUFFZ0JrQUFBQUFBZ2dBL1J1ZEFLT2xtUUFLQUFJQUdnQUFBQVdBR3dBQUFBb0FBZ0FiQUFRR0JBQUJBQUFBQlFZRUFBSUFBQUFLQmdFQUFRQUFCWUFjQUFBQUNnQUNBQndBQkFZRUFBSUFBQUFGQmdRQUF3QUFBQW9HQVFBQkFBQUZnQjBBQUFBS0FBSUFIUUFFQmdRQUF3QUFBQVVHQkFBRUFBQUFDZ1lCQUFFQUFBV0FIZ0FBQUFvQUFnQWVBQVFHQkFBRUFBQUFCUVlFQUFVQUFBQUFCZ0lBZ0FBQUFBV0FId0FBQUFvQUFnQWZBQVFHQkFBRkFBQUFCUVlFQUFZQUFBQUFCZ0lBZ0FBQUFBV0FJQUFBQUFvQUFnQWdBQVFHQkFBR0FBQUFCUVlFQUFjQUFBQUFCZ0lBZ0FBQUFBV0FJUUFBQUFvQUFnQWhBQVFHQkFBSEFBQUFCUVlFQUFnQUFBQUtCZ0VBQVFBQUJZQWlBQUFBQ2dBQ0FDSUFCQVlFQUFnQUFBQUZCZ1FBQ1FBQUFBb0dBUUFCQUFBRmdDTUFBQUFLQUFJQUl3QUVCZ1FBQ1FBQUFBVUdCQUFLQUFBQUFBWUNBSUFBQUFBRmdDUUFBQUFLQUFJQUpBQUVCZ1FBQ2dBQUFBVUdCQUFMQUFBQUFBWUNBSUFBQUFBRmdDVUFBQUFLQUFJQUpRQUVCZ1FBQ3dBQUFBVUdCQUFNQUFBQUFBWUNBSUFBQUFBRmdDWUFBQUFLQUFJQUpnQUVCZ1FBREFBQUFBVUdCQUFOQUFBQUFBWUNBSUFBQUFBRmdDY0FBQUFLQUFJQUp3QUVCZ1FBRFFBQUFBVUdCQUFPQUFBQUFBWUNBSUFBQUFBRmdDZ0FBQUFLQUFJQUtBQUVCZ1FBQ1FBQUFBVUdCQUFPQUFBQUFBWUNBSUFBQUFBRmdDa0FBQUFLQUFJQUtRQUVCZ1FBRFFBQUFBVUdCQUFQQUFBQUFBQUZnQ29BQUFBS0FBSUFLZ0FFQmdRQUR3QUFBQVVHQkFBUUFBQUFBQVlDQUlBQUFBQUZnQ3NBQUFBS0FBSUFLd0FFQmdRQUVBQUFBQVVHQkFBUkFBQUFBQVlDQUlBQUFBQUZnQ3dBQUFBS0FBSUFMQUFFQmdRQUVRQUFBQVVHQkFBU0FBQUFBQVlDQUlBQUFBQUZnQzBBQUFBS0FBSUFMUUFFQmdRQUVnQUFBQVVHQkFBVEFBQUFBQVlDQUlBQUFBQUZnQzRBQUFBS0FBSUFMZ0FFQmdRQUV3QUFBQVVHQkFBVUFBQUFBQVlDQUlBQUFBQUZnQzhBQUFBS0FBSUFMd0FFQmdRQUZBQUFBQVVHQkFBVkFBQUFBQVlDQUlBQUFBQUZnREFBQUFBS0FBSUFNQUFFQmdRQUZRQUFBQVVHQkFBV0FBQUFBQVlDQUlBQUFBQUZnREVBQUFBS0FBSUFNUUFFQmdRQUZnQUFBQVVHQkFBWEFBQUFBQVlDQUlBQUFBQUZnRElBQUFBS0FBSUFNZ0FFQmdRQUR3QUFBQVVHQkFBWEFBQUFBQVlDQUlBQUFBQUZnRE1BQUFBS0FBSUFNd0FFQmdRQUVnQUFBQVVHQkFBWEFBQUFBQVlDQUlBQUFBQUZnRFFBQUFBS0FBSUFOQUFFQmdRQUJ3QUFBQVVHQkFBWUFBQUFBQVlDQUlBQUFBQUZnRFVBQUFBS0FBSUFOUUFFQmdRQUdBQUFBQVVHQkFBWkFBQUFBQVlDQUlBQUFBQUZnRFlBQUFBS0FBSUFOZ0FFQmdRQUJBQUFBQVVHQkFBWkFBQUFBQVlDQUlBQUFBQUhnRGtBQUFBRUFoQUFPdCtXQUwxN2tRQTYzNVlBZGsxOEFBb0FBZ0EzQUFBS0FnQUVBQVFLQWdBQkFBMENEQUIyVFh3QU90K1dBQUFBQUFBT0Fnd0F2WHVSQURyZmxnQUFBQUFBRHdJTUFIWk5mQUNCRGF3QUFBQUFBQUFBQjRBNkFBQUFCQUlRQUhwVlVRRGpRRVFBZWxWUkFKMFNMd0FLQUFJQU9BQUFDZ0lBQkFBRUNnSUFBUUFOQWd3QW5SSXZBSHBWVVFBQUFBQUFEZ0lNQU9OQVJBQjZWVkVBQUFBQUFBOENEQUNkRWk4QXdJTm1BQUFBQUFBQUFBZUFPd0FBQUFRQ0VBQUFBQUFBMEgwa0FBQUFBQUJPcFJRQUNnQUNBRGtBRUFCSEFBQUFWR2hsY21VZ2FYTWdZU0IyWVd4bGJtTmxJRzl5SUdOb1lYSm5aU0JsY25KdmNpQnpiMjFsZDJobGNtVWdhVzRnZEdocGN5QmhjbTl0WVhScFl5QnplWE4wWlcwdUFBb0NBQVFBQkFvQ0FBRUFEUUlNQUU2bEZBQUFBQUFBQUFBQUFBNENEQURRZlNRQUFBQUFBQUFBQUFBUEFnd0FUcVVVQUlIWUR3QUFBQUFBQUFBSGdEd0FBQUFFQWhBQUFBQUFBRFF6Ky84QUFBQUE3UVRtL3dvQUFnQTZBQUFLQWdBRUFBUUtBZ0FCQUEwQ0RBRHRCT2IvQUFBQUFBQUFBQUFPQWd3QU5EUDcvd0FBQUFBQUFBQUFEd0lNQU8wRTV2OUdMaFVBQUFBQUFBQUFBQUFBQUFBQUFBQT0=</t>
        </r>
      </text>
    </comment>
    <comment ref="K356" authorId="0">
      <text>
        <r>
          <rPr>
            <sz val="9"/>
            <color indexed="81"/>
            <rFont val="Tahoma"/>
            <family val="2"/>
          </rPr>
          <t>QzE4SDE2TjZPfE1BU1RFUiBTSEVFVFBpY3R1cmUgMjg1fFZtcERSREF4TURBRUF3SUJBQUFBQUFBQUFBQUFBQUNBQUFBQUFBTUFGZ0FBQUVOb1pXMUVjbUYzSURFeUxqQXVNaTR4TURjMkJBSVFBRE5zNGYvYWljdi83MjMyQUphQXd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UxJR0JFV0NBUUFBQUFrQUJnSUJBQUFBQ1FBR1FnQUFCQUlBZ0FCQUE4SUFnQUJBQU9BT0FBQUFBUUNFQUF6Yk9ILzJvbkwvKzl0OWdDV2dNQUFCSUFCQUFBQUFBSUlBRlcwOGdCamRiVUFDZ0FDQUFJQUFnUUNBQWdBS3dRQ0FBRUFTQVFBQURjRUFRQUJCb0FBQUFBQUFBSUlBRlZVOWdCampiRUFCQUlRQUZVVTd3QmpqYkVBNzIzMkFKYUF3QUFqQ0FFQUFBSUhBZ0FBQUFVSEFRQUJBQWNPQUFFQUFBQURBR0FBeUFBREFFOUlBQUFBQUFTQUFnQUFBQUFDQ0FBNExOWUFJekNzQUFvQUFnQURBRGNFQVFBQkFBQUVnQU1BQUFBQUFnZ0FkZS9QQVBiWGpnQUtBQUlBQkFBM0JBRUFBUUFBQklBRUFBQUFBQUlJQUZobnN3QzJrb1VBQ2dBQ0FBVUFBQUFFZ0FVQUFBQUFBZ2dBbFNxdEFJbzZhQUFLQUFJQUJnQUFBQVNBQmdBQUFBQUNDQUIzb3BBQVN2VmVBQW9BQWdBSEFBQUFCSUFIQUFBQUFBSUlBQjFYZWdBMkNITUFDZ0FDQUFnQUFBQUVnQWdBQUFBQUFnZ0FBTTlkQVBiQ2FRQUtBQUlBQ1FBQ0JBSUFCd0FyQkFJQUFRQklCQUFBTndRQkFBRUdnQUFBQUFBQUFnZ0FNMkpoQVBZcVpnQUVBaEFBelR0YUFQWXFaZ0F6WW1FQVhKRjBBQ01JQVFBQUFnY0NBQUFBQlFjQkFBRUFCdzRBQVFBQUFBTUFZQURJQUFNQVRrZ0FBQUFBQklBSkFBQUFBQUlJQUQyU1Z3REpha3dBQ2dBQ0FBb0FBQUFFZ0FvQUFBQUFBZ2dBbDkxdEFOMVhPQUFLQUFJQUN3QUNCQUlBQndBckJBSUFBQUJJQkFBQUJvQUFBQUFBQUFJSUFNcHdjUURkdnpRQUJBSVFBR1JLYWdEZHZ6UUF5bkJ4QUJEek93QWpDQUVBQUFJSEFnQUFBQUFIRFFBQkFBQUFBd0JnQU1nQUF3Qk9BQUFBQUFTQUN3QUFBQUFDQ0FEVW9HY0FzZjhhQUFvQUFnQU1BQUFBQklBTUFBQUFBQUlJQUxjWVN3Qnh1aEVBQ2dBQ0FBMEFBQUFFZ0EwQUFBQUFBZ2dBWGMwMEFGM05KUUFLQUFJQURnQUFBQVNBRGdBQUFBQUNDQUFnQ2pzQWlTVkRBQW9BQWdBUEFBSUVBZ0FIQUNzRUFnQUFBRWdFQUFBR2dBQUFBQUFBQWdnQVU1MCtBSW1OUHdBRUFoQUE3WFkzQUltTlB3QlRuVDRBdk1CR0FDTUlBUUFBQWdjQ0FBQUFBQWNOQUFFQUFBQURBR0FBeUFBREFFNEFBQUFBQklBUEFBQUFBQUlJQUVCRkdBQWRpQndBQ2dBQ0FCQUFBQUFFZ0JBQUFBQUFBZ2dBQUFBQUFFNHFMZ0FLQUFJQUVRQUNCQUlBQndBckJBSUFBQUJJQkFBQUJvQUFBQUFBQUFJSUFET1RBd0JPa2lvQUJBSVFBTTFzL1A5T2tpb0FNNU1EQUlIRk1RQWpDQUVBQUFJSEFnQUFBQUFIRFFBQkFBQUFBd0JnQU1nQUF3Qk9BQUFBQUFTQUVRQUFBQUFDQ0FEQXV1Zi9IWWdjQUFvQUFnQVNBQUlFQWdBSEFDc0VBZ0FBQUVnRUFBQUdnQUFBQUFBQUFnZ0E5RTNyL3gzd0dBQUVBaEFBalNmay94M3dHQUQwVGV2L1VDTWdBQ01JQVFBQUFnY0NBQUFBQUFjTkFBRUFBQUFEQUdBQXlBQURBRTRBQUFBQUJJQVNBQUFBQUFJSUFBQUE4ZjhBQUFBQUNnQUNBQk1BQUFBRWdCTUFBQUFBQWdnQUFRRGkvKzBFNXY4S0FBSUFGQUFBQUFTQUZBQUFBQUFDQ0FBQkFQSC8yZ25NL3dvQUFnQVZBQUFBQklBVkFBQUFBQUlJQUFBQUR3RGFDY3ovQ2dBQ0FCWUFBQUFFZ0JZQUFBQUFBZ2dBQUFBZUFPMEU1djhLQUFJQUZ3QUFBQVNBRndBQUFBQUNDQUFBQUE4QUFBQUFBQW9BQWdBWUFBSUVBZ0FIQUNzRUFnQUFBRWdFQUFBR2dBQUFBQUFBQWdnQU01TVNBQUZvL1A4RUFoQUF6R3dMQUFGby9QOHpreElBTTVzREFDTUlBUUFBQWdjQ0FBQUFBQWNOQUFFQUFBQURBR0FBeUFBREFFNEFBQUFBQklBWUFBQUFBQUlJQU9DVGdBQmlZSkFBQ2dBQ0FCa0FBQUFFZ0JrQUFBQUFBZ2dBL1J1ZEFLT2xtUUFLQUFJQUdnQUFBQVdBR3dBQUFBb0FBZ0FiQUFRR0JBQUJBQUFBQlFZRUFBSUFBQUFLQmdFQUFRQUFCWUFjQUFBQUNnQUNBQndBQkFZRUFBSUFBQUFGQmdRQUF3QUFBQW9HQVFBQkFBQUZnQjBBQUFBS0FBSUFIUUFFQmdRQUF3QUFBQVVHQkFBRUFBQUFDZ1lCQUFFQUFBV0FIZ0FBQUFvQUFnQWVBQVFHQkFBRUFBQUFCUVlFQUFVQUFBQUFCZ0lBZ0FBQUFBV0FId0FBQUFvQUFnQWZBQVFHQkFBRkFBQUFCUVlFQUFZQUFBQUFCZ0lBZ0FBQUFBV0FJQUFBQUFvQUFnQWdBQVFHQkFBR0FBQUFCUVlFQUFjQUFBQUFCZ0lBZ0FBQUFBV0FJUUFBQUFvQUFnQWhBQVFHQkFBSEFBQUFCUVlFQUFnQUFBQUtCZ0VBQVFBQUJZQWlBQUFBQ2dBQ0FDSUFCQVlFQUFnQUFBQUZCZ1FBQ1FBQUFBb0dBUUFCQUFBRmdDTUFBQUFLQUFJQUl3QUVCZ1FBQ1FBQUFBVUdCQUFLQUFBQUFBWUNBSUFBQUFBRmdDUUFBQUFLQUFJQUpBQUVCZ1FBQ2dBQUFBVUdCQUFMQUFBQUFBWUNBSUFBQUFBRmdDVUFBQUFLQUFJQUpRQUVCZ1FBQ3dBQUFBVUdCQUFNQUFBQUFBWUNBSUFBQUFBRmdDWUFBQUFLQUFJQUpnQUVCZ1FBREFBQUFBVUdCQUFOQUFBQUFBWUNBSUFBQUFBRmdDY0FBQUFLQUFJQUp3QUVCZ1FBRFFBQUFBVUdCQUFPQUFBQUFBWUNBSUFBQUFBRmdDZ0FBQUFLQUFJQUtBQUVCZ1FBQ1FBQUFBVUdCQUFPQUFBQUFBWUNBSUFBQUFBRmdDa0FBQUFLQUFJQUtRQUVCZ1FBRFFBQUFBVUdCQUFQQUFBQUFBQUZnQ29BQUFBS0FBSUFLZ0FFQmdRQUR3QUFBQVVHQkFBUUFBQUFBQVlDQUlBQUFBQUZnQ3NBQUFBS0FBSUFLd0FFQmdRQUVBQUFBQVVHQkFBUkFBQUFBQVlDQUlBQUFBQUZnQ3dBQUFBS0FBSUFMQUFFQmdRQUVRQUFBQVVHQkFBU0FBQUFBQVlDQUlBQUFBQUZnQzBBQUFBS0FBSUFMUUFFQmdRQUVnQUFBQVVHQkFBVEFBQUFBQVlDQUlBQUFBQUZnQzRBQUFBS0FBSUFMZ0FFQmdRQUV3QUFBQVVHQkFBVUFBQUFBQVlDQUlBQUFBQUZnQzhBQUFBS0FBSUFMd0FFQmdRQUZBQUFBQVVHQkFBVkFBQUFBQVlDQUlBQUFBQUZnREFBQUFBS0FBSUFNQUFFQmdRQUZRQUFBQVVHQkFBV0FBQUFBQVlDQUlBQUFBQUZnREVBQUFBS0FBSUFNUUFFQmdRQUZnQUFBQVVHQkFBWEFBQUFBQVlDQUlBQUFBQUZnRElBQUFBS0FBSUFNZ0FFQmdRQUR3QUFBQVVHQkFBWEFBQUFBQVlDQUlBQUFBQUZnRE1BQUFBS0FBSUFNd0FFQmdRQUVnQUFBQVVHQkFBWEFBQUFBQVlDQUlBQUFBQUZnRFFBQUFBS0FBSUFOQUFFQmdRQUJ3QUFBQVVHQkFBWUFBQUFBQVlDQUlBQUFBQUZnRFVBQUFBS0FBSUFOUUFFQmdRQUdBQUFBQVVHQkFBWkFBQUFBQVlDQUlBQUFBQUZnRFlBQUFBS0FBSUFOZ0FFQmdRQUJBQUFBQVVHQkFBWkFBQUFBQVlDQUlBQUFBQUhnRGtBQUFBRUFoQUFPdCtXQUwxN2tRQTYzNVlBZGsxOEFBb0FBZ0EzQUFBS0FnQUVBQVFLQWdBQkFBMENEQUIyVFh3QU90K1dBQUFBQUFBT0Fnd0F2WHVSQURyZmxnQUFBQUFBRHdJTUFIWk5mQUNCRGF3QUFBQUFBQUFBQjRBNkFBQUFCQUlRQUhwVlVRRGpRRVFBZWxWUkFKMFNMd0FLQUFJQU9BQUFDZ0lBQkFBRUNnSUFBUUFOQWd3QW5SSXZBSHBWVVFBQUFBQUFEZ0lNQU9OQVJBQjZWVkVBQUFBQUFBOENEQUNkRWk4QXdJTm1BQUFBQUFBQUFBZUFPd0FBQUFRQ0VBQUFBQUFBMEgwa0FBQUFBQUJPcFJRQUNnQUNBRGtBRUFCSEFBQUFWR2hsY21VZ2FYTWdZU0IyWVd4bGJtTmxJRzl5SUdOb1lYSm5aU0JsY25KdmNpQnpiMjFsZDJobGNtVWdhVzRnZEdocGN5QmhjbTl0WVhScFl5QnplWE4wWlcwdUFBb0NBQVFBQkFvQ0FBRUFEUUlNQUU2bEZBQUFBQUFBQUFBQUFBNENEQURRZlNRQUFBQUFBQUFBQUFBUEFnd0FUcVVVQUlIWUR3QUFBQUFBQUFBSGdEd0FBQUFFQWhBQUFBQUFBRFF6Ky84QUFBQUE3UVRtL3dvQUFnQTZBQUFLQWdBRUFBUUtBZ0FCQUEwQ0RBRHRCT2IvQUFBQUFBQUFBQUFPQWd3QU5EUDcvd0FBQUFBQUFBQUFEd0lNQU8wRTV2OUdMaFVBQUFBQUFBQUFBQUFBQUFBQUFBQT0=</t>
        </r>
      </text>
    </comment>
    <comment ref="K357" authorId="0">
      <text>
        <r>
          <rPr>
            <b/>
            <sz val="9"/>
            <color indexed="81"/>
            <rFont val="Tahoma"/>
            <family val="2"/>
          </rPr>
          <t>QzEwSDEzTjNPNVN8TUFTVEVSIFNIRUVUUGljdHVyZSAzODl8Vm1wRFJEQXhNREFFQXdJQkFBQUFBQUFBQUFBQUFBQ0FBQUFBQUFNQUZnQUFBRU5vWlcxRWNtRjNJREV5TGpBdU1pNHhNRGMyQkFJUUFPMWt4UC8xMHhqL09xTXpBQURZS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EFBQUFCQUlRQUFBQUFBQUFBQUFBQUVCeUJBREFxZ01XQ0FRQUFBQWtBQmdJQkFBQUFDUUFHUWdBQUJBSUFnQUJBQThJQWdBQkFBT0FLZ0FBQUFRQ0VBRHRaTVQvOWRNWS96cWpNd0FBMkNFQUJJQUJBQUFBQUFJSUFBQUEwLy9IRHJML0NnQUNBQUlBTndRQkFBRUFBQVNBQWdBQUFBQUNDQUFBQU9MLzJnbk0vd29BQWdBREFBQUFCSUFEQUFBQUFBSUlBQUFBMC8vdEJPYi9DZ0FDQUFRQU53UUJBQUVBQUFTQUJBQUFBQUFDQ0FBQkFPTC9BQUFBQUFvQUFnQUZBQUlFQWdBUUFDc0VBZ0FBQUVnRUFBQUdnQUFBQUFBQUFnZ0FBYURsL3dDay9QOEVBaEFBQVdEZS93Q2svUCthdWVYL1prb0RBQ01JQVFBQUFnY0NBQUFBQUFjTkFBRUFBQUFEQUdBQXlBQURBRk1BQUFBQUJJQUZBQUFBQUFJSUFBRUE0djhBQUI0QUNnQUNBQVlBQWdRQ0FBZ0FLd1FDQUFBQVNBUUFBRGNFQVFBQkJvQUFBQUFBQUFJSUFBQ2c1ZjhBR0JvQUJBSVFBQUJnM3Y4QUdCb0Ftcm5sL3dEWUlRQWpDQUVBQUFJSEFnQUFBQUFIRFFBQkFBQUFBd0JnQU1nQUF3QlBBQUFBQUFTQUJnQUFBQUFDQ0FEdEJNai9BQUFQQUFvQUFnQUhBQUlFQWdBSUFDc0VBZ0FBQUVnRUFBQTNCQUVBQVFhQUFBQUFBQUFDQ0FEdHBNdi9BQmdMQUFRQ0VBRHRaTVQvQUJnTEFJZSt5LzhBMkJJQUl3Z0JBQUFDQndJQUFBQUFCdzBBQVFBQUFBTUFZQURJQUFNQVR3QUFBQUFFZ0FjQUFBQUFBZ2dBQUFBQUFBQUFBQUFLQUFJQUNBQTNCQUVBQVFBQUJJQUlBQUFBQUFJSUFBQUFEd0R0Qk9iL0NnQUNBQWtBTndRQkFBRUFBQVNBQ1FBQUFBQUNDQUFBQUFBQTJnbk0vd29BQWdBS0FBSUVBZ0FIQUNzRUFnQUFBRWdFQUFBR2dBQUFBQUFBQWdnQU01TURBTnB4eVA4RUFoQUF6V3o4LzlweHlQOHprd01BRGFYUC95TUlBUUFBQWdjQ0FBQUFBQWNOQUFFQUFBQURBR0FBeUFBREFFNEFBQUFBQklBS0FBQUFBQUlJQVAvL0RnREhEckwvQ2dBQ0FBc0FBZ1FDQUFjQUt3UUNBQUFBU0FRQUFEY0VBUUFCQm9BQUFBQUFBQUlJQURPVEVnREhkcTcvQkFJUUFNeHNDd0RIZHE3L001TVNBUHFwdGY4akNBRUFBQUlIQWdBQUFBQUhEUUFCQUFBQUF3QmdBTWdBQXdCT0FBQUFBQVNBQ3dBQUFBQUNDQUFBQUFBQXRCT1kvd29BQWdBTUFEY0VBUUFCQUFBRWdBd0FBQUFBQWdnQS8vOE9BS0FZZnY4S0FBSUFEUUFBQUFTQURRQUFBQUFDQ0FCRHpBSUFtYkJpL3dvQUFnQU9BQUlFQWdBSUFDc0VBZ0FBQUVnRUFBQUdnQUFBQUFBQUFnZ0FRMndHQUpuSVh2OEVBaEFBUkN6Ly81bklYdi9jaFFZQW1ZaG0veU1JQVFBQUFnY0NBQUFBQUFjTkFBRUFBQUFEQUdBQXlBQURBRThBQUFBQUJJQU9BQUFBQUFJSUFKMFhHUUN0blU3L0NnQUNBQThBQUFBRWdBOEFBQUFBQWdnQXNCSXpBSzJkWGY4S0FBSUFFQUFBQUFTQUVBQUFBQUFDQ0FEdDFTd0EyZlY2L3dvQUFnQVJBQUFBQklBUkFBQUFBQUlJQU5iMEZRQy94ekQvQ2dBQ0FCSUFBZ1FDQUFjQUt3UUNBQUFBSVFRQkFBRklCQUFBQm9BQUFBQUFBQUlJQUFtSUdRQy9MeTMvQkFJUUFOWTBFUUMvTHkzL0NZZ1pBSXk4T1A4akNBRUFBQUlIQWdBQUFBVUhBUUFCQUFjT0FBRUFBQUFEQUdBQXlBQURBRTRyQUFBQUFBU0FFZ0FBQUFBQ0NBRFBqUHIvQXBRay93b0FBZ0FUQUFJRUFnQUlBQ3NFQWdBQUFFZ0VBQUEzQkFFQUFRYUFBQUFBQUFBQ0NBRFBMUDcvQXF3Zy93UUNFQURQN1BiL0Fxd2cvMmxHL3Y4Q2JDai9Jd2dCQUFBQ0J3SUFBQUFBQncwQUFRQUFBQU1BWUFESUFBTUFUd0FBQUFBRWdCTUFBQUFBQWdnQUZqb3VBSTRsSC84S0FBSUFGQUFDQkFJQUNBQXJCQUlBQUFBaEJBRUEvMGdFQUFBM0JBRUFBUWFBQUFBQUFBQUNDQUFXMmpFQWpnMGovd1FDRUFBV21pb0E5ZE1ZLzYvek1RQ09EU1AvSXdnQkFQOEJCd0VBL3dJSEFnQUFBQVVIQVFBREFBY09BQUVBQUFBREFHQUF5QUFEQUU4dEFBQUFBQVdBRlFBQUFBb0FBZ0FWQUFRR0JBQUJBQUFBQlFZRUFBSUFBQUFLQmdFQUFRQUFCWUFXQUFBQUNnQUNBQllBQkFZRUFBSUFBQUFGQmdRQUF3QUFBQW9HQVFBQkFBQUZnQmNBQUFBS0FBSUFGd0FFQmdRQUF3QUFBQVVHQkFBRUFBQUFDZ1lCQUFFQUFBV0FHQUFBQUFvQUFnQVlBQVFHQkFBRUFBQUFCUVlFQUFVQUFBQUFCZ0lBQWdBQUFBV0FHUUFBQUFvQUFnQVpBQVFHQkFBRUFBQUFCUVlFQUFZQUFBQUFCZ0lBQWdBQUFBV0FHZ0FBQUFvQUFnQWFBQVFHQkFBRUFBQUFCUVlFQUFjQUFBQUtCZ0VBQVFBQUJZQWJBQUFBQ2dBQ0FCc0FCQVlFQUFjQUFBQUZCZ1FBQ0FBQUFBb0dBUUFCQUFBRmdCd0FBQUFLQUFJQUhBQUVCZ1FBQ0FBQUFBVUdCQUFKQUFBQUNnWUJBQUVBQUFXQUhRQUFBQW9BQWdBZEFBUUdCQUFDQUFBQUJRWUVBQWtBQUFBS0JnRUFBUUFBQllBZUFBQUFDZ0FDQUI0QUJBWUVBQWtBQUFBRkJnUUFDZ0FBQUFvR0FRQUJBQUFGZ0I4QUFBQUtBQUlBSHdBRUJnUUFDZ0FBQUFVR0JBQUxBQUFBQUFZQ0FBSUFBd1lDQUFFQUN3WVFBQUFBQUFBZUFBQUFBQUFBQUNBQUFBQUFBQVdBSUFBQUFBb0FBZ0FnQUFRR0JBQUxBQUFBQlFZRUFBd0FBQUFLQmdFQUFRQUFCWUFoQUFBQUNnQUNBQ0VBQkFZRUFBd0FBQUFGQmdRQURRQUFBQUFHQWdDQUFBQUFCWUFpQUFBQUNnQUNBQ0lBQkFZRUFBMEFBQUFGQmdRQURnQUFBQUFHQWdDQUFBQUFCWUFqQUFBQUNnQUNBQ01BQkFZRUFBNEFBQUFGQmdRQUR3QUFBQUFHQWdDQUFBQUFCWUFrQUFBQUNnQUNBQ1FBQkFZRUFBOEFBQUFGQmdRQUVBQUFBQUFHQWdDQUFBQUFCWUFsQUFBQUNnQUNBQ1VBQkFZRUFBd0FBQUFGQmdRQUVBQUFBQUFHQWdDQUFBQUFCWUFtQUFBQUNnQUNBQ1lBQkFZRUFBNEFBQUFGQmdRQUVRQUFBQW9HQVFBQkFBQUZnQ2NBQUFBS0FBSUFKd0FFQmdRQUVRQUFBQVVHQkFBU0FBQUFBQVlDQUFJQUFBQUZnQ2dBQUFBS0FBSUFLQUFFQmdRQUVRQUFBQVVHQkFBVEFBQUFDZ1lCQUFFQUFBZUFLd0FBQUFRQ0VBQi93aHNBWk5kMy8zL0NHd0RpL21mL0NnQUNBQ2tBQUFvQ0FBUUFCQW9DQUFFQURRSU1BT0wrWi85L3doc0FBQUFBQUE0Q0RBQmsxM2YvZjhJYkFBQUFBQUFQQWd3QTR2NW4vd0diS3dBQUFBQUFBQUFBQUFBQUFBQUFBQT09</t>
        </r>
      </text>
    </comment>
    <comment ref="J358" authorId="0">
      <text>
        <r>
          <rPr>
            <sz val="9"/>
            <color indexed="81"/>
            <rFont val="Tahoma"/>
            <family val="2"/>
          </rPr>
          <t>QzE2SDE3TjVTfE1BU1RFUiBTSEVFVFBpY3R1cmUgNzExfFZtcERSREF4TURBRUF3SUJBQUFBQUFBQUFBQUFBQUNBQUFBQUFBTUFGZ0FBQUVOb1pXMUVjbUYzSURFeUxqQXVNaTR4TURjMkJBSVFBTjFvcGY4OGhHai83TjFHQUlVQW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NBQUFBQkFJUUFBQUFBQUFBQUFBQUFBQnhCR3RNYXdVV0NBUUFBQUFrQUJnSUJBQUFBQ1FBR1FnQUFCQUlBZ0FCQUE4SUFnQUJBQU9BTWdBQUFBUUNFQURkYUtYL1BJUm8vK3pkUmdDRkFIWUFCSUFCQUFBQUFBSUlBTWFOKy8rRkNHY0FDZ0FDQUFJQUFnUUNBQWNBS3dRQ0FBSUFTQVFBQURjRUFRQUJCb0FBQUFBQUFBSUlBUGtnLy8rRmNHTUFCQUlRQUpQNjkvK0ZjR01BSzFRQkFJVUFkZ0FqQ0FFQUFBSUhBZ0FBQUFVSEFRQUJBQWNQQUFFQUFBQURBR0FBeUFBREFFNUlNZ0FBQUFBRWdBSUFBQUFBQWdnQWlNb0JBRml3U1FBS0FBSUFBd0FBQUFTQUF3QUFBQUFDQ0FDbFVoNEFHR3RBQUFvQUFnQUVBQUlFQWdBSEFDc0VBZ0FBQUVnRUFBQUdnQUFBQUFBQUFnZ0EyT1VoQUJqVFBBQUVBaEFBY3I4YUFCalRQQURZNVNFQVN3WkVBQ01JQVFBQUFnY0NBQUFBQUFjTkFBRUFBQUFEQUdBQXlBQURBRTRBQUFBQUJJQUVBQUFBQUFJSUFHaVBKQURzRWlNQUNnQUNBQVVBQUFBRWdBVUFBQUFBQWdnQWhSZEJBS3pOR1FBS0FBSUFCZ0FDQkFJQUJ3QXJCQUlBQWdCSUJBQUFOd1FCQUFFR2dBQUFBQUFBQWdnQXVhcEVBS3hsSFFBRUFoQUFVb1E5QUt6VkNnRHMzVVlBckdVZEFDTUlBUUQvQVFjQkFQOENCd0lBQUFBRkJ3RUFBd0FIRHdBQkFBQUFBd0JnQU1nQUF3Qk9TRElBQUFBQUJJQUdBQUFBQUFJSUFBNUVEZ0FBQUE4QUNnQUNBQWNBQUFBRWdBY0FBQUFBQWdnQURrUU9BQUFBOGY4S0FBSUFDQUFBQUFTQUNBQUFBQUFDQ0FCb2p5UUFGTzNjL3dvQUFnQUpBRGNFQVFBQkFBQUVnQWtBQUFBQUFnZ0FwVkllQU9pVXYvOEtBQUlBQ2dBM0JBRUFBUUFBQklBS0FBQUFBQUlJQUlqS0FRQ29UN2IvQ2dBQ0FBc0FBZ1FDQUFjQUt3UUNBQUFBU0FRQUFBYUFBQUFBQUFBQ0NBQzdYUVVBcUxleS93UUNFQUJXTi83L3FMZXkvN3RkQlFEYjZybi9Jd2dCQUFBQ0J3SUFBQUFBQncwQUFRQUFBQU1BWUFESUFBTUFUZ0FBQUFBRWdBc0FBQUFBQWdnQXhvMzcvM3YzbVA4S0FBSUFEQUEzQkFFQUFRQUFCSUFNQUFBQUFBSUlBS2tGMy84N3NvLy9DZ0FDQUEwQUFBQUVnQTBBQUFBQUFnZ0E1c2pZL3c5YWN2OEtBQUlBRGdBQUFBU0FEZ0FBQUFBQ0NBREpRTHovemhScC93b0FBZ0FQQUFBQUJJQVBBQUFBQUFJSUFHNzFwZis3SjMzL0NnQUNBQkFBQUFBRWdCQUFBQUFBQWdnQU1US3MvK2QvbXY4S0FBSUFFUUFBQUFTQUVRQUFBQUFDQ0FCUHVzai9KOFdqL3dvQUFnQVNBQUFBQklBU0FBQUFBQUlJQUM5LzYvK1VZc3IvQ2dBQ0FCTUFOd1FCQUFFQUFBU0FFd0FBQUFBQ0NBRHl1L0gvd0xybi93b0FBZ0FVQUFBQUJJQVVBQUFBQUFJSUFNRVo0UDhBQUFBQUNnQUNBQlVBQWdRQ0FCQUFLd1FDQUFBQVNBUUFBQWFBQUFBQUFBQUNDQURCdWVQL0FLVDgvd1FDRUFEQmVkei9BS1Q4LzF2VDQvOW1TZ01BSXdnQkFBQUNCd0lBQUFBQUJ3MEFBUUFBQUFNQVlBRElBQU1BVXdBQUFBQUVnQlVBQUFBQUFnZ0E4cnZ4LzBCRkdBQUtBQUlBRmdBQUFBU0FGZ0FBQUFBQ0NBQXZmK3YvYkowMUFBb0FBZ0FYQUFJRUFnQUhBQ3NFQWdBQUFFZ0VBQUFHZ0FBQUFBQUFBZ2dBWWhMdi8yd0ZNZ0FFQWhBQS9Pdm4vMndGTWdCaUV1Ly9uemc1QUNNSUFRQUFBZ2NDQUFBQUFBY05BQUVBQUFBREFHQUF5QUFEQUU0QUFBQUFCWUFZQUFBQUNnQUNBQmdBQkFZRUFBRUFBQUFGQmdRQUFnQUFBQW9HQVFBQkFBQUZnQmtBQUFBS0FBSUFHUUFFQmdRQUFnQUFBQVVHQkFBREFBQUFBQVlDQUlBQUFBQUZnQm9BQUFBS0FBSUFHZ0FFQmdRQUF3QUFBQVVHQkFBRUFBQUFBQVlDQUlBQUFBQUZnQnNBQUFBS0FBSUFHd0FFQmdRQUJBQUFBQVVHQkFBRkFBQUFDZ1lCQUFFQUFBV0FIQUFBQUFvQUFnQWNBQVFHQkFBRUFBQUFCUVlFQUFZQUFBQUFCZ0lBZ0FBQUFBV0FIUUFBQUFvQUFnQWRBQVFHQkFBR0FBQUFCUVlFQUFjQUFBQUFCZ0lBZ0FBQUFBV0FIZ0FBQUFvQUFnQWVBQVFHQkFBSEFBQUFCUVlFQUFnQUFBQUtCZ0VBQVFBQUJZQWZBQUFBQ2dBQ0FCOEFCQVlFQUFnQUFBQUZCZ1FBQ1FBQUFBb0dBUUFCQUFBRmdDQUFBQUFLQUFJQUlBQUVCZ1FBQ1FBQUFBVUdCQUFLQUFBQUNnWUJBQUVBQUFXQUlRQUFBQW9BQWdBaEFBUUdCQUFLQUFBQUJRWUVBQXNBQUFBS0JnRUFBUUFBQllBaUFBQUFDZ0FDQUNJQUJBWUVBQXNBQUFBRkJnUUFEQUFBQUFvR0FRQUJBQUFGZ0NNQUFBQUtBQUlBSXdBRUJnUUFEQUFBQUFVR0JBQU5BQUFBQUFZQ0FJQUFBQUFGZ0NRQUFBQUtBQUlBSkFBRUJnUUFEUUFBQUFVR0JBQU9BQUFBQUFZQ0FJQUFBQUFGZ0NVQUFBQUtBQUlBSlFBRUJnUUFEZ0FBQUFVR0JBQVBBQUFBQUFZQ0FJQUFBQUFGZ0NZQUFBQUtBQUlBSmdBRUJnUUFEd0FBQUFVR0JBQVFBQUFBQUFZQ0FJQUFBQUFGZ0NjQUFBQUtBQUlBSndBRUJnUUFFQUFBQUFVR0JBQVJBQUFBQUFZQ0FJQUFBQUFGZ0NnQUFBQUtBQUlBS0FBRUJnUUFEQUFBQUFVR0JBQVJBQUFBQUFZQ0FJQUFBQUFGZ0NrQUFBQUtBQUlBS1FBRUJnUUFDZ0FBQUFVR0JBQVNBQUFBQ2dZQkFBRUFBQVdBS2dBQUFBb0FBZ0FxQUFRR0JBQVNBQUFBQlFZRUFCTUFBQUFLQmdFQUFRQUFCWUFyQUFBQUNnQUNBQ3NBQkFZRUFBY0FBQUFGQmdRQUV3QUFBQUFHQWdDQUFBQUFCWUFzQUFBQUNnQUNBQ3dBQkFZRUFCTUFBQUFGQmdRQUZBQUFBQUFHQWdDQUFBQUFCWUF0QUFBQUNnQUNBQzBBQkFZRUFCUUFBQUFGQmdRQUZRQUFBQUFHQWdDQUFBQUFCWUF1QUFBQUNnQUNBQzRBQkFZRUFBWUFBQUFGQmdRQUZRQUFBQUFHQWdDQUFBQUFCWUF2QUFBQUNnQUNBQzhBQkFZRUFCVUFBQUFGQmdRQUZnQUFBQUFHQWdDQUFBQUFCWUF3QUFBQUNnQUNBREFBQkFZRUFBSUFBQUFGQmdRQUZnQUFBQUFHQWdDQUFBQUFCNEF6QUFBQUJBSVFBRXNIQ0FCeWhrRUFTd2NJQUN4WUxBQUtBQUlBTVFBQUNnSUFCQUFFQ2dJQUFRQU5BZ3dBTEZnc0FFc0hDQUFBQUFBQURnSU1BSEtHUVFCTEJ3Z0FBQUFBQUE4Q0RBQXNXQ3dBa2pVZEFBQUFBQUFBQUFlQU5BQUFBQVFDRUFEQm52bi9nZGdQQU1HZStmOEFBQUFBQ2dBQ0FESUFBQW9DQUFRQUJBb0NBQUVBRFFJTUFBQUFBQURCbnZuL0FBQUFBQTRDREFDQjJBOEF3Wjc1L3dBQUFBQVBBZ3dBQUFBQUFFRjNDUUFBQUFBQUFBQUhnRFVBQUFBRUFoQUFqSDNDLzBHYm0vK01mY0wvKzJ5Ry93b0FBZ0F6QUFBS0FnQUVBQVFLQWdBQkFBMENEQUQ3YkliL2pIM0Mvd0FBQUFBT0Fnd0FRWnViLzR4OXd2OEFBQUFBRHdJTUFQdHNodi9TcTlmL0FBQUFBQUFBQUFBQUFBQUFBQUE9</t>
        </r>
      </text>
    </comment>
    <comment ref="K358" authorId="0">
      <text>
        <r>
          <rPr>
            <sz val="9"/>
            <color indexed="81"/>
            <rFont val="Tahoma"/>
            <family val="2"/>
          </rPr>
          <t>QzE2SDE3TjVTfE1BU1RFUiBTSEVFVFBpY3R1cmUgNzExfFZtcERSREF4TURBRUF3SUJBQUFBQUFBQUFBQUFBQUNBQUFBQUFBTUFGZ0FBQUVOb1pXMUVjbUYzSURFeUxqQXVNaTR4TURjMkJBSVFBTjFvcGY4OGhHai83TjFHQUlVQW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NBQUFBQkFJUUFBQUFBQUFBQUFBQUFBQnhCR3RNYXdVV0NBUUFBQUFrQUJnSUJBQUFBQ1FBR1FnQUFCQUlBZ0FCQUE4SUFnQUJBQU9BTWdBQUFBUUNFQURkYUtYL1BJUm8vK3pkUmdDRkFIWUFCSUFCQUFBQUFBSUlBTWFOKy8rRkNHY0FDZ0FDQUFJQUFnUUNBQWNBS3dRQ0FBSUFTQVFBQURjRUFRQUJCb0FBQUFBQUFBSUlBUGtnLy8rRmNHTUFCQUlRQUpQNjkvK0ZjR01BSzFRQkFJVUFkZ0FqQ0FFQUFBSUhBZ0FBQUFVSEFRQUJBQWNQQUFFQUFBQURBR0FBeUFBREFFNUlNZ0FBQUFBRWdBSUFBQUFBQWdnQWlNb0JBRml3U1FBS0FBSUFBd0FBQUFTQUF3QUFBQUFDQ0FDbFVoNEFHR3RBQUFvQUFnQUVBQUlFQWdBSEFDc0VBZ0FBQUVnRUFBQUdnQUFBQUFBQUFnZ0EyT1VoQUJqVFBBQUVBaEFBY3I4YUFCalRQQURZNVNFQVN3WkVBQ01JQVFBQUFnY0NBQUFBQUFjTkFBRUFBQUFEQUdBQXlBQURBRTRBQUFBQUJJQUVBQUFBQUFJSUFHaVBKQURzRWlNQUNnQUNBQVVBQUFBRWdBVUFBQUFBQWdnQWhSZEJBS3pOR1FBS0FBSUFCZ0FDQkFJQUJ3QXJCQUlBQWdCSUJBQUFOd1FCQUFFR2dBQUFBQUFBQWdnQXVhcEVBS3hsSFFBRUFoQUFVb1E5QUt6VkNnRHMzVVlBckdVZEFDTUlBUUQvQVFjQkFQOENCd0lBQUFBRkJ3RUFBd0FIRHdBQkFBQUFBd0JnQU1nQUF3Qk9TRElBQUFBQUJJQUdBQUFBQUFJSUFBNUVEZ0FBQUE4QUNnQUNBQWNBQUFBRWdBY0FBQUFBQWdnQURrUU9BQUFBOGY4S0FBSUFDQUFBQUFTQUNBQUFBQUFDQ0FCb2p5UUFGTzNjL3dvQUFnQUpBRGNFQVFBQkFBQUVnQWtBQUFBQUFnZ0FwVkllQU9pVXYvOEtBQUlBQ2dBM0JBRUFBUUFBQklBS0FBQUFBQUlJQUlqS0FRQ29UN2IvQ2dBQ0FBc0FBZ1FDQUFjQUt3UUNBQUFBU0FRQUFBYUFBQUFBQUFBQ0NBQzdYUVVBcUxleS93UUNFQUJXTi83L3FMZXkvN3RkQlFEYjZybi9Jd2dCQUFBQ0J3SUFBQUFBQncwQUFRQUFBQU1BWUFESUFBTUFUZ0FBQUFBRWdBc0FBQUFBQWdnQXhvMzcvM3YzbVA4S0FBSUFEQUEzQkFFQUFRQUFCSUFNQUFBQUFBSUlBS2tGMy84N3NvLy9DZ0FDQUEwQUFBQUVnQTBBQUFBQUFnZ0E1c2pZL3c5YWN2OEtBQUlBRGdBQUFBU0FEZ0FBQUFBQ0NBREpRTHovemhScC93b0FBZ0FQQUFBQUJJQVBBQUFBQUFJSUFHNzFwZis3SjMzL0NnQUNBQkFBQUFBRWdCQUFBQUFBQWdnQU1US3MvK2QvbXY4S0FBSUFFUUFBQUFTQUVRQUFBQUFDQ0FCUHVzai9KOFdqL3dvQUFnQVNBQUFBQklBU0FBQUFBQUlJQUM5LzYvK1VZc3IvQ2dBQ0FCTUFOd1FCQUFFQUFBU0FFd0FBQUFBQ0NBRHl1L0gvd0xybi93b0FBZ0FVQUFBQUJJQVVBQUFBQUFJSUFNRVo0UDhBQUFBQUNnQUNBQlVBQWdRQ0FCQUFLd1FDQUFBQVNBUUFBQWFBQUFBQUFBQUNDQURCdWVQL0FLVDgvd1FDRUFEQmVkei9BS1Q4LzF2VDQvOW1TZ01BSXdnQkFBQUNCd0lBQUFBQUJ3MEFBUUFBQUFNQVlBRElBQU1BVXdBQUFBQUVnQlVBQUFBQUFnZ0E4cnZ4LzBCRkdBQUtBQUlBRmdBQUFBU0FGZ0FBQUFBQ0NBQXZmK3YvYkowMUFBb0FBZ0FYQUFJRUFnQUhBQ3NFQWdBQUFFZ0VBQUFHZ0FBQUFBQUFBZ2dBWWhMdi8yd0ZNZ0FFQWhBQS9Pdm4vMndGTWdCaUV1Ly9uemc1QUNNSUFRQUFBZ2NDQUFBQUFBY05BQUVBQUFBREFHQUF5QUFEQUU0QUFBQUFCWUFZQUFBQUNnQUNBQmdBQkFZRUFBRUFBQUFGQmdRQUFnQUFBQW9HQVFBQkFBQUZnQmtBQUFBS0FBSUFHUUFFQmdRQUFnQUFBQVVHQkFBREFBQUFBQVlDQUlBQUFBQUZnQm9BQUFBS0FBSUFHZ0FFQmdRQUF3QUFBQVVHQkFBRUFBQUFBQVlDQUlBQUFBQUZnQnNBQUFBS0FBSUFHd0FFQmdRQUJBQUFBQVVHQkFBRkFBQUFDZ1lCQUFFQUFBV0FIQUFBQUFvQUFnQWNBQVFHQkFBRUFBQUFCUVlFQUFZQUFBQUFCZ0lBZ0FBQUFBV0FIUUFBQUFvQUFnQWRBQVFHQkFBR0FBQUFCUVlFQUFjQUFBQUFCZ0lBZ0FBQUFBV0FIZ0FBQUFvQUFnQWVBQVFHQkFBSEFBQUFCUVlFQUFnQUFBQUtCZ0VBQVFBQUJZQWZBQUFBQ2dBQ0FCOEFCQVlFQUFnQUFBQUZCZ1FBQ1FBQUFBb0dBUUFCQUFBRmdDQUFBQUFLQUFJQUlBQUVCZ1FBQ1FBQUFBVUdCQUFLQUFBQUNnWUJBQUVBQUFXQUlRQUFBQW9BQWdBaEFBUUdCQUFLQUFBQUJRWUVBQXNBQUFBS0JnRUFBUUFBQllBaUFBQUFDZ0FDQUNJQUJBWUVBQXNBQUFBRkJnUUFEQUFBQUFvR0FRQUJBQUFGZ0NNQUFBQUtBQUlBSXdBRUJnUUFEQUFBQUFVR0JBQU5BQUFBQUFZQ0FJQUFBQUFGZ0NRQUFBQUtBQUlBSkFBRUJnUUFEUUFBQUFVR0JBQU9BQUFBQUFZQ0FJQUFBQUFGZ0NVQUFBQUtBQUlBSlFBRUJnUUFEZ0FBQUFVR0JBQVBBQUFBQUFZQ0FJQUFBQUFGZ0NZQUFBQUtBQUlBSmdBRUJnUUFEd0FBQUFVR0JBQVFBQUFBQUFZQ0FJQUFBQUFGZ0NjQUFBQUtBQUlBSndBRUJnUUFFQUFBQUFVR0JBQVJBQUFBQUFZQ0FJQUFBQUFGZ0NnQUFBQUtBQUlBS0FBRUJnUUFEQUFBQUFVR0JBQVJBQUFBQUFZQ0FJQUFBQUFGZ0NrQUFBQUtBQUlBS1FBRUJnUUFDZ0FBQUFVR0JBQVNBQUFBQ2dZQkFBRUFBQVdBS2dBQUFBb0FBZ0FxQUFRR0JBQVNBQUFBQlFZRUFCTUFBQUFLQmdFQUFRQUFCWUFyQUFBQUNnQUNBQ3NBQkFZRUFBY0FBQUFGQmdRQUV3QUFBQUFHQWdDQUFBQUFCWUFzQUFBQUNnQUNBQ3dBQkFZRUFCTUFBQUFGQmdRQUZBQUFBQUFHQWdDQUFBQUFCWUF0QUFBQUNnQUNBQzBBQkFZRUFCUUFBQUFGQmdRQUZRQUFBQUFHQWdDQUFBQUFCWUF1QUFBQUNnQUNBQzRBQkFZRUFBWUFBQUFGQmdRQUZRQUFBQUFHQWdDQUFBQUFCWUF2QUFBQUNnQUNBQzhBQkFZRUFCVUFBQUFGQmdRQUZnQUFBQUFHQWdDQUFBQUFCWUF3QUFBQUNnQUNBREFBQkFZRUFBSUFBQUFGQmdRQUZnQUFBQUFHQWdDQUFBQUFCNEF6QUFBQUJBSVFBRXNIQ0FCeWhrRUFTd2NJQUN4WUxBQUtBQUlBTVFBQUNnSUFCQUFFQ2dJQUFRQU5BZ3dBTEZnc0FFc0hDQUFBQUFBQURnSU1BSEtHUVFCTEJ3Z0FBQUFBQUE4Q0RBQXNXQ3dBa2pVZEFBQUFBQUFBQUFlQU5BQUFBQVFDRUFEQm52bi9nZGdQQU1HZStmOEFBQUFBQ2dBQ0FESUFBQW9DQUFRQUJBb0NBQUVBRFFJTUFBQUFBQURCbnZuL0FBQUFBQTRDREFDQjJBOEF3Wjc1L3dBQUFBQVBBZ3dBQUFBQUFFRjNDUUFBQUFBQUFBQUhnRFVBQUFBRUFoQUFqSDNDLzBHYm0vK01mY0wvKzJ5Ry93b0FBZ0F6QUFBS0FnQUVBQVFLQWdBQkFBMENEQUQ3YkliL2pIM0Mvd0FBQUFBT0Fnd0FRWnViLzR4OXd2OEFBQUFBRHdJTUFQdHNodi9TcTlmL0FBQUFBQUFBQUFBQUFBQUFBQUE9</t>
        </r>
      </text>
    </comment>
    <comment ref="J359" authorId="0">
      <text>
        <r>
          <rPr>
            <sz val="9"/>
            <color indexed="81"/>
            <rFont val="Tahoma"/>
            <family val="2"/>
          </rPr>
          <t>QzE5SDE4TjZPM1N8TUFTVEVSIFNIRUVUUGljdHVyZSA0MTN8Vm1wRFJEQXhNREFFQXdJQkFBQUFBQUFBQUFBQUFBQ0FBQUFBQUFNQUZnQUFBRU5vWlcxRWNtRjNJREV5TGpBdU1pNHhNRGMyQkFJUUFETnM0ZjlUTkFmL3F4K1JBT2NQW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PSU1uQklXQ0FRQUFBQWtBQmdJQkFBQUFDUUFHUWdBQUJBSUFnQUJBQThJQWdBQkFBT0FRQUFBQUFRQ0VBQXpiT0gvVXpRSC82c2ZrUURuRDE4QUJJQUJBQUFBQUFJSUFIZWlrQUJLOVY0QUNnQUNBQUlBTndRQkFBRUFBQVNBQWdBQUFBQUNDQUMwWllvQUhaMUJBQW9BQWdBREFBSUVBZ0FJQUNzRUFnQUFBRWdFQUFBM0JBRUFBUWFBQUFBQUFBQUNDQUMwQlk0QUhiVTlBQVFDRUFDMHhZWUFIYlU5QUU0ZmpnQWRkVVVBSXdnQkFBQUNCd0lBQUFBQUJ3MEFBUUFBQUFNQVlBRElBQU1BVHdBQUFBQUVnQU1BQUFBQUFnZ0FsOTF0QU4xWE9BQUtBQUlBQkFBQUFBU0FCQUFBQUFBQ0NBRFVvR2NBc2Y4YUFBb0FBZ0FGQUFBQUJJQUZBQUFBQUFJSUFMY1lTd0J4dWhFQUNnQUNBQVlBQUFBRWdBWUFBQUFBQWdnQVhjMDBBRjNOSlFBS0FBSUFCd0FBQUFTQUJ3QUFBQUFDQ0FBZ0Nqc0FpU1ZEQUFvQUFnQUlBQUFBQklBSUFBQUFBQUlJQUQyU1Z3REpha3dBQ2dBQ0FBa0FBZ1FDQUFjQUt3UUNBQUFBU0FRQUFBYUFBQUFBQUFBQ0NBQndKVnNBeWRKSUFBUUNFQUFLLzFNQXlkSklBSEFsV3dEOUJWQUFJd2dCQUFBQ0J3SUFBQUFBQncwQUFRQUFBQU1BWUFESUFBTUFUZ0FBQUFBRWdBa0FBQUFBQWdnQVFFVVlBQjJJSEFBS0FBSUFDZ0FBQUFTQUNnQUFBQUFDQ0FBQUFBQUFUaW91QUFvQUFnQUxBQUFBQklBTEFBQUFBQUlJQU1DNjUvOGRpQndBQ2dBQ0FBd0FBZ1FDQUFjQUt3UUNBQUFBU0FRQUFBYUFBQUFBQUFBQ0NBRDBUZXYvSGZBWUFBUUNFQUNOSitUL0hmQVlBUFJONi85UUl5QUFJd2dCQUFBQ0J3SUFBQUFBQncwQUFRQUFBQU1BWUFESUFBTUFUZ0FBQUFBRWdBd0FBQUFBQWdnQUFBRHgvd0FBQUFBS0FBSUFEUUFBQUFTQURRQUFBQUFDQ0FBQkFPTC83UVRtL3dvQUFnQU9BQUFBQklBT0FBQUFBQUlJQUFFQThmL2FDY3ovQ2dBQ0FBOEFBQUFFZ0E4QUFBQUFBZ2dBQUFBUEFOb0p6UDhLQUFJQUVBQUFBQVNBRUFBQUFBQUNDQUFBQUI0QXh3Nnkvd29BQWdBUkFBSUVBZ0FIQUNzRUFnQUJBRWdFQUFBM0JBRUFBUWFBQUFBQUFBQUNDQUF6a3lFQXgzYXUvd1FDRUFETWJCb0F4M2F1LzZycUtRRDZxYlgvSXdnQkFBQUNCd0lBQUFBRkJ3RUFCUVFIQmdBQ0FBSUFBd0FBQnc0QUFRQUFBQU1BWUFESUFBTUFUa2dBQUFBQUJJQVJBQUFBQUFJSUFBQUFEd0MwRTVqL0NnQUNBQklBTndRQkFBRUFBQVNBRWdBQUFBQUNDQUFBQUI0QW9CaCsvd29BQWdBVEFBQUFCSUFUQUFBQUFBSUlBQUFBUEFDZ0dINy9DZ0FDQUJRQUFBQUVnQlFBQUFBQUFnZ0FBQUJMQUkwZFpQOEtBQUlBRlFBQUFBU0FGUUFBQUFBQ0NBQUFBRHdBZWlKSy93b0FBZ0FXQUFBQUJJQVdBQUFBQUFJSUFBQUFIZ0I2SWtyL0NnQUNBQmNBQUFBRWdCY0FBQUFBQWdnQUFBQVBBSTBkWlA4S0FBSUFHQUFBQUFTQUdBQUFBQUFDQ0FBQUFFc0FaeWN3L3dvQUFnQVpBQUlFQWdBUUFDc0VBZ0FBQUVnRUFBQUdnQUFBQUFBQUFnZ0FBS0JPQUdmTExQOEVBaEFBQUdCSEFHZkxMUCtadVU0QXpYRXoveU1JQVFBQUFnY0NBQUFBQUFjTkFBRUFBQUFEQUdBQXlBQURBRk1BQUFBQUJJQVpBQUFBQUFJSUFPd0VNUUJuSnlIL0NnQUNBQm9BQWdRQ0FBZ0FLd1FDQUFBQVNBUUFBRGNFQVFBQkJvQUFBQUFBQUFJSUFPeWtOQUJuUHgzL0JBSVFBT3hrTFFCblB4My9ocjQwQUdmL0pQOGpDQUVBQUFJSEFnQUFBQUFIRFFBQkFBQUFBd0JnQU1nQUF3QlBBQUFBQUFTQUdnQUFBQUFDQ0FBVCsyUUFaeWMvL3dvQUFnQWJBQUlFQWdBSUFDc0VBZ0FBQUVnRUFBQTNCQUVBQVFhQUFBQUFBQUFDQ0FBVG0yZ0Faejg3L3dRQ0VBQVRXMkVBWno4Ny82eTBhQUJuLzBML0l3Z0JBQUFDQndJQUFBQUFCdzBBQVFBQUFBTUFZQURJQUFNQVR3QUFBQUFFZ0JzQUFBQUFBZ2dBQUFCYUFGTXNGdjhLQUFJQUhBQUNCQUlBQndBckJBSUFBZ0JJQkFBQU53UUJBQUVHZ0FBQUFBQUFBZ2dBTTVOZEFGUEVHZjhFQWhBQXpHeFdBRk0wQi85bXhsOEFVOFFaL3lNSUFRRC9BUWNCQVA4Q0J3SUFBQUFGQndFQUF3QUhEd0FCQUFBQUF3QmdBTWdBQXdCT1NESUFBQUFBQklBY0FBQUFBQUlJQUFBQUhnRHRCT2IvQ2dBQ0FCMEFBZ1FDQUFjQUt3UUNBQUFBU0FRQUFBYUFBQUFBQUFBQ0NBQXpreUVBN1d6aS93UUNFQURNYkJvQTdXemkvek9USVFBZ29Pbi9Jd2dCQUFBQ0J3SUFBQUFBQncwQUFRQUFBQU1BWUFESUFBTUFUZ0FBQUFBRWdCMEFBQUFBQWdnQUFBQVBBQUFBQUFBS0FBSUFIZ0FDQkFJQUJ3QXJCQUlBQUFCSUJBQUFCb0FBQUFBQUFBSUlBRE9URWdBQmFQei9CQUlRQU14c0N3QUJhUHovTTVNU0FET2JBd0FqQ0FFQUFBSUhBZ0FBQUFBSERRQUJBQUFBQXdCZ0FNZ0FBd0JPQUF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FBWUNBSUFBQUFBRmdDWUFBQUFLQUFJQUpnQUVCZ1FBQXdBQUFBVUdCQUFJQUFBQUFBWUNBSUFBQUFBRmdDY0FBQUFLQUFJQUp3QUVCZ1FBQmdBQUFBVUdCQUFKQUFBQUFBQUZnQ2dBQUFBS0FBSUFLQUFFQmdRQUNRQUFBQVVHQkFBS0FBQUFBQVlDQUlBQUFBQUZnQ2tBQUFBS0FBSUFLUUFFQmdRQUNnQUFBQVVHQkFBTEFBQUFBQVlDQUlBQUFBQUZnQ29BQUFBS0FBSUFLZ0FFQmdRQUN3QUFBQVVHQkFBTUFBQUFBQVlDQUlBQUFBQUZnQ3NBQUFBS0FBSUFLd0FFQmdRQURBQUFBQVVHQkFBTkFBQUFBQVlDQUlBQUFBQUZnQ3dBQUFBS0FBSUFMQUFFQmdRQURRQUFBQVVHQkFBT0FBQUFBQVlDQUlBQUFBQUZnQzBBQUFBS0FBSUFMUUFFQmdRQURnQUFBQVVHQkFBUEFBQUFBQVlDQUlBQUFBQUZnQzRBQUFBS0FBSUFMZ0FFQmdRQUR3QUFBQVVHQkFBUUFBQUFDZ1lCQUFFQUFBV0FMd0FBQUFvQUFnQXZBQVFHQkFBUUFBQUFCUVlFQUJFQUFBQUtCZ0VBQVFBQUJZQXdBQUFBQ2dBQ0FEQUFCQVlFQUJFQUFBQUZCZ1FBRWdBQUFBb0dBUUFCQUFBRmdERUFBQUFLQUFJQU1RQUVCZ1FBRWdBQUFBVUdCQUFUQUFBQUFBWUNBSUFBQUFBRmdESUFBQUFLQUFJQU1nQUVCZ1FBRXdBQUFBVUdCQUFVQUFBQUFBWUNBSUFBQUFBRmdETUFBQUFLQUFJQU13QUVCZ1FBRkFBQUFBVUdCQUFWQUFBQUFBWUNBSUFBQUFBRmdEUUFBQUFLQUFJQU5BQUVCZ1FBRlFBQUFBVUdCQUFXQUFBQUFBWUNBSUFBQUFBRmdEVUFBQUFLQUFJQU5RQUVCZ1FBRmdBQUFBVUdCQUFYQUFBQUFBWUNBSUFBQUFBRmdEWUFBQUFLQUFJQU5nQUVCZ1FBRWdBQUFBVUdCQUFYQUFBQUFBWUNBSUFBQUFBRmdEY0FBQUFLQUFJQU53QUVCZ1FBRlFBQUFBVUdCQUFZQUFBQUNnWUJBQUVBQUFXQU9BQUFBQW9BQWdBNEFBUUdCQUFZQUFBQUJRWUVBQmtBQUFBQUJnSUFBZ0FBQUFXQU9RQUFBQW9BQWdBNUFBUUdCQUFZQUFBQUJRWUVBQm9BQUFBQUJnSUFBZ0FBQUFXQU9nQUFBQW9BQWdBNkFBUUdCQUFZQUFBQUJRWUVBQnNBQUFBS0JnRUFBUUFBQllBN0FBQUFDZ0FDQURzQUJBWUVBQThBQUFBRkJnUUFIQUFBQUFBR0FnQ0FBQUFBQllBOEFBQUFDZ0FDQUR3QUJBWUVBQndBQUFBRkJnUUFIUUFBQUFBR0FnQ0FBQUFBQllBOUFBQUFDZ0FDQUQwQUJBWUVBQWtBQUFBRkJnUUFIUUFBQUFBR0FnQ0FBQUFBQllBK0FBQUFDZ0FDQUQ0QUJBWUVBQXdBQUFBRkJnUUFIUUFBQUFBR0FnQ0FBQUFBQjRCQkFBQUFCQUlRQUhwVlVRRGpRRVFBZWxWUkFKMFNMd0FLQUFJQVB3QUFDZ0lBQkFBRUNnSUFBUUFOQWd3QW5SSXZBSHBWVVFBQUFBQUFEZ0lNQU9OQVJBQjZWVkVBQUFBQUFBOENEQUNkRWk4QXdJTm1BQUFBQUFBQUFBZUFRZ0FBQUFRQ0VBQUFBQUFBMEgwa0FBQUFBQUJPcFJRQUNnQUNBRUFBRUFCSEFBQUFWR2hsY21VZ2FYTWdZU0IyWVd4bGJtTmxJRzl5SUdOb1lYSm5aU0JsY25KdmNpQnpiMjFsZDJobGNtVWdhVzRnZEdocGN5QmhjbTl0WVhScFl5QnplWE4wWlcwdUFBb0NBQVFBQkFvQ0FBRUFEUUlNQUU2bEZBQUFBQUFBQUFBQUFBNENEQURRZlNRQUFBQUFBQUFBQUFBUEFnd0FUcVVVQUlIWUR3QUFBQUFBQUFBSGdFTUFBQUFFQWhBQUFBQUFBRFF6Ky84QUFBQUE3UVRtL3dvQUFnQkJBQUFLQWdBRUFBUUtBZ0FCQUEwQ0RBRHRCT2IvQUFBQUFBQUFBQUFPQWd3QU5EUDcvd0FBQUFBQUFBQUFEd0lNQU8wRTV2OUdMaFVBQUFBQUFBQUFCNEJFQUFBQUJBSVFBQUFBTFFEVVMzbi9BQUF0QUkwZFpQOEtBQUlBUWdBQUNnSUFCQUFFQ2dJQUFRQU5BZ3dBalIxay93QUFMUUFBQUFBQURnSU1BTlJMZWY4QUFDMEFBQUFBQUE4Q0RBQ05IV1QvUmk1Q0FBQUFBQUFBQUFBQUFBQUFBQUFB</t>
        </r>
      </text>
    </comment>
    <comment ref="K359" authorId="0">
      <text>
        <r>
          <rPr>
            <sz val="9"/>
            <color indexed="81"/>
            <rFont val="Tahoma"/>
            <family val="2"/>
          </rPr>
          <t>QzE5SDE4TjZPM1N8TUFTVEVSIFNIRUVUUGljdHVyZSA0MTN8Vm1wRFJEQXhNREFFQXdJQkFBQUFBQUFBQUFBQUFBQ0FBQUFBQUFNQUZnQUFBRU5vWlcxRWNtRjNJREV5TGpBdU1pNHhNRGMyQkFJUUFETnM0ZjlUTkFmL3F4K1JBT2NQW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PSU1uQklXQ0FRQUFBQWtBQmdJQkFBQUFDUUFHUWdBQUJBSUFnQUJBQThJQWdBQkFBT0FRQUFBQUFRQ0VBQXpiT0gvVXpRSC82c2ZrUURuRDE4QUJJQUJBQUFBQUFJSUFIZWlrQUJLOVY0QUNnQUNBQUlBTndRQkFBRUFBQVNBQWdBQUFBQUNDQUMwWllvQUhaMUJBQW9BQWdBREFBSUVBZ0FJQUNzRUFnQUFBRWdFQUFBM0JBRUFBUWFBQUFBQUFBQUNDQUMwQlk0QUhiVTlBQVFDRUFDMHhZWUFIYlU5QUU0ZmpnQWRkVVVBSXdnQkFBQUNCd0lBQUFBQUJ3MEFBUUFBQUFNQVlBRElBQU1BVHdBQUFBQUVnQU1BQUFBQUFnZ0FsOTF0QU4xWE9BQUtBQUlBQkFBQUFBU0FCQUFBQUFBQ0NBRFVvR2NBc2Y4YUFBb0FBZ0FGQUFBQUJJQUZBQUFBQUFJSUFMY1lTd0J4dWhFQUNnQUNBQVlBQUFBRWdBWUFBQUFBQWdnQVhjMDBBRjNOSlFBS0FBSUFCd0FBQUFTQUJ3QUFBQUFDQ0FBZ0Nqc0FpU1ZEQUFvQUFnQUlBQUFBQklBSUFBQUFBQUlJQUQyU1Z3REpha3dBQ2dBQ0FBa0FBZ1FDQUFjQUt3UUNBQUFBU0FRQUFBYUFBQUFBQUFBQ0NBQndKVnNBeWRKSUFBUUNFQUFLLzFNQXlkSklBSEFsV3dEOUJWQUFJd2dCQUFBQ0J3SUFBQUFBQncwQUFRQUFBQU1BWUFESUFBTUFUZ0FBQUFBRWdBa0FBQUFBQWdnQVFFVVlBQjJJSEFBS0FBSUFDZ0FBQUFTQUNnQUFBQUFDQ0FBQUFBQUFUaW91QUFvQUFnQUxBQUFBQklBTEFBQUFBQUlJQU1DNjUvOGRpQndBQ2dBQ0FBd0FBZ1FDQUFjQUt3UUNBQUFBU0FRQUFBYUFBQUFBQUFBQ0NBRDBUZXYvSGZBWUFBUUNFQUNOSitUL0hmQVlBUFJONi85UUl5QUFJd2dCQUFBQ0J3SUFBQUFBQncwQUFRQUFBQU1BWUFESUFBTUFUZ0FBQUFBRWdBd0FBQUFBQWdnQUFBRHgvd0FBQUFBS0FBSUFEUUFBQUFTQURRQUFBQUFDQ0FBQkFPTC83UVRtL3dvQUFnQU9BQUFBQklBT0FBQUFBQUlJQUFFQThmL2FDY3ovQ2dBQ0FBOEFBQUFFZ0E4QUFBQUFBZ2dBQUFBUEFOb0p6UDhLQUFJQUVBQUFBQVNBRUFBQUFBQUNDQUFBQUI0QXh3Nnkvd29BQWdBUkFBSUVBZ0FIQUNzRUFnQUJBRWdFQUFBM0JBRUFBUWFBQUFBQUFBQUNDQUF6a3lFQXgzYXUvd1FDRUFETWJCb0F4M2F1LzZycUtRRDZxYlgvSXdnQkFBQUNCd0lBQUFBRkJ3RUFCUVFIQmdBQ0FBSUFBd0FBQnc0QUFRQUFBQU1BWUFESUFBTUFUa2dBQUFBQUJJQVJBQUFBQUFJSUFBQUFEd0MwRTVqL0NnQUNBQklBTndRQkFBRUFBQVNBRWdBQUFBQUNDQUFBQUI0QW9CaCsvd29BQWdBVEFBQUFCSUFUQUFBQUFBSUlBQUFBUEFDZ0dINy9DZ0FDQUJRQUFBQUVnQlFBQUFBQUFnZ0FBQUJMQUkwZFpQOEtBQUlBRlFBQUFBU0FGUUFBQUFBQ0NBQUFBRHdBZWlKSy93b0FBZ0FXQUFBQUJJQVdBQUFBQUFJSUFBQUFIZ0I2SWtyL0NnQUNBQmNBQUFBRWdCY0FBQUFBQWdnQUFBQVBBSTBkWlA4S0FBSUFHQUFBQUFTQUdBQUFBQUFDQ0FBQUFFc0FaeWN3L3dvQUFnQVpBQUlFQWdBUUFDc0VBZ0FBQUVnRUFBQUdnQUFBQUFBQUFnZ0FBS0JPQUdmTExQOEVBaEFBQUdCSEFHZkxMUCtadVU0QXpYRXoveU1JQVFBQUFnY0NBQUFBQUFjTkFBRUFBQUFEQUdBQXlBQURBRk1BQUFBQUJJQVpBQUFBQUFJSUFPd0VNUUJuSnlIL0NnQUNBQm9BQWdRQ0FBZ0FLd1FDQUFBQVNBUUFBRGNFQVFBQkJvQUFBQUFBQUFJSUFPeWtOQUJuUHgzL0JBSVFBT3hrTFFCblB4My9ocjQwQUdmL0pQOGpDQUVBQUFJSEFnQUFBQUFIRFFBQkFBQUFBd0JnQU1nQUF3QlBBQUFBQUFTQUdnQUFBQUFDQ0FBVCsyUUFaeWMvL3dvQUFnQWJBQUlFQWdBSUFDc0VBZ0FBQUVnRUFBQTNCQUVBQVFhQUFBQUFBQUFDQ0FBVG0yZ0Faejg3L3dRQ0VBQVRXMkVBWno4Ny82eTBhQUJuLzBML0l3Z0JBQUFDQndJQUFBQUFCdzBBQVFBQUFBTUFZQURJQUFNQVR3QUFBQUFFZ0JzQUFBQUFBZ2dBQUFCYUFGTXNGdjhLQUFJQUhBQUNCQUlBQndBckJBSUFBZ0JJQkFBQU53UUJBQUVHZ0FBQUFBQUFBZ2dBTTVOZEFGUEVHZjhFQWhBQXpHeFdBRk0wQi85bXhsOEFVOFFaL3lNSUFRRC9BUWNCQVA4Q0J3SUFBQUFGQndFQUF3QUhEd0FCQUFBQUF3QmdBTWdBQXdCT1NESUFBQUFBQklBY0FBQUFBQUlJQUFBQUhnRHRCT2IvQ2dBQ0FCMEFBZ1FDQUFjQUt3UUNBQUFBU0FRQUFBYUFBQUFBQUFBQ0NBQXpreUVBN1d6aS93UUNFQURNYkJvQTdXemkvek9USVFBZ29Pbi9Jd2dCQUFBQ0J3SUFBQUFBQncwQUFRQUFBQU1BWUFESUFBTUFUZ0FBQUFBRWdCMEFBQUFBQWdnQUFBQVBBQUFBQUFBS0FBSUFIZ0FDQkFJQUJ3QXJCQUlBQUFCSUJBQUFCb0FBQUFBQUFBSUlBRE9URWdBQmFQei9CQUlRQU14c0N3QUJhUHovTTVNU0FET2JBd0FqQ0FFQUFBSUhBZ0FBQUFBSERRQUJBQUFBQXdCZ0FNZ0FBd0JPQUF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FBWUNBSUFBQUFBRmdDWUFBQUFLQUFJQUpnQUVCZ1FBQXdBQUFBVUdCQUFJQUFBQUFBWUNBSUFBQUFBRmdDY0FBQUFLQUFJQUp3QUVCZ1FBQmdBQUFBVUdCQUFKQUFBQUFBQUZnQ2dBQUFBS0FBSUFLQUFFQmdRQUNRQUFBQVVHQkFBS0FBQUFBQVlDQUlBQUFBQUZnQ2tBQUFBS0FBSUFLUUFFQmdRQUNnQUFBQVVHQkFBTEFBQUFBQVlDQUlBQUFBQUZnQ29BQUFBS0FBSUFLZ0FFQmdRQUN3QUFBQVVHQkFBTUFBQUFBQVlDQUlBQUFBQUZnQ3NBQUFBS0FBSUFLd0FFQmdRQURBQUFBQVVHQkFBTkFBQUFBQVlDQUlBQUFBQUZnQ3dBQUFBS0FBSUFMQUFFQmdRQURRQUFBQVVHQkFBT0FBQUFBQVlDQUlBQUFBQUZnQzBBQUFBS0FBSUFMUUFFQmdRQURnQUFBQVVHQkFBUEFBQUFBQVlDQUlBQUFBQUZnQzRBQUFBS0FBSUFMZ0FFQmdRQUR3QUFBQVVHQkFBUUFBQUFDZ1lCQUFFQUFBV0FMd0FBQUFvQUFnQXZBQVFHQkFBUUFBQUFCUVlFQUJFQUFBQUtCZ0VBQVFBQUJZQXdBQUFBQ2dBQ0FEQUFCQVlFQUJFQUFBQUZCZ1FBRWdBQUFBb0dBUUFCQUFBRmdERUFBQUFLQUFJQU1RQUVCZ1FBRWdBQUFBVUdCQUFUQUFBQUFBWUNBSUFBQUFBRmdESUFBQUFLQUFJQU1nQUVCZ1FBRXdBQUFBVUdCQUFVQUFBQUFBWUNBSUFBQUFBRmdETUFBQUFLQUFJQU13QUVCZ1FBRkFBQUFBVUdCQUFWQUFBQUFBWUNBSUFBQUFBRmdEUUFBQUFLQUFJQU5BQUVCZ1FBRlFBQUFBVUdCQUFXQUFBQUFBWUNBSUFBQUFBRmdEVUFBQUFLQUFJQU5RQUVCZ1FBRmdBQUFBVUdCQUFYQUFBQUFBWUNBSUFBQUFBRmdEWUFBQUFLQUFJQU5nQUVCZ1FBRWdBQUFBVUdCQUFYQUFBQUFBWUNBSUFBQUFBRmdEY0FBQUFLQUFJQU53QUVCZ1FBRlFBQUFBVUdCQUFZQUFBQUNnWUJBQUVBQUFXQU9BQUFBQW9BQWdBNEFBUUdCQUFZQUFBQUJRWUVBQmtBQUFBQUJnSUFBZ0FBQUFXQU9RQUFBQW9BQWdBNUFBUUdCQUFZQUFBQUJRWUVBQm9BQUFBQUJnSUFBZ0FBQUFXQU9nQUFBQW9BQWdBNkFBUUdCQUFZQUFBQUJRWUVBQnNBQUFBS0JnRUFBUUFBQllBN0FBQUFDZ0FDQURzQUJBWUVBQThBQUFBRkJnUUFIQUFBQUFBR0FnQ0FBQUFBQllBOEFBQUFDZ0FDQUR3QUJBWUVBQndBQUFBRkJnUUFIUUFBQUFBR0FnQ0FBQUFBQllBOUFBQUFDZ0FDQUQwQUJBWUVBQWtBQUFBRkJnUUFIUUFBQUFBR0FnQ0FBQUFBQllBK0FBQUFDZ0FDQUQ0QUJBWUVBQXdBQUFBRkJnUUFIUUFBQUFBR0FnQ0FBQUFBQjRCQkFBQUFCQUlRQUhwVlVRRGpRRVFBZWxWUkFKMFNMd0FLQUFJQVB3QUFDZ0lBQkFBRUNnSUFBUUFOQWd3QW5SSXZBSHBWVVFBQUFBQUFEZ0lNQU9OQVJBQjZWVkVBQUFBQUFBOENEQUNkRWk4QXdJTm1BQUFBQUFBQUFBZUFRZ0FBQUFRQ0VBQUFBQUFBMEgwa0FBQUFBQUJPcFJRQUNnQUNBRUFBRUFCSEFBQUFWR2hsY21VZ2FYTWdZU0IyWVd4bGJtTmxJRzl5SUdOb1lYSm5aU0JsY25KdmNpQnpiMjFsZDJobGNtVWdhVzRnZEdocGN5QmhjbTl0WVhScFl5QnplWE4wWlcwdUFBb0NBQVFBQkFvQ0FBRUFEUUlNQUU2bEZBQUFBQUFBQUFBQUFBNENEQURRZlNRQUFBQUFBQUFBQUFBUEFnd0FUcVVVQUlIWUR3QUFBQUFBQUFBSGdFTUFBQUFFQWhBQUFBQUFBRFF6Ky84QUFBQUE3UVRtL3dvQUFnQkJBQUFLQWdBRUFBUUtBZ0FCQUEwQ0RBRHRCT2IvQUFBQUFBQUFBQUFPQWd3QU5EUDcvd0FBQUFBQUFBQUFEd0lNQU8wRTV2OUdMaFVBQUFBQUFBQUFCNEJFQUFBQUJBSVFBQUFBTFFEVVMzbi9BQUF0QUkwZFpQOEtBQUlBUWdBQUNnSUFCQUFFQ2dJQUFRQU5BZ3dBalIxay93QUFMUUFBQUFBQURnSU1BTlJMZWY4QUFDMEFBQUFBQUE4Q0RBQ05IV1QvUmk1Q0FBQUFBQUFBQUFBQUFBQUFBQUFB</t>
        </r>
      </text>
    </comment>
    <comment ref="J360" authorId="0">
      <text>
        <r>
          <rPr>
            <sz val="9"/>
            <color indexed="81"/>
            <rFont val="Tahoma"/>
            <family val="2"/>
          </rPr>
          <t>QzE4SDE5TjN8TUFTVEVSIFNIRUVUUGljdHVyZSA0MTl8Vm1wRFJEQXhNREFFQXdJQkFBQUFBQUFBQUFBQUFBQ0FBQUFBQUFNQUZnQUFBRU5vWlcxRWNtRjNJREV5TGpBdU1pNHhNRGMyQkFJUUFEaFJrLzk2b2tuL3paTVBBRlZaW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HZ3F0eElXQ0FRQUFBQWtBQmdJQkFBQUFDUUFHUWdBQUJBSUFnQUJBQThJQWdBQkFBT0FMd0FBQUFRQ0VBQTRVWlAvZXFKSi84MlREd0JWV1djQUJJQUJBQUFBQUFJSUFFaUZrLy9EcVVZQUNnQUNBQUlBTndRQkFBRUFBQVNBQWdBQUFBQUNDQUJRN2E3L0JuWTZBQW9BQWdBREFBQUFCSUFEQUFBQUFBSUlBQk1xdGYvYUhSMEFDZ0FDQUFRQUFnUUNBQWNBS3dRQ0FBQUFTQVFBQUFhQUFBQUFBQUFDQ0FCR3Ziai8yb1VaQUFRQ0VBRGdsckgvMm9VWkFFYTl1UDhOdVNBQUl3Z0JBQUFDQndJQUFBQUFCdzBBQVFBQUFBTUFZQURJQUFNQVRnQUFBQUFFZ0FRQUFBQUFBZ2dBQUFEVC94UDdHUUFLQUFJQUJRQUFBQVNBQlFBQUFBQUNDQUM5TTkvL0dtTTFBQW9BQWdBR0FBSUVBZ0FIQUNzRUFnQUJBRWdFQUFBR2dBQUFBQUFBQWdnQThNYmkveHJMTVFBRUFoQUFpcURiL3hyTE1RQm9IdXYvVGY0NEFDTUlBUUFBQWdjQ0FBQUFCUWNCQUFVRUJ3WUFBZ0FDQUFNQUFBY09BQUVBQUFBREFHQUF5QUFEQUU1SUFBQUFBQVNBQmdBQUFBQUNDQUJqNk1qL0JuWkpBQW9BQWdBSEFBQUFCSUFIQUFBQUFBSUlBQ29MelAvMFMyY0FDZ0FDQUFnQU53UUJBQUVBQUFTQUNBQUFBQUFDQ0FBQUFPTC9BQUFBQUFvQUFnQUpBQUFBQklBSkFBQUFBQUlJQUFBQUFBQUFBQUFBQ2dBQ0FBb0FBQUFFZ0FvQUFBQUFBZ2dBLy84T0FPMEU1djhLQUFJQUN3QUFBQVNBQ3dBQUFBQUNDQUFBQUFBQTJnbk0vd29BQWdBTUFBQUFCSUFNQUFBQUFBSUlBQUFBNHYvYUNjei9DZ0FDQUEwQUFBQUVnQTBBQUFBQUFnZ0FBQURULzhjT3N2OEtBQUlBRGdBQ0JBSUFCd0FyQkFJQUFRQklCQUFBTndRQkFBRUdnQUFBQUFBQUFnZ0F2RHZPLzhkMnJ2OEVBaEFBVmhYSC84ZDJydjgwazliLytxbTEveU1JQVFBQUFnY0NBQUFBQlFjQkFBUUVCd1lBQWdBQ0FBTUFBQWNPQUFFQUFBQURBR0FBeUFBREFFNUlBQUFBQUFTQURnQUFBQUFDQ0FBQUFPTC90Qk9ZL3dvQUFnQVBBRGNFQVFBQkFBQUVnQThBQUFBQUFnZ0FBQURULzZBWWZ2OEtBQUlBRUFBQUFBU0FFQUFBQUFBQ0NBQUFBT0wvalIxay93b0FBZ0FSQUFBQUJJQVJBQUFBQUFJSUFBQUEwLzk2SWtyL0NnQUNBQklBQUFBRWdCSUFBQUFBQWdnQUFBQzEvM29pU3Y4S0FBSUFFd0FBQUFTQUV3QUFBQUFDQ0FBQUFLYi9qUjFrL3dvQUFnQVVBQUFBQklBVUFBQUFBQUlJQUFBQXRmK2dHSDcvQ2dBQ0FCVUFBQUFFZ0JVQUFBQUFBZ2dBQUFEVC8rMEU1djhLQUFJQUZnQUFBQVdBRndBQUFBb0FBZ0FYQUFRR0JBQUJBQUFBQlFZRUFBSUFBQUFLQmdFQUFRQUFCWUFZQUFBQUNnQUNBQmdBQkFZRUFBSUFBQUFGQmdRQUF3QUFBQUFHQWdDQUFBQUFCWUFaQUFBQUNnQUNBQmtBQkFZRUFBTUFBQUFGQmdRQUJBQUFBQUFHQWdDQUFBQUFCWUFhQUFBQUNnQUNBQm9BQkFZRUFBUUFBQUFGQmdRQUJRQUFBQUFHQWdDQUFBQUFCWUFiQUFBQUNnQUNBQnNBQkFZRUFBVUFBQUFGQmdRQUJnQUFBQUFHQWdDQUFBQUFCWUFjQUFBQUNnQUNBQndBQkFZRUFBSUFBQUFGQmdRQUJnQUFBQUFHQWdDQUFBQUFCWUFkQUFBQUNnQUNBQjBBQkFZRUFBWUFBQUFGQmdRQUJ3QUFBQW9HQVFBQkFBQUZnQjRBQUFBS0FBSUFIZ0FFQmdRQUJBQUFBQVVHQkFBSUFBQUFBQUFGZ0I4QUFBQUtBQUlBSHdBRUJnUUFDQUFBQUFVR0JBQUpBQUFBQUFZQ0FJQUFBQUFGZ0NBQUFBQUtBQUlBSUFBRUJnUUFDUUFBQUFVR0JBQUtBQUFBQUFZQ0FJQUFBQUFGZ0NFQUFBQUtBQUlBSVFBRUJnUUFDZ0FBQUFVR0JBQUxBQUFBQUFZQ0FJQUFBQUFGZ0NJQUFBQUtBQUlBSWdBRUJnUUFDd0FBQUFVR0JBQU1BQUFBQUFZQ0FJQUFBQUFGZ0NNQUFBQUtBQUlBSXdBRUJnUUFEQUFBQUFVR0JBQU5BQUFBQ2dZQkFBRUFBQVdBSkFBQUFBb0FBZ0FrQUFRR0JBQU5BQUFBQlFZRUFBNEFBQUFLQmdFQUFRQUFCWUFsQUFBQUNnQUNBQ1VBQkFZRUFBNEFBQUFGQmdRQUR3QUFBQW9HQVFBQkFBQUZnQ1lBQUFBS0FBSUFKZ0FFQmdRQUR3QUFBQVVHQkFBUUFBQUFBQVlDQUlBQUFBQUZnQ2NBQUFBS0FBSUFKd0FFQmdRQUVBQUFBQVVHQkFBUkFBQUFBQVlDQUlBQUFBQUZnQ2dBQUFBS0FBSUFLQUFFQmdRQUVRQUFBQVVHQkFBU0FBQUFBQVlDQUlBQUFBQUZnQ2tBQUFBS0FBSUFLUUFFQmdRQUVnQUFBQVVHQkFBVEFBQUFBQVlDQUlBQUFBQUZnQ29BQUFBS0FBSUFLZ0FFQmdRQUV3QUFBQVVHQkFBVUFBQUFBQVlDQUlBQUFBQUZnQ3NBQUFBS0FBSUFLd0FFQmdRQUR3QUFBQVVHQkFBVUFBQUFBQVlDQUlBQUFBQUZnQ3dBQUFBS0FBSUFMQUFFQmdRQURBQUFBQVVHQkFBVkFBQUFBQVlDQUlBQUFBQUZnQzBBQUFBS0FBSUFMUUFFQmdRQUNBQUFBQVVHQkFBVkFBQUFBQVlDQUlBQUFBQUhnREFBQUFBRUFoQUFnVDNHLzFMdFB3Q0JQY2IvMFJRd0FBb0FBZ0F1QUFBS0FnQUVBQVFLQWdBQkFBMENEQURSRkRBQWdUM0cvd0FBQUFBT0Fnd0FVdTAvQUlFOXh2OEFBQUFBRHdJTUFORVVNQUFDRnRiL0FBQUFBQUFBQjRBeEFBQUFCQUlRQUFBQThmODBNL3YvQUFEeC8rMEU1djhLQUFJQUx3QUFDZ0lBQkFBRUNnSUFBUUFOQWd3QTdRVG0vd0FBOGY4QUFBQUFEZ0lNQURReisvOEFBUEgvQUFBQUFBOENEQUR0Qk9iL1JpNEdBQUFBQUFBQUFBZUFNZ0FBQUFRQ0VBQUFBTVQvMUV0NS93QUF4UCtOSFdUL0NnQUNBREFBQUFvQ0FBUUFCQW9DQUFFQURRSU1BSTBkWlA4QUFNVC9BQUFBQUE0Q0RBRFVTM24vQUFERS93QUFBQUFQQWd3QWpSMWsvMGN1MmY4QUFBQUFBQUFBQUFBQUFBQUFBQT09</t>
        </r>
      </text>
    </comment>
    <comment ref="K360" authorId="0">
      <text>
        <r>
          <rPr>
            <sz val="9"/>
            <color indexed="81"/>
            <rFont val="Tahoma"/>
            <family val="2"/>
          </rPr>
          <t>QzE4SDE5TjN8TUFTVEVSIFNIRUVUUGljdHVyZSA0MTl8Vm1wRFJEQXhNREFFQXdJQkFBQUFBQUFBQUFBQUFBQ0FBQUFBQUFNQUZnQUFBRU5vWlcxRWNtRjNJREV5TGpBdU1pNHhNRGMyQkFJUUFEaFJrLzk2b2tuL3paTVBBRlZaW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HZ3F0eElXQ0FRQUFBQWtBQmdJQkFBQUFDUUFHUWdBQUJBSUFnQUJBQThJQWdBQkFBT0FMd0FBQUFRQ0VBQTRVWlAvZXFKSi84MlREd0JWV1djQUJJQUJBQUFBQUFJSUFFaUZrLy9EcVVZQUNnQUNBQUlBTndRQkFBRUFBQVNBQWdBQUFBQUNDQUJRN2E3L0JuWTZBQW9BQWdBREFBQUFCSUFEQUFBQUFBSUlBQk1xdGYvYUhSMEFDZ0FDQUFRQUFnUUNBQWNBS3dRQ0FBQUFTQVFBQUFhQUFBQUFBQUFDQ0FCR3Ziai8yb1VaQUFRQ0VBRGdsckgvMm9VWkFFYTl1UDhOdVNBQUl3Z0JBQUFDQndJQUFBQUFCdzBBQVFBQUFBTUFZQURJQUFNQVRnQUFBQUFFZ0FRQUFBQUFBZ2dBQUFEVC94UDdHUUFLQUFJQUJRQUFBQVNBQlFBQUFBQUNDQUM5TTkvL0dtTTFBQW9BQWdBR0FBSUVBZ0FIQUNzRUFnQUJBRWdFQUFBR2dBQUFBQUFBQWdnQThNYmkveHJMTVFBRUFoQUFpcURiL3hyTE1RQm9IdXYvVGY0NEFDTUlBUUFBQWdjQ0FBQUFCUWNCQUFVRUJ3WUFBZ0FDQUFNQUFBY09BQUVBQUFBREFHQUF5QUFEQUU1SUFBQUFBQVNBQmdBQUFBQUNDQUJqNk1qL0JuWkpBQW9BQWdBSEFBQUFCSUFIQUFBQUFBSUlBQ29MelAvMFMyY0FDZ0FDQUFnQU53UUJBQUVBQUFTQUNBQUFBQUFDQ0FBQUFPTC9BQUFBQUFvQUFnQUpBQUFBQklBSkFBQUFBQUlJQUFBQUFBQUFBQUFBQ2dBQ0FBb0FBQUFFZ0FvQUFBQUFBZ2dBLy84T0FPMEU1djhLQUFJQUN3QUFBQVNBQ3dBQUFBQUNDQUFBQUFBQTJnbk0vd29BQWdBTUFBQUFCSUFNQUFBQUFBSUlBQUFBNHYvYUNjei9DZ0FDQUEwQUFBQUVnQTBBQUFBQUFnZ0FBQURULzhjT3N2OEtBQUlBRGdBQ0JBSUFCd0FyQkFJQUFRQklCQUFBTndRQkFBRUdnQUFBQUFBQUFnZ0F2RHZPLzhkMnJ2OEVBaEFBVmhYSC84ZDJydjgwazliLytxbTEveU1JQVFBQUFnY0NBQUFBQlFjQkFBUUVCd1lBQWdBQ0FBTUFBQWNPQUFFQUFBQURBR0FBeUFBREFFNUlBQUFBQUFTQURnQUFBQUFDQ0FBQUFPTC90Qk9ZL3dvQUFnQVBBRGNFQVFBQkFBQUVnQThBQUFBQUFnZ0FBQURULzZBWWZ2OEtBQUlBRUFBQUFBU0FFQUFBQUFBQ0NBQUFBT0wvalIxay93b0FBZ0FSQUFBQUJJQVJBQUFBQUFJSUFBQUEwLzk2SWtyL0NnQUNBQklBQUFBRWdCSUFBQUFBQWdnQUFBQzEvM29pU3Y4S0FBSUFFd0FBQUFTQUV3QUFBQUFDQ0FBQUFLYi9qUjFrL3dvQUFnQVVBQUFBQklBVUFBQUFBQUlJQUFBQXRmK2dHSDcvQ2dBQ0FCVUFBQUFFZ0JVQUFBQUFBZ2dBQUFEVC8rMEU1djhLQUFJQUZnQUFBQVdBRndBQUFBb0FBZ0FYQUFRR0JBQUJBQUFBQlFZRUFBSUFBQUFLQmdFQUFRQUFCWUFZQUFBQUNnQUNBQmdBQkFZRUFBSUFBQUFGQmdRQUF3QUFBQUFHQWdDQUFBQUFCWUFaQUFBQUNnQUNBQmtBQkFZRUFBTUFBQUFGQmdRQUJBQUFBQUFHQWdDQUFBQUFCWUFhQUFBQUNnQUNBQm9BQkFZRUFBUUFBQUFGQmdRQUJRQUFBQUFHQWdDQUFBQUFCWUFiQUFBQUNnQUNBQnNBQkFZRUFBVUFBQUFGQmdRQUJnQUFBQUFHQWdDQUFBQUFCWUFjQUFBQUNnQUNBQndBQkFZRUFBSUFBQUFGQmdRQUJnQUFBQUFHQWdDQUFBQUFCWUFkQUFBQUNnQUNBQjBBQkFZRUFBWUFBQUFGQmdRQUJ3QUFBQW9HQVFBQkFBQUZnQjRBQUFBS0FBSUFIZ0FFQmdRQUJBQUFBQVVHQkFBSUFBQUFBQUFGZ0I4QUFBQUtBQUlBSHdBRUJnUUFDQUFBQUFVR0JBQUpBQUFBQUFZQ0FJQUFBQUFGZ0NBQUFBQUtBQUlBSUFBRUJnUUFDUUFBQUFVR0JBQUtBQUFBQUFZQ0FJQUFBQUFGZ0NFQUFBQUtBQUlBSVFBRUJnUUFDZ0FBQUFVR0JBQUxBQUFBQUFZQ0FJQUFBQUFGZ0NJQUFBQUtBQUlBSWdBRUJnUUFDd0FBQUFVR0JBQU1BQUFBQUFZQ0FJQUFBQUFGZ0NNQUFBQUtBQUlBSXdBRUJnUUFEQUFBQUFVR0JBQU5BQUFBQ2dZQkFBRUFBQVdBSkFBQUFBb0FBZ0FrQUFRR0JBQU5BQUFBQlFZRUFBNEFBQUFLQmdFQUFRQUFCWUFsQUFBQUNnQUNBQ1VBQkFZRUFBNEFBQUFGQmdRQUR3QUFBQW9HQVFBQkFBQUZnQ1lBQUFBS0FBSUFKZ0FFQmdRQUR3QUFBQVVHQkFBUUFBQUFBQVlDQUlBQUFBQUZnQ2NBQUFBS0FBSUFKd0FFQmdRQUVBQUFBQVVHQkFBUkFBQUFBQVlDQUlBQUFBQUZnQ2dBQUFBS0FBSUFLQUFFQmdRQUVRQUFBQVVHQkFBU0FBQUFBQVlDQUlBQUFBQUZnQ2tBQUFBS0FBSUFLUUFFQmdRQUVnQUFBQVVHQkFBVEFBQUFBQVlDQUlBQUFBQUZnQ29BQUFBS0FBSUFLZ0FFQmdRQUV3QUFBQVVHQkFBVUFBQUFBQVlDQUlBQUFBQUZnQ3NBQUFBS0FBSUFLd0FFQmdRQUR3QUFBQVVHQkFBVUFBQUFBQVlDQUlBQUFBQUZnQ3dBQUFBS0FBSUFMQUFFQmdRQURBQUFBQVVHQkFBVkFBQUFBQVlDQUlBQUFBQUZnQzBBQUFBS0FBSUFMUUFFQmdRQUNBQUFBQVVHQkFBVkFBQUFBQVlDQUlBQUFBQUhnREFBQUFBRUFoQUFnVDNHLzFMdFB3Q0JQY2IvMFJRd0FBb0FBZ0F1QUFBS0FnQUVBQVFLQWdBQkFBMENEQURSRkRBQWdUM0cvd0FBQUFBT0Fnd0FVdTAvQUlFOXh2OEFBQUFBRHdJTUFORVVNQUFDRnRiL0FBQUFBQUFBQjRBeEFBQUFCQUlRQUFBQThmODBNL3YvQUFEeC8rMEU1djhLQUFJQUx3QUFDZ0lBQkFBRUNnSUFBUUFOQWd3QTdRVG0vd0FBOGY4QUFBQUFEZ0lNQURReisvOEFBUEgvQUFBQUFBOENEQUR0Qk9iL1JpNEdBQUFBQUFBQUFBZUFNZ0FBQUFRQ0VBQUFBTVQvMUV0NS93QUF4UCtOSFdUL0NnQUNBREFBQUFvQ0FBUUFCQW9DQUFFQURRSU1BSTBkWlA4QUFNVC9BQUFBQUE0Q0RBRFVTM24vQUFERS93QUFBQUFQQWd3QWpSMWsvMGN1MmY4QUFBQUFBQUFBQUFBQUFBQUFBQT09</t>
        </r>
      </text>
    </comment>
    <comment ref="J361" authorId="0">
      <text>
        <r>
          <rPr>
            <sz val="9"/>
            <color indexed="81"/>
            <rFont val="Tahoma"/>
            <family val="2"/>
          </rPr>
          <t>QzE3SDE4TjZPOFN8TUFTVEVSIFNIRUVUUGljdHVyZSAxNTF8Vm1wRFJEQXhNREFFQXdJQkFBQUFBQUFBQUFBQUFBQ0FBQUFBQUFNQUZnQUFBRU5vWlcxRWNtRjNJREV5TGpBdU1pNHhNRGMyQkFJUUFBTnR3LytFSDgzKzZIRmZBRG5wW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FajZqUjRXQ0FRQUFBQWtBQmdJQkFBQUFDUUFHUWdBQUJBSUFnQUJBQThJQWdBQkFBT0FSZ0FBQUFRQ0VBQURiY1AvaEIvTi91aHhYd0E1NlZ3QUJJQUJBQUFBQUFJSUFHZzkrdjg1OFUwQUNnQUNBQUlBQWdRQ0FBY0FLd1FDQUFJQVNBUUFBRGNFQVFBQkJvQUFBQUFBQUFJSUFKdlEvZjg1V1VvQUJBSVFBRFNxOXY4NVdVb0F6UU1BQURucFhBQWpDQUVBQUFJSEFnQUFBQVVIQVFBQkFBY1BBQUVBQUFBREFHQUF5QUFEQUU1SU1nQUFBQUFFZ0FJQUFBQUFBZ2dBcXdudS96S0pNZ0FLQUFJQUF3QUFBQVNBQXdBQUFBQUNDQUM5TTlEL2FtWXZBQW9BQWdBRUFBSUVBZ0FIQUNzRUFnQUFBRWdFQUFBR2dBQUFBQUFBQWdnQThNYlQvMnJPS3dBRUFoQUFpcURNLzJyT0t3RHd4dFAvbmdFekFDTUlBUUFBQWdjQ0FBQUFBQWNOQUFFQUFBQURBR0FBeUFBREFFNEFBQUFBQklBRUFBQUFBQUlJQUFFQXhQOWovaE1BQ2dBQ0FBVUFBQUFFZ0FVQUFBQUFBZ2dBTWFMVi95UzUrLzhLQUFJQUJnQUNCQUlBQndBckJBSUFBQUJJQkFBQUJvQUFBQUFBQUFJSUFHVTEyZjhrSWZqL0JBSVFBUDRPMHY4a0lmai9aVFhaLzFkVS8vOGpDQUVBQUFJSEFnQUFBQUFIRFFBQkFBQUFBd0JnQU1nQUF3Qk9BQUFBQUFTQUJnQUFBQUFDQ0FBZmVQUC82OXYrL3dvQUFnQUhBQUFBQklBSEFBQUFBQUlJQU55ci8vL3lReG9BQ2dBQ0FBZ0FBQUFFZ0FnQUFBQUFBZ2dBeUlFZEFDb2hGd0FLQUFJQUNRQUNCQUlBQndBckJBSUFBQUJJQkFBQUJvQUFBQUFBQUFJSUFQd1VJUUFxaVJNQUJBSVFBSlh1R1FBcWlSTUEvQlFoQUYyOEdnQWpDQUVBQUFJSEFnQUFBQUFIRFFBQkFBQUFBd0JnQU1nQUF3Qk9BQUFBQUFTQUNRQUFBQUFDQ0FDTHZpTUEvOGo1L3dvQUFnQUtBQUFBQklBS0FBQUFBQUlJQUhqRENRRC95T3IvQ2dBQ0FBc0FBZ1FDQUFjQUt3UUNBQUFBU0FRQUFBYUFBQUFBQUFBQ0NBQ3JWZzBBL3pEbi93UUNFQUJGTUFZQS96RG4vNnRXRFFBeVpPNy9Jd2dCQUFBQ0J3SUFBQUFBQncwQUFRQUFBQU1BWUFESUFBTUFUZ0FBQUFBRWdBc0FBQUFBQWdnQXNhQUdBQkh6elA4S0FBSUFEQUF3QkFFQUJ6RUVFQUF0QUFBQUxnQUFBQUFBQUFCREFBQUFBQUFFZ0F3QUFBQUFBZ2dBQyt3Y0FDWGd1UDhLQUFJQURRQUNCQUlBQ0FBckJBSUFBQUJJQkFBQU53UUJBQUVHZ0FBQUFBQUFBZ2dBQzR3Z0FDWDR0UDhFQWhBQUMwd1pBQ1g0dFArbHBTQUFKYmk4L3lNSUFRQUFBZ2NDQUFBQUFBY05BQUVBQUFBREFHQUF5QUFEQUU4QUFBQUFCSUFOQUFBQUFBSUlBRTY0RUFBZGVKMy9DZ0FDQUE0QU1BUUJBQWN4QkJBQUx3QUFBREFBQUFBQUFBQUFRQUFBQUFBQUJJQU9BQUFBQUFJSUFFNjRId0FLZllQL0NnQUNBQThBTndRQkFBRUFBQVNBRHdBQUFBQUNDQUJPdUJBQTk0RnAvd29BQWdBUUFBSUVBZ0FJQUNzRUFnQUFBRWdFQUFBM0JBRUFBUWFBQUFBQUFBQUNDQUJPV0JRQTk1bGwvd1FDRUFCT0dBMEE5NWxsLytoeEZBRDNXVzMvSXdnQkFBQUNCd0lBQUFBQUJ3MEFBUUFBQUFNQVlBRElBQU1BVHdBQUFBQUVnQkFBQUFBQUFnZ0FUcmdmQU9TR1QvOEtBQUlBRVFBQ0JBSUFFQUFyQkFJQUFBQklCQUFBQm9BQUFBQUFBQUlJQUU1WUl3RGtLa3ovQkFJUUFFNFlIQURrS2t6LzZIRWpBRXJSVXY4akNBRUFBQUlIQWdBQUFBQUhEUUFCQUFBQUF3QmdBTWdBQXdCVEFBQUFBQVNBRVFBQUFBQUNDQUJoc3prQTVJWmUvd29BQWdBU0FBSUVBZ0FJQUNzRUFnQUFBRWdFQUFBM0JBRUFBUWFBQUFBQUFBQUNDQUJoVXowQTVKNWEvd1FDRUFCaEV6WUE1SjVhLy90c1BRRGtYbUwvSXdnQkFBQUNCd0lBQUFBQUJ3MEFBUUFBQUFNQVlBRElBQU1BVHdBQUFBQUVnQklBQUFBQUFnZ0FPNzBGQU9TR1FQOEtBQUlBRXdBQ0JBSUFDQUFyQkFJQUFBQklCQUFBTndRQkFBRUdnQUFBQUFBQUFnZ0FPMTBKQU9TZVBQOEVBaEFBT3gwQ0FPU2VQUC9WZGdrQTVGNUUveU1JQVFBQUFnY0NBQUFBQUFjTkFBRUFBQUFEQUdBQXlBQURBRThBQUFBQUJJQVRBQUFBQUFJSUFFNjRMZ0RSaXpYL0NnQUNBQlFBQWdRQ0FBY0FLd1FDQUFFQVNBUUFBRGNFQVFBQkJvQUFBQUFBQUFJSUFJRkxNZ0RSOHpIL0JBSVFBQnNsS3dEUjh6SC8rYUk2QUFRbk9mOGpDQUVBQUFJSEFnQUFBQVVIQVFBRkJBY0dBQUlBQWdBREFBQUhEZ0FCQUFBQUF3QmdBTWdBQXdCT1NBQUFBQUFFZ0JRQUFBQUFBZ2dBVHJnZkFMMlFHLzhLQUFJQUZRQUFBQVNBRlFBQUFBQUNDQUJPdUFFQXZaQWIvd29BQWdBV0FBSUVBZ0FJQUNzRUFnQUFBRWdFQUFBM0JBRUFBUWFBQUFBQUFBQUNDQUJPV0FVQXZhZ1gvd1FDRUFCUEdQNy92YWdYLytoeEJRQzlhQi8vSXdnQkFBQUNCd0lBQUFBQUJ3MEFBUUFBQUFNQVlBRElBQU1BVHdBQUFBQUVnQllBQUFBQUFnZ0FUcmd1QUtxVkFmOEtBQUlBRndBQUFBU0FGd0FBQUFBQ0NBQk91QjhBbDVybi9nb0FBZ0FZQUFBQUJJQVlBQUFBQUFJSUFFNjRMZ0NFbjgzK0NnQUNBQmtBQUFBRWdCa0FBQUFBQWdnQVRyaE1BSVNmemY0S0FBSUFHZ0FBQUFTQUdnQUFBQUFDQ0FCT3VGc0FsNXJuL2dvQUFnQWJBQUFBQklBYkFBQUFBQUlJQUU2NFRBQ3FsUUgvQ2dBQ0FCd0FBQUFFZ0J3QUFBQUFBZ2dBVHJoYkFMMlFHLzhLQUFJQUhRQUNCQUlBQ0FBckJBSUFBUUJJQkFBQU53UUJBQUVHZ0FBQUFBQUFBZ2dBVGxoZkFMMm9GLzhFQWhBQVRoaFlBTDJvRi8vb2NWOEE4WnNtL3lNSUFRQUFBZ2NDQUFBQUJRY0JBQUVBQnc0QUFRQUFBQU1BWUFESUFBTUFUMGdBQUFBQUJJQWRBQUFBQUFJSUFHTGk4di9sbXFEL0NnQUNBQjRBTUFRQkFBY3hCQkFBUUFBQUFFRUFBQUJDQUFBQUFBQUFBQUFBQklBZUFBQUFBQUlJQUhYUDN2K0xUNHIvQ2dBQ0FCOEFBZ1FDQUFnQUt3UUNBQUVBU0FRQUFEY0VBUUFCQm9BQUFBQUFBQUlJQUhWdjR2K0xONDcvQkFJUUFIVXYyLzlYUkgvL0Q0bmkvNHMzanY4akNBRUEvd0VIQVFEL0FnY0NBQUFBQlFjQkFBTUFCdzRBQVFBQUFBTUFZQURJQUFNQVQwZ0FBQUFBQklBZkFBQUFBQUlJQUorbDdQOFI4NzMvQ2dBQ0FDQUFNQVFCQUFjeEJCQUFRd0FBQUVJQUFBQkVBQUFBQUFBQUFBQUFCSUFnQUFBQUFBSUlBSmM5MGYvT0pzci9DZ0FDQUNFQUFnUUNBQWdBS3dRQ0FBRUFTQVFBQURjRUFRQUJCb0FBQUFBQUFBSUlBSmZkMVAvT1BzYi9CQUlRQUplZHpmL09Qc2IvTWZmVS93RXkxZjhqQ0FFQUFBSUhBZ0FBQUFVSEFRQUJBQWNPQUFFQUFBQURBR0FBeUFBREFFOUlBQUFBQUFXQUlnQUFBQW9BQWdBaUFBUUdCQUFCQUFBQUJRWUVBQUlBQUFBS0JnRUFBUUFBQllBakFBQUFDZ0FDQUNNQUJBWUVBQUlBQUFBRkJnUUFBd0FBQUFBR0FnQ0FBQUFBQllBa0FBQUFDZ0FDQUNRQUJBWUVBQU1BQUFBRkJnUUFCQUFBQUFBR0FnQ0FBQUFBQllBbEFBQUFDZ0FDQUNVQUJBWUVBQVFBQUFBRkJnUUFCUUFBQUFBR0FnQ0FBQUFBQllBbUFBQUFDZ0FDQUNZQUJBWUVBQVVBQUFBRkJnUUFCZ0FBQUFBR0FnQ0FBQUFBQllBbkFBQUFDZ0FDQUNjQUJBWUVBQVlBQUFBRkJnUUFCd0FBQUFBR0FnQ0FBQUFBQllBb0FBQUFDZ0FDQUNnQUJBWUVBQUlBQUFBRkJnUUFCd0FBQUFBR0FnQ0FBQUFBQllBcEFBQUFDZ0FDQUNrQUJBWUVBQWNBQUFBRkJnUUFDQUFBQUFBR0FnQ0FBQUFBQllBcUFBQUFDZ0FDQUNvQUJBWUVBQWdBQUFBRkJnUUFDUUFBQUFBR0FnQ0FBQUFBQllBckFBQUFDZ0FDQUNzQUJBWUVBQWtBQUFBRkJnUUFDZ0FBQUFBR0FnQ0FBQUFBQllBc0FBQUFDZ0FDQUN3QUJBWUVBQVlBQUFBRkJnUUFDZ0FBQUFBR0FnQ0FBQUFBQllBdEFBQUFDZ0FDQUMwQUJBWUVBQW9BQUFBRkJnUUFDd0FBQUFFR0FnQUVBQW9HQVFBQkFBQUZnQzRBQUFBS0FBSUFMZ0FFQmdRQUN3QUFBQVVHQkFBTUFBQUFDZ1lCQUFFQUFBV0FMd0FBQUFvQUFnQXZBQVFHQkFBTUFBQUFCUVlFQUEwQUFBQUtCZ0VBQVFBQUJZQXdBQUFBQ2dBQ0FEQUFCQVlFQUEwQUFBQUZCZ1FBRGdBQUFBRUdBZ0FEQUFvR0FRQUJBQUFGZ0RFQUFBQUtBQUlBTVFBRUJnUUFEZ0FBQUFVR0JBQVBBQUFBQ2dZQkFBRUFBQVdBTWdBQUFBb0FBZ0F5QUFRR0JBQVBBQUFBQlFZRUFCQUFBQUFLQmdFQUFRQUFCWUF6QUFBQUNnQUNBRE1BQkFZRUFCQUFBQUFGQmdRQUVRQUFBQUFHQWdBQ0FBQUFCWUEwQUFBQUNnQUNBRFFBQkFZRUFCQUFBQUFGQmdRQUVnQUFBQUFHQWdBQ0FBQUFCWUExQUFBQUNnQUNBRFVBQkFZRUFCQUFBQUFGQmdRQUV3QUFBQW9HQVFBQkFBQUZnRFlBQUFBS0FBSUFOZ0FFQmdRQUV3QUFBQVVHQkFBVUFBQUFDZ1lCQUFFQUFBV0FOd0FBQUFvQUFnQTNBQVFHQkFBVUFBQUFCUVlFQUJVQUFBQUFCZ0lBQWdBQUFBV0FPQUFBQUFvQUFnQTRBQVFHQkFBVUFBQUFCUVlFQUJZQUFBQUtCZ0VBQVFBQUJZQTVBQUFBQ2dBQ0FEa0FCQVlFQUJZQUFBQUZCZ1FBRndBQUFBQUdBZ0NBQUFBQUJZQTZBQUFBQ2dBQ0FEb0FCQVlFQUJjQUFBQUZCZ1FBR0FBQUFBQUdBZ0NBQUFBQUJZQTdBQUFBQ2dBQ0FEc0FCQVlFQUJnQUFBQUZCZ1FBR1FBQUFBQUdBZ0NBQUFBQUJZQThBQUFBQ2dBQ0FEd0FCQVlFQUJrQUFBQUZCZ1FBR2dBQUFBQUdBZ0NBQUFBQUJZQTlBQUFBQ2dBQ0FEMEFCQVlFQUJvQUFBQUZCZ1FBR3dBQUFBQUdBZ0NBQUFBQUJZQStBQUFBQ2dBQ0FENEFCQVlFQUJZQUFBQUZCZ1FBR3dBQUFBQUdBZ0NBQUFBQUJZQS9BQUFBQ2dBQ0FEOEFCQVlFQUJzQUFBQUZCZ1FBSEFBQUFBb0dBUUFCQUFBRmdFQUFBQUFLQUFJQVFBQUVCZ1FBRFFBQUFBVUdCQUFkQUFBQUNnWUJBQUVBQUFXQVFRQUFBQW9BQWdCQkFBUUdCQUFkQUFBQUJRWUVBQjRBQUFBQkJnSUFCZ0FLQmdFQUFRQUFCWUJDQUFBQUNnQUNBRUlBQkFZRUFCMEFBQUFGQmdRQUh3QUFBQW9HQVFBQkFBQUZnRU1BQUFBS0FBSUFRd0FFQmdRQUN3QUFBQVVHQkFBZkFBQUFDZ1lCQUFFQUFBV0FSQUFBQUFvQUFnQkVBQVFHQkFBZkFBQUFCUVlFQUNBQUFBQUJCZ0lBQmdBS0JnRUFBUUFBQjRCSEFBQUFCQUlRQU83VjRmOXhUeXdBN3RYaC95b2hGd0FLQUFJQVJRQUFDZ0lBQkFBRUNnSUFBUUFOQWd3QUtpRVhBTzdWNGY4QUFBQUFEZ0lNQUhGUExBRHUxZUgvQUFBQUFBOENEQUFxSVJjQU5RVDMvd0FBQUFBQUFBZUFTQUFBQUFRQ0VBQmFiZ3dBdFFJVUFGcHVEQUEwS2dRQUNnQUNBRVlBRUFCSEFBQUFWR2hsY21VZ2FYTWdZU0IyWVd4bGJtTmxJRzl5SUdOb1lYSm5aU0JsY25KdmNpQnpiMjFsZDJobGNtVWdhVzRnZEdocGN5QmhjbTl0WVhScFl5QnplWE4wWlcwdUFBb0NBQVFBQkFvQ0FBRUFEUUlNQURRcUJBQmFiZ3dBQUFBQUFBNENEQUMxQWhRQVdtNE1BQUFBQUFBUEFnd0FOQ29FQU54R0hBQUFBQUFBQUFBSGdFa0FBQUFFQWhBQVRyZzlBTjNJL1A1T3VEMEFsNXJuL2dvQUFnQkhBQUFLQWdBRUFBUUtBZ0FCQUEwQ0RBQ1htdWYrVHJnOUFBQUFBQUFPQWd3QTNjajgvazY0UFFBQUFBQUFEd0lNQUplYTUvNlY1bElBQUFBQUFBQUFBQUFBQUFBQUFBQT0=</t>
        </r>
      </text>
    </comment>
    <comment ref="K361" authorId="0">
      <text>
        <r>
          <rPr>
            <sz val="9"/>
            <color indexed="81"/>
            <rFont val="Tahoma"/>
            <family val="2"/>
          </rPr>
          <t>QzE3SDE4TjZPOFN8TUFTVEVSIFNIRUVUUGljdHVyZSAxNTF8Vm1wRFJEQXhNREFFQXdJQkFBQUFBQUFBQUFBQUFBQ0FBQUFBQUFNQUZnQUFBRU5vWlcxRWNtRjNJREV5TGpBdU1pNHhNRGMyQkFJUUFBTnR3LytFSDgzKzZIRmZBRG5wW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FajZqUjRXQ0FRQUFBQWtBQmdJQkFBQUFDUUFHUWdBQUJBSUFnQUJBQThJQWdBQkFBT0FSZ0FBQUFRQ0VBQURiY1AvaEIvTi91aHhYd0E1NlZ3QUJJQUJBQUFBQUFJSUFHZzkrdjg1OFUwQUNnQUNBQUlBQWdRQ0FBY0FLd1FDQUFJQVNBUUFBRGNFQVFBQkJvQUFBQUFBQUFJSUFKdlEvZjg1V1VvQUJBSVFBRFNxOXY4NVdVb0F6UU1BQURucFhBQWpDQUVBQUFJSEFnQUFBQVVIQVFBQkFBY1BBQUVBQUFBREFHQUF5QUFEQUU1SU1nQUFBQUFFZ0FJQUFBQUFBZ2dBcXdudS96S0pNZ0FLQUFJQUF3QUFBQVNBQXdBQUFBQUNDQUM5TTlEL2FtWXZBQW9BQWdBRUFBSUVBZ0FIQUNzRUFnQUFBRWdFQUFBR2dBQUFBQUFBQWdnQThNYlQvMnJPS3dBRUFoQUFpcURNLzJyT0t3RHd4dFAvbmdFekFDTUlBUUFBQWdjQ0FBQUFBQWNOQUFFQUFBQURBR0FBeUFBREFFNEFBQUFBQklBRUFBQUFBQUlJQUFFQXhQOWovaE1BQ2dBQ0FBVUFBQUFFZ0FVQUFBQUFBZ2dBTWFMVi95UzUrLzhLQUFJQUJnQUNCQUlBQndBckJBSUFBQUJJQkFBQUJvQUFBQUFBQUFJSUFHVTEyZjhrSWZqL0JBSVFBUDRPMHY4a0lmai9aVFhaLzFkVS8vOGpDQUVBQUFJSEFnQUFBQUFIRFFBQkFBQUFBd0JnQU1nQUF3Qk9BQUFBQUFTQUJnQUFBQUFDQ0FBZmVQUC82OXYrL3dvQUFnQUhBQUFBQklBSEFBQUFBQUlJQU55ci8vL3lReG9BQ2dBQ0FBZ0FBQUFFZ0FnQUFBQUFBZ2dBeUlFZEFDb2hGd0FLQUFJQUNRQUNCQUlBQndBckJBSUFBQUJJQkFBQUJvQUFBQUFBQUFJSUFQd1VJUUFxaVJNQUJBSVFBSlh1R1FBcWlSTUEvQlFoQUYyOEdnQWpDQUVBQUFJSEFnQUFBQUFIRFFBQkFBQUFBd0JnQU1nQUF3Qk9BQUFBQUFTQUNRQUFBQUFDQ0FDTHZpTUEvOGo1L3dvQUFnQUtBQUFBQklBS0FBQUFBQUlJQUhqRENRRC95T3IvQ2dBQ0FBc0FBZ1FDQUFjQUt3UUNBQUFBU0FRQUFBYUFBQUFBQUFBQ0NBQ3JWZzBBL3pEbi93UUNFQUJGTUFZQS96RG4vNnRXRFFBeVpPNy9Jd2dCQUFBQ0J3SUFBQUFBQncwQUFRQUFBQU1BWUFESUFBTUFUZ0FBQUFBRWdBc0FBQUFBQWdnQXNhQUdBQkh6elA4S0FBSUFEQUF3QkFFQUJ6RUVFQUF0QUFBQUxnQUFBQUFBQUFCREFBQUFBQUFFZ0F3QUFBQUFBZ2dBQyt3Y0FDWGd1UDhLQUFJQURRQUNCQUlBQ0FBckJBSUFBQUJJQkFBQU53UUJBQUVHZ0FBQUFBQUFBZ2dBQzR3Z0FDWDR0UDhFQWhBQUMwd1pBQ1g0dFArbHBTQUFKYmk4L3lNSUFRQUFBZ2NDQUFBQUFBY05BQUVBQUFBREFHQUF5QUFEQUU4QUFBQUFCSUFOQUFBQUFBSUlBRTY0RUFBZGVKMy9DZ0FDQUE0QU1BUUJBQWN4QkJBQUx3QUFBREFBQUFBQUFBQUFRQUFBQUFBQUJJQU9BQUFBQUFJSUFFNjRId0FLZllQL0NnQUNBQThBTndRQkFBRUFBQVNBRHdBQUFBQUNDQUJPdUJBQTk0RnAvd29BQWdBUUFBSUVBZ0FJQUNzRUFnQUFBRWdFQUFBM0JBRUFBUWFBQUFBQUFBQUNDQUJPV0JRQTk1bGwvd1FDRUFCT0dBMEE5NWxsLytoeEZBRDNXVzMvSXdnQkFBQUNCd0lBQUFBQUJ3MEFBUUFBQUFNQVlBRElBQU1BVHdBQUFBQUVnQkFBQUFBQUFnZ0FUcmdmQU9TR1QvOEtBQUlBRVFBQ0JBSUFFQUFyQkFJQUFBQklCQUFBQm9BQUFBQUFBQUlJQUU1WUl3RGtLa3ovQkFJUUFFNFlIQURrS2t6LzZIRWpBRXJSVXY4akNBRUFBQUlIQWdBQUFBQUhEUUFCQUFBQUF3QmdBTWdBQXdCVEFBQUFBQVNBRVFBQUFBQUNDQUJoc3prQTVJWmUvd29BQWdBU0FBSUVBZ0FJQUNzRUFnQUFBRWdFQUFBM0JBRUFBUWFBQUFBQUFBQUNDQUJoVXowQTVKNWEvd1FDRUFCaEV6WUE1SjVhLy90c1BRRGtYbUwvSXdnQkFBQUNCd0lBQUFBQUJ3MEFBUUFBQUFNQVlBRElBQU1BVHdBQUFBQUVnQklBQUFBQUFnZ0FPNzBGQU9TR1FQOEtBQUlBRXdBQ0JBSUFDQUFyQkFJQUFBQklCQUFBTndRQkFBRUdnQUFBQUFBQUFnZ0FPMTBKQU9TZVBQOEVBaEFBT3gwQ0FPU2VQUC9WZGdrQTVGNUUveU1JQVFBQUFnY0NBQUFBQUFjTkFBRUFBQUFEQUdBQXlBQURBRThBQUFBQUJJQVRBQUFBQUFJSUFFNjRMZ0RSaXpYL0NnQUNBQlFBQWdRQ0FBY0FLd1FDQUFFQVNBUUFBRGNFQVFBQkJvQUFBQUFBQUFJSUFJRkxNZ0RSOHpIL0JBSVFBQnNsS3dEUjh6SC8rYUk2QUFRbk9mOGpDQUVBQUFJSEFnQUFBQVVIQVFBRkJBY0dBQUlBQWdBREFBQUhEZ0FCQUFBQUF3QmdBTWdBQXdCT1NBQUFBQUFFZ0JRQUFBQUFBZ2dBVHJnZkFMMlFHLzhLQUFJQUZRQUFBQVNBRlFBQUFBQUNDQUJPdUFFQXZaQWIvd29BQWdBV0FBSUVBZ0FJQUNzRUFnQUFBRWdFQUFBM0JBRUFBUWFBQUFBQUFBQUNDQUJPV0FVQXZhZ1gvd1FDRUFCUEdQNy92YWdYLytoeEJRQzlhQi8vSXdnQkFBQUNCd0lBQUFBQUJ3MEFBUUFBQUFNQVlBRElBQU1BVHdBQUFBQUVnQllBQUFBQUFnZ0FUcmd1QUtxVkFmOEtBQUlBRndBQUFBU0FGd0FBQUFBQ0NBQk91QjhBbDVybi9nb0FBZ0FZQUFBQUJJQVlBQUFBQUFJSUFFNjRMZ0NFbjgzK0NnQUNBQmtBQUFBRWdCa0FBQUFBQWdnQVRyaE1BSVNmemY0S0FBSUFHZ0FBQUFTQUdnQUFBQUFDQ0FCT3VGc0FsNXJuL2dvQUFnQWJBQUFBQklBYkFBQUFBQUlJQUU2NFRBQ3FsUUgvQ2dBQ0FCd0FBQUFFZ0J3QUFBQUFBZ2dBVHJoYkFMMlFHLzhLQUFJQUhRQUNCQUlBQ0FBckJBSUFBUUJJQkFBQU53UUJBQUVHZ0FBQUFBQUFBZ2dBVGxoZkFMMm9GLzhFQWhBQVRoaFlBTDJvRi8vb2NWOEE4WnNtL3lNSUFRQUFBZ2NDQUFBQUJRY0JBQUVBQnc0QUFRQUFBQU1BWUFESUFBTUFUMGdBQUFBQUJJQWRBQUFBQUFJSUFHTGk4di9sbXFEL0NnQUNBQjRBTUFRQkFBY3hCQkFBUUFBQUFFRUFBQUJDQUFBQUFBQUFBQUFBQklBZUFBQUFBQUlJQUhYUDN2K0xUNHIvQ2dBQ0FCOEFBZ1FDQUFnQUt3UUNBQUVBU0FRQUFEY0VBUUFCQm9BQUFBQUFBQUlJQUhWdjR2K0xONDcvQkFJUUFIVXYyLzlYUkgvL0Q0bmkvNHMzanY4akNBRUEvd0VIQVFEL0FnY0NBQUFBQlFjQkFBTUFCdzRBQVFBQUFBTUFZQURJQUFNQVQwZ0FBQUFBQklBZkFBQUFBQUlJQUorbDdQOFI4NzMvQ2dBQ0FDQUFNQVFCQUFjeEJCQUFRd0FBQUVJQUFBQkVBQUFBQUFBQUFBQUFCSUFnQUFBQUFBSUlBSmM5MGYvT0pzci9DZ0FDQUNFQUFnUUNBQWdBS3dRQ0FBRUFTQVFBQURjRUFRQUJCb0FBQUFBQUFBSUlBSmZkMVAvT1BzYi9CQUlRQUplZHpmL09Qc2IvTWZmVS93RXkxZjhqQ0FFQUFBSUhBZ0FBQUFVSEFRQUJBQWNPQUFFQUFBQURBR0FBeUFBREFFOUlBQUFBQUFXQUlnQUFBQW9BQWdBaUFBUUdCQUFCQUFBQUJRWUVBQUlBQUFBS0JnRUFBUUFBQllBakFBQUFDZ0FDQUNNQUJBWUVBQUlBQUFBRkJnUUFBd0FBQUFBR0FnQ0FBQUFBQllBa0FBQUFDZ0FDQUNRQUJBWUVBQU1BQUFBRkJnUUFCQUFBQUFBR0FnQ0FBQUFBQllBbEFBQUFDZ0FDQUNVQUJBWUVBQVFBQUFBRkJnUUFCUUFBQUFBR0FnQ0FBQUFBQllBbUFBQUFDZ0FDQUNZQUJBWUVBQVVBQUFBRkJnUUFCZ0FBQUFBR0FnQ0FBQUFBQllBbkFBQUFDZ0FDQUNjQUJBWUVBQVlBQUFBRkJnUUFCd0FBQUFBR0FnQ0FBQUFBQllBb0FBQUFDZ0FDQUNnQUJBWUVBQUlBQUFBRkJnUUFCd0FBQUFBR0FnQ0FBQUFBQllBcEFBQUFDZ0FDQUNrQUJBWUVBQWNBQUFBRkJnUUFDQUFBQUFBR0FnQ0FBQUFBQllBcUFBQUFDZ0FDQUNvQUJBWUVBQWdBQUFBRkJnUUFDUUFBQUFBR0FnQ0FBQUFBQllBckFBQUFDZ0FDQUNzQUJBWUVBQWtBQUFBRkJnUUFDZ0FBQUFBR0FnQ0FBQUFBQllBc0FBQUFDZ0FDQUN3QUJBWUVBQVlBQUFBRkJnUUFDZ0FBQUFBR0FnQ0FBQUFBQllBdEFBQUFDZ0FDQUMwQUJBWUVBQW9BQUFBRkJnUUFDd0FBQUFFR0FnQUVBQW9HQVFBQkFBQUZnQzRBQUFBS0FBSUFMZ0FFQmdRQUN3QUFBQVVHQkFBTUFBQUFDZ1lCQUFFQUFBV0FMd0FBQUFvQUFnQXZBQVFHQkFBTUFBQUFCUVlFQUEwQUFBQUtCZ0VBQVFBQUJZQXdBQUFBQ2dBQ0FEQUFCQVlFQUEwQUFBQUZCZ1FBRGdBQUFBRUdBZ0FEQUFvR0FRQUJBQUFGZ0RFQUFBQUtBQUlBTVFBRUJnUUFEZ0FBQUFVR0JBQVBBQUFBQ2dZQkFBRUFBQVdBTWdBQUFBb0FBZ0F5QUFRR0JBQVBBQUFBQlFZRUFCQUFBQUFLQmdFQUFRQUFCWUF6QUFBQUNnQUNBRE1BQkFZRUFCQUFBQUFGQmdRQUVRQUFBQUFHQWdBQ0FBQUFCWUEwQUFBQUNnQUNBRFFBQkFZRUFCQUFBQUFGQmdRQUVnQUFBQUFHQWdBQ0FBQUFCWUExQUFBQUNnQUNBRFVBQkFZRUFCQUFBQUFGQmdRQUV3QUFBQW9HQVFBQkFBQUZnRFlBQUFBS0FBSUFOZ0FFQmdRQUV3QUFBQVVHQkFBVUFBQUFDZ1lCQUFFQUFBV0FOd0FBQUFvQUFnQTNBQVFHQkFBVUFBQUFCUVlFQUJVQUFBQUFCZ0lBQWdBQUFBV0FPQUFBQUFvQUFnQTRBQVFHQkFBVUFBQUFCUVlFQUJZQUFBQUtCZ0VBQVFBQUJZQTVBQUFBQ2dBQ0FEa0FCQVlFQUJZQUFBQUZCZ1FBRndBQUFBQUdBZ0NBQUFBQUJZQTZBQUFBQ2dBQ0FEb0FCQVlFQUJjQUFBQUZCZ1FBR0FBQUFBQUdBZ0NBQUFBQUJZQTdBQUFBQ2dBQ0FEc0FCQVlFQUJnQUFBQUZCZ1FBR1FBQUFBQUdBZ0NBQUFBQUJZQThBQUFBQ2dBQ0FEd0FCQVlFQUJrQUFBQUZCZ1FBR2dBQUFBQUdBZ0NBQUFBQUJZQTlBQUFBQ2dBQ0FEMEFCQVlFQUJvQUFBQUZCZ1FBR3dBQUFBQUdBZ0NBQUFBQUJZQStBQUFBQ2dBQ0FENEFCQVlFQUJZQUFBQUZCZ1FBR3dBQUFBQUdBZ0NBQUFBQUJZQS9BQUFBQ2dBQ0FEOEFCQVlFQUJzQUFBQUZCZ1FBSEFBQUFBb0dBUUFCQUFBRmdFQUFBQUFLQUFJQVFBQUVCZ1FBRFFBQUFBVUdCQUFkQUFBQUNnWUJBQUVBQUFXQVFRQUFBQW9BQWdCQkFBUUdCQUFkQUFBQUJRWUVBQjRBQUFBQkJnSUFCZ0FLQmdFQUFRQUFCWUJDQUFBQUNnQUNBRUlBQkFZRUFCMEFBQUFGQmdRQUh3QUFBQW9HQVFBQkFBQUZnRU1BQUFBS0FBSUFRd0FFQmdRQUN3QUFBQVVHQkFBZkFBQUFDZ1lCQUFFQUFBV0FSQUFBQUFvQUFnQkVBQVFHQkFBZkFBQUFCUVlFQUNBQUFBQUJCZ0lBQmdBS0JnRUFBUUFBQjRCSEFBQUFCQUlRQU83VjRmOXhUeXdBN3RYaC95b2hGd0FLQUFJQVJRQUFDZ0lBQkFBRUNnSUFBUUFOQWd3QUtpRVhBTzdWNGY4QUFBQUFEZ0lNQUhGUExBRHUxZUgvQUFBQUFBOENEQUFxSVJjQU5RVDMvd0FBQUFBQUFBZUFTQUFBQUFRQ0VBQmFiZ3dBdFFJVUFGcHVEQUEwS2dRQUNnQUNBRVlBRUFCSEFBQUFWR2hsY21VZ2FYTWdZU0IyWVd4bGJtTmxJRzl5SUdOb1lYSm5aU0JsY25KdmNpQnpiMjFsZDJobGNtVWdhVzRnZEdocGN5QmhjbTl0WVhScFl5QnplWE4wWlcwdUFBb0NBQVFBQkFvQ0FBRUFEUUlNQURRcUJBQmFiZ3dBQUFBQUFBNENEQUMxQWhRQVdtNE1BQUFBQUFBUEFnd0FOQ29FQU54R0hBQUFBQUFBQUFBSGdFa0FBQUFFQWhBQVRyZzlBTjNJL1A1T3VEMEFsNXJuL2dvQUFnQkhBQUFLQWdBRUFBUUtBZ0FCQUEwQ0RBQ1htdWYrVHJnOUFBQUFBQUFPQWd3QTNjajgvazY0UFFBQUFBQUFEd0lNQUplYTUvNlY1bElBQUFBQUFBQUFBQUFBQUFBQUFBQT0=</t>
        </r>
      </text>
    </comment>
    <comment ref="J362" authorId="0">
      <text>
        <r>
          <rPr>
            <sz val="9"/>
            <color indexed="81"/>
            <rFont val="Tahoma"/>
            <family val="2"/>
          </rPr>
          <t>QzE4SDE0Rk4zT3xNQVNURVIgU0hFRVRQaWN0dXJlIDk3fFZtcERSREF4TURBRUF3SUJBQUFBQUFBQUFBQUFBQUNBQUFBQUFBTUFGZ0FBQUVOb1pXMUVjbUYzSURFeUxqQXVNaTR4TURjMkJBSVFBQWR4cC8rZ21IMy9wRXNoQU0yS293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zdlWEJ3V0NBUUFBQUFrQUJnSUJBQUFBQ1FBR1FnQUFCQUlBZ0FCQUE4SUFnQUJBQU9BTXdBQUFBUUNFQUFIY2FmL29KaDkvNlJMSVFETmlxTUFCSUFCQUFBQUFBSUlBSEc0SFFDQTNXRUFDZ0FDQUFJQUFnUUNBQWtBS3dRQ0FBQUFTQVFBQURjRUFRQUJCb0FBQUFBQUFBSUlBS1JMSVFDQXFWNEFCQUlRQUQ0bEdnQ0FxVjRBcEVzaEFCckRaQUFqQ0FFQUFBSUhBZ0FBQUFBSERRQUJBQUFBQXdCZ0FNZ0FBd0JHQUFBQUFBU0FBZ0FBQUFBQ0NBQXhjd1VBc1g5ekFBb0FBZ0FEQUFBQUJJQURBQUFBQUFJSUFQaVZDQUNlVlpFQUNnQUNBQVFBQUFBRWdBUUFBQUFBQWdnQXVWRHcvOC8zb2dBS0FBSUFCUUFBQUFTQUJRQUFBQUFDQ0FDeTZOVC9FOFNXQUFvQUFnQUdBQUFBQklBR0FBQUFBQUlJQU9yRjBmOGw3bmdBQ2dBQ0FBY0FBQUFFZ0FjQUFBQUFBZ2dBS2d2cS8vUkxad0FLQUFJQUNBQUFBQVNBQ0FBQUFBQUNDQUJqNk9iL0JuWkpBQW9BQWdBSkFBQUFCSUFKQUFBQUFBSUlBTDB6L2Y4YVl6VUFDZ0FDQUFvQUFnUUNBQWdBS3dRQ0FBQUFTQVFBQUFhQUFBQUFBQUFDQ0FDODB3QUFHbnN4QUFRQ0VBQzlrL24vR25zeEFGYnRBQUFhT3prQUl3Z0JBQUFDQndJQUFBQUFCdzBBQVFBQUFBTUFZQURJQUFNQVR3QUFBQUFFZ0FvQUFBQUFBZ2dBQUFEeC94UDdHUUFLQUFJQUN3QUFBQVNBQ3dBQUFBQUNDQUFBQUFBQUFBQUFBQW9BQWdBTUFBSUVBZ0FIQUNzRUFnQUJBRWdFQUFBM0JBRUFBUWFBQUFBQUFBQUNDQUF6a3dNQUFHajgvd1FDRUFETmJQei9BR2o4LzZycUN3QXptd01BSXdnQkFBQUNCd0lBQUFBRkJ3RUFCUVFIQmdBQ0FBSUFBd0FBQnc0QUFRQUFBQU1BWUFESUFBTUFUa2dBQUFBQUJJQU1BQUFBQUFJSUFBRUE4Zi90Qk9iL0NnQUNBQTBBTndRQkFBRUFBQVNBRFFBQUFBQUNDQUFBQUFBQTJnbk0vd29BQWdBT0FEY0VBUUFCQUFBRWdBNEFBQUFBQWdnQUFRRHgvOGNPc3Y4S0FBSUFEd0FBQUFTQUR3QUFBQUFDQ0FBQUFBQUF0Qk9ZL3dvQUFnQVFBQUFBQklBUUFBQUFBQUlJQUFBQThmK2dHSDcvQ2dBQ0FCRUFBQUFFZ0JFQUFBQUFBZ2dBQUFEVC82QVlmdjhLQUFJQUVnQUFBQVNBRWdBQUFBQUNDQUFBQU1UL3RCT1kvd29BQWdBVEFBQUFCSUFUQUFBQUFBSUlBQUVBMC8vSERyTC9DZ0FDQUJRQUFBQUVnQlFBQUFBQUFnZ0FFeXJULzlvZEhRQUtBQUlBRlFBQUFBU0FGUUFBQUFBQ0NBQlE3Y3ovQm5ZNkFBb0FBZ0FXQUFJRUFnQUhBQ3NFQWdBQUFFZ0VBQUFHZ0FBQUFBQUFBZ2dBZzREUS93YmVOZ0FFQWhBQUhWckovd2JlTmdDRGdORC9PaEUrQUNNSUFRQUFBZ2NDQUFBQUFBY05BQUVBQUFBREFHQUF5QUFEQUU0QUFBQUFCSUFXQUFBQUFBSUlBQ2NYdi8rQTBnWUFDZ0FDQUJjQU53UUJBQUVBQUFTQUZ3QUFBQUFDQ0FBNkJLdi9KNGZ3L3dvQUFnQVlBQUlFQWdBSEFDc0VBZ0FBQUVnRUFBQTNCQUVBQVFhQUFBQUFBQUFDQ0FCdGw2Ny9KKy9zL3dRQ0VBQUhjYWYvSisvcy8yMlhydjlhSXZUL0l3Z0JBQUFDQndJQUFBQUFCdzBBQVFBQUFBTUFZQURJQUFNQVRnQUFBQUFGZ0JrQUFBQUtBQUlBR1FBRUJnUUFBUUFBQUFVR0JBQUNBQUFBQ2dZQkFBRUFBQVdBR2dBQUFBb0FBZ0FhQUFRR0JBQUNBQUFBQlFZRUFBTUFBQUFBQmdJQWdBQUFBQVdBR3dBQUFBb0FBZ0FiQUFRR0JBQURBQUFBQlFZRUFBUUFBQUFBQmdJQWdBQUFBQVdBSEFBQUFBb0FBZ0FjQUFRR0JBQUVBQUFBQlFZRUFBVUFBQUFBQmdJQWdBQUFBQVdBSFFBQUFBb0FBZ0FkQUFRR0JBQUZBQUFBQlFZRUFBWUFBQUFBQmdJQWdBQUFBQVdBSGdBQUFBb0FBZ0FlQUFRR0JBQUdBQUFBQlFZRUFBY0FBQUFBQmdJQWdBQUFBQVdBSHdBQUFBb0FBZ0FmQUFRR0JBQUNBQUFBQlFZRUFBY0FBQUFBQmdJQWdBQUFBQVdBSUFBQUFBb0FBZ0FnQUFRR0JBQUhBQUFBQlFZRUFBZ0FBQUFBQUFXQUlRQUFBQW9BQWdBaEFBUUdCQUFJQUFBQUJRWUVBQWtBQUFBQUJnSUFnQUFBQUFXQUlnQUFBQW9BQWdBaUFBUUdCQUFKQUFBQUJRWUVBQW9BQUFBQUJnSUFnQUFBQUFXQUl3QUFBQW9BQWdBakFBUUdCQUFLQUFBQUJRWUVBQXNBQUFBS0JnRUFBUUFBQllBa0FBQUFDZ0FDQUNRQUJBWUVBQXNBQUFBRkJnUUFEQUFBQUFvR0FRQUJBQUFGZ0NVQUFBQUtBQUlBSlFBRUJnUUFEQUFBQUFVR0JBQU5BQUFBQ2dZQkFBRUFBQVdBSmdBQUFBb0FBZ0FtQUFRR0JBQU5BQUFBQlFZRUFBNEFBQUFLQmdFQUFRQUFCWUFuQUFBQUNnQUNBQ2NBQkFZRUFBNEFBQUFGQmdRQUR3QUFBQUFHQWdDQUFBQUFCWUFvQUFBQUNnQUNBQ2dBQkFZRUFBOEFBQUFGQmdRQUVBQUFBQUFHQWdDQUFBQUFCWUFwQUFBQUNnQUNBQ2tBQkFZRUFCQUFBQUFGQmdRQUVRQUFBQUFHQWdDQUFBQUFCWUFxQUFBQUNnQUNBQ29BQkFZRUFCRUFBQUFGQmdRQUVnQUFBQUFHQWdDQUFBQUFCWUFyQUFBQUNnQUNBQ3NBQkFZRUFCSUFBQUFGQmdRQUV3QUFBQUFHQWdDQUFBQUFCWUFzQUFBQUNnQUNBQ3dBQkFZRUFBNEFBQUFGQmdRQUV3QUFBQUFHQWdDQUFBQUFCWUF0QUFBQUNnQUNBQzBBQkFZRUFBb0FBQUFGQmdRQUZBQUFBQUFHQWdDQUFBQUFCWUF1QUFBQUNnQUNBQzRBQkFZRUFCUUFBQUFGQmdRQUZRQUFBQUFHQWdDQUFBQUFCWUF2QUFBQUNnQUNBQzhBQkFZRUFBZ0FBQUFGQmdRQUZRQUFBQUFHQWdDQUFBQUFCWUF3QUFBQUNnQUNBREFBQkFZRUFCUUFBQUFGQmdRQUZnQUFBQW9HQVFBQkFBQUZnREVBQUFBS0FBSUFNUUFFQmdRQUZnQUFBQVVHQkFBWEFBQUFBQVlDQUFRQUNnWUJBQUVBQUFlQU5BQUFBQVFDRUFEeUxlMy9LRkNhQVBJdDdmL2lJWVVBQ2dBQ0FESUFBQW9DQUFRQUJBb0NBQUVBRFFJTUFPSWhoUUR5TGUzL0FBQUFBQTRDREFBb1VKb0E4aTN0L3dBQUFBQVBBZ3dBNGlHRkFEZGNBZ0FBQUFBQUFBQUhnRFVBQUFBRUFoQUFnVDNrLzFMdFB3Q0JQZVQvMFJRd0FBb0FBZ0F6QUFBS0FnQUVBQVFLQWdBQkFBMENEQURSRkRBQWdUM2svd0FBQUFBT0Fnd0FVdTAvQUlFOTVQOEFBQUFBRHdJTUFORVVNQUFDRnZUL0FBQUFBQUFBQjRBMkFBQUFCQUlRQUFBQTR2LzZRYTMvQUFEaS83UVRtUDhLQUFJQU5BQUFDZ0lBQkFBRUNnSUFBUUFOQWd3QXRCT1kvd0FBNHY4QUFBQUFEZ0lNQVBwQnJmOEFBT0wvQUFBQUFBOENEQUMwRTVqL1J5NzMvd0FBQUFBQUFBQUFBQUFBQUFBQQ==</t>
        </r>
      </text>
    </comment>
    <comment ref="K362" authorId="0">
      <text>
        <r>
          <rPr>
            <sz val="9"/>
            <color indexed="81"/>
            <rFont val="Tahoma"/>
            <family val="2"/>
          </rPr>
          <t>QzE4SDE0Rk4zT3xNQVNURVIgU0hFRVRQaWN0dXJlIDk3fFZtcERSREF4TURBRUF3SUJBQUFBQUFBQUFBQUFBQUNBQUFBQUFBTUFGZ0FBQUVOb1pXMUVjbUYzSURFeUxqQXVNaTR4TURjMkJBSVFBQWR4cC8rZ21IMy9wRXNoQU0yS293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zdlWEJ3V0NBUUFBQUFrQUJnSUJBQUFBQ1FBR1FnQUFCQUlBZ0FCQUE4SUFnQUJBQU9BTXdBQUFBUUNFQUFIY2FmL29KaDkvNlJMSVFETmlxTUFCSUFCQUFBQUFBSUlBSEc0SFFDQTNXRUFDZ0FDQUFJQUFnUUNBQWtBS3dRQ0FBQUFTQVFBQURjRUFRQUJCb0FBQUFBQUFBSUlBS1JMSVFDQXFWNEFCQUlRQUQ0bEdnQ0FxVjRBcEVzaEFCckRaQUFqQ0FFQUFBSUhBZ0FBQUFBSERRQUJBQUFBQXdCZ0FNZ0FBd0JHQUFBQUFBU0FBZ0FBQUFBQ0NBQXhjd1VBc1g5ekFBb0FBZ0FEQUFBQUJJQURBQUFBQUFJSUFQaVZDQUNlVlpFQUNnQUNBQVFBQUFBRWdBUUFBQUFBQWdnQXVWRHcvOC8zb2dBS0FBSUFCUUFBQUFTQUJRQUFBQUFDQ0FDeTZOVC9FOFNXQUFvQUFnQUdBQUFBQklBR0FBQUFBQUlJQU9yRjBmOGw3bmdBQ2dBQ0FBY0FBQUFFZ0FjQUFBQUFBZ2dBS2d2cS8vUkxad0FLQUFJQUNBQUFBQVNBQ0FBQUFBQUNDQUJqNk9iL0JuWkpBQW9BQWdBSkFBQUFCSUFKQUFBQUFBSUlBTDB6L2Y4YVl6VUFDZ0FDQUFvQUFnUUNBQWdBS3dRQ0FBQUFTQVFBQUFhQUFBQUFBQUFDQ0FDODB3QUFHbnN4QUFRQ0VBQzlrL24vR25zeEFGYnRBQUFhT3prQUl3Z0JBQUFDQndJQUFBQUFCdzBBQVFBQUFBTUFZQURJQUFNQVR3QUFBQUFFZ0FvQUFBQUFBZ2dBQUFEeC94UDdHUUFLQUFJQUN3QUFBQVNBQ3dBQUFBQUNDQUFBQUFBQUFBQUFBQW9BQWdBTUFBSUVBZ0FIQUNzRUFnQUJBRWdFQUFBM0JBRUFBUWFBQUFBQUFBQUNDQUF6a3dNQUFHajgvd1FDRUFETmJQei9BR2o4LzZycUN3QXptd01BSXdnQkFBQUNCd0lBQUFBRkJ3RUFCUVFIQmdBQ0FBSUFBd0FBQnc0QUFRQUFBQU1BWUFESUFBTUFUa2dBQUFBQUJJQU1BQUFBQUFJSUFBRUE4Zi90Qk9iL0NnQUNBQTBBTndRQkFBRUFBQVNBRFFBQUFBQUNDQUFBQUFBQTJnbk0vd29BQWdBT0FEY0VBUUFCQUFBRWdBNEFBQUFBQWdnQUFRRHgvOGNPc3Y4S0FBSUFEd0FBQUFTQUR3QUFBQUFDQ0FBQUFBQUF0Qk9ZL3dvQUFnQVFBQUFBQklBUUFBQUFBQUlJQUFBQThmK2dHSDcvQ2dBQ0FCRUFBQUFFZ0JFQUFBQUFBZ2dBQUFEVC82QVlmdjhLQUFJQUVnQUFBQVNBRWdBQUFBQUNDQUFBQU1UL3RCT1kvd29BQWdBVEFBQUFCSUFUQUFBQUFBSUlBQUVBMC8vSERyTC9DZ0FDQUJRQUFBQUVnQlFBQUFBQUFnZ0FFeXJULzlvZEhRQUtBQUlBRlFBQUFBU0FGUUFBQUFBQ0NBQlE3Y3ovQm5ZNkFBb0FBZ0FXQUFJRUFnQUhBQ3NFQWdBQUFFZ0VBQUFHZ0FBQUFBQUFBZ2dBZzREUS93YmVOZ0FFQWhBQUhWckovd2JlTmdDRGdORC9PaEUrQUNNSUFRQUFBZ2NDQUFBQUFBY05BQUVBQUFBREFHQUF5QUFEQUU0QUFBQUFCSUFXQUFBQUFBSUlBQ2NYdi8rQTBnWUFDZ0FDQUJjQU53UUJBQUVBQUFTQUZ3QUFBQUFDQ0FBNkJLdi9KNGZ3L3dvQUFnQVlBQUlFQWdBSEFDc0VBZ0FBQUVnRUFBQTNCQUVBQVFhQUFBQUFBQUFDQ0FCdGw2Ny9KKy9zL3dRQ0VBQUhjYWYvSisvcy8yMlhydjlhSXZUL0l3Z0JBQUFDQndJQUFBQUFCdzBBQVFBQUFBTUFZQURJQUFNQVRnQUFBQUFGZ0JrQUFBQUtBQUlBR1FBRUJnUUFBUUFBQUFVR0JBQUNBQUFBQ2dZQkFBRUFBQVdBR2dBQUFBb0FBZ0FhQUFRR0JBQUNBQUFBQlFZRUFBTUFBQUFBQmdJQWdBQUFBQVdBR3dBQUFBb0FBZ0FiQUFRR0JBQURBQUFBQlFZRUFBUUFBQUFBQmdJQWdBQUFBQVdBSEFBQUFBb0FBZ0FjQUFRR0JBQUVBQUFBQlFZRUFBVUFBQUFBQmdJQWdBQUFBQVdBSFFBQUFBb0FBZ0FkQUFRR0JBQUZBQUFBQlFZRUFBWUFBQUFBQmdJQWdBQUFBQVdBSGdBQUFBb0FBZ0FlQUFRR0JBQUdBQUFBQlFZRUFBY0FBQUFBQmdJQWdBQUFBQVdBSHdBQUFBb0FBZ0FmQUFRR0JBQUNBQUFBQlFZRUFBY0FBQUFBQmdJQWdBQUFBQVdBSUFBQUFBb0FBZ0FnQUFRR0JBQUhBQUFBQlFZRUFBZ0FBQUFBQUFXQUlRQUFBQW9BQWdBaEFBUUdCQUFJQUFBQUJRWUVBQWtBQUFBQUJnSUFnQUFBQUFXQUlnQUFBQW9BQWdBaUFBUUdCQUFKQUFBQUJRWUVBQW9BQUFBQUJnSUFnQUFBQUFXQUl3QUFBQW9BQWdBakFBUUdCQUFLQUFBQUJRWUVBQXNBQUFBS0JnRUFBUUFBQllBa0FBQUFDZ0FDQUNRQUJBWUVBQXNBQUFBRkJnUUFEQUFBQUFvR0FRQUJBQUFGZ0NVQUFBQUtBQUlBSlFBRUJnUUFEQUFBQUFVR0JBQU5BQUFBQ2dZQkFBRUFBQVdBSmdBQUFBb0FBZ0FtQUFRR0JBQU5BQUFBQlFZRUFBNEFBQUFLQmdFQUFRQUFCWUFuQUFBQUNnQUNBQ2NBQkFZRUFBNEFBQUFGQmdRQUR3QUFBQUFHQWdDQUFBQUFCWUFvQUFBQUNnQUNBQ2dBQkFZRUFBOEFBQUFGQmdRQUVBQUFBQUFHQWdDQUFBQUFCWUFwQUFBQUNnQUNBQ2tBQkFZRUFCQUFBQUFGQmdRQUVRQUFBQUFHQWdDQUFBQUFCWUFxQUFBQUNnQUNBQ29BQkFZRUFCRUFBQUFGQmdRQUVnQUFBQUFHQWdDQUFBQUFCWUFyQUFBQUNnQUNBQ3NBQkFZRUFCSUFBQUFGQmdRQUV3QUFBQUFHQWdDQUFBQUFCWUFzQUFBQUNnQUNBQ3dBQkFZRUFBNEFBQUFGQmdRQUV3QUFBQUFHQWdDQUFBQUFCWUF0QUFBQUNnQUNBQzBBQkFZRUFBb0FBQUFGQmdRQUZBQUFBQUFHQWdDQUFBQUFCWUF1QUFBQUNnQUNBQzRBQkFZRUFCUUFBQUFGQmdRQUZRQUFBQUFHQWdDQUFBQUFCWUF2QUFBQUNnQUNBQzhBQkFZRUFBZ0FBQUFGQmdRQUZRQUFBQUFHQWdDQUFBQUFCWUF3QUFBQUNnQUNBREFBQkFZRUFCUUFBQUFGQmdRQUZnQUFBQW9HQVFBQkFBQUZnREVBQUFBS0FBSUFNUUFFQmdRQUZnQUFBQVVHQkFBWEFBQUFBQVlDQUFRQUNnWUJBQUVBQUFlQU5BQUFBQVFDRUFEeUxlMy9LRkNhQVBJdDdmL2lJWVVBQ2dBQ0FESUFBQW9DQUFRQUJBb0NBQUVBRFFJTUFPSWhoUUR5TGUzL0FBQUFBQTRDREFBb1VKb0E4aTN0L3dBQUFBQVBBZ3dBNGlHRkFEZGNBZ0FBQUFBQUFBQUhnRFVBQUFBRUFoQUFnVDNrLzFMdFB3Q0JQZVQvMFJRd0FBb0FBZ0F6QUFBS0FnQUVBQVFLQWdBQkFBMENEQURSRkRBQWdUM2svd0FBQUFBT0Fnd0FVdTAvQUlFOTVQOEFBQUFBRHdJTUFORVVNQUFDRnZUL0FBQUFBQUFBQjRBMkFBQUFCQUlRQUFBQTR2LzZRYTMvQUFEaS83UVRtUDhLQUFJQU5BQUFDZ0lBQkFBRUNnSUFBUUFOQWd3QXRCT1kvd0FBNHY4QUFBQUFEZ0lNQVBwQnJmOEFBT0wvQUFBQUFBOENEQUMwRTVqL1J5NzMvd0FBQUFBQUFBQUFBQUFBQUFBQQ==</t>
        </r>
      </text>
    </comment>
    <comment ref="J363" authorId="0">
      <text>
        <r>
          <rPr>
            <sz val="9"/>
            <color indexed="81"/>
            <rFont val="Tahoma"/>
            <family val="2"/>
          </rPr>
          <t>QzE4SDIzTjNPM1N8TUFTVEVSIFNIRUVUUGljdHVyZSAzODN8Vm1wRFJEQXhNREFFQXdJQkFBQUFBQUFBQUFBQUFBQ0FBQUFBQUFNQUZnQUFBRU5vWlcxRWNtRjNJREV5TGpBdU1pNHhNRGMyQkFJUUFETnN0UDlBOGZ2K3paTWV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PSU1uQklXQ0FRQUFBQWtBQmdJQkFBQUFDUUFHUWdBQUJBSUFnQUJBQThJQWdBQkFBT0FOZ0FBQUFRQ0VBQXpiTFQvUVBINy9zMlRIZ0FtTmpRQUJJQUJBQUFBQUFJSUFBRUF0ZjhtOWpNQUNnQUNBQUlBTndRQkFBRUFBQVNBQWdBQUFBQUNDQUFCQU1UL0Uvc1pBQW9BQWdBREFBQUFCSUFEQUFBQUFBSUlBQUVBNHY4VCt4a0FDZ0FDQUFRQUFBQUVnQVFBQUFBQUFnZ0FBUUR4L3dBQUFBQUtBQUlBQlFBQUFBU0FCUUFBQUFBQ0NBQUFBT0wvN1FUbS93b0FBZ0FHQUFBQUJJQUdBQUFBQUFJSUFBQUE4Zi9hQ2N6L0NnQUNBQWNBQWdRQ0FBY0FLd1FDQUFFQVNBUUFBRGNFQVFBQkJvQUFBQUFBQUFJSUFEU1Q5UC9hY2NqL0JBSVFBTTFzN2YvYWNjai9xK3I4L3cybHovOGpDQUVBQUFJSEFnQUFBQVVIQVFBRkJBY0dBQUlBQWdBREFBQUhEZ0FCQUFBQUF3QmdBTWdBQXdCT1NBQUFBQUFFZ0FjQUFBQUFBZ2dBQUFEaS84Y09zdjhLQUFJQUNBQUFBQVNBQ0FBQUFBQUNDQUFBQU1UL3h3Nnkvd29BQWdBSkFBSUVBZ0FJQUNzRUFnQUFBRWdFQUFBM0JBRUFBUWFBQUFBQUFBQUNDQUFBb01mL3h5YXUvd1FDRUFBQVlNRC94eWF1LzVxNXgvL0g1clgvSXdnQkFBQUNCd0lBQUFBQUJ3MEFBUUFBQUFNQVlBRElBQU1BVHdBQUFBQUVnQWtBQUFBQUFnZ0FBQUR4LzdRVG1QOEtBQUlBQ2dBQUFBU0FDZ0FBQUFBQ0NBQUFBT0wvb0JoKy93b0FBZ0FMQUFBQUJJQUxBQUFBQUFJSUFBQUE4ZitOSFdUL0NnQUNBQXdBQUFBRWdBd0FBQUFBQWdnQUFBQVBBSTBkWlA4S0FBSUFEUUFBQUFTQURRQUFBQUFDQ0FELy94MEFvQmgrL3dvQUFnQU9BQUFBQklBT0FBQUFBQUlJQUFBQUR3QzBFNWovQ2dBQ0FBOEFBQUFFZ0E4QUFBQUFBZ2dBQUFBZUFNY09zdjhLQUFJQUVBQTNCQUVBQVFBQUJJQVFBQUFBQUFJSUFBQUE0djk2SWtyL0NnQUNBQkVBQWdRQ0FCQUFLd1FDQUFBQVNBUUFBQWFBQUFBQUFBQUNDQUFBb09YL2VzWkcvd1FDRUFBQVlONy9lc1pHLzVxNTVmL2diRTMvSXdnQkFBQUNCd0lBQUFBQUJ3MEFBUUFBQUFNQVlBRElBQU1BVXdBQUFBQUVnQkVBQUFBQUFnZ0FGUHY3LzNvaU8vOEtBQUlBRWdBQ0JBSUFDQUFyQkFJQUFBQklCQUFBTndRQkFBRUdnQUFBQUFBQUFnZ0FGSnYvLzNvNk4vOEVBaEFBRkZ2NC8zbzZOLyt0dFAvL2V2bysveU1JQVFBQUFnY0NBQUFBQUFjTkFBRUFBQUFEQUdBQXlBQURBRThBQUFBQUJJQVNBQUFBQUFJSUFPMEV5UDk2SWxuL0NnQUNBQk1BQWdRQ0FBZ0FLd1FDQUFBQVNBUUFBRGNFQVFBQkJvQUFBQUFBQUFJSUFPMmt5Lzk2T2xYL0JBSVFBTzFreFA5Nk9sWC9oNzdMLzNyNlhQOGpDQUVBQUFJSEFnQUFBQUFIRFFBQkFBQUFBd0JnQU1nQUF3QlBBQUFBQUFTQUV3QUFBQUFDQ0FBQUFOUC9aeWN3L3dvQUFnQVVBQUlFQWdBSEFDc0VBZ0FCQUVnRUFBQTNCQUVBQVFhQUFBQUFBQUFDQ0FDOE84Ny9aNDhzL3dRQ0VBQldGY2YvWjQ4cy96U1Qxdithd2pQL0l3Z0JBQUFDQndJQUFBQUZCd0VBQkFRSEJnQUNBQUlBQXdBQUJ3NEFBUUFBQUFNQVlBRElBQU1BVGtnQUFBQUFCSUFVQUFBQUFBSUlBQUFBNHY5VExCYi9DZ0FDQUJVQUFBQUVnQlVBQUFBQUFnZ0FBQUFBQUZNc0Z2OEtBQUlBRmdBM0JBRUFBUUFBQklBV0FBQUFBQUlJQUFBQThmOUFNZnorQ2dBQ0FCY0FOd1FCQUFFQUFBU0FGd0FBQUFBQ0NBQUFBTlAvUURIOC9nb0FBZ0FZQURjRUFRQUJBQUFFZ0JnQUFBQUFBZ2dBQVFERS8rMEU1djhLQUFJQUdRQUNCQUlBQndBckJBSUFBQUJJQkFBQUJvQUFBQUFBQUFJSUFEU1R4Ly90Yk9ML0JBSVFBTTFzd1AvdGJPTC9OSlBIL3lDZzZmOGpDQUVBQUFJSEFnQUFBQUFIRFFBQkFBQUFBd0JnQU1nQUF3Qk9BQUFBQUFTQUdRQUFBQUFDQ0FBQkFMWC9BQUFBQUFvQUFnQWFBQUFBQllBYkFBQUFDZ0FDQUJzQUJBWUVBQUVBQUFBRkJnUUFBZ0FBQUFvR0FRQUJBQUFGZ0J3QUFBQUtBQUlBSEFBRUJnUUFBZ0FBQUFVR0JBQURBQUFBQUFZQ0FJQUFBQUFGZ0IwQUFBQUtBQUlBSFFBRUJnUUFBd0FBQUFVR0JBQUVBQUFBQUFZQ0FJQUFBQUFGZ0I0QUFBQUtBQUlBSGdBRUJnUUFCQUFBQUFVR0JBQUZBQUFBQUFZQ0FJQUFBQUFGZ0I4QUFBQUtBQUlBSHdBRUJnUUFCUUFBQUFVR0JBQUdBQUFBQ2dZQkFBRUFBQVdBSUFBQUFBb0FBZ0FnQUFRR0JBQUdBQUFBQlFZRUFBY0FBQUFLQmdFQUFRQUFCWUFoQUFBQUNnQUNBQ0VBQkFZRUFBY0FBQUFGQmdRQUNBQUFBQUFHQWdBQ0FBQUFCWUFpQUFBQUNnQUNBQ0lBQkFZRUFBY0FBQUFGQmdRQUNRQUFBQW9HQVFBQkFBQUZnQ01BQUFBS0FBSUFJd0FFQmdRQUNRQUFBQVVHQkFBS0FBQUFBQVlDQUlBQUFBQUZnQ1FBQUFBS0FBSUFKQUFFQmdRQUNnQUFBQVVHQkFBTEFBQUFBQVlDQUlBQUFBQUZnQ1VBQUFBS0FBSUFKUUFFQmdRQUN3QUFBQVVHQkFBTUFBQUFBQVlDQUlBQUFBQUZnQ1lBQUFBS0FBSUFKZ0FFQmdRQURBQUFBQVVHQkFBTkFBQUFBQVlDQUlBQUFBQUZnQ2NBQUFBS0FBSUFKd0FFQmdRQURRQUFBQVVHQkFBT0FBQUFBQVlDQUlBQUFBQUZnQ2dBQUFBS0FBSUFLQUFFQmdRQUNRQUFBQVVHQkFBT0FBQUFBQVlDQUlBQUFBQUZnQ2tBQUFBS0FBSUFLUUFFQmdRQURnQUFBQVVHQkFBUEFBQUFDZ1lCQUFFQUFBV0FLZ0FBQUFvQUFnQXFBQVFHQkFBTEFBQUFCUVlFQUJBQUFBQUtCZ0VBQVFBQUJZQXJBQUFBQ2dBQ0FDc0FCQVlFQUJBQUFBQUZCZ1FBRVFBQUFBQUdBZ0FDQUFBQUJZQXNBQUFBQ2dBQ0FDd0FCQVlFQUJBQUFBQUZCZ1FBRWdBQUFBQUdBZ0FDQUFBQUJZQXRBQUFBQ2dBQ0FDMEFCQVlFQUJBQUFBQUZCZ1FBRXdBQUFBb0dBUUFCQUFBRmdDNEFBQUFLQUFJQUxnQUVCZ1FBRXdBQUFBVUdCQUFVQUFBQUNnWUJBQUVBQUFXQUx3QUFBQW9BQWdBdkFBUUdCQUFVQUFBQUJRWUVBQlVBQUFBS0JnRUFBUUFBQllBd0FBQUFDZ0FDQURBQUJBWUVBQlFBQUFBRkJnUUFGZ0FBQUFvR0FRQUJBQUFGZ0RFQUFBQUtBQUlBTVFBRUJnUUFGQUFBQUFVR0JBQVhBQUFBQ2dZQkFBRUFBQVdBTWdBQUFBb0FBZ0F5QUFRR0JBQUZBQUFBQlFZRUFCZ0FBQUFBQmdJQWdBQUFBQVdBTXdBQUFBb0FBZ0F6QUFRR0JBQVlBQUFBQlFZRUFCa0FBQUFBQmdJQWdBQUFBQVdBTkFBQUFBb0FBZ0EwQUFRR0JBQUNBQUFBQlFZRUFCa0FBQUFBQmdJQWdBQUFBQWVBTndBQUFBUUNFQUFCQU5QL1JpNFZBQUVBMC84QUFBQUFDZ0FDQURVQUFBb0NBQVFBQkFvQ0FBRUFEUUlNQUFBQUFBQUJBTlAvQUFBQUFBNENEQUJHTGhVQUFRRFQvd0FBQUFBUEFnd0FBQUFBQUVjdTZQOEFBQUFBQUFBSGdEZ0FBQUFFQWhBQUFBQUFBT2RHay84QUFBQUFvQmgrL3dvQUFnQTJBQUFLQWdBRUFBUUtBZ0FCQUEwQ0RBQ2dHSDcvQUFBQUFBQUFBQUFPQWd3QTUwYVQvd0FBQUFBQUFBQUFEd0lNQUtBWWZ2OUdMaFVBQUFBQUFBQUFBQUFBQUFBQUFBQT0=</t>
        </r>
      </text>
    </comment>
    <comment ref="K363" authorId="0">
      <text>
        <r>
          <rPr>
            <b/>
            <sz val="9"/>
            <color indexed="81"/>
            <rFont val="Tahoma"/>
            <family val="2"/>
          </rPr>
          <t>QzE4SDIzTjNPM1N8TUFTVEVSIFNIRUVUUGljdHVyZSA1MjF8Vm1wRFJEQXhNREFFQXdJQkFBQUFBQUFBQUFBQUFBQ0FBQUFBQUFNQUZnQUFBRU5vWlcxRWNtRjNJREV5TGpBdU1pNHhNRGMyQ0FBVEFBQUFWVzUwYVhSc1pXUWdSRzlqZFcxbGJuUUVBaEFBTkd5MC8wRHgrLzdNa3g0QUpqWTBBQUVKQ0FBQWdCWUFBQUFHQUFJSkNBQUFRREVCQU1EVkFBMElBUUFCQ0FjQkFBRTZCQUVBQVRzRUFRQUFSUVFCQUFFOEJBRUFBQXdHQVFBQkR3WUJBQUVOQmdFQUFFSUVBUUFBUXdRQkFBQkVCQUVBQUE0SUFnQU9CZ29JQ0FBREFHQUF5QUFEQUFzSUNBQUVBQUFBOEFBREFBa0lCQUF6c3dJQUNBZ0VBQUFBQWdBSENBUUFBQUFCQUFZSUJBQUFBQVFBQlFnRUFBQUFIZ0FFQ0FJQWVBQURDQVFBQUFCNEFDTUlBUUFGREFnQkFBQW9DQUVBQVNrSUFRQUJLZ2dCQUFFQ0NCQUFBQUFrQUFBQUpBQUFBQ1FBQUFBa0FBRURBZ0FBQUFJREFnQUJBQUFERGdBQ0FQLy8vLy8vL3dBQUFBQUFBQUFCSkFBQUFBSUFBd0RrQkFVQVFYSnBZV3dFQU9RRUR3QlVhVzFsY3lCT1pYY2dVbTl0WVc0QmdEd0FBQUFFQWhBQUFBQUFBQUFBQUFBQWdNWUU0Z3ljRWhZSUJBQUFBQ1FBR0FnRUFBQUFKQUFaQ0FBQUVBZ0NBQUVBRHdnQ0FBRUFBNEEyQUFBQUJBSVFBRFJzdFA5QThmdit6Sk1lQUNZMk5BQUVnQUVBQUFBQUFnZ0FBUUMxL3liMk13QUtBQUlBQWdBM0JBRUFBUUFBQklBQ0FBQUFBQUlJQUFFQXhQOFQreGtBQ2dBQ0FBTUFBQUFFZ0FNQUFBQUFBZ2dBQVFEaS94UDdHUUFLQUFJQUJBQTNCQUVBQVFBQUJJQUVBQUFBQUFJSUFBRUE4ZjhBQUFBQUNnQUNBQVVBTndRQkFBRUFBQVNBQlFBQUFBQUNDQUFBQU9MLzdRVG0vd29BQWdBR0FBQUFCSUFHQUFBQUFBSUlBQUFBOGYvYUNjei9DZ0FDQUFjQUFnUUNBQWNBS3dRQ0FBRUFTQVFBQURjRUFRQUJCb0FBQUFBQUFBSUlBRFNUOVAvYWNjai9CQUlRQU0xczdmL2FjY2ovcStyOC93Nmx6LzhqQ0FFQUFBSUhBZ0FBQUFVSEFRQUZCQWNHQUFJQUFnQURBQUFIRGdBQkFBQUFBd0JnQU1nQUF3Qk9TQUFBQUFBRWdBY0FBQUFBQWdnQUFBRGkvOGNPc3Y4S0FBSUFDQUFBQUFTQUNBQUFBQUFDQ0FBQUFNVC94dzZ5L3dvQUFnQUpBQUlFQWdBSUFDc0VBZ0FBQUVnRUFBQTNCQUVBQVFhQUFBQUFBQUFDQ0FBQW9NZi94eWF1L3dRQ0VBQUFZTUQveHlhdS81cTV4Ly9INXJYL0l3Z0JBQUFDQndJQUFBQUFCdzBBQVFBQUFBTUFZQURJQUFNQVR3QUFBQUFFZ0FrQUFBQUFBZ2dBQUFEeC83UVRtUDhLQUFJQUNnQUFBQVNBQ2dBQUFBQUNDQUFBQU9ML29CaCsvd29BQWdBTEFEY0VBUUFCQUFBRWdBc0FBQUFBQWdnQUFBRHgvNDBkWlA4S0FBSUFEQUFBQUFTQURBQUFBQUFDQ0FBQUFBOEFqUjFrL3dvQUFnQU5BRGNFQVFBQkFBQUVnQTBBQUFBQUFnZ0EvLzhkQUtBWWZ2OEtBQUlBRGdBM0JBRUFBUUFBQklBT0FBQUFBQUlJQUFBQUR3QzBFNWovQ2dBQ0FBOEFBQUFFZ0E4QUFBQUFBZ2dBQUFBZUFNY09zdjhLQUFJQUVBQTNCQUVBQVFBQUJJQVFBQUFBQUFJSUFBQUE0djk2SWtyL0NnQUNBQkVBQWdRQ0FCQUFLd1FDQUFBQVNBUUFBQWFBQUFBQUFBQUNDQUFBb09YL2VzWkcvd1FDRUFBQVlONy9lc1pHLzVxNTVmL2hiRTMvSXdnQkFBQUNCd0lBQUFBQUJ3MEFBUUFBQUFNQVlBRElBQU1BVXdBQUFBQUVnQkVBQUFBQUFnZ0FGUHY3LzNvaU8vOEtBQUlBRWdBQ0JBSUFDQUFyQkFJQUFBQklCQUFBTndRQkFBRUdnQUFBQUFBQUFnZ0FGSnYvLzNvNk4vOEVBaEFBRkZ2NC8zbzZOLyt1dFAvL2V2bysveU1JQVFBQUFnY0NBQUFBQUFjTkFBRUFBQUFEQUdBQXlBQURBRThBQUFBQUJJQVNBQUFBQUFJSUFPMEV5UDk2SWxuL0NnQUNBQk1BQWdRQ0FBZ0FLd1FDQUFBQVNBUUFBRGNFQVFBQkJvQUFBQUFBQUFJSUFPMmt5Lzk2T2xYL0JBSVFBTzFreFA5Nk9sWC9oNzdMLzNyNlhQOGpDQUVBQUFJSEFnQUFBQUFIRFFBQkFBQUFBd0JnQU1nQUF3QlBBQUFBQUFTQUV3QUFBQUFDQ0FBQUFOUC9aeWN3L3dvQUFnQVVBQUlFQWdBSEFDc0VBZ0FCQUVnRUFBQTNCQUVBQVFhQUFBQUFBQUFDQ0FDOE84Ny9aNDhzL3dRQ0VBQldGY2YvWjQ4cy96U1Qxditid2pQL0l3Z0JBQUFDQndJQUFBQUZCd0VBQkFRSEJnQUNBQUlBQXdBQUJ3NEFBUUFBQUFNQVlBRElBQU1BVGtnQUFBQUFCSUFVQUFBQUFBSUlBQUFBNHY5VExCYi9DZ0FDQUJVQUFBQUVnQlVBQUFBQUFnZ0FBQUFBQUZNc0Z2OEtBQUlBRmdBM0JBRUFBUUFBQklBV0FBQUFBQUlJQUFBQThmOUFNZnorQ2dBQ0FCY0FOd1FCQUFFQUFBU0FGd0FBQUFBQ0NBQUFBTlAvUURIOC9nb0FBZ0FZQURjRUFRQUJBQUFFZ0JnQUFBQUFBZ2dBQVFERS8rMEU1djhLQUFJQUdRQUNCQUlBQndBckJBSUFBQUJJQkFBQU53UUJBQUVHZ0FBQUFBQUFBZ2dBTlpQSC8rMXM0djhFQWhBQXptekEvKzFzNHY4MWs4Zi9JYURwL3lNSUFRQUFBZ2NDQUFBQUFBY05BQUVBQUFBREFHQUF5QUFEQUU0QUFBQUFCSUFaQUFBQUFBSUlBQUVBdGY4QUFBQUFDZ0FDQUJvQU53UUJBQUVBQUFXQUd3QUFBQW9BQWdBYkFBUUdCQUFCQUFBQUJRWUVBQUlBQUFBS0JnRUFBUUFBQllBY0FBQUFDZ0FDQUJ3QUJBWUVBQUlBQUFBRkJnUUFBd0FBQUFBR0FnQ0FBQW9HQVFBQkFBQUZnQjBBQUFBS0FBSUFIUUFFQmdRQUF3QUFBQVVHQkFBRUFBQUFBQVlDQUlBQUNnWUJBQUVBQUFXQUhnQUFBQW9BQWdBZUFBUUdCQUFFQUFBQUJRWUVBQVVBQUFBQUJnSUFnQUFLQmdFQUFRQUFCWUFmQUFBQUNnQUNBQjhBQkFZRUFBVUFBQUFGQmdRQUJnQUFBQW9HQVFBQkFBQUZnQ0FBQUFBS0FBSUFJQUFFQmdRQUJnQUFBQVVHQkFBSEFBQUFDZ1lCQUFFQUFBV0FJUUFBQUFvQUFnQWhBQVFHQkFBSEFBQUFCUVlFQUFnQUFBQUFCZ0lBQWdBQUFBV0FJZ0FBQUFvQUFnQWlBQVFHQkFBSEFBQUFCUVlFQUFrQUFBQUtCZ0VBQVFBQUJZQWpBQUFBQ2dBQ0FDTUFCQVlFQUFrQUFBQUZCZ1FBQ2dBQUFBQUdBZ0NBQUFvR0FRQUJBQUFGZ0NRQUFBQUtBQUlBSkFBRUJnUUFDZ0FBQUFVR0JBQUxBQUFBQUFZQ0FJQUFDZ1lCQUFFQUFBV0FKUUFBQUFvQUFnQWxBQVFHQkFBTEFBQUFCUVlFQUF3QUFBQUFCZ0lBZ0FBS0JnRUFBUUFBQllBbUFBQUFDZ0FDQUNZQUJBWUVBQXdBQUFBRkJnUUFEUUFBQUFBR0FnQ0FBQW9HQVFBQkFBQUZnQ2NBQUFBS0FBSUFKd0FFQmdRQURRQUFBQVVHQkFBT0FBQUFBQVlDQUlBQUNnWUJBQUVBQUFXQUtBQUFBQW9BQWdBb0FBUUdCQUFKQUFBQUJRWUVBQTRBQUFBQUJnSUFnQUFLQmdFQUFRQUFCWUFwQUFBQUNnQUNBQ2tBQkFZRUFBNEFBQUFGQmdRQUR3QUFBQW9HQVFBQkFBQUZnQ29BQUFBS0FBSUFLZ0FFQmdRQUN3QUFBQVVHQkFBUUFBQUFDZ1lCQUFFQUFBV0FLd0FBQUFvQUFnQXJBQVFHQkFBUUFBQUFCUVlFQUJFQUFBQUFCZ0lBQWdBQUFBV0FMQUFBQUFvQUFnQXNBQVFHQkFBUUFBQUFCUVlFQUJJQUFBQUFCZ0lBQWdBQUFBV0FMUUFBQUFvQUFnQXRBQVFHQkFBUUFBQUFCUVlFQUJNQUFBQUtCZ0VBQVFBQUJZQXVBQUFBQ2dBQ0FDNEFCQVlFQUJNQUFBQUZCZ1FBRkFBQUFBb0dBUUFCQUFBRmdDOEFBQUFLQUFJQUx3QUVCZ1FBRkFBQUFBVUdCQUFWQUFBQUNnWUJBQUVBQUFXQU1BQUFBQW9BQWdBd0FBUUdCQUFVQUFBQUJRWUVBQllBQUFBS0JnRUFBUUFBQllBeEFBQUFDZ0FDQURFQUJBWUVBQlFBQUFBRkJnUUFGd0FBQUFvR0FRQUJBQUFGZ0RJQUFBQUtBQUlBTWdBRUJnUUFCUUFBQUFVR0JBQVlBQUFBQUFZQ0FJQUFDZ1lCQUFFQUFBV0FNd0FBQUFvQUFnQXpBQVFHQkFBWUFBQUFCUVlFQUJrQUFBQUFCZ0lBZ0FBS0JnRUFBUUFBQllBMEFBQUFDZ0FDQURRQUJBWUVBQUlBQUFBRkJnUUFHUUFBQUFBR0FnQ0FBQW9HQVFBQkFBQUhnRGNBQUFBRUFoQUFBUURULzBZdUZRQUJBTlAvQUFBQUFBb0FBZ0ExQUFBS0FnQUVBQVFLQWdBQkFBMENEQUFBQUFBQUFRRFQvd0FBQUFBT0Fnd0FSaTRWQUFFQTAvOEFBQUFBRHdJTUFBQUFBQUJITHVqL0FBQUFBQUFBQjRBNEFBQUFCQUlRQUFBQUFBRG5ScFAvQUFBQUFLQVlmdjhLQUFJQU5nQUFDZ0lBQkFBRUNnSUFBUUFOQWd3QW9CaCsvd0FBQUFBQUFBQUFEZ0lNQU9kR2svOEFBQUFBQUFBQUFBOENEQUNnR0g3L1JpNFZBQUFBQUFBQUFBQUFBQUFBQUFBQQ==</t>
        </r>
      </text>
    </comment>
    <comment ref="K364" authorId="0">
      <text>
        <r>
          <rPr>
            <b/>
            <sz val="9"/>
            <color indexed="81"/>
            <rFont val="Tahoma"/>
            <family val="2"/>
          </rPr>
          <t>QzEwSDIxTjNPfE1BU1RFUiBTSEVFVFBpY3R1cmUgMzkwfFZtcERSREF4TURBRUF3SUJBQUFBQUFBQUFBQUFBQUNBQUFBQUFBTUFGZ0FBQUVOb1pXMUVjbUYzSURFeUxqQXVNaTR4TURjMkJBSVFBQUJnd1ArMDA1Zi96Wk1lQURr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hBQUFBQkFJUUFBQUFBQUFBQUFBQUFFQnlCQURBcWdNV0NBUUFBQUFrQUJnSUJBQUFBQ1FBR1FnQUFCQUlBZ0FCQUE4SUFnQUJBQU9BSHdBQUFBUUNFQUFBWU1EL3ROT1gvODJUSGdBNU1VNEFCSUFCQUFBQUFBSUlBQUFBOGYrMEU1ai9DZ0FDQUFJQU53UUJBQUVBQUFTQUFnQUFBQUFDQ0FBQUFPTC94dzZ5L3dvQUFnQURBRGNFQVFBQkFBQUVnQU1BQUFBQUFnZ0FBQUR4LzlvSnpQOEtBQUlBQkFBQ0JBSUFCd0FyQkFJQUFBQklCQUFBQm9BQUFBQUFBQUlJQURTVDlQL2FjY2ovQkFJUUFNMXM3Zi9hY2NqL05KUDAvdzJsei84akNBRUFBQUlIQWdBQUFBQUhEUUFCQUFBQUF3QmdBTWdBQXdCT0FBQUFBQVNBQkFBQUFBQUNDQUQvL3c0QTJnbk0vd29BQWdBRkFEY0VBUUFCQUFBRWdBVUFBQUFBQWdnQS8vOGRBTWNPc3Y4S0FBSUFCZ0EzQkFFQUFRQUFCSUFHQUFBQUFBSUlBQUFBNHYvdEJPYi9DZ0FDQUFjQUFBQUVnQWNBQUFBQUFnZ0FBQURFLyswRTV2OEtBQUlBQ0FBQ0JBSUFDQUFyQkFJQUFBQklCQUFBTndRQkFBRUdnQUFBQUFBQUFnZ0FBS0RILyswYzR2OEVBaEFBQUdEQS8rMGM0dithdWNmLzdkenAveU1JQVFBQUFnY0NBQUFBQUFjTkFBRUFBQUFEQUdBQXlBQURBRThBQUFBQUJJQUlBQUFBQUFJSUFBQUE4ZjhBQUFBQUNnQUNBQWtBQWdRQ0FBY0FLd1FDQUFBQVNBUUFBQWFBQUFBQUFBQUNDQUEway9UL0FHajgvd1FDRUFETmJPMy9BR2o4L3pTVDlQOHptd01BSXdnQkFBQUNCd0lBQUFBQUJ3MEFBUUFBQUFNQVlBRElBQU1BVGdBQUFBQUVnQWtBQUFBQUFnZ0FBQURpL3hQN0dRQUtBQUlBQ2dBM0JBRUFBUUFBQklBS0FBQUFBQUlJQUFBQThmOG05ak1BQ2dBQ0FBc0FOd1FCQUFFQUFBU0FDd0FBQUFBQ0NBRC8vdzRBSnZZekFBb0FBZ0FNQUFJRUFnQUhBQ3NFQWdBQUFFZ0VBQUFHZ0FBQUFBQUFBZ2dBTTVNU0FDWmVNQUFFQWhBQXpHd0xBQ1plTUFBemt4SUFXWkUzQUNNSUFRQUFBZ2NDQUFBQUFBY05BQUVBQUFBREFHQUF5QUFEQUU0QUFBQUFCSUFNQUFBQUFBSUlBQUFBSGdBNThVMEFDZ0FDQUEwQU53UUJBQUVBQUFTQURRQUFBQUFDQ0FELy94MEFFL3NaQUFvQUFnQU9BRGNFQVFBQkFBQUVnQTRBQUFBQUFnZ0EvLzhPQUFBQUFBQUtBQUlBRHdBM0JBRUFBUUFBQllBUUFBQUFDZ0FDQUJBQUJBWUVBQUVBQUFBRkJnUUFBZ0FBQUFvR0FRQUJBQUFGZ0JFQUFBQUtBQUlBRVFBRUJnUUFBZ0FBQUFVR0JBQURBQUFBQ2dZQkFBRUFBQVdBRWdBQUFBb0FBZ0FTQUFRR0JBQURBQUFBQlFZRUFBUUFBQUFLQmdFQUFRQUFCWUFUQUFBQUNnQUNBQk1BQkFZRUFBUUFBQUFGQmdRQUJRQUFBQW9HQVFBQkFBQUZnQlFBQUFBS0FBSUFGQUFFQmdRQUF3QUFBQVVHQkFBR0FBQUFDZ1lCQUFFQUFBV0FGUUFBQUFvQUFnQVZBQVFHQkFBR0FBQUFCUVlFQUFjQUFBQUFCZ0lBQWdBQUFBV0FGZ0FBQUFvQUFnQVdBQVFHQkFBR0FBQUFCUVlFQUFnQUFBQUtCZ0VBQVFBQUJZQVhBQUFBQ2dBQ0FCY0FCQVlFQUFnQUFBQUZCZ1FBQ1FBQUFBb0dBUUFCQUFBRmdCZ0FBQUFLQUFJQUdBQUVCZ1FBQ1FBQUFBVUdCQUFLQUFBQUNnWUJBQUVBQUFXQUdRQUFBQW9BQWdBWkFBUUdCQUFLQUFBQUJRWUVBQXNBQUFBS0JnRUFBUUFBQllBYUFBQUFDZ0FDQUJvQUJBWUVBQXNBQUFBRkJnUUFEQUFBQUFvR0FRQUJBQUFGZ0JzQUFBQUtBQUlBR3dBRUJnUUFDd0FBQUFVR0JBQU5BQUFBQ2dZQkFBRUFBQVdBSEFBQUFBb0FBZ0FjQUFRR0JBQU5BQUFBQlFZRUFBNEFBQUFLQmdFQUFRQUFCWUFkQUFBQUNnQUNBQjBBQkFZRUFBZ0FBQUFGQmdRQURnQUFBQW9HQVFBQkFBQUFBQUFBQUFBQUFBPT0=</t>
        </r>
      </text>
    </comment>
    <comment ref="J365" authorId="0">
      <text>
        <r>
          <rPr>
            <sz val="9"/>
            <color indexed="81"/>
            <rFont val="Tahoma"/>
            <family val="2"/>
          </rPr>
          <t>QzIySDMwQ2xONU8yfE1BU1RFUiBTSEVFVFBpY3R1cmUgNDQ1fFZtcERSREF4TURBRUF3SUJBQUFBQUFBQUFBQUFBQUNBQUFBQUFBTUFGZ0FBQUVOb1pXMUVjbUYzSURFeUxqQXVNaTR4TURjMkJBSVFBRllWMXY5Z3dLbi9UcXJFQUptdzB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R2dxdHhJV0NBUUFBQUFrQUJnSUJBQUFBQ1FBR1FnQUFCQUlBZ0FCQUE4SUFnQUJBQU9BUWdBQUFBUUNFQUJXRmRiL1lNQ3AvMDZxeEFDWnNOTUFCSUFCQUFBQUFBSUlBUC8vSFFESERyTC9DZ0FDQUFJQUFnUUNBQkVBS3dRQ0FBQUFTQVFBQURjRUFRQUJCb0FBQUFBQUFBSUlBUCtmSVFESEpyUC9CQUlRQVA5ZkdnQmd3S24vbWJraEFNY21zLzhqQ0FFQS93RUhBUUQvQWdjQ0FBQUFCUWNCQUFNQUJ3NEFBUUFBQUFNQVlBRElBQU1BUTJ3QUFBQUFCSUFDQUFBQUFBSUlBUC8vRGdEYUNjei9DZ0FDQUFNQUFBQUVnQU1BQUFBQUFnZ0FBQUR4LzlvSnpQOEtBQUlBQkFBQUFBU0FCQUFBQUFBQ0NBQUFBT0wvN1FUbS93b0FBZ0FGQUFBQUJJQUZBQUFBQUFJSUFBQUE4ZjhBQUFBQUNnQUNBQVlBQUFBRWdBWUFBQUFBQWdnQUFRRGkveFA3R1FBS0FBSUFCd0FDQkFJQUJ3QXJCQUlBQUFCSUJBQUFCb0FBQUFBQUFBSUlBRFNUNWY4VFl4WUFCQUlRQU0xczN2OFRZeFlBTkpQbC8wYVdIUUFqQ0FFQUFBSUhBZ0FBQUFBSERRQUJBQUFBQXdCZ0FNZ0FBd0JPQUFBQUFBU0FCd0FBQUFBQ0NBQUJBUEgvSnZZekFBb0FBZ0FJQUFBQUJJQUlBQUFBQUFJSUFBQUFEd0FtOWpNQUNnQUNBQWtBQUFBRWdBa0FBQUFBQWdnQUFBQWVBQlA3R1FBS0FBSUFDZ0FBQUFTQUNnQUFBQUFDQ0FBQUFBOEFBQUFBQUFvQUFnQUxBQUFBQklBTEFBQUFBQUlJQVAvL0hRRHRCT2IvQ2dBQ0FBd0FBQUFFZ0F3QUFBQUFBZ2dBQUFBOEFCUDdHUUFLQUFJQURRQUFBQVNBRFFBQUFBQUNDQUFBQUVzQUFBQUFBQW9BQWdBT0FBSUVBZ0FJQUNzRUFnQUFBRWdFQUFBM0JBRUFBUWFBQUFBQUFBQUNDQUFBb0U0QUFCajgvd1FDRUFBQVlFY0FBQmo4LzVtNVRnRC8xd01BSXdnQkFBQUNCd0lBQUFBQUJ3MEFBUUFBQUFNQVlBRElBQU1BVHdBQUFBQUVnQTRBQUFBQUFnZ0FBQUJMQUNiMk13QUtBQUlBRHdBQ0JBSUFCd0FyQkFJQUFRQklCQUFBTndRQkFBRUdnQUFBQUFBQUFnZ0FNNU5PQUNaZU1BQUVBaEFBekd4SEFDWmVNQUF6azA0QWpNUStBQ01JQVFBQUFnY0NBQUFBQlFjQkFBRUFCdzRBQVFBQUFBTUFZQURJQUFNQVRrZ0FBQUFBQklBUEFBQUFBQUlJQUFBQWFRQW05ak1BQ2dBQ0FCQUFOd1FCQUFFQUFBU0FFQUFBQUFBQ0NBQUFBSGdBT2ZGTkFBb0FBZ0FSQURjRUFRQUJBQUFFZ0JFQUFBQUFBZ2dBQUFDV0FEbnhUUUFLQUFJQUVnQUNCQUlBQndBckJBSUFBQUJJQkFBQUJvQUFBQUFBQUFJSUFET1RtUUE1V1VvQUJBSVFBTXhza2dBNVdVb0FNNU9aQUd5TVVRQWpDQUVBQUFJSEFnQUFBQUFIRFFBQkFBQUFBd0JnQU1nQUF3Qk9BQUFBQUFTQUVnQUFBQUFDQ0FBd29xY0FlVFptQUFvQUFnQVRBRGNFQVFBQkFBQUVnQk1BQUFBQUFnZ0FUaXJFQURueFhBQUtBQUlBRkFBM0JBRUFBUUFBQklBVUFBQUFBQUlJQUU0cXhBQTU4VDRBQ2dBQ0FCVUFOd1FCQUFFQUFBU0FGUUFBQUFBQ0NBQXdvcWNBK2FzMUFBb0FBZ0FXQURjRUFRQUJBQUFFZ0JZQUFBQUFBZ2dBQVFEaS96bnhUUUFLQUFJQUZ3QUNCQUlBQndBckJBSUFBUUJJQkFBQU53UUJBQUVHZ0FBQUFBQUFBZ2dBdkR2ZC96bFpTZ0FFQWhBQVZoWFcvemxaU2dBMGsrWC9iSXhSQUNNSUFRQUFBZ2NDQUFBQUJRY0JBQVFFQndZQUFnQUNBQU1BQUFjT0FBRUFBQUFEQUdBQXlBQURBRTVJQUFBQUFBU0FGd0FBQUFBQ0NBQUJBUEgvVE94bkFBb0FBZ0FZQURjRUFRQUJBQUFFZ0JnQUFBQUFBZ2dBQVFEaS8yRG5nUUFLQUFJQUdRQTNCQUVBQVFBQUJJQVpBQUFBQUFJSUFBRUE4Zjl6NHBzQUNnQUNBQm9BQWdRQ0FBY0FLd1FDQUFBQVNBUUFBQWFBQUFBQUFBQUNDQUEway9UL2MwcVlBQVFDRUFETmJPMy9jMHFZQURTVDlQK21mWjhBSXdnQkFBQUNCd0lBQUFBQUJ3MEFBUUFBQUFNQVlBRElBQU1BVGdBQUFBQUVnQm9BQUFBQUFnZ0FBUURpLzRiZHRRQUtBQUlBR3dBM0JBRUFBUUFBQklBYkFBQUFBQUlJQUFFQThmK1oyTThBQ2dBQ0FCd0FOd1FCQUFFQUFBU0FIQUFBQUFBQ0NBQUFBQThBbWRqUEFBb0FBZ0FkQUFJRUFnQUlBQ3NFQWdBQUFFZ0VBQUEzQkFFQUFRYUFBQUFBQUFBQ0NBQUFvQklBbWZETEFBUUNFQUFBWUFzQW1mRExBSm01RWdDWnNOTUFJd2dCQUFBQ0J3SUFBQUFBQncwQUFRQUFBQU1BWUFESUFBTUFUd0FBQUFBRWdCMEFBQUFBQWdnQUFBQWVBSWJkdFFBS0FBSUFIZ0EzQkFFQUFRQUFCSUFlQUFBQUFBSUlBQUFBRHdCejRwc0FDZ0FDQUI4QU53UUJBQUVBQUFXQUlBQUFBQW9BQWdBZ0FBUUdCQUFCQUFBQUJRWUVBQUlBQUFBS0JnRUFBUUFBQllBaEFBQUFDZ0FDQUNFQUJBWUVBQUlBQUFBRkJnUUFBd0FBQUFBR0FnQ0FBQUFBQllBaUFBQUFDZ0FDQUNJQUJBWUVBQU1BQUFBRkJnUUFCQUFBQUFBR0FnQ0FBQUFBQllBakFBQUFDZ0FDQUNNQUJBWUVBQVFBQUFBRkJnUUFCUUFBQUFBR0FnQ0FBQUFBQllBa0FBQUFDZ0FDQUNRQUJBWUVBQVVBQUFBRkJnUUFCZ0FBQUFBR0FnQ0FBQUFBQllBbEFBQUFDZ0FDQUNVQUJBWUVBQVlBQUFBRkJnUUFCd0FBQUFBR0FnQ0FBQUFBQllBbUFBQUFDZ0FDQUNZQUJBWUVBQWNBQUFBRkJnUUFDQUFBQUFBR0FnQ0FBQUFBQllBbkFBQUFDZ0FDQUNjQUJBWUVBQWdBQUFBRkJnUUFDUUFBQUFBR0FnQ0FBQUFBQllBb0FBQUFDZ0FDQUNnQUJBWUVBQWtBQUFBRkJnUUFDZ0FBQUFBR0FnQ0FBQUFBQllBcEFBQUFDZ0FDQUNrQUJBWUVBQVVBQUFBRkJnUUFDZ0FBQUFBR0FnQ0FBQUFBQllBcUFBQUFDZ0FDQUNvQUJBWUVBQW9BQUFBRkJnUUFDd0FBQUFBR0FnQ0FBQUFBQllBckFBQUFDZ0FDQUNzQUJBWUVBQUlBQUFBRkJnUUFDd0FBQUFBR0FnQ0FBQUFBQllBc0FBQUFDZ0FDQUN3QUJBWUVBQWtBQUFBRkJnUUFEQUFBQUFvR0FRQUJBQUFGZ0MwQUFBQUtBQUlBTFFBRUJnUUFEQUFBQUFVR0JBQU5BQUFBQUFZQ0FBSUFBQUFGZ0M0QUFBQUtBQUlBTGdBRUJnUUFEQUFBQUFVR0JBQU9BQUFBQ2dZQkFBRUFBQVdBTHdBQUFBb0FBZ0F2QUFRR0JBQU9BQUFBQlFZRUFBOEFBQUFLQmdFQUFRQUFCWUF3QUFBQUNnQUNBREFBQkFZRUFBOEFBQUFGQmdRQUVBQUFBQW9HQVFBQkFBQUZnREVBQUFBS0FBSUFNUUFFQmdRQUVBQUFBQVVHQkFBUkFBQUFDZ1lCQUFFQUFBV0FNZ0FBQUFvQUFnQXlBQVFHQkFBUkFBQUFCUVlFQUJJQUFBQUtCZ0VBQVFBQUJZQXpBQUFBQ2dBQ0FETUFCQVlFQUJJQUFBQUZCZ1FBRXdBQUFBb0dBUUFCQUFBRmdEUUFBQUFLQUFJQU5BQUVCZ1FBRXdBQUFBVUdCQUFVQUFBQUNnWUJBQUVBQUFXQU5RQUFBQW9BQWdBMUFBUUdCQUFVQUFBQUJRWUVBQlVBQUFBS0JnRUFBUUFBQllBMkFBQUFDZ0FDQURZQUJBWUVBQkVBQUFBRkJnUUFGUUFBQUFvR0FRQUJBQUFGZ0RjQUFBQUtBQUlBTndBRUJnUUFCd0FBQUFVR0JBQVdBQUFBQ2dZQkFBRUFBQVdBT0FBQUFBb0FBZ0E0QUFRR0JBQVdBQUFBQlFZRUFCY0FBQUFLQmdFQUFRQUFCWUE1QUFBQUNnQUNBRGtBQkFZRUFCY0FBQUFGQmdRQUdBQUFBQW9HQVFBQkFBQUZnRG9BQUFBS0FBSUFPZ0FFQmdRQUdBQUFBQVVHQkFBWkFBQUFDZ1lCQUFFQUFBV0FPd0FBQUFvQUFnQTdBQVFHQkFBWkFBQUFCUVlFQUJvQUFBQUtCZ0VBQVFBQUJZQThBQUFBQ2dBQ0FEd0FCQVlFQUJvQUFBQUZCZ1FBR3dBQUFBb0dBUUFCQUFBRmdEMEFBQUFLQUFJQVBRQUVCZ1FBR3dBQUFBVUdCQUFjQUFBQUNnWUJBQUVBQUFXQVBnQUFBQW9BQWdBK0FBUUdCQUFjQUFBQUJRWUVBQjBBQUFBS0JnRUFBUUFBQllBL0FBQUFDZ0FDQUQ4QUJBWUVBQjBBQUFBRkJnUUFIZ0FBQUFvR0FRQUJBQUFGZ0VBQUFBQUtBQUlBUUFBRUJnUUFHUUFBQUFVR0JBQWVBQUFBQ2dZQkFBRUFBQWVBUXdBQUFBUUNFQUFBQUFBQU5EUDcvd0FBQUFEdEJPYi9DZ0FDQUVFQUFBb0NBQVFBQkFvQ0FBRUFEUUlNQU8wRTV2OEFBQUFBQUFBQUFBNENEQUEwTS92L0FBQUFBQUFBQUFBUEFnd0E3UVRtLzBZdUZRQUFBQUFBQUFBSGdFUUFBQUFFQWhBQUFBQUFBRmtwTHdBQUFBQUFFL3NaQUFvQUFnQkNBQUFLQWdBRUFBUUtBZ0FCQUEwQ0RBQVQreGtBQUFBQUFBQUFBQUFPQWd3QVdTa3ZBQUFBQUFBQUFBQUFEd0lNQUJQN0dRQkdMaFVBQUFBQUFBQUFBQUFBQUFBQUFBQT0=</t>
        </r>
      </text>
    </comment>
    <comment ref="K365" authorId="0">
      <text>
        <r>
          <rPr>
            <sz val="9"/>
            <color indexed="81"/>
            <rFont val="Tahoma"/>
            <family val="2"/>
          </rPr>
          <t>QzIySDMwQ2xONU8yfE1BU1RFUiBTSEVFVFBpY3R1cmUgNDQ1fFZtcERSREF4TURBRUF3SUJBQUFBQUFBQUFBQUFBQUNBQUFBQUFBTUFGZ0FBQUVOb1pXMUVjbUYzSURFeUxqQXVNaTR4TURjMkJBSVFBRllWMXY5Z3dLbi9UcXJFQUptdzB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R2dxdHhJV0NBUUFBQUFrQUJnSUJBQUFBQ1FBR1FnQUFCQUlBZ0FCQUE4SUFnQUJBQU9BUWdBQUFBUUNFQUJXRmRiL1lNQ3AvMDZxeEFDWnNOTUFCSUFCQUFBQUFBSUlBUC8vSFFESERyTC9DZ0FDQUFJQUFnUUNBQkVBS3dRQ0FBQUFTQVFBQURjRUFRQUJCb0FBQUFBQUFBSUlBUCtmSVFESEpyUC9CQUlRQVA5ZkdnQmd3S24vbWJraEFNY21zLzhqQ0FFQS93RUhBUUQvQWdjQ0FBQUFCUWNCQUFNQUJ3NEFBUUFBQUFNQVlBRElBQU1BUTJ3QUFBQUFCSUFDQUFBQUFBSUlBUC8vRGdEYUNjei9DZ0FDQUFNQUFBQUVnQU1BQUFBQUFnZ0FBQUR4LzlvSnpQOEtBQUlBQkFBQUFBU0FCQUFBQUFBQ0NBQUFBT0wvN1FUbS93b0FBZ0FGQUFBQUJJQUZBQUFBQUFJSUFBQUE4ZjhBQUFBQUNnQUNBQVlBQUFBRWdBWUFBQUFBQWdnQUFRRGkveFA3R1FBS0FBSUFCd0FDQkFJQUJ3QXJCQUlBQUFCSUJBQUFCb0FBQUFBQUFBSUlBRFNUNWY4VFl4WUFCQUlRQU0xczN2OFRZeFlBTkpQbC8wYVdIUUFqQ0FFQUFBSUhBZ0FBQUFBSERRQUJBQUFBQXdCZ0FNZ0FBd0JPQUFBQUFBU0FCd0FBQUFBQ0NBQUJBUEgvSnZZekFBb0FBZ0FJQUFBQUJJQUlBQUFBQUFJSUFBQUFEd0FtOWpNQUNnQUNBQWtBQUFBRWdBa0FBQUFBQWdnQUFBQWVBQlA3R1FBS0FBSUFDZ0FBQUFTQUNnQUFBQUFDQ0FBQUFBOEFBQUFBQUFvQUFnQUxBQUFBQklBTEFBQUFBQUlJQVAvL0hRRHRCT2IvQ2dBQ0FBd0FBQUFFZ0F3QUFBQUFBZ2dBQUFBOEFCUDdHUUFLQUFJQURRQUFBQVNBRFFBQUFBQUNDQUFBQUVzQUFBQUFBQW9BQWdBT0FBSUVBZ0FJQUNzRUFnQUFBRWdFQUFBM0JBRUFBUWFBQUFBQUFBQUNDQUFBb0U0QUFCajgvd1FDRUFBQVlFY0FBQmo4LzVtNVRnRC8xd01BSXdnQkFBQUNCd0lBQUFBQUJ3MEFBUUFBQUFNQVlBRElBQU1BVHdBQUFBQUVnQTRBQUFBQUFnZ0FBQUJMQUNiMk13QUtBQUlBRHdBQ0JBSUFCd0FyQkFJQUFRQklCQUFBTndRQkFBRUdnQUFBQUFBQUFnZ0FNNU5PQUNaZU1BQUVBaEFBekd4SEFDWmVNQUF6azA0QWpNUStBQ01JQVFBQUFnY0NBQUFBQlFjQkFBRUFCdzRBQVFBQUFBTUFZQURJQUFNQVRrZ0FBQUFBQklBUEFBQUFBQUlJQUFBQWFRQW05ak1BQ2dBQ0FCQUFOd1FCQUFFQUFBU0FFQUFBQUFBQ0NBQUFBSGdBT2ZGTkFBb0FBZ0FSQURjRUFRQUJBQUFFZ0JFQUFBQUFBZ2dBQUFDV0FEbnhUUUFLQUFJQUVnQUNCQUlBQndBckJBSUFBQUJJQkFBQUJvQUFBQUFBQUFJSUFET1RtUUE1V1VvQUJBSVFBTXhza2dBNVdVb0FNNU9aQUd5TVVRQWpDQUVBQUFJSEFnQUFBQUFIRFFBQkFBQUFBd0JnQU1nQUF3Qk9BQUFBQUFTQUVnQUFBQUFDQ0FBd29xY0FlVFptQUFvQUFnQVRBRGNFQVFBQkFBQUVnQk1BQUFBQUFnZ0FUaXJFQURueFhBQUtBQUlBRkFBM0JBRUFBUUFBQklBVUFBQUFBQUlJQUU0cXhBQTU4VDRBQ2dBQ0FCVUFOd1FCQUFFQUFBU0FGUUFBQUFBQ0NBQXdvcWNBK2FzMUFBb0FBZ0FXQURjRUFRQUJBQUFFZ0JZQUFBQUFBZ2dBQVFEaS96bnhUUUFLQUFJQUZ3QUNCQUlBQndBckJBSUFBUUJJQkFBQU53UUJBQUVHZ0FBQUFBQUFBZ2dBdkR2ZC96bFpTZ0FFQWhBQVZoWFcvemxaU2dBMGsrWC9iSXhSQUNNSUFRQUFBZ2NDQUFBQUJRY0JBQVFFQndZQUFnQUNBQU1BQUFjT0FBRUFBQUFEQUdBQXlBQURBRTVJQUFBQUFBU0FGd0FBQUFBQ0NBQUJBUEgvVE94bkFBb0FBZ0FZQURjRUFRQUJBQUFFZ0JnQUFBQUFBZ2dBQVFEaS8yRG5nUUFLQUFJQUdRQTNCQUVBQVFBQUJJQVpBQUFBQUFJSUFBRUE4Zjl6NHBzQUNnQUNBQm9BQWdRQ0FBY0FLd1FDQUFBQVNBUUFBQWFBQUFBQUFBQUNDQUEway9UL2MwcVlBQVFDRUFETmJPMy9jMHFZQURTVDlQK21mWjhBSXdnQkFBQUNCd0lBQUFBQUJ3MEFBUUFBQUFNQVlBRElBQU1BVGdBQUFBQUVnQm9BQUFBQUFnZ0FBUURpLzRiZHRRQUtBQUlBR3dBM0JBRUFBUUFBQklBYkFBQUFBQUlJQUFFQThmK1oyTThBQ2dBQ0FCd0FOd1FCQUFFQUFBU0FIQUFBQUFBQ0NBQUFBQThBbWRqUEFBb0FBZ0FkQUFJRUFnQUlBQ3NFQWdBQUFFZ0VBQUEzQkFFQUFRYUFBQUFBQUFBQ0NBQUFvQklBbWZETEFBUUNFQUFBWUFzQW1mRExBSm01RWdDWnNOTUFJd2dCQUFBQ0J3SUFBQUFBQncwQUFRQUFBQU1BWUFESUFBTUFUd0FBQUFBRWdCMEFBQUFBQWdnQUFBQWVBSWJkdFFBS0FBSUFIZ0EzQkFFQUFRQUFCSUFlQUFBQUFBSUlBQUFBRHdCejRwc0FDZ0FDQUI4QU53UUJBQUVBQUFXQUlBQUFBQW9BQWdBZ0FBUUdCQUFCQUFBQUJRWUVBQUlBQUFBS0JnRUFBUUFBQllBaEFBQUFDZ0FDQUNFQUJBWUVBQUlBQUFBRkJnUUFBd0FBQUFBR0FnQ0FBQUFBQllBaUFBQUFDZ0FDQUNJQUJBWUVBQU1BQUFBRkJnUUFCQUFBQUFBR0FnQ0FBQUFBQllBakFBQUFDZ0FDQUNNQUJBWUVBQVFBQUFBRkJnUUFCUUFBQUFBR0FnQ0FBQUFBQllBa0FBQUFDZ0FDQUNRQUJBWUVBQVVBQUFBRkJnUUFCZ0FBQUFBR0FnQ0FBQUFBQllBbEFBQUFDZ0FDQUNVQUJBWUVBQVlBQUFBRkJnUUFCd0FBQUFBR0FnQ0FBQUFBQllBbUFBQUFDZ0FDQUNZQUJBWUVBQWNBQUFBRkJnUUFDQUFBQUFBR0FnQ0FBQUFBQllBbkFBQUFDZ0FDQUNjQUJBWUVBQWdBQUFBRkJnUUFDUUFBQUFBR0FnQ0FBQUFBQllBb0FBQUFDZ0FDQUNnQUJBWUVBQWtBQUFBRkJnUUFDZ0FBQUFBR0FnQ0FBQUFBQllBcEFBQUFDZ0FDQUNrQUJBWUVBQVVBQUFBRkJnUUFDZ0FBQUFBR0FnQ0FBQUFBQllBcUFBQUFDZ0FDQUNvQUJBWUVBQW9BQUFBRkJnUUFDd0FBQUFBR0FnQ0FBQUFBQllBckFBQUFDZ0FDQUNzQUJBWUVBQUlBQUFBRkJnUUFDd0FBQUFBR0FnQ0FBQUFBQllBc0FBQUFDZ0FDQUN3QUJBWUVBQWtBQUFBRkJnUUFEQUFBQUFvR0FRQUJBQUFGZ0MwQUFBQUtBQUlBTFFBRUJnUUFEQUFBQUFVR0JBQU5BQUFBQUFZQ0FBSUFBQUFGZ0M0QUFBQUtBQUlBTGdBRUJnUUFEQUFBQUFVR0JBQU9BQUFBQ2dZQkFBRUFBQVdBTHdBQUFBb0FBZ0F2QUFRR0JBQU9BQUFBQlFZRUFBOEFBQUFLQmdFQUFRQUFCWUF3QUFBQUNnQUNBREFBQkFZRUFBOEFBQUFGQmdRQUVBQUFBQW9HQVFBQkFBQUZnREVBQUFBS0FBSUFNUUFFQmdRQUVBQUFBQVVHQkFBUkFBQUFDZ1lCQUFFQUFBV0FNZ0FBQUFvQUFnQXlBQVFHQkFBUkFBQUFCUVlFQUJJQUFBQUtCZ0VBQVFBQUJZQXpBQUFBQ2dBQ0FETUFCQVlFQUJJQUFBQUZCZ1FBRXdBQUFBb0dBUUFCQUFBRmdEUUFBQUFLQUFJQU5BQUVCZ1FBRXdBQUFBVUdCQUFVQUFBQUNnWUJBQUVBQUFXQU5RQUFBQW9BQWdBMUFBUUdCQUFVQUFBQUJRWUVBQlVBQUFBS0JnRUFBUUFBQllBMkFBQUFDZ0FDQURZQUJBWUVBQkVBQUFBRkJnUUFGUUFBQUFvR0FRQUJBQUFGZ0RjQUFBQUtBQUlBTndBRUJnUUFCd0FBQUFVR0JBQVdBQUFBQ2dZQkFBRUFBQVdBT0FBQUFBb0FBZ0E0QUFRR0JBQVdBQUFBQlFZRUFCY0FBQUFLQmdFQUFRQUFCWUE1QUFBQUNnQUNBRGtBQkFZRUFCY0FBQUFGQmdRQUdBQUFBQW9HQVFBQkFBQUZnRG9BQUFBS0FBSUFPZ0FFQmdRQUdBQUFBQVVHQkFBWkFBQUFDZ1lCQUFFQUFBV0FPd0FBQUFvQUFnQTdBQVFHQkFBWkFBQUFCUVlFQUJvQUFBQUtCZ0VBQVFBQUJZQThBQUFBQ2dBQ0FEd0FCQVlFQUJvQUFBQUZCZ1FBR3dBQUFBb0dBUUFCQUFBRmdEMEFBQUFLQUFJQVBRQUVCZ1FBR3dBQUFBVUdCQUFjQUFBQUNnWUJBQUVBQUFXQVBnQUFBQW9BQWdBK0FBUUdCQUFjQUFBQUJRWUVBQjBBQUFBS0JnRUFBUUFBQllBL0FBQUFDZ0FDQUQ4QUJBWUVBQjBBQUFBRkJnUUFIZ0FBQUFvR0FRQUJBQUFGZ0VBQUFBQUtBQUlBUUFBRUJnUUFHUUFBQUFVR0JBQWVBQUFBQ2dZQkFBRUFBQWVBUXdBQUFBUUNFQUFBQUFBQU5EUDcvd0FBQUFEdEJPYi9DZ0FDQUVFQUFBb0NBQVFBQkFvQ0FBRUFEUUlNQU8wRTV2OEFBQUFBQUFBQUFBNENEQUEwTS92L0FBQUFBQUFBQUFBUEFnd0E3UVRtLzBZdUZRQUFBQUFBQUFBSGdFUUFBQUFFQWhBQUFBQUFBRmtwTHdBQUFBQUFFL3NaQUFvQUFnQkNBQUFLQWdBRUFBUUtBZ0FCQUEwQ0RBQVQreGtBQUFBQUFBQUFBQUFPQWd3QVdTa3ZBQUFBQUFBQUFBQUFEd0lNQUJQN0dRQkdMaFVBQUFBQUFBQUFBQUFBQUFBQUFBQT0=</t>
        </r>
      </text>
    </comment>
    <comment ref="J366" authorId="0">
      <text>
        <r>
          <rPr>
            <sz val="9"/>
            <color indexed="81"/>
            <rFont val="Tahoma"/>
            <family val="2"/>
          </rPr>
          <t>QzE3SDE5Q2xONk98TUFTVEVSIFNIRUVUUGljdHVyZSA0MTF8Vm1wRFJEQXhNREFFQXdJQkFBQUFBQUFBQUFBQUFBQ0FBQUFBQUFNQUZnQUFBRU5vWlcxRWNtRjNJREV5TGpBdU1pNHhNRGMyQkFJUUFBRmd6Ly9IVFNiL2hlUnlBRVlHS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PSU1uQklXQ0FRQUFBQWtBQmdJQkFBQUFDUUFHUWdBQUJBSUFnQUJBQThJQWdBQkFBT0FOd0FBQUFRQ0VBQUJZTS8veDAwbS80WGtjZ0JHQmlVQUJJQUJBQUFBQUFJSUFLVlNCQUNsZUV6L0NnQUNBQUlBTndRQkFBRUFBQVNBQWdBQUFBQUNDQURXOUJVQTViMWsvd29BQWdBREFBQUFCSUFEQUFBQUFBSUlBT2tlK1ArdDRHZi9DZ0FDQUFRQU53UUJBQUVBQUFTQUJBQUFBQUFDQ0FBV09pNEF0UnRUL3dvQUFnQUZBRGNFQVFBQkFBQUVnQVVBQUFBQUFnZ0FUaGNyQU1kRk5mOEtBQUlBQmdBQ0JBSUFCd0FyQkFJQUFnQklCQUFBTndRQkFBRUdnQUFBQUFBQUFnZ0FncW91QU1mZE9QOEVBaEFBRzRRbkFNZE5KdisxM1RBQXg5MDQveU1JQVFEL0FRY0JBUDhDQndJQUFBQUZCd0VBQXdBSER3QUJBQUFBQXdCZ0FNZ0FBd0JPU0RJQUFBQUFCSUFHQUFBQUFBSUlBSjBYR1FEVGs0TC9DZ0FDQUFjQUFBQUVnQWNBQUFBQUFnZ0FROHdDQUwrbWx2OEtBQUlBQ0FBQ0JBSUFCd0FyQkFJQUFBQklCQUFBQm9BQUFBQUFBQUlJQUhaZkJnQy9EcFAvQkFJUUFCRTUvLysvRHBQL2RsOEdBUE5CbXY4akNBRUFBQUlIQWdBQUFBQUhEUUFCQUFBQUF3QmdBTWdBQXdCT0FBQUFBQVNBQ0FBQUFBQUNDQUQvL3c0QXh3Nnkvd29BQWdBSkFBQUFCSUFKQUFBQUFBSUlBQUFBQUFEYUNjei9DZ0FDQUFvQUFBQUVnQW9BQUFBQUFnZ0FBQURpLzlvSnpQOEtBQUlBQ3dBQUFBU0FDd0FBQUFBQ0NBQUFBTlAvN1FUbS93b0FBZ0FNQUFBQUJJQU1BQUFBQUFJSUFBRUE0djhBQUFBQUNnQUNBQTBBQUFBRWdBMEFBQUFBQWdnQUFRRFQveFA3R1FBS0FBSUFEZ0FDQkFJQUVRQXJCQUlBQUFCSUJBQUFOd1FCQUFFR2dBQUFBQUFBQWdnQUFhRFcveE5qRmdBRUFoQUFBV0RQL3hOakZnQ2F1ZGIvZWNrZkFDTUlBUUFBQWdjQ0FBQUFCUWNCQUFFQUJ3NEFBUUFBQUFNQVlBRElBQU1BUTJ3QUFBQUFCSUFPQUFBQUFBSUlBQUFBQUFBQUFBQUFDZ0FDQUE4QUFBQUVnQThBQUFBQUFnZ0FBQUFQQUJQN0dRQUtBQUlBRUFBQ0JBSUFDQUFyQkFJQUFRQklCQUFBTndRQkFBRUdnQUFBQUFBQUFnZ0FBS0FTQUJNVEZnQUVBaEFBQUdBTEFCTVRGZ0NadVJJQVJnWWxBQ01JQVFBQUFnY0NBQUFBQlFjQkFBRUFCdzRBQVFBQUFBTUFZQURJQUFNQVQwZ0FBQUFBQklBUUFBQUFBQUlJQVAvL0RnRHRCT2IvQ2dBQ0FCRUFBQUFFZ0JFQUFBQUFBZ2dBN2RVc0FBRHNydjhLQUFJQUVnQUFBQVNBRWdBQUFBQUNDQUN3RWpNQTA1T1Ivd29BQWdBVEFBSUVBZ0FIQUNzRUFnQUJBRWdFQUFBR2dBQUFBQUFBQWdnQTQ2VTJBTk1ybGY4RUFoQUFmWDh2QUczRmh2L2pwVFlBMHl1Vi95TUlBUUQvQVFjQkFQOENCd0lBQUFBRkJ3RUFBd0FIRGdBQkFBQUFBd0JnQU1nQUF3Qk9TQUFBQUFBRWdCTUFBQUFBQWdnQTJlaEFBRm8zeGY4S0FBSUFGQUFBQUFTQUZBQUFBQUFDQ0FBR1FWNEFsL3ErL3dvQUFnQVZBQUFBQklBVkFBQUFBQUlJQVBKVGNnRHhSZFgvQ2dBQ0FCWUFBQUFFZ0JZQUFBQUFBZ2dBc2c1cEFBN084ZjhLQUFJQUZ3QUNCQUlBQndBckJBSUFBQUJJQkFBQUJvQUFBQUFBQUFJSUFPV2hiQUFPTnU3L0JBSVFBSDk3WlFBT051Ny81YUZzQUVGcDlmOGpDQUVBQUFJSEFnQUFBQUFIRFFBQkFBQUFBd0JnQU1nQUF3Qk9BQUFBQUFTQUZ3QUFBQUFDQ0FDR3Rrc0EwUXI0L3dvQUFnQVlBQUFBQklBWUFBQUFBQUlJQUVWeFFnRHRraFFBQ2dBQ0FCa0FBZ1FDQUFjQUt3UUNBQUlBU0FRQUFEY0VBUUFCQm9BQUFBQUFBQUlJQUhrRVJnRHQraEFBQkFJUUFCTGVQZ0R0K2hBQXJEZElBTzJLSXdBakNBRUFBQUlIQWdBQUFBVUhBUUFCQUFjUEFBRUFBQUFEQUdBQXlBQURBRTVJTWdBQUFBQUVnQmtBQUFBQUFnZ0FtYU0zQUhlLzRmOEtBQUlBR2dBQ0JBSUFCd0FyQkFJQUFBQklCQUFBQm9BQUFBQUFBQUlJQU13Mk93QjNKOTcvQkFJUUFHWVFOQUIzSjk3L3pEWTdBS3BhNWY4akNBRUFBQUlIQWdBQUFBQUhEUUFCQUFBQUF3QmdBTWdBQXdCT0FBQUFBQVdBR3dBQUFBb0FBZ0FiQUFRR0JBQUJBQUFBQlFZRUFBSUFBQUFLQmdFQUFRQUFCWUFjQUFBQUNnQUNBQndBQkFZRUFBSUFBQUFGQmdRQUF3QUFBQW9HQVFBQkFBQUZnQjBBQUFBS0FBSUFIUUFFQmdRQUFnQUFBQVVHQkFBRUFBQUFDZ1lCQUFFQUFBV0FIZ0FBQUFvQUFnQWVBQVFHQkFBRUFBQUFCUVlFQUFVQUFBQUtCZ0VBQVFBQUJZQWZBQUFBQ2dBQ0FCOEFCQVlFQUFJQUFBQUZCZ1FBQmdBQUFBb0dBUUFCQUFBRmdDQUFBQUFLQUFJQUlBQUVCZ1FBQmdBQUFBVUdCQUFIQUFBQUFBWUNBSUFBQUFBRmdDRUFBQUFLQUFJQUlRQUVCZ1FBQndBQUFBVUdCQUFJQUFBQUFBWUNBSUFBQUFBRmdDSUFBQUFLQUFJQUlnQUVCZ1FBQ0FBQUFBVUdCQUFKQUFBQUFBQUZnQ01BQUFBS0FBSUFJd0FFQmdRQUNRQUFBQVVHQkFBS0FBQUFBQVlDQUlBQUFBQUZnQ1FBQUFBS0FBSUFKQUFFQmdRQUNnQUFBQVVHQkFBTEFBQUFBQVlDQUlBQUFBQUZnQ1VBQUFBS0FBSUFKUUFFQmdRQUN3QUFBQVVHQkFBTUFBQUFBQVlDQUlBQUFBQUZnQ1lBQUFBS0FBSUFKZ0FFQmdRQURBQUFBQVVHQkFBTkFBQUFDZ1lCQUFFQUFBV0FKd0FBQUFvQUFnQW5BQVFHQkFBTUFBQUFCUVlFQUE0QUFBQUFCZ0lBZ0FBQUFBV0FLQUFBQUFvQUFnQW9BQVFHQkFBT0FBQUFCUVlFQUE4QUFBQUtCZ0VBQVFBQUJZQXBBQUFBQ2dBQ0FDa0FCQVlFQUE0QUFBQUZCZ1FBRUFBQUFBQUdBZ0NBQUFBQUJZQXFBQUFBQ2dBQ0FDb0FCQVlFQUFrQUFBQUZCZ1FBRUFBQUFBQUdBZ0NBQUFBQUJZQXJBQUFBQ2dBQ0FDc0FCQVlFQUFnQUFBQUZCZ1FBRVFBQUFBQUdBZ0NBQUFBQUJZQXNBQUFBQ2dBQ0FDd0FCQVlFQUJFQUFBQUZCZ1FBRWdBQUFBQUdBZ0NBQUFBQUJZQXRBQUFBQ2dBQ0FDMEFCQVlFQUFZQUFBQUZCZ1FBRWdBQUFBQUdBZ0NBQUFBQUJZQXVBQUFBQ2dBQ0FDNEFCQVlFQUJFQUFBQUZCZ1FBRXdBQUFBQUFCWUF2QUFBQUNnQUNBQzhBQkFZRUFCTUFBQUFGQmdRQUZBQUFBQUFHQWdDQUFBQUFCWUF3QUFBQUNnQUNBREFBQkFZRUFCUUFBQUFGQmdRQUZRQUFBQUFHQWdDQUFBQUFCWUF4QUFBQUNnQUNBREVBQkFZRUFCVUFBQUFGQmdRQUZnQUFBQUFHQWdDQUFBQUFCWUF5QUFBQUNnQUNBRElBQkFZRUFCWUFBQUFGQmdRQUZ3QUFBQUFHQWdDQUFBQUFCWUF6QUFBQUNnQUNBRE1BQkFZRUFCY0FBQUFGQmdRQUdBQUFBQW9HQVFBQkFBQUZnRFFBQUFBS0FBSUFOQUFFQmdRQUZ3QUFBQVVHQkFBWkFBQUFBQVlDQUlBQUFBQUZnRFVBQUFBS0FBSUFOUUFFQmdRQUV3QUFBQVVHQkFBWkFBQUFBQVlDQUlBQUFBQUhnRGdBQUFBRUFoQUFmOEliQUlyTnEvOS93aHNBQ2ZXYi93b0FBZ0EyQUFBS0FnQUVBQVFLQWdBQkFBMENEQUFKOVp2L2Y4SWJBQUFBQUFBT0Fnd0FpczJyLzMvQ0d3QUFBQUFBRHdJTUFBbjFtLzhCbXlzQUFBQUFBQUFBQjRBNUFBQUFCQUlRQUFBQThmODBNL3YvQUFEeC8rMEU1djhLQUFJQU53QUFDZ0lBQkFBRUNnSUFBUUFOQWd3QTdRVG0vd0FBOGY4QUFBQUFEZ0lNQURReisvOEFBUEgvQUFBQUFBOENEQUR0Qk9iL1JpNEdBQUFBQUFBQUFBZUFPZ0FBQUFRQ0VBREcrMVFBK3JEdy84YjdWQUMwZ3R2L0NnQUNBRGdBQUFvQ0FBUUFCQW9DQUFFQURRSU1BTFNDMi8vRysxUUFBQUFBQUE0Q0RBRDZzUEQveHZ0VUFBQUFBQUFQQWd3QXRJTGIvd3dxYWdBQUFBQUFBQUFBQUFBQUFBQUFBQT09</t>
        </r>
      </text>
    </comment>
    <comment ref="K366" authorId="0">
      <text>
        <r>
          <rPr>
            <sz val="9"/>
            <color indexed="81"/>
            <rFont val="Tahoma"/>
            <family val="2"/>
          </rPr>
          <t>QzE3SDE5Q2xONk98TUFTVEVSIFNIRUVUUGljdHVyZSA0MTF8Vm1wRFJEQXhNREFFQXdJQkFBQUFBQUFBQUFBQUFBQ0FBQUFBQUFNQUZnQUFBRU5vWlcxRWNtRjNJREV5TGpBdU1pNHhNRGMyQkFJUUFBRmd6Ly9IVFNiL2hlUnlBRVlHS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PSU1uQklXQ0FRQUFBQWtBQmdJQkFBQUFDUUFHUWdBQUJBSUFnQUJBQThJQWdBQkFBT0FOd0FBQUFRQ0VBQUJZTS8veDAwbS80WGtjZ0JHQmlVQUJJQUJBQUFBQUFJSUFLVlNCQUNsZUV6L0NnQUNBQUlBTndRQkFBRUFBQVNBQWdBQUFBQUNDQURXOUJVQTViMWsvd29BQWdBREFBQUFCSUFEQUFBQUFBSUlBT2tlK1ArdDRHZi9DZ0FDQUFRQU53UUJBQUVBQUFTQUJBQUFBQUFDQ0FBV09pNEF0UnRUL3dvQUFnQUZBRGNFQVFBQkFBQUVnQVVBQUFBQUFnZ0FUaGNyQU1kRk5mOEtBQUlBQmdBQ0JBSUFCd0FyQkFJQUFnQklCQUFBTndRQkFBRUdnQUFBQUFBQUFnZ0FncW91QU1mZE9QOEVBaEFBRzRRbkFNZE5KdisxM1RBQXg5MDQveU1JQVFEL0FRY0JBUDhDQndJQUFBQUZCd0VBQXdBSER3QUJBQUFBQXdCZ0FNZ0FBd0JPU0RJQUFBQUFCSUFHQUFBQUFBSUlBSjBYR1FEVGs0TC9DZ0FDQUFjQUFBQUVnQWNBQUFBQUFnZ0FROHdDQUwrbWx2OEtBQUlBQ0FBQ0JBSUFCd0FyQkFJQUFBQklCQUFBQm9BQUFBQUFBQUlJQUhaZkJnQy9EcFAvQkFJUUFCRTUvLysvRHBQL2RsOEdBUE5CbXY4akNBRUFBQUlIQWdBQUFBQUhEUUFCQUFBQUF3QmdBTWdBQXdCT0FBQUFBQVNBQ0FBQUFBQUNDQUQvL3c0QXh3Nnkvd29BQWdBSkFBQUFCSUFKQUFBQUFBSUlBQUFBQUFEYUNjei9DZ0FDQUFvQUFBQUVnQW9BQUFBQUFnZ0FBQURpLzlvSnpQOEtBQUlBQ3dBQUFBU0FDd0FBQUFBQ0NBQUFBTlAvN1FUbS93b0FBZ0FNQUFBQUJJQU1BQUFBQUFJSUFBRUE0djhBQUFBQUNnQUNBQTBBQUFBRWdBMEFBQUFBQWdnQUFRRFQveFA3R1FBS0FBSUFEZ0FDQkFJQUVRQXJCQUlBQUFCSUJBQUFOd1FCQUFFR2dBQUFBQUFBQWdnQUFhRFcveE5qRmdBRUFoQUFBV0RQL3hOakZnQ2F1ZGIvZWNrZkFDTUlBUUFBQWdjQ0FBQUFCUWNCQUFFQUJ3NEFBUUFBQUFNQVlBRElBQU1BUTJ3QUFBQUFCSUFPQUFBQUFBSUlBQUFBQUFBQUFBQUFDZ0FDQUE4QUFBQUVnQThBQUFBQUFnZ0FBQUFQQUJQN0dRQUtBQUlBRUFBQ0JBSUFDQUFyQkFJQUFRQklCQUFBTndRQkFBRUdnQUFBQUFBQUFnZ0FBS0FTQUJNVEZnQUVBaEFBQUdBTEFCTVRGZ0NadVJJQVJnWWxBQ01JQVFBQUFnY0NBQUFBQlFjQkFBRUFCdzRBQVFBQUFBTUFZQURJQUFNQVQwZ0FBQUFBQklBUUFBQUFBQUlJQVAvL0RnRHRCT2IvQ2dBQ0FCRUFBQUFFZ0JFQUFBQUFBZ2dBN2RVc0FBRHNydjhLQUFJQUVnQUFBQVNBRWdBQUFBQUNDQUN3RWpNQTA1T1Ivd29BQWdBVEFBSUVBZ0FIQUNzRUFnQUJBRWdFQUFBR2dBQUFBQUFBQWdnQTQ2VTJBTk1ybGY4RUFoQUFmWDh2QUczRmh2L2pwVFlBMHl1Vi95TUlBUUQvQVFjQkFQOENCd0lBQUFBRkJ3RUFBd0FIRGdBQkFBQUFBd0JnQU1nQUF3Qk9TQUFBQUFBRWdCTUFBQUFBQWdnQTJlaEFBRm8zeGY4S0FBSUFGQUFBQUFTQUZBQUFBQUFDQ0FBR1FWNEFsL3ErL3dvQUFnQVZBQUFBQklBVkFBQUFBQUlJQVBKVGNnRHhSZFgvQ2dBQ0FCWUFBQUFFZ0JZQUFBQUFBZ2dBc2c1cEFBN084ZjhLQUFJQUZ3QUNCQUlBQndBckJBSUFBQUJJQkFBQUJvQUFBQUFBQUFJSUFPV2hiQUFPTnU3L0JBSVFBSDk3WlFBT051Ny81YUZzQUVGcDlmOGpDQUVBQUFJSEFnQUFBQUFIRFFBQkFBQUFBd0JnQU1nQUF3Qk9BQUFBQUFTQUZ3QUFBQUFDQ0FDR3Rrc0EwUXI0L3dvQUFnQVlBQUFBQklBWUFBQUFBQUlJQUVWeFFnRHRraFFBQ2dBQ0FCa0FBZ1FDQUFjQUt3UUNBQUlBU0FRQUFEY0VBUUFCQm9BQUFBQUFBQUlJQUhrRVJnRHQraEFBQkFJUUFCTGVQZ0R0K2hBQXJEZElBTzJLSXdBakNBRUFBQUlIQWdBQUFBVUhBUUFCQUFjUEFBRUFBQUFEQUdBQXlBQURBRTVJTWdBQUFBQUVnQmtBQUFBQUFnZ0FtYU0zQUhlLzRmOEtBQUlBR2dBQ0JBSUFCd0FyQkFJQUFBQklCQUFBQm9BQUFBQUFBQUlJQU13Mk93QjNKOTcvQkFJUUFHWVFOQUIzSjk3L3pEWTdBS3BhNWY4akNBRUFBQUlIQWdBQUFBQUhEUUFCQUFBQUF3QmdBTWdBQXdCT0FBQUFBQVdBR3dBQUFBb0FBZ0FiQUFRR0JBQUJBQUFBQlFZRUFBSUFBQUFLQmdFQUFRQUFCWUFjQUFBQUNnQUNBQndBQkFZRUFBSUFBQUFGQmdRQUF3QUFBQW9HQVFBQkFBQUZnQjBBQUFBS0FBSUFIUUFFQmdRQUFnQUFBQVVHQkFBRUFBQUFDZ1lCQUFFQUFBV0FIZ0FBQUFvQUFnQWVBQVFHQkFBRUFBQUFCUVlFQUFVQUFBQUtCZ0VBQVFBQUJZQWZBQUFBQ2dBQ0FCOEFCQVlFQUFJQUFBQUZCZ1FBQmdBQUFBb0dBUUFCQUFBRmdDQUFBQUFLQUFJQUlBQUVCZ1FBQmdBQUFBVUdCQUFIQUFBQUFBWUNBSUFBQUFBRmdDRUFBQUFLQUFJQUlRQUVCZ1FBQndBQUFBVUdCQUFJQUFBQUFBWUNBSUFBQUFBRmdDSUFBQUFLQUFJQUlnQUVCZ1FBQ0FBQUFBVUdCQUFKQUFBQUFBQUZnQ01BQUFBS0FBSUFJd0FFQmdRQUNRQUFBQVVHQkFBS0FBQUFBQVlDQUlBQUFBQUZnQ1FBQUFBS0FBSUFKQUFFQmdRQUNnQUFBQVVHQkFBTEFBQUFBQVlDQUlBQUFBQUZnQ1VBQUFBS0FBSUFKUUFFQmdRQUN3QUFBQVVHQkFBTUFBQUFBQVlDQUlBQUFBQUZnQ1lBQUFBS0FBSUFKZ0FFQmdRQURBQUFBQVVHQkFBTkFBQUFDZ1lCQUFFQUFBV0FKd0FBQUFvQUFnQW5BQVFHQkFBTUFBQUFCUVlFQUE0QUFBQUFCZ0lBZ0FBQUFBV0FLQUFBQUFvQUFnQW9BQVFHQkFBT0FBQUFCUVlFQUE4QUFBQUtCZ0VBQVFBQUJZQXBBQUFBQ2dBQ0FDa0FCQVlFQUE0QUFBQUZCZ1FBRUFBQUFBQUdBZ0NBQUFBQUJZQXFBQUFBQ2dBQ0FDb0FCQVlFQUFrQUFBQUZCZ1FBRUFBQUFBQUdBZ0NBQUFBQUJZQXJBQUFBQ2dBQ0FDc0FCQVlFQUFnQUFBQUZCZ1FBRVFBQUFBQUdBZ0NBQUFBQUJZQXNBQUFBQ2dBQ0FDd0FCQVlFQUJFQUFBQUZCZ1FBRWdBQUFBQUdBZ0NBQUFBQUJZQXRBQUFBQ2dBQ0FDMEFCQVlFQUFZQUFBQUZCZ1FBRWdBQUFBQUdBZ0NBQUFBQUJZQXVBQUFBQ2dBQ0FDNEFCQVlFQUJFQUFBQUZCZ1FBRXdBQUFBQUFCWUF2QUFBQUNnQUNBQzhBQkFZRUFCTUFBQUFGQmdRQUZBQUFBQUFHQWdDQUFBQUFCWUF3QUFBQUNnQUNBREFBQkFZRUFCUUFBQUFGQmdRQUZRQUFBQUFHQWdDQUFBQUFCWUF4QUFBQUNnQUNBREVBQkFZRUFCVUFBQUFGQmdRQUZnQUFBQUFHQWdDQUFBQUFCWUF5QUFBQUNnQUNBRElBQkFZRUFCWUFBQUFGQmdRQUZ3QUFBQUFHQWdDQUFBQUFCWUF6QUFBQUNnQUNBRE1BQkFZRUFCY0FBQUFGQmdRQUdBQUFBQW9HQVFBQkFBQUZnRFFBQUFBS0FBSUFOQUFFQmdRQUZ3QUFBQVVHQkFBWkFBQUFBQVlDQUlBQUFBQUZnRFVBQUFBS0FBSUFOUUFFQmdRQUV3QUFBQVVHQkFBWkFBQUFBQVlDQUlBQUFBQUhnRGdBQUFBRUFoQUFmOEliQUlyTnEvOS93aHNBQ2ZXYi93b0FBZ0EyQUFBS0FnQUVBQVFLQWdBQkFBMENEQUFKOVp2L2Y4SWJBQUFBQUFBT0Fnd0FpczJyLzMvQ0d3QUFBQUFBRHdJTUFBbjFtLzhCbXlzQUFBQUFBQUFBQjRBNUFBQUFCQUlRQUFBQThmODBNL3YvQUFEeC8rMEU1djhLQUFJQU53QUFDZ0lBQkFBRUNnSUFBUUFOQWd3QTdRVG0vd0FBOGY4QUFBQUFEZ0lNQURReisvOEFBUEgvQUFBQUFBOENEQUR0Qk9iL1JpNEdBQUFBQUFBQUFBZUFPZ0FBQUFRQ0VBREcrMVFBK3JEdy84YjdWQUMwZ3R2L0NnQUNBRGdBQUFvQ0FBUUFCQW9DQUFFQURRSU1BTFNDMi8vRysxUUFBQUFBQUE0Q0RBRDZzUEQveHZ0VUFBQUFBQUFQQWd3QXRJTGIvd3dxYWdBQUFBQUFBQUFBQUFBQUFBQUFBQT09</t>
        </r>
      </text>
    </comment>
    <comment ref="J367" authorId="0">
      <text>
        <r>
          <rPr>
            <sz val="9"/>
            <color indexed="81"/>
            <rFont val="Tahoma"/>
            <family val="2"/>
          </rPr>
          <t>QzIzSDIwRjZONHxNQVNURVIgU0hFRVRQaWN0dXJlIDYxMXxWbXBEUkRBeE1EQUVBd0lCQUFBQUFBQUFBQUFBQUFDQUFBQUFBQU1BRmdBQUFFTm9aVzFFY21GM0lERXlMakF1TWk0eE1EYzJCQUlRQU0xc2hQOHRBdC8relpOcEFNRGJO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OQUFBQUJBSVFBQUFBQUFBQUFBQUFBSURHQkpkT0pRNFdDQVFBQUFBa0FCZ0lCQUFBQUNRQUdRZ0FBQkFJQWdBQkFBOElBZ0FCQUFPQVNBQUFBQVFDRUFETmJJVC9MUUxmL3MyVGFRREEyellBQklBQkFBQUFBQUlJQUFBQXhQOG05ak1BQ2dBQ0FBSUFBZ1FDQUFrQUt3UUNBQUFBU0FRQUFEY0VBUUFCQm9BQUFBQUFBQUlJQURTVHgvOG13akFBQkFJUUFNMXN3UDhtd2pBQU5KUEgvOERiTmdBakNBRUFBQUlIQWdBQUFBQUhEUUFCQUFBQUF3QmdBTWdBQXdCR0FBQUFBQVNBQWdBQUFBQUNDQUFBQU5QL0Uvc1pBQW9BQWdBREFBQUFCSUFEQUFBQUFBSUlBQUFBdGY4VCt4a0FDZ0FDQUFRQUFnUUNBQWtBS3dRQ0FBQUFTQVFBQURjRUFRQUJCb0FBQUFBQUFBSUlBRFNUdVA4VHh4WUFCQUlRQU0xc3NmOFR4eFlBTkpPNC82emdIQUFqQ0FFQUFBSUhBZ0FBQUFBSERRQUJBQUFBQXdCZ0FNZ0FBd0JHQUFBQUFBU0FCQUFBQUFBQ0NBQUJBT0wvSnZZekFBb0FBZ0FGQUFJRUFnQUpBQ3NFQWdBQUFFZ0VBQUEzQkFFQUFRYUFBQUFBQUFBQ0NBQTBrK1gvSnNJd0FBUUNFQUROYk43L0pzSXdBRFNUNWYvQTJ6WUFJd2dCQUFBQ0J3SUFBQUFBQncwQUFRQUFBQU1BWUFESUFBTUFSZ0FBQUFBRWdBVUFBQUFBQWdnQUFBRGkvd0FBQUFBS0FBSUFCZ0FBQUFTQUJnQUFBQUFDQ0FBQUFBQUFBQUFBQUFvQUFnQUhBQUFBQklBSEFBQUFBQUlJQVAvL0RnRHRCT2IvQ2dBQ0FBZ0FBQUFFZ0FnQUFBQUFBZ2dBQUFBQUFOb0p6UDhLQUFJQUNRQUFBQVNBQ1FBQUFBQUNDQUFBQU9MLzJnbk0vd29BQWdBS0FBQUFCSUFLQUFBQUFBSUlBQUFBMC8vdEJPYi9DZ0FDQUFzQUFBQUVnQXNBQUFBQUFnZ0EvLzhPQU1jT3N2OEtBQUlBREFBQ0JBSUFCd0FyQkFJQUFBQklCQUFBQm9BQUFBQUFBQUlJQURPVEVnREhkcTcvQkFJUUFNeHNDd0RIZHE3L001TVNBUHFwdGY4akNBRUFBQUlIQWdBQUFBQUhEUUFCQUFBQUF3QmdBTWdBQXdCT0FBQUFBQVNBREFBQUFBQUNDQUFBQUFBQXRCT1kvd29BQWdBTkFBQUFCSUFOQUFBQUFBSUlBUC8vRGdDZ0dINy9DZ0FDQUE0QU53UUJBQUVBQUFTQURnQUFBQUFDQ0FBQUFBQUFqUjFrL3dvQUFnQVBBRGNFQVFBQkFBQUVnQThBQUFBQUFnZ0FBQURpLzQwZFpQOEtBQUlBRUFBQ0JBSUFCd0FyQkFJQUFBQklCQUFBQm9BQUFBQUFBQUlJQURTVDVmK05oV0QvQkFJUUFNMXMzditOaFdEL05KUGwvOEM0Wi84akNBRUFBQUlIQWdBQUFBQUhEUUFCQUFBQUF3QmdBTWdBQXdCT0FBQUFBQVNBRUFBQUFBQUNDQUFBQU5QL29CaCsvd29BQWdBUkFEY0VBUUFCQUFBRWdCRUFBQUFBQWdnQUFBRGkvN1FUbVA4S0FBSUFFZ0EzQkFFQUFRQUFCSUFTQUFBQUFBSUlBQUFBMC85Nklrci9DZ0FDQUJNQUFBQUVnQk1BQUFBQUFnZ0FBQURpLzJjbk1QOEtBQUlBRkFBQUFBU0FGQUFBQUFBQ0NBQUFBTlAvVXl3Vy93b0FBZ0FWQUFBQUJJQVZBQUFBQUFJSUFBQUF0ZjlUTEJiL0NnQUNBQllBQUFBRWdCWUFBQUFBQWdnQUFBQ20vMmNuTVA4S0FBSUFGd0FBQUFTQUZ3QUFBQUFDQ0FBQUFMWC9laUpLL3dvQUFnQVlBQUlFQWdBSEFDc0VBZ0FBQUVnRUFBQUdnQUFBQUFBQUFnZ0FOSk80LzNxS1J2OEVBaEFBeld5eC8zcUtSdjgwazdqL3JiMU4veU1JQVFBQUFnY0NBQUFBQUFjTkFBRUFBQUFEQUdBQXlBQURBRTRBQUFBQUJJQVlBQUFBQUFJSUFBQUFwdjlBTWZ6K0NnQUNBQmtBQUFBRWdCa0FBQUFBQWdnQUFBQ0kvMEF4L1A0S0FBSUFHZ0FDQkFJQUNRQXJCQUlBQUFCSUJBQUFOd1FCQUFFR2dBQUFBQUFBQWdnQU5KT0wvMEQ5K1A0RUFoQUF6V3lFLzBEOStQNDBrNHYvMmhiLy9pTUlBUUFBQWdjQ0FBQUFBQWNOQUFFQUFBQURBR0FBeUFBREFFWUFBQUFBQklBYUFBQUFBQUlJQUFBQWwvOHROdUwrQ2dBQ0FCc0FBZ1FDQUFrQUt3UUNBQUFBU0FRQUFEY0VBUUFCQm9BQUFBQUFBQUlJQURTVG12OHRBdC8rQkFJUUFNMXNrLzh0QXQvK05KT2EvOGNiNWY0akNBRUFBQUlIQWdBQUFBQUhEUUFCQUFBQUF3QmdBTWdBQXdCR0FBQUFBQVNBR3dBQUFBQUNDQUFBQUxYL0xUYmkvZ29BQWdBY0FBSUVBZ0FKQUNzRUFnQUFBRWdFQUFBM0JBRUFBUWFBQUFBQUFBQUNDQUEwazdqL0xRTGYvZ1FDRUFETmJMSC9MUUxmL2pTVHVQL0hHK1grSXdnQkFBQUNCd0lBQUFBQUJ3MEFBUUFBQUFNQVlBRElBQU1BUmdBQUFBQUVnQndBQUFBQUFnZ0EvLzhzQU1jT3N2OEtBQUlBSFFBQUFBU0FIUUFBQUFBQ0NBRC8venNBMmduTS93b0FBZ0FlQUFBQUJJQWVBQUFBQUFJSUFQLy9XUURhQ2N6L0NnQUNBQjhBQUFBRWdCOEFBQUFBQWdnQS8vOW9BTWNPc3Y4S0FBSUFJQUFBQUFTQUlBQUFBQUFDQ0FELy8xa0F0Qk9ZL3dvQUFnQWhBQUlFQWdBSEFDc0VBZ0FBQUVnRUFBQUdnQUFBQUFBQUFnZ0FNNU5kQUxSN2xQOEVBaEFBekd4V0FMUjdsUDh6azEwQTU2NmIveU1JQVFBQUFnY0NBQUFBQUFjTkFBRUFBQUFEQUdBQXlBQURBRTRBQUFBQUJJQWhBQUFBQUFJSUFQLy9Pd0MwRTVqL0NnQUNBQ0lBQUFBRmdDTUFBQUFLQUFJQUl3QUVCZ1FBQVFBQUFBVUdCQUFDQUFBQUNnWUJBQUVBQUFXQUpBQUFBQW9BQWdBa0FBUUdCQUFDQUFBQUJRWUVBQU1BQUFBS0JnRUFBUUFBQllBbEFBQUFDZ0FDQUNVQUJBWUVBQUlBQUFBRkJnUUFCQUFBQUFvR0FRQUJBQUFGZ0NZQUFBQUtBQUlBSmdBRUJnUUFBZ0FBQUFVR0JBQUZBQUFBQ2dZQkFBRUFBQVdBSndBQUFBb0FBZ0FuQUFRR0JBQUZBQUFBQlFZRUFBWUFBQUFBQmdJQWdBQUFBQVdBS0FBQUFBb0FBZ0FvQUFRR0JBQUdBQUFBQlFZRUFBY0FBQUFBQmdJQWdBQUFBQVdBS1FBQUFBb0FBZ0FwQUFRR0JBQUhBQUFBQlFZRUFBZ0FBQUFBQmdJQWdBQUFBQVdBS2dBQUFBb0FBZ0FxQUFRR0JBQUlBQUFBQlFZRUFBa0FBQUFBQmdJQWdBQUFBQVdBS3dBQUFBb0FBZ0FyQUFRR0JBQUpBQUFBQlFZRUFBb0FBQUFBQmdJQWdBQUFBQVdBTEFBQUFBb0FBZ0FzQUFRR0JBQUZBQUFBQlFZRUFBb0FBQUFBQmdJQWdBQUFBQVdBTFFBQUFBb0FBZ0F0QUFRR0JBQUlBQUFBQlFZRUFBc0FBQUFLQmdFQUFRQUFCWUF1QUFBQUNnQUNBQzRBQkFZRUFBc0FBQUFGQmdRQURBQUFBQW9HQVFBQkFBQUZnQzhBQUFBS0FBSUFMd0FFQmdRQURBQUFBQVVHQkFBTkFBQUFDZ1lCQUFFQUFBV0FNQUFBQUFvQUFnQXdBQVFHQkFBTkFBQUFCUVlFQUE0QUFBQUtCZ0VBQVFBQUJZQXhBQUFBQ2dBQ0FERUFCQVlFQUE0QUFBQUZCZ1FBRHdBQUFBb0dBUUFCQUFBRmdESUFBQUFLQUFJQU1nQUVCZ1FBRHdBQUFBVUdCQUFRQUFBQUNnWUJBQUVBQUFXQU13QUFBQW9BQWdBekFBUUdCQUFRQUFBQUJRWUVBQkVBQUFBS0JnRUFBUUFBQllBMEFBQUFDZ0FDQURRQUJBWUVBQXdBQUFBRkJnUUFFUUFBQUFvR0FRQUJBQUFGZ0RVQUFBQUtBQUlBTlFBRUJnUUFEd0FBQUFVR0JBQVNBQUFBQ2dZQkFBRUFBQVdBTmdBQUFBb0FBZ0EyQUFRR0JBQVNBQUFBQlFZRUFCTUFBQUFBQmdJQWdBQUFBQVdBTndBQUFBb0FBZ0EzQUFRR0JBQVRBQUFBQlFZRUFCUUFBQUFBQmdJQWdBQUFBQVdBT0FBQUFBb0FBZ0E0QUFRR0JBQVVBQUFBQlFZRUFCVUFBQUFBQmdJQWdBQUFBQVdBT1FBQUFBb0FBZ0E1QUFRR0JBQVZBQUFBQlFZRUFCWUFBQUFBQmdJQWdBQUFBQVdBT2dBQUFBb0FBZ0E2QUFRR0JBQVdBQUFBQlFZRUFCY0FBQUFBQmdJQWdBQUFBQVdBT3dBQUFBb0FBZ0E3QUFRR0JBQVNBQUFBQlFZRUFCY0FBQUFBQmdJQWdBQUFBQVdBUEFBQUFBb0FBZ0E4QUFRR0JBQVZBQUFBQlFZRUFCZ0FBQUFLQmdFQUFRQUFCWUE5QUFBQUNnQUNBRDBBQkFZRUFCZ0FBQUFGQmdRQUdRQUFBQW9HQVFBQkFBQUZnRDRBQUFBS0FBSUFQZ0FFQmdRQUdBQUFBQVVHQkFBYUFBQUFDZ1lCQUFFQUFBV0FQd0FBQUFvQUFnQS9BQVFHQkFBWUFBQUFCUVlFQUJzQUFBQUtCZ0VBQVFBQUJZQkFBQUFBQ2dBQ0FFQUFCQVlFQUFzQUFBQUZCZ1FBSEFBQUFBb0dBUUFCQUFBRmdFRUFBQUFLQUFJQVFRQUVCZ1FBSEFBQUFBVUdCQUFkQUFBQUFBWUNBSUFBQUFBRmdFSUFBQUFLQUFJQVFnQUVCZ1FBSFFBQUFBVUdCQUFlQUFBQUFBWUNBSUFBQUFBRmdFTUFBQUFLQUFJQVF3QUVCZ1FBSGdBQUFBVUdCQUFmQUFBQUFBWUNBSUFBQUFBRmdFUUFBQUFLQUFJQVJBQUVCZ1FBSHdBQUFBVUdCQUFnQUFBQUFBWUNBSUFBQUFBRmdFVUFBQUFLQUFJQVJRQUVCZ1FBSUFBQUFBVUdCQUFoQUFBQUFBWUNBSUFBQUFBRmdFWUFBQUFLQUFJQVJnQUVCZ1FBSEFBQUFBVUdCQUFoQUFBQUFBWUNBSUFBQUFBSGdFa0FBQUFFQWhBQUFBRHgvelF6Ky84QUFQSC83UVRtL3dvQUFnQkhBQUFLQWdBRUFBUUtBZ0FCQUEwQ0RBRHRCT2IvQUFEeC93QUFBQUFPQWd3QU5EUDcvd0FBOGY4QUFBQUFEd0lNQU8wRTV2OUdMZ1lBQUFBQUFBQUFCNEJLQUFBQUJBSVFBQUFBeFArdFZVWC9BQURFLzJjbk1QOEtBQUlBU0FBQUNnSUFCQUFFQ2dJQUFRQU5BZ3dBWnljdy93QUF4UDhBQUFBQURnSU1BSzFWUmY4QUFNVC9BQUFBQUE4Q0RBQm5KekQvUnk3Wi93QUFBQUFBQUFlQVN3QUFBQVFDRUFELy8wb0FEVDNILy8vL1NnREhEckwvQ2dBQ0FFa0FBQW9DQUFRQUJBb0NBQUVBRFFJTUFNY09zdi8vLzBvQUFBQUFBQTRDREFBTlBjZi8vLzlLQUFBQUFBQVBBZ3dBeHc2eS8wWXVZQUFBQUFBQUFBQUFBQUFBQUFBQUFBPT0=</t>
        </r>
      </text>
    </comment>
    <comment ref="K367" authorId="0">
      <text>
        <r>
          <rPr>
            <sz val="9"/>
            <color indexed="81"/>
            <rFont val="Tahoma"/>
            <family val="2"/>
          </rPr>
          <t>QzIzSDIwRjZONHxNQVNURVIgU0hFRVRQaWN0dXJlIDYxMXxWbXBEUkRBeE1EQUVBd0lCQUFBQUFBQUFBQUFBQUFDQUFBQUFBQU1BRmdBQUFFTm9aVzFFY21GM0lERXlMakF1TWk0eE1EYzJCQUlRQU0xc2hQOHRBdC8relpOcEFNRGJO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OQUFBQUJBSVFBQUFBQUFBQUFBQUFBSURHQkpkT0pRNFdDQVFBQUFBa0FCZ0lCQUFBQUNRQUdRZ0FBQkFJQWdBQkFBOElBZ0FCQUFPQVNBQUFBQVFDRUFETmJJVC9MUUxmL3MyVGFRREEyellBQklBQkFBQUFBQUlJQUFBQXhQOG05ak1BQ2dBQ0FBSUFBZ1FDQUFrQUt3UUNBQUFBU0FRQUFEY0VBUUFCQm9BQUFBQUFBQUlJQURTVHgvOG13akFBQkFJUUFNMXN3UDhtd2pBQU5KUEgvOERiTmdBakNBRUFBQUlIQWdBQUFBQUhEUUFCQUFBQUF3QmdBTWdBQXdCR0FBQUFBQVNBQWdBQUFBQUNDQUFBQU5QL0Uvc1pBQW9BQWdBREFBQUFCSUFEQUFBQUFBSUlBQUFBdGY4VCt4a0FDZ0FDQUFRQUFnUUNBQWtBS3dRQ0FBQUFTQVFBQURjRUFRQUJCb0FBQUFBQUFBSUlBRFNUdVA4VHh4WUFCQUlRQU0xc3NmOFR4eFlBTkpPNC82emdIQUFqQ0FFQUFBSUhBZ0FBQUFBSERRQUJBQUFBQXdCZ0FNZ0FBd0JHQUFBQUFBU0FCQUFBQUFBQ0NBQUJBT0wvSnZZekFBb0FBZ0FGQUFJRUFnQUpBQ3NFQWdBQUFFZ0VBQUEzQkFFQUFRYUFBQUFBQUFBQ0NBQTBrK1gvSnNJd0FBUUNFQUROYk43L0pzSXdBRFNUNWYvQTJ6WUFJd2dCQUFBQ0J3SUFBQUFBQncwQUFRQUFBQU1BWUFESUFBTUFSZ0FBQUFBRWdBVUFBQUFBQWdnQUFBRGkvd0FBQUFBS0FBSUFCZ0FBQUFTQUJnQUFBQUFDQ0FBQUFBQUFBQUFBQUFvQUFnQUhBQUFBQklBSEFBQUFBQUlJQVAvL0RnRHRCT2IvQ2dBQ0FBZ0FBQUFFZ0FnQUFBQUFBZ2dBQUFBQUFOb0p6UDhLQUFJQUNRQUFBQVNBQ1FBQUFBQUNDQUFBQU9MLzJnbk0vd29BQWdBS0FBQUFCSUFLQUFBQUFBSUlBQUFBMC8vdEJPYi9DZ0FDQUFzQUFBQUVnQXNBQUFBQUFnZ0EvLzhPQU1jT3N2OEtBQUlBREFBQ0JBSUFCd0FyQkFJQUFBQklCQUFBQm9BQUFBQUFBQUlJQURPVEVnREhkcTcvQkFJUUFNeHNDd0RIZHE3L001TVNBUHFwdGY4akNBRUFBQUlIQWdBQUFBQUhEUUFCQUFBQUF3QmdBTWdBQXdCT0FBQUFBQVNBREFBQUFBQUNDQUFBQUFBQXRCT1kvd29BQWdBTkFBQUFCSUFOQUFBQUFBSUlBUC8vRGdDZ0dINy9DZ0FDQUE0QU53UUJBQUVBQUFTQURnQUFBQUFDQ0FBQUFBQUFqUjFrL3dvQUFnQVBBRGNFQVFBQkFBQUVnQThBQUFBQUFnZ0FBQURpLzQwZFpQOEtBQUlBRUFBQ0JBSUFCd0FyQkFJQUFBQklCQUFBQm9BQUFBQUFBQUlJQURTVDVmK05oV0QvQkFJUUFNMXMzditOaFdEL05KUGwvOEM0Wi84akNBRUFBQUlIQWdBQUFBQUhEUUFCQUFBQUF3QmdBTWdBQXdCT0FBQUFBQVNBRUFBQUFBQUNDQUFBQU5QL29CaCsvd29BQWdBUkFEY0VBUUFCQUFBRWdCRUFBQUFBQWdnQUFBRGkvN1FUbVA4S0FBSUFFZ0EzQkFFQUFRQUFCSUFTQUFBQUFBSUlBQUFBMC85Nklrci9DZ0FDQUJNQUFBQUVnQk1BQUFBQUFnZ0FBQURpLzJjbk1QOEtBQUlBRkFBQUFBU0FGQUFBQUFBQ0NBQUFBTlAvVXl3Vy93b0FBZ0FWQUFBQUJJQVZBQUFBQUFJSUFBQUF0ZjlUTEJiL0NnQUNBQllBQUFBRWdCWUFBQUFBQWdnQUFBQ20vMmNuTVA4S0FBSUFGd0FBQUFTQUZ3QUFBQUFDQ0FBQUFMWC9laUpLL3dvQUFnQVlBQUlFQWdBSEFDc0VBZ0FBQUVnRUFBQUdnQUFBQUFBQUFnZ0FOSk80LzNxS1J2OEVBaEFBeld5eC8zcUtSdjgwazdqL3JiMU4veU1JQVFBQUFnY0NBQUFBQUFjTkFBRUFBQUFEQUdBQXlBQURBRTRBQUFBQUJJQVlBQUFBQUFJSUFBQUFwdjlBTWZ6K0NnQUNBQmtBQUFBRWdCa0FBQUFBQWdnQUFBQ0kvMEF4L1A0S0FBSUFHZ0FDQkFJQUNRQXJCQUlBQUFCSUJBQUFOd1FCQUFFR2dBQUFBQUFBQWdnQU5KT0wvMEQ5K1A0RUFoQUF6V3lFLzBEOStQNDBrNHYvMmhiLy9pTUlBUUFBQWdjQ0FBQUFBQWNOQUFFQUFBQURBR0FBeUFBREFFWUFBQUFBQklBYUFBQUFBQUlJQUFBQWwvOHROdUwrQ2dBQ0FCc0FBZ1FDQUFrQUt3UUNBQUFBU0FRQUFEY0VBUUFCQm9BQUFBQUFBQUlJQURTVG12OHRBdC8rQkFJUUFNMXNrLzh0QXQvK05KT2EvOGNiNWY0akNBRUFBQUlIQWdBQUFBQUhEUUFCQUFBQUF3QmdBTWdBQXdCR0FBQUFBQVNBR3dBQUFBQUNDQUFBQUxYL0xUYmkvZ29BQWdBY0FBSUVBZ0FKQUNzRUFnQUFBRWdFQUFBM0JBRUFBUWFBQUFBQUFBQUNDQUEwazdqL0xRTGYvZ1FDRUFETmJMSC9MUUxmL2pTVHVQL0hHK1grSXdnQkFBQUNCd0lBQUFBQUJ3MEFBUUFBQUFNQVlBRElBQU1BUmdBQUFBQUVnQndBQUFBQUFnZ0EvLzhzQU1jT3N2OEtBQUlBSFFBQUFBU0FIUUFBQUFBQ0NBRC8venNBMmduTS93b0FBZ0FlQUFBQUJJQWVBQUFBQUFJSUFQLy9XUURhQ2N6L0NnQUNBQjhBQUFBRWdCOEFBQUFBQWdnQS8vOW9BTWNPc3Y4S0FBSUFJQUFBQUFTQUlBQUFBQUFDQ0FELy8xa0F0Qk9ZL3dvQUFnQWhBQUlFQWdBSEFDc0VBZ0FBQUVnRUFBQUdnQUFBQUFBQUFnZ0FNNU5kQUxSN2xQOEVBaEFBekd4V0FMUjdsUDh6azEwQTU2NmIveU1JQVFBQUFnY0NBQUFBQUFjTkFBRUFBQUFEQUdBQXlBQURBRTRBQUFBQUJJQWhBQUFBQUFJSUFQLy9Pd0MwRTVqL0NnQUNBQ0lBQUFBRmdDTUFBQUFLQUFJQUl3QUVCZ1FBQVFBQUFBVUdCQUFDQUFBQUNnWUJBQUVBQUFXQUpBQUFBQW9BQWdBa0FBUUdCQUFDQUFBQUJRWUVBQU1BQUFBS0JnRUFBUUFBQllBbEFBQUFDZ0FDQUNVQUJBWUVBQUlBQUFBRkJnUUFCQUFBQUFvR0FRQUJBQUFGZ0NZQUFBQUtBQUlBSmdBRUJnUUFBZ0FBQUFVR0JBQUZBQUFBQ2dZQkFBRUFBQVdBSndBQUFBb0FBZ0FuQUFRR0JBQUZBQUFBQlFZRUFBWUFBQUFBQmdJQWdBQUFBQVdBS0FBQUFBb0FBZ0FvQUFRR0JBQUdBQUFBQlFZRUFBY0FBQUFBQmdJQWdBQUFBQVdBS1FBQUFBb0FBZ0FwQUFRR0JBQUhBQUFBQlFZRUFBZ0FBQUFBQmdJQWdBQUFBQVdBS2dBQUFBb0FBZ0FxQUFRR0JBQUlBQUFBQlFZRUFBa0FBQUFBQmdJQWdBQUFBQVdBS3dBQUFBb0FBZ0FyQUFRR0JBQUpBQUFBQlFZRUFBb0FBQUFBQmdJQWdBQUFBQVdBTEFBQUFBb0FBZ0FzQUFRR0JBQUZBQUFBQlFZRUFBb0FBQUFBQmdJQWdBQUFBQVdBTFFBQUFBb0FBZ0F0QUFRR0JBQUlBQUFBQlFZRUFBc0FBQUFLQmdFQUFRQUFCWUF1QUFBQUNnQUNBQzRBQkFZRUFBc0FBQUFGQmdRQURBQUFBQW9HQVFBQkFBQUZnQzhBQUFBS0FBSUFMd0FFQmdRQURBQUFBQVVHQkFBTkFBQUFDZ1lCQUFFQUFBV0FNQUFBQUFvQUFnQXdBQVFHQkFBTkFBQUFCUVlFQUE0QUFBQUtCZ0VBQVFBQUJZQXhBQUFBQ2dBQ0FERUFCQVlFQUE0QUFBQUZCZ1FBRHdBQUFBb0dBUUFCQUFBRmdESUFBQUFLQUFJQU1nQUVCZ1FBRHdBQUFBVUdCQUFRQUFBQUNnWUJBQUVBQUFXQU13QUFBQW9BQWdBekFBUUdCQUFRQUFBQUJRWUVBQkVBQUFBS0JnRUFBUUFBQllBMEFBQUFDZ0FDQURRQUJBWUVBQXdBQUFBRkJnUUFFUUFBQUFvR0FRQUJBQUFGZ0RVQUFBQUtBQUlBTlFBRUJnUUFEd0FBQUFVR0JBQVNBQUFBQ2dZQkFBRUFBQVdBTmdBQUFBb0FBZ0EyQUFRR0JBQVNBQUFBQlFZRUFCTUFBQUFBQmdJQWdBQUFBQVdBTndBQUFBb0FBZ0EzQUFRR0JBQVRBQUFBQlFZRUFCUUFBQUFBQmdJQWdBQUFBQVdBT0FBQUFBb0FBZ0E0QUFRR0JBQVVBQUFBQlFZRUFCVUFBQUFBQmdJQWdBQUFBQVdBT1FBQUFBb0FBZ0E1QUFRR0JBQVZBQUFBQlFZRUFCWUFBQUFBQmdJQWdBQUFBQVdBT2dBQUFBb0FBZ0E2QUFRR0JBQVdBQUFBQlFZRUFCY0FBQUFBQmdJQWdBQUFBQVdBT3dBQUFBb0FBZ0E3QUFRR0JBQVNBQUFBQlFZRUFCY0FBQUFBQmdJQWdBQUFBQVdBUEFBQUFBb0FBZ0E4QUFRR0JBQVZBQUFBQlFZRUFCZ0FBQUFLQmdFQUFRQUFCWUE5QUFBQUNnQUNBRDBBQkFZRUFCZ0FBQUFGQmdRQUdRQUFBQW9HQVFBQkFBQUZnRDRBQUFBS0FBSUFQZ0FFQmdRQUdBQUFBQVVHQkFBYUFBQUFDZ1lCQUFFQUFBV0FQd0FBQUFvQUFnQS9BQVFHQkFBWUFBQUFCUVlFQUJzQUFBQUtCZ0VBQVFBQUJZQkFBQUFBQ2dBQ0FFQUFCQVlFQUFzQUFBQUZCZ1FBSEFBQUFBb0dBUUFCQUFBRmdFRUFBQUFLQUFJQVFRQUVCZ1FBSEFBQUFBVUdCQUFkQUFBQUFBWUNBSUFBQUFBRmdFSUFBQUFLQUFJQVFnQUVCZ1FBSFFBQUFBVUdCQUFlQUFBQUFBWUNBSUFBQUFBRmdFTUFBQUFLQUFJQVF3QUVCZ1FBSGdBQUFBVUdCQUFmQUFBQUFBWUNBSUFBQUFBRmdFUUFBQUFLQUFJQVJBQUVCZ1FBSHdBQUFBVUdCQUFnQUFBQUFBWUNBSUFBQUFBRmdFVUFBQUFLQUFJQVJRQUVCZ1FBSUFBQUFBVUdCQUFoQUFBQUFBWUNBSUFBQUFBRmdFWUFBQUFLQUFJQVJnQUVCZ1FBSEFBQUFBVUdCQUFoQUFBQUFBWUNBSUFBQUFBSGdFa0FBQUFFQWhBQUFBRHgvelF6Ky84QUFQSC83UVRtL3dvQUFnQkhBQUFLQWdBRUFBUUtBZ0FCQUEwQ0RBRHRCT2IvQUFEeC93QUFBQUFPQWd3QU5EUDcvd0FBOGY4QUFBQUFEd0lNQU8wRTV2OUdMZ1lBQUFBQUFBQUFCNEJLQUFBQUJBSVFBQUFBeFArdFZVWC9BQURFLzJjbk1QOEtBQUlBU0FBQUNnSUFCQUFFQ2dJQUFRQU5BZ3dBWnljdy93QUF4UDhBQUFBQURnSU1BSzFWUmY4QUFNVC9BQUFBQUE4Q0RBQm5KekQvUnk3Wi93QUFBQUFBQUFlQVN3QUFBQVFDRUFELy8wb0FEVDNILy8vL1NnREhEckwvQ2dBQ0FFa0FBQW9DQUFRQUJBb0NBQUVBRFFJTUFNY09zdi8vLzBvQUFBQUFBQTRDREFBTlBjZi8vLzlLQUFBQUFBQVBBZ3dBeHc2eS8wWXVZQUFBQUFBQUFBQUFBQUFBQUFBQUFBPT0=</t>
        </r>
      </text>
    </comment>
    <comment ref="J368" authorId="0">
      <text>
        <r>
          <rPr>
            <sz val="9"/>
            <color indexed="81"/>
            <rFont val="Tahoma"/>
            <family val="2"/>
          </rPr>
          <t>QzExSDdCckNsTjV8TUFTVEVSIFNIRUVUUGljdHVyZSA0NzN8Vm1wRFJEQXhNREFFQXdJQkFBQUFBQUFBQUFBQUFBQ0FBQUFBQUFNQUZnQUFBRU5vWlcxRWNtRjNJREV5TGpBdU1pNHhNRGMyQkFJUUFLZDJ5UDlnd0tuL1dZazNBT2Uva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UFBQUFCQUlRQUFBQUFBQUFBQUFBQUlER0JCMlNaeFVXQ0FRQUFBQWtBQmdJQkFBQUFDUUFHUWdBQUJBSUFnQUJBQThJQWdBQkFBT0FLUUFBQUFRQ0VBQ25kc2ovWU1DcC8xbUpOd0RudjQ0QUJJQUJBQUFBQUFJSUFOb0p6UDlPS2t3QUNnQUNBQUlBQWdRQ0FBY0FLd1FDQUFJQVNBUUFBRGNFQVFBQkJvQUFBQUFBQUFJSUFBMmR6LzlPd2s4QUJBSVFBS2QyeVA5T01qMEFRTkRSLzA3Q1R3QWpDQUVBL3dFSEFRRC9BZ2NDQUFBQUJRY0JBQU1BQnc4QUFRQUFBQU1BWUFESUFBTUFUa2d5QUFBQUFBU0FBZ0FBQUFBQ0NBRHRCT2IvVGlwYkFBb0FBZ0FEQUFBQUJJQURBQUFBQUFJSUFPMEU1djlPS25rQUNnQUNBQVFBQWdRQ0FBY0FLd1FDQUFBQVNBUUFBQWFBQUFBQUFBQUNDQUFnbU9uL1RwSjFBQVFDRUFDNmNlTC9UcEoxQUNDWTZmK0J4WHdBSXdnQkFBQUNCd0lBQUFBQUJ3MEFBUUFBQUFNQVlBRElBQU1BVGdBQUFBQUVnQVFBQUFBQUFnZ0FBQUFBQUU0cWlBQUtBQUlBQlFBQUFBU0FCUUFBQUFBQ0NBQVQreGtBVGlwNUFBb0FBZ0FHQUFBQUJJQUdBQUFBQUFJSUFDYjJNd0JPS29nQUNnQUNBQWNBQWdRQ0FDTUFLd1FDQUFBQVNBUUFBRGNFQVFBQkJvQUFBQUFBQUFJSUFGbUpOd0JPcG9RQUJBSVFBUE5pTUFCT3BvUUFXWWszQU9lL2pnQWpDQUVBQUFJSEFnQUFBQVVIQVFBQkFBY09BQUVBQUFBREFHQUF5QUFEQUVKeUFBQUFBQVNBQndBQUFBQUNDQUFUK3hrQVRpcGJBQW9BQWdBSUFBQUFCSUFJQUFBQUFBSUlBQUFBQUFCT0trd0FDZ0FDQUFrQUFBQUVnQWtBQUFBQUFnZ0FBQUFBQUU0cUxnQUtBQUlBQ2dBQUFBU0FDZ0FBQUFBQ0NBREF1dWYvSFlnY0FBb0FBZ0FMQUFJRUFnQUhBQ3NFQWdBQUFFZ0VBQUFHZ0FBQUFBQUFBZ2dBOUUzci94M3dHQUFFQWhBQWpTZmsveDN3R0FEMFRldi9VQ01nQUNNSUFRQUFBZ2NDQUFBQUFBY05BQUVBQUFBREFHQUF5QUFEQUU0QUFBQUFCSUFMQUFBQUFBSUlBQUFBOGY4QUFBQUFDZ0FDQUF3QUFBQUVnQXdBQUFBQUFnZ0FBUURpLyswRTV2OEtBQUlBRFFBQUFBU0FEUUFBQUFBQ0NBQUJBUEgvMmduTS93b0FBZ0FPQUFBQUJJQU9BQUFBQUFJSUFBRUE0di9IRHJML0NnQUNBQThBQWdRQ0FCRUFLd1FDQUFBQVNBUUFBRGNFQVFBQkJvQUFBQUFBQUFJSUFBR2c1Zi9ISnJQL0JBSVFBQUZnM3Y5Z3dLbi9tcm5sLzhjbXMvOGpDQUVBL3dFSEFRRC9BZ2NDQUFBQUJRY0JBQU1BQnc0QUFRQUFBQU1BWUFESUFBTUFRMndBQUFBQUJJQVBBQUFBQUFJSUFBQUFEd0RhQ2N6L0NnQUNBQkFBQUFBRWdCQUFBQUFBQWdnQUFBQWVBTzBFNXY4S0FBSUFFUUFDQkFJQUJ3QXJCQUlBQUFCSUJBQUFCb0FBQUFBQUFBSUlBRE9USVFEdGJPTC9CQUlRQU14c0dnRHRiT0wvTTVNaEFDQ2c2ZjhqQ0FFQUFBSUhBZ0FBQUFBSERRQUJBQUFBQXdCZ0FNZ0FBd0JPQUFBQUFBU0FFUUFBQUFBQ0NBQUFBQThBQUFBQUFBb0FBZ0FTQUFBQUJJQVNBQUFBQUFJSUFFQkZHQUFkaUJ3QUNnQUNBQk1BQWdRQ0FBY0FLd1FDQUFFQVNBUUFBQWFBQUFBQUFBQUNDQUJ6MkJzQUhmQVlBQVFDRUFBTXNoUUFIZkFZQU9vdkpBQlFJeUFBSXdnQkFBQUNCd0lBQUFBRkJ3RUFCUVFIQmdBQ0FBSUFBd0FBQnc0QUFRQUFBQU1BWUFESUFBTUFUa2dBQUFBQUJZQVVBQUFBQ2dBQ0FCUUFCQVlFQUFFQUFBQUZCZ1FBQWdBQUFBb0dBUUFCQUFBRmdCVUFBQUFLQUFJQUZRQUVCZ1FBQWdBQUFBVUdCQUFEQUFBQUFBWUNBSUFBQUFBRmdCWUFBQUFLQUFJQUZnQUVCZ1FBQXdBQUFBVUdCQUFFQUFBQUFBWUNBSUFBQUFBRmdCY0FBQUFLQUFJQUZ3QUVCZ1FBQkFBQUFBVUdCQUFGQUFBQUFBWUNBSUFBQUFBRmdCZ0FBQUFLQUFJQUdBQUVCZ1FBQlFBQUFBVUdCQUFHQUFBQUNnWUJBQUVBQUFXQUdRQUFBQW9BQWdBWkFBUUdCQUFGQUFBQUJRWUVBQWNBQUFBQUJnSUFnQUFBQUFXQUdnQUFBQW9BQWdBYUFBUUdCQUFIQUFBQUJRWUVBQWdBQUFBQUJnSUFnQUFBQUFXQUd3QUFBQW9BQWdBYkFBUUdCQUFDQUFBQUJRWUVBQWdBQUFBQUJnSUFnQUFBQUFXQUhBQUFBQW9BQWdBY0FBUUdCQUFJQUFBQUJRWUVBQWtBQUFBQUFBV0FIUUFBQUFvQUFnQWRBQVFHQkFBSkFBQUFCUVlFQUFvQUFBQUFCZ0lBZ0FBQUFBV0FIZ0FBQUFvQUFnQWVBQVFHQkFBS0FBQUFCUVlFQUFzQUFBQUFCZ0lBZ0FBQUFBV0FId0FBQUFvQUFnQWZBQVFHQkFBTEFBQUFCUVlFQUF3QUFBQUFCZ0lBZ0FBQUFBV0FJQUFBQUFvQUFnQWdBQVFHQkFBTUFBQUFCUVlFQUEwQUFBQUFCZ0lBZ0FBQUFBV0FJUUFBQUFvQUFnQWhBQVFHQkFBTkFBQUFCUVlFQUE0QUFBQUtCZ0VBQVFBQUJZQWlBQUFBQ2dBQ0FDSUFCQVlFQUEwQUFBQUZCZ1FBRHdBQUFBQUdBZ0NBQUFBQUJZQWpBQUFBQ2dBQ0FDTUFCQVlFQUE4QUFBQUZCZ1FBRUFBQUFBQUdBZ0NBQUFBQUJZQWtBQUFBQ2dBQ0FDUUFCQVlFQUJBQUFBQUZCZ1FBRVFBQUFBQUdBZ0NBQUFBQUJZQWxBQUFBQ2dBQ0FDVUFCQVlFQUFzQUFBQUZCZ1FBRVFBQUFBQUdBZ0NBQUFBQUJZQW1BQUFBQ2dBQ0FDWUFCQVlFQUJFQUFBQUZCZ1FBRWdBQUFBQUdBZ0NBQUFBQUJZQW5BQUFBQ2dBQ0FDY0FCQVlFQUFrQUFBQUZCZ1FBRWdBQUFBQUdBZ0NBQUFBQUI0QXFBQUFBQkFJUUFBQUFBQUNVV0g4QUFBQUFBRTRxYWdBS0FBSUFLQUFBQ2dJQUJBQUVDZ0lBQVFBTkFnd0FUaXBxQUFBQUFBQUFBQUFBRGdJTUFKUllmd0FBQUFBQUFBQUFBQThDREFCT0ttb0FSaTRWQUFBQUFBQUFBQWVBS3dBQUFBUUNFQUFBQUFBQTBIMGtBQUFBQUFCT3BSUUFDZ0FDQUNrQUFBb0NBQVFBQkFvQ0FBRUFEUUlNQUU2bEZBQUFBQUFBQUFBQUFBNENEQURRZlNRQUFBQUFBQUFBQUFBUEFnd0FUcVVVQUlIWUR3QUFBQUFBQUFBSGdDd0FBQUFFQWhBQUFBQUFBRFF6Ky84QUFBQUE3UVRtL3dvQUFnQXFBQUFLQWdBRUFBUUtBZ0FCQUEwQ0RBRHRCT2IvQUFBQUFBQUFBQUFPQWd3QU5EUDcvd0FBQUFBQUFBQUFEd0lNQU8wRTV2OUdMaFVBQUFBQUFBQUFBQUFBQUFBQUFBQT0=</t>
        </r>
      </text>
    </comment>
    <comment ref="K368" authorId="0">
      <text>
        <r>
          <rPr>
            <sz val="9"/>
            <color indexed="81"/>
            <rFont val="Tahoma"/>
            <family val="2"/>
          </rPr>
          <t>QzExSDdCckNsTjV8TUFTVEVSIFNIRUVUUGljdHVyZSA0NzN8Vm1wRFJEQXhNREFFQXdJQkFBQUFBQUFBQUFBQUFBQ0FBQUFBQUFNQUZnQUFBRU5vWlcxRWNtRjNJREV5TGpBdU1pNHhNRGMyQkFJUUFLZDJ5UDlnd0tuL1dZazNBT2Uva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UFBQUFCQUlRQUFBQUFBQUFBQUFBQUlER0JCMlNaeFVXQ0FRQUFBQWtBQmdJQkFBQUFDUUFHUWdBQUJBSUFnQUJBQThJQWdBQkFBT0FLUUFBQUFRQ0VBQ25kc2ovWU1DcC8xbUpOd0RudjQ0QUJJQUJBQUFBQUFJSUFOb0p6UDlPS2t3QUNnQUNBQUlBQWdRQ0FBY0FLd1FDQUFJQVNBUUFBRGNFQVFBQkJvQUFBQUFBQUFJSUFBMmR6LzlPd2s4QUJBSVFBS2QyeVA5T01qMEFRTkRSLzA3Q1R3QWpDQUVBL3dFSEFRRC9BZ2NDQUFBQUJRY0JBQU1BQnc4QUFRQUFBQU1BWUFESUFBTUFUa2d5QUFBQUFBU0FBZ0FBQUFBQ0NBRHRCT2IvVGlwYkFBb0FBZ0FEQUFBQUJJQURBQUFBQUFJSUFPMEU1djlPS25rQUNnQUNBQVFBQWdRQ0FBY0FLd1FDQUFBQVNBUUFBQWFBQUFBQUFBQUNDQUFnbU9uL1RwSjFBQVFDRUFDNmNlTC9UcEoxQUNDWTZmK0J4WHdBSXdnQkFBQUNCd0lBQUFBQUJ3MEFBUUFBQUFNQVlBRElBQU1BVGdBQUFBQUVnQVFBQUFBQUFnZ0FBQUFBQUU0cWlBQUtBQUlBQlFBQUFBU0FCUUFBQUFBQ0NBQVQreGtBVGlwNUFBb0FBZ0FHQUFBQUJJQUdBQUFBQUFJSUFDYjJNd0JPS29nQUNnQUNBQWNBQWdRQ0FDTUFLd1FDQUFBQVNBUUFBRGNFQVFBQkJvQUFBQUFBQUFJSUFGbUpOd0JPcG9RQUJBSVFBUE5pTUFCT3BvUUFXWWszQU9lL2pnQWpDQUVBQUFJSEFnQUFBQVVIQVFBQkFBY09BQUVBQUFBREFHQUF5QUFEQUVKeUFBQUFBQVNBQndBQUFBQUNDQUFUK3hrQVRpcGJBQW9BQWdBSUFBQUFCSUFJQUFBQUFBSUlBQUFBQUFCT0trd0FDZ0FDQUFrQUFBQUVnQWtBQUFBQUFnZ0FBQUFBQUU0cUxnQUtBQUlBQ2dBQUFBU0FDZ0FBQUFBQ0NBREF1dWYvSFlnY0FBb0FBZ0FMQUFJRUFnQUhBQ3NFQWdBQUFFZ0VBQUFHZ0FBQUFBQUFBZ2dBOUUzci94M3dHQUFFQWhBQWpTZmsveDN3R0FEMFRldi9VQ01nQUNNSUFRQUFBZ2NDQUFBQUFBY05BQUVBQUFBREFHQUF5QUFEQUU0QUFBQUFCSUFMQUFBQUFBSUlBQUFBOGY4QUFBQUFDZ0FDQUF3QUFBQUVnQXdBQUFBQUFnZ0FBUURpLyswRTV2OEtBQUlBRFFBQUFBU0FEUUFBQUFBQ0NBQUJBUEgvMmduTS93b0FBZ0FPQUFBQUJJQU9BQUFBQUFJSUFBRUE0di9IRHJML0NnQUNBQThBQWdRQ0FCRUFLd1FDQUFBQVNBUUFBRGNFQVFBQkJvQUFBQUFBQUFJSUFBR2c1Zi9ISnJQL0JBSVFBQUZnM3Y5Z3dLbi9tcm5sLzhjbXMvOGpDQUVBL3dFSEFRRC9BZ2NDQUFBQUJRY0JBQU1BQnc0QUFRQUFBQU1BWUFESUFBTUFRMndBQUFBQUJJQVBBQUFBQUFJSUFBQUFEd0RhQ2N6L0NnQUNBQkFBQUFBRWdCQUFBQUFBQWdnQUFBQWVBTzBFNXY4S0FBSUFFUUFDQkFJQUJ3QXJCQUlBQUFCSUJBQUFCb0FBQUFBQUFBSUlBRE9USVFEdGJPTC9CQUlRQU14c0dnRHRiT0wvTTVNaEFDQ2c2ZjhqQ0FFQUFBSUhBZ0FBQUFBSERRQUJBQUFBQXdCZ0FNZ0FBd0JPQUFBQUFBU0FFUUFBQUFBQ0NBQUFBQThBQUFBQUFBb0FBZ0FTQUFBQUJJQVNBQUFBQUFJSUFFQkZHQUFkaUJ3QUNnQUNBQk1BQWdRQ0FBY0FLd1FDQUFFQVNBUUFBQWFBQUFBQUFBQUNDQUJ6MkJzQUhmQVlBQVFDRUFBTXNoUUFIZkFZQU9vdkpBQlFJeUFBSXdnQkFBQUNCd0lBQUFBRkJ3RUFCUVFIQmdBQ0FBSUFBd0FBQnc0QUFRQUFBQU1BWUFESUFBTUFUa2dBQUFBQUJZQVVBQUFBQ2dBQ0FCUUFCQVlFQUFFQUFBQUZCZ1FBQWdBQUFBb0dBUUFCQUFBRmdCVUFBQUFLQUFJQUZRQUVCZ1FBQWdBQUFBVUdCQUFEQUFBQUFBWUNBSUFBQUFBRmdCWUFBQUFLQUFJQUZnQUVCZ1FBQXdBQUFBVUdCQUFFQUFBQUFBWUNBSUFBQUFBRmdCY0FBQUFLQUFJQUZ3QUVCZ1FBQkFBQUFBVUdCQUFGQUFBQUFBWUNBSUFBQUFBRmdCZ0FBQUFLQUFJQUdBQUVCZ1FBQlFBQUFBVUdCQUFHQUFBQUNnWUJBQUVBQUFXQUdRQUFBQW9BQWdBWkFBUUdCQUFGQUFBQUJRWUVBQWNBQUFBQUJnSUFnQUFBQUFXQUdnQUFBQW9BQWdBYUFBUUdCQUFIQUFBQUJRWUVBQWdBQUFBQUJnSUFnQUFBQUFXQUd3QUFBQW9BQWdBYkFBUUdCQUFDQUFBQUJRWUVBQWdBQUFBQUJnSUFnQUFBQUFXQUhBQUFBQW9BQWdBY0FBUUdCQUFJQUFBQUJRWUVBQWtBQUFBQUFBV0FIUUFBQUFvQUFnQWRBQVFHQkFBSkFBQUFCUVlFQUFvQUFBQUFCZ0lBZ0FBQUFBV0FIZ0FBQUFvQUFnQWVBQVFHQkFBS0FBQUFCUVlFQUFzQUFBQUFCZ0lBZ0FBQUFBV0FId0FBQUFvQUFnQWZBQVFHQkFBTEFBQUFCUVlFQUF3QUFBQUFCZ0lBZ0FBQUFBV0FJQUFBQUFvQUFnQWdBQVFHQkFBTUFBQUFCUVlFQUEwQUFBQUFCZ0lBZ0FBQUFBV0FJUUFBQUFvQUFnQWhBQVFHQkFBTkFBQUFCUVlFQUE0QUFBQUtCZ0VBQVFBQUJZQWlBQUFBQ2dBQ0FDSUFCQVlFQUEwQUFBQUZCZ1FBRHdBQUFBQUdBZ0NBQUFBQUJZQWpBQUFBQ2dBQ0FDTUFCQVlFQUE4QUFBQUZCZ1FBRUFBQUFBQUdBZ0NBQUFBQUJZQWtBQUFBQ2dBQ0FDUUFCQVlFQUJBQUFBQUZCZ1FBRVFBQUFBQUdBZ0NBQUFBQUJZQWxBQUFBQ2dBQ0FDVUFCQVlFQUFzQUFBQUZCZ1FBRVFBQUFBQUdBZ0NBQUFBQUJZQW1BQUFBQ2dBQ0FDWUFCQVlFQUJFQUFBQUZCZ1FBRWdBQUFBQUdBZ0NBQUFBQUJZQW5BQUFBQ2dBQ0FDY0FCQVlFQUFrQUFBQUZCZ1FBRWdBQUFBQUdBZ0NBQUFBQUI0QXFBQUFBQkFJUUFBQUFBQUNVV0g4QUFBQUFBRTRxYWdBS0FBSUFLQUFBQ2dJQUJBQUVDZ0lBQVFBTkFnd0FUaXBxQUFBQUFBQUFBQUFBRGdJTUFKUllmd0FBQUFBQUFBQUFBQThDREFCT0ttb0FSaTRWQUFBQUFBQUFBQWVBS3dBQUFBUUNFQUFBQUFBQTBIMGtBQUFBQUFCT3BSUUFDZ0FDQUNrQUFBb0NBQVFBQkFvQ0FBRUFEUUlNQUU2bEZBQUFBQUFBQUFBQUFBNENEQURRZlNRQUFBQUFBQUFBQUFBUEFnd0FUcVVVQUlIWUR3QUFBQUFBQUFBSGdDd0FBQUFFQWhBQUFBQUFBRFF6Ky84QUFBQUE3UVRtL3dvQUFnQXFBQUFLQWdBRUFBUUtBZ0FCQUEwQ0RBRHRCT2IvQUFBQUFBQUFBQUFPQWd3QU5EUDcvd0FBQUFBQUFBQUFEd0lNQU8wRTV2OUdMaFVBQUFBQUFBQUFBQUFBQUFBQUFBQT0=</t>
        </r>
      </text>
    </comment>
    <comment ref="J369" authorId="0">
      <text>
        <r>
          <rPr>
            <sz val="9"/>
            <color indexed="81"/>
            <rFont val="Tahoma"/>
            <family val="2"/>
          </rPr>
          <t>QzIySDIyRjJOMk8zfE1BU1RFUiBTSEVFVFBpY3R1cmUgMTU3fFZtcERSREF4TURBRUF3SUJBQUFBQUFBQUFBQUFBQUNBQUFBQUFBTUFGZ0FBQUVOb1pXMUVjbUYzSURFeUxqQXVNaTR4TURjMkJBSVFBRE5zcGYrQkVFai9jNkpFQUlaZH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RWo2alI0V0NBUUFBQUFrQUJnSUJBQUFBQ1FBR1FnQUFCQUlBZ0FCQUE4SUFnQUJBQU9BUUFBQUFBUUNFQUF6YktYL2dSQkkvM09pUkFDR1hiWUFCSUFCQUFBQUFBSUlBQlk2TGdDMUcxUC9DZ0FDQUFJQUFnUUNBQWdBS3dRQ0FBRUFTQVFBQURjRUFRQUJCb0FBQUFBQUFBSUlBQmJhTVFDMUExZi9CQUlRQUJhYUtnQ0JFRWovci9NeEFMVURWLzhqQ0FFQS93RUhBUUQvQWdjQ0FBQUFCUWNCQUFNQUJ3NEFBUUFBQUFNQVlBRElBQU1BVDBnQUFBQUFCSUFDQUFBQUFBSUlBTmIwRlFEbHZXVC9DZ0FDQUFNQU53UUJBQUVBQUFTQUF3QUFBQUFDQ0FDZEZ4a0EwNU9DL3dvQUFnQUVBREFFQVFBSE1RUVFBQ0FBQUFBaEFBQUFKZ0FBQUFBQUFBQUFBQVNBQkFBQUFBQUNDQUJEekFJQXY2YVcvd29BQWdBRkFEY0VBUUFCQUFBRWdBVUFBQUFBQWdnQS8vOE9BTWNPc3Y4S0FBSUFCZ0FDQkFJQUJ3QXJCQUlBQUFCSUJBQUFCb0FBQUFBQUFBSUlBRE9URWdESGRxNy9CQUlRQU14c0N3REhkcTcvTTVNU0FQcXB0ZjhqQ0FFQUFBSUhBZ0FBQUFBSERRQUJBQUFBQXdCZ0FNZ0FBd0JPQUFBQUFBU0FCZ0FBQUFBQ0NBRHQxU3dBQU95dS93b0FBZ0FIQUFBQUJJQUhBQUFBQUFJSUFObm9RQUJhTjhYL0NnQUNBQWdBQWdRQ0FBZ0FLd1FDQUFBQVNBUUFBRGNFQVFBQkJvQUFBQUFBQUFJSUFObUlSQUJhVDhIL0JBSVFBTmxJUFFCYVQ4SC9jNkpFQUZvUHlmOGpDQUVBQUFJSEFnQUFBQUFIRFFBQkFBQUFBd0JnQU1nQUF3QlBBQUFBQUFTQUNBQUFBQUFDQ0FDd0VqTUEwNU9SL3dvQUFnQUpBQUlFQWdBSUFDc0VBZ0FBQUVnRUFBQTNCQUVBQVFhQUFBQUFBQUFDQ0FDd3NqWUEwNnVOL3dRQ0VBQ3djaThBMDZ1Ti8wck1OZ0RUYTVYL0l3Z0JBQUFDQndJQUFBQUFCdzBBQVFBQUFBTUFZQURJQUFNQVR3QUFBQUFFZ0FrQUFBQUFBZ2dBQUFBQUFOb0p6UDhLQUFJQUNnQUFBQVNBQ2dBQUFBQUNDQUFBQU9MLzJnbk0vd29BQWdBTEFBQUFCSUFMQUFBQUFBSUlBQUFBMC8vdEJPYi9DZ0FDQUF3QUFBQUVnQXdBQUFBQUFnZ0FBQUMxLyswRTV2OEtBQUlBRFFBQ0JBSUFDUUFyQkFJQUFBQklCQUFBTndRQkFBRUdnQUFBQUFBQUFnZ0FOSk80LyszUTR2OEVBaEFBeld5eC8rM1E0djgwazdqL2grcm8veU1JQVFBQUFnY0NBQUFBQUFjTkFBRUFBQUFEQUdBQXlBQURBRVlBQUFBQUJJQU5BQUFBQUFJSUFBRUE0djhBQUFBQUNnQUNBQTRBQUFBRWdBNEFBQUFBQWdnQUFRRFQveFA3R1FBS0FBSUFEd0FBQUFTQUR3QUFBQUFDQ0FBQkFMWC9FL3NaQUFvQUFnQVFBRGNFQVFBQkFBQUVnQkFBQUFBQUFnZ0FBUUNtL3liMk13QUtBQUlBRVFBM0JBRUFBUUFBQklBUkFBQUFBQUlJQUFFQXRmODU4VTBBQ2dBQ0FCSUFBZ1FDQUFjQUt3UUNBQUFBU0FRQUFBYUFBQUFBQUFBQ0NBQTBrN2ovT1ZsS0FBUUNFQUROYkxIL09WbEtBRFNUdVA5c2pGRUFJd2dCQUFBQ0J3SUFBQUFBQncwQUFRQUFBQU1BWUFESUFBTUFUZ0FBQUFBRWdCSUFBQUFBQWdnQUFRQ20vMHpzWndBS0FBSUFFd0EzQkFFQUFRQUFCSUFUQUFBQUFBSUlBQUVBdGY5ZzU0RUFDZ0FDQUJRQUFBQUVnQlFBQUFBQUFnZ0FBUUNtLzNQaW13QUtBQUlBRlFBQUFBU0FGUUFBQUFBQ0NBQUJBTFgvaHQyMUFBb0FBZ0FXQUFBQUJJQVdBQUFBQUFJSUFBRUEwLytHM2JVQUNnQUNBQmNBQUFBRWdCY0FBQUFBQWdnQUFRRGkvM1BpbXdBS0FBSUFHQUFBQUFTQUdBQUFBQUFDQ0FBQkFOUC9ZT2VCQUFvQUFnQVpBQUFBQklBWkFBQUFBQUlJQUFBQTAvODU4VTBBQ2dBQ0FCb0FOd1FCQUFFQUFBU0FHZ0FBQUFBQ0NBQUJBT0wvSnZZekFBb0FBZ0FiQURjRUFRQUJBQUFFZ0JzQUFBQUFBZ2dBQUFBQUFBQUFBQUFLQUFJQUhBQUFBQVNBSEFBQUFBQUNDQUFBQUE4QUUvc1pBQW9BQWdBZEFBSUVBZ0FKQUNzRUFnQUFBRWdFQUFBM0JBRUFBUWFBQUFBQUFBQUNDQUF6a3hJQUU4Y1dBQVFDRUFETWJBc0FFOGNXQURPVEVnQ3M0QndBSXdnQkFBQUNCd0lBQUFBQUJ3MEFBUUFBQUFNQVlBRElBQU1BUmdBQUFBQUVnQjBBQUFBQUFnZ0EvLzhPQU8wRTV2OEtBQUlBSGdBQUFBV0FId0FBQUFvQUFnQWZBQVFHQkFBQkFBQUFCUVlFQUFJQUFBQUtCZ0VBQVFBQUJZQWdBQUFBQ2dBQ0FDQUFCQVlFQUFJQUFBQUZCZ1FBQXdBQUFBRUdBZ0FIQUFvR0FRQUJBQUFGZ0NFQUFBQUtBQUlBSVFBRUJnUUFBd0FBQUFVR0JBQUVBQUFBQ2dZQkFBRUFBQVdBSWdBQUFBb0FBZ0FpQUFRR0JBQUVBQUFBQlFZRUFBVUFBQUFLQmdFQUFRQUFCWUFqQUFBQUNnQUNBQ01BQkFZRUFBVUFBQUFGQmdRQUJnQUFBQW9HQVFBQkFBQUZnQ1FBQUFBS0FBSUFKQUFFQmdRQUJnQUFBQVVHQkFBSEFBQUFBQVlDQUFJQUFBQUZnQ1VBQUFBS0FBSUFKUUFFQmdRQUJnQUFBQVVHQkFBSUFBQUFDZ1lCQUFFQUFBV0FKZ0FBQUFvQUFnQW1BQVFHQkFBREFBQUFCUVlFQUFnQUFBQUtCZ0VBQVFBQUJZQW5BQUFBQ2dBQ0FDY0FCQVlFQUFVQUFBQUZCZ1FBQ1FBQUFBb0dBUUFCQUFBRmdDZ0FBQUFLQUFJQUtBQUVCZ1FBQ1FBQUFBVUdCQUFLQUFBQUFBWUNBSUFBQUFBRmdDa0FBQUFLQUFJQUtRQUVCZ1FBQ2dBQUFBVUdCQUFMQUFBQUFBWUNBSUFBQUFBRmdDb0FBQUFLQUFJQUtnQUVCZ1FBQ3dBQUFBVUdCQUFNQUFBQUNnWUJBQUVBQUFXQUt3QUFBQW9BQWdBckFBUUdCQUFMQUFBQUJRWUVBQTBBQUFBQUJnSUFnQUFBQUFXQUxBQUFBQW9BQWdBc0FBUUdCQUFOQUFBQUJRWUVBQTRBQUFBS0JnRUFBUUFBQllBdEFBQUFDZ0FDQUMwQUJBWUVBQTRBQUFBRkJnUUFEd0FBQUFBR0FnQUNBQU1HQWdBQ0FBc0dFQUFzQUFBQU9nQUFBQzRBQUFBQUFBQUFBQUFGZ0M0QUFBQUtBQUlBTGdBRUJnUUFEd0FBQUFVR0JBQVFBQUFBQ2dZQkFBRUFBQVdBTHdBQUFBb0FBZ0F2QUFRR0JBQVFBQUFBQlFZRUFCRUFBQUFLQmdFQUFRQUFCWUF3QUFBQUNnQUNBREFBQkFZRUFCRUFBQUFGQmdRQUVnQUFBQW9HQVFBQkFBQUZnREVBQUFBS0FBSUFNUUFFQmdRQUVnQUFBQVVHQkFBVEFBQUFDZ1lCQUFFQUFBV0FNZ0FBQUFvQUFnQXlBQVFHQkFBVEFBQUFCUVlFQUJRQUFBQUFCZ0lBZ0FBQUFBV0FNd0FBQUFvQUFnQXpBQVFHQkFBVUFBQUFCUVlFQUJVQUFBQUFCZ0lBZ0FBQUFBV0FOQUFBQUFvQUFnQTBBQVFHQkFBVkFBQUFCUVlFQUJZQUFBQUFCZ0lBZ0FBQUFBV0FOUUFBQUFvQUFnQTFBQVFHQkFBV0FBQUFCUVlFQUJjQUFBQUFCZ0lBZ0FBQUFBV0FOZ0FBQUFvQUFnQTJBQVFHQkFBWEFBQUFCUVlFQUJnQUFBQUFCZ0lBZ0FBQUFBV0FOd0FBQUFvQUFnQTNBQVFHQkFBVEFBQUFCUVlFQUJnQUFBQUFCZ0lBZ0FBQUFBV0FPQUFBQUFvQUFnQTRBQVFHQkFBUkFBQUFCUVlFQUJrQUFBQUtCZ0VBQVFBQUJZQTVBQUFBQ2dBQ0FEa0FCQVlFQUJrQUFBQUZCZ1FBR2dBQUFBb0dBUUFCQUFBRmdEb0FBQUFLQUFJQU9nQUVCZ1FBRGdBQUFBVUdCQUFhQUFBQUNnWUJBQUVBQUFXQU93QUFBQW9BQWdBN0FBUUdCQUFOQUFBQUJRWUVBQnNBQUFBQUJnSUFnQUFBQUFXQVBBQUFBQW9BQWdBOEFBUUdCQUFiQUFBQUJRWUVBQndBQUFBS0JnRUFBUUFBQllBOUFBQUFDZ0FDQUQwQUJBWUVBQnNBQUFBRkJnUUFIUUFBQUFBR0FnQ0FBQUFBQllBK0FBQUFDZ0FDQUQ0QUJBWUVBQWtBQUFBRkJnUUFIUUFBQUFBR0FnQ0FBQUFBQjRCQkFBQUFCQUlRQUFBQThmODBNL3YvQUFEeC8rMEU1djhLQUFJQVB3QUFDZ0lBQkFBRUNnSUFBUUFOQWd3QTdRVG0vd0FBOGY4QUFBQUFEZ0lNQURReisvOEFBUEgvQUFBQUFBOENEQUR0Qk9iL1JpNEdBQUFBQUFBQUFBZUFRZ0FBQUFRQ0VBQUJBTVQvdVJDeEFBRUF4UDl6NHBzQUNnQUNBRUFBQUFvQ0FBUUFCQW9DQUFFQURRSU1BSFBpbXdBQkFNVC9BQUFBQUE0Q0RBQzVFTEVBQVFERS93QUFBQUFQQWd3QWMrS2JBRWN1MmY4QUFBQUFBQUFBQUFBQUFBQUFBQT09</t>
        </r>
      </text>
    </comment>
    <comment ref="K369" authorId="0">
      <text>
        <r>
          <rPr>
            <sz val="9"/>
            <color indexed="81"/>
            <rFont val="Tahoma"/>
            <family val="2"/>
          </rPr>
          <t>QzIySDIyRjJOMk8zfE1BU1RFUiBTSEVFVFBpY3R1cmUgMTU3fFZtcERSREF4TURBRUF3SUJBQUFBQUFBQUFBQUFBQUNBQUFBQUFBTUFGZ0FBQUVOb1pXMUVjbUYzSURFeUxqQXVNaTR4TURjMkJBSVFBRE5zcGYrQkVFai9jNkpFQUlaZH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RWo2alI0V0NBUUFBQUFrQUJnSUJBQUFBQ1FBR1FnQUFCQUlBZ0FCQUE4SUFnQUJBQU9BUUFBQUFBUUNFQUF6YktYL2dSQkkvM09pUkFDR1hiWUFCSUFCQUFBQUFBSUlBQlk2TGdDMUcxUC9DZ0FDQUFJQUFnUUNBQWdBS3dRQ0FBRUFTQVFBQURjRUFRQUJCb0FBQUFBQUFBSUlBQmJhTVFDMUExZi9CQUlRQUJhYUtnQ0JFRWovci9NeEFMVURWLzhqQ0FFQS93RUhBUUQvQWdjQ0FBQUFCUWNCQUFNQUJ3NEFBUUFBQUFNQVlBRElBQU1BVDBnQUFBQUFCSUFDQUFBQUFBSUlBTmIwRlFEbHZXVC9DZ0FDQUFNQU53UUJBQUVBQUFTQUF3QUFBQUFDQ0FDZEZ4a0EwNU9DL3dvQUFnQUVBREFFQVFBSE1RUVFBQ0FBQUFBaEFBQUFKZ0FBQUFBQUFBQUFBQVNBQkFBQUFBQUNDQUJEekFJQXY2YVcvd29BQWdBRkFEY0VBUUFCQUFBRWdBVUFBQUFBQWdnQS8vOE9BTWNPc3Y4S0FBSUFCZ0FDQkFJQUJ3QXJCQUlBQUFCSUJBQUFCb0FBQUFBQUFBSUlBRE9URWdESGRxNy9CQUlRQU14c0N3REhkcTcvTTVNU0FQcXB0ZjhqQ0FFQUFBSUhBZ0FBQUFBSERRQUJBQUFBQXdCZ0FNZ0FBd0JPQUFBQUFBU0FCZ0FBQUFBQ0NBRHQxU3dBQU95dS93b0FBZ0FIQUFBQUJJQUhBQUFBQUFJSUFObm9RQUJhTjhYL0NnQUNBQWdBQWdRQ0FBZ0FLd1FDQUFBQVNBUUFBRGNFQVFBQkJvQUFBQUFBQUFJSUFObUlSQUJhVDhIL0JBSVFBTmxJUFFCYVQ4SC9jNkpFQUZvUHlmOGpDQUVBQUFJSEFnQUFBQUFIRFFBQkFBQUFBd0JnQU1nQUF3QlBBQUFBQUFTQUNBQUFBQUFDQ0FDd0VqTUEwNU9SL3dvQUFnQUpBQUlFQWdBSUFDc0VBZ0FBQUVnRUFBQTNCQUVBQVFhQUFBQUFBQUFDQ0FDd3NqWUEwNnVOL3dRQ0VBQ3djaThBMDZ1Ti8wck1OZ0RUYTVYL0l3Z0JBQUFDQndJQUFBQUFCdzBBQVFBQUFBTUFZQURJQUFNQVR3QUFBQUFFZ0FrQUFBQUFBZ2dBQUFBQUFOb0p6UDhLQUFJQUNnQUFBQVNBQ2dBQUFBQUNDQUFBQU9MLzJnbk0vd29BQWdBTEFBQUFCSUFMQUFBQUFBSUlBQUFBMC8vdEJPYi9DZ0FDQUF3QUFBQUVnQXdBQUFBQUFnZ0FBQUMxLyswRTV2OEtBQUlBRFFBQ0JBSUFDUUFyQkFJQUFBQklCQUFBTndRQkFBRUdnQUFBQUFBQUFnZ0FOSk80LyszUTR2OEVBaEFBeld5eC8rM1E0djgwazdqL2grcm8veU1JQVFBQUFnY0NBQUFBQUFjTkFBRUFBQUFEQUdBQXlBQURBRVlBQUFBQUJJQU5BQUFBQUFJSUFBRUE0djhBQUFBQUNnQUNBQTRBQUFBRWdBNEFBQUFBQWdnQUFRRFQveFA3R1FBS0FBSUFEd0FBQUFTQUR3QUFBQUFDQ0FBQkFMWC9FL3NaQUFvQUFnQVFBRGNFQVFBQkFBQUVnQkFBQUFBQUFnZ0FBUUNtL3liMk13QUtBQUlBRVFBM0JBRUFBUUFBQklBUkFBQUFBQUlJQUFFQXRmODU4VTBBQ2dBQ0FCSUFBZ1FDQUFjQUt3UUNBQUFBU0FRQUFBYUFBQUFBQUFBQ0NBQTBrN2ovT1ZsS0FBUUNFQUROYkxIL09WbEtBRFNUdVA5c2pGRUFJd2dCQUFBQ0J3SUFBQUFBQncwQUFRQUFBQU1BWUFESUFBTUFUZ0FBQUFBRWdCSUFBQUFBQWdnQUFRQ20vMHpzWndBS0FBSUFFd0EzQkFFQUFRQUFCSUFUQUFBQUFBSUlBQUVBdGY5ZzU0RUFDZ0FDQUJRQUFBQUVnQlFBQUFBQUFnZ0FBUUNtLzNQaW13QUtBQUlBRlFBQUFBU0FGUUFBQUFBQ0NBQUJBTFgvaHQyMUFBb0FBZ0FXQUFBQUJJQVdBQUFBQUFJSUFBRUEwLytHM2JVQUNnQUNBQmNBQUFBRWdCY0FBQUFBQWdnQUFRRGkvM1BpbXdBS0FBSUFHQUFBQUFTQUdBQUFBQUFDQ0FBQkFOUC9ZT2VCQUFvQUFnQVpBQUFBQklBWkFBQUFBQUlJQUFBQTAvODU4VTBBQ2dBQ0FCb0FOd1FCQUFFQUFBU0FHZ0FBQUFBQ0NBQUJBT0wvSnZZekFBb0FBZ0FiQURjRUFRQUJBQUFFZ0JzQUFBQUFBZ2dBQUFBQUFBQUFBQUFLQUFJQUhBQUFBQVNBSEFBQUFBQUNDQUFBQUE4QUUvc1pBQW9BQWdBZEFBSUVBZ0FKQUNzRUFnQUFBRWdFQUFBM0JBRUFBUWFBQUFBQUFBQUNDQUF6a3hJQUU4Y1dBQVFDRUFETWJBc0FFOGNXQURPVEVnQ3M0QndBSXdnQkFBQUNCd0lBQUFBQUJ3MEFBUUFBQUFNQVlBRElBQU1BUmdBQUFBQUVnQjBBQUFBQUFnZ0EvLzhPQU8wRTV2OEtBQUlBSGdBQUFBV0FId0FBQUFvQUFnQWZBQVFHQkFBQkFBQUFCUVlFQUFJQUFBQUtCZ0VBQVFBQUJZQWdBQUFBQ2dBQ0FDQUFCQVlFQUFJQUFBQUZCZ1FBQXdBQUFBRUdBZ0FIQUFvR0FRQUJBQUFGZ0NFQUFBQUtBQUlBSVFBRUJnUUFBd0FBQUFVR0JBQUVBQUFBQ2dZQkFBRUFBQVdBSWdBQUFBb0FBZ0FpQUFRR0JBQUVBQUFBQlFZRUFBVUFBQUFLQmdFQUFRQUFCWUFqQUFBQUNnQUNBQ01BQkFZRUFBVUFBQUFGQmdRQUJnQUFBQW9HQVFBQkFBQUZnQ1FBQUFBS0FBSUFKQUFFQmdRQUJnQUFBQVVHQkFBSEFBQUFBQVlDQUFJQUFBQUZnQ1VBQUFBS0FBSUFKUUFFQmdRQUJnQUFBQVVHQkFBSUFBQUFDZ1lCQUFFQUFBV0FKZ0FBQUFvQUFnQW1BQVFHQkFBREFBQUFCUVlFQUFnQUFBQUtCZ0VBQVFBQUJZQW5BQUFBQ2dBQ0FDY0FCQVlFQUFVQUFBQUZCZ1FBQ1FBQUFBb0dBUUFCQUFBRmdDZ0FBQUFLQUFJQUtBQUVCZ1FBQ1FBQUFBVUdCQUFLQUFBQUFBWUNBSUFBQUFBRmdDa0FBQUFLQUFJQUtRQUVCZ1FBQ2dBQUFBVUdCQUFMQUFBQUFBWUNBSUFBQUFBRmdDb0FBQUFLQUFJQUtnQUVCZ1FBQ3dBQUFBVUdCQUFNQUFBQUNnWUJBQUVBQUFXQUt3QUFBQW9BQWdBckFBUUdCQUFMQUFBQUJRWUVBQTBBQUFBQUJnSUFnQUFBQUFXQUxBQUFBQW9BQWdBc0FBUUdCQUFOQUFBQUJRWUVBQTRBQUFBS0JnRUFBUUFBQllBdEFBQUFDZ0FDQUMwQUJBWUVBQTRBQUFBRkJnUUFEd0FBQUFBR0FnQUNBQU1HQWdBQ0FBc0dFQUFzQUFBQU9nQUFBQzRBQUFBQUFBQUFBQUFGZ0M0QUFBQUtBQUlBTGdBRUJnUUFEd0FBQUFVR0JBQVFBQUFBQ2dZQkFBRUFBQVdBTHdBQUFBb0FBZ0F2QUFRR0JBQVFBQUFBQlFZRUFCRUFBQUFLQmdFQUFRQUFCWUF3QUFBQUNnQUNBREFBQkFZRUFCRUFBQUFGQmdRQUVnQUFBQW9HQVFBQkFBQUZnREVBQUFBS0FBSUFNUUFFQmdRQUVnQUFBQVVHQkFBVEFBQUFDZ1lCQUFFQUFBV0FNZ0FBQUFvQUFnQXlBQVFHQkFBVEFBQUFCUVlFQUJRQUFBQUFCZ0lBZ0FBQUFBV0FNd0FBQUFvQUFnQXpBQVFHQkFBVUFBQUFCUVlFQUJVQUFBQUFCZ0lBZ0FBQUFBV0FOQUFBQUFvQUFnQTBBQVFHQkFBVkFBQUFCUVlFQUJZQUFBQUFCZ0lBZ0FBQUFBV0FOUUFBQUFvQUFnQTFBQVFHQkFBV0FBQUFCUVlFQUJjQUFBQUFCZ0lBZ0FBQUFBV0FOZ0FBQUFvQUFnQTJBQVFHQkFBWEFBQUFCUVlFQUJnQUFBQUFCZ0lBZ0FBQUFBV0FOd0FBQUFvQUFnQTNBQVFHQkFBVEFBQUFCUVlFQUJnQUFBQUFCZ0lBZ0FBQUFBV0FPQUFBQUFvQUFnQTRBQVFHQkFBUkFBQUFCUVlFQUJrQUFBQUtCZ0VBQVFBQUJZQTVBQUFBQ2dBQ0FEa0FCQVlFQUJrQUFBQUZCZ1FBR2dBQUFBb0dBUUFCQUFBRmdEb0FBQUFLQUFJQU9nQUVCZ1FBRGdBQUFBVUdCQUFhQUFBQUNnWUJBQUVBQUFXQU93QUFBQW9BQWdBN0FBUUdCQUFOQUFBQUJRWUVBQnNBQUFBQUJnSUFnQUFBQUFXQVBBQUFBQW9BQWdBOEFBUUdCQUFiQUFBQUJRWUVBQndBQUFBS0JnRUFBUUFBQllBOUFBQUFDZ0FDQUQwQUJBWUVBQnNBQUFBRkJnUUFIUUFBQUFBR0FnQ0FBQUFBQllBK0FBQUFDZ0FDQUQ0QUJBWUVBQWtBQUFBRkJnUUFIUUFBQUFBR0FnQ0FBQUFBQjRCQkFBQUFCQUlRQUFBQThmODBNL3YvQUFEeC8rMEU1djhLQUFJQVB3QUFDZ0lBQkFBRUNnSUFBUUFOQWd3QTdRVG0vd0FBOGY4QUFBQUFEZ0lNQURReisvOEFBUEgvQUFBQUFBOENEQUR0Qk9iL1JpNEdBQUFBQUFBQUFBZUFRZ0FBQUFRQ0VBQUJBTVQvdVJDeEFBRUF4UDl6NHBzQUNnQUNBRUFBQUFvQ0FBUUFCQW9DQUFFQURRSU1BSFBpbXdBQkFNVC9BQUFBQUE0Q0RBQzVFTEVBQVFERS93QUFBQUFQQWd3QWMrS2JBRWN1MmY4QUFBQUFBQUFBQUFBQUFBQUFBQT09</t>
        </r>
      </text>
    </comment>
    <comment ref="J370" authorId="0">
      <text>
        <r>
          <rPr>
            <sz val="9"/>
            <color indexed="81"/>
            <rFont val="Tahoma"/>
            <family val="2"/>
          </rPr>
          <t>QzIySDI2RjNOM08zfE1BU1RFUiBTSEVFVFBpY3R1cmUgMzYxfFZtcERSREF4TURBRUF3SUJBQUFBQUFBQUFBQUFBQUNBQUFBQUFBTUFGZ0FBQUVOb1pXMUVjbUYzSURFeUxqQXVNaTR4TURjMkJBSVFBTTFzay8rMGs1Zi9tYmxzQVBuTW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THhXZ0JJV0NBUUFBQUFrQUJnSUJBQUFBQ1FBR1FnQUFCQUlBZ0FCQUE4SUFnQUJBQU9BUXdBQUFBUUNFQUROYkpQL3RKT1gvNW01YkFENXpJUUFCSUFCQUFBQUFBSUlBQUFBYVFBQUFBQUFDZ0FDQUFJQU53UUJBQUVBQUFTQUFnQUFBQUFDQ0FBQUFGb0E3UVRtL3dvQUFnQURBRGNFQVFBQkFBQUVnQU1BQUFBQUFnZ0FBQUE4QU8wRTV2OEtBQUlBQkFBQ0JBSUFDQUFyQkFJQUFBQklCQUFBTndRQkFBRUdnQUFBQUFBQUFnZ0FBS0EvQU8wYzR2OEVBaEFBQUdBNEFPMGM0ditadVQ4QTdkenAveU1JQVFBQUFnY0NBQUFBQUFjTkFBRUFBQUFEQUdBQXlBQURBRThBQUFBQUJJQUVBQUFBQUFJSUFQLy9MQURhQ2N6L0NnQUNBQVVBQUFBRWdBVUFBQUFBQWdnQS8vODdBTWNPc3Y4S0FBSUFCZ0FBQUFTQUJnQUFBQUFDQ0FELy95d0F0Qk9ZL3dvQUFnQUhBQUFBQklBSEFBQUFBQUlJQVAvL0RnQzBFNWovQ2dBQ0FBZ0FBQUFFZ0FnQUFBQUFBZ2dBQUFBQUFNY09zdjhLQUFJQUNRQUFBQVNBQ1FBQUFBQUNDQUFBQUE4QTJnbk0vd29BQWdBS0FBQUFCSUFLQUFBQUFBSUlBQUFBQUFEdEJPYi9DZ0FDQUFzQUFnUUNBQWNBS3dRQ0FBRUFTQVFBQURjRUFRQUJCb0FBQUFBQUFBSUlBTHc3Ky8vdGJPTC9CQUlRQUZZVjlQL3RiT0wvTTVNREFDQ2c2ZjhqQ0FFQUFBSUhBZ0FBQUFVSEFRQUVCQWNHQUFJQUFnQURBQUFIRGdBQkFBQUFBd0JnQU1nQUF3Qk9TQUFBQUFBRWdBc0FBQUFBQWdnQUFBQVBBQUFBQUFBS0FBSUFEQUFBQUFTQURBQUFBQUFDQ0FBQUFDMEFBQUFBQUFvQUFnQU5BRGNFQVFBQkFBQUVnQTBBQUFBQUFnZ0FBQUFBQUJQN0dRQUtBQUlBRGdBQUFBU0FEZ0FBQUFBQ0NBQUJBT0wvRS9zWkFBb0FBZ0FQQUFJRUFnQUlBQ3NFQWdBQUFFZ0VBQUEzQkFFQUFRYUFBQUFBQUFBQ0NBQUJvT1gvRXhNV0FBUUNFQUFCWU43L0V4TVdBSnE1NWY4VDB4MEFJd2dCQUFBQ0J3SUFBQUFBQncwQUFRQUFBQU1BWUFESUFBTUFUd0FBQUFBRWdBOEFBQUFBQWdnQUFBQVBBQ2IyTXdBS0FBSUFFQUFDQkFJQUJ3QXJCQUlBQVFCSUJBQUFOd1FCQUFFR2dBQUFBQUFBQWdnQU01TVNBQ1plTUFBRUFoQUF6R3dMQUNaZU1BQ3E2aG9BV1pFM0FDTUlBUUFBQWdjQ0FBQUFCUWNCQUFVRUJ3WUFBZ0FDQUFNQUFBY09BQUVBQUFBREFHQUF5QUFEQUU1SUFBQUFBQVNBRUFBQUFBQUNDQUFBQUFBQU9mRk5BQW9BQWdBUkFBQUFCSUFSQUFBQUFBSUlBQUVBNHY4NThVMEFDZ0FDQUJJQUFBQUVnQklBQUFBQUFnZ0FBUURULzB6c1p3QUtBQUlBRXdBQUFBU0FFd0FBQUFBQ0NBQUJBT0wvWU9lQkFBb0FBZ0FVQUFBQUJJQVVBQUFBQUFJSUFBQUFBQUJnNTRFQUNnQUNBQlVBQUFBRWdCVUFBQUFBQWdnQUFBQVBBRXpzWndBS0FBSUFGZ0FBQUFTQUZnQUFBQUFDQ0FBQUFDMEFUT3huQUFvQUFnQVhBQUlFQWdBSEFDc0VBZ0FBQUVnRUFBQUdnQUFBQUFBQUFnZ0FNNU13QUV4VVpBQUVBaEFBekd3cEFFeFVaQUF6a3pBQWdJZHJBQ01JQVFBQUFnY0NBQUFBQUFjTkFBRUFBQUFEQUdBQXlBQURBRTRBQUFBQUJJQVhBQUFBQUFJSUFBQUFQQUE1OFUwQUNnQUNBQmdBTndRQkFBRUFBQVNBR0FBQUFBQUNDQUFBQUZvQU9mRk5BQW9BQWdBWkFEY0VBUUFCQUFBRWdCa0FBQUFBQWdnQUFBQnBBRXpzWndBS0FBSUFHZ0FDQkFJQUNBQXJCQUlBQUFCSUJBQUFOd1FCQUFFR2dBQUFBQUFBQWdnQUFLQnNBRXdFWkFBRUFoQUFBR0JsQUV3RVpBQ1p1V3dBVE1SckFDTUlBUUFBQWdjQ0FBQUFBQWNOQUFFQUFBQURBR0FBeUFBREFFOEFBQUFBQklBYUFBQUFBQUlJQUFBQVdnQmc1NEVBQ2dBQ0FCc0FOd1FCQUFFQUFBU0FHd0FBQUFBQ0NBQUFBRHdBWU9lQkFBb0FBZ0FjQURjRUFRQUJBQUFFZ0J3QUFBQUFBZ2dBQVFDMS8wenNad0FLQUFJQUhRQUFBQVNBSFFBQUFBQUNDQUFCQUtiL09mRk5BQW9BQWdBZUFBSUVBZ0FKQUNzRUFnQUFBRWdFQUFBM0JBRUFBUWFBQUFBQUFBQUNDQUEwazZuL09iMUtBQVFDRUFETmJLTC9PYjFLQURTVHFmL1QxbEFBSXdnQkFBQUNCd0lBQUFBQUJ3MEFBUUFBQUFNQVlBRElBQU1BUmdBQUFBQUVnQjRBQUFBQUFnZ0FBQUNYLzB6c1p3QUtBQUlBSHdBQ0JBSUFDUUFyQkFJQUFBQklCQUFBTndRQkFBRUdnQUFBQUFBQUFnZ0FOSk9hLzB5NFpBQUVBaEFBeld5VC8weTRaQUEwazVyLzV0RnFBQ01JQVFBQUFnY0NBQUFBQUFjTkFBRUFBQUFEQUdBQXlBQURBRVlBQUFBQUJJQWZBQUFBQUFJSUFBRUFwdjlnNTRFQUNnQUNBQ0FBQWdRQ0FBa0FLd1FDQUFBQVNBUUFBRGNFQVFBQkJvQUFBQUFBQUFJSUFEU1RxZjlnczM0QUJBSVFBTTFzb3Y5Z3MzNEFOSk9wLy9uTWhBQWpDQUVBQUFJSEFnQUFBQUFIRFFBQkFBQUFBd0JnQU1nQUF3QkdBQUFBQUFXQUlRQUFBQW9BQWdBaEFBUUdCQUFCQUFBQUJRWUVBQUlBQUFBS0JnRUFBUUFBQllBaUFBQUFDZ0FDQUNJQUJBWUVBQUlBQUFBRkJnUUFBd0FBQUFvR0FRQUJBQUFGZ0NNQUFBQUtBQUlBSXdBRUJnUUFBd0FBQUFVR0JBQUVBQUFBQ2dZQkFBRUFBQVdBSkFBQUFBb0FBZ0FrQUFRR0JBQUVBQUFBQlFZRUFBVUFBQUFBQmdJQWdBQUFBQVdBSlFBQUFBb0FBZ0FsQUFRR0JBQUZBQUFBQlFZRUFBWUFBQUFBQmdJQWdBQUFBQVdBSmdBQUFBb0FBZ0FtQUFRR0JBQUdBQUFBQlFZRUFBY0FBQUFBQmdJQWdBQUFBQVdBSndBQUFBb0FBZ0FuQUFRR0JBQUhBQUFBQlFZRUFBZ0FBQUFBQmdJQWdBQUFBQVdBS0FBQUFBb0FBZ0FvQUFRR0JBQUlBQUFBQlFZRUFBa0FBQUFBQmdJQWdBQUFBQVdBS1FBQUFBb0FBZ0FwQUFRR0JBQUVBQUFBQlFZRUFBa0FBQUFBQmdJQWdBQUFBQVdBS2dBQUFBb0FBZ0FxQUFRR0JBQUpBQUFBQlFZRUFBb0FBQUFLQmdFQUFRQUFCWUFyQUFBQUNnQUNBQ3NBQkFZRUFBb0FBQUFGQmdRQUN3QUFBQW9HQVFBQkFBQUZnQ3dBQUFBS0FBSUFMQUFFQmdRQUN3QUFBQVVHQkFBTUFBQUFDZ1lCQUFFQUFBV0FMUUFBQUFvQUFnQXRBQVFHQkFBTEFBQUFCUVlFQUEwQUFBQUtCZ0VBQVFBQUJZQXVBQUFBQ2dBQ0FDNEFCQVlFQUEwQUFBQUZCZ1FBRGdBQUFBQUdBZ0FDQUFBQUJZQXZBQUFBQ2dBQ0FDOEFCQVlFQUEwQUFBQUZCZ1FBRHdBQUFBb0dBUUFCQUFBRmdEQUFBQUFLQUFJQU1BQUVCZ1FBRHdBQUFBVUdCQUFRQUFBQUNnWUJBQUVBQUFXQU1RQUFBQW9BQWdBeEFBUUdCQUFRQUFBQUJRWUVBQkVBQUFBQUJnSUFnQUFBQUFXQU1nQUFBQW9BQWdBeUFBUUdCQUFSQUFBQUJRWUVBQklBQUFBQUJnSUFnQUFBQUFXQU13QUFBQW9BQWdBekFBUUdCQUFTQUFBQUJRWUVBQk1BQUFBQUJnSUFnQUFBQUFXQU5BQUFBQW9BQWdBMEFBUUdCQUFUQUFBQUJRWUVBQlFBQUFBQUJnSUFnQUFBQUFXQU5RQUFBQW9BQWdBMUFBUUdCQUFVQUFBQUJRWUVBQlVBQUFBQUJnSUFnQUFBQUFXQU5nQUFBQW9BQWdBMkFBUUdCQUFRQUFBQUJRWUVBQlVBQUFBQUJnSUFnQUFBQUFXQU53QUFBQW9BQWdBM0FBUUdCQUFWQUFBQUJRWUVBQllBQUFBS0JnRUFBUUFBQllBNEFBQUFDZ0FDQURnQUJBWUVBQllBQUFBRkJnUUFGd0FBQUFvR0FRQUJBQUFGZ0RrQUFBQUtBQUlBT1FBRUJnUUFGd0FBQUFVR0JBQVlBQUFBQ2dZQkFBRUFBQVdBT2dBQUFBb0FBZ0E2QUFRR0JBQVlBQUFBQlFZRUFCa0FBQUFLQmdFQUFRQUFCWUE3QUFBQUNnQUNBRHNBQkFZRUFCa0FBQUFGQmdRQUdnQUFBQW9HQVFBQkFBQUZnRHdBQUFBS0FBSUFQQUFFQmdRQUdnQUFBQVVHQkFBYkFBQUFDZ1lCQUFFQUFBV0FQUUFBQUFvQUFnQTlBQVFHQkFBV0FBQUFCUVlFQUJzQUFBQUtCZ0VBQVFBQUJZQStBQUFBQ2dBQ0FENEFCQVlFQUJJQUFBQUZCZ1FBSEFBQUFBb0dBUUFCQUFBRmdEOEFBQUFLQUFJQVB3QUVCZ1FBSEFBQUFBVUdCQUFkQUFBQUNnWUJBQUVBQUFXQVFBQUFBQW9BQWdCQUFBUUdCQUFjQUFBQUJRWUVBQjRBQUFBS0JnRUFBUUFBQllCQkFBQUFDZ0FDQUVFQUJBWUVBQndBQUFBRkJnUUFId0FBQUFvR0FRQUJBQUFIZ0VRQUFBQUVBaEFBLy84ZEFBMDl4Ly8vL3gwQXh3Nnkvd29BQWdCQ0FBQUtBZ0FFQUFRS0FnQUJBQTBDREFESERyTC8vLzhkQUFBQUFBQU9BZ3dBRFQzSC8vLy9IUUFBQUFBQUR3SU1BTWNPc3Y5R0xqTUFBQUFBQUFBQUI0QkZBQUFBQkFJUUFBRUE4ZitUR24wQUFRRHgvMHpzWndBS0FBSUFRd0FBQ2dJQUJBQUVDZ0lBQVFBTkFnd0FUT3huQUFFQThmOEFBQUFBRGdJTUFKTWFmUUFCQVBIL0FBQUFBQThDREFCTTdHY0FSaTRHQUFBQUFBQUFBQUFBQUFBQUFBQUE=</t>
        </r>
      </text>
    </comment>
    <comment ref="K370" authorId="0">
      <text>
        <r>
          <rPr>
            <sz val="9"/>
            <color indexed="81"/>
            <rFont val="Tahoma"/>
            <family val="2"/>
          </rPr>
          <t>QzIySDI2RjNOM08zfE1BU1RFUiBTSEVFVFBpY3R1cmUgMzYxfFZtcERSREF4TURBRUF3SUJBQUFBQUFBQUFBQUFBQUNBQUFBQUFBTUFGZ0FBQUVOb1pXMUVjbUYzSURFeUxqQXVNaTR4TURjMkJBSVFBTTFzay8rMGs1Zi9tYmxzQVBuTW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THhXZ0JJV0NBUUFBQUFrQUJnSUJBQUFBQ1FBR1FnQUFCQUlBZ0FCQUE4SUFnQUJBQU9BUXdBQUFBUUNFQUROYkpQL3RKT1gvNW01YkFENXpJUUFCSUFCQUFBQUFBSUlBQUFBYVFBQUFBQUFDZ0FDQUFJQU53UUJBQUVBQUFTQUFnQUFBQUFDQ0FBQUFGb0E3UVRtL3dvQUFnQURBRGNFQVFBQkFBQUVnQU1BQUFBQUFnZ0FBQUE4QU8wRTV2OEtBQUlBQkFBQ0JBSUFDQUFyQkFJQUFBQklCQUFBTndRQkFBRUdnQUFBQUFBQUFnZ0FBS0EvQU8wYzR2OEVBaEFBQUdBNEFPMGM0ditadVQ4QTdkenAveU1JQVFBQUFnY0NBQUFBQUFjTkFBRUFBQUFEQUdBQXlBQURBRThBQUFBQUJJQUVBQUFBQUFJSUFQLy9MQURhQ2N6L0NnQUNBQVVBQUFBRWdBVUFBQUFBQWdnQS8vODdBTWNPc3Y4S0FBSUFCZ0FBQUFTQUJnQUFBQUFDQ0FELy95d0F0Qk9ZL3dvQUFnQUhBQUFBQklBSEFBQUFBQUlJQVAvL0RnQzBFNWovQ2dBQ0FBZ0FBQUFFZ0FnQUFBQUFBZ2dBQUFBQUFNY09zdjhLQUFJQUNRQUFBQVNBQ1FBQUFBQUNDQUFBQUE4QTJnbk0vd29BQWdBS0FBQUFCSUFLQUFBQUFBSUlBQUFBQUFEdEJPYi9DZ0FDQUFzQUFnUUNBQWNBS3dRQ0FBRUFTQVFBQURjRUFRQUJCb0FBQUFBQUFBSUlBTHc3Ky8vdGJPTC9CQUlRQUZZVjlQL3RiT0wvTTVNREFDQ2c2ZjhqQ0FFQUFBSUhBZ0FBQUFVSEFRQUVCQWNHQUFJQUFnQURBQUFIRGdBQkFBQUFBd0JnQU1nQUF3Qk9TQUFBQUFBRWdBc0FBQUFBQWdnQUFBQVBBQUFBQUFBS0FBSUFEQUFBQUFTQURBQUFBQUFDQ0FBQUFDMEFBQUFBQUFvQUFnQU5BRGNFQVFBQkFBQUVnQTBBQUFBQUFnZ0FBQUFBQUJQN0dRQUtBQUlBRGdBQUFBU0FEZ0FBQUFBQ0NBQUJBT0wvRS9zWkFBb0FBZ0FQQUFJRUFnQUlBQ3NFQWdBQUFFZ0VBQUEzQkFFQUFRYUFBQUFBQUFBQ0NBQUJvT1gvRXhNV0FBUUNFQUFCWU43L0V4TVdBSnE1NWY4VDB4MEFJd2dCQUFBQ0J3SUFBQUFBQncwQUFRQUFBQU1BWUFESUFBTUFUd0FBQUFBRWdBOEFBQUFBQWdnQUFBQVBBQ2IyTXdBS0FBSUFFQUFDQkFJQUJ3QXJCQUlBQVFCSUJBQUFOd1FCQUFFR2dBQUFBQUFBQWdnQU01TVNBQ1plTUFBRUFoQUF6R3dMQUNaZU1BQ3E2aG9BV1pFM0FDTUlBUUFBQWdjQ0FBQUFCUWNCQUFVRUJ3WUFBZ0FDQUFNQUFBY09BQUVBQUFBREFHQUF5QUFEQUU1SUFBQUFBQVNBRUFBQUFBQUNDQUFBQUFBQU9mRk5BQW9BQWdBUkFBQUFCSUFSQUFBQUFBSUlBQUVBNHY4NThVMEFDZ0FDQUJJQUFBQUVnQklBQUFBQUFnZ0FBUURULzB6c1p3QUtBQUlBRXdBQUFBU0FFd0FBQUFBQ0NBQUJBT0wvWU9lQkFBb0FBZ0FVQUFBQUJJQVVBQUFBQUFJSUFBQUFBQUJnNTRFQUNnQUNBQlVBQUFBRWdCVUFBQUFBQWdnQUFBQVBBRXpzWndBS0FBSUFGZ0FBQUFTQUZnQUFBQUFDQ0FBQUFDMEFUT3huQUFvQUFnQVhBQUlFQWdBSEFDc0VBZ0FBQUVnRUFBQUdnQUFBQUFBQUFnZ0FNNU13QUV4VVpBQUVBaEFBekd3cEFFeFVaQUF6a3pBQWdJZHJBQ01JQVFBQUFnY0NBQUFBQUFjTkFBRUFBQUFEQUdBQXlBQURBRTRBQUFBQUJJQVhBQUFBQUFJSUFBQUFQQUE1OFUwQUNnQUNBQmdBTndRQkFBRUFBQVNBR0FBQUFBQUNDQUFBQUZvQU9mRk5BQW9BQWdBWkFEY0VBUUFCQUFBRWdCa0FBQUFBQWdnQUFBQnBBRXpzWndBS0FBSUFHZ0FDQkFJQUNBQXJCQUlBQUFCSUJBQUFOd1FCQUFFR2dBQUFBQUFBQWdnQUFLQnNBRXdFWkFBRUFoQUFBR0JsQUV3RVpBQ1p1V3dBVE1SckFDTUlBUUFBQWdjQ0FBQUFBQWNOQUFFQUFBQURBR0FBeUFBREFFOEFBQUFBQklBYUFBQUFBQUlJQUFBQVdnQmc1NEVBQ2dBQ0FCc0FOd1FCQUFFQUFBU0FHd0FBQUFBQ0NBQUFBRHdBWU9lQkFBb0FBZ0FjQURjRUFRQUJBQUFFZ0J3QUFBQUFBZ2dBQVFDMS8wenNad0FLQUFJQUhRQUFBQVNBSFFBQUFBQUNDQUFCQUtiL09mRk5BQW9BQWdBZUFBSUVBZ0FKQUNzRUFnQUFBRWdFQUFBM0JBRUFBUWFBQUFBQUFBQUNDQUEwazZuL09iMUtBQVFDRUFETmJLTC9PYjFLQURTVHFmL1QxbEFBSXdnQkFBQUNCd0lBQUFBQUJ3MEFBUUFBQUFNQVlBRElBQU1BUmdBQUFBQUVnQjRBQUFBQUFnZ0FBQUNYLzB6c1p3QUtBQUlBSHdBQ0JBSUFDUUFyQkFJQUFBQklCQUFBTndRQkFBRUdnQUFBQUFBQUFnZ0FOSk9hLzB5NFpBQUVBaEFBeld5VC8weTRaQUEwazVyLzV0RnFBQ01JQVFBQUFnY0NBQUFBQUFjTkFBRUFBQUFEQUdBQXlBQURBRVlBQUFBQUJJQWZBQUFBQUFJSUFBRUFwdjlnNTRFQUNnQUNBQ0FBQWdRQ0FBa0FLd1FDQUFBQVNBUUFBRGNFQVFBQkJvQUFBQUFBQUFJSUFEU1RxZjlnczM0QUJBSVFBTTFzb3Y5Z3MzNEFOSk9wLy9uTWhBQWpDQUVBQUFJSEFnQUFBQUFIRFFBQkFBQUFBd0JnQU1nQUF3QkdBQUFBQUFXQUlRQUFBQW9BQWdBaEFBUUdCQUFCQUFBQUJRWUVBQUlBQUFBS0JnRUFBUUFBQllBaUFBQUFDZ0FDQUNJQUJBWUVBQUlBQUFBRkJnUUFBd0FBQUFvR0FRQUJBQUFGZ0NNQUFBQUtBQUlBSXdBRUJnUUFBd0FBQUFVR0JBQUVBQUFBQ2dZQkFBRUFBQVdBSkFBQUFBb0FBZ0FrQUFRR0JBQUVBQUFBQlFZRUFBVUFBQUFBQmdJQWdBQUFBQVdBSlFBQUFBb0FBZ0FsQUFRR0JBQUZBQUFBQlFZRUFBWUFBQUFBQmdJQWdBQUFBQVdBSmdBQUFBb0FBZ0FtQUFRR0JBQUdBQUFBQlFZRUFBY0FBQUFBQmdJQWdBQUFBQVdBSndBQUFBb0FBZ0FuQUFRR0JBQUhBQUFBQlFZRUFBZ0FBQUFBQmdJQWdBQUFBQVdBS0FBQUFBb0FBZ0FvQUFRR0JBQUlBQUFBQlFZRUFBa0FBQUFBQmdJQWdBQUFBQVdBS1FBQUFBb0FBZ0FwQUFRR0JBQUVBQUFBQlFZRUFBa0FBQUFBQmdJQWdBQUFBQVdBS2dBQUFBb0FBZ0FxQUFRR0JBQUpBQUFBQlFZRUFBb0FBQUFLQmdFQUFRQUFCWUFyQUFBQUNnQUNBQ3NBQkFZRUFBb0FBQUFGQmdRQUN3QUFBQW9HQVFBQkFBQUZnQ3dBQUFBS0FBSUFMQUFFQmdRQUN3QUFBQVVHQkFBTUFBQUFDZ1lCQUFFQUFBV0FMUUFBQUFvQUFnQXRBQVFHQkFBTEFBQUFCUVlFQUEwQUFBQUtCZ0VBQVFBQUJZQXVBQUFBQ2dBQ0FDNEFCQVlFQUEwQUFBQUZCZ1FBRGdBQUFBQUdBZ0FDQUFBQUJZQXZBQUFBQ2dBQ0FDOEFCQVlFQUEwQUFBQUZCZ1FBRHdBQUFBb0dBUUFCQUFBRmdEQUFBQUFLQUFJQU1BQUVCZ1FBRHdBQUFBVUdCQUFRQUFBQUNnWUJBQUVBQUFXQU1RQUFBQW9BQWdBeEFBUUdCQUFRQUFBQUJRWUVBQkVBQUFBQUJnSUFnQUFBQUFXQU1nQUFBQW9BQWdBeUFBUUdCQUFSQUFBQUJRWUVBQklBQUFBQUJnSUFnQUFBQUFXQU13QUFBQW9BQWdBekFBUUdCQUFTQUFBQUJRWUVBQk1BQUFBQUJnSUFnQUFBQUFXQU5BQUFBQW9BQWdBMEFBUUdCQUFUQUFBQUJRWUVBQlFBQUFBQUJnSUFnQUFBQUFXQU5RQUFBQW9BQWdBMUFBUUdCQUFVQUFBQUJRWUVBQlVBQUFBQUJnSUFnQUFBQUFXQU5nQUFBQW9BQWdBMkFBUUdCQUFRQUFBQUJRWUVBQlVBQUFBQUJnSUFnQUFBQUFXQU53QUFBQW9BQWdBM0FBUUdCQUFWQUFBQUJRWUVBQllBQUFBS0JnRUFBUUFBQllBNEFBQUFDZ0FDQURnQUJBWUVBQllBQUFBRkJnUUFGd0FBQUFvR0FRQUJBQUFGZ0RrQUFBQUtBQUlBT1FBRUJnUUFGd0FBQUFVR0JBQVlBQUFBQ2dZQkFBRUFBQVdBT2dBQUFBb0FBZ0E2QUFRR0JBQVlBQUFBQlFZRUFCa0FBQUFLQmdFQUFRQUFCWUE3QUFBQUNnQUNBRHNBQkFZRUFCa0FBQUFGQmdRQUdnQUFBQW9HQVFBQkFBQUZnRHdBQUFBS0FBSUFQQUFFQmdRQUdnQUFBQVVHQkFBYkFBQUFDZ1lCQUFFQUFBV0FQUUFBQUFvQUFnQTlBQVFHQkFBV0FBQUFCUVlFQUJzQUFBQUtCZ0VBQVFBQUJZQStBQUFBQ2dBQ0FENEFCQVlFQUJJQUFBQUZCZ1FBSEFBQUFBb0dBUUFCQUFBRmdEOEFBQUFLQUFJQVB3QUVCZ1FBSEFBQUFBVUdCQUFkQUFBQUNnWUJBQUVBQUFXQVFBQUFBQW9BQWdCQUFBUUdCQUFjQUFBQUJRWUVBQjRBQUFBS0JnRUFBUUFBQllCQkFBQUFDZ0FDQUVFQUJBWUVBQndBQUFBRkJnUUFId0FBQUFvR0FRQUJBQUFIZ0VRQUFBQUVBaEFBLy84ZEFBMDl4Ly8vL3gwQXh3Nnkvd29BQWdCQ0FBQUtBZ0FFQUFRS0FnQUJBQTBDREFESERyTC8vLzhkQUFBQUFBQU9BZ3dBRFQzSC8vLy9IUUFBQUFBQUR3SU1BTWNPc3Y5R0xqTUFBQUFBQUFBQUI0QkZBQUFBQkFJUUFBRUE4ZitUR24wQUFRRHgvMHpzWndBS0FBSUFRd0FBQ2dJQUJBQUVDZ0lBQVFBTkFnd0FUT3huQUFFQThmOEFBQUFBRGdJTUFKTWFmUUFCQVBIL0FBQUFBQThDREFCTTdHY0FSaTRHQUFBQUFBQUFBQUFBQUFBQUFBQUE=</t>
        </r>
      </text>
    </comment>
    <comment ref="J371" authorId="0">
      <text>
        <r>
          <rPr>
            <sz val="9"/>
            <color indexed="81"/>
            <rFont val="Tahoma"/>
            <family val="2"/>
          </rPr>
          <t>QzI1SDIzRjJOM080fE1BU1RFUiBTSEVFVFBpY3R1cmUgMzl8Vm1wRFJEQXhNREFFQXdJQkFBQUFBQUFBQUFBQUFBQ0FBQUFBQUFNQUZnQUFBRU5vWlcxRWNtRjNJREV5TGpBdU1pNHhNRGMyQkFJUUFETnNwZitiQlFYL2M2SkVBSVpkd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UFBQUFCQUlRQUFBQUFBQUFBQUFBQUlER0JFTWNveGNXQ0FRQUFBQWtBQmdJQkFBQUFDUUFHUWdBQUJBSUFnQUJBQThJQWdBQkFBT0FTd0FBQUFRQ0VBQXpiS1gvbXdVRi8zT2lSQUNHWGJZQUJJQUJBQUFBQUFJSUFBQUFEd0FUK3hrQUNnQUNBQUlBQWdRQ0FBa0FLd1FDQUFBQVNBUUFBRGNFQVFBQkJvQUFBQUFBQUFJSUFET1RFZ0FUeHhZQUJBSVFBTXhzQ3dBVHh4WUFNNU1TQUt6Z0hBQWpDQUVBQUFJSEFnQUFBQUFIRFFBQkFBQUFBd0JnQU1nQUF3QkdBQUFBQUFTQUFnQUFBQUFDQ0FBQUFBQUFBQUFBQUFvQUFnQURBQUFBQklBREFBQUFBQUlJQVAvL0RnRHRCT2IvQ2dBQ0FBUUFBQUFFZ0FRQUFBQUFBZ2dBQUFBQUFOb0p6UDhLQUFJQUJRQUFBQVNBQlFBQUFBQUNDQUFBQU9MLzJnbk0vd29BQWdBR0FBQUFCSUFHQUFBQUFBSUlBQUFBMC8vdEJPYi9DZ0FDQUFjQUFBQUVnQWNBQUFBQUFnZ0FBQUMxLyswRTV2OEtBQUlBQ0FBQ0JBSUFDUUFyQkFJQUFBQklCQUFBTndRQkFBRUdnQUFBQUFBQUFnZ0FOSk80LyszUTR2OEVBaEFBeld5eC8rM1E0djgwazdqL2grcm8veU1JQVFBQUFnY0NBQUFBQUFjTkFBRUFBQUFEQUdBQXlBQURBRVlBQUFBQUJJQUlBQUFBQUFJSUFBQUE0djhBQUFBQUNnQUNBQWtBQUFBRWdBa0FBQUFBQWdnQUFBRFQveFA3R1FBS0FBSUFDZ0FBQUFTQUNnQUFBQUFDQ0FBQUFMWC9FL3NaQUFvQUFnQUxBRGNFQVFBQkFBQUVnQXNBQUFBQUFnZ0FBQUNtL3liMk13QUtBQUlBREFBM0JBRUFBUUFBQklBTUFBQUFBQUlJQUFBQXRmODU4VTBBQ2dBQ0FBMEFBZ1FDQUFjQUt3UUNBQUFBU0FRQUFBYUFBQUFBQUFBQ0NBQTBrN2ovT1ZsS0FBUUNFQUROYkxIL09WbEtBRFNUdVA5c2pGRUFJd2dCQUFBQ0J3SUFBQUFBQncwQUFRQUFBQU1BWUFESUFBTUFUZ0FBQUFBRWdBMEFBQUFBQWdnQUFBQ20vMHpzWndBS0FBSUFEZ0EzQkFFQUFRQUFCSUFPQUFBQUFBSUlBQUFBdGY5ZzU0RUFDZ0FDQUE4QUFBQUVnQThBQUFBQUFnZ0FBQUNtLzNQaW13QUtBQUlBRUFBQUFBU0FFQUFBQUFBQ0NBQUFBTFgvaHQyMUFBb0FBZ0FSQUFBQUJJQVJBQUFBQUFJSUFBRUEwLytHM2JVQUNnQUNBQklBQUFBRWdCSUFBQUFBQWdnQUFBRGkvM1BpbXdBS0FBSUFFd0FBQUFTQUV3QUFBQUFDQ0FBQUFOUC9ZT2VCQUFvQUFnQVVBQUFBQklBVUFBQUFBQUlJQUFBQTAvODU4VTBBQ2dBQ0FCVUFOd1FCQUFFQUFBU0FGUUFBQUFBQ0NBQUFBT0wvSnZZekFBb0FBZ0FXQURjRUFRQUJBQUFFZ0JZQUFBQUFBZ2dBLy84T0FNY09zdjhLQUFJQUZ3QUNCQUlBQndBckJBSUFBQUJJQkFBQUJvQUFBQUFBQUFJSUFET1RFZ0RIZHE3L0JBSVFBTXhzQ3dESGRxNy9NNU1TQVBxcHRmOGpDQUVBQUFJSEFnQUFBQUFIRFFBQkFBQUFBd0JnQU1nQUF3Qk9BQUFBQUFTQUZ3QUFBQUFDQ0FCRHpBSUF2NmFXL3dvQUFnQVlBRGNFQVFBQkFBQUVnQmdBQUFBQUFnZ0FuUmNaQU5PVGd2OEtBQUlBR1FBd0JBRUFCekVFRUFBOUFBQUFQZ0FBQUFBQUFBQkdBQUFBQUFBRWdCa0FBQUFBQWdnQTF2UVZBT1c5WlA4S0FBSUFHZ0EzQkFFQUFRQUFCSUFhQUFBQUFBSUlBQlk2TGdDMUcxUC9DZ0FDQUJzQUFnUUNBQWdBS3dRQ0FBQUFTQVFBQURjRUFRQUJCb0FBQUFBQUFBSUlBQmJhTVFDMU0wLy9CQUlRQUJhYUtnQzFNMC8vci9NeEFMWHpWdjhqQ0FFQUFBSUhBZ0FBQUFBSERRQUJBQUFBQXdCZ0FNZ0FBd0JQQUFBQUFBU0FHd0FBQUFBQ0NBQk9GeXNBeDBVMS93b0FBZ0FjQUFBQUJJQWNBQUFBQUFJSUFLbGlRUURiTWlIL0NnQUNBQjBBQUFBRWdCMEFBQUFBQWdnQTdDNDFBTlBLQmY4S0FBSUFIZ0FBQUFTQUhnQUFBQUFDQ0FEK1dCY0FtKzBJL3dvQUFnQWZBQUlFQWdBSUFDc0VBZ0FBQUVnRUFBQUdnQUFBQUFBQUFnZ0EvdmdhQUpzRkJmOEVBaEFBL3JnVEFKc0ZCZitZRWhzQW04VU0veU1JQVFBQUFnY0NBQUFBQUFjTkFBRUFBQUFEQUdBQXlBQURBRThBQUFBQUJJQWZBQUFBQUFJSUFEc2NFUURIUlNiL0NnQUNBQ0FBQWdRQ0FBY0FLd1FDQUFBQVNBUUFBQWFBQUFBQUFBQUNDQUJ1cnhRQXg2MGkvd1FDRUFBSWlRMEF4NjBpLzI2dkZBRDY0Q24vSXdnQkFBQUNCd0lBQUFBQUJ3MEFBUUFBQUFNQVlBRElBQU1BVGdBQUFBQUVnQ0FBQUFBQUFnZ0FzQkl6QU5PVGtmOEtBQUlBSVFBQ0JBSUFDQUFyQkFJQUFBQklCQUFBTndRQkFBRUdnQUFBQUFBQUFnZ0FzTEkyQU5PcmpmOEVBaEFBc0hJdkFOT3JqZjlLekRZQTAydVYveU1JQVFBQUFnY0NBQUFBQUFjTkFBRUFBQUFEQUdBQXlBQURBRThBQUFBQUJJQWhBQUFBQUFJSUFPM1ZMQUFBN0s3L0NnQUNBQ0lBQUFBRWdDSUFBQUFBQWdnQTJlaEFBRm8zeGY4S0FBSUFJd0FDQkFJQUNBQXJCQUlBQUFCSUJBQUFOd1FCQUFFR2dBQUFBQUFBQWdnQTJZaEVBRnBQd2Y4RUFoQUEyVWc5QUZwUHdmOXpva1FBV2cvSi95TUlBUUFBQWdjQ0FBQUFBQWNOQUFFQUFBQURBR0FBeUFBREFFOEFBQUFBQllBa0FBQUFDZ0FDQUNRQUJBWUVBQUVBQUFBRkJnUUFBZ0FBQUFvR0FRQUJBQUFGZ0NVQUFBQUtBQUlBSlFBRUJnUUFBZ0FBQUFVR0JBQURBQUFBQUFZQ0FJQUFBQUFGZ0NZQUFBQUtBQUlBSmdBRUJnUUFBd0FBQUFVR0JBQUVBQUFBQUFZQ0FJQUFBQUFGZ0NjQUFBQUtBQUlBSndBRUJnUUFCQUFBQUFVR0JBQUZBQUFBQUFZQ0FJQUFBQUFGZ0NnQUFBQUtBQUlBS0FBRUJnUUFCUUFBQUFVR0JBQUdBQUFBQUFZQ0FJQUFBQUFGZ0NrQUFBQUtBQUlBS1FBRUJnUUFCZ0FBQUFVR0JBQUhBQUFBQ2dZQkFBRUFBQVdBS2dBQUFBb0FBZ0FxQUFRR0JBQUdBQUFBQlFZRUFBZ0FBQUFBQmdJQWdBQUFBQVdBS3dBQUFBb0FBZ0FyQUFRR0JBQUNBQUFBQlFZRUFBZ0FBQUFBQmdJQWdBQUFBQVdBTEFBQUFBb0FBZ0FzQUFRR0JBQUlBQUFBQlFZRUFBa0FBQUFLQmdFQUFRQUFCWUF0QUFBQUNnQUNBQzBBQkFZRUFBa0FBQUFGQmdRQUNnQUFBQUFHQWdBQ0FBTUdBZ0FDQUFzR0VBQXNBQUFBT2dBQUFDNEFBQUFBQUFBQUFBQUZnQzRBQUFBS0FBSUFMZ0FFQmdRQUNnQUFBQVVHQkFBTEFBQUFDZ1lCQUFFQUFBV0FMd0FBQUFvQUFnQXZBQVFHQkFBTEFBQUFCUVlFQUF3QUFBQUtCZ0VBQVFBQUJZQXdBQUFBQ2dBQ0FEQUFCQVlFQUF3QUFBQUZCZ1FBRFFBQUFBb0dBUUFCQUFBRmdERUFBQUFLQUFJQU1RQUVCZ1FBRFFBQUFBVUdCQUFPQUFBQUNnWUJBQUVBQUFXQU1nQUFBQW9BQWdBeUFBUUdCQUFPQUFBQUJRWUVBQThBQUFBQUJnSUFnQUFBQUFXQU13QUFBQW9BQWdBekFBUUdCQUFQQUFBQUJRWUVBQkFBQUFBQUJnSUFnQUFBQUFXQU5BQUFBQW9BQWdBMEFBUUdCQUFRQUFBQUJRWUVBQkVBQUFBQUJnSUFnQUFBQUFXQU5RQUFBQW9BQWdBMUFBUUdCQUFSQUFBQUJRWUVBQklBQUFBQUJnSUFnQUFBQUFXQU5nQUFBQW9BQWdBMkFBUUdCQUFTQUFBQUJRWUVBQk1BQUFBQUJnSUFnQUFBQUFXQU53QUFBQW9BQWdBM0FBUUdCQUFPQUFBQUJRWUVBQk1BQUFBQUJnSUFnQUFBQUFXQU9BQUFBQW9BQWdBNEFBUUdCQUFNQUFBQUJRWUVBQlFBQUFBS0JnRUFBUUFBQllBNUFBQUFDZ0FDQURrQUJBWUVBQlFBQUFBRkJnUUFGUUFBQUFvR0FRQUJBQUFGZ0RvQUFBQUtBQUlBT2dBRUJnUUFDUUFBQUFVR0JBQVZBQUFBQ2dZQkFBRUFBQVdBT3dBQUFBb0FBZ0E3QUFRR0JBQUVBQUFBQlFZRUFCWUFBQUFLQmdFQUFRQUFCWUE4QUFBQUNnQUNBRHdBQkFZRUFCWUFBQUFGQmdRQUZ3QUFBQW9HQVFBQkFBQUZnRDBBQUFBS0FBSUFQUUFFQmdRQUZ3QUFBQVVHQkFBWUFBQUFDZ1lCQUFFQUFBV0FQZ0FBQUFvQUFnQStBQVFHQkFBWUFBQUFCUVlFQUJrQUFBQUJCZ0lBQmdBS0JnRUFBUUFBQllBL0FBQUFDZ0FDQUQ4QUJBWUVBQmtBQUFBRkJnUUFHZ0FBQUFvR0FRQUJBQUFGZ0VBQUFBQUtBQUlBUUFBRUJnUUFHZ0FBQUFVR0JBQWJBQUFBQ2dZQkFBRUFBQVdBUVFBQUFBb0FBZ0JCQUFRR0JBQWJBQUFBQlFZRUFCd0FBQUFBQmdJQWdBQUFBQVdBUWdBQUFBb0FBZ0JDQUFRR0JBQWNBQUFBQlFZRUFCMEFBQUFBQmdJQWdBQUFBQVdBUXdBQUFBb0FBZ0JEQUFRR0JBQWRBQUFBQlFZRUFCNEFBQUFBQmdJQWdBQUFBQVdBUkFBQUFBb0FBZ0JFQUFRR0JBQWVBQUFBQlFZRUFCOEFBQUFBQmdJQWdBQUFBQVdBUlFBQUFBb0FBZ0JGQUFRR0JBQWJBQUFBQlFZRUFCOEFBQUFBQmdJQWdBQUFBQVdBUmdBQUFBb0FBZ0JHQUFRR0JBQVlBQUFBQlFZRUFDQUFBQUFLQmdFQUFRQUFCWUJIQUFBQUNnQUNBRWNBQkFZRUFDQUFBQUFGQmdRQUlRQUFBQW9HQVFBQkFBQUZnRWdBQUFBS0FBSUFTQUFFQmdRQUZnQUFBQVVHQkFBaEFBQUFDZ1lCQUFFQUFBV0FTUUFBQUFvQUFnQkpBQVFHQkFBaEFBQUFCUVlFQUNJQUFBQUFCZ0lBQWdBQUFBZUFUQUFBQUFRQ0VBQUFBUEgvTkRQNy93QUE4Zi90Qk9iL0NnQUNBRW9BQUFvQ0FBUUFCQW9DQUFFQURRSU1BTzBFNXY4QUFQSC9BQUFBQUE0Q0RBQTBNL3YvQUFEeC93QUFBQUFQQWd3QTdRVG0vMFl1QmdBQUFBQUFBQUFIZ0UwQUFBQUVBaEFBQUFERS83a1FzUUFBQU1UL2MrS2JBQW9BQWdCTEFBQUtBZ0FFQUFRS0FnQUJBQTBDREFCejRwc0FBQURFL3dBQUFBQU9BZ3dBdVJDeEFBQUF4UDhBQUFBQUR3SU1BSFBpbXdCSEx0bi9BQUFBQUFBQUI0Qk9BQUFBQkFJUUFHeHNLQUFUdlN2L2JHd29BSkhrRy84S0FBSUFUQUFBQ2dJQUJBQUVDZ0lBQVFBTkFnd0FrZVFiLzJ4c0tBQUFBQUFBRGdJTUFCTzlLLzlzYkNnQUFBQUFBQThDREFDUjVCdi83a1E0QUFBQUFBQUFBQUFBQUFBQUFBQUE=</t>
        </r>
      </text>
    </comment>
    <comment ref="K371" authorId="0">
      <text>
        <r>
          <rPr>
            <sz val="9"/>
            <color indexed="81"/>
            <rFont val="Tahoma"/>
            <family val="2"/>
          </rPr>
          <t>QzI1SDIzRjJOM080fE1BU1RFUiBTSEVFVFBpY3R1cmUgMzl8Vm1wRFJEQXhNREFFQXdJQkFBQUFBQUFBQUFBQUFBQ0FBQUFBQUFNQUZnQUFBRU5vWlcxRWNtRjNJREV5TGpBdU1pNHhNRGMyQkFJUUFETnNwZitiQlFYL2M2SkVBSVpkd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UFBQUFCQUlRQUFBQUFBQUFBQUFBQUlER0JFTWNveGNXQ0FRQUFBQWtBQmdJQkFBQUFDUUFHUWdBQUJBSUFnQUJBQThJQWdBQkFBT0FTd0FBQUFRQ0VBQXpiS1gvbXdVRi8zT2lSQUNHWGJZQUJJQUJBQUFBQUFJSUFBQUFEd0FUK3hrQUNnQUNBQUlBQWdRQ0FBa0FLd1FDQUFBQVNBUUFBRGNFQVFBQkJvQUFBQUFBQUFJSUFET1RFZ0FUeHhZQUJBSVFBTXhzQ3dBVHh4WUFNNU1TQUt6Z0hBQWpDQUVBQUFJSEFnQUFBQUFIRFFBQkFBQUFBd0JnQU1nQUF3QkdBQUFBQUFTQUFnQUFBQUFDQ0FBQUFBQUFBQUFBQUFvQUFnQURBQUFBQklBREFBQUFBQUlJQVAvL0RnRHRCT2IvQ2dBQ0FBUUFBQUFFZ0FRQUFBQUFBZ2dBQUFBQUFOb0p6UDhLQUFJQUJRQUFBQVNBQlFBQUFBQUNDQUFBQU9MLzJnbk0vd29BQWdBR0FBQUFCSUFHQUFBQUFBSUlBQUFBMC8vdEJPYi9DZ0FDQUFjQUFBQUVnQWNBQUFBQUFnZ0FBQUMxLyswRTV2OEtBQUlBQ0FBQ0JBSUFDUUFyQkFJQUFBQklCQUFBTndRQkFBRUdnQUFBQUFBQUFnZ0FOSk80LyszUTR2OEVBaEFBeld5eC8rM1E0djgwazdqL2grcm8veU1JQVFBQUFnY0NBQUFBQUFjTkFBRUFBQUFEQUdBQXlBQURBRVlBQUFBQUJJQUlBQUFBQUFJSUFBQUE0djhBQUFBQUNnQUNBQWtBQUFBRWdBa0FBQUFBQWdnQUFBRFQveFA3R1FBS0FBSUFDZ0FBQUFTQUNnQUFBQUFDQ0FBQUFMWC9FL3NaQUFvQUFnQUxBRGNFQVFBQkFBQUVnQXNBQUFBQUFnZ0FBQUNtL3liMk13QUtBQUlBREFBM0JBRUFBUUFBQklBTUFBQUFBQUlJQUFBQXRmODU4VTBBQ2dBQ0FBMEFBZ1FDQUFjQUt3UUNBQUFBU0FRQUFBYUFBQUFBQUFBQ0NBQTBrN2ovT1ZsS0FBUUNFQUROYkxIL09WbEtBRFNUdVA5c2pGRUFJd2dCQUFBQ0J3SUFBQUFBQncwQUFRQUFBQU1BWUFESUFBTUFUZ0FBQUFBRWdBMEFBQUFBQWdnQUFBQ20vMHpzWndBS0FBSUFEZ0EzQkFFQUFRQUFCSUFPQUFBQUFBSUlBQUFBdGY5ZzU0RUFDZ0FDQUE4QUFBQUVnQThBQUFBQUFnZ0FBQUNtLzNQaW13QUtBQUlBRUFBQUFBU0FFQUFBQUFBQ0NBQUFBTFgvaHQyMUFBb0FBZ0FSQUFBQUJJQVJBQUFBQUFJSUFBRUEwLytHM2JVQUNnQUNBQklBQUFBRWdCSUFBQUFBQWdnQUFBRGkvM1BpbXdBS0FBSUFFd0FBQUFTQUV3QUFBQUFDQ0FBQUFOUC9ZT2VCQUFvQUFnQVVBQUFBQklBVUFBQUFBQUlJQUFBQTAvODU4VTBBQ2dBQ0FCVUFOd1FCQUFFQUFBU0FGUUFBQUFBQ0NBQUFBT0wvSnZZekFBb0FBZ0FXQURjRUFRQUJBQUFFZ0JZQUFBQUFBZ2dBLy84T0FNY09zdjhLQUFJQUZ3QUNCQUlBQndBckJBSUFBQUJJQkFBQUJvQUFBQUFBQUFJSUFET1RFZ0RIZHE3L0JBSVFBTXhzQ3dESGRxNy9NNU1TQVBxcHRmOGpDQUVBQUFJSEFnQUFBQUFIRFFBQkFBQUFBd0JnQU1nQUF3Qk9BQUFBQUFTQUZ3QUFBQUFDQ0FCRHpBSUF2NmFXL3dvQUFnQVlBRGNFQVFBQkFBQUVnQmdBQUFBQUFnZ0FuUmNaQU5PVGd2OEtBQUlBR1FBd0JBRUFCekVFRUFBOUFBQUFQZ0FBQUFBQUFBQkdBQUFBQUFBRWdCa0FBQUFBQWdnQTF2UVZBT1c5WlA4S0FBSUFHZ0EzQkFFQUFRQUFCSUFhQUFBQUFBSUlBQlk2TGdDMUcxUC9DZ0FDQUJzQUFnUUNBQWdBS3dRQ0FBQUFTQVFBQURjRUFRQUJCb0FBQUFBQUFBSUlBQmJhTVFDMU0wLy9CQUlRQUJhYUtnQzFNMC8vci9NeEFMWHpWdjhqQ0FFQUFBSUhBZ0FBQUFBSERRQUJBQUFBQXdCZ0FNZ0FBd0JQQUFBQUFBU0FHd0FBQUFBQ0NBQk9GeXNBeDBVMS93b0FBZ0FjQUFBQUJJQWNBQUFBQUFJSUFLbGlRUURiTWlIL0NnQUNBQjBBQUFBRWdCMEFBQUFBQWdnQTdDNDFBTlBLQmY4S0FBSUFIZ0FBQUFTQUhnQUFBQUFDQ0FEK1dCY0FtKzBJL3dvQUFnQWZBQUlFQWdBSUFDc0VBZ0FBQUVnRUFBQUdnQUFBQUFBQUFnZ0EvdmdhQUpzRkJmOEVBaEFBL3JnVEFKc0ZCZitZRWhzQW04VU0veU1JQVFBQUFnY0NBQUFBQUFjTkFBRUFBQUFEQUdBQXlBQURBRThBQUFBQUJJQWZBQUFBQUFJSUFEc2NFUURIUlNiL0NnQUNBQ0FBQWdRQ0FBY0FLd1FDQUFBQVNBUUFBQWFBQUFBQUFBQUNDQUJ1cnhRQXg2MGkvd1FDRUFBSWlRMEF4NjBpLzI2dkZBRDY0Q24vSXdnQkFBQUNCd0lBQUFBQUJ3MEFBUUFBQUFNQVlBRElBQU1BVGdBQUFBQUVnQ0FBQUFBQUFnZ0FzQkl6QU5PVGtmOEtBQUlBSVFBQ0JBSUFDQUFyQkFJQUFBQklCQUFBTndRQkFBRUdnQUFBQUFBQUFnZ0FzTEkyQU5PcmpmOEVBaEFBc0hJdkFOT3JqZjlLekRZQTAydVYveU1JQVFBQUFnY0NBQUFBQUFjTkFBRUFBQUFEQUdBQXlBQURBRThBQUFBQUJJQWhBQUFBQUFJSUFPM1ZMQUFBN0s3L0NnQUNBQ0lBQUFBRWdDSUFBQUFBQWdnQTJlaEFBRm8zeGY4S0FBSUFJd0FDQkFJQUNBQXJCQUlBQUFCSUJBQUFOd1FCQUFFR2dBQUFBQUFBQWdnQTJZaEVBRnBQd2Y4RUFoQUEyVWc5QUZwUHdmOXpva1FBV2cvSi95TUlBUUFBQWdjQ0FBQUFBQWNOQUFFQUFBQURBR0FBeUFBREFFOEFBQUFBQllBa0FBQUFDZ0FDQUNRQUJBWUVBQUVBQUFBRkJnUUFBZ0FBQUFvR0FRQUJBQUFGZ0NVQUFBQUtBQUlBSlFBRUJnUUFBZ0FBQUFVR0JBQURBQUFBQUFZQ0FJQUFBQUFGZ0NZQUFBQUtBQUlBSmdBRUJnUUFBd0FBQUFVR0JBQUVBQUFBQUFZQ0FJQUFBQUFGZ0NjQUFBQUtBQUlBSndBRUJnUUFCQUFBQUFVR0JBQUZBQUFBQUFZQ0FJQUFBQUFGZ0NnQUFBQUtBQUlBS0FBRUJnUUFCUUFBQUFVR0JBQUdBQUFBQUFZQ0FJQUFBQUFGZ0NrQUFBQUtBQUlBS1FBRUJnUUFCZ0FBQUFVR0JBQUhBQUFBQ2dZQkFBRUFBQVdBS2dBQUFBb0FBZ0FxQUFRR0JBQUdBQUFBQlFZRUFBZ0FBQUFBQmdJQWdBQUFBQVdBS3dBQUFBb0FBZ0FyQUFRR0JBQUNBQUFBQlFZRUFBZ0FBQUFBQmdJQWdBQUFBQVdBTEFBQUFBb0FBZ0FzQUFRR0JBQUlBQUFBQlFZRUFBa0FBQUFLQmdFQUFRQUFCWUF0QUFBQUNnQUNBQzBBQkFZRUFBa0FBQUFGQmdRQUNnQUFBQUFHQWdBQ0FBTUdBZ0FDQUFzR0VBQXNBQUFBT2dBQUFDNEFBQUFBQUFBQUFBQUZnQzRBQUFBS0FBSUFMZ0FFQmdRQUNnQUFBQVVHQkFBTEFBQUFDZ1lCQUFFQUFBV0FMd0FBQUFvQUFnQXZBQVFHQkFBTEFBQUFCUVlFQUF3QUFBQUtCZ0VBQVFBQUJZQXdBQUFBQ2dBQ0FEQUFCQVlFQUF3QUFBQUZCZ1FBRFFBQUFBb0dBUUFCQUFBRmdERUFBQUFLQUFJQU1RQUVCZ1FBRFFBQUFBVUdCQUFPQUFBQUNnWUJBQUVBQUFXQU1nQUFBQW9BQWdBeUFBUUdCQUFPQUFBQUJRWUVBQThBQUFBQUJnSUFnQUFBQUFXQU13QUFBQW9BQWdBekFBUUdCQUFQQUFBQUJRWUVBQkFBQUFBQUJnSUFnQUFBQUFXQU5BQUFBQW9BQWdBMEFBUUdCQUFRQUFBQUJRWUVBQkVBQUFBQUJnSUFnQUFBQUFXQU5RQUFBQW9BQWdBMUFBUUdCQUFSQUFBQUJRWUVBQklBQUFBQUJnSUFnQUFBQUFXQU5nQUFBQW9BQWdBMkFBUUdCQUFTQUFBQUJRWUVBQk1BQUFBQUJnSUFnQUFBQUFXQU53QUFBQW9BQWdBM0FBUUdCQUFPQUFBQUJRWUVBQk1BQUFBQUJnSUFnQUFBQUFXQU9BQUFBQW9BQWdBNEFBUUdCQUFNQUFBQUJRWUVBQlFBQUFBS0JnRUFBUUFBQllBNUFBQUFDZ0FDQURrQUJBWUVBQlFBQUFBRkJnUUFGUUFBQUFvR0FRQUJBQUFGZ0RvQUFBQUtBQUlBT2dBRUJnUUFDUUFBQUFVR0JBQVZBQUFBQ2dZQkFBRUFBQVdBT3dBQUFBb0FBZ0E3QUFRR0JBQUVBQUFBQlFZRUFCWUFBQUFLQmdFQUFRQUFCWUE4QUFBQUNnQUNBRHdBQkFZRUFCWUFBQUFGQmdRQUZ3QUFBQW9HQVFBQkFBQUZnRDBBQUFBS0FBSUFQUUFFQmdRQUZ3QUFBQVVHQkFBWUFBQUFDZ1lCQUFFQUFBV0FQZ0FBQUFvQUFnQStBQVFHQkFBWUFBQUFCUVlFQUJrQUFBQUJCZ0lBQmdBS0JnRUFBUUFBQllBL0FBQUFDZ0FDQUQ4QUJBWUVBQmtBQUFBRkJnUUFHZ0FBQUFvR0FRQUJBQUFGZ0VBQUFBQUtBQUlBUUFBRUJnUUFHZ0FBQUFVR0JBQWJBQUFBQ2dZQkFBRUFBQVdBUVFBQUFBb0FBZ0JCQUFRR0JBQWJBQUFBQlFZRUFCd0FBQUFBQmdJQWdBQUFBQVdBUWdBQUFBb0FBZ0JDQUFRR0JBQWNBQUFBQlFZRUFCMEFBQUFBQmdJQWdBQUFBQVdBUXdBQUFBb0FBZ0JEQUFRR0JBQWRBQUFBQlFZRUFCNEFBQUFBQmdJQWdBQUFBQVdBUkFBQUFBb0FBZ0JFQUFRR0JBQWVBQUFBQlFZRUFCOEFBQUFBQmdJQWdBQUFBQVdBUlFBQUFBb0FBZ0JGQUFRR0JBQWJBQUFBQlFZRUFCOEFBQUFBQmdJQWdBQUFBQVdBUmdBQUFBb0FBZ0JHQUFRR0JBQVlBQUFBQlFZRUFDQUFBQUFLQmdFQUFRQUFCWUJIQUFBQUNnQUNBRWNBQkFZRUFDQUFBQUFGQmdRQUlRQUFBQW9HQVFBQkFBQUZnRWdBQUFBS0FBSUFTQUFFQmdRQUZnQUFBQVVHQkFBaEFBQUFDZ1lCQUFFQUFBV0FTUUFBQUFvQUFnQkpBQVFHQkFBaEFBQUFCUVlFQUNJQUFBQUFCZ0lBQWdBQUFBZUFUQUFBQUFRQ0VBQUFBUEgvTkRQNy93QUE4Zi90Qk9iL0NnQUNBRW9BQUFvQ0FBUUFCQW9DQUFFQURRSU1BTzBFNXY4QUFQSC9BQUFBQUE0Q0RBQTBNL3YvQUFEeC93QUFBQUFQQWd3QTdRVG0vMFl1QmdBQUFBQUFBQUFIZ0UwQUFBQUVBaEFBQUFERS83a1FzUUFBQU1UL2MrS2JBQW9BQWdCTEFBQUtBZ0FFQUFRS0FnQUJBQTBDREFCejRwc0FBQURFL3dBQUFBQU9BZ3dBdVJDeEFBQUF4UDhBQUFBQUR3SU1BSFBpbXdCSEx0bi9BQUFBQUFBQUI0Qk9BQUFBQkFJUUFHeHNLQUFUdlN2L2JHd29BSkhrRy84S0FBSUFUQUFBQ2dJQUJBQUVDZ0lBQVFBTkFnd0FrZVFiLzJ4c0tBQUFBQUFBRGdJTUFCTzlLLzlzYkNnQUFBQUFBQThDREFDUjVCdi83a1E0QUFBQUFBQUFBQUFBQUFBQUFBQUE=</t>
        </r>
      </text>
    </comment>
    <comment ref="J372" authorId="0">
      <text>
        <r>
          <rPr>
            <sz val="9"/>
            <color indexed="81"/>
            <rFont val="Tahoma"/>
            <family val="2"/>
          </rPr>
          <t>QzE2SDExRjVOMk80U3xNQVNURVIgU0hFRVRQaWN0dXJlIDl8Vm1wRFJEQXhNREFFQXdJQkFBQUFBQUFBQUFBQUFBQ0FBQUFBQUFNQUZnQUFBRU5vWlcxRWNtRjNJREV5TGpBdU1pNHhNRGMyQkFJUUFMa1pQZi9iM1lQL001TWhBSDZO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UFBQUFCQUlRQUFBQUFBQUFBQUFBQUlER0JGYURUQllXQ0FRQUFBQWtBQmdJQkFBQUFDUUFHUWdBQUJBSUFnQUJBQThJQWdBQkFBT0FQQUFBQUFRQ0VBQzVHVDMvMjkyRC96T1RJUUIraldnQUJJQUJBQUFBQUFJSUFMbTViZjhndHBML0NnQUNBQUlBTndRQkFBRUFBQVNBQWdBQUFBQUNDQUM1dVY3L003R3Mvd29BQWdBREFEY0VBUUFCQUFBRWdBTUFBQUFBQWdnQXVibHQvMGFzeHY4S0FBSUFCQUFDQkFJQUNBQXJCQUlBQUFCSUJBQUFOd1FCQUFFR2dBQUFBQUFBQWdnQXVWbHgvMGJFd3Y4RUFoQUF1UmxxLzBiRXd2OVRjM0gvUm9USy95TUlBUUFBQWdjQ0FBQUFBQWNOQUFFQUFBQURBR0FBeUFBREFFOEFBQUFBQklBRUFBQUFBQUlJQUxtNVh2OWFwK0QvQ2dBQ0FBVUFBQUFFZ0FVQUFBQUFBZ2dBdWJsQS8xcW40UDhLQUFJQUJnQUNCQUlBQ0FBckJBSUFBQUJJQkFBQU53UUJBQUVHZ0FBQUFBQUFBZ2dBdVZsRS8xcS8zUDhFQWhBQXVSazkvMXEvM1A5VGMwVC9Xbi9rL3lNSUFRQUFBZ2NDQUFBQUFBY05BQUVBQUFBREFHQUF5QUFEQUU4QUFBQUFCSUFHQUFBQUFBSUlBTG01YmY5dG92ci9DZ0FDQUFjQUFBQUVnQWNBQUFBQUFnZ0EvSVZoLzNNS0ZnQUtBQUlBQ0FBQUFBU0FDQUFBQUFBQ0NBRFFMVVQvTmtjY0FBb0FBZ0FKQURjRUFRQUJBQUFFZ0FrQUFBQUFBZ2dBVnRGMy8yQWRLZ0FLQUFJQUNnQUFBQVNBQ2dBQUFBQUNDQUJxekpIL1lCMGJBQW9BQWdBTEFBSUVBZ0FRQUNzRUFnQUFBRWdFQUFBR2dBQUFBQUFBQWdnQWFteVYvMkRCRndBRUFoQUFhaXlPLzJEQkZ3QURocFgveG1jZUFDTUlBUUFBQWdjQ0FBQUFBQWNOQUFFQUFBQURBR0FBeUFBREFGTUFBQUFBQklBTEFBQUFBQUlJQUtlUGkvODB4ZjMvQ2dBQ0FBd0FBQUFFZ0F3QUFBQUFBZ2dBazZLZi85cDU1LzhLQUFJQURRQUNCQUlBQndBckJBSUFBUUJJQkFBQU53UUJBQUVHZ0FBQUFBQUFBZ2dBeGpXai85b1I2LzhFQWhBQVlBK2MvM1NyM1AvR05hUC8yaEhyL3lNSUFRRC9BUWNCQVA4Q0J3SUFBQUFGQndFQUF3QUhEZ0FCQUFBQUF3QmdBTWdBQXdCT1NBQUFBQUFFZ0EwQUFBQUFBZ2dBdi9xOC81MjI3ZjhLQUFJQURnQUFBQVNBRGdBQUFBQUNDQUFBUU1iL3VUNEtBQW9BQWdBUEFBSUVBZ0FJQUNzRUFnQUFBRWdFQUFBM0JBRUFBUWFBQUFBQUFBQUNDQUFBNE1uL3VWWUdBQVFDRUFBQW9NTC91VllHQUpuNXlmKzVGZzRBSXdnQkFBQUNCd0lBQUFBQUJ3MEFBUUFBQUFNQVlBRElBQU1BVHdBQUFBQUVnQThBQUFBQUFnZ0E3dHZQL3lKbTF2OEtBQUlBRUFBQUFBU0FFQUFBQUFBQ0NBQ3FHOFgvUEdTNi93b0FBZ0FSQUFBQUJJQVJBQUFBQUFJSUFEZDZwLy9Sc3JYL0NnQUNBQklBQWdRQ0FBa0FLd1FDQUFBQVNBUUFBRGNFQVFBQkJvQUFBQUFBQUFJSUFHc05xLy9SZnJML0JBSVFBQVRuby8vUmZyTC9hdzJyLzJ1WXVQOGpDQUVBQUFJSEFnQUFBQUFIRFFBQkFBQUFBd0JnQU1nQUF3QkdBQUFBQUFTQUVnQUFBQUFDQ0FEWS9OZi93Uk9qL3dvQUFnQVRBQUFBQklBVEFBQUFBQUlJQUpROHpmL2JFWWYvQ2dBQ0FCUUFBZ1FDQUFrQUt3UUNBQUFBU0FRQUFEY0VBUUFCQm9BQUFBQUFBQUlJQU1mUDBQL2IzWVAvQkFJUUFHR3B5Zi9iM1lQL3g4L1EvM1gzaWY4akNBRUFBQUlIQWdBQUFBQUhEUUFCQUFBQUF3QmdBTWdBQXdCR0FBQUFBQVNBRkFBQUFBQUNDQUJLbnZYL0xNV24vd29BQWdBVkFBQUFCSUFWQUFBQUFBSUlBSGQvQ0FDd2RKRC9DZ0FDQUJZQUFnUUNBQWtBS3dRQ0FBQUFTQVFBQURjRUFRQUJCb0FBQUFBQUFBSUlBS3NTREFDd1FJMy9CQUlRQUVUc0JBQ3dRSTMvcXhJTUFFcGFrLzhqQ0FFQUFBSUhBZ0FBQUFBSERRQUJBQUFBQXdCZ0FNZ0FBd0JHQUFBQUFBU0FGZ0FBQUFBQ0NBQ05YZ0FBRWNmRC93b0FBZ0FYQUFBQUJJQVhBQUFBQUFJSUFQLy9IUUI4ZU1qL0NnQUNBQmdBQWdRQ0FBa0FLd1FDQUFBQVNBUUFBRGNFQVFBQkJvQUFBQUFBQUFJSUFET1RJUUI4Uk1YL0JBSVFBTXhzR2dCOFJNWC9NNU1oQUJaZXkvOGpDQUVBQUFJSEFnQUFBQUFIRFFBQkFBQUFBd0JnQU1nQUF3QkdBQUFBQUFTQUdBQUFBQUFDQ0FCZ2ZlMy9qQmZiL3dvQUFnQVpBQUFBQklBWkFBQUFBQUlJQUtROStQOXlHZmYvQ2dBQ0FCb0FBZ1FDQUFrQUt3UUNBQUFBU0FRQUFEY0VBUUFCQm9BQUFBQUFBQUlJQU5mUSsvOXk1ZlAvQkFJUUFIR3E5UDl5NWZQLzE5RDcvd3ovK2Y4akNBRUFBQUlIQWdBQUFBQUhEUUFCQUFBQUF3QmdBTWdBQXdCR0FBQUFBQVNBR2dBQUFBQUNDQUNQcm5UL1RmTkhBQW9BQWdBYkFBQUFCSUFiQUFBQUFBSUlBSWhHV2Y4S0oxUUFDZ0FDQUJ3QUFnUUNBQWdBS3dRQ0FBQUFTQVFBQURjRUFRQUJCb0FBQUFBQUFBSUlBSWptWFA4S1AxQUFCQUlRQUlpbVZmOEtQMUFBSVFCZC93ci9Wd0FqQ0FFQUFBSUhBZ0FBQUFBSERRQUJBQUFBQXdCZ0FNZ0FBd0JQQUFBQUFBU0FIQUFBQUFBQ0NBRFA4NHovZnBWWkFBb0FBZ0FkQUFJRUFnQUhBQ3NFQWdBQ0FFZ0VBQUEzQkFFQUFRYUFBQUFBQUFBQ0NBQURoNUQvZnYxVkFBUUNFQUNjWUluL2Z2MVZBRGE2a3Y5K2pXZ0FJd2dCQUFBQ0J3SUFBQUFGQndFQUFRQUhEd0FCQUFBQUF3QmdBTWdBQXdCT1NESUFBQUFBQllBZUFBQUFDZ0FDQUI0QUJBWUVBQUVBQUFBRkJnUUFBZ0FBQUFvR0FRQUJBQUFGZ0I4QUFBQUtBQUlBSHdBRUJnUUFBZ0FBQUFVR0JBQURBQUFBQ2dZQkFBRUFBQVdBSUFBQUFBb0FBZ0FnQUFRR0JBQURBQUFBQlFZRUFBUUFBQUFLQmdFQUFRQUFCWUFoQUFBQUNnQUNBQ0VBQkFZRUFBUUFBQUFGQmdRQUJRQUFBQUFHQWdBQ0FBQUFCWUFpQUFBQUNnQUNBQ0lBQkFZRUFBUUFBQUFGQmdRQUJnQUFBQW9HQVFBQkFBQUZnQ01BQUFBS0FBSUFJd0FFQmdRQUJnQUFBQVVHQkFBSEFBQUFBQVlDQUlBQUFBQUZnQ1FBQUFBS0FBSUFKQUFFQmdRQUJ3QUFBQVVHQkFBSUFBQUFDZ1lCQUFFQUFBV0FKUUFBQUFvQUFnQWxBQVFHQkFBSEFBQUFCUVlFQUFrQUFBQUFCZ0lBZ0FBQUFBV0FKZ0FBQUFvQUFnQW1BQVFHQkFBSkFBQUFCUVlFQUFvQUFBQUFCZ0lBZ0FBQUFBV0FKd0FBQUFvQUFnQW5BQVFHQkFBS0FBQUFCUVlFQUFzQUFBQUFCZ0lBZ0FBQUFBV0FLQUFBQUFvQUFnQW9BQVFHQkFBR0FBQUFCUVlFQUFzQUFBQUFCZ0lBZ0FBQUFBV0FLUUFBQUFvQUFnQXBBQVFHQkFBTEFBQUFCUVlFQUF3QUFBQUtCZ0VBQVFBQUJZQXFBQUFBQ2dBQ0FDb0FCQVlFQUF3QUFBQUZCZ1FBRFFBQUFBb0dBUUFCQUFBRmdDc0FBQUFLQUFJQUt3QUVCZ1FBRFFBQUFBVUdCQUFPQUFBQUFBWUNBQUlBQUFBRmdDd0FBQUFLQUFJQUxBQUVCZ1FBRFFBQUFBVUdCQUFQQUFBQUNnWUJBQUVBQUFXQUxRQUFBQW9BQWdBdEFBUUdCQUFQQUFBQUJRWUVBQkFBQUFBQUJnSUFnQUFBQUFXQUxnQUFBQW9BQWdBdUFBUUdCQUFRQUFBQUJRWUVBQkVBQUFBS0JnRUFBUUFBQllBdkFBQUFDZ0FDQUM4QUJBWUVBQkFBQUFBRkJnUUFFZ0FBQUFBR0FnQ0FBQUFBQllBd0FBQUFDZ0FDQURBQUJBWUVBQklBQUFBRkJnUUFFd0FBQUFvR0FRQUJBQUFGZ0RFQUFBQUtBQUlBTVFBRUJnUUFFZ0FBQUFVR0JBQVVBQUFBQUFZQ0FJQUFBQUFGZ0RJQUFBQUtBQUlBTWdBRUJnUUFGQUFBQUFVR0JBQVZBQUFBQ2dZQkFBRUFBQVdBTXdBQUFBb0FBZ0F6QUFRR0JBQVVBQUFBQlFZRUFCWUFBQUFBQmdJQWdBQUFBQVdBTkFBQUFBb0FBZ0EwQUFRR0JBQVdBQUFBQlFZRUFCY0FBQUFLQmdFQUFRQUFCWUExQUFBQUNnQUNBRFVBQkFZRUFCWUFBQUFGQmdRQUdBQUFBQUFHQWdDQUFBQUFCWUEyQUFBQUNnQUNBRFlBQkFZRUFBOEFBQUFGQmdRQUdBQUFBQUFHQWdDQUFBQUFCWUEzQUFBQUNnQUNBRGNBQkFZRUFCZ0FBQUFGQmdRQUdRQUFBQW9HQVFBQkFBQUZnRGdBQUFBS0FBSUFPQUFFQmdRQUNRQUFBQVVHQkFBYUFBQUFDZ1lCQUFFQUFBV0FPUUFBQUFvQUFnQTVBQVFHQkFBYUFBQUFCUVlFQUJzQUFBQUFCZ0lBQWdBQUFBV0FPZ0FBQUFvQUFnQTZBQVFHQkFBYUFBQUFCUVlFQUJ3QUFBQUtCZ0VBQVFBQUI0QTlBQUFBQkFJUUFEbDhlditzbENBQU9YeDYveXE4RUFBS0FBSUFPd0FBQ2dJQUJBQUVDZ0lBQVFBTkFnd0FLcndRQURsOGV2OEFBQUFBRGdJTUFLeVVJQUE1ZkhyL0FBQUFBQThDREFBcXZCQUF1MVNLL3dBQUFBQUFBQWVBUGdBQUFBUUNFQUFjdmVMLzdVUFUveHk5NHYrbkZiLy9DZ0FDQUR3QUFBb0NBQVFBQkFvQ0FBRUFEUUlNQUtjVnYvOGN2ZUwvQUFBQUFBNENEQUR0UTlUL0hMM2kvd0FBQUFBUEFnd0FweFcvLzJMcjkvOEFBQUFBQUFBQUFBQUFBQUFBQUE9PQ==</t>
        </r>
      </text>
    </comment>
    <comment ref="K372" authorId="0">
      <text>
        <r>
          <rPr>
            <sz val="9"/>
            <color indexed="81"/>
            <rFont val="Tahoma"/>
            <family val="2"/>
          </rPr>
          <t>QzE2SDExRjVOMk80U3xNQVNURVIgU0hFRVRQaWN0dXJlIDl8Vm1wRFJEQXhNREFFQXdJQkFBQUFBQUFBQUFBQUFBQ0FBQUFBQUFNQUZnQUFBRU5vWlcxRWNtRjNJREV5TGpBdU1pNHhNRGMyQkFJUUFMa1pQZi9iM1lQL001TWhBSDZO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UFBQUFCQUlRQUFBQUFBQUFBQUFBQUlER0JGYURUQllXQ0FRQUFBQWtBQmdJQkFBQUFDUUFHUWdBQUJBSUFnQUJBQThJQWdBQkFBT0FQQUFBQUFRQ0VBQzVHVDMvMjkyRC96T1RJUUIraldnQUJJQUJBQUFBQUFJSUFMbTViZjhndHBML0NnQUNBQUlBTndRQkFBRUFBQVNBQWdBQUFBQUNDQUM1dVY3L003R3Mvd29BQWdBREFEY0VBUUFCQUFBRWdBTUFBQUFBQWdnQXVibHQvMGFzeHY4S0FBSUFCQUFDQkFJQUNBQXJCQUlBQUFCSUJBQUFOd1FCQUFFR2dBQUFBQUFBQWdnQXVWbHgvMGJFd3Y4RUFoQUF1UmxxLzBiRXd2OVRjM0gvUm9USy95TUlBUUFBQWdjQ0FBQUFBQWNOQUFFQUFBQURBR0FBeUFBREFFOEFBQUFBQklBRUFBQUFBQUlJQUxtNVh2OWFwK0QvQ2dBQ0FBVUFBQUFFZ0FVQUFBQUFBZ2dBdWJsQS8xcW40UDhLQUFJQUJnQUNCQUlBQ0FBckJBSUFBQUJJQkFBQU53UUJBQUVHZ0FBQUFBQUFBZ2dBdVZsRS8xcS8zUDhFQWhBQXVSazkvMXEvM1A5VGMwVC9Xbi9rL3lNSUFRQUFBZ2NDQUFBQUFBY05BQUVBQUFBREFHQUF5QUFEQUU4QUFBQUFCSUFHQUFBQUFBSUlBTG01YmY5dG92ci9DZ0FDQUFjQUFBQUVnQWNBQUFBQUFnZ0EvSVZoLzNNS0ZnQUtBQUlBQ0FBQUFBU0FDQUFBQUFBQ0NBRFFMVVQvTmtjY0FBb0FBZ0FKQURjRUFRQUJBQUFFZ0FrQUFBQUFBZ2dBVnRGMy8yQWRLZ0FLQUFJQUNnQUFBQVNBQ2dBQUFBQUNDQUJxekpIL1lCMGJBQW9BQWdBTEFBSUVBZ0FRQUNzRUFnQUFBRWdFQUFBR2dBQUFBQUFBQWdnQWFteVYvMkRCRndBRUFoQUFhaXlPLzJEQkZ3QURocFgveG1jZUFDTUlBUUFBQWdjQ0FBQUFBQWNOQUFFQUFBQURBR0FBeUFBREFGTUFBQUFBQklBTEFBQUFBQUlJQUtlUGkvODB4ZjMvQ2dBQ0FBd0FBQUFFZ0F3QUFBQUFBZ2dBazZLZi85cDU1LzhLQUFJQURRQUNCQUlBQndBckJBSUFBUUJJQkFBQU53UUJBQUVHZ0FBQUFBQUFBZ2dBeGpXai85b1I2LzhFQWhBQVlBK2MvM1NyM1AvR05hUC8yaEhyL3lNSUFRRC9BUWNCQVA4Q0J3SUFBQUFGQndFQUF3QUhEZ0FCQUFBQUF3QmdBTWdBQXdCT1NBQUFBQUFFZ0EwQUFBQUFBZ2dBdi9xOC81MjI3ZjhLQUFJQURnQUFBQVNBRGdBQUFBQUNDQUFBUU1iL3VUNEtBQW9BQWdBUEFBSUVBZ0FJQUNzRUFnQUFBRWdFQUFBM0JBRUFBUWFBQUFBQUFBQUNDQUFBNE1uL3VWWUdBQVFDRUFBQW9NTC91VllHQUpuNXlmKzVGZzRBSXdnQkFBQUNCd0lBQUFBQUJ3MEFBUUFBQUFNQVlBRElBQU1BVHdBQUFBQUVnQThBQUFBQUFnZ0E3dHZQL3lKbTF2OEtBQUlBRUFBQUFBU0FFQUFBQUFBQ0NBQ3FHOFgvUEdTNi93b0FBZ0FSQUFBQUJJQVJBQUFBQUFJSUFEZDZwLy9Sc3JYL0NnQUNBQklBQWdRQ0FBa0FLd1FDQUFBQVNBUUFBRGNFQVFBQkJvQUFBQUFBQUFJSUFHc05xLy9SZnJML0JBSVFBQVRuby8vUmZyTC9hdzJyLzJ1WXVQOGpDQUVBQUFJSEFnQUFBQUFIRFFBQkFBQUFBd0JnQU1nQUF3QkdBQUFBQUFTQUVnQUFBQUFDQ0FEWS9OZi93Uk9qL3dvQUFnQVRBQUFBQklBVEFBQUFBQUlJQUpROHpmL2JFWWYvQ2dBQ0FCUUFBZ1FDQUFrQUt3UUNBQUFBU0FRQUFEY0VBUUFCQm9BQUFBQUFBQUlJQU1mUDBQL2IzWVAvQkFJUUFHR3B5Zi9iM1lQL3g4L1EvM1gzaWY4akNBRUFBQUlIQWdBQUFBQUhEUUFCQUFBQUF3QmdBTWdBQXdCR0FBQUFBQVNBRkFBQUFBQUNDQUJLbnZYL0xNV24vd29BQWdBVkFBQUFCSUFWQUFBQUFBSUlBSGQvQ0FDd2RKRC9DZ0FDQUJZQUFnUUNBQWtBS3dRQ0FBQUFTQVFBQURjRUFRQUJCb0FBQUFBQUFBSUlBS3NTREFDd1FJMy9CQUlRQUVUc0JBQ3dRSTMvcXhJTUFFcGFrLzhqQ0FFQUFBSUhBZ0FBQUFBSERRQUJBQUFBQXdCZ0FNZ0FBd0JHQUFBQUFBU0FGZ0FBQUFBQ0NBQ05YZ0FBRWNmRC93b0FBZ0FYQUFBQUJJQVhBQUFBQUFJSUFQLy9IUUI4ZU1qL0NnQUNBQmdBQWdRQ0FBa0FLd1FDQUFBQVNBUUFBRGNFQVFBQkJvQUFBQUFBQUFJSUFET1RJUUI4Uk1YL0JBSVFBTXhzR2dCOFJNWC9NNU1oQUJaZXkvOGpDQUVBQUFJSEFnQUFBQUFIRFFBQkFBQUFBd0JnQU1nQUF3QkdBQUFBQUFTQUdBQUFBQUFDQ0FCZ2ZlMy9qQmZiL3dvQUFnQVpBQUFBQklBWkFBQUFBQUlJQUtROStQOXlHZmYvQ2dBQ0FCb0FBZ1FDQUFrQUt3UUNBQUFBU0FRQUFEY0VBUUFCQm9BQUFBQUFBQUlJQU5mUSsvOXk1ZlAvQkFJUUFIR3E5UDl5NWZQLzE5RDcvd3ovK2Y4akNBRUFBQUlIQWdBQUFBQUhEUUFCQUFBQUF3QmdBTWdBQXdCR0FBQUFBQVNBR2dBQUFBQUNDQUNQcm5UL1RmTkhBQW9BQWdBYkFBQUFCSUFiQUFBQUFBSUlBSWhHV2Y4S0oxUUFDZ0FDQUJ3QUFnUUNBQWdBS3dRQ0FBQUFTQVFBQURjRUFRQUJCb0FBQUFBQUFBSUlBSWptWFA4S1AxQUFCQUlRQUlpbVZmOEtQMUFBSVFCZC93ci9Wd0FqQ0FFQUFBSUhBZ0FBQUFBSERRQUJBQUFBQXdCZ0FNZ0FBd0JQQUFBQUFBU0FIQUFBQUFBQ0NBRFA4NHovZnBWWkFBb0FBZ0FkQUFJRUFnQUhBQ3NFQWdBQ0FFZ0VBQUEzQkFFQUFRYUFBQUFBQUFBQ0NBQURoNUQvZnYxVkFBUUNFQUNjWUluL2Z2MVZBRGE2a3Y5K2pXZ0FJd2dCQUFBQ0J3SUFBQUFGQndFQUFRQUhEd0FCQUFBQUF3QmdBTWdBQXdCT1NESUFBQUFBQllBZUFBQUFDZ0FDQUI0QUJBWUVBQUVBQUFBRkJnUUFBZ0FBQUFvR0FRQUJBQUFGZ0I4QUFBQUtBQUlBSHdBRUJnUUFBZ0FBQUFVR0JBQURBQUFBQ2dZQkFBRUFBQVdBSUFBQUFBb0FBZ0FnQUFRR0JBQURBQUFBQlFZRUFBUUFBQUFLQmdFQUFRQUFCWUFoQUFBQUNnQUNBQ0VBQkFZRUFBUUFBQUFGQmdRQUJRQUFBQUFHQWdBQ0FBQUFCWUFpQUFBQUNnQUNBQ0lBQkFZRUFBUUFBQUFGQmdRQUJnQUFBQW9HQVFBQkFBQUZnQ01BQUFBS0FBSUFJd0FFQmdRQUJnQUFBQVVHQkFBSEFBQUFBQVlDQUlBQUFBQUZnQ1FBQUFBS0FBSUFKQUFFQmdRQUJ3QUFBQVVHQkFBSUFBQUFDZ1lCQUFFQUFBV0FKUUFBQUFvQUFnQWxBQVFHQkFBSEFBQUFCUVlFQUFrQUFBQUFCZ0lBZ0FBQUFBV0FKZ0FBQUFvQUFnQW1BQVFHQkFBSkFBQUFCUVlFQUFvQUFBQUFCZ0lBZ0FBQUFBV0FKd0FBQUFvQUFnQW5BQVFHQkFBS0FBQUFCUVlFQUFzQUFBQUFCZ0lBZ0FBQUFBV0FLQUFBQUFvQUFnQW9BQVFHQkFBR0FBQUFCUVlFQUFzQUFBQUFCZ0lBZ0FBQUFBV0FLUUFBQUFvQUFnQXBBQVFHQkFBTEFBQUFCUVlFQUF3QUFBQUtCZ0VBQVFBQUJZQXFBQUFBQ2dBQ0FDb0FCQVlFQUF3QUFBQUZCZ1FBRFFBQUFBb0dBUUFCQUFBRmdDc0FBQUFLQUFJQUt3QUVCZ1FBRFFBQUFBVUdCQUFPQUFBQUFBWUNBQUlBQUFBRmdDd0FBQUFLQUFJQUxBQUVCZ1FBRFFBQUFBVUdCQUFQQUFBQUNnWUJBQUVBQUFXQUxRQUFBQW9BQWdBdEFBUUdCQUFQQUFBQUJRWUVBQkFBQUFBQUJnSUFnQUFBQUFXQUxnQUFBQW9BQWdBdUFBUUdCQUFRQUFBQUJRWUVBQkVBQUFBS0JnRUFBUUFBQllBdkFBQUFDZ0FDQUM4QUJBWUVBQkFBQUFBRkJnUUFFZ0FBQUFBR0FnQ0FBQUFBQllBd0FBQUFDZ0FDQURBQUJBWUVBQklBQUFBRkJnUUFFd0FBQUFvR0FRQUJBQUFGZ0RFQUFBQUtBQUlBTVFBRUJnUUFFZ0FBQUFVR0JBQVVBQUFBQUFZQ0FJQUFBQUFGZ0RJQUFBQUtBQUlBTWdBRUJnUUFGQUFBQUFVR0JBQVZBQUFBQ2dZQkFBRUFBQVdBTXdBQUFBb0FBZ0F6QUFRR0JBQVVBQUFBQlFZRUFCWUFBQUFBQmdJQWdBQUFBQVdBTkFBQUFBb0FBZ0EwQUFRR0JBQVdBQUFBQlFZRUFCY0FBQUFLQmdFQUFRQUFCWUExQUFBQUNnQUNBRFVBQkFZRUFCWUFBQUFGQmdRQUdBQUFBQUFHQWdDQUFBQUFCWUEyQUFBQUNnQUNBRFlBQkFZRUFBOEFBQUFGQmdRQUdBQUFBQUFHQWdDQUFBQUFCWUEzQUFBQUNnQUNBRGNBQkFZRUFCZ0FBQUFGQmdRQUdRQUFBQW9HQVFBQkFBQUZnRGdBQUFBS0FBSUFPQUFFQmdRQUNRQUFBQVVHQkFBYUFBQUFDZ1lCQUFFQUFBV0FPUUFBQUFvQUFnQTVBQVFHQkFBYUFBQUFCUVlFQUJzQUFBQUFCZ0lBQWdBQUFBV0FPZ0FBQUFvQUFnQTZBQVFHQkFBYUFBQUFCUVlFQUJ3QUFBQUtCZ0VBQVFBQUI0QTlBQUFBQkFJUUFEbDhlditzbENBQU9YeDYveXE4RUFBS0FBSUFPd0FBQ2dJQUJBQUVDZ0lBQVFBTkFnd0FLcndRQURsOGV2OEFBQUFBRGdJTUFLeVVJQUE1ZkhyL0FBQUFBQThDREFBcXZCQUF1MVNLL3dBQUFBQUFBQWVBUGdBQUFBUUNFQUFjdmVMLzdVUFUveHk5NHYrbkZiLy9DZ0FDQUR3QUFBb0NBQVFBQkFvQ0FBRUFEUUlNQUtjVnYvOGN2ZUwvQUFBQUFBNENEQUR0UTlUL0hMM2kvd0FBQUFBUEFnd0FweFcvLzJMcjkvOEFBQUFBQUFBQUFBQUFBQUFBQUE9PQ==</t>
        </r>
      </text>
    </comment>
    <comment ref="J373" authorId="0">
      <text>
        <r>
          <rPr>
            <sz val="9"/>
            <color indexed="81"/>
            <rFont val="Tahoma"/>
            <family val="2"/>
          </rPr>
          <t>QzIwSDIyTjJPNHxNQVNURVIgU0hFRVRQaWN0dXJlIDIzM3xWbXBEUkRBeE1EQUVBd0lCQUFBQUFBQUFBQUFBQUFDQUFBQUFBQU1BRmdBQUFFTm9aVzFFY21GM0lERXlMakF1TWk0eE1EYzJCQUlRQUROc2FmOVRyQlgvMlc0dEFPMUU1d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9OcWh3NFdDQVFBQUFBa0FCZ0lCQUFBQUNRQUdRZ0FBQkFJQWdBQkFBOElBZ0FCQUFPQU9BQUFBQVFDRUFBemJHbi9VNndWLzlsdUxRRHRST2IvQklBQkFBQUFBQUlJQUFBQUxRREhEckwvQ2dBQ0FBSUFOd1FCQUFFQUFBU0FBZ0FBQUFBQ0NBQUFBQjRBdEJPWS93b0FBZ0FEQURjRUFRQUJBQUFFZ0FNQUFBQUFBZ2dBQUFBQUFMUVRtUDhLQUFJQUJBQUFBQVNBQkFBQUFBQUNDQUFBQVBIL29CaCsvd29BQWdBRkFBSUVBZ0FIQUNzRUFnQUJBRWdFQUFBM0JBRUFBUWFBQUFBQUFBQUNDQUM4Tyt6L29JQjYvd1FDRUFCV0ZlWC9vSUI2L3pTVDlQL1VzNEgvSXdnQkFBQUNCd0lBQUFBRkJ3RUFCQVFIQmdBQ0FBSUFBd0FBQnc0QUFRQUFBQU1BWUFESUFBTUFUa2dBQUFBQUJJQUZBQUFBQUFJSUFBQUFBQUNOSFdUL0NnQUNBQVlBQUFBRWdBWUFBQUFBQWdnQUFBQWVBSTBkWlA4S0FBSUFCd0FDQkFJQUNBQXJCQUlBQUFCSUJBQUFOd1FCQUFFR2dBQUFBQUFBQWdnQUFLQWhBSTAxWVA4RUFoQUFBR0FhQUkwMVlQK1p1U0VBamZWbi95TUlBUUFBQWdjQ0FBQUFBQWNOQUFFQUFBQURBR0FBeUFBREFFOEFBQUFBQklBSEFBQUFBQUlJQUFBQThmOTZJa3IvQ2dBQ0FBZ0FBQUFFZ0FnQUFBQUFBZ2dBQUFBQUFHY25NUDhLQUFJQUNRQUFBQVNBQ1FBQUFBQUNDQUFCQVBIL1V5d1cvd29BQWdBS0FBQUFCSUFLQUFBQUFBSUlBQUVBMC85VExCYi9DZ0FDQUFzQUFBQUVnQXNBQUFBQUFnZ0FBQURFLzJjbk1QOEtBQUlBREFBQUFBU0FEQUFBQUFBQ0NBQUJBTlAvZWlKSy93b0FBZ0FOQUFBQUJJQU5BQUFBQUFJSUFBRUF4UCtOSFdUL0NnQUNBQTRBQWdRQ0FBY0FLd1FDQUFFQVNBUUFBRGNFQVFBQkJvQUFBQUFBQUFJSUFEU1R4LytOaFdEL0JBSVFBTTFzd1ArTmhXRC9OSlBILy9UcmJ2OGpDQUVBQUFJSEFnQUFBQVVIQVFBQkFBY09BQUVBQUFBREFHQUF5QUFEQUU1SUFBQUFBQVNBRGdBQUFBQUNDQUFCQUtiL2pSMWsvd29BQWdBUEFBQUFCSUFQQUFBQUFBSUlBQUFBbC85Nklrci9DZ0FDQUJBQUFnUUNBQWdBS3dRQ0FBQUFTQVFBQURjRUFRQUJCb0FBQUFBQUFBSUlBQUNnbXY5Nk9rYi9CQUlRQUFCZ2svOTZPa2IvbXJtYS8zcjZUZjhqQ0FFQUFBSUhBZ0FBQUFBSERRQUJBQUFBQXdCZ0FNZ0FBd0JQQUFBQUFBU0FFQUFBQUFBQ0NBQUFBSmYvb0JoKy93b0FBZ0FSQUFBQUJJQVJBQUFBQUFJSUFBQUFwdiswRTVqL0NnQUNBQklBQUFBRWdCSUFBQUFBQWdnQUFBQ1gvOGNPc3Y4S0FBSUFFd0FBQUFTQUV3QUFBQUFDQ0FBQUFIbi94dzZ5L3dvQUFnQVVBQUFBQklBVUFBQUFBQUlJQUFBQWF2L2FDY3ovQ2dBQ0FCVUFOd1FCQUFFQUFBU0FGUUFBQUFBQ0NBQUFBR3IvdEJPWS93b0FBZ0FXQUFBQUJJQVdBQUFBQUFJSUFBQUFlZitnR0g3L0NnQUNBQmNBQUFBRWdCY0FBQUFBQWdnQUFRRHgvOGNPc3Y4S0FBSUFHQUFBQUFTQUdBQUFBQUFDQ0FBQkFOUC94dzZ5L3dvQUFnQVpBQUlFQWdBSUFDc0VBZ0FBQUVnRUFBQTNCQUVBQVFhQUFBQUFBQUFDQ0FBQm9OYi94eWF1L3dRQ0VBQUJZTS8veHlhdS81cTUxdi9INXJYL0l3Z0JBQUFDQndJQUFBQUFCdzBBQVFBQUFBTUFZQURJQUFNQVR3QUFBQUFFZ0JrQUFBQUFBZ2dBQUFBQUFOb0p6UDhLQUFJQUdnQUNCQUlBQ0FBckJBSUFBQUJJQkFBQU53UUJBQUVHZ0FBQUFBQUFBZ2dBQUtBREFOb2h5UDhFQWhBQUFXRDgvOW9oeVArWnVRTUEydUhQL3lNSUFRQUFBZ2NDQUFBQUFBY05BQUVBQUFBREFHQUF5QUFEQUU4QUFBQUFCSUFhQUFBQUFBSUlBQUVBOGYvdEJPYi9DZ0FDQUJzQU53UUJBQUVBQUFXQUhBQUFBQW9BQWdBY0FBUUdCQUFCQUFBQUJRWUVBQUlBQUFBS0JnRUFBUUFBQllBZEFBQUFDZ0FDQUIwQUJBWUVBQUlBQUFBRkJnUUFBd0FBQUFvR0FRQUJBQUFGZ0I0QUFBQUtBQUlBSGdBRUJnUUFBd0FBQUFVR0JBQUVBQUFBQ2dZQkFBRUFBQVdBSHdBQUFBb0FBZ0FmQUFRR0JBQUVBQUFBQlFZRUFBVUFBQUFLQmdFQUFRQUFCWUFnQUFBQUNnQUNBQ0FBQkFZRUFBVUFBQUFGQmdRQUJnQUFBQUFHQWdBQ0FBQUFCWUFoQUFBQUNnQUNBQ0VBQkFZRUFBVUFBQUFGQmdRQUJ3QUFBQW9HQVFBQkFBQUZnQ0lBQUFBS0FBSUFJZ0FFQmdRQUJ3QUFBQVVHQkFBSUFBQUFBQVlDQUlBQUFBQUZnQ01BQUFBS0FBSUFJd0FFQmdRQUNBQUFBQVVHQkFBSkFBQUFBQVlDQUlBQUFBQUZnQ1FBQUFBS0FBSUFKQUFFQmdRQUNRQUFBQVVHQkFBS0FBQUFBQVlDQUlBQUFBQUZnQ1VBQUFBS0FBSUFKUUFFQmdRQUNnQUFBQVVHQkFBTEFBQUFBQVlDQUlBQUFBQUZnQ1lBQUFBS0FBSUFKZ0FFQmdRQUN3QUFBQVVHQkFBTUFBQUFBQVlDQUlBQUFBQUZnQ2NBQUFBS0FBSUFKd0FFQmdRQUJ3QUFBQVVHQkFBTUFBQUFBQVlDQUlBQUFBQUZnQ2dBQUFBS0FBSUFLQUFFQmdRQURBQUFBQVVHQkFBTkFBQUFDZ1lCQUFFQUFBV0FLUUFBQUFvQUFnQXBBQVFHQkFBTkFBQUFCUVlFQUE0QUFBQUtCZ0VBQVFBQUJZQXFBQUFBQ2dBQ0FDb0FCQVlFQUE0QUFBQUZCZ1FBRHdBQUFBQUdBZ0FDQUFBQUJZQXJBQUFBQ2dBQ0FDc0FCQVlFQUE0QUFBQUZCZ1FBRUFBQUFBb0dBUUFCQUFBRmdDd0FBQUFLQUFJQUxBQUVCZ1FBRUFBQUFBVUdCQUFSQUFBQUFBWUNBSUFBQUFBRmdDMEFBQUFLQUFJQUxRQUVCZ1FBRVFBQUFBVUdCQUFTQUFBQUFBWUNBSUFBQUFBRmdDNEFBQUFLQUFJQUxnQUVCZ1FBRWdBQUFBVUdCQUFUQUFBQUFBWUNBSUFBQUFBRmdDOEFBQUFLQUFJQUx3QUVCZ1FBRXdBQUFBVUdCQUFVQUFBQUNnWUJBQUVBQUFXQU1BQUFBQW9BQWdBd0FBUUdCQUFUQUFBQUJRWUVBQlVBQUFBQUJnSUFnQUFBQUFXQU1RQUFBQW9BQWdBeEFBUUdCQUFWQUFBQUJRWUVBQllBQUFBQUJnSUFnQUFBQUFXQU1nQUFBQW9BQWdBeUFBUUdCQUFRQUFBQUJRWUVBQllBQUFBQUJnSUFnQUFBQUFXQU13QUFBQW9BQWdBekFBUUdCQUFEQUFBQUJRWUVBQmNBQUFBS0JnRUFBUUFBQllBMEFBQUFDZ0FDQURRQUJBWUVBQmNBQUFBRkJnUUFHQUFBQUFBR0FnQUNBQUFBQllBMUFBQUFDZ0FDQURVQUJBWUVBQmNBQUFBRkJnUUFHUUFBQUFvR0FRQUJBQUFGZ0RZQUFBQUtBQUlBTmdBRUJnUUFHUUFBQUFVR0JBQWFBQUFBQ2dZQkFBRUFBQWVBT1FBQUFBUUNFQUFCQU9ML3JWVkYvd0VBNHY5bkp6RC9DZ0FDQURjQUFBb0NBQVFBQkFvQ0FBRUFEUUlNQUdjbk1QOEJBT0wvQUFBQUFBNENEQUN0VlVYL0FRRGkvd0FBQUFBUEFnd0FaeWN3LzBjdTkvOEFBQUFBQUFBSGdEb0FBQUFFQWhBQUFBQ0kvL3BCcmY4QUFJai90Qk9ZL3dvQUFnQTRBQUFLQWdBRUFBUUtBZ0FCQUEwQ0RBQzBFNWovQUFDSS93QUFBQUFPQWd3QStrR3Qvd0FBaVA4QUFBQUFEd0lNQUxRVG1QOUhMcDMvQUFBQUFBQUFBQUFBQUFBQUFBQT0=</t>
        </r>
      </text>
    </comment>
    <comment ref="K373" authorId="0">
      <text>
        <r>
          <rPr>
            <sz val="9"/>
            <color indexed="81"/>
            <rFont val="Tahoma"/>
            <family val="2"/>
          </rPr>
          <t>QzIwSDIyTjJPNHxNQVNURVIgU0hFRVRQaWN0dXJlIDIzM3xWbXBEUkRBeE1EQUVBd0lCQUFBQUFBQUFBQUFBQUFDQUFBQUFBQU1BRmdBQUFFTm9aVzFFY21GM0lERXlMakF1TWk0eE1EYzJCQUlRQUROc2FmOVRyQlgvMlc0dEFPMUU1d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9OcWh3NFdDQVFBQUFBa0FCZ0lCQUFBQUNRQUdRZ0FBQkFJQWdBQkFBOElBZ0FCQUFPQU9BQUFBQVFDRUFBemJHbi9VNndWLzlsdUxRRHRST2IvQklBQkFBQUFBQUlJQUFBQUxRREhEckwvQ2dBQ0FBSUFOd1FCQUFFQUFBU0FBZ0FBQUFBQ0NBQUFBQjRBdEJPWS93b0FBZ0FEQURjRUFRQUJBQUFFZ0FNQUFBQUFBZ2dBQUFBQUFMUVRtUDhLQUFJQUJBQUFBQVNBQkFBQUFBQUNDQUFBQVBIL29CaCsvd29BQWdBRkFBSUVBZ0FIQUNzRUFnQUJBRWdFQUFBM0JBRUFBUWFBQUFBQUFBQUNDQUM4Tyt6L29JQjYvd1FDRUFCV0ZlWC9vSUI2L3pTVDlQL1VzNEgvSXdnQkFBQUNCd0lBQUFBRkJ3RUFCQVFIQmdBQ0FBSUFBd0FBQnc0QUFRQUFBQU1BWUFESUFBTUFUa2dBQUFBQUJJQUZBQUFBQUFJSUFBQUFBQUNOSFdUL0NnQUNBQVlBQUFBRWdBWUFBQUFBQWdnQUFBQWVBSTBkWlA4S0FBSUFCd0FDQkFJQUNBQXJCQUlBQUFCSUJBQUFOd1FCQUFFR2dBQUFBQUFBQWdnQUFLQWhBSTAxWVA4RUFoQUFBR0FhQUkwMVlQK1p1U0VBamZWbi95TUlBUUFBQWdjQ0FBQUFBQWNOQUFFQUFBQURBR0FBeUFBREFFOEFBQUFBQklBSEFBQUFBQUlJQUFBQThmOTZJa3IvQ2dBQ0FBZ0FBQUFFZ0FnQUFBQUFBZ2dBQUFBQUFHY25NUDhLQUFJQUNRQUFBQVNBQ1FBQUFBQUNDQUFCQVBIL1V5d1cvd29BQWdBS0FBQUFCSUFLQUFBQUFBSUlBQUVBMC85VExCYi9DZ0FDQUFzQUFBQUVnQXNBQUFBQUFnZ0FBQURFLzJjbk1QOEtBQUlBREFBQUFBU0FEQUFBQUFBQ0NBQUJBTlAvZWlKSy93b0FBZ0FOQUFBQUJJQU5BQUFBQUFJSUFBRUF4UCtOSFdUL0NnQUNBQTRBQWdRQ0FBY0FLd1FDQUFFQVNBUUFBRGNFQVFBQkJvQUFBQUFBQUFJSUFEU1R4LytOaFdEL0JBSVFBTTFzd1ArTmhXRC9OSlBILy9UcmJ2OGpDQUVBQUFJSEFnQUFBQVVIQVFBQkFBY09BQUVBQUFBREFHQUF5QUFEQUU1SUFBQUFBQVNBRGdBQUFBQUNDQUFCQUtiL2pSMWsvd29BQWdBUEFBQUFCSUFQQUFBQUFBSUlBQUFBbC85Nklrci9DZ0FDQUJBQUFnUUNBQWdBS3dRQ0FBQUFTQVFBQURjRUFRQUJCb0FBQUFBQUFBSUlBQUNnbXY5Nk9rYi9CQUlRQUFCZ2svOTZPa2IvbXJtYS8zcjZUZjhqQ0FFQUFBSUhBZ0FBQUFBSERRQUJBQUFBQXdCZ0FNZ0FBd0JQQUFBQUFBU0FFQUFBQUFBQ0NBQUFBSmYvb0JoKy93b0FBZ0FSQUFBQUJJQVJBQUFBQUFJSUFBQUFwdiswRTVqL0NnQUNBQklBQUFBRWdCSUFBQUFBQWdnQUFBQ1gvOGNPc3Y4S0FBSUFFd0FBQUFTQUV3QUFBQUFDQ0FBQUFIbi94dzZ5L3dvQUFnQVVBQUFBQklBVUFBQUFBQUlJQUFBQWF2L2FDY3ovQ2dBQ0FCVUFOd1FCQUFFQUFBU0FGUUFBQUFBQ0NBQUFBR3IvdEJPWS93b0FBZ0FXQUFBQUJJQVdBQUFBQUFJSUFBQUFlZitnR0g3L0NnQUNBQmNBQUFBRWdCY0FBQUFBQWdnQUFRRHgvOGNPc3Y4S0FBSUFHQUFBQUFTQUdBQUFBQUFDQ0FBQkFOUC94dzZ5L3dvQUFnQVpBQUlFQWdBSUFDc0VBZ0FBQUVnRUFBQTNCQUVBQVFhQUFBQUFBQUFDQ0FBQm9OYi94eWF1L3dRQ0VBQUJZTS8veHlhdS81cTUxdi9INXJYL0l3Z0JBQUFDQndJQUFBQUFCdzBBQVFBQUFBTUFZQURJQUFNQVR3QUFBQUFFZ0JrQUFBQUFBZ2dBQUFBQUFOb0p6UDhLQUFJQUdnQUNCQUlBQ0FBckJBSUFBQUJJQkFBQU53UUJBQUVHZ0FBQUFBQUFBZ2dBQUtBREFOb2h5UDhFQWhBQUFXRDgvOW9oeVArWnVRTUEydUhQL3lNSUFRQUFBZ2NDQUFBQUFBY05BQUVBQUFBREFHQUF5QUFEQUU4QUFBQUFCSUFhQUFBQUFBSUlBQUVBOGYvdEJPYi9DZ0FDQUJzQU53UUJBQUVBQUFXQUhBQUFBQW9BQWdBY0FBUUdCQUFCQUFBQUJRWUVBQUlBQUFBS0JnRUFBUUFBQllBZEFBQUFDZ0FDQUIwQUJBWUVBQUlBQUFBRkJnUUFBd0FBQUFvR0FRQUJBQUFGZ0I0QUFBQUtBQUlBSGdBRUJnUUFBd0FBQUFVR0JBQUVBQUFBQ2dZQkFBRUFBQVdBSHdBQUFBb0FBZ0FmQUFRR0JBQUVBQUFBQlFZRUFBVUFBQUFLQmdFQUFRQUFCWUFnQUFBQUNnQUNBQ0FBQkFZRUFBVUFBQUFGQmdRQUJnQUFBQUFHQWdBQ0FBQUFCWUFoQUFBQUNnQUNBQ0VBQkFZRUFBVUFBQUFGQmdRQUJ3QUFBQW9HQVFBQkFBQUZnQ0lBQUFBS0FBSUFJZ0FFQmdRQUJ3QUFBQVVHQkFBSUFBQUFBQVlDQUlBQUFBQUZnQ01BQUFBS0FBSUFJd0FFQmdRQUNBQUFBQVVHQkFBSkFBQUFBQVlDQUlBQUFBQUZnQ1FBQUFBS0FBSUFKQUFFQmdRQUNRQUFBQVVHQkFBS0FBQUFBQVlDQUlBQUFBQUZnQ1VBQUFBS0FBSUFKUUFFQmdRQUNnQUFBQVVHQkFBTEFBQUFBQVlDQUlBQUFBQUZnQ1lBQUFBS0FBSUFKZ0FFQmdRQUN3QUFBQVVHQkFBTUFBQUFBQVlDQUlBQUFBQUZnQ2NBQUFBS0FBSUFKd0FFQmdRQUJ3QUFBQVVHQkFBTUFBQUFBQVlDQUlBQUFBQUZnQ2dBQUFBS0FBSUFLQUFFQmdRQURBQUFBQVVHQkFBTkFBQUFDZ1lCQUFFQUFBV0FLUUFBQUFvQUFnQXBBQVFHQkFBTkFBQUFCUVlFQUE0QUFBQUtCZ0VBQVFBQUJZQXFBQUFBQ2dBQ0FDb0FCQVlFQUE0QUFBQUZCZ1FBRHdBQUFBQUdBZ0FDQUFBQUJZQXJBQUFBQ2dBQ0FDc0FCQVlFQUE0QUFBQUZCZ1FBRUFBQUFBb0dBUUFCQUFBRmdDd0FBQUFLQUFJQUxBQUVCZ1FBRUFBQUFBVUdCQUFSQUFBQUFBWUNBSUFBQUFBRmdDMEFBQUFLQUFJQUxRQUVCZ1FBRVFBQUFBVUdCQUFTQUFBQUFBWUNBSUFBQUFBRmdDNEFBQUFLQUFJQUxnQUVCZ1FBRWdBQUFBVUdCQUFUQUFBQUFBWUNBSUFBQUFBRmdDOEFBQUFLQUFJQUx3QUVCZ1FBRXdBQUFBVUdCQUFVQUFBQUNnWUJBQUVBQUFXQU1BQUFBQW9BQWdBd0FBUUdCQUFUQUFBQUJRWUVBQlVBQUFBQUJnSUFnQUFBQUFXQU1RQUFBQW9BQWdBeEFBUUdCQUFWQUFBQUJRWUVBQllBQUFBQUJnSUFnQUFBQUFXQU1nQUFBQW9BQWdBeUFBUUdCQUFRQUFBQUJRWUVBQllBQUFBQUJnSUFnQUFBQUFXQU13QUFBQW9BQWdBekFBUUdCQUFEQUFBQUJRWUVBQmNBQUFBS0JnRUFBUUFBQllBMEFBQUFDZ0FDQURRQUJBWUVBQmNBQUFBRkJnUUFHQUFBQUFBR0FnQUNBQUFBQllBMUFBQUFDZ0FDQURVQUJBWUVBQmNBQUFBRkJnUUFHUUFBQUFvR0FRQUJBQUFGZ0RZQUFBQUtBQUlBTmdBRUJnUUFHUUFBQUFVR0JBQWFBQUFBQ2dZQkFBRUFBQWVBT1FBQUFBUUNFQUFCQU9ML3JWVkYvd0VBNHY5bkp6RC9DZ0FDQURjQUFBb0NBQVFBQkFvQ0FBRUFEUUlNQUdjbk1QOEJBT0wvQUFBQUFBNENEQUN0VlVYL0FRRGkvd0FBQUFBUEFnd0FaeWN3LzBjdTkvOEFBQUFBQUFBSGdEb0FBQUFFQWhBQUFBQ0kvL3BCcmY4QUFJai90Qk9ZL3dvQUFnQTRBQUFLQWdBRUFBUUtBZ0FCQUEwQ0RBQzBFNWovQUFDSS93QUFBQUFPQWd3QStrR3Qvd0FBaVA4QUFBQUFEd0lNQUxRVG1QOUhMcDMvQUFBQUFBQUFBQUFBQUFBQUFBQT0=</t>
        </r>
      </text>
    </comment>
    <comment ref="J374" authorId="0">
      <text>
        <r>
          <rPr>
            <sz val="9"/>
            <color indexed="81"/>
            <rFont val="Tahoma"/>
            <family val="2"/>
          </rPr>
          <t>QzE3SDE0RjNONU9TfE1BU1RFUiBTSEVFVFBpY3R1cmUgNjk5fFZtcERSREF4TURBRUF3SUJBQUFBQUFBQUFBQUFBQUNBQUFBQUFBTUFGZ0FBQUVOb1pXMUVjbUYzSURFeUxqQXVNaTR4TURjMkJBSVFBRGhSay8rMDM1VC9Sc29lQUlBUzB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kI0YlFZV0NBUUFBQUFrQUJnSUJBQUFBQ1FBR1FnQUFCQUlBZ0FCQUE4SUFnQUJBQU9BT3dBQUFBUUNFQUE0VVpQL3ROK1UvMGJLSGdDQUV0SUFCSUFCQUFBQUFBSUlBRWlGay8vcW4zb0FDZ0FDQUFJQU53UUJBQUVBQUFTQUFnQUFBQUFDQ0FCUTdhNy9MV3h1QUFvQUFnQURBQUFBQklBREFBQUFBQUlJQUdQb3lQOHRiSDBBQ2dBQ0FBUUFBQUFFZ0FRQUFBQUFBZ2dBS2d2TS94dENtd0FLQUFJQUJRQUNCQUlBRUFBckJBSUFBQUJJQkFBQU53UUJBQUVHZ0FBQUFBQUFBZ2dBS3F2UC94dm1sd0FFQWhBQUttdkkveHZtbHdERXhNLy9nWXllQUNNSUFRQUFBZ2NDQUFBQUFBY05BQUVBQUFBREFHQUF5QUFEQUZNQUFBQUFCSUFGQUFBQUFBSUlBREp6NS8vWGRhY0FDZ0FDQUFZQUFBQUVnQVlBQUFBQUFnZ0ErWlhxLzhWTHhRQUtBQUlBQndBQ0JBSUFCd0FyQkFJQUFBQklCQUFBTndRQkFBRUdnQUFBQUFBQUFnZ0FMQ251LzhXendRQUVBaEFBeGdMbi84V3p3UUFzS2U3LytPYklBQ01JQVFBQUFnY0NBQUFBQUFjTkFBRUFBQUFEQUdBQXlBQURBRTRBQUFBQUJJQUhBQUFBQUFJSUFBRCtCUUNDZjlFQUNnQUNBQWdBTndRQkFBRUFBQVNBQ0FBQUFBQUNDQUJBUXg0QVVkMi9BQW9BQWdBSkFEY0VBUUFCQUFBRWdBa0FBQUFBQWdnQWVDQWJBR01Ib2dBS0FBSUFDZ0EzQkFFQUFRQUFCSUFLQUFBQUFBSUlBSEs0Ly8rbTA1VUFDZ0FDQUFzQUFnUUNBQWNBS3dRQ0FBQUFTQVFBQURjRUFRQUJCb0FBQUFBQUFBSUlBS1JMQXdDbU81SUFCQUlRQUQ4bC9QK21PNUlBcEVzREFOcHVtUUFqQ0FFQUFBSUhBZ0FBQUFBSERRQUJBQUFBQXdCZ0FNZ0FBd0JPQUFBQUFBU0FDd0FBQUFBQ0NBQzlNOS8vUVZscEFBb0FBZ0FNQUFBQUJJQU1BQUFBQUFJSUFPcUwvUDhFbG04QUNnQUNBQTBBTndRQkFBRUFBQVNBRFFBQUFBQUNDQUFUS3JYL0FCUlJBQW9BQWdBT0FBSUVBZ0FIQUNzRUFnQUFBRWdFQUFBM0JBRUFBUWFBQUFBQUFBQUNDQUJHdmJqL0FIeE5BQVFDRUFEZ2xySC9BSHhOQUVhOXVQODByMVFBSXdnQkFBQUNCd0lBQUFBQUJ3MEFBUUFBQUFNQVlBRElBQU1BVGdBQUFBQUVnQTRBQUFBQUFnZ0FBUURUL3pueFRRQUtBQUlBRHdBQ0JBSUFCd0FyQkFJQUFBQklCQUFBQm9BQUFBQUFBQUlJQURTVDF2ODVXVW9BQkFJUUFNMXN6Lzg1V1VvQU5KUFcvMnlNVVFBakNBRUFBQUlIQWdBQUFBQUhEUUFCQUFBQUF3QmdBTWdBQXdCT0FBQUFBQVNBRHdBQUFBQUNDQUFCQU9ML0p2WXpBQW9BQWdBUUFBQUFCSUFRQUFBQUFBSUlBQUFBMC84VCt4a0FDZ0FDQUJFQUFnUUNBQWNBS3dRQ0FBRUFTQVFBQURjRUFRQUJCb0FBQUFBQUFBSUlBTHc3enY4VFl4WUFCQUlRQUZZVngvOFRZeFlBTkpQVy8wYVdIUUFqQ0FFQUFBSUhBZ0FBQUFVSEFRQUVCQWNHQUFJQUFnQURBQUFIRGdBQkFBQUFBd0JnQU1nQUF3Qk9TQUFBQUFBRWdCRUFBQUFBQWdnQUFBRGkvd0FBQUFBS0FBSUFFZ0FBQUFTQUVnQUFBQUFDQ0FBQUFBQUFBQUFBQUFvQUFnQVRBRGNFQVFBQkFBQUVnQk1BQUFBQUFnZ0EvLzhPQU8wRTV2OEtBQUlBRkFBM0JBRUFBUUFBQklBVUFBQUFBQUlJQUFBQUFBRGFDY3ovQ2dBQ0FCVUFOd1FCQUFFQUFBU0FGUUFBQUFBQ0NBQUFBT0wvMmduTS93b0FBZ0FXQUFBQUJJQVdBQUFBQUFJSUFBQUEwLy9IRHJML0NnQUNBQmNBQUFBRWdCY0FBQUFBQWdnQUFBQzEvOGNPc3Y4S0FBSUFHQUFDQkFJQUNRQXJCQUlBQUFCSUJBQUFOd1FCQUFFR2dBQUFBQUFBQWdnQU5KTzQvOGZhcnY4RUFoQUF6V3l4LzhmYXJ2ODBrN2ovWVBTMC95TUlBUUFBQWdjQ0FBQUFBQWNOQUFFQUFBQURBR0FBeUFBREFFWUFBQUFBQklBWUFBQUFBQUlJQUFBQXhQKzBFNWovQ2dBQ0FCa0FBZ1FDQUFrQUt3UUNBQUFBU0FRQUFEY0VBUUFCQm9BQUFBQUFBQUlJQURTVHgvKzAzNVQvQkFJUUFNMXN3UCswMzVUL05KUEgvMDM1bXY4akNBRUFBQUlIQWdBQUFBQUhEUUFCQUFBQUF3QmdBTWdBQXdCR0FBQUFBQVNBR1FBQUFBQUNDQUFBQU9ML3RCT1kvd29BQWdBYUFBSUVBZ0FKQUNzRUFnQUFBRWdFQUFBM0JBRUFBUWFBQUFBQUFBQUNDQUEwaytYL3ROK1Uvd1FDRUFETmJONy90TitVL3pTVDVmOU4rWnIvSXdnQkFBQUNCd0lBQUFBQUJ3MEFBUUFBQUFNQVlBRElBQU1BUmdBQUFBQUVnQm9BQUFBQUFnZ0FBQURULyswRTV2OEtBQUlBR3dBM0JBRUFBUUFBQklBYkFBQUFBQUlJQUFBQUFBQW05ak1BQ2dBQ0FCd0FBZ1FDQUFnQUt3UUNBQUFBU0FRQUFEY0VBUUFCQm9BQUFBQUFBQUlJQUFDZ0F3QW1EakFBQkFJUUFBQmcvUDhtRGpBQW1ia0RBQ2JPTndBakNBRUFBQUlIQWdBQUFBQUhEUUFCQUFBQUF3QmdBTWdBQXdCUEFBQUFBQVdBSFFBQUFBb0FBZ0FkQUFRR0JBQUJBQUFBQlFZRUFBSUFBQUFLQmdFQUFRQUFCWUFlQUFBQUNnQUNBQjRBQkFZRUFBSUFBQUFGQmdRQUF3QUFBQW9HQVFBQkFBQUZnQjhBQUFBS0FBSUFId0FFQmdRQUF3QUFBQVVHQkFBRUFBQUFDZ1lCQUFFQUFBV0FJQUFBQUFvQUFnQWdBQVFHQkFBRUFBQUFCUVlFQUFVQUFBQUtCZ0VBQVFBQUJZQWhBQUFBQ2dBQ0FDRUFCQVlFQUFVQUFBQUZCZ1FBQmdBQUFBQUdBZ0FDQUFNR0FnQUNBQXNHRUFBZ0FBQUFKZ0FBQUNJQUFBQUFBQUFBQUFBRmdDSUFBQUFLQUFJQUlnQUVCZ1FBQmdBQUFBVUdCQUFIQUFBQUNnWUJBQUVBQUFXQUl3QUFBQW9BQWdBakFBUUdCQUFIQUFBQUJRWUVBQWdBQUFBQUJnSUFBZ0FEQmdJQUFnQUxCaEFBQUFBQUFDSUFBQUFrQUFBQUFBQUFBQUFBQllBa0FBQUFDZ0FDQUNRQUJBWUVBQWdBQUFBRkJnUUFDUUFBQUFvR0FRQUJBQUFGZ0NVQUFBQUtBQUlBSlFBRUJnUUFDUUFBQUFVR0JBQUtBQUFBQUFZQ0FBSUFBd1lDQUFJQUN3WVFBQUFBQUFBa0FBQUFKZ0FBQUFBQUFBQUFBQVdBSmdBQUFBb0FBZ0FtQUFRR0JBQUZBQUFBQlFZRUFBb0FBQUFLQmdFQUFRQUFCWUFuQUFBQUNnQUNBQ2NBQkFZRUFBTUFBQUFGQmdRQUN3QUFBQUFHQWdBQ0FBTUdBZ0FDQUFzR0VBQWZBQUFBSGdBQUFDc0FBQUFvQUFBQUFBQUZnQ2dBQUFBS0FBSUFLQUFFQmdRQUN3QUFBQVVHQkFBTUFBQUFDZ1lCQUFFQUFBV0FLUUFBQUFvQUFnQXBBQVFHQkFBQ0FBQUFCUVlFQUEwQUFBQUFCZ0lBQWdBREJnSUFBUUFMQmhBQUhnQUFBQjBBQUFBQUFBQUFLZ0FBQUFBQUJZQXFBQUFBQ2dBQ0FDb0FCQVlFQUEwQUFBQUZCZ1FBRGdBQUFBb0dBUUFCQUFBRmdDc0FBQUFLQUFJQUt3QUVCZ1FBQ3dBQUFBVUdCQUFPQUFBQUNnWUJBQUVBQUFXQUxBQUFBQW9BQWdBc0FBUUdCQUFPQUFBQUJRWUVBQThBQUFBS0JnRUFBUUFBQllBdEFBQUFDZ0FDQUMwQUJBWUVBQThBQUFBRkJnUUFFQUFBQUFvR0FRQUJBQUFGZ0M0QUFBQUtBQUlBTGdBRUJnUUFFQUFBQUFVR0JBQVJBQUFBQ2dZQkFBRUFBQVdBTHdBQUFBb0FBZ0F2QUFRR0JBQVJBQUFBQlFZRUFCSUFBQUFBQmdJQUFnQURCZ0lBQWdBTEJoQUFMZ0FBQURnQUFBQXdBQUFBQUFBQUFBQUFCWUF3QUFBQUNnQUNBREFBQkFZRUFCSUFBQUFGQmdRQUV3QUFBQW9HQVFBQkFBQUZnREVBQUFBS0FBSUFNUUFFQmdRQUV3QUFBQVVHQkFBVUFBQUFBQVlDQUFJQUF3WUNBQUlBQ3dZUUFBQUFBQUF3QUFBQU1nQUFBQUFBQUFBQUFBV0FNZ0FBQUFvQUFnQXlBQVFHQkFBVUFBQUFCUVlFQUJVQUFBQUtCZ0VBQVFBQUJZQXpBQUFBQ2dBQ0FETUFCQVlFQUJVQUFBQUZCZ1FBRmdBQUFBb0dBUUFCQUFBRmdEUUFBQUFLQUFJQU5BQUVCZ1FBRmdBQUFBVUdCQUFYQUFBQUNnWUJBQUVBQUFXQU5RQUFBQW9BQWdBMUFBUUdCQUFXQUFBQUJRWUVBQmdBQUFBS0JnRUFBUUFBQllBMkFBQUFDZ0FDQURZQUJBWUVBQllBQUFBRkJnUUFHUUFBQUFvR0FRQUJBQUFGZ0RjQUFBQUtBQUlBTndBRUJnUUFGUUFBQUFVR0JBQWFBQUFBQUFZQ0FBSUFBd1lDQUFJQUN3WVFBRE1BQUFBeUFBQUFPQUFBQUFBQUFBQUFBQVdBT0FBQUFBb0FBZ0E0QUFRR0JBQVJBQUFBQlFZRUFCb0FBQUFLQmdFQUFRQUFCWUE1QUFBQUNnQUNBRGtBQkFZRUFBOEFBQUFGQmdRQUd3QUFBQUFHQWdBQ0FBQUFBQUFBQUFBQUFBQT0=</t>
        </r>
      </text>
    </comment>
    <comment ref="K374" authorId="0">
      <text>
        <r>
          <rPr>
            <sz val="9"/>
            <color indexed="81"/>
            <rFont val="Tahoma"/>
            <family val="2"/>
          </rPr>
          <t>QzE3SDE0RjNONU9TfE1BU1RFUiBTSEVFVFBpY3R1cmUgNjk5fFZtcERSREF4TURBRUF3SUJBQUFBQUFBQUFBQUFBQUNBQUFBQUFBTUFGZ0FBQUVOb1pXMUVjbUYzSURFeUxqQXVNaTR4TURjMkJBSVFBRGhSay8rMDM1VC9Sc29lQUlBUzB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kI0YlFZV0NBUUFBQUFrQUJnSUJBQUFBQ1FBR1FnQUFCQUlBZ0FCQUE4SUFnQUJBQU9BT3dBQUFBUUNFQUE0VVpQL3ROK1UvMGJLSGdDQUV0SUFCSUFCQUFBQUFBSUlBRWlGay8vcW4zb0FDZ0FDQUFJQU53UUJBQUVBQUFTQUFnQUFBQUFDQ0FCUTdhNy9MV3h1QUFvQUFnQURBQUFBQklBREFBQUFBQUlJQUdQb3lQOHRiSDBBQ2dBQ0FBUUFBQUFFZ0FRQUFBQUFBZ2dBS2d2TS94dENtd0FLQUFJQUJRQUNCQUlBRUFBckJBSUFBQUJJQkFBQU53UUJBQUVHZ0FBQUFBQUFBZ2dBS3F2UC94dm1sd0FFQWhBQUttdkkveHZtbHdERXhNLy9nWXllQUNNSUFRQUFBZ2NDQUFBQUFBY05BQUVBQUFBREFHQUF5QUFEQUZNQUFBQUFCSUFGQUFBQUFBSUlBREp6NS8vWGRhY0FDZ0FDQUFZQUFBQUVnQVlBQUFBQUFnZ0ErWlhxLzhWTHhRQUtBQUlBQndBQ0JBSUFCd0FyQkFJQUFBQklCQUFBTndRQkFBRUdnQUFBQUFBQUFnZ0FMQ251LzhXendRQUVBaEFBeGdMbi84V3p3UUFzS2U3LytPYklBQ01JQVFBQUFnY0NBQUFBQUFjTkFBRUFBQUFEQUdBQXlBQURBRTRBQUFBQUJJQUhBQUFBQUFJSUFBRCtCUUNDZjlFQUNnQUNBQWdBTndRQkFBRUFBQVNBQ0FBQUFBQUNDQUJBUXg0QVVkMi9BQW9BQWdBSkFEY0VBUUFCQUFBRWdBa0FBQUFBQWdnQWVDQWJBR01Ib2dBS0FBSUFDZ0EzQkFFQUFRQUFCSUFLQUFBQUFBSUlBSEs0Ly8rbTA1VUFDZ0FDQUFzQUFnUUNBQWNBS3dRQ0FBQUFTQVFBQURjRUFRQUJCb0FBQUFBQUFBSUlBS1JMQXdDbU81SUFCQUlRQUQ4bC9QK21PNUlBcEVzREFOcHVtUUFqQ0FFQUFBSUhBZ0FBQUFBSERRQUJBQUFBQXdCZ0FNZ0FBd0JPQUFBQUFBU0FDd0FBQUFBQ0NBQzlNOS8vUVZscEFBb0FBZ0FNQUFBQUJJQU1BQUFBQUFJSUFPcUwvUDhFbG04QUNnQUNBQTBBTndRQkFBRUFBQVNBRFFBQUFBQUNDQUFUS3JYL0FCUlJBQW9BQWdBT0FBSUVBZ0FIQUNzRUFnQUFBRWdFQUFBM0JBRUFBUWFBQUFBQUFBQUNDQUJHdmJqL0FIeE5BQVFDRUFEZ2xySC9BSHhOQUVhOXVQODByMVFBSXdnQkFBQUNCd0lBQUFBQUJ3MEFBUUFBQUFNQVlBRElBQU1BVGdBQUFBQUVnQTRBQUFBQUFnZ0FBUURUL3pueFRRQUtBQUlBRHdBQ0JBSUFCd0FyQkFJQUFBQklCQUFBQm9BQUFBQUFBQUlJQURTVDF2ODVXVW9BQkFJUUFNMXN6Lzg1V1VvQU5KUFcvMnlNVVFBakNBRUFBQUlIQWdBQUFBQUhEUUFCQUFBQUF3QmdBTWdBQXdCT0FBQUFBQVNBRHdBQUFBQUNDQUFCQU9ML0p2WXpBQW9BQWdBUUFBQUFCSUFRQUFBQUFBSUlBQUFBMC84VCt4a0FDZ0FDQUJFQUFnUUNBQWNBS3dRQ0FBRUFTQVFBQURjRUFRQUJCb0FBQUFBQUFBSUlBTHc3enY4VFl4WUFCQUlRQUZZVngvOFRZeFlBTkpQVy8wYVdIUUFqQ0FFQUFBSUhBZ0FBQUFVSEFRQUVCQWNHQUFJQUFnQURBQUFIRGdBQkFBQUFBd0JnQU1nQUF3Qk9TQUFBQUFBRWdCRUFBQUFBQWdnQUFBRGkvd0FBQUFBS0FBSUFFZ0FBQUFTQUVnQUFBQUFDQ0FBQUFBQUFBQUFBQUFvQUFnQVRBRGNFQVFBQkFBQUVnQk1BQUFBQUFnZ0EvLzhPQU8wRTV2OEtBQUlBRkFBM0JBRUFBUUFBQklBVUFBQUFBQUlJQUFBQUFBRGFDY3ovQ2dBQ0FCVUFOd1FCQUFFQUFBU0FGUUFBQUFBQ0NBQUFBT0wvMmduTS93b0FBZ0FXQUFBQUJJQVdBQUFBQUFJSUFBQUEwLy9IRHJML0NnQUNBQmNBQUFBRWdCY0FBQUFBQWdnQUFBQzEvOGNPc3Y4S0FBSUFHQUFDQkFJQUNRQXJCQUlBQUFCSUJBQUFOd1FCQUFFR2dBQUFBQUFBQWdnQU5KTzQvOGZhcnY4RUFoQUF6V3l4LzhmYXJ2ODBrN2ovWVBTMC95TUlBUUFBQWdjQ0FBQUFBQWNOQUFFQUFBQURBR0FBeUFBREFFWUFBQUFBQklBWUFBQUFBQUlJQUFBQXhQKzBFNWovQ2dBQ0FCa0FBZ1FDQUFrQUt3UUNBQUFBU0FRQUFEY0VBUUFCQm9BQUFBQUFBQUlJQURTVHgvKzAzNVQvQkFJUUFNMXN3UCswMzVUL05KUEgvMDM1bXY4akNBRUFBQUlIQWdBQUFBQUhEUUFCQUFBQUF3QmdBTWdBQXdCR0FBQUFBQVNBR1FBQUFBQUNDQUFBQU9ML3RCT1kvd29BQWdBYUFBSUVBZ0FKQUNzRUFnQUFBRWdFQUFBM0JBRUFBUWFBQUFBQUFBQUNDQUEwaytYL3ROK1Uvd1FDRUFETmJONy90TitVL3pTVDVmOU4rWnIvSXdnQkFBQUNCd0lBQUFBQUJ3MEFBUUFBQUFNQVlBRElBQU1BUmdBQUFBQUVnQm9BQUFBQUFnZ0FBQURULyswRTV2OEtBQUlBR3dBM0JBRUFBUUFBQklBYkFBQUFBQUlJQUFBQUFBQW05ak1BQ2dBQ0FCd0FBZ1FDQUFnQUt3UUNBQUFBU0FRQUFEY0VBUUFCQm9BQUFBQUFBQUlJQUFDZ0F3QW1EakFBQkFJUUFBQmcvUDhtRGpBQW1ia0RBQ2JPTndBakNBRUFBQUlIQWdBQUFBQUhEUUFCQUFBQUF3QmdBTWdBQXdCUEFBQUFBQVdBSFFBQUFBb0FBZ0FkQUFRR0JBQUJBQUFBQlFZRUFBSUFBQUFLQmdFQUFRQUFCWUFlQUFBQUNnQUNBQjRBQkFZRUFBSUFBQUFGQmdRQUF3QUFBQW9HQVFBQkFBQUZnQjhBQUFBS0FBSUFId0FFQmdRQUF3QUFBQVVHQkFBRUFBQUFDZ1lCQUFFQUFBV0FJQUFBQUFvQUFnQWdBQVFHQkFBRUFBQUFCUVlFQUFVQUFBQUtCZ0VBQVFBQUJZQWhBQUFBQ2dBQ0FDRUFCQVlFQUFVQUFBQUZCZ1FBQmdBQUFBQUdBZ0FDQUFNR0FnQUNBQXNHRUFBZ0FBQUFKZ0FBQUNJQUFBQUFBQUFBQUFBRmdDSUFBQUFLQUFJQUlnQUVCZ1FBQmdBQUFBVUdCQUFIQUFBQUNnWUJBQUVBQUFXQUl3QUFBQW9BQWdBakFBUUdCQUFIQUFBQUJRWUVBQWdBQUFBQUJnSUFBZ0FEQmdJQUFnQUxCaEFBQUFBQUFDSUFBQUFrQUFBQUFBQUFBQUFBQllBa0FBQUFDZ0FDQUNRQUJBWUVBQWdBQUFBRkJnUUFDUUFBQUFvR0FRQUJBQUFGZ0NVQUFBQUtBQUlBSlFBRUJnUUFDUUFBQUFVR0JBQUtBQUFBQUFZQ0FBSUFBd1lDQUFJQUN3WVFBQUFBQUFBa0FBQUFKZ0FBQUFBQUFBQUFBQVdBSmdBQUFBb0FBZ0FtQUFRR0JBQUZBQUFBQlFZRUFBb0FBQUFLQmdFQUFRQUFCWUFuQUFBQUNnQUNBQ2NBQkFZRUFBTUFBQUFGQmdRQUN3QUFBQUFHQWdBQ0FBTUdBZ0FDQUFzR0VBQWZBQUFBSGdBQUFDc0FBQUFvQUFBQUFBQUZnQ2dBQUFBS0FBSUFLQUFFQmdRQUN3QUFBQVVHQkFBTUFBQUFDZ1lCQUFFQUFBV0FLUUFBQUFvQUFnQXBBQVFHQkFBQ0FBQUFCUVlFQUEwQUFBQUFCZ0lBQWdBREJnSUFBUUFMQmhBQUhnQUFBQjBBQUFBQUFBQUFLZ0FBQUFBQUJZQXFBQUFBQ2dBQ0FDb0FCQVlFQUEwQUFBQUZCZ1FBRGdBQUFBb0dBUUFCQUFBRmdDc0FBQUFLQUFJQUt3QUVCZ1FBQ3dBQUFBVUdCQUFPQUFBQUNnWUJBQUVBQUFXQUxBQUFBQW9BQWdBc0FBUUdCQUFPQUFBQUJRWUVBQThBQUFBS0JnRUFBUUFBQllBdEFBQUFDZ0FDQUMwQUJBWUVBQThBQUFBRkJnUUFFQUFBQUFvR0FRQUJBQUFGZ0M0QUFBQUtBQUlBTGdBRUJnUUFFQUFBQUFVR0JBQVJBQUFBQ2dZQkFBRUFBQVdBTHdBQUFBb0FBZ0F2QUFRR0JBQVJBQUFBQlFZRUFCSUFBQUFBQmdJQUFnQURCZ0lBQWdBTEJoQUFMZ0FBQURnQUFBQXdBQUFBQUFBQUFBQUFCWUF3QUFBQUNnQUNBREFBQkFZRUFCSUFBQUFGQmdRQUV3QUFBQW9HQVFBQkFBQUZnREVBQUFBS0FBSUFNUUFFQmdRQUV3QUFBQVVHQkFBVUFBQUFBQVlDQUFJQUF3WUNBQUlBQ3dZUUFBQUFBQUF3QUFBQU1nQUFBQUFBQUFBQUFBV0FNZ0FBQUFvQUFnQXlBQVFHQkFBVUFBQUFCUVlFQUJVQUFBQUtCZ0VBQVFBQUJZQXpBQUFBQ2dBQ0FETUFCQVlFQUJVQUFBQUZCZ1FBRmdBQUFBb0dBUUFCQUFBRmdEUUFBQUFLQUFJQU5BQUVCZ1FBRmdBQUFBVUdCQUFYQUFBQUNnWUJBQUVBQUFXQU5RQUFBQW9BQWdBMUFBUUdCQUFXQUFBQUJRWUVBQmdBQUFBS0JnRUFBUUFBQllBMkFBQUFDZ0FDQURZQUJBWUVBQllBQUFBRkJnUUFHUUFBQUFvR0FRQUJBQUFGZ0RjQUFBQUtBQUlBTndBRUJnUUFGUUFBQUFVR0JBQWFBQUFBQUFZQ0FBSUFBd1lDQUFJQUN3WVFBRE1BQUFBeUFBQUFPQUFBQUFBQUFBQUFBQVdBT0FBQUFBb0FBZ0E0QUFRR0JBQVJBQUFBQlFZRUFCb0FBQUFLQmdFQUFRQUFCWUE1QUFBQUNnQUNBRGtBQkFZRUFBOEFBQUFGQmdRQUd3QUFBQUFHQWdBQ0FBQUFBQUFBQUFBQUFBQT0=</t>
        </r>
      </text>
    </comment>
    <comment ref="J375" authorId="0">
      <text>
        <r>
          <rPr>
            <sz val="9"/>
            <color indexed="81"/>
            <rFont val="Tahoma"/>
            <family val="2"/>
          </rPr>
          <t>QzIySDE2QnJOM098TUFTVEVSIFNIRUVUUGljdHVyZSA0NDN8Vm1wRFJEQXhNREFFQXdJQkFBQUFBQUFBQUFBQUFBQ0FBQUFBQUFNQUZnQUFBRU5vWlcxRWNtRjNJREV5TGpBdU1pNHhNRGMyQkFJUUFETnN0UDh0TmFuL3paT2xBSE1pb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HZ3F0eElXQ0FRQUFBQWtBQmdJQkFBQUFDUUFHUWdBQUJBSUFnQUJBQThJQWdBQkFBT0FQQUFBQUFRQ0VBQXpiTFQvTFRXcC84MlRwUUJ6SXB3QUJJQUJBQUFBQUFJSUFBRUF0Zjl6NHBzQUNnQUNBQUlBTndRQkFBRUFBQVNBQWdBQUFBQUNDQUFCQU1UL1lPZUJBQW9BQWdBREFBQUFCSUFEQUFBQUFBSUlBQUVBNHY5ZzU0RUFDZ0FDQUFRQUFBQUVnQVFBQUFBQUFnZ0FBUUR4LzB6c1p3QUtBQUlBQlFBQUFBU0FCUUFBQUFBQ0NBQUJBT0wvT2ZGTkFBb0FBZ0FHQUFBQUJJQUdBQUFBQUFJSUFBRUF4UDg1OFUwQUNnQUNBQWNBQUFBRWdBY0FBQUFBQWdnQUFRQzEvMHpzWndBS0FBSUFDQUFBQUFTQUNBQUFBQUFDQ0FBQkFQSC9Kdll6QUFvQUFnQUpBQUFBQklBSkFBQUFBQUlJQUFBQUR3QW05ak1BQ2dBQ0FBb0FBQUFFZ0FvQUFBQUFBZ2dBQUFBZUFCUDdHUUFLQUFJQUN3QUFBQVNBQ3dBQUFBQUNDQUFBQUE4QUFBQUFBQW9BQWdBTUFBQUFCSUFNQUFBQUFBSUlBUC8vSFFEdEJPYi9DZ0FDQUEwQUFBQUVnQTBBQUFBQUFnZ0EvLzhPQU5vSnpQOEtBQUlBRGdBQUFBU0FEZ0FBQUFBQ0NBQUFBUEgvMmduTS93b0FBZ0FQQUFBQUJJQVBBQUFBQUFJSUFBQUE0di90Qk9iL0NnQUNBQkFBQUFBRWdCQUFBQUFBQWdnQUFBRHgvd0FBQUFBS0FBSUFFUUFBQUFTQUVRQUFBQUFDQ0FBQkFPTC9FL3NaQUFvQUFnQVNBQUlFQWdBSEFDc0VBZ0FBQUVnRUFBQUdnQUFBQUFBQUFnZ0FOSlBsL3hOakZnQUVBaEFBeld6ZS94TmpGZ0EwaytYL1JwWWRBQ01JQVFBQUFnY0NBQUFBQUFjTkFBRUFBQUFEQUdBQXlBQURBRTRBQUFBQUJJQVNBQUFBQUFJSUFQLy9IUURIRHJML0NnQUNBQk1BQWdRQ0FDTUFLd1FDQUFBQVNBUUFBRGNFQVFBQkJvQUFBQUFBQUFJSUFET1RJUURIVHJQL0JBSVFBTXhzR2dBdE5hbi9NNU1oQU1kT3MvOGpDQUVBL3dFSEFRRC9BZ2NDQUFBQUJRY0JBQU1BQnc0QUFRQUFBQU1BWUFESUFBTUFRbklBQUFBQUJJQVRBQUFBQUFJSUFBQUFQQUFUK3hrQUNnQUNBQlFBQUFBRWdCUUFBQUFBQWdnQUFBQkxBQUFBQUFBS0FBSUFGUUFDQkFJQUNBQXJCQUlBQUFCSUJBQUFOd1FCQUFFR2dBQUFBQUFBQWdnQUFLQk9BQUFZL1A4RUFoQUFBR0JIQUFBWS9QK1p1VTRBLzljREFDTUlBUUFBQWdjQ0FBQUFBQWNOQUFFQUFBQURBR0FBeUFBREFFOEFBQUFBQklBVkFBQUFBQUlJQUFBQVN3QW05ak1BQ2dBQ0FCWUFBZ1FDQUFjQUt3UUNBQUVBU0FRQUFEY0VBUUFCQm9BQUFBQUFBQUlJQURPVFRnQW1YakFBQkFJUUFNeHNSd0FtWGpBQU01Tk9BSXpFUGdBakNBRUFBQUlIQWdBQUFBVUhBUUFCQUFjT0FBRUFBQUFEQUdBQXlBQURBRTVJQUFBQUFBU0FGZ0FBQUFBQ0NBQUFBR2tBSnZZekFBb0FBZ0FYQUFBQUJJQVhBQUFBQUFJSUFBQUFlQUE1OFUwQUNnQUNBQmdBQUFBRWdCZ0FBQUFBQWdnQUFBQ1dBRG54VFFBS0FBSUFHUUFBQUFTQUdRQUFBQUFDQ0FBQUFLVUFKdll6QUFvQUFnQWFBQUFBQklBYUFBQUFBQUlJQUFBQWxnQVQreGtBQ2dBQ0FCc0FBZ1FDQUFjQUt3UUNBQUFBU0FRQUFBYUFBQUFBQUFBQ0NBQXprNWtBRTJNV0FBUUNFQURNYkpJQUUyTVdBRE9UbVFCR2xoMEFJd2dCQUFBQ0J3SUFBQUFBQncwQUFRQUFBQU1BWUFESUFBTUFUZ0FBQUFBRWdCc0FBQUFBQWdnQUFBQjRBQlA3R1FBS0FBSUFIQUFBQUFXQUhRQUFBQW9BQWdBZEFBUUdCQUFCQUFBQUJRWUVBQUlBQUFBS0JnRUFBUUFBQllBZUFBQUFDZ0FDQUI0QUJBWUVBQUlBQUFBRkJnUUFBd0FBQUFBR0FnQ0FBQUFBQllBZkFBQUFDZ0FDQUI4QUJBWUVBQU1BQUFBRkJnUUFCQUFBQUFBR0FnQ0FBQUFBQllBZ0FBQUFDZ0FDQUNBQUJBWUVBQVFBQUFBRkJnUUFCUUFBQUFBR0FnQ0FBQUFBQllBaEFBQUFDZ0FDQUNFQUJBWUVBQVVBQUFBRkJnUUFCZ0FBQUFBR0FnQ0FBQUFBQllBaUFBQUFDZ0FDQUNJQUJBWUVBQVlBQUFBRkJnUUFCd0FBQUFBR0FnQ0FBQUFBQllBakFBQUFDZ0FDQUNNQUJBWUVBQUlBQUFBRkJnUUFCd0FBQUFBR0FnQ0FBQUFBQllBa0FBQUFDZ0FDQUNRQUJBWUVBQVVBQUFBRkJnUUFDQUFBQUFBQUJZQWxBQUFBQ2dBQ0FDVUFCQVlFQUFnQUFBQUZCZ1FBQ1FBQUFBQUdBZ0NBQUFBQUJZQW1BQUFBQ2dBQ0FDWUFCQVlFQUFrQUFBQUZCZ1FBQ2dBQUFBQUdBZ0NBQUFBQUJZQW5BQUFBQ2dBQ0FDY0FCQVlFQUFvQUFBQUZCZ1FBQ3dBQUFBQUdBZ0NBQUFBQUJZQW9BQUFBQ2dBQ0FDZ0FCQVlFQUFzQUFBQUZCZ1FBREFBQUFBQUdBZ0NBQUFBQUJZQXBBQUFBQ2dBQ0FDa0FCQVlFQUF3QUFBQUZCZ1FBRFFBQUFBQUdBZ0NBQUFBQUJZQXFBQUFBQ2dBQ0FDb0FCQVlFQUEwQUFBQUZCZ1FBRGdBQUFBQUdBZ0NBQUFBQUJZQXJBQUFBQ2dBQ0FDc0FCQVlFQUE0QUFBQUZCZ1FBRHdBQUFBQUdBZ0NBQUFBQUJZQXNBQUFBQ2dBQ0FDd0FCQVlFQUE4QUFBQUZCZ1FBRUFBQUFBQUdBZ0NBQUFBQUJZQXRBQUFBQ2dBQ0FDMEFCQVlFQUFzQUFBQUZCZ1FBRUFBQUFBQUdBZ0NBQUFBQUJZQXVBQUFBQ2dBQ0FDNEFCQVlFQUJBQUFBQUZCZ1FBRVFBQUFBQUdBZ0NBQUFBQUJZQXZBQUFBQ2dBQ0FDOEFCQVlFQUFnQUFBQUZCZ1FBRVFBQUFBQUdBZ0NBQUFBQUJZQXdBQUFBQ2dBQ0FEQUFCQVlFQUEwQUFBQUZCZ1FBRWdBQUFBb0dBUUFCQUFBRmdERUFBQUFLQUFJQU1RQUVCZ1FBQ2dBQUFBVUdCQUFUQUFBQUNnWUJBQUVBQUFXQU1nQUFBQW9BQWdBeUFBUUdCQUFUQUFBQUJRWUVBQlFBQUFBQUJnSUFBZ0FBQUFXQU13QUFBQW9BQWdBekFBUUdCQUFUQUFBQUJRWUVBQlVBQUFBS0JnRUFBUUFBQllBMEFBQUFDZ0FDQURRQUJBWUVBQlVBQUFBRkJnUUFGZ0FBQUFvR0FRQUJBQUFGZ0RVQUFBQUtBQUlBTlFBRUJnUUFGZ0FBQUFVR0JBQVhBQUFBQUFZQ0FJQUFBQUFGZ0RZQUFBQUtBQUlBTmdBRUJnUUFGd0FBQUFVR0JBQVlBQUFBQUFZQ0FJQUFBQUFGZ0RjQUFBQUtBQUlBTndBRUJnUUFHQUFBQUFVR0JBQVpBQUFBQUFZQ0FJQUFBQUFGZ0RnQUFBQUtBQUlBT0FBRUJnUUFHUUFBQUFVR0JBQWFBQUFBQUFZQ0FJQUFBQUFGZ0RrQUFBQUtBQUlBT1FBRUJnUUFHZ0FBQUFVR0JBQWJBQUFBQUFZQ0FJQUFBQUFGZ0RvQUFBQUtBQUlBT2dBRUJnUUFGZ0FBQUFVR0JBQWJBQUFBQUFZQ0FJQUFBQUFIZ0QwQUFBQUVBaEFBQVFEVC81TWFmUUFCQU5QL1RPeG5BQW9BQWdBN0FBQUtBZ0FFQUFRS0FnQUJBQTBDREFCTTdHY0FBUURUL3dBQUFBQU9BZ3dBa3hwOUFBRUEwLzhBQUFBQUR3SU1BRXpzWndCSEx1ai9BQUFBQUFBQUI0QStBQUFBQkFJUUFBQUFBQUJaS1M4QUFBQUFBQlA3R1FBS0FBSUFQQUFBQ2dJQUJBQUVDZ0lBQVFBTkFnd0FFL3NaQUFBQUFBQUFBQUFBRGdJTUFGa3BMd0FBQUFBQUFBQUFBQThDREFBVCt4a0FSaTRWQUFBQUFBQUFBQWVBUHdBQUFBUUNFQUFBQUFBQU5EUDcvd0FBQUFEdEJPYi9DZ0FDQUQwQUFBb0NBQVFBQkFvQ0FBRUFEUUlNQU8wRTV2OEFBQUFBQUFBQUFBNENEQUEwTS92L0FBQUFBQUFBQUFBUEFnd0E3UVRtLzBZdUZRQUFBQUFBQUFBSGdFQUFBQUFFQWhBQUFBQ0hBR3drU1FBQUFJY0FKdll6QUFvQUFnQStBQUFLQWdBRUFBUUtBZ0FCQUEwQ0RBQW05ak1BQUFDSEFBQUFBQUFPQWd3QWJDUkpBQUFBaHdBQUFBQUFEd0lNQUNiMk13QkdMcHdBQUFBQUFBQUFBQUFBQUFBQUFBQT0=</t>
        </r>
      </text>
    </comment>
    <comment ref="K375" authorId="0">
      <text>
        <r>
          <rPr>
            <sz val="9"/>
            <color indexed="81"/>
            <rFont val="Tahoma"/>
            <family val="2"/>
          </rPr>
          <t>QzIySDE2QnJOM098TUFTVEVSIFNIRUVUUGljdHVyZSA0NDN8Vm1wRFJEQXhNREFFQXdJQkFBQUFBQUFBQUFBQUFBQ0FBQUFBQUFNQUZnQUFBRU5vWlcxRWNtRjNJREV5TGpBdU1pNHhNRGMyQkFJUUFETnN0UDh0TmFuL3paT2xBSE1pb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HZ3F0eElXQ0FRQUFBQWtBQmdJQkFBQUFDUUFHUWdBQUJBSUFnQUJBQThJQWdBQkFBT0FQQUFBQUFRQ0VBQXpiTFQvTFRXcC84MlRwUUJ6SXB3QUJJQUJBQUFBQUFJSUFBRUF0Zjl6NHBzQUNnQUNBQUlBTndRQkFBRUFBQVNBQWdBQUFBQUNDQUFCQU1UL1lPZUJBQW9BQWdBREFBQUFCSUFEQUFBQUFBSUlBQUVBNHY5ZzU0RUFDZ0FDQUFRQUFBQUVnQVFBQUFBQUFnZ0FBUUR4LzB6c1p3QUtBQUlBQlFBQUFBU0FCUUFBQUFBQ0NBQUJBT0wvT2ZGTkFBb0FBZ0FHQUFBQUJJQUdBQUFBQUFJSUFBRUF4UDg1OFUwQUNnQUNBQWNBQUFBRWdBY0FBQUFBQWdnQUFRQzEvMHpzWndBS0FBSUFDQUFBQUFTQUNBQUFBQUFDQ0FBQkFQSC9Kdll6QUFvQUFnQUpBQUFBQklBSkFBQUFBQUlJQUFBQUR3QW05ak1BQ2dBQ0FBb0FBQUFFZ0FvQUFBQUFBZ2dBQUFBZUFCUDdHUUFLQUFJQUN3QUFBQVNBQ3dBQUFBQUNDQUFBQUE4QUFBQUFBQW9BQWdBTUFBQUFCSUFNQUFBQUFBSUlBUC8vSFFEdEJPYi9DZ0FDQUEwQUFBQUVnQTBBQUFBQUFnZ0EvLzhPQU5vSnpQOEtBQUlBRGdBQUFBU0FEZ0FBQUFBQ0NBQUFBUEgvMmduTS93b0FBZ0FQQUFBQUJJQVBBQUFBQUFJSUFBQUE0di90Qk9iL0NnQUNBQkFBQUFBRWdCQUFBQUFBQWdnQUFBRHgvd0FBQUFBS0FBSUFFUUFBQUFTQUVRQUFBQUFDQ0FBQkFPTC9FL3NaQUFvQUFnQVNBQUlFQWdBSEFDc0VBZ0FBQUVnRUFBQUdnQUFBQUFBQUFnZ0FOSlBsL3hOakZnQUVBaEFBeld6ZS94TmpGZ0EwaytYL1JwWWRBQ01JQVFBQUFnY0NBQUFBQUFjTkFBRUFBQUFEQUdBQXlBQURBRTRBQUFBQUJJQVNBQUFBQUFJSUFQLy9IUURIRHJML0NnQUNBQk1BQWdRQ0FDTUFLd1FDQUFBQVNBUUFBRGNFQVFBQkJvQUFBQUFBQUFJSUFET1RJUURIVHJQL0JBSVFBTXhzR2dBdE5hbi9NNU1oQU1kT3MvOGpDQUVBL3dFSEFRRC9BZ2NDQUFBQUJRY0JBQU1BQnc0QUFRQUFBQU1BWUFESUFBTUFRbklBQUFBQUJJQVRBQUFBQUFJSUFBQUFQQUFUK3hrQUNnQUNBQlFBQUFBRWdCUUFBQUFBQWdnQUFBQkxBQUFBQUFBS0FBSUFGUUFDQkFJQUNBQXJCQUlBQUFCSUJBQUFOd1FCQUFFR2dBQUFBQUFBQWdnQUFLQk9BQUFZL1A4RUFoQUFBR0JIQUFBWS9QK1p1VTRBLzljREFDTUlBUUFBQWdjQ0FBQUFBQWNOQUFFQUFBQURBR0FBeUFBREFFOEFBQUFBQklBVkFBQUFBQUlJQUFBQVN3QW05ak1BQ2dBQ0FCWUFBZ1FDQUFjQUt3UUNBQUVBU0FRQUFEY0VBUUFCQm9BQUFBQUFBQUlJQURPVFRnQW1YakFBQkFJUUFNeHNSd0FtWGpBQU01Tk9BSXpFUGdBakNBRUFBQUlIQWdBQUFBVUhBUUFCQUFjT0FBRUFBQUFEQUdBQXlBQURBRTVJQUFBQUFBU0FGZ0FBQUFBQ0NBQUFBR2tBSnZZekFBb0FBZ0FYQUFBQUJJQVhBQUFBQUFJSUFBQUFlQUE1OFUwQUNnQUNBQmdBQUFBRWdCZ0FBQUFBQWdnQUFBQ1dBRG54VFFBS0FBSUFHUUFBQUFTQUdRQUFBQUFDQ0FBQUFLVUFKdll6QUFvQUFnQWFBQUFBQklBYUFBQUFBQUlJQUFBQWxnQVQreGtBQ2dBQ0FCc0FBZ1FDQUFjQUt3UUNBQUFBU0FRQUFBYUFBQUFBQUFBQ0NBQXprNWtBRTJNV0FBUUNFQURNYkpJQUUyTVdBRE9UbVFCR2xoMEFJd2dCQUFBQ0J3SUFBQUFBQncwQUFRQUFBQU1BWUFESUFBTUFUZ0FBQUFBRWdCc0FBQUFBQWdnQUFBQjRBQlA3R1FBS0FBSUFIQUFBQUFXQUhRQUFBQW9BQWdBZEFBUUdCQUFCQUFBQUJRWUVBQUlBQUFBS0JnRUFBUUFBQllBZUFBQUFDZ0FDQUI0QUJBWUVBQUlBQUFBRkJnUUFBd0FBQUFBR0FnQ0FBQUFBQllBZkFBQUFDZ0FDQUI4QUJBWUVBQU1BQUFBRkJnUUFCQUFBQUFBR0FnQ0FBQUFBQllBZ0FBQUFDZ0FDQUNBQUJBWUVBQVFBQUFBRkJnUUFCUUFBQUFBR0FnQ0FBQUFBQllBaEFBQUFDZ0FDQUNFQUJBWUVBQVVBQUFBRkJnUUFCZ0FBQUFBR0FnQ0FBQUFBQllBaUFBQUFDZ0FDQUNJQUJBWUVBQVlBQUFBRkJnUUFCd0FBQUFBR0FnQ0FBQUFBQllBakFBQUFDZ0FDQUNNQUJBWUVBQUlBQUFBRkJnUUFCd0FBQUFBR0FnQ0FBQUFBQllBa0FBQUFDZ0FDQUNRQUJBWUVBQVVBQUFBRkJnUUFDQUFBQUFBQUJZQWxBQUFBQ2dBQ0FDVUFCQVlFQUFnQUFBQUZCZ1FBQ1FBQUFBQUdBZ0NBQUFBQUJZQW1BQUFBQ2dBQ0FDWUFCQVlFQUFrQUFBQUZCZ1FBQ2dBQUFBQUdBZ0NBQUFBQUJZQW5BQUFBQ2dBQ0FDY0FCQVlFQUFvQUFBQUZCZ1FBQ3dBQUFBQUdBZ0NBQUFBQUJZQW9BQUFBQ2dBQ0FDZ0FCQVlFQUFzQUFBQUZCZ1FBREFBQUFBQUdBZ0NBQUFBQUJZQXBBQUFBQ2dBQ0FDa0FCQVlFQUF3QUFBQUZCZ1FBRFFBQUFBQUdBZ0NBQUFBQUJZQXFBQUFBQ2dBQ0FDb0FCQVlFQUEwQUFBQUZCZ1FBRGdBQUFBQUdBZ0NBQUFBQUJZQXJBQUFBQ2dBQ0FDc0FCQVlFQUE0QUFBQUZCZ1FBRHdBQUFBQUdBZ0NBQUFBQUJZQXNBQUFBQ2dBQ0FDd0FCQVlFQUE4QUFBQUZCZ1FBRUFBQUFBQUdBZ0NBQUFBQUJZQXRBQUFBQ2dBQ0FDMEFCQVlFQUFzQUFBQUZCZ1FBRUFBQUFBQUdBZ0NBQUFBQUJZQXVBQUFBQ2dBQ0FDNEFCQVlFQUJBQUFBQUZCZ1FBRVFBQUFBQUdBZ0NBQUFBQUJZQXZBQUFBQ2dBQ0FDOEFCQVlFQUFnQUFBQUZCZ1FBRVFBQUFBQUdBZ0NBQUFBQUJZQXdBQUFBQ2dBQ0FEQUFCQVlFQUEwQUFBQUZCZ1FBRWdBQUFBb0dBUUFCQUFBRmdERUFBQUFLQUFJQU1RQUVCZ1FBQ2dBQUFBVUdCQUFUQUFBQUNnWUJBQUVBQUFXQU1nQUFBQW9BQWdBeUFBUUdCQUFUQUFBQUJRWUVBQlFBQUFBQUJnSUFBZ0FBQUFXQU13QUFBQW9BQWdBekFBUUdCQUFUQUFBQUJRWUVBQlVBQUFBS0JnRUFBUUFBQllBMEFBQUFDZ0FDQURRQUJBWUVBQlVBQUFBRkJnUUFGZ0FBQUFvR0FRQUJBQUFGZ0RVQUFBQUtBQUlBTlFBRUJnUUFGZ0FBQUFVR0JBQVhBQUFBQUFZQ0FJQUFBQUFGZ0RZQUFBQUtBQUlBTmdBRUJnUUFGd0FBQUFVR0JBQVlBQUFBQUFZQ0FJQUFBQUFGZ0RjQUFBQUtBQUlBTndBRUJnUUFHQUFBQUFVR0JBQVpBQUFBQUFZQ0FJQUFBQUFGZ0RnQUFBQUtBQUlBT0FBRUJnUUFHUUFBQUFVR0JBQWFBQUFBQUFZQ0FJQUFBQUFGZ0RrQUFBQUtBQUlBT1FBRUJnUUFHZ0FBQUFVR0JBQWJBQUFBQUFZQ0FJQUFBQUFGZ0RvQUFBQUtBQUlBT2dBRUJnUUFGZ0FBQUFVR0JBQWJBQUFBQUFZQ0FJQUFBQUFIZ0QwQUFBQUVBaEFBQVFEVC81TWFmUUFCQU5QL1RPeG5BQW9BQWdBN0FBQUtBZ0FFQUFRS0FnQUJBQTBDREFCTTdHY0FBUURUL3dBQUFBQU9BZ3dBa3hwOUFBRUEwLzhBQUFBQUR3SU1BRXpzWndCSEx1ai9BQUFBQUFBQUI0QStBQUFBQkFJUUFBQUFBQUJaS1M4QUFBQUFBQlA3R1FBS0FBSUFQQUFBQ2dJQUJBQUVDZ0lBQVFBTkFnd0FFL3NaQUFBQUFBQUFBQUFBRGdJTUFGa3BMd0FBQUFBQUFBQUFBQThDREFBVCt4a0FSaTRWQUFBQUFBQUFBQWVBUHdBQUFBUUNFQUFBQUFBQU5EUDcvd0FBQUFEdEJPYi9DZ0FDQUQwQUFBb0NBQVFBQkFvQ0FBRUFEUUlNQU8wRTV2OEFBQUFBQUFBQUFBNENEQUEwTS92L0FBQUFBQUFBQUFBUEFnd0E3UVRtLzBZdUZRQUFBQUFBQUFBSGdFQUFBQUFFQWhBQUFBQ0hBR3drU1FBQUFJY0FKdll6QUFvQUFnQStBQUFLQWdBRUFBUUtBZ0FCQUEwQ0RBQW05ak1BQUFDSEFBQUFBQUFPQWd3QWJDUkpBQUFBaHdBQUFBQUFEd0lNQUNiMk13QkdMcHdBQUFBQUFBQUFBQUFBQUFBQUFBQT0=</t>
        </r>
      </text>
    </comment>
    <comment ref="J376" authorId="0">
      <text>
        <r>
          <rPr>
            <sz val="9"/>
            <color indexed="81"/>
            <rFont val="Tahoma"/>
            <family val="2"/>
          </rPr>
          <t>QzIxSDI1Rk4yTzJ8TUFTVEVSIFNIRUVUUGljdHVyZSAyODF8Vm1wRFJEQXhNREFFQXdJQkFBQUFBQUFBQUFBQUFBQ0FBQUFBQUFNQUZnQUFBRU5vWlcxRWNtRjNJREV5TGpBdU1pNHhNRGMyQkFJUUFETnNlUC9haWN2L1pzWkJBRWE1N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UFBQUFCQUlRQUFBQUFBQUFBQUFBQUlER0JBTElHQkVXQ0FRQUFBQWtBQmdJQkFBQUFDUUFHUWdBQUJBSUFnQUJBQThJQWdBQkFBT0FPUUFBQUFRQ0VBQXpiSGovMm9uTC8yYkdRUUJHdWV3QUJJQUJBQUFBQUFJSUFBQUFBQUFtOWpNQUNnQUNBQUlBTndRQkFBRUFBQVNBQWdBQUFBQUNDQUFBQUE4QUUvc1pBQW9BQWdBREFEQUVBUUFITVFRUUFCd0FBQUFkQUFBQU5RQUFBQUFBQUFBQUFBU0FBd0FBQUFBQ0NBQUFBQUFBQUFBQUFBb0FBZ0FFQUFJRUFnQUhBQ3NFQWdBQUFFZ0VBQUFHZ0FBQUFBQUFBZ2dBTTVNREFBQm8vUDhFQWhBQXpXejgvd0JvL1A4emt3TUFNNXNEQUNNSUFRQUFBZ2NDQUFBQUFBY05BQUVBQUFBREFHQUF5QUFEQUU0QUFBQUFCSUFFQUFBQUFBSUlBUC8vRGdEdEJPYi9DZ0FDQUFVQU53UUJBQUVBQUFTQUJRQUFBQUFDQ0FBQUFBQUEyZ25NL3dvQUFnQUdBRGNFQVFBQkFBQUVnQVlBQUFBQUFnZ0FBQURpLzlvSnpQOEtBQUlBQndBM0JBRUFBUUFBQklBSEFBQUFBQUlJQUFBQTAvL3RCT2IvQ2dBQ0FBZ0FOd1FCQUFFQUFBU0FDQUFBQUFBQ0NBQUFBT0wvQUFBQUFBb0FBZ0FKQURBRUFRQUhNUVFRQUNNQUFBQWlBQUFBQUFBQUFDUUFBQUFBQUFTQUNRQUFBQUFDQ0FBQUFOUC9FL3NaQUFvQUFnQUtBQUFBQklBS0FBQUFBQUlJQUFBQXRmOFQreGtBQ2dBQ0FBc0FBQUFFZ0FzQUFBQUFBZ2dBQUFDbS95YjJNd0FLQUFJQURBQUFBQVNBREFBQUFBQUNDQUFBQUxYL09mRk5BQW9BQWdBTkFBQUFCSUFOQUFBQUFBSUlBQUFBcHY5TTdHY0FDZ0FDQUE0QUFnUUNBQWdBS3dRQ0FBQUFTQVFBQURjRUFRQUJCb0FBQUFBQUFBSUlBQUNncWY5TUJHUUFCQUlRQUFCZ292OU1CR1FBbXJtcC8wekVhd0FqQ0FFQUFBSUhBZ0FBQUFBSERRQUJBQUFBQXdCZ0FNZ0FBd0JQQUFBQUFBU0FEZ0FBQUFBQ0NBQUFBTFgvWU9lQkFBb0FBZ0FQQURjRUFRQUJBQUFFZ0E4QUFBQUFBZ2dBQUFDbS8zUGltd0FLQUFJQUVBQUFBQVNBRUFBQUFBQUNDQUFBQUlqL2MrS2JBQW9BQWdBUkFBQUFCSUFSQUFBQUFBSUlBQUFBZWYrRzNiVUFDZ0FDQUJJQUFBQUVnQklBQUFBQUFnZ0FBQUNJLzVuWXp3QUtBQUlBRXdBQUFBU0FFd0FBQUFBQ0NBQUFBS2IvbWRqUEFBb0FBZ0FVQUFBQUJJQVVBQUFBQUFJSUFBQUF0Zit0MCtrQUNnQUNBQlVBQWdRQ0FBa0FLd1FDQUFBQVNBUUFBRGNFQVFBQkJvQUFBQUFBQUFJSUFEU1R1UCt0bitZQUJBSVFBTTFzc2YrdG4rWUFOSk80LzBhNTdBQWpDQUVBQUFJSEFnQUFBQUFIRFFBQkFBQUFBd0JnQU1nQUF3QkdBQUFBQUFTQUZRQUFBQUFDQ0FBQUFMWC9odDIxQUFvQUFnQVdBQUFBQklBV0FBQUFBQUlJQUFBQTAvODU4VTBBQ2dBQ0FCY0FBQUFFZ0JjQUFBQUFBZ2dBQUFEaS95YjJNd0FLQUFJQUdBQUFBQVNBR0FBQUFBQUNDQUFBQUMwQUUvc1pBQW9BQWdBWkFBQUFCSUFaQUFBQUFBSUlBUC8vT3dBQUFBQUFDZ0FDQUJvQUFnUUNBQWdBS3dRQ0FBQUFTQVFBQURjRUFRQUJCb0FBQUFBQUFBSUlBUCtmUHdBQUdQei9CQUlRQVA5Zk9BQUFHUHovbWJrL0FQL1hBd0FqQ0FFQUFBSUhBZ0FBQUFBSERRQUJBQUFBQXdCZ0FNZ0FBd0JQQUFBQUFBU0FHZ0FBQUFBQ0NBQUFBRHdBSnZZekFBb0FBZ0FiQUFJRUFnQUhBQ3NFQWdBQ0FFZ0VBQUEzQkFFQUFRYUFBQUFBQUFBQ0NBQXprejhBSmw0d0FBUUNFQURNYkRnQUpsNHdBR2JHUVFBbTdrSUFJd2dCQUFBQ0J3SUFBQUFGQndFQUFRQUhEd0FCQUFBQUF3QmdBTWdBQXdCT1NESUFBQUFBQllBY0FBQUFDZ0FDQUJ3QUJBWUVBQUVBQUFBRkJnUUFBZ0FBQUFFR0FnQUVBQW9HQVFBQkFBQUZnQjBBQUFBS0FBSUFIUUFFQmdRQUFnQUFBQVVHQkFBREFBQUFDZ1lCQUFFQUFBV0FIZ0FBQUFvQUFnQWVBQVFHQkFBREFBQUFCUVlFQUFRQUFBQUtCZ0VBQVFBQUJZQWZBQUFBQ2dBQ0FCOEFCQVlFQUFRQUFBQUZCZ1FBQlFBQUFBb0dBUUFCQUFBRmdDQUFBQUFLQUFJQUlBQUVCZ1FBQlFBQUFBVUdCQUFHQUFBQUNnWUJBQUVBQUFXQUlRQUFBQW9BQWdBaEFBUUdCQUFHQUFBQUJRWUVBQWNBQUFBS0JnRUFBUUFBQllBaUFBQUFDZ0FDQUNJQUJBWUVBQWNBQUFBRkJnUUFDQUFBQUFvR0FRQUJBQUFGZ0NNQUFBQUtBQUlBSXdBRUJnUUFBd0FBQUFVR0JBQUlBQUFBQ2dZQkFBRUFBQVdBSkFBQUFBb0FBZ0FrQUFRR0JBQUlBQUFBQlFZRUFBa0FBQUFCQmdJQUF3QUtCZ0VBQVFBQUJZQWxBQUFBQ2dBQ0FDVUFCQVlFQUFrQUFBQUZCZ1FBQ2dBQUFBQUdBZ0NBQUFBQUJZQW1BQUFBQ2dBQ0FDWUFCQVlFQUFvQUFBQUZCZ1FBQ3dBQUFBQUdBZ0NBQUFBQUJZQW5BQUFBQ2dBQ0FDY0FCQVlFQUFzQUFBQUZCZ1FBREFBQUFBQUdBZ0NBQUFBQUJZQW9BQUFBQ2dBQ0FDZ0FCQVlFQUF3QUFBQUZCZ1FBRFFBQUFBb0dBUUFCQUFBRmdDa0FBQUFLQUFJQUtRQUVCZ1FBRFFBQUFBVUdCQUFPQUFBQUNnWUJBQUVBQUFXQUtnQUFBQW9BQWdBcUFBUUdCQUFPQUFBQUJRWUVBQThBQUFBS0JnRUFBUUFBQllBckFBQUFDZ0FDQUNzQUJBWUVBQThBQUFBRkJnUUFFQUFBQUFBR0FnQ0FBQUFBQllBc0FBQUFDZ0FDQUN3QUJBWUVBQkFBQUFBRkJnUUFFUUFBQUFBR0FnQ0FBQUFBQllBdEFBQUFDZ0FDQUMwQUJBWUVBQkVBQUFBRkJnUUFFZ0FBQUFBR0FnQ0FBQUFBQllBdUFBQUFDZ0FDQUM0QUJBWUVBQklBQUFBRkJnUUFFd0FBQUFBR0FnQ0FBQUFBQllBdkFBQUFDZ0FDQUM4QUJBWUVBQk1BQUFBRkJnUUFGQUFBQUFvR0FRQUJBQUFGZ0RBQUFBQUtBQUlBTUFBRUJnUUFFd0FBQUFVR0JBQVZBQUFBQUFZQ0FJQUFBQUFGZ0RFQUFBQUtBQUlBTVFBRUJnUUFEd0FBQUFVR0JBQVZBQUFBQUFZQ0FJQUFBQUFGZ0RJQUFBQUtBQUlBTWdBRUJnUUFEQUFBQUFVR0JBQVdBQUFBQUFZQ0FJQUFBQUFGZ0RNQUFBQUtBQUlBTXdBRUJnUUFGZ0FBQUFVR0JBQVhBQUFBQUFZQ0FJQUFBQUFGZ0RRQUFBQUtBQUlBTkFBRUJnUUFDUUFBQUFVR0JBQVhBQUFBQUFZQ0FJQUFBQUFGZ0RVQUFBQUtBQUlBTlFBRUJnUUFBZ0FBQUFVR0JBQVlBQUFBQ2dZQkFBRUFBQVdBTmdBQUFBb0FBZ0EyQUFRR0JBQVlBQUFBQlFZRUFCa0FBQUFBQmdJQUFnQUFBQVdBTndBQUFBb0FBZ0EzQUFRR0JBQVlBQUFBQlFZRUFCb0FBQUFLQmdFQUFRQUFCNEE2QUFBQUJBSVFBQUFBeFA5c0pFa0FBQURFL3liMk13QUtBQUlBT0FBQUNnSUFCQUFFQ2dJQUFRQU5BZ3dBSnZZekFBQUF4UDhBQUFBQURnSU1BR3drU1FBQUFNVC9BQUFBQUE4Q0RBQW05ak1BUnk3Wi93QUFBQUFBQUFlQU93QUFBQVFDRUFBQUFKZi96UXZMQUFBQWwvK0czYlVBQ2dBQ0FEa0FBQW9DQUFRQUJBb0NBQUVBRFFJTUFJYmR0UUFBQUpmL0FBQUFBQTRDREFETkM4c0FBQUNYL3dBQUFBQVBBZ3dBaHQyMUFFY3VyUDhBQUFBQUFBQUFBQUFBQUFBQUFBPT0=</t>
        </r>
      </text>
    </comment>
    <comment ref="K376" authorId="0">
      <text>
        <r>
          <rPr>
            <sz val="9"/>
            <color indexed="81"/>
            <rFont val="Tahoma"/>
            <family val="2"/>
          </rPr>
          <t>QzIxSDI1Rk4yTzJ8TUFTVEVSIFNIRUVUUGljdHVyZSAyODF8Vm1wRFJEQXhNREFFQXdJQkFBQUFBQUFBQUFBQUFBQ0FBQUFBQUFNQUZnQUFBRU5vWlcxRWNtRjNJREV5TGpBdU1pNHhNRGMyQkFJUUFETnNlUC9haWN2L1pzWkJBRWE1N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UFBQUFCQUlRQUFBQUFBQUFBQUFBQUlER0JBTElHQkVXQ0FRQUFBQWtBQmdJQkFBQUFDUUFHUWdBQUJBSUFnQUJBQThJQWdBQkFBT0FPUUFBQUFRQ0VBQXpiSGovMm9uTC8yYkdRUUJHdWV3QUJJQUJBQUFBQUFJSUFBQUFBQUFtOWpNQUNnQUNBQUlBTndRQkFBRUFBQVNBQWdBQUFBQUNDQUFBQUE4QUUvc1pBQW9BQWdBREFEQUVBUUFITVFRUUFCd0FBQUFkQUFBQU5RQUFBQUFBQUFBQUFBU0FBd0FBQUFBQ0NBQUFBQUFBQUFBQUFBb0FBZ0FFQUFJRUFnQUhBQ3NFQWdBQUFFZ0VBQUFHZ0FBQUFBQUFBZ2dBTTVNREFBQm8vUDhFQWhBQXpXejgvd0JvL1A4emt3TUFNNXNEQUNNSUFRQUFBZ2NDQUFBQUFBY05BQUVBQUFBREFHQUF5QUFEQUU0QUFBQUFCSUFFQUFBQUFBSUlBUC8vRGdEdEJPYi9DZ0FDQUFVQU53UUJBQUVBQUFTQUJRQUFBQUFDQ0FBQUFBQUEyZ25NL3dvQUFnQUdBRGNFQVFBQkFBQUVnQVlBQUFBQUFnZ0FBQURpLzlvSnpQOEtBQUlBQndBM0JBRUFBUUFBQklBSEFBQUFBQUlJQUFBQTAvL3RCT2IvQ2dBQ0FBZ0FOd1FCQUFFQUFBU0FDQUFBQUFBQ0NBQUFBT0wvQUFBQUFBb0FBZ0FKQURBRUFRQUhNUVFRQUNNQUFBQWlBQUFBQUFBQUFDUUFBQUFBQUFTQUNRQUFBQUFDQ0FBQUFOUC9FL3NaQUFvQUFnQUtBQUFBQklBS0FBQUFBQUlJQUFBQXRmOFQreGtBQ2dBQ0FBc0FBQUFFZ0FzQUFBQUFBZ2dBQUFDbS95YjJNd0FLQUFJQURBQUFBQVNBREFBQUFBQUNDQUFBQUxYL09mRk5BQW9BQWdBTkFBQUFCSUFOQUFBQUFBSUlBQUFBcHY5TTdHY0FDZ0FDQUE0QUFnUUNBQWdBS3dRQ0FBQUFTQVFBQURjRUFRQUJCb0FBQUFBQUFBSUlBQUNncWY5TUJHUUFCQUlRQUFCZ292OU1CR1FBbXJtcC8wekVhd0FqQ0FFQUFBSUhBZ0FBQUFBSERRQUJBQUFBQXdCZ0FNZ0FBd0JQQUFBQUFBU0FEZ0FBQUFBQ0NBQUFBTFgvWU9lQkFBb0FBZ0FQQURjRUFRQUJBQUFFZ0E4QUFBQUFBZ2dBQUFDbS8zUGltd0FLQUFJQUVBQUFBQVNBRUFBQUFBQUNDQUFBQUlqL2MrS2JBQW9BQWdBUkFBQUFCSUFSQUFBQUFBSUlBQUFBZWYrRzNiVUFDZ0FDQUJJQUFBQUVnQklBQUFBQUFnZ0FBQUNJLzVuWXp3QUtBQUlBRXdBQUFBU0FFd0FBQUFBQ0NBQUFBS2IvbWRqUEFBb0FBZ0FVQUFBQUJJQVVBQUFBQUFJSUFBQUF0Zit0MCtrQUNnQUNBQlVBQWdRQ0FBa0FLd1FDQUFBQVNBUUFBRGNFQVFBQkJvQUFBQUFBQUFJSUFEU1R1UCt0bitZQUJBSVFBTTFzc2YrdG4rWUFOSk80LzBhNTdBQWpDQUVBQUFJSEFnQUFBQUFIRFFBQkFBQUFBd0JnQU1nQUF3QkdBQUFBQUFTQUZRQUFBQUFDQ0FBQUFMWC9odDIxQUFvQUFnQVdBQUFBQklBV0FBQUFBQUlJQUFBQTAvODU4VTBBQ2dBQ0FCY0FBQUFFZ0JjQUFBQUFBZ2dBQUFEaS95YjJNd0FLQUFJQUdBQUFBQVNBR0FBQUFBQUNDQUFBQUMwQUUvc1pBQW9BQWdBWkFBQUFCSUFaQUFBQUFBSUlBUC8vT3dBQUFBQUFDZ0FDQUJvQUFnUUNBQWdBS3dRQ0FBQUFTQVFBQURjRUFRQUJCb0FBQUFBQUFBSUlBUCtmUHdBQUdQei9CQUlRQVA5Zk9BQUFHUHovbWJrL0FQL1hBd0FqQ0FFQUFBSUhBZ0FBQUFBSERRQUJBQUFBQXdCZ0FNZ0FBd0JQQUFBQUFBU0FHZ0FBQUFBQ0NBQUFBRHdBSnZZekFBb0FBZ0FiQUFJRUFnQUhBQ3NFQWdBQ0FFZ0VBQUEzQkFFQUFRYUFBQUFBQUFBQ0NBQXprejhBSmw0d0FBUUNFQURNYkRnQUpsNHdBR2JHUVFBbTdrSUFJd2dCQUFBQ0J3SUFBQUFGQndFQUFRQUhEd0FCQUFBQUF3QmdBTWdBQXdCT1NESUFBQUFBQllBY0FBQUFDZ0FDQUJ3QUJBWUVBQUVBQUFBRkJnUUFBZ0FBQUFFR0FnQUVBQW9HQVFBQkFBQUZnQjBBQUFBS0FBSUFIUUFFQmdRQUFnQUFBQVVHQkFBREFBQUFDZ1lCQUFFQUFBV0FIZ0FBQUFvQUFnQWVBQVFHQkFBREFBQUFCUVlFQUFRQUFBQUtCZ0VBQVFBQUJZQWZBQUFBQ2dBQ0FCOEFCQVlFQUFRQUFBQUZCZ1FBQlFBQUFBb0dBUUFCQUFBRmdDQUFBQUFLQUFJQUlBQUVCZ1FBQlFBQUFBVUdCQUFHQUFBQUNnWUJBQUVBQUFXQUlRQUFBQW9BQWdBaEFBUUdCQUFHQUFBQUJRWUVBQWNBQUFBS0JnRUFBUUFBQllBaUFBQUFDZ0FDQUNJQUJBWUVBQWNBQUFBRkJnUUFDQUFBQUFvR0FRQUJBQUFGZ0NNQUFBQUtBQUlBSXdBRUJnUUFBd0FBQUFVR0JBQUlBQUFBQ2dZQkFBRUFBQVdBSkFBQUFBb0FBZ0FrQUFRR0JBQUlBQUFBQlFZRUFBa0FBQUFCQmdJQUF3QUtCZ0VBQVFBQUJZQWxBQUFBQ2dBQ0FDVUFCQVlFQUFrQUFBQUZCZ1FBQ2dBQUFBQUdBZ0NBQUFBQUJZQW1BQUFBQ2dBQ0FDWUFCQVlFQUFvQUFBQUZCZ1FBQ3dBQUFBQUdBZ0NBQUFBQUJZQW5BQUFBQ2dBQ0FDY0FCQVlFQUFzQUFBQUZCZ1FBREFBQUFBQUdBZ0NBQUFBQUJZQW9BQUFBQ2dBQ0FDZ0FCQVlFQUF3QUFBQUZCZ1FBRFFBQUFBb0dBUUFCQUFBRmdDa0FBQUFLQUFJQUtRQUVCZ1FBRFFBQUFBVUdCQUFPQUFBQUNnWUJBQUVBQUFXQUtnQUFBQW9BQWdBcUFBUUdCQUFPQUFBQUJRWUVBQThBQUFBS0JnRUFBUUFBQllBckFBQUFDZ0FDQUNzQUJBWUVBQThBQUFBRkJnUUFFQUFBQUFBR0FnQ0FBQUFBQllBc0FBQUFDZ0FDQUN3QUJBWUVBQkFBQUFBRkJnUUFFUUFBQUFBR0FnQ0FBQUFBQllBdEFBQUFDZ0FDQUMwQUJBWUVBQkVBQUFBRkJnUUFFZ0FBQUFBR0FnQ0FBQUFBQllBdUFBQUFDZ0FDQUM0QUJBWUVBQklBQUFBRkJnUUFFd0FBQUFBR0FnQ0FBQUFBQllBdkFBQUFDZ0FDQUM4QUJBWUVBQk1BQUFBRkJnUUFGQUFBQUFvR0FRQUJBQUFGZ0RBQUFBQUtBQUlBTUFBRUJnUUFFd0FBQUFVR0JBQVZBQUFBQUFZQ0FJQUFBQUFGZ0RFQUFBQUtBQUlBTVFBRUJnUUFEd0FBQUFVR0JBQVZBQUFBQUFZQ0FJQUFBQUFGZ0RJQUFBQUtBQUlBTWdBRUJnUUFEQUFBQUFVR0JBQVdBQUFBQUFZQ0FJQUFBQUFGZ0RNQUFBQUtBQUlBTXdBRUJnUUFGZ0FBQUFVR0JBQVhBQUFBQUFZQ0FJQUFBQUFGZ0RRQUFBQUtBQUlBTkFBRUJnUUFDUUFBQUFVR0JBQVhBQUFBQUFZQ0FJQUFBQUFGZ0RVQUFBQUtBQUlBTlFBRUJnUUFBZ0FBQUFVR0JBQVlBQUFBQ2dZQkFBRUFBQVdBTmdBQUFBb0FBZ0EyQUFRR0JBQVlBQUFBQlFZRUFCa0FBQUFBQmdJQUFnQUFBQVdBTndBQUFBb0FBZ0EzQUFRR0JBQVlBQUFBQlFZRUFCb0FBQUFLQmdFQUFRQUFCNEE2QUFBQUJBSVFBQUFBeFA5c0pFa0FBQURFL3liMk13QUtBQUlBT0FBQUNnSUFCQUFFQ2dJQUFRQU5BZ3dBSnZZekFBQUF4UDhBQUFBQURnSU1BR3drU1FBQUFNVC9BQUFBQUE4Q0RBQW05ak1BUnk3Wi93QUFBQUFBQUFlQU93QUFBQVFDRUFBQUFKZi96UXZMQUFBQWwvK0czYlVBQ2dBQ0FEa0FBQW9DQUFRQUJBb0NBQUVBRFFJTUFJYmR0UUFBQUpmL0FBQUFBQTRDREFETkM4c0FBQUNYL3dBQUFBQVBBZ3dBaHQyMUFFY3VyUDhBQUFBQUFBQUFBQUFBQUFBQUFBPT0=</t>
        </r>
      </text>
    </comment>
    <comment ref="J377" authorId="0">
      <text>
        <r>
          <rPr>
            <sz val="9"/>
            <color indexed="81"/>
            <rFont val="Tahoma"/>
            <family val="2"/>
          </rPr>
          <t>QzE0SDEyRjNOM081fE1BU1RFUiBTSEVFVFBpY3R1cmUgMjA3fFZtcERSREF4TURBRUF3SUJBQUFBQUFBQUFBQUFBQUNBQUFBQUFBTUFGZ0FBQUVOb1pXMUVjbUYzSURFeUxqQXVNaTR4TURjMkJBSVFBQUJnM3Y5QS9maittYmxPQU9kN1l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T2lKZ1NVV0NBUUFBQUFrQUJnSUJBQUFBQ1FBR1FnQUFCQUlBZ0FCQUE4SUFnQUJBQU9BTndBQUFBUUNFQUFBWU43L1FQMzQvcG01VGdEbmUyRUFCSUFCQUFBQUFBSUlBTzBFNXY5T0tsc0FDZ0FDQUFJQUFnUUNBQWdBS3dRQ0FBQUFJUVFCQVA5SUJBQUFOd1FCQUFFR2dBQUFBQUFBQWdnQTdhVHAvMDVDVndBRUFoQUE3V1RpLzA1Q1Z3Q0h2dW4vNTN0aEFDTUlBUUFBQWdjQ0FBQUFCUWNCQUFFQUJ3NEFBUUFBQUFNQVlBRElBQU1BVHkwQUFBQUFCSUFDQUFBQUFBSUlBQUFBQUFCT0trd0FDZ0FDQUFNQUFnUUNBQWNBS3dRQ0FBQUFJUVFCQUFGSUJBQUFCb0FBQUFBQUFBSUlBRE9UQXdCT2trZ0FCQUlRQUFGQSsvOU9ra2dBTTVNREFCb2ZWQUFqQ0FFQUFBSUhBZ0FBQUFVSEFRQUJBQWNPQUFFQUFBQURBR0FBeUFBREFFNHJBQUFBQUFTQUF3QUFBQUFDQ0FBVCt4a0FUaXBiQUFvQUFnQUVBQUlFQWdBSUFDc0VBZ0FBQUVnRUFBQTNCQUVBQVFhQUFBQUFBQUFDQ0FBVG14MEFUa0pYQUFRQ0VBQVRXeFlBVGtKWEFLeTBIUUJPQWw4QUl3Z0JBQUFDQndJQUFBQUFCdzBBQVFBQUFBTUFZQURJQUFNQVR3QUFBQUFFZ0FRQUFBQUFBZ2dBQUFBQUFFNHFMZ0FLQUFJQUJRQUFBQVNBQlFBQUFBQUNDQUJBUlJnQUhZZ2NBQW9BQWdBR0FBQUFCSUFHQUFBQUFBSUlBQUFBRHdBQUFBQUFDZ0FDQUFjQUFnUUNBQWNBS3dRQ0FBQUFTQVFBQUFhQUFBQUFBQUFDQ0FBemt4SUFBR2o4L3dRQ0VBRE1iQXNBQUdqOC96T1RFZ0F6bXdNQUl3Z0JBQUFDQndJQUFBQUFCdzBBQVFBQUFBTUFZQURJQUFNQVRnQUFBQUFFZ0FjQUFBQUFBZ2dBLy84ZEFPMEU1djhLQUFJQUNBQTNCQUVBQVFBQUJJQUlBQUFBQUFJSUFQLy9EZ0RhQ2N6L0NnQUNBQWtBTUFRQkFBY3hCQkFBSVFBQUFDSUFBQUFvQUFBQUFBQUFBQUFBQklBSkFBQUFBQUlJQUFBQThmL2FDY3ovQ2dBQ0FBb0FOd1FCQUFFQUFBU0FDZ0FBQUFBQ0NBQUFBT0wvN1FUbS93b0FBZ0FMQUFJRUFnQUlBQ3NFQWdBQUFFZ0VBQUEzQkFFQUFRYUFBQUFBQUFBQ0NBQUFvT1gvN1J6aS93UUNFQUFBWU43LzdSemkvNXE1NWYvdDNPbi9Jd2dCQUFBQ0J3SUFBQUFBQncwQUFRQUFBQU1BWUFESUFBTUFUd0FBQUFBRWdBc0FBQUFBQWdnQUFBRHgvd0FBQUFBS0FBSUFEQUFBQUFTQURBQUFBQUFDQ0FEQXV1Zi9IWWdjQUFvQUFnQU5BQUlFQWdBSEFDc0VBZ0FBQUVnRUFBQUdnQUFBQUFBQUFnZ0E5RTNyL3gzd0dBQUVBaEFBalNmay94M3dHQUQwVGV2L1VDTWdBQ01JQVFBQUFnY0NBQUFBQUFjTkFBRUFBQUFEQUdBQXlBQURBRTRBQUFBQUJJQU5BQUFBQUFJSUFQLy9IUURIRHJML0NnQUNBQTRBQWdRQ0FBZ0FLd1FDQUFBQVNBUUFBRGNFQVFBQkJvQUFBQUFBQUFJSUFQK2ZJUURISnE3L0JBSVFBUDlmR2dESEpxNy9tYmtoQU1mbXRmOGpDQUVBQUFJSEFnQUFBQUFIRFFBQkFBQUFBd0JnQU1nQUF3QlBBQUFBQUFTQURnQUFBQUFDQ0FELy93NEF0Qk9ZL3dvQUFnQVBBRGNFQVFBQkFBQUVnQThBQUFBQUFnZ0EvLzhkQUtBWWZ2OEtBQUlBRUFBQUFBU0FFQUFBQUFBQ0NBRC8venNBb0JoKy93b0FBZ0FSQUFBQUJJQVJBQUFBQUFJSUFQLy9TZ0NOSFdUL0NnQUNBQklBQUFBRWdCSUFBQUFBQWdnQS8vODdBSG9pU3Y4S0FBSUFFd0FBQUFTQUV3QUFBQUFDQ0FELy8wb0FaeWN3L3dvQUFnQVVBQUlFQWdBSUFDc0VBZ0FBQUVnRUFBQTNCQUVBQVFhQUFBQUFBQUFDQ0FBQW9FNEFaejhzL3dRQ0VBQUFZRWNBWno4cy81bTVUZ0JuL3pQL0l3Z0JBQUFDQndJQUFBQUFCdzBBQVFBQUFBTUFZQURJQUFNQVR3QUFBQUFFZ0JRQUFBQUFBZ2dBLy84N0FGTXNGdjhLQUFJQUZRQUFBQVNBRlFBQUFBQUNDQUQvL3gwQVV5d1cvd29BQWdBV0FBSUVBZ0FKQUNzRUFnQUFBRWdFQUFBM0JBRUFBUWFBQUFBQUFBQUNDQUF6a3lFQVUvZ1Mvd1FDRUFETWJCb0FVL2dTL3pPVElRRHRFUm4vSXdnQkFBQUNCd0lBQUFBQUJ3MEFBUUFBQUFNQVlBRElBQU1BUmdBQUFBQUVnQllBQUFBQUFnZ0EvLzhzQUVBeC9QNEtBQUlBRndBQ0JBSUFDUUFyQkFJQUFBQklCQUFBTndRQkFBRUdnQUFBQUFBQUFnZ0FNNU13QUVEOStQNEVBaEFBekd3cEFFRDkrUDR6a3pBQTJoYi8vaU1JQVFBQUFnY0NBQUFBQUFjTkFBRUFBQUFEQUdBQXlBQURBRVlBQUFBQUJJQVhBQUFBQUFJSUFQLy9TZ0JBTWZ6K0NnQUNBQmdBQWdRQ0FBa0FLd1FDQUFBQVNBUUFBRGNFQVFBQkJvQUFBQUFBQUFJSUFET1RUZ0JBL2ZqK0JBSVFBTXhzUndCQS9maitNNU5PQU5vVy8vNGpDQUVBQUFJSEFnQUFBQUFIRFFBQkFBQUFBd0JnQU1nQUF3QkdBQUFBQUFTQUdBQUFBQUFDQ0FELy94MEFlaUpLL3dvQUFnQVpBQUFBQklBWkFBQUFBQUlJQVAvL0RnQ05IV1QvQ2dBQ0FCb0FBQUFGZ0JzQUFBQUtBQUlBR3dBRUJnUUFBUUFBQUFVR0JBQUNBQUFBQ2dZQkFBRUFBQVdBSEFBQUFBb0FBZ0FjQUFRR0JBQUNBQUFBQlFZRUFBTUFBQUFBQmdJQUFnQUFBQVdBSFFBQUFBb0FBZ0FkQUFRR0JBQUNBQUFBQlFZRUFBUUFBQUFLQmdFQUFRQUFCWUFlQUFBQUNnQUNBQjRBQkFZRUFBUUFBQUFGQmdRQUJRQUFBQUFHQWdDQUFBQUFCWUFmQUFBQUNnQUNBQjhBQkFZRUFBVUFBQUFGQmdRQUJnQUFBQUFHQWdDQUFBQUFCWUFnQUFBQUNnQUNBQ0FBQkFZRUFBWUFBQUFGQmdRQUJ3QUFBQW9HQVFBQkFBQUZnQ0VBQUFBS0FBSUFJUUFFQmdRQUJ3QUFBQVVHQkFBSUFBQUFDZ1lCQUFFQUFBV0FJZ0FBQUFvQUFnQWlBQVFHQkFBSUFBQUFCUVlFQUFrQUFBQUtCZ0VBQVFBQUJZQWpBQUFBQ2dBQ0FDTUFCQVlFQUFrQUFBQUZCZ1FBQ2dBQUFBb0dBUUFCQUFBRmdDUUFBQUFLQUFJQUpBQUVCZ1FBQ2dBQUFBVUdCQUFMQUFBQUNnWUJBQUVBQUFXQUpRQUFBQW9BQWdBbEFBUUdCQUFHQUFBQUJRWUVBQXNBQUFBQUJnSUFnQUFBQUFXQUpnQUFBQW9BQWdBbUFBUUdCQUFMQUFBQUJRWUVBQXdBQUFBQUJnSUFnQUFBQUFXQUp3QUFBQW9BQWdBbkFBUUdCQUFFQUFBQUJRWUVBQXdBQUFBQUJnSUFnQUFBQUFXQUtBQUFBQW9BQWdBb0FBUUdCQUFJQUFBQUJRWUVBQTBBQUFBQkJnSUFBd0FLQmdFQUFRQUFCWUFwQUFBQUNnQUNBQ2tBQkFZRUFBMEFBQUFGQmdRQURnQUFBQW9HQVFBQkFBQUZnQ29BQUFBS0FBSUFLZ0FFQmdRQURnQUFBQVVHQkFBUEFBQUFDZ1lCQUFFQUFBV0FLd0FBQUFvQUFnQXJBQVFHQkFBUEFBQUFCUVlFQUJBQUFBQUFCZ0lBZ0FBQUFBV0FMQUFBQUFvQUFnQXNBQVFHQkFBUUFBQUFCUVlFQUJFQUFBQUFCZ0lBZ0FBQUFBV0FMUUFBQUFvQUFnQXRBQVFHQkFBUkFBQUFCUVlFQUJJQUFBQUFCZ0lBZ0FBQUFBV0FMZ0FBQUFvQUFnQXVBQVFHQkFBU0FBQUFCUVlFQUJNQUFBQUtCZ0VBQVFBQUJZQXZBQUFBQ2dBQ0FDOEFCQVlFQUJNQUFBQUZCZ1FBRkFBQUFBb0dBUUFCQUFBRmdEQUFBQUFLQUFJQU1BQUVCZ1FBRkFBQUFBVUdCQUFWQUFBQUNnWUJBQUVBQUFXQU1RQUFBQW9BQWdBeEFBUUdCQUFVQUFBQUJRWUVBQllBQUFBS0JnRUFBUUFBQllBeUFBQUFDZ0FDQURJQUJBWUVBQlFBQUFBRkJnUUFGd0FBQUFvR0FRQUJBQUFGZ0RNQUFBQUtBQUlBTXdBRUJnUUFFZ0FBQUFVR0JBQVlBQUFBQUFZQ0FJQUFBQUFGZ0RRQUFBQUtBQUlBTkFBRUJnUUFHQUFBQUFVR0JBQVpBQUFBQUFZQ0FJQUFBQUFGZ0RVQUFBQUtBQUlBTlFBRUJnUUFEd0FBQUFVR0JBQVpBQUFBQUFZQ0FJQUFBQUFIZ0RnQUFBQUVBaEFBQUFBQUFOQjlKQUFBQUFBQVRxVVVBQW9BQWdBMkFCQUFSd0FBQUZSb1pYSmxJR2x6SUdFZ2RtRnNaVzVqWlNCdmNpQmphR0Z5WjJVZ1pYSnliM0lnYzI5dFpYZG9aWEpsSUdsdUlIUm9hWE1nWVhKdmJXRjBhV01nYzNsemRHVnRMZ0FLQWdBRUFBUUtBZ0FCQUEwQ0RBQk9wUlFBQUFBQUFBQUFBQUFPQWd3QTBIMGtBQUFBQUFBQUFBQUFEd0lNQUU2bEZBQ0IyQThBQUFBQUFBQUFCNEE1QUFBQUJBSVFBUC8vTEFEVVMzbi8vLzhzQUkwZFpQOEtBQUlBTndBQUNnSUFCQUFFQ2dJQUFRQU5BZ3dBalIxay8vLy9MQUFBQUFBQURnSU1BTlJMZWYvLy95d0FBQUFBQUE4Q0RBQ05IV1QvUmk1Q0FBQUFBQUFBQUFBQUFBQUFBQUFB</t>
        </r>
      </text>
    </comment>
    <comment ref="K377" authorId="0">
      <text>
        <r>
          <rPr>
            <sz val="9"/>
            <color indexed="81"/>
            <rFont val="Tahoma"/>
            <family val="2"/>
          </rPr>
          <t>QzE0SDEyRjNOM081fE1BU1RFUiBTSEVFVFBpY3R1cmUgMjA3fFZtcERSREF4TURBRUF3SUJBQUFBQUFBQUFBQUFBQUNBQUFBQUFBTUFGZ0FBQUVOb1pXMUVjbUYzSURFeUxqQXVNaTR4TURjMkJBSVFBQUJnM3Y5QS9maittYmxPQU9kN1l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T2lKZ1NVV0NBUUFBQUFrQUJnSUJBQUFBQ1FBR1FnQUFCQUlBZ0FCQUE4SUFnQUJBQU9BTndBQUFBUUNFQUFBWU43L1FQMzQvcG01VGdEbmUyRUFCSUFCQUFBQUFBSUlBTzBFNXY5T0tsc0FDZ0FDQUFJQUFnUUNBQWdBS3dRQ0FBQUFJUVFCQVA5SUJBQUFOd1FCQUFFR2dBQUFBQUFBQWdnQTdhVHAvMDVDVndBRUFoQUE3V1RpLzA1Q1Z3Q0h2dW4vNTN0aEFDTUlBUUFBQWdjQ0FBQUFCUWNCQUFFQUJ3NEFBUUFBQUFNQVlBRElBQU1BVHkwQUFBQUFCSUFDQUFBQUFBSUlBQUFBQUFCT0trd0FDZ0FDQUFNQUFnUUNBQWNBS3dRQ0FBQUFJUVFCQUFGSUJBQUFCb0FBQUFBQUFBSUlBRE9UQXdCT2trZ0FCQUlRQUFGQSsvOU9ra2dBTTVNREFCb2ZWQUFqQ0FFQUFBSUhBZ0FBQUFVSEFRQUJBQWNPQUFFQUFBQURBR0FBeUFBREFFNHJBQUFBQUFTQUF3QUFBQUFDQ0FBVCt4a0FUaXBiQUFvQUFnQUVBQUlFQWdBSUFDc0VBZ0FBQUVnRUFBQTNCQUVBQVFhQUFBQUFBQUFDQ0FBVG14MEFUa0pYQUFRQ0VBQVRXeFlBVGtKWEFLeTBIUUJPQWw4QUl3Z0JBQUFDQndJQUFBQUFCdzBBQVFBQUFBTUFZQURJQUFNQVR3QUFBQUFFZ0FRQUFBQUFBZ2dBQUFBQUFFNHFMZ0FLQUFJQUJRQUFBQVNBQlFBQUFBQUNDQUJBUlJnQUhZZ2NBQW9BQWdBR0FBQUFCSUFHQUFBQUFBSUlBQUFBRHdBQUFBQUFDZ0FDQUFjQUFnUUNBQWNBS3dRQ0FBQUFTQVFBQUFhQUFBQUFBQUFDQ0FBemt4SUFBR2o4L3dRQ0VBRE1iQXNBQUdqOC96T1RFZ0F6bXdNQUl3Z0JBQUFDQndJQUFBQUFCdzBBQVFBQUFBTUFZQURJQUFNQVRnQUFBQUFFZ0FjQUFBQUFBZ2dBLy84ZEFPMEU1djhLQUFJQUNBQTNCQUVBQVFBQUJJQUlBQUFBQUFJSUFQLy9EZ0RhQ2N6L0NnQUNBQWtBTUFRQkFBY3hCQkFBSVFBQUFDSUFBQUFvQUFBQUFBQUFBQUFBQklBSkFBQUFBQUlJQUFBQThmL2FDY3ovQ2dBQ0FBb0FOd1FCQUFFQUFBU0FDZ0FBQUFBQ0NBQUFBT0wvN1FUbS93b0FBZ0FMQUFJRUFnQUlBQ3NFQWdBQUFFZ0VBQUEzQkFFQUFRYUFBQUFBQUFBQ0NBQUFvT1gvN1J6aS93UUNFQUFBWU43LzdSemkvNXE1NWYvdDNPbi9Jd2dCQUFBQ0J3SUFBQUFBQncwQUFRQUFBQU1BWUFESUFBTUFUd0FBQUFBRWdBc0FBQUFBQWdnQUFBRHgvd0FBQUFBS0FBSUFEQUFBQUFTQURBQUFBQUFDQ0FEQXV1Zi9IWWdjQUFvQUFnQU5BQUlFQWdBSEFDc0VBZ0FBQUVnRUFBQUdnQUFBQUFBQUFnZ0E5RTNyL3gzd0dBQUVBaEFBalNmay94M3dHQUQwVGV2L1VDTWdBQ01JQVFBQUFnY0NBQUFBQUFjTkFBRUFBQUFEQUdBQXlBQURBRTRBQUFBQUJJQU5BQUFBQUFJSUFQLy9IUURIRHJML0NnQUNBQTRBQWdRQ0FBZ0FLd1FDQUFBQVNBUUFBRGNFQVFBQkJvQUFBQUFBQUFJSUFQK2ZJUURISnE3L0JBSVFBUDlmR2dESEpxNy9tYmtoQU1mbXRmOGpDQUVBQUFJSEFnQUFBQUFIRFFBQkFBQUFBd0JnQU1nQUF3QlBBQUFBQUFTQURnQUFBQUFDQ0FELy93NEF0Qk9ZL3dvQUFnQVBBRGNFQVFBQkFBQUVnQThBQUFBQUFnZ0EvLzhkQUtBWWZ2OEtBQUlBRUFBQUFBU0FFQUFBQUFBQ0NBRC8venNBb0JoKy93b0FBZ0FSQUFBQUJJQVJBQUFBQUFJSUFQLy9TZ0NOSFdUL0NnQUNBQklBQUFBRWdCSUFBQUFBQWdnQS8vODdBSG9pU3Y4S0FBSUFFd0FBQUFTQUV3QUFBQUFDQ0FELy8wb0FaeWN3L3dvQUFnQVVBQUlFQWdBSUFDc0VBZ0FBQUVnRUFBQTNCQUVBQVFhQUFBQUFBQUFDQ0FBQW9FNEFaejhzL3dRQ0VBQUFZRWNBWno4cy81bTVUZ0JuL3pQL0l3Z0JBQUFDQndJQUFBQUFCdzBBQVFBQUFBTUFZQURJQUFNQVR3QUFBQUFFZ0JRQUFBQUFBZ2dBLy84N0FGTXNGdjhLQUFJQUZRQUFBQVNBRlFBQUFBQUNDQUQvL3gwQVV5d1cvd29BQWdBV0FBSUVBZ0FKQUNzRUFnQUFBRWdFQUFBM0JBRUFBUWFBQUFBQUFBQUNDQUF6a3lFQVUvZ1Mvd1FDRUFETWJCb0FVL2dTL3pPVElRRHRFUm4vSXdnQkFBQUNCd0lBQUFBQUJ3MEFBUUFBQUFNQVlBRElBQU1BUmdBQUFBQUVnQllBQUFBQUFnZ0EvLzhzQUVBeC9QNEtBQUlBRndBQ0JBSUFDUUFyQkFJQUFBQklCQUFBTndRQkFBRUdnQUFBQUFBQUFnZ0FNNU13QUVEOStQNEVBaEFBekd3cEFFRDkrUDR6a3pBQTJoYi8vaU1JQVFBQUFnY0NBQUFBQUFjTkFBRUFBQUFEQUdBQXlBQURBRVlBQUFBQUJJQVhBQUFBQUFJSUFQLy9TZ0JBTWZ6K0NnQUNBQmdBQWdRQ0FBa0FLd1FDQUFBQVNBUUFBRGNFQVFBQkJvQUFBQUFBQUFJSUFET1RUZ0JBL2ZqK0JBSVFBTXhzUndCQS9maitNNU5PQU5vVy8vNGpDQUVBQUFJSEFnQUFBQUFIRFFBQkFBQUFBd0JnQU1nQUF3QkdBQUFBQUFTQUdBQUFBQUFDQ0FELy94MEFlaUpLL3dvQUFnQVpBQUFBQklBWkFBQUFBQUlJQVAvL0RnQ05IV1QvQ2dBQ0FCb0FBQUFGZ0JzQUFBQUtBQUlBR3dBRUJnUUFBUUFBQUFVR0JBQUNBQUFBQ2dZQkFBRUFBQVdBSEFBQUFBb0FBZ0FjQUFRR0JBQUNBQUFBQlFZRUFBTUFBQUFBQmdJQUFnQUFBQVdBSFFBQUFBb0FBZ0FkQUFRR0JBQUNBQUFBQlFZRUFBUUFBQUFLQmdFQUFRQUFCWUFlQUFBQUNnQUNBQjRBQkFZRUFBUUFBQUFGQmdRQUJRQUFBQUFHQWdDQUFBQUFCWUFmQUFBQUNnQUNBQjhBQkFZRUFBVUFBQUFGQmdRQUJnQUFBQUFHQWdDQUFBQUFCWUFnQUFBQUNnQUNBQ0FBQkFZRUFBWUFBQUFGQmdRQUJ3QUFBQW9HQVFBQkFBQUZnQ0VBQUFBS0FBSUFJUUFFQmdRQUJ3QUFBQVVHQkFBSUFBQUFDZ1lCQUFFQUFBV0FJZ0FBQUFvQUFnQWlBQVFHQkFBSUFBQUFCUVlFQUFrQUFBQUtCZ0VBQVFBQUJZQWpBQUFBQ2dBQ0FDTUFCQVlFQUFrQUFBQUZCZ1FBQ2dBQUFBb0dBUUFCQUFBRmdDUUFBQUFLQUFJQUpBQUVCZ1FBQ2dBQUFBVUdCQUFMQUFBQUNnWUJBQUVBQUFXQUpRQUFBQW9BQWdBbEFBUUdCQUFHQUFBQUJRWUVBQXNBQUFBQUJnSUFnQUFBQUFXQUpnQUFBQW9BQWdBbUFBUUdCQUFMQUFBQUJRWUVBQXdBQUFBQUJnSUFnQUFBQUFXQUp3QUFBQW9BQWdBbkFBUUdCQUFFQUFBQUJRWUVBQXdBQUFBQUJnSUFnQUFBQUFXQUtBQUFBQW9BQWdBb0FBUUdCQUFJQUFBQUJRWUVBQTBBQUFBQkJnSUFBd0FLQmdFQUFRQUFCWUFwQUFBQUNnQUNBQ2tBQkFZRUFBMEFBQUFGQmdRQURnQUFBQW9HQVFBQkFBQUZnQ29BQUFBS0FBSUFLZ0FFQmdRQURnQUFBQVVHQkFBUEFBQUFDZ1lCQUFFQUFBV0FLd0FBQUFvQUFnQXJBQVFHQkFBUEFBQUFCUVlFQUJBQUFBQUFCZ0lBZ0FBQUFBV0FMQUFBQUFvQUFnQXNBQVFHQkFBUUFBQUFCUVlFQUJFQUFBQUFCZ0lBZ0FBQUFBV0FMUUFBQUFvQUFnQXRBQVFHQkFBUkFBQUFCUVlFQUJJQUFBQUFCZ0lBZ0FBQUFBV0FMZ0FBQUFvQUFnQXVBQVFHQkFBU0FBQUFCUVlFQUJNQUFBQUtCZ0VBQVFBQUJZQXZBQUFBQ2dBQ0FDOEFCQVlFQUJNQUFBQUZCZ1FBRkFBQUFBb0dBUUFCQUFBRmdEQUFBQUFLQUFJQU1BQUVCZ1FBRkFBQUFBVUdCQUFWQUFBQUNnWUJBQUVBQUFXQU1RQUFBQW9BQWdBeEFBUUdCQUFVQUFBQUJRWUVBQllBQUFBS0JnRUFBUUFBQllBeUFBQUFDZ0FDQURJQUJBWUVBQlFBQUFBRkJnUUFGd0FBQUFvR0FRQUJBQUFGZ0RNQUFBQUtBQUlBTXdBRUJnUUFFZ0FBQUFVR0JBQVlBQUFBQUFZQ0FJQUFBQUFGZ0RRQUFBQUtBQUlBTkFBRUJnUUFHQUFBQUFVR0JBQVpBQUFBQUFZQ0FJQUFBQUFGZ0RVQUFBQUtBQUlBTlFBRUJnUUFEd0FBQUFVR0JBQVpBQUFBQUFZQ0FJQUFBQUFIZ0RnQUFBQUVBaEFBQUFBQUFOQjlKQUFBQUFBQVRxVVVBQW9BQWdBMkFCQUFSd0FBQUZSb1pYSmxJR2x6SUdFZ2RtRnNaVzVqWlNCdmNpQmphR0Z5WjJVZ1pYSnliM0lnYzI5dFpYZG9aWEpsSUdsdUlIUm9hWE1nWVhKdmJXRjBhV01nYzNsemRHVnRMZ0FLQWdBRUFBUUtBZ0FCQUEwQ0RBQk9wUlFBQUFBQUFBQUFBQUFPQWd3QTBIMGtBQUFBQUFBQUFBQUFEd0lNQUU2bEZBQ0IyQThBQUFBQUFBQUFCNEE1QUFBQUJBSVFBUC8vTEFEVVMzbi8vLzhzQUkwZFpQOEtBQUlBTndBQUNnSUFCQUFFQ2dJQUFRQU5BZ3dBalIxay8vLy9MQUFBQUFBQURnSU1BTlJMZWYvLy95d0FBQUFBQUE4Q0RBQ05IV1QvUmk1Q0FBQUFBQUFBQUFBQUFBQUFBQUFB</t>
        </r>
      </text>
    </comment>
    <comment ref="J378" authorId="0">
      <text>
        <r>
          <rPr>
            <sz val="9"/>
            <color indexed="81"/>
            <rFont val="Tahoma"/>
            <family val="2"/>
          </rPr>
          <t>QzIxSDE5TjNPM1N8TUFTVEVSIFNIRUVUUGljdHVyZSAyMDF8Vm1wRFJEQXhNREFFQXdJQkFBQUFBQUFBQUFBQUFBQ0FBQUFBQUFNQUZnQUFBRU5vWlcxRWNtRjNJREV5TGpBdU1pNHhNRGMyQkFJUUFOcHB5UDk3TjlIL3lnNlVBQnUrd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PaUpnU1VXQ0FRQUFBQWtBQmdJQkFBQUFDUUFHUWdBQUJBSUFnQUJBQThJQWdBQkFBT0FQZ0FBQUFRQ0VBRGFhY2ovZXpmUi84b09sQUFidnJVQUJJQUJBQUFBQUFJSUFKaldjQUJXZXFFQUNnQUNBQUlBTndRQkFBRUFBQVNBQWdBQUFBQUNDQUF0RFlZQXdVT01BQW9BQWdBREFBSUVBZ0FJQUNzRUFnQUFBRWdFQUFBM0JBRUFBUWFBQUFBQUFBQUNDQUF0cllrQXdWdUlBQVFDRUFBdGJZSUF3VnVJQU1iR2lRREJHNUFBSXdnQkFBQUNCd0lBQUFBQUJ3MEFBUUFBQUFNQVlBRElBQU1BVHdBQUFBQUVnQU1BQUFBQUFnZ0Fja2wrQUhKSmJ3QUtBQUlBQkFBQUFBU0FCQUFBQUFBQ0NBQUdnSk1BM1JKYUFBb0FBZ0FGQUFBQUJJQUZBQUFBQUFJSUFFdThpd0NPR0QwQUNnQUNBQVlBQUFBRWdBWUFBQUFBQWdnQS9NRnVBTk5VTlFBS0FBSUFCd0FBQUFTQUJ3QUFBQUFDQ0FCbmkxa0FaNHRLQUFvQUFnQUlBQUFBQklBSUFBQUFBQUlJQUJpUlBBQ3N4MElBQ2dBQ0FBa0FBZ1FDQUFjQUt3UUNBQUVBU0FRQUFEY0VBUUFCQm9BQUFBQUFBQUlJQUVza1FBQ3NMejhBQkFJUUFPWDlPQUNzTHo4QVN5UkFBQk9XVFFBakNBRUFBQUlIQWdBQUFBVUhBUUFCQUFjT0FBRUFBQUFEQUdBQXlBQURBRTVJQUFBQUFBU0FDUUFBQUFBQ0NBQmR6VFFBWGMwbEFBb0FBZ0FLQUFBQUJJQUtBQUFBQUFJSUFQRURTZ0RJbGhBQUNnQUNBQXNBQWdRQ0FBZ0FLd1FDQUFBQVNBUUFBRGNFQVFBQkJvQUFBQUFBQUFJSUFQR2pUUURJcmd3QUJBSVFBUEZqUmdESXJnd0FpNzFOQU1odUZBQWpDQUVBQUFJSEFnQUFBQUFIRFFBQkFBQUFBd0JnQU1nQUF3QlBBQUFBQUFTQUN3QUFBQUFDQ0FCQVJSZ0FIWWdjQUFvQUFnQU1BQUFBQklBTUFBQUFBQUlJQVAvL0RnQUFBQUFBQ2dBQ0FBMEFBQUFFZ0EwQUFBQUFBZ2dBUUVVWUFPTjM0LzhLQUFJQURnQTNCQUVBQVFBQUJJQU9BQUFBQUFJSUFBQUFBQUN5MWRIL0NnQUNBQThBTndRQkFBRUFBQVNBRHdBQUFBQUNDQURBdXVmLzQzZmovd29BQWdBUUFEY0VBUUFCQUFBRWdCQUFBQUFBQWdnQUFBRHgvd0FBQUFBS0FBSUFFUUFBQUFTQUVRQUFBQUFDQ0FEQXV1Zi9IWWdjQUFvQUFnQVNBQUlFQWdBUUFDc0VBZ0FBQUVnRUFBQUdnQUFBQUFBQUFnZ0F3RnJyL3gwc0dRQUVBaEFBd0Jyay94MHNHUUJhZE92L2c5SWZBQ01JQVFBQUFnY0NBQUFBQUFjTkFBRUFBQUFEQUdBQXlBQURBRk1BQUFBQUJJQVNBQUFBQUFJSUFBQUFBQUJPS2k0QUNnQUNBQk1BQUFBRWdCTUFBQUFBQWdnQUFBQUFBRTRxVEFBS0FBSUFGQUFDQkFJQUJ3QXJCQUlBQVFCSUJBQUFOd1FCQUFFR2dBQUFBQUFBQWdnQU01TURBRTZTU0FBRUFoQUF6V3o4LzA2U1NBQXprd01BdFBoV0FDTUlBUUFBQWdjQ0FBQUFCUWNCQUFFQUJ3NEFBUUFBQUFNQVlBRElBQU1BVGtnQUFBQUFCSUFVQUFBQUFBSUlBTzBFNXY5T0tsc0FDZ0FDQUJVQUFBQUVnQlVBQUFBQUFnZ0EyZ25NLzA0cVRBQUtBQUlBRmdBQ0JBSUFDQUFyQkFJQUFBQklCQUFBTndRQkFBRUdnQUFBQUFBQUFnZ0EycW5QLzA1Q1NBQUVBaEFBMm1uSS8wNUNTQUIwdzgvL1RnSlFBQ01JQVFBQUFnY0NBQUFBQUFjTkFBRUFBQUFEQUdBQXlBQURBRThBQUFBQUJJQVdBQUFBQUFJSUFPMEU1djlPS25rQUNnQUNBQmNBQUFBRWdCY0FBQUFBQWdnQTJnbk0vMDRxaUFBS0FBSUFHQUFBQUFTQUdBQUFBQUFDQ0FEYUNjei9UaXFtQUFvQUFnQVpBQUFBQklBWkFBQUFBQUlJQU8wRTV2OU9LclVBQ2dBQ0FCb0FBQUFFZ0JvQUFBQUFBZ2dBQUFBQUFFNHFwZ0FLQUFJQUd3QUNCQUlBQndBckJBSUFBQUJJQkFBQUJvQUFBQUFBQUFJSUFET1RBd0JPa3FJQUJBSVFBTTFzL1A5T2txSUFNNU1EQUlIRnFRQWpDQUVBQUFJSEFnQUFBQUFIRFFBQkFBQUFBd0JnQU1nQUF3Qk9BQUFBQUFTQUd3QUFBQUFDQ0FBQUFBQUFUaXFJQUFvQUFnQWNBQUFBQklBY0FBQUFBQUlJQUNKUFlRQzNoV2NBQ2dBQ0FCMEFBQUFGZ0I0QUFBQUtBQUlBSGdBRUJnUUFBUUFBQUFVR0JBQUNBQUFBQ2dZQkFBRUFBQVdBSHdBQUFBb0FBZ0FmQUFRR0JBQUNBQUFBQlFZRUFBTUFBQUFLQmdFQUFRQUFCWUFnQUFBQUNnQUNBQ0FBQkFZRUFBTUFBQUFGQmdRQUJBQUFBQUFHQWdDQUFBQUFCWUFoQUFBQUNnQUNBQ0VBQkFZRUFBUUFBQUFGQmdRQUJRQUFBQUFHQWdDQUFBQUFCWUFpQUFBQUNnQUNBQ0lBQkFZRUFBVUFBQUFGQmdRQUJnQUFBQUFHQWdDQUFBQUFCWUFqQUFBQUNnQUNBQ01BQkFZRUFBWUFBQUFGQmdRQUJ3QUFBQUFHQWdDQUFBQUFCWUFrQUFBQUNnQUNBQ1FBQkFZRUFBY0FBQUFGQmdRQUNBQUFBQW9HQVFBQkFBQUZnQ1VBQUFBS0FBSUFKUUFFQmdRQUNBQUFBQVVHQkFBSkFBQUFDZ1lCQUFFQUFBV0FKZ0FBQUFvQUFnQW1BQVFHQkFBSkFBQUFCUVlFQUFvQUFBQUFCZ0lBQWdBQUFBV0FKd0FBQUFvQUFnQW5BQVFHQkFBSkFBQUFCUVlFQUFzQUFBQUtCZ0VBQVFBQUJZQW9BQUFBQ2dBQ0FDZ0FCQVlFQUFzQUFBQUZCZ1FBREFBQUFBQUdBZ0NBQUFBQUJZQXBBQUFBQ2dBQ0FDa0FCQVlFQUF3QUFBQUZCZ1FBRFFBQUFBb0dBUUFCQUFBRmdDb0FBQUFLQUFJQUtnQUVCZ1FBRFFBQUFBVUdCQUFPQUFBQUNnWUJBQUVBQUFXQUt3QUFBQW9BQWdBckFBUUdCQUFPQUFBQUJRWUVBQThBQUFBS0JnRUFBUUFBQllBc0FBQUFDZ0FDQUN3QUJBWUVBQThBQUFBRkJnUUFFQUFBQUFvR0FRQUJBQUFGZ0MwQUFBQUtBQUlBTFFBRUJnUUFEQUFBQUFVR0JBQVFBQUFBQUFZQ0FJQUFBQUFGZ0M0QUFBQUtBQUlBTGdBRUJnUUFFQUFBQUFVR0JBQVJBQUFBQUFZQ0FJQUFBQUFGZ0M4QUFBQUtBQUlBTHdBRUJnUUFFUUFBQUFVR0JBQVNBQUFBQUFZQ0FJQUFBQUFGZ0RBQUFBQUtBQUlBTUFBRUJnUUFDd0FBQUFVR0JBQVNBQUFBQUFZQ0FJQUFBQUFGZ0RFQUFBQUtBQUlBTVFBRUJnUUFFZ0FBQUFVR0JBQVRBQUFBQ2dZQkFBRUFBQVdBTWdBQUFBb0FBZ0F5QUFRR0JBQVRBQUFBQlFZRUFCUUFBQUFLQmdFQUFRQUFCWUF6QUFBQUNnQUNBRE1BQkFZRUFCUUFBQUFGQmdRQUZRQUFBQUFHQWdBQ0FBQUFCWUEwQUFBQUNnQUNBRFFBQkFZRUFCUUFBQUFGQmdRQUZnQUFBQW9HQVFBQkFBQUZnRFVBQUFBS0FBSUFOUUFFQmdRQUZnQUFBQVVHQkFBWEFBQUFBQVlDQUlBQUFBQUZnRFlBQUFBS0FBSUFOZ0FFQmdRQUZ3QUFBQVVHQkFBWUFBQUFBQVlDQUlBQUFBQUZnRGNBQUFBS0FBSUFOd0FFQmdRQUdBQUFBQVVHQkFBWkFBQUFBQVlDQUlBQUFBQUZnRGdBQUFBS0FBSUFPQUFFQmdRQUdRQUFBQVVHQkFBYUFBQUFBQVlDQUlBQUFBQUZnRGtBQUFBS0FBSUFPUUFFQmdRQUdnQUFBQVVHQkFBYkFBQUFBQVlDQUlBQUFBQUZnRG9BQUFBS0FBSUFPZ0FFQmdRQUZnQUFBQVVHQkFBYkFBQUFBQVlDQUlBQUFBQUZnRHNBQUFBS0FBSUFPd0FFQmdRQUJ3QUFBQVVHQkFBY0FBQUFBQVlDQUlBQUFBQUZnRHdBQUFBS0FBSUFQQUFFQmdRQUF3QUFBQVVHQkFBY0FBQUFBQVlDQUlBQUFBQUhnRDhBQUFBRUFoQUF0NFYyQUdsOVp3QzNoWFlBSWs5U0FBb0FBZ0E5QUFBS0FnQUVBQVFLQWdBQkFBMENEQUFpVDFJQXQ0VjJBQUFBQUFBT0Fnd0FhWDFuQUxlRmRnQUFBQUFBRHdJTUFDSlBVZ0Q5czRzQUFBQUFBQUFBQjRCQUFBQUFCQUlRQUFBQUFBRFFmU1FBQUFBQUFFNmxGQUFLQUFJQVBnQUFDZ0lBQkFBRUNnSUFBUUFOQWd3QVRxVVVBQUFBQUFBQUFBQUFEZ0lNQU5COUpBQUFBQUFBQUFBQUFBOENEQUJPcFJRQWdkZ1BBQUFBQUFBQUFBZUFRUUFBQUFRQ0VBRHRCT2IvbEZpc0FPMEU1djlPS3BjQUNnQUNBRDhBQUFvQ0FBUUFCQW9DQUFFQURRSU1BRTRxbHdEdEJPYi9BQUFBQUE0Q0RBQ1VXS3dBN1FUbS93QUFBQUFQQWd3QVRpcVhBRFF6Ky84QUFBQUFBQUFBQUFBQUFBQUFBQT09</t>
        </r>
      </text>
    </comment>
    <comment ref="K378" authorId="0">
      <text>
        <r>
          <rPr>
            <sz val="9"/>
            <color indexed="81"/>
            <rFont val="Tahoma"/>
            <family val="2"/>
          </rPr>
          <t>QzIxSDE5TjNPM1N8TUFTVEVSIFNIRUVUUGljdHVyZSAyMDF8Vm1wRFJEQXhNREFFQXdJQkFBQUFBQUFBQUFBQUFBQ0FBQUFBQUFNQUZnQUFBRU5vWlcxRWNtRjNJREV5TGpBdU1pNHhNRGMyQkFJUUFOcHB5UDk3TjlIL3lnNlVBQnUrd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PaUpnU1VXQ0FRQUFBQWtBQmdJQkFBQUFDUUFHUWdBQUJBSUFnQUJBQThJQWdBQkFBT0FQZ0FBQUFRQ0VBRGFhY2ovZXpmUi84b09sQUFidnJVQUJJQUJBQUFBQUFJSUFKaldjQUJXZXFFQUNnQUNBQUlBTndRQkFBRUFBQVNBQWdBQUFBQUNDQUF0RFlZQXdVT01BQW9BQWdBREFBSUVBZ0FJQUNzRUFnQUFBRWdFQUFBM0JBRUFBUWFBQUFBQUFBQUNDQUF0cllrQXdWdUlBQVFDRUFBdGJZSUF3VnVJQU1iR2lRREJHNUFBSXdnQkFBQUNCd0lBQUFBQUJ3MEFBUUFBQUFNQVlBRElBQU1BVHdBQUFBQUVnQU1BQUFBQUFnZ0Fja2wrQUhKSmJ3QUtBQUlBQkFBQUFBU0FCQUFBQUFBQ0NBQUdnSk1BM1JKYUFBb0FBZ0FGQUFBQUJJQUZBQUFBQUFJSUFFdThpd0NPR0QwQUNnQUNBQVlBQUFBRWdBWUFBQUFBQWdnQS9NRnVBTk5VTlFBS0FBSUFCd0FBQUFTQUJ3QUFBQUFDQ0FCbmkxa0FaNHRLQUFvQUFnQUlBQUFBQklBSUFBQUFBQUlJQUJpUlBBQ3N4MElBQ2dBQ0FBa0FBZ1FDQUFjQUt3UUNBQUVBU0FRQUFEY0VBUUFCQm9BQUFBQUFBQUlJQUVza1FBQ3NMejhBQkFJUUFPWDlPQUNzTHo4QVN5UkFBQk9XVFFBakNBRUFBQUlIQWdBQUFBVUhBUUFCQUFjT0FBRUFBQUFEQUdBQXlBQURBRTVJQUFBQUFBU0FDUUFBQUFBQ0NBQmR6VFFBWGMwbEFBb0FBZ0FLQUFBQUJJQUtBQUFBQUFJSUFQRURTZ0RJbGhBQUNnQUNBQXNBQWdRQ0FBZ0FLd1FDQUFBQVNBUUFBRGNFQVFBQkJvQUFBQUFBQUFJSUFQR2pUUURJcmd3QUJBSVFBUEZqUmdESXJnd0FpNzFOQU1odUZBQWpDQUVBQUFJSEFnQUFBQUFIRFFBQkFBQUFBd0JnQU1nQUF3QlBBQUFBQUFTQUN3QUFBQUFDQ0FCQVJSZ0FIWWdjQUFvQUFnQU1BQUFBQklBTUFBQUFBQUlJQVAvL0RnQUFBQUFBQ2dBQ0FBMEFBQUFFZ0EwQUFBQUFBZ2dBUUVVWUFPTjM0LzhLQUFJQURnQTNCQUVBQVFBQUJJQU9BQUFBQUFJSUFBQUFBQUN5MWRIL0NnQUNBQThBTndRQkFBRUFBQVNBRHdBQUFBQUNDQURBdXVmLzQzZmovd29BQWdBUUFEY0VBUUFCQUFBRWdCQUFBQUFBQWdnQUFBRHgvd0FBQUFBS0FBSUFFUUFBQUFTQUVRQUFBQUFDQ0FEQXV1Zi9IWWdjQUFvQUFnQVNBQUlFQWdBUUFDc0VBZ0FBQUVnRUFBQUdnQUFBQUFBQUFnZ0F3RnJyL3gwc0dRQUVBaEFBd0Jyay94MHNHUUJhZE92L2c5SWZBQ01JQVFBQUFnY0NBQUFBQUFjTkFBRUFBQUFEQUdBQXlBQURBRk1BQUFBQUJJQVNBQUFBQUFJSUFBQUFBQUJPS2k0QUNnQUNBQk1BQUFBRWdCTUFBQUFBQWdnQUFBQUFBRTRxVEFBS0FBSUFGQUFDQkFJQUJ3QXJCQUlBQVFCSUJBQUFOd1FCQUFFR2dBQUFBQUFBQWdnQU01TURBRTZTU0FBRUFoQUF6V3o4LzA2U1NBQXprd01BdFBoV0FDTUlBUUFBQWdjQ0FBQUFCUWNCQUFFQUJ3NEFBUUFBQUFNQVlBRElBQU1BVGtnQUFBQUFCSUFVQUFBQUFBSUlBTzBFNXY5T0tsc0FDZ0FDQUJVQUFBQUVnQlVBQUFBQUFnZ0EyZ25NLzA0cVRBQUtBQUlBRmdBQ0JBSUFDQUFyQkFJQUFBQklCQUFBTndRQkFBRUdnQUFBQUFBQUFnZ0EycW5QLzA1Q1NBQUVBaEFBMm1uSS8wNUNTQUIwdzgvL1RnSlFBQ01JQVFBQUFnY0NBQUFBQUFjTkFBRUFBQUFEQUdBQXlBQURBRThBQUFBQUJJQVdBQUFBQUFJSUFPMEU1djlPS25rQUNnQUNBQmNBQUFBRWdCY0FBQUFBQWdnQTJnbk0vMDRxaUFBS0FBSUFHQUFBQUFTQUdBQUFBQUFDQ0FEYUNjei9UaXFtQUFvQUFnQVpBQUFBQklBWkFBQUFBQUlJQU8wRTV2OU9LclVBQ2dBQ0FCb0FBQUFFZ0JvQUFBQUFBZ2dBQUFBQUFFNHFwZ0FLQUFJQUd3QUNCQUlBQndBckJBSUFBQUJJQkFBQUJvQUFBQUFBQUFJSUFET1RBd0JPa3FJQUJBSVFBTTFzL1A5T2txSUFNNU1EQUlIRnFRQWpDQUVBQUFJSEFnQUFBQUFIRFFBQkFBQUFBd0JnQU1nQUF3Qk9BQUFBQUFTQUd3QUFBQUFDQ0FBQUFBQUFUaXFJQUFvQUFnQWNBQUFBQklBY0FBQUFBQUlJQUNKUFlRQzNoV2NBQ2dBQ0FCMEFBQUFGZ0I0QUFBQUtBQUlBSGdBRUJnUUFBUUFBQUFVR0JBQUNBQUFBQ2dZQkFBRUFBQVdBSHdBQUFBb0FBZ0FmQUFRR0JBQUNBQUFBQlFZRUFBTUFBQUFLQmdFQUFRQUFCWUFnQUFBQUNnQUNBQ0FBQkFZRUFBTUFBQUFGQmdRQUJBQUFBQUFHQWdDQUFBQUFCWUFoQUFBQUNnQUNBQ0VBQkFZRUFBUUFBQUFGQmdRQUJRQUFBQUFHQWdDQUFBQUFCWUFpQUFBQUNnQUNBQ0lBQkFZRUFBVUFBQUFGQmdRQUJnQUFBQUFHQWdDQUFBQUFCWUFqQUFBQUNnQUNBQ01BQkFZRUFBWUFBQUFGQmdRQUJ3QUFBQUFHQWdDQUFBQUFCWUFrQUFBQUNnQUNBQ1FBQkFZRUFBY0FBQUFGQmdRQUNBQUFBQW9HQVFBQkFBQUZnQ1VBQUFBS0FBSUFKUUFFQmdRQUNBQUFBQVVHQkFBSkFBQUFDZ1lCQUFFQUFBV0FKZ0FBQUFvQUFnQW1BQVFHQkFBSkFBQUFCUVlFQUFvQUFBQUFCZ0lBQWdBQUFBV0FKd0FBQUFvQUFnQW5BQVFHQkFBSkFBQUFCUVlFQUFzQUFBQUtCZ0VBQVFBQUJZQW9BQUFBQ2dBQ0FDZ0FCQVlFQUFzQUFBQUZCZ1FBREFBQUFBQUdBZ0NBQUFBQUJZQXBBQUFBQ2dBQ0FDa0FCQVlFQUF3QUFBQUZCZ1FBRFFBQUFBb0dBUUFCQUFBRmdDb0FBQUFLQUFJQUtnQUVCZ1FBRFFBQUFBVUdCQUFPQUFBQUNnWUJBQUVBQUFXQUt3QUFBQW9BQWdBckFBUUdCQUFPQUFBQUJRWUVBQThBQUFBS0JnRUFBUUFBQllBc0FBQUFDZ0FDQUN3QUJBWUVBQThBQUFBRkJnUUFFQUFBQUFvR0FRQUJBQUFGZ0MwQUFBQUtBQUlBTFFBRUJnUUFEQUFBQUFVR0JBQVFBQUFBQUFZQ0FJQUFBQUFGZ0M0QUFBQUtBQUlBTGdBRUJnUUFFQUFBQUFVR0JBQVJBQUFBQUFZQ0FJQUFBQUFGZ0M4QUFBQUtBQUlBTHdBRUJnUUFFUUFBQUFVR0JBQVNBQUFBQUFZQ0FJQUFBQUFGZ0RBQUFBQUtBQUlBTUFBRUJnUUFDd0FBQUFVR0JBQVNBQUFBQUFZQ0FJQUFBQUFGZ0RFQUFBQUtBQUlBTVFBRUJnUUFFZ0FBQUFVR0JBQVRBQUFBQ2dZQkFBRUFBQVdBTWdBQUFBb0FBZ0F5QUFRR0JBQVRBQUFBQlFZRUFCUUFBQUFLQmdFQUFRQUFCWUF6QUFBQUNnQUNBRE1BQkFZRUFCUUFBQUFGQmdRQUZRQUFBQUFHQWdBQ0FBQUFCWUEwQUFBQUNnQUNBRFFBQkFZRUFCUUFBQUFGQmdRQUZnQUFBQW9HQVFBQkFBQUZnRFVBQUFBS0FBSUFOUUFFQmdRQUZnQUFBQVVHQkFBWEFBQUFBQVlDQUlBQUFBQUZnRFlBQUFBS0FBSUFOZ0FFQmdRQUZ3QUFBQVVHQkFBWUFBQUFBQVlDQUlBQUFBQUZnRGNBQUFBS0FBSUFOd0FFQmdRQUdBQUFBQVVHQkFBWkFBQUFBQVlDQUlBQUFBQUZnRGdBQUFBS0FBSUFPQUFFQmdRQUdRQUFBQVVHQkFBYUFBQUFBQVlDQUlBQUFBQUZnRGtBQUFBS0FBSUFPUUFFQmdRQUdnQUFBQVVHQkFBYkFBQUFBQVlDQUlBQUFBQUZnRG9BQUFBS0FBSUFPZ0FFQmdRQUZnQUFBQVVHQkFBYkFBQUFBQVlDQUlBQUFBQUZnRHNBQUFBS0FBSUFPd0FFQmdRQUJ3QUFBQVVHQkFBY0FBQUFBQVlDQUlBQUFBQUZnRHdBQUFBS0FBSUFQQUFFQmdRQUF3QUFBQVVHQkFBY0FBQUFBQVlDQUlBQUFBQUhnRDhBQUFBRUFoQUF0NFYyQUdsOVp3QzNoWFlBSWs5U0FBb0FBZ0E5QUFBS0FnQUVBQVFLQWdBQkFBMENEQUFpVDFJQXQ0VjJBQUFBQUFBT0Fnd0FhWDFuQUxlRmRnQUFBQUFBRHdJTUFDSlBVZ0Q5czRzQUFBQUFBQUFBQjRCQUFBQUFCQUlRQUFBQUFBRFFmU1FBQUFBQUFFNmxGQUFLQUFJQVBnQUFDZ0lBQkFBRUNnSUFBUUFOQWd3QVRxVVVBQUFBQUFBQUFBQUFEZ0lNQU5COUpBQUFBQUFBQUFBQUFBOENEQUJPcFJRQWdkZ1BBQUFBQUFBQUFBZUFRUUFBQUFRQ0VBRHRCT2IvbEZpc0FPMEU1djlPS3BjQUNnQUNBRDhBQUFvQ0FBUUFCQW9DQUFFQURRSU1BRTRxbHdEdEJPYi9BQUFBQUE0Q0RBQ1VXS3dBN1FUbS93QUFBQUFQQWd3QVRpcVhBRFF6Ky84QUFBQUFBQUFBQUFBQUFBQUFBQT09</t>
        </r>
      </text>
    </comment>
    <comment ref="J379" authorId="0">
      <text>
        <r>
          <rPr>
            <sz val="9"/>
            <color indexed="81"/>
            <rFont val="Tahoma"/>
            <family val="2"/>
          </rPr>
          <t>QzlIMTBONE8zU3xNQVNURVIgU0hFRVRQaWN0dXJlIDE5M3xWbXBEUkRBeE1EQUVBd0lCQUFBQUFBQUFBQUFBQUFDQUFBQUFBQU1BRmdBQUFFTm9aVzFFY21GM0lERXlMakF1TWk0eE1EYzJCQUlRQUpKQWlQL1QrMzcvelpNUE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xQUFBQUJBSVFBQUFBQUFBQUFBQUFBSURHQk9pSmdTVVdDQVFBQUFBa0FCZ0lCQUFBQUNRQUdRZ0FBQkFJQWdBQkFBOElBZ0FCQUFPQUpnQUFBQVFDRUFDU1FJai8wL3QrLzgyVER3QW1OalFBQklBQkFBQUFBQUlJQUFFQTR2OG05ak1BQ2dBQ0FBSUFOd1FCQUFFQUFBU0FBZ0FBQUFBQ0NBQUFBTlAvRS9zWkFBb0FBZ0FEQUFJRUFnQUlBQ3NFQWdBQUFFZ0VBQUEzQkFFQUFRYUFBQUFBQUFBQ0NBQUJvTmIvRXhNV0FBUUNFQUFCWU0vL0V4TVdBSnE1MXY4VDB4MEFJd2dCQUFBQ0J3SUFBQUFBQncwQUFRQUFBQU1BWUFESUFBTUFUd0FBQUFBRWdBTUFBQUFBQWdnQUFBRGkvd0FBQUFBS0FBSUFCQUFBQUFTQUJBQUFBQUFDQ0FBQUFBQUFBQUFBQUFvQUFnQUZBQUFBQklBRkFBQUFBQUlJQVAvL0RnRHRCT2IvQ2dBQ0FBWUFBQUFFZ0FZQUFBQUFBZ2dBQUFBQUFOb0p6UDhLQUFJQUJ3QUFBQVNBQndBQUFBQUNDQUFBQU9MLzJnbk0vd29BQWdBSUFBQUFCSUFJQUFBQUFBSUlBQUFBMC8vdEJPYi9DZ0FDQUFrQUFBQUVnQWtBQUFBQUFnZ0FBQURULzhjT3N2OEtBQUlBQ2dBQ0JBSUFCd0FyQkFJQUFBQklCQUFBQm9BQUFBQUFBQUlJQURTVDF2L0hkcTcvQkFJUUFNMXN6Ly9IZHE3L05KUFcvL3FwdGY4akNBRUFBQUlIQWdBQUFBQUhEUUFCQUFBQUF3QmdBTWdBQXdCT0FBQUFBQVNBQ2dBQUFBQUNDQUM5TTkvL3Y2YVcvd29BQWdBTEFBSUVBZ0FIQUNzRUFnQUFBRWdFQUFBR2dBQUFBQUFBQWdnQThNYmkvNzhPay84RUFoQUFpcURiLzc4T2svL3d4dUwvODBHYS95TUlBUUFBQWdjQ0FBQUFBQWNOQUFFQUFBQURBR0FBeUFBREFFNEFBQUFBQklBTEFBQUFBQUlJQUdQb3lQL1RrNEwvQ2dBQ0FBd0FBZ1FDQUFjQUt3UUNBQUFBU0FRQUFBYUFBQUFBQUFBQ0NBQ1dlOHovMC90Ky93UUNFQUF3VmNYLzAvdCsvNVo3elA4R0w0Yi9Jd2dCQUFBQ0J3SUFBQUFBQncwQUFRQUFBQU1BWUFESUFBTUFUZ0FBQUFBRWdBd0FBQUFBQWdnQVVPMnUvOU9Ua2Y4S0FBSUFEUUFDQkFJQUJ3QXJCQUlBQUFCSUJBQUFCb0FBQUFBQUFBSUlBSU9Bc3YvVCs0My9CQUlRQUIxYXEvL1QrNDMvZzRDeS93WXZsZjhqQ0FFQUFBSUhBZ0FBQUFBSERRQUJBQUFBQXdCZ0FNZ0FBd0JPQUFBQUFBU0FEUUFBQUFBQ0NBQVRLclgvQU95dS93b0FBZ0FPQUFBQUJJQU9BQUFBQUFJSUFDY1hvZjlhTjhYL0NnQUNBQThBQWdRQ0FCQUFLd1FDQUFBQVNBUUFBQWFBQUFBQUFBQUNDQUFudDZUL1d0dkIvd1FDRUFBbmQ1My9XdHZCLzhEUXBQL0FnY2ovSXdnQkFBQUNCd0lBQUFBQUJ3MEFBUUFBQUFNQVlBRElBQU1BVXdBQUFBQUVnQThBQUFBQUFnZ0F1MDIyLys1dDJ2OEtBQUlBRUFBQ0JBSUFDQUFyQkFJQUFBQklCQUFBTndRQkFBRUdnQUFBQUFBQUFnZ0F1KzI1Lys2RjF2OEVBaEFBdTYyeS8rNkYxdjlWQjdyLzdrWGUveU1JQVFBQUFnY0NBQUFBQUFjTkFBRUFBQUFEQUdBQXlBQURBRThBQUFBQUJJQVFBQUFBQUFJSUFKTGdpLy9GQUxEL0NnQUNBQkVBQWdRQ0FBZ0FLd1FDQUFBQVNBUUFBRGNFQVFBQkJvQUFBQUFBQUFJSUFKS0FqLy9GR0t6L0JBSVFBSkpBaVAvRkdLei9MSnFQLzhYWXMvOGpDQUVBQUFJSEFnQUFBQUFIRFFBQkFBQUFBd0JnQU1nQUF3QlBBQUFBQUFTQUVRQUFBQUFDQ0FDUzRJdi83bTNhL3dvQUFnQVNBRGNFQVFBQkFBQUZnQk1BQUFBS0FBSUFFd0FFQmdRQUFRQUFBQVVHQkFBQ0FBQUFDZ1lCQUFFQUFBV0FGQUFBQUFvQUFnQVVBQVFHQkFBQ0FBQUFCUVlFQUFNQUFBQUtCZ0VBQVFBQUJZQVZBQUFBQ2dBQ0FCVUFCQVlFQUFNQUFBQUZCZ1FBQkFBQUFBQUdBZ0NBQUFBQUJZQVdBQUFBQ2dBQ0FCWUFCQVlFQUFRQUFBQUZCZ1FBQlFBQUFBQUdBZ0NBQUFBQUJZQVhBQUFBQ2dBQ0FCY0FCQVlFQUFVQUFBQUZCZ1FBQmdBQUFBQUdBZ0NBQUFBQUJZQVlBQUFBQ2dBQ0FCZ0FCQVlFQUFZQUFBQUZCZ1FBQndBQUFBQUdBZ0NBQUFBQUJZQVpBQUFBQ2dBQ0FCa0FCQVlFQUFjQUFBQUZCZ1FBQ0FBQUFBQUdBZ0NBQUFBQUJZQWFBQUFBQ2dBQ0FCb0FCQVlFQUFNQUFBQUZCZ1FBQ0FBQUFBQUdBZ0NBQUFBQUJZQWJBQUFBQ2dBQ0FCc0FCQVlFQUFjQUFBQUZCZ1FBQ1FBQUFBQUFCWUFjQUFBQUNnQUNBQndBQkFZRUFBa0FBQUFGQmdRQUNnQUFBQUFHQWdDQUFBQUFCWUFkQUFBQUNnQUNBQjBBQkFZRUFBb0FBQUFGQmdRQUN3QUFBQUFHQWdDQUFBQUFCWUFlQUFBQUNnQUNBQjRBQkFZRUFBc0FBQUFGQmdRQURBQUFBQUFHQWdDQUFBQUFCWUFmQUFBQUNnQUNBQjhBQkFZRUFBd0FBQUFGQmdRQURRQUFBQUFHQWdDQUFBQUFCWUFnQUFBQUNnQUNBQ0FBQkFZRUFBa0FBQUFGQmdRQURRQUFBQUFHQWdDQUFBQUFCWUFoQUFBQUNnQUNBQ0VBQkFZRUFBMEFBQUFGQmdRQURnQUFBQW9HQVFBQkFBQUZnQ0lBQUFBS0FBSUFJZ0FFQmdRQURnQUFBQVVHQkFBUEFBQUFBQVlDQUFJQUFBQUZnQ01BQUFBS0FBSUFJd0FFQmdRQURnQUFBQVVHQkFBUUFBQUFBQVlDQUFJQUFBQUZnQ1FBQUFBS0FBSUFKQUFFQmdRQURnQUFBQVVHQkFBUkFBQUFDZ1lCQUFFQUFBZUFKd0FBQUFRQ0VBQUFBUEgvTkRQNy93QUE4Zi90Qk9iL0NnQUNBQ1VBQUFvQ0FBUUFCQW9DQUFFQURRSU1BTzBFNXY4QUFQSC9BQUFBQUE0Q0RBQTBNL3YvQUFEeC93QUFBQUFQQWd3QTdRVG0vMFl1QmdBQUFBQUFBQUFIZ0NnQUFBQUVBaEFBZ1QzRy80ck5xLytCUGNiL0NmV2Ivd29BQWdBbUFCQUFSd0FBQUZSb1pYSmxJR2x6SUdFZ2RtRnNaVzVqWlNCdmNpQmphR0Z5WjJVZ1pYSnliM0lnYzI5dFpYZG9aWEpsSUdsdUlIUm9hWE1nWVhKdmJXRjBhV01nYzNsemRHVnRMZ0FLQWdBRUFBUUtBZ0FCQUEwQ0RBQUo5WnYvZ1QzRy93QUFBQUFPQWd3QWlzMnIvNEU5eHY4QUFBQUFEd0lNQUFuMW0vOENGdGIvQUFBQUFBQUFBQUFBQUFBQUFBQT0=</t>
        </r>
      </text>
    </comment>
    <comment ref="K379" authorId="0">
      <text>
        <r>
          <rPr>
            <sz val="9"/>
            <color indexed="81"/>
            <rFont val="Tahoma"/>
            <family val="2"/>
          </rPr>
          <t>QzlIMTBONE8zU3xNQVNURVIgU0hFRVRQaWN0dXJlIDE5M3xWbXBEUkRBeE1EQUVBd0lCQUFBQUFBQUFBQUFBQUFDQUFBQUFBQU1BRmdBQUFFTm9aVzFFY21GM0lERXlMakF1TWk0eE1EYzJCQUlRQUpKQWlQL1QrMzcvelpNUE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xQUFBQUJBSVFBQUFBQUFBQUFBQUFBSURHQk9pSmdTVVdDQVFBQUFBa0FCZ0lCQUFBQUNRQUdRZ0FBQkFJQWdBQkFBOElBZ0FCQUFPQUpnQUFBQVFDRUFDU1FJai8wL3QrLzgyVER3QW1OalFBQklBQkFBQUFBQUlJQUFFQTR2OG05ak1BQ2dBQ0FBSUFOd1FCQUFFQUFBU0FBZ0FBQUFBQ0NBQUFBTlAvRS9zWkFBb0FBZ0FEQUFJRUFnQUlBQ3NFQWdBQUFFZ0VBQUEzQkFFQUFRYUFBQUFBQUFBQ0NBQUJvTmIvRXhNV0FBUUNFQUFCWU0vL0V4TVdBSnE1MXY4VDB4MEFJd2dCQUFBQ0J3SUFBQUFBQncwQUFRQUFBQU1BWUFESUFBTUFUd0FBQUFBRWdBTUFBQUFBQWdnQUFBRGkvd0FBQUFBS0FBSUFCQUFBQUFTQUJBQUFBQUFDQ0FBQUFBQUFBQUFBQUFvQUFnQUZBQUFBQklBRkFBQUFBQUlJQVAvL0RnRHRCT2IvQ2dBQ0FBWUFBQUFFZ0FZQUFBQUFBZ2dBQUFBQUFOb0p6UDhLQUFJQUJ3QUFBQVNBQndBQUFBQUNDQUFBQU9MLzJnbk0vd29BQWdBSUFBQUFCSUFJQUFBQUFBSUlBQUFBMC8vdEJPYi9DZ0FDQUFrQUFBQUVnQWtBQUFBQUFnZ0FBQURULzhjT3N2OEtBQUlBQ2dBQ0JBSUFCd0FyQkFJQUFBQklCQUFBQm9BQUFBQUFBQUlJQURTVDF2L0hkcTcvQkFJUUFNMXN6Ly9IZHE3L05KUFcvL3FwdGY4akNBRUFBQUlIQWdBQUFBQUhEUUFCQUFBQUF3QmdBTWdBQXdCT0FBQUFBQVNBQ2dBQUFBQUNDQUM5TTkvL3Y2YVcvd29BQWdBTEFBSUVBZ0FIQUNzRUFnQUFBRWdFQUFBR2dBQUFBQUFBQWdnQThNYmkvNzhPay84RUFoQUFpcURiLzc4T2svL3d4dUwvODBHYS95TUlBUUFBQWdjQ0FBQUFBQWNOQUFFQUFBQURBR0FBeUFBREFFNEFBQUFBQklBTEFBQUFBQUlJQUdQb3lQL1RrNEwvQ2dBQ0FBd0FBZ1FDQUFjQUt3UUNBQUFBU0FRQUFBYUFBQUFBQUFBQ0NBQ1dlOHovMC90Ky93UUNFQUF3VmNYLzAvdCsvNVo3elA4R0w0Yi9Jd2dCQUFBQ0J3SUFBQUFBQncwQUFRQUFBQU1BWUFESUFBTUFUZ0FBQUFBRWdBd0FBQUFBQWdnQVVPMnUvOU9Ua2Y4S0FBSUFEUUFDQkFJQUJ3QXJCQUlBQUFCSUJBQUFCb0FBQUFBQUFBSUlBSU9Bc3YvVCs0My9CQUlRQUIxYXEvL1QrNDMvZzRDeS93WXZsZjhqQ0FFQUFBSUhBZ0FBQUFBSERRQUJBQUFBQXdCZ0FNZ0FBd0JPQUFBQUFBU0FEUUFBQUFBQ0NBQVRLclgvQU95dS93b0FBZ0FPQUFBQUJJQU9BQUFBQUFJSUFDY1hvZjlhTjhYL0NnQUNBQThBQWdRQ0FCQUFLd1FDQUFBQVNBUUFBQWFBQUFBQUFBQUNDQUFudDZUL1d0dkIvd1FDRUFBbmQ1My9XdHZCLzhEUXBQL0FnY2ovSXdnQkFBQUNCd0lBQUFBQUJ3MEFBUUFBQUFNQVlBRElBQU1BVXdBQUFBQUVnQThBQUFBQUFnZ0F1MDIyLys1dDJ2OEtBQUlBRUFBQ0JBSUFDQUFyQkFJQUFBQklCQUFBTndRQkFBRUdnQUFBQUFBQUFnZ0F1KzI1Lys2RjF2OEVBaEFBdTYyeS8rNkYxdjlWQjdyLzdrWGUveU1JQVFBQUFnY0NBQUFBQUFjTkFBRUFBQUFEQUdBQXlBQURBRThBQUFBQUJJQVFBQUFBQUFJSUFKTGdpLy9GQUxEL0NnQUNBQkVBQWdRQ0FBZ0FLd1FDQUFBQVNBUUFBRGNFQVFBQkJvQUFBQUFBQUFJSUFKS0FqLy9GR0t6L0JBSVFBSkpBaVAvRkdLei9MSnFQLzhYWXMvOGpDQUVBQUFJSEFnQUFBQUFIRFFBQkFBQUFBd0JnQU1nQUF3QlBBQUFBQUFTQUVRQUFBQUFDQ0FDUzRJdi83bTNhL3dvQUFnQVNBRGNFQVFBQkFBQUZnQk1BQUFBS0FBSUFFd0FFQmdRQUFRQUFBQVVHQkFBQ0FBQUFDZ1lCQUFFQUFBV0FGQUFBQUFvQUFnQVVBQVFHQkFBQ0FBQUFCUVlFQUFNQUFBQUtCZ0VBQVFBQUJZQVZBQUFBQ2dBQ0FCVUFCQVlFQUFNQUFBQUZCZ1FBQkFBQUFBQUdBZ0NBQUFBQUJZQVdBQUFBQ2dBQ0FCWUFCQVlFQUFRQUFBQUZCZ1FBQlFBQUFBQUdBZ0NBQUFBQUJZQVhBQUFBQ2dBQ0FCY0FCQVlFQUFVQUFBQUZCZ1FBQmdBQUFBQUdBZ0NBQUFBQUJZQVlBQUFBQ2dBQ0FCZ0FCQVlFQUFZQUFBQUZCZ1FBQndBQUFBQUdBZ0NBQUFBQUJZQVpBQUFBQ2dBQ0FCa0FCQVlFQUFjQUFBQUZCZ1FBQ0FBQUFBQUdBZ0NBQUFBQUJZQWFBQUFBQ2dBQ0FCb0FCQVlFQUFNQUFBQUZCZ1FBQ0FBQUFBQUdBZ0NBQUFBQUJZQWJBQUFBQ2dBQ0FCc0FCQVlFQUFjQUFBQUZCZ1FBQ1FBQUFBQUFCWUFjQUFBQUNnQUNBQndBQkFZRUFBa0FBQUFGQmdRQUNnQUFBQUFHQWdDQUFBQUFCWUFkQUFBQUNnQUNBQjBBQkFZRUFBb0FBQUFGQmdRQUN3QUFBQUFHQWdDQUFBQUFCWUFlQUFBQUNnQUNBQjRBQkFZRUFBc0FBQUFGQmdRQURBQUFBQUFHQWdDQUFBQUFCWUFmQUFBQUNnQUNBQjhBQkFZRUFBd0FBQUFGQmdRQURRQUFBQUFHQWdDQUFBQUFCWUFnQUFBQUNnQUNBQ0FBQkFZRUFBa0FBQUFGQmdRQURRQUFBQUFHQWdDQUFBQUFCWUFoQUFBQUNnQUNBQ0VBQkFZRUFBMEFBQUFGQmdRQURnQUFBQW9HQVFBQkFBQUZnQ0lBQUFBS0FBSUFJZ0FFQmdRQURnQUFBQVVHQkFBUEFBQUFBQVlDQUFJQUFBQUZnQ01BQUFBS0FBSUFJd0FFQmdRQURnQUFBQVVHQkFBUUFBQUFBQVlDQUFJQUFBQUZnQ1FBQUFBS0FBSUFKQUFFQmdRQURnQUFBQVVHQkFBUkFBQUFDZ1lCQUFFQUFBZUFKd0FBQUFRQ0VBQUFBUEgvTkRQNy93QUE4Zi90Qk9iL0NnQUNBQ1VBQUFvQ0FBUUFCQW9DQUFFQURRSU1BTzBFNXY4QUFQSC9BQUFBQUE0Q0RBQTBNL3YvQUFEeC93QUFBQUFQQWd3QTdRVG0vMFl1QmdBQUFBQUFBQUFIZ0NnQUFBQUVBaEFBZ1QzRy80ck5xLytCUGNiL0NmV2Ivd29BQWdBbUFCQUFSd0FBQUZSb1pYSmxJR2x6SUdFZ2RtRnNaVzVqWlNCdmNpQmphR0Z5WjJVZ1pYSnliM0lnYzI5dFpYZG9aWEpsSUdsdUlIUm9hWE1nWVhKdmJXRjBhV01nYzNsemRHVnRMZ0FLQWdBRUFBUUtBZ0FCQUEwQ0RBQUo5WnYvZ1QzRy93QUFBQUFPQWd3QWlzMnIvNEU5eHY4QUFBQUFEd0lNQUFuMW0vOENGdGIvQUFBQUFBQUFBQUFBQUFBQUFBQT0=</t>
        </r>
      </text>
    </comment>
    <comment ref="J380" authorId="0">
      <text>
        <r>
          <rPr>
            <sz val="9"/>
            <color indexed="81"/>
            <rFont val="Tahoma"/>
            <family val="2"/>
          </rPr>
          <t>QzE0SDExTjNPfE1BU1RFUiBTSEVFVFBpY3R1cmUgMjc3fFZtcERSREF4TURBRUF3SUJBQUFBQUFBQUFBQUFBQUNBQUFBQUFBTUFGZ0FBQUVOb1pXMUVjbUYzSURFeUxqQXVNaTR4TURjMkJBSVFBTTFzd1ArTmhXRC96Wk1lQUZtUk53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QUxJR0JFV0NBUUFBQUFrQUJnSUJBQUFBQ1FBR1FnQUFCQUlBZ0FCQUE4SUFnQUJBQU9BS1FBQUFBUUNFQUROYk1EL2pZVmcvODJUSGdCWmtUY0FCSUFCQUFBQUFBSUlBQUVBeFA4VCt4a0FDZ0FDQUFJQUFnUUNBQWNBS3dRQ0FBSUFTQVFBQURjRUFRQUJCb0FBQUFBQUFBSUlBRFNUeC84VFl4WUFCQUlRQU0xc3dQOFRZeFlBWjhiSi94UHpLQUFqQ0FFQUFBSUhBZ0FBQUFVSEFRQUJBQWNQQUFFQUFBQURBR0FBeUFBREFFNUlNZ0FBQUFBRWdBSUFBQUFBQWdnQUFRRGkveFA3R1FBS0FBSUFBd0FBQUFTQUF3QUFBQUFDQ0FBQkFQSC9Kdll6QUFvQUFnQUVBQUlFQWdBSEFDc0VBZ0FBQUVnRUFBQUdnQUFBQUFBQUFnZ0FOSlAwL3laZU1BQUVBaEFBeld6dC95WmVNQUEway9UL1daRTNBQ01JQVFBQUFnY0NBQUFBQUFjTkFBRUFBQUFEQUdBQXlBQURBRTRBQUFBQUJJQUVBQUFBQUFJSUFBQUFEd0FtOWpNQUNnQUNBQVVBQUFBRWdBVUFBQUFBQWdnQUFBQWVBQlA3R1FBS0FBSUFCZ0FBQUFTQUJnQUFBQUFDQ0FBQUFBOEFBQUFBQUFvQUFnQUhBQUFBQklBSEFBQUFBQUlJQVAvL0hRRHRCT2IvQ2dBQ0FBZ0FBQUFFZ0FnQUFBQUFBZ2dBLy84T0FOb0p6UDhLQUFJQUNRQUFBQVNBQ1FBQUFBQUNDQUFBQVBILzJnbk0vd29BQWdBS0FBQUFCSUFLQUFBQUFBSUlBQUFBNHYvSERyTC9DZ0FDQUFzQUFnUUNBQWdBS3dRQ0FBQUFTQVFBQURjRUFRQUJCb0FBQUFBQUFBSUlBQUNnNWYvSEpxNy9CQUlRQUFCZzN2L0hKcTcvbXJubC84Zm10ZjhqQ0FFQUFBSUhBZ0FBQUFBSERRQUJBQUFBQXdCZ0FNZ0FBd0JQQUFBQUFBU0FDd0FBQUFBQ0NBQUFBUEgvdEJPWS93b0FBZ0FNQUFBQUJJQU1BQUFBQUFJSUFQLy9EZ0MwRTVqL0NnQUNBQTBBQUFBRWdBMEFBQUFBQWdnQS8vOGRBS0FZZnY4S0FBSUFEZ0FBQUFTQURnQUFBQUFDQ0FELy93NEFqUjFrL3dvQUFnQVBBQUlFQWdBSEFDc0VBZ0FBQUVnRUFBQUdnQUFBQUFBQUFnZ0FNNU1TQUkyRllQOEVBaEFBekd3TEFJMkZZUDh6a3hJQXdMaG4veU1JQVFBQUFnY0NBQUFBQUFjTkFBRUFBQUFEQUdBQXlBQURBRTRBQUFBQUJJQVBBQUFBQUFJSUFBQUE4ZitOSFdUL0NnQUNBQkFBQUFBRWdCQUFBQUFBQWdnQUFBRGkvNkFZZnY4S0FBSUFFUUFBQUFTQUVRQUFBQUFDQ0FBQUFPTC83UVRtL3dvQUFnQVNBQUFBQklBU0FBQUFBQUlJQUFBQThmOEFBQUFBQ2dBQ0FCTUFBQUFGZ0JRQUFBQUtBQUlBRkFBRUJnUUFBUUFBQUFVR0JBQUNBQUFBQ2dZQkFBRUFBQVdBRlFBQUFBb0FBZ0FWQUFRR0JBQUNBQUFBQlFZRUFBTUFBQUFBQmdJQWdBQUFBQVdBRmdBQUFBb0FBZ0FXQUFRR0JBQURBQUFBQlFZRUFBUUFBQUFBQmdJQWdBQUFBQVdBRndBQUFBb0FBZ0FYQUFRR0JBQUVBQUFBQlFZRUFBVUFBQUFBQmdJQWdBQUFBQVdBR0FBQUFBb0FBZ0FZQUFRR0JBQUZBQUFBQlFZRUFBWUFBQUFBQmdJQWdBQUFBQVdBR1FBQUFBb0FBZ0FaQUFRR0JBQUdBQUFBQlFZRUFBY0FBQUFBQmdJQWdBQUFBQVdBR2dBQUFBb0FBZ0FhQUFRR0JBQUhBQUFBQlFZRUFBZ0FBQUFBQmdJQWdBQUFBQVdBR3dBQUFBb0FBZ0FiQUFRR0JBQUlBQUFBQlFZRUFBa0FBQUFBQmdJQWdBQUFBQVdBSEFBQUFBb0FBZ0FjQUFRR0JBQUpBQUFBQlFZRUFBb0FBQUFLQmdFQUFRQUFCWUFkQUFBQUNnQUNBQjBBQkFZRUFBb0FBQUFGQmdRQUN3QUFBQW9HQVFBQkFBQUZnQjRBQUFBS0FBSUFIZ0FFQmdRQUN3QUFBQVVHQkFBTUFBQUFBQVlDQUlBQUFBQUZnQjhBQUFBS0FBSUFId0FFQmdRQURBQUFBQVVHQkFBTkFBQUFBQVlDQUlBQUFBQUZnQ0FBQUFBS0FBSUFJQUFFQmdRQURRQUFBQVVHQkFBT0FBQUFBQVlDQUlBQUFBQUZnQ0VBQUFBS0FBSUFJUUFFQmdRQURnQUFBQVVHQkFBUEFBQUFBQVlDQUlBQUFBQUZnQ0lBQUFBS0FBSUFJZ0FFQmdRQUR3QUFBQVVHQkFBUUFBQUFBQVlDQUlBQUFBQUZnQ01BQUFBS0FBSUFJd0FFQmdRQUN3QUFBQVVHQkFBUUFBQUFBQVlDQUlBQUFBQUZnQ1FBQUFBS0FBSUFKQUFFQmdRQUNRQUFBQVVHQkFBUkFBQUFBQVlDQUlBQUFBQUZnQ1VBQUFBS0FBSUFKUUFFQmdRQUVRQUFBQVVHQkFBU0FBQUFBQVlDQUlBQUFBQUZnQ1lBQUFBS0FBSUFKZ0FFQmdRQUFnQUFBQVVHQkFBU0FBQUFBQVlDQUlBQUFBQUZnQ2NBQUFBS0FBSUFKd0FFQmdRQUJnQUFBQVVHQkFBU0FBQUFBQVlDQUlBQUFBQUhnQ29BQUFBRUFoQUFBQUFBQUZrcEx3QUFBQUFBRS9zWkFBb0FBZ0FvQUFBS0FnQUVBQVFLQWdBQkFBMENEQUFUK3hrQUFBQUFBQUFBQUFBT0Fnd0FXU2t2QUFBQUFBQUFBQUFBRHdJTUFCUDdHUUJHTGhVQUFBQUFBQUFBQjRBckFBQUFCQUlRQUFBQUFBQTBNL3YvQUFBQUFPMEU1djhLQUFJQUtRQUFDZ0lBQkFBRUNnSUFBUUFOQWd3QTdRVG0vd0FBQUFBQUFBQUFEZ0lNQURReisvOEFBQUFBQUFBQUFBOENEQUR0Qk9iL1JpNFZBQUFBQUFBQUFBZUFMQUFBQUFRQ0VBQUFBQUFBNTBhVC93QUFBQUNnR0g3L0NnQUNBQ29BQUFvQ0FBUUFCQW9DQUFFQURRSU1BS0FZZnY4QUFBQUFBQUFBQUE0Q0RBRG5ScFAvQUFBQUFBQUFBQUFQQWd3QW9CaCsvMFl1RlFBQUFBQUFBQUFBQUFBQUFBQUFBQT09</t>
        </r>
      </text>
    </comment>
    <comment ref="K380" authorId="0">
      <text>
        <r>
          <rPr>
            <sz val="9"/>
            <color indexed="81"/>
            <rFont val="Tahoma"/>
            <family val="2"/>
          </rPr>
          <t>QzE0SDExTjNPfE1BU1RFUiBTSEVFVFBpY3R1cmUgMjc3fFZtcERSREF4TURBRUF3SUJBQUFBQUFBQUFBQUFBQUNBQUFBQUFBTUFGZ0FBQUVOb1pXMUVjbUYzSURFeUxqQXVNaTR4TURjMkJBSVFBTTFzd1ArTmhXRC96Wk1lQUZtUk53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QUxJR0JFV0NBUUFBQUFrQUJnSUJBQUFBQ1FBR1FnQUFCQUlBZ0FCQUE4SUFnQUJBQU9BS1FBQUFBUUNFQUROYk1EL2pZVmcvODJUSGdCWmtUY0FCSUFCQUFBQUFBSUlBQUVBeFA4VCt4a0FDZ0FDQUFJQUFnUUNBQWNBS3dRQ0FBSUFTQVFBQURjRUFRQUJCb0FBQUFBQUFBSUlBRFNUeC84VFl4WUFCQUlRQU0xc3dQOFRZeFlBWjhiSi94UHpLQUFqQ0FFQUFBSUhBZ0FBQUFVSEFRQUJBQWNQQUFFQUFBQURBR0FBeUFBREFFNUlNZ0FBQUFBRWdBSUFBQUFBQWdnQUFRRGkveFA3R1FBS0FBSUFBd0FBQUFTQUF3QUFBQUFDQ0FBQkFQSC9Kdll6QUFvQUFnQUVBQUlFQWdBSEFDc0VBZ0FBQUVnRUFBQUdnQUFBQUFBQUFnZ0FOSlAwL3laZU1BQUVBaEFBeld6dC95WmVNQUEway9UL1daRTNBQ01JQVFBQUFnY0NBQUFBQUFjTkFBRUFBQUFEQUdBQXlBQURBRTRBQUFBQUJJQUVBQUFBQUFJSUFBQUFEd0FtOWpNQUNnQUNBQVVBQUFBRWdBVUFBQUFBQWdnQUFBQWVBQlA3R1FBS0FBSUFCZ0FBQUFTQUJnQUFBQUFDQ0FBQUFBOEFBQUFBQUFvQUFnQUhBQUFBQklBSEFBQUFBQUlJQVAvL0hRRHRCT2IvQ2dBQ0FBZ0FBQUFFZ0FnQUFBQUFBZ2dBLy84T0FOb0p6UDhLQUFJQUNRQUFBQVNBQ1FBQUFBQUNDQUFBQVBILzJnbk0vd29BQWdBS0FBQUFCSUFLQUFBQUFBSUlBQUFBNHYvSERyTC9DZ0FDQUFzQUFnUUNBQWdBS3dRQ0FBQUFTQVFBQURjRUFRQUJCb0FBQUFBQUFBSUlBQUNnNWYvSEpxNy9CQUlRQUFCZzN2L0hKcTcvbXJubC84Zm10ZjhqQ0FFQUFBSUhBZ0FBQUFBSERRQUJBQUFBQXdCZ0FNZ0FBd0JQQUFBQUFBU0FDd0FBQUFBQ0NBQUFBUEgvdEJPWS93b0FBZ0FNQUFBQUJJQU1BQUFBQUFJSUFQLy9EZ0MwRTVqL0NnQUNBQTBBQUFBRWdBMEFBQUFBQWdnQS8vOGRBS0FZZnY4S0FBSUFEZ0FBQUFTQURnQUFBQUFDQ0FELy93NEFqUjFrL3dvQUFnQVBBQUlFQWdBSEFDc0VBZ0FBQUVnRUFBQUdnQUFBQUFBQUFnZ0FNNU1TQUkyRllQOEVBaEFBekd3TEFJMkZZUDh6a3hJQXdMaG4veU1JQVFBQUFnY0NBQUFBQUFjTkFBRUFBQUFEQUdBQXlBQURBRTRBQUFBQUJJQVBBQUFBQUFJSUFBQUE4ZitOSFdUL0NnQUNBQkFBQUFBRWdCQUFBQUFBQWdnQUFBRGkvNkFZZnY4S0FBSUFFUUFBQUFTQUVRQUFBQUFDQ0FBQUFPTC83UVRtL3dvQUFnQVNBQUFBQklBU0FBQUFBQUlJQUFBQThmOEFBQUFBQ2dBQ0FCTUFBQUFGZ0JRQUFBQUtBQUlBRkFBRUJnUUFBUUFBQUFVR0JBQUNBQUFBQ2dZQkFBRUFBQVdBRlFBQUFBb0FBZ0FWQUFRR0JBQUNBQUFBQlFZRUFBTUFBQUFBQmdJQWdBQUFBQVdBRmdBQUFBb0FBZ0FXQUFRR0JBQURBQUFBQlFZRUFBUUFBQUFBQmdJQWdBQUFBQVdBRndBQUFBb0FBZ0FYQUFRR0JBQUVBQUFBQlFZRUFBVUFBQUFBQmdJQWdBQUFBQVdBR0FBQUFBb0FBZ0FZQUFRR0JBQUZBQUFBQlFZRUFBWUFBQUFBQmdJQWdBQUFBQVdBR1FBQUFBb0FBZ0FaQUFRR0JBQUdBQUFBQlFZRUFBY0FBQUFBQmdJQWdBQUFBQVdBR2dBQUFBb0FBZ0FhQUFRR0JBQUhBQUFBQlFZRUFBZ0FBQUFBQmdJQWdBQUFBQVdBR3dBQUFBb0FBZ0FiQUFRR0JBQUlBQUFBQlFZRUFBa0FBQUFBQmdJQWdBQUFBQVdBSEFBQUFBb0FBZ0FjQUFRR0JBQUpBQUFBQlFZRUFBb0FBQUFLQmdFQUFRQUFCWUFkQUFBQUNnQUNBQjBBQkFZRUFBb0FBQUFGQmdRQUN3QUFBQW9HQVFBQkFBQUZnQjRBQUFBS0FBSUFIZ0FFQmdRQUN3QUFBQVVHQkFBTUFBQUFBQVlDQUlBQUFBQUZnQjhBQUFBS0FBSUFId0FFQmdRQURBQUFBQVVHQkFBTkFBQUFBQVlDQUlBQUFBQUZnQ0FBQUFBS0FBSUFJQUFFQmdRQURRQUFBQVVHQkFBT0FBQUFBQVlDQUlBQUFBQUZnQ0VBQUFBS0FBSUFJUUFFQmdRQURnQUFBQVVHQkFBUEFBQUFBQVlDQUlBQUFBQUZnQ0lBQUFBS0FBSUFJZ0FFQmdRQUR3QUFBQVVHQkFBUUFBQUFBQVlDQUlBQUFBQUZnQ01BQUFBS0FBSUFJd0FFQmdRQUN3QUFBQVVHQkFBUUFBQUFBQVlDQUlBQUFBQUZnQ1FBQUFBS0FBSUFKQUFFQmdRQUNRQUFBQVVHQkFBUkFBQUFBQVlDQUlBQUFBQUZnQ1VBQUFBS0FBSUFKUUFFQmdRQUVRQUFBQVVHQkFBU0FBQUFBQVlDQUlBQUFBQUZnQ1lBQUFBS0FBSUFKZ0FFQmdRQUFnQUFBQVVHQkFBU0FBQUFBQVlDQUlBQUFBQUZnQ2NBQUFBS0FBSUFKd0FFQmdRQUJnQUFBQVVHQkFBU0FBQUFBQVlDQUlBQUFBQUhnQ29BQUFBRUFoQUFBQUFBQUZrcEx3QUFBQUFBRS9zWkFBb0FBZ0FvQUFBS0FnQUVBQVFLQWdBQkFBMENEQUFUK3hrQUFBQUFBQUFBQUFBT0Fnd0FXU2t2QUFBQUFBQUFBQUFBRHdJTUFCUDdHUUJHTGhVQUFBQUFBQUFBQjRBckFBQUFCQUlRQUFBQUFBQTBNL3YvQUFBQUFPMEU1djhLQUFJQUtRQUFDZ0lBQkFBRUNnSUFBUUFOQWd3QTdRVG0vd0FBQUFBQUFBQUFEZ0lNQURReisvOEFBQUFBQUFBQUFBOENEQUR0Qk9iL1JpNFZBQUFBQUFBQUFBZUFMQUFBQUFRQ0VBQUFBQUFBNTBhVC93QUFBQUNnR0g3L0NnQUNBQ29BQUFvQ0FBUUFCQW9DQUFFQURRSU1BS0FZZnY4QUFBQUFBQUFBQUE0Q0RBRG5ScFAvQUFBQUFBQUFBQUFQQWd3QW9CaCsvMFl1RlFBQUFBQUFBQUFBQUFBQUFBQUFBQT09</t>
        </r>
      </text>
    </comment>
    <comment ref="J381" authorId="0">
      <text>
        <r>
          <rPr>
            <sz val="9"/>
            <color indexed="81"/>
            <rFont val="Tahoma"/>
            <family val="2"/>
          </rPr>
          <t>QzIwSDI1Q2xOMk8zU3xNQVNURVIgU0hFRVRQaWN0dXJlIDF8Vm1wRFJEQXhNREFFQXdJQkFBQUFBQUFBQUFBQUFBQ0FBQUFBQUFNQUZnQUFBRU5vWlcxRWNtRjNJREV5TGpBdU1pNHhNRGMyQkFJUUFBRmdoUC9IenJIL0FBQWVBRTJUUF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GYURUQllXQ0FRQUFBQWtBQmdJQkFBQUFDUUFHUWdBQUJBSUFnQUJBQThJQWdBQkFBT0FPZ0FBQUFRQ0VBQUJZSVQveDg2eC93QUFIZ0JOa3owQkJJQUJBQUFBQUFJSUFBQUFIZ0RhQ2N6L0NnQUNBQUlBTndRQkFBRUFBQVNBQWdBQUFBQUNDQUFBQUFBQTJnbk0vd29BQWdBREFBQUFCSUFEQUFBQUFBSUlBQUVBOGYvSERyTC9DZ0FDQUFRQU53UUJBQUVBQUFTQUJBQUFBQUFDQ0FBQkFQSC83UVRtL3dvQUFnQUZBRGNFQVFBQkFBQUVnQVVBQUFBQUFnZ0FBQUFBQUFBQUFBQUtBQUlBQmdBQ0JBSUFCd0FyQkFJQUFRQklCQUFBTndRQkFBRUdnQUFBQUFBQUFnZ0FNNU1EQUFCby9QOEVBaEFBeld6OC93Qm8vUCtxNmdzQU01c0RBQ01JQVFBQUFnY0NBQUFBQlFjQkFBVUVCd1lBQWdBQ0FBTUFBQWNPQUFFQUFBQURBR0FBeUFBREFFNUlBQUFBQUFTQUJnQUFBQUFDQ0FBQUFQSC9FL3NaQUFvQUFnQUhBQUlFQWdBUUFDc0VBZ0FBQUVnRUFBQUdnQUFBQUFBQUFnZ0FBS0QwL3hPZkZnQUVBaEFBQVdEdC94T2ZGZ0NhdWZUL2VVVWRBQ01JQVFBQUFnY0NBQUFBQUFjTkFBRUFBQUFEQUdBQXlBQURBRk1BQUFBQUJJQUhBQUFBQUFJSUFCUDdDZ0FUK3lnQUNnQUNBQWdBQWdRQ0FBZ0FLd1FDQUFBQVNBUUFBRGNFQVFBQkJvQUFBQUFBQUFJSUFCT2JEZ0FURXlVQUJBSVFBQk5iQndBVEV5VUFyTFFPQUJQVExBQWpDQUVBQUFJSEFnQUFBQUFIRFFBQkFBQUFBd0JnQU1nQUF3QlBBQUFBQUFTQUNBQUFBQUFDQ0FEdEJOZi9FL3NLQUFvQUFnQUpBQUlFQWdBSUFDc0VBZ0FBQUVnRUFBQTNCQUVBQVFhQUFBQUFBQUFDQ0FEdHBOci9FeE1IQUFRQ0VBRHRaTlAvRXhNSEFJZSsydjhUMHc0QUl3Z0JBQUFDQndJQUFBQUFCdzBBQVFBQUFBTUFZQURJQUFNQVR3QUFBQUFFZ0FrQUFBQUFBZ2dBQUFEaS95YjJNd0FLQUFJQUNnQUFBQVNBQ2dBQUFBQUNDQUFBQU1UL0p2WXpBQW9BQWdBTEFBQUFCSUFMQUFBQUFBSUlBQUFBdGY4NThVMEFDZ0FDQUF3QUFBQUVnQXdBQUFBQUFnZ0FBQURFLzB6c1p3QUtBQUlBRFFBQUFBU0FEUUFBQUFBQ0NBQUFBTFgvWU9lQkFBb0FBZ0FPQURjRUFRQUJBQUFFZ0E0QUFBQUFBZ2dBQUFERS8zUGltd0FLQUFJQUR3QTNCQUVBQVFBQUJJQVBBQUFBQUFJSUFBQUF0ZitHM2JVQUNnQUNBQkFBQUFBRWdCQUFBQUFBQWdnQUFBQ1gvNGJkdFFBS0FBSUFFUUFDQkFJQUNBQXJCQUlBQUFCSUJBQUFOd1FCQUFFR2dBQUFBQUFBQWdnQUFLQ2EvNGIxc1FBRUFoQUFBV0NULzRiMXNRQ2F1WnIvaHJXNUFDTUlBUUFBQWdjQ0FBQUFBQWNOQUFFQUFBQURBR0FBeUFBREFFOEFBQUFBQklBUkFBQUFBQUlJQUFFQXhQK1oyTThBQ2dBQ0FCSUFBZ1FDQUFjQUt3UUNBQUVBU0FRQUFEY0VBUUFCQm9BQUFBQUFBQUlJQURTVHgvK1pRTXdBQkFJUUFNMXN3UCtaUU13QXErclAvODF6MHdBakNBRUFBQUlIQWdBQUFBVUhBUUFGQkFjR0FBSUFBZ0FEQUFBSERnQUJBQUFBQXdCZ0FNZ0FBd0JPU0FBQUFBQUVnQklBQUFBQUFnZ0FBUUMxLzYzVDZRQUtBQUlBRXdBQUFBU0FFd0FBQUFBQ0NBQUJBTVQvd000REFRb0FBZ0FVQUFBQUJJQVVBQUFBQUFJSUFBRUF0Zi9UeVIwQkNnQUNBQlVBQUFBRWdCVUFBQUFBQWdnQUFRQ1gvOVBKSFFFS0FBSUFGZ0FBQUFTQUZnQUFBQUFDQ0FBQkFJai81c1EzQVFvQUFnQVhBQUlFQWdBUkFDc0VBZ0FBQUVnRUFBQTNCQUVBQVFhQUFBQUFBQUFDQ0FBQm9Jdi81aXcwQVFRQ0VBQUJZSVQvNWl3MEFacTVpLzlOa3owQkl3Z0JBQUFDQndJQUFBQUZCd0VBQVFBSERnQUJBQUFBQXdCZ0FNZ0FBd0JEYkFBQUFBQUVnQmNBQUFBQUFnZ0FBUUNJLzhET0F3RUtBQUlBR0FBQUFBU0FHQUFBQUFBQ0NBQUFBSmYvcmRQcEFBb0FBZ0FaQUFBQUJJQVpBQUFBQUFJSUFBQUFpUCtaMk04QUNnQUNBQm9BTndRQkFBRUFBQVNBR2dBQUFBQUNDQUFBQU9ML1RPeG5BQW9BQWdBYkFBQUFCSUFiQUFBQUFBSUlBQUFBOGY4NThVMEFDZ0FDQUJ3QUFBQUZnQjBBQUFBS0FBSUFIUUFFQmdRQUFRQUFBQVVHQkFBQ0FBQUFDZ1lCQUFFQUFBV0FIZ0FBQUFvQUFnQWVBQVFHQkFBQ0FBQUFCUVlFQUFNQUFBQUtCZ0VBQVFBQUJZQWZBQUFBQ2dBQ0FCOEFCQVlFQUFJQUFBQUZCZ1FBQkFBQUFBb0dBUUFCQUFBRmdDQUFBQUFLQUFJQUlBQUVCZ1FBQkFBQUFBVUdCQUFGQUFBQUNnWUJBQUVBQUFXQUlRQUFBQW9BQWdBaEFBUUdCQUFGQUFBQUJRWUVBQVlBQUFBS0JnRUFBUUFBQllBaUFBQUFDZ0FDQUNJQUJBWUVBQVlBQUFBRkJnUUFCd0FBQUFBR0FnQUNBQUFBQllBakFBQUFDZ0FDQUNNQUJBWUVBQVlBQUFBRkJnUUFDQUFBQUFBR0FnQUNBQUFBQllBa0FBQUFDZ0FDQUNRQUJBWUVBQVlBQUFBRkJnUUFDUUFBQUFvR0FRQUJBQUFGZ0NVQUFBQUtBQUlBSlFBRUJnUUFDUUFBQUFVR0JBQUtBQUFBQUFZQ0FJQUFBQUFGZ0NZQUFBQUtBQUlBSmdBRUJnUUFDZ0FBQUFVR0JBQUxBQUFBQUFZQ0FJQUFBQUFGZ0NjQUFBQUtBQUlBSndBRUJnUUFDd0FBQUFVR0JBQU1BQUFBQUFZQ0FJQUFBQUFGZ0NnQUFBQUtBQUlBS0FBRUJnUUFEQUFBQUFVR0JBQU5BQUFBQ2dZQkFBRUFBQVdBS1FBQUFBb0FBZ0FwQUFRR0JBQU5BQUFBQlFZRUFBNEFBQUFLQmdFQUFRQUFCWUFxQUFBQUNnQUNBQ29BQkFZRUFBNEFBQUFGQmdRQUR3QUFBQW9HQVFBQkFBQUZnQ3NBQUFBS0FBSUFLd0FFQmdRQUR3QUFBQVVHQkFBUUFBQUFBQVlDQUFJQUFBQUZnQ3dBQUFBS0FBSUFMQUFFQmdRQUR3QUFBQVVHQkFBUkFBQUFDZ1lCQUFFQUFBV0FMUUFBQUFvQUFnQXRBQVFHQkFBUkFBQUFCUVlFQUJJQUFBQUtCZ0VBQVFBQUJZQXVBQUFBQ2dBQ0FDNEFCQVlFQUJJQUFBQUZCZ1FBRXdBQUFBQUdBZ0NBQUFBQUJZQXZBQUFBQ2dBQ0FDOEFCQVlFQUJNQUFBQUZCZ1FBRkFBQUFBQUdBZ0NBQUFBQUJZQXdBQUFBQ2dBQ0FEQUFCQVlFQUJRQUFBQUZCZ1FBRlFBQUFBQUdBZ0NBQUFBQUJZQXhBQUFBQ2dBQ0FERUFCQVlFQUJVQUFBQUZCZ1FBRmdBQUFBb0dBUUFCQUFBRmdESUFBQUFLQUFJQU1nQUVCZ1FBRlFBQUFBVUdCQUFYQUFBQUFBWUNBSUFBQUFBRmdETUFBQUFLQUFJQU13QUVCZ1FBRndBQUFBVUdCQUFZQUFBQUFBWUNBSUFBQUFBRmdEUUFBQUFLQUFJQU5BQUVCZ1FBRWdBQUFBVUdCQUFZQUFBQUFBWUNBSUFBQUFBRmdEVUFBQUFLQUFJQU5RQUVCZ1FBR0FBQUFBVUdCQUFaQUFBQUNnWUJBQUVBQUFXQU5nQUFBQW9BQWdBMkFBUUdCQUFNQUFBQUJRWUVBQm9BQUFBQUJnSUFnQUFBQUFXQU53QUFBQW9BQWdBM0FBUUdCQUFhQUFBQUJRWUVBQnNBQUFBQUJnSUFnQUFBQUFXQU9BQUFBQW9BQWdBNEFBUUdCQUFKQUFBQUJRWUVBQnNBQUFBQUJnSUFnQUFBQUFlQU93QUFBQVFDRUFBQUFOUC9nQjlqQUFBQTAvODU4VTBBQ2dBQ0FEa0FBQW9DQUFRQUJBb0NBQUVBRFFJTUFEbnhUUUFBQU5QL0FBQUFBQTRDREFDQUgyTUFBQURUL3dBQUFBQVBBZ3dBT2ZGTkFFY3U2UDhBQUFBQUFBQUhnRHdBQUFBRUFoQUFBUUNtL3diOUdBRUJBS2Ivd000REFRb0FBZ0E2QUFBS0FnQUVBQVFLQWdBQkFBMENEQURBemdNQkFRQ20vd0FBQUFBT0Fnd0FCdjBZQVFFQXB2OEFBQUFBRHdJTUFNRE9Bd0ZITHJ2L0FBQUFBQUFBQUFBQUFBQUFBQUE9</t>
        </r>
      </text>
    </comment>
    <comment ref="K381" authorId="0">
      <text>
        <r>
          <rPr>
            <sz val="9"/>
            <color indexed="81"/>
            <rFont val="Tahoma"/>
            <family val="2"/>
          </rPr>
          <t>QzIwSDI1Q2xOMk8zU3xNQVNURVIgU0hFRVRQaWN0dXJlIDF8Vm1wRFJEQXhNREFFQXdJQkFBQUFBQUFBQUFBQUFBQ0FBQUFBQUFNQUZnQUFBRU5vWlcxRWNtRjNJREV5TGpBdU1pNHhNRGMyQkFJUUFBRmdoUC9IenJIL0FBQWVBRTJUUF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GYURUQllXQ0FRQUFBQWtBQmdJQkFBQUFDUUFHUWdBQUJBSUFnQUJBQThJQWdBQkFBT0FPZ0FBQUFRQ0VBQUJZSVQveDg2eC93QUFIZ0JOa3owQkJJQUJBQUFBQUFJSUFBQUFIZ0RhQ2N6L0NnQUNBQUlBTndRQkFBRUFBQVNBQWdBQUFBQUNDQUFBQUFBQTJnbk0vd29BQWdBREFBQUFCSUFEQUFBQUFBSUlBQUVBOGYvSERyTC9DZ0FDQUFRQU53UUJBQUVBQUFTQUJBQUFBQUFDQ0FBQkFQSC83UVRtL3dvQUFnQUZBRGNFQVFBQkFBQUVnQVVBQUFBQUFnZ0FBQUFBQUFBQUFBQUtBQUlBQmdBQ0JBSUFCd0FyQkFJQUFRQklCQUFBTndRQkFBRUdnQUFBQUFBQUFnZ0FNNU1EQUFCby9QOEVBaEFBeld6OC93Qm8vUCtxNmdzQU01c0RBQ01JQVFBQUFnY0NBQUFBQlFjQkFBVUVCd1lBQWdBQ0FBTUFBQWNPQUFFQUFBQURBR0FBeUFBREFFNUlBQUFBQUFTQUJnQUFBQUFDQ0FBQUFQSC9FL3NaQUFvQUFnQUhBQUlFQWdBUUFDc0VBZ0FBQUVnRUFBQUdnQUFBQUFBQUFnZ0FBS0QwL3hPZkZnQUVBaEFBQVdEdC94T2ZGZ0NhdWZUL2VVVWRBQ01JQVFBQUFnY0NBQUFBQUFjTkFBRUFBQUFEQUdBQXlBQURBRk1BQUFBQUJJQUhBQUFBQUFJSUFCUDdDZ0FUK3lnQUNnQUNBQWdBQWdRQ0FBZ0FLd1FDQUFBQVNBUUFBRGNFQVFBQkJvQUFBQUFBQUFJSUFCT2JEZ0FURXlVQUJBSVFBQk5iQndBVEV5VUFyTFFPQUJQVExBQWpDQUVBQUFJSEFnQUFBQUFIRFFBQkFBQUFBd0JnQU1nQUF3QlBBQUFBQUFTQUNBQUFBQUFDQ0FEdEJOZi9FL3NLQUFvQUFnQUpBQUlFQWdBSUFDc0VBZ0FBQUVnRUFBQTNCQUVBQVFhQUFBQUFBQUFDQ0FEdHBOci9FeE1IQUFRQ0VBRHRaTlAvRXhNSEFJZSsydjhUMHc0QUl3Z0JBQUFDQndJQUFBQUFCdzBBQVFBQUFBTUFZQURJQUFNQVR3QUFBQUFFZ0FrQUFBQUFBZ2dBQUFEaS95YjJNd0FLQUFJQUNnQUFBQVNBQ2dBQUFBQUNDQUFBQU1UL0p2WXpBQW9BQWdBTEFBQUFCSUFMQUFBQUFBSUlBQUFBdGY4NThVMEFDZ0FDQUF3QUFBQUVnQXdBQUFBQUFnZ0FBQURFLzB6c1p3QUtBQUlBRFFBQUFBU0FEUUFBQUFBQ0NBQUFBTFgvWU9lQkFBb0FBZ0FPQURjRUFRQUJBQUFFZ0E0QUFBQUFBZ2dBQUFERS8zUGltd0FLQUFJQUR3QTNCQUVBQVFBQUJJQVBBQUFBQUFJSUFBQUF0ZitHM2JVQUNnQUNBQkFBQUFBRWdCQUFBQUFBQWdnQUFBQ1gvNGJkdFFBS0FBSUFFUUFDQkFJQUNBQXJCQUlBQUFCSUJBQUFOd1FCQUFFR2dBQUFBQUFBQWdnQUFLQ2EvNGIxc1FBRUFoQUFBV0NULzRiMXNRQ2F1WnIvaHJXNUFDTUlBUUFBQWdjQ0FBQUFBQWNOQUFFQUFBQURBR0FBeUFBREFFOEFBQUFBQklBUkFBQUFBQUlJQUFFQXhQK1oyTThBQ2dBQ0FCSUFBZ1FDQUFjQUt3UUNBQUVBU0FRQUFEY0VBUUFCQm9BQUFBQUFBQUlJQURTVHgvK1pRTXdBQkFJUUFNMXN3UCtaUU13QXErclAvODF6MHdBakNBRUFBQUlIQWdBQUFBVUhBUUFGQkFjR0FBSUFBZ0FEQUFBSERnQUJBQUFBQXdCZ0FNZ0FBd0JPU0FBQUFBQUVnQklBQUFBQUFnZ0FBUUMxLzYzVDZRQUtBQUlBRXdBQUFBU0FFd0FBQUFBQ0NBQUJBTVQvd000REFRb0FBZ0FVQUFBQUJJQVVBQUFBQUFJSUFBRUF0Zi9UeVIwQkNnQUNBQlVBQUFBRWdCVUFBQUFBQWdnQUFRQ1gvOVBKSFFFS0FBSUFGZ0FBQUFTQUZnQUFBQUFDQ0FBQkFJai81c1EzQVFvQUFnQVhBQUlFQWdBUkFDc0VBZ0FBQUVnRUFBQTNCQUVBQVFhQUFBQUFBQUFDQ0FBQm9Jdi81aXcwQVFRQ0VBQUJZSVQvNWl3MEFacTVpLzlOa3owQkl3Z0JBQUFDQndJQUFBQUZCd0VBQVFBSERnQUJBQUFBQXdCZ0FNZ0FBd0JEYkFBQUFBQUVnQmNBQUFBQUFnZ0FBUUNJLzhET0F3RUtBQUlBR0FBQUFBU0FHQUFBQUFBQ0NBQUFBSmYvcmRQcEFBb0FBZ0FaQUFBQUJJQVpBQUFBQUFJSUFBQUFpUCtaMk04QUNnQUNBQm9BTndRQkFBRUFBQVNBR2dBQUFBQUNDQUFBQU9ML1RPeG5BQW9BQWdBYkFBQUFCSUFiQUFBQUFBSUlBQUFBOGY4NThVMEFDZ0FDQUJ3QUFBQUZnQjBBQUFBS0FBSUFIUUFFQmdRQUFRQUFBQVVHQkFBQ0FBQUFDZ1lCQUFFQUFBV0FIZ0FBQUFvQUFnQWVBQVFHQkFBQ0FBQUFCUVlFQUFNQUFBQUtCZ0VBQVFBQUJZQWZBQUFBQ2dBQ0FCOEFCQVlFQUFJQUFBQUZCZ1FBQkFBQUFBb0dBUUFCQUFBRmdDQUFBQUFLQUFJQUlBQUVCZ1FBQkFBQUFBVUdCQUFGQUFBQUNnWUJBQUVBQUFXQUlRQUFBQW9BQWdBaEFBUUdCQUFGQUFBQUJRWUVBQVlBQUFBS0JnRUFBUUFBQllBaUFBQUFDZ0FDQUNJQUJBWUVBQVlBQUFBRkJnUUFCd0FBQUFBR0FnQUNBQUFBQllBakFBQUFDZ0FDQUNNQUJBWUVBQVlBQUFBRkJnUUFDQUFBQUFBR0FnQUNBQUFBQllBa0FBQUFDZ0FDQUNRQUJBWUVBQVlBQUFBRkJnUUFDUUFBQUFvR0FRQUJBQUFGZ0NVQUFBQUtBQUlBSlFBRUJnUUFDUUFBQUFVR0JBQUtBQUFBQUFZQ0FJQUFBQUFGZ0NZQUFBQUtBQUlBSmdBRUJnUUFDZ0FBQUFVR0JBQUxBQUFBQUFZQ0FJQUFBQUFGZ0NjQUFBQUtBQUlBSndBRUJnUUFDd0FBQUFVR0JBQU1BQUFBQUFZQ0FJQUFBQUFGZ0NnQUFBQUtBQUlBS0FBRUJnUUFEQUFBQUFVR0JBQU5BQUFBQ2dZQkFBRUFBQVdBS1FBQUFBb0FBZ0FwQUFRR0JBQU5BQUFBQlFZRUFBNEFBQUFLQmdFQUFRQUFCWUFxQUFBQUNnQUNBQ29BQkFZRUFBNEFBQUFGQmdRQUR3QUFBQW9HQVFBQkFBQUZnQ3NBQUFBS0FBSUFLd0FFQmdRQUR3QUFBQVVHQkFBUUFBQUFBQVlDQUFJQUFBQUZnQ3dBQUFBS0FBSUFMQUFFQmdRQUR3QUFBQVVHQkFBUkFBQUFDZ1lCQUFFQUFBV0FMUUFBQUFvQUFnQXRBQVFHQkFBUkFBQUFCUVlFQUJJQUFBQUtCZ0VBQVFBQUJZQXVBQUFBQ2dBQ0FDNEFCQVlFQUJJQUFBQUZCZ1FBRXdBQUFBQUdBZ0NBQUFBQUJZQXZBQUFBQ2dBQ0FDOEFCQVlFQUJNQUFBQUZCZ1FBRkFBQUFBQUdBZ0NBQUFBQUJZQXdBQUFBQ2dBQ0FEQUFCQVlFQUJRQUFBQUZCZ1FBRlFBQUFBQUdBZ0NBQUFBQUJZQXhBQUFBQ2dBQ0FERUFCQVlFQUJVQUFBQUZCZ1FBRmdBQUFBb0dBUUFCQUFBRmdESUFBQUFLQUFJQU1nQUVCZ1FBRlFBQUFBVUdCQUFYQUFBQUFBWUNBSUFBQUFBRmdETUFBQUFLQUFJQU13QUVCZ1FBRndBQUFBVUdCQUFZQUFBQUFBWUNBSUFBQUFBRmdEUUFBQUFLQUFJQU5BQUVCZ1FBRWdBQUFBVUdCQUFZQUFBQUFBWUNBSUFBQUFBRmdEVUFBQUFLQUFJQU5RQUVCZ1FBR0FBQUFBVUdCQUFaQUFBQUNnWUJBQUVBQUFXQU5nQUFBQW9BQWdBMkFBUUdCQUFNQUFBQUJRWUVBQm9BQUFBQUJnSUFnQUFBQUFXQU53QUFBQW9BQWdBM0FBUUdCQUFhQUFBQUJRWUVBQnNBQUFBQUJnSUFnQUFBQUFXQU9BQUFBQW9BQWdBNEFBUUdCQUFKQUFBQUJRWUVBQnNBQUFBQUJnSUFnQUFBQUFlQU93QUFBQVFDRUFBQUFOUC9nQjlqQUFBQTAvODU4VTBBQ2dBQ0FEa0FBQW9DQUFRQUJBb0NBQUVBRFFJTUFEbnhUUUFBQU5QL0FBQUFBQTRDREFDQUgyTUFBQURUL3dBQUFBQVBBZ3dBT2ZGTkFFY3U2UDhBQUFBQUFBQUhnRHdBQUFBRUFoQUFBUUNtL3diOUdBRUJBS2Ivd000REFRb0FBZ0E2QUFBS0FnQUVBQVFLQWdBQkFBMENEQURBemdNQkFRQ20vd0FBQUFBT0Fnd0FCdjBZQVFFQXB2OEFBQUFBRHdJTUFNRE9Bd0ZITHJ2L0FBQUFBQUFBQUFBQUFBQUFBQUE9</t>
        </r>
      </text>
    </comment>
    <comment ref="K382" authorId="0">
      <text>
        <r>
          <rPr>
            <b/>
            <sz val="9"/>
            <color indexed="81"/>
            <rFont val="Tahoma"/>
            <family val="2"/>
          </rPr>
          <t>QzI0SDQ2TjJPNXxNQVNURVIgU0hFRVRQaWN0dXJlIDM3MnxWbXBEUkRBeE1EQUVBd0lCQUFBQUFBQUFBQUFBQUFDQUFBQUFBQU1BRmdBQUFFTm9aVzFFY21GM0lERXlMakF1TWk0eE1EYzJCQUlRQUFHQXBmK1ptTThBdlhGakFNYWpMQUl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QUJ4QkFEQVl3TVdDQVFBQUFBa0FCZ0lCQUFBQUNRQUdRZ0FBQkFJQWdBQkFBOElBZ0FCQUFPQVFnQUFBQVFDRUFBQmdLWC9tWmpQQUwxeFl3REdveXdDQklBQkFBQUFBQUlJQUNTNDUvK3QwK2tBQ2dBQ0FBSUFOd1FCQUFFQUFBU0FBZ0FBQUFBQ0NBQWp1QVVBcmRQcEFBb0FBZ0FEQUFBQUJJQURBQUFBQUFJSUFDUzQ5ditaMk04QUNnQUNBQVFBTndRQkFBRUFBQVNBQkFBQUFBQUNDQUFqdUJRQW1kalBBQW9BQWdBRkFEY0VBUUFCQUFBRWdBVUFBQUFBQWdnQUk3Z1VBTURPQXdFS0FBSUFCZ0FBQUFTQUJnQUFBQUFDQ0FBanVESUF3TTREQVFvQUFnQUhBQUlFQWdBSUFDc0VBZ0FBQUVnRUFBQTNCQUVBQVFhQUFBQUFBQUFDQ0FBaldEWUF3T2IvQUFRQ0VBQWpHQzhBd09iL0FMMXhOZ0RBcGdjQkl3Z0JBQUFDQndJQUFBQUFCdzBBQVFBQUFBTUFZQURJQUFNQVR3QUFBQUFFZ0FjQUFBQUFBZ2dBSTdnRkFOUEpIUUVLQUFJQUNBQUNCQUlBQndBckJBSUFBQUJJQkFBQUJvQUFBQUFBQUFJSUFGWkxDUURUTVJvQkJBSVFBUEFrQWdEVE1Sb0JWa3NKQUFabElRRWpDQUVBQUFJSEFnQUFBQUFIRFFBQkFBQUFBd0JnQU1nQUF3Qk9BQUFBQUFTQUNBQUFBQUFDQ0FBanVCUUE1c1EzQVFvQUFnQUpBRGNFQVFBQkFBQUVnQWtBQUFBQUFnZ0FJN2dGQVBtL1VRRUtBQUlBQ2dBM0JBRUFBUUFBQklBS0FBQUFBQUlJQUNPNEZBQU51MnNCQ2dBQ0FBc0FOd1FCQUFFQUFBU0FDd0FBQUFBQ0NBQWp1QVVBSUxhRkFRb0FBZ0FNQURjRUFRQUJBQUFFZ0F3QUFBQUFBZ2dBSTdnVUFET3hud0VLQUFJQURRQTNCQUVBQVFBQUJJQU5BQUFBQUFJSUFDTzRCUUJHckxrQkNnQUNBQTRBTndRQkFBRUFBQVNBRGdBQUFBQUNDQUFqdUJRQVdxZlRBUW9BQWdBUEFBSUVBZ0FIQUNzRUFnQUFBRWdFQUFBR2dBQUFBQUFBQWdnQVZrc1lBRm9QMEFFRUFoQUE4Q1FSQUZvUDBBRldTeGdBalVMWEFTTUlBUUFBQWdjQ0FBQUFBQWNOQUFFQUFBQURBR0FBeUFBREFFNEFBQUFBQklBUEFBQUFBQUlJQUNPNEJRQnRvdTBCQ2dBQ0FCQUFOd1FCQUFFQUFBU0FFQUFBQUFBQ0NBQWp1QlFBZ0owSEFnb0FBZ0FSQURBRUFRQUhNUVFRQUM4QUFBQXdBQUFBQUFBQUFERUFBQUFBQUFTQUVRQUFBQUFDQ0FBanVBVUFrNWdoQWdvQUFnQVNBQUlFQWdBSUFDc0VBZ0FCQUVnRUFBQTNCQUVBQVFhQUFBQUFBQUFDQ0FBaldBa0FrN0FkQWdRQ0VBQWpHQUlBazdBZEFyMXhDUURHb3l3Q0l3Z0JBQUFDQndJQUFBQUZCd0VBQVFBSERnQUJBQUFBQXdCZ0FNZ0FBd0JQU0FBQUFBQUVnQklBQUFBQUFnZ0FJN2d5QUlDZEJ3SUtBQUlBRXdBd0JBRUFCekVFRUFBeEFBQUFNZ0FBQURNQUFBQUFBQUFBQUFBRWdCTUFBQUFBQWdnQUk3aEJBSk9ZSVFJS0FBSUFGQUFDQkFJQUNBQXJCQUlBQVFCSUJBQUFOd1FCQUFFR2dBQUFBQUFBQWdnQUkxaEZBSk93SFFJRUFoQUFJeGcrQUpPd0hRSzljVVVBeHFNc0FpTUlBUUFBQWdjQ0FBQUFCUWNCQUFFQUJ3NEFBUUFBQUFNQVlBRElBQU1BVDBnQUFBQUFCSUFVQUFBQUFBSUlBQ080UVFCdG91MEJDZ0FDQUJVQU1BUUJBQWN4QkJBQU13QUFBRFFBQUFBQUFBQUFOUUFBQUFBQUJJQVZBQUFBQUFJSUFDTzRYd0J0b3UwQkNnQUNBQllBQWdRQ0FBZ0FLd1FDQUFFQVNBUUFBRGNFQVFBQkJvQUFBQUFBQUFJSUFDTllZd0J0dXVrQkJBSVFBQ01ZWEFCdHV1a0J2WEZqQUtDdCtBRWpDQUVBQUFJSEFnQUFBQVVIQVFBQkFBY09BQUVBQUFBREFHQUF5QUFEQUU5SUFBQUFBQVNBRmdBQUFBQUNDQUFqdURJQVdxZlRBUW9BQWdBWEFEQUVBUUFITVFRUUFEWUFBQUExQUFBQU53QUFBQUFBQUFBQUFBU0FGd0FBQUFBQ0NBQWp1RUVBUnF5NUFRb0FBZ0FZQURjRUFRQUJBQUFFZ0JnQUFBQUFBZ2dBSTdneUFET3hud0VLQUFJQUdRQUNCQUlBQ0FBckJBSUFBUUJJQkFBQU53UUJBQUVHZ0FBQUFBQUFBZ2dBSTFnMkFET1pvd0VFQWhBQUl4Z3ZBQUNtbEFHOWNUWUFNNW1qQVNNSUFRRC9BUWNCQVA4Q0J3SUFBQUFGQndFQUF3QUhEZ0FCQUFBQUF3QmdBTWdBQXdCUFNBQUFBQUFFZ0JrQUFBQUFBZ2dBSkxqbi85UEpIUUVLQUFJQUdnQUFBQVNBR2dBQUFBQUNDQURxczlyL1JORTRBUW9BQWdBYkFEY0VBUUFCQUFBRWdCc0FBQUFBQWdnQWVIUzkvenArUHdFS0FBSUFIQUEzQkFFQUFRQUFCSUFjQUFBQUFBSUlBQUVBcHYvVHlTd0JDZ0FDQUIwQU53UUJBQUVBQUFTQUhRQUFBQUFDQ0FBQkFLYi8wOGtPQVFvQUFnQWVBRGNFQVFBQkFBQUVnQjRBQUFBQUFnZ0FlSFM5LzJ3Vi9BQUtBQUlBSHdBM0JBRUFBUUFBQklBZkFBQUFBQUlJQU9xejJ2OWl3Z0lCQ2dBQ0FDQUFOd1FCQUFFQUFBV0FJUUFBQUFvQUFnQWhBQVFHQkFBQkFBQUFCUVlFQUFJQUFBQUtCZ0VBQVFBQUJZQWlBQUFBQ2dBQ0FDSUFCQVlFQUFJQUFBQUZCZ1FBQXdBQUFBb0dBUUFCQUFBRmdDTUFBQUFLQUFJQUl3QUVCZ1FBQWdBQUFBVUdCQUFFQUFBQUNnWUJBQUVBQUFXQUpBQUFBQW9BQWdBa0FBUUdCQUFDQUFBQUJRWUVBQVVBQUFBS0JnRUFBUUFBQllBbEFBQUFDZ0FDQUNVQUJBWUVBQVVBQUFBRkJnUUFCZ0FBQUFBR0FnQUNBQUFBQllBbUFBQUFDZ0FDQUNZQUJBWUVBQVVBQUFBRkJnUUFCd0FBQUFvR0FRQUJBQUFGZ0NjQUFBQUtBQUlBSndBRUJnUUFCd0FBQUFVR0JBQUlBQUFBQ2dZQkFBRUFBQVdBS0FBQUFBb0FBZ0FvQUFRR0JBQUlBQUFBQlFZRUFBa0FBQUFLQmdFQUFRQUFCWUFwQUFBQUNnQUNBQ2tBQkFZRUFBa0FBQUFGQmdRQUNnQUFBQW9HQVFBQkFBQUZnQ29BQUFBS0FBSUFLZ0FFQmdRQUNnQUFBQVVHQkFBTEFBQUFDZ1lCQUFFQUFBV0FLd0FBQUFvQUFnQXJBQVFHQkFBTEFBQUFCUVlFQUF3QUFBQUtCZ0VBQVFBQUJZQXNBQUFBQ2dBQ0FDd0FCQVlFQUF3QUFBQUZCZ1FBRFFBQUFBb0dBUUFCQUFBRmdDMEFBQUFLQUFJQUxRQUVCZ1FBRFFBQUFBVUdCQUFPQUFBQUNnWUJBQUVBQUFXQUxnQUFBQW9BQWdBdUFBUUdCQUFPQUFBQUJRWUVBQThBQUFBS0JnRUFBUUFBQllBdkFBQUFDZ0FDQUM4QUJBWUVBQThBQUFBRkJnUUFFQUFBQUFvR0FRQUJBQUFGZ0RBQUFBQUtBQUlBTUFBRUJnUUFFQUFBQUFVR0JBQVJBQUFBQVFZQ0FBTUFDZ1lCQUFFQUFBV0FNUUFBQUFvQUFnQXhBQVFHQkFBUUFBQUFCUVlFQUJJQUFBQUtCZ0VBQVFBQUJZQXlBQUFBQ2dBQ0FESUFCQVlFQUJJQUFBQUZCZ1FBRXdBQUFBRUdBZ0FHQUFvR0FRQUJBQUFGZ0RNQUFBQUtBQUlBTXdBRUJnUUFFZ0FBQUFVR0JBQVVBQUFBQ2dZQkFBRUFBQVdBTkFBQUFBb0FBZ0EwQUFRR0JBQVVBQUFBQlFZRUFCVUFBQUFCQmdJQUF3QUtCZ0VBQVFBQUJZQTFBQUFBQ2dBQ0FEVUFCQVlFQUJRQUFBQUZCZ1FBRmdBQUFBb0dBUUFCQUFBRmdEWUFBQUFLQUFJQU5nQUVCZ1FBRGdBQUFBVUdCQUFXQUFBQUNnWUJBQUVBQUFXQU53QUFBQW9BQWdBM0FBUUdCQUFXQUFBQUJRWUVBQmNBQUFBQkJnSUFCZ0FLQmdFQUFRQUFCWUE0QUFBQUNnQUNBRGdBQkFZRUFCY0FBQUFGQmdRQUdBQUFBQW9HQVFBQkFBQUZnRGtBQUFBS0FBSUFPUUFFQmdRQUJ3QUFBQVVHQkFBWkFBQUFDZ1lCQUFFQUFBV0FPZ0FBQUFvQUFnQTZBQVFHQkFBWkFBQUFCUVlFQUJvQUFBQUtCZ0VBQVFBQUJZQTdBQUFBQ2dBQ0FEc0FCQVlFQUJvQUFBQUZCZ1FBR3dBQUFBb0dBUUFCQUFBRmdEd0FBQUFLQUFJQVBBQUVCZ1FBR3dBQUFBVUdCQUFjQUFBQUNnWUJBQUVBQUFXQVBRQUFBQW9BQWdBOUFBUUdCQUFjQUFBQUJRWUVBQjBBQUFBS0JnRUFBUUFBQllBK0FBQUFDZ0FDQUQ0QUJBWUVBQjBBQUFBRkJnUUFIZ0FBQUFvR0FRQUJBQUFGZ0Q4QUFBQUtBQUlBUHdBRUJnUUFIZ0FBQUFVR0JBQWZBQUFBQ2dZQkFBRUFBQVdBUUFBQUFBb0FBZ0JBQUFRR0JBQVpBQUFBQlFZRUFCOEFBQUFLQmdFQUFRQUFBQUFBQUFBQUFBQT0=</t>
        </r>
      </text>
    </comment>
    <comment ref="J383" authorId="0">
      <text>
        <r>
          <rPr>
            <sz val="9"/>
            <color indexed="81"/>
            <rFont val="Tahoma"/>
            <family val="2"/>
          </rPr>
          <t>QzIzSDI4TjJPMnxNQVNURVIgU0hFRVRQaWN0dXJlIDExNXxWbXBEUkRBeE1EQUVBd0lCQUFBQUFBQUFBQUFBQUFDQUFBQUFBQU1BRmdBQUFFTm9aVzFFY21GM0lERXlMakF1TWk0eE1EYzJCQUlRQUxnNGR2OS9oWmYvNDRvZUFBUTB6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UzcXp4d1dDQVFBQUFBa0FCZ0lCQUFBQUNRQUdRZ0FBQkFJQWdBQkFBOElBZ0FCQUFPQU93QUFBQVFDRUFDNE9IYi9mNFdYLytPS0hnQUVOTXdBQklBQkFBQUFBQUlJQUxqWWwvOEU5TXNBQ2dBQ0FBSUFOd1FCQUFFQUFBU0FBZ0FBQUFBQ0NBQzQyS2IvOGZpeEFBb0FBZ0FEQURjRUFRQUJBQUFFZ0FNQUFBQUFBZ2dBdU5pWC85Nzlsd0FLQUFJQUJBQUFBQVNBQkFBQUFBQUNDQUM0MkhuLzN2MlhBQW9BQWdBRkFEY0VBUUFCQUFBRWdBVUFBQUFBQWdnQXVOaW0vOG9DZmdBS0FBSUFCZ0FDQkFJQUJ3QXJCQUlBQVFCSUJBQUFOd1FCQUFFR2dBQUFBQUFBQWdnQTdHdXEvOHBxZWdBRUFoQUFoVVdqLzhwcWVnQmp3N0wvL3AyQkFDTUlBUUFBQWdjQ0FBQUFCUWNCQUFVRUJ3WUFBZ0FDQUFNQUFBY09BQUVBQUFBREFHQUF5QUFEQUU1SUFBQUFBQVNBQmdBQUFBQUNDQUM0MkpmL3R3ZGtBQW9BQWdBSEFBQUFCSUFIQUFBQUFBSUlBTGpZZWYrM0IyUUFDZ0FDQUFnQUFnUUNBQWdBS3dRQ0FBQUFTQVFBQURjRUFRQUJCb0FBQUFBQUFBSUlBTGg0ZmYrM0gyQUFCQUlRQUxnNGR2KzNIMkFBVXBKOS83ZmZad0FqQ0FFQUFBSUhBZ0FBQUFBSERRQUJBQUFBQXdCZ0FNZ0FBd0JQQUFBQUFBU0FDQUFBQUFBQ0NBQzQyS2IvcEF4S0FBb0FBZ0FKQUFBQUJJQUpBQUFBQUFJSUFMall4UCtrREVvQUNnQUNBQW9BQUFBRWdBb0FBQUFBQWdnQXVOalQvNUVSTUFBS0FBSUFDd0FBQUFTQUN3QUFBQUFDQ0FDNDJNVC9mUllXQUFvQUFnQU1BQUFBQklBTUFBQUFBQUlJQUxqWTAvOXJHL3ovQ2dBQ0FBMEFBZ1FDQUFjQUt3UUNBQUVBU0FRQUFEY0VBUUFCQm9BQUFBQUFBQUlJQU94cjEvOXJnL2ovQkFJUUFJVkYwUDlyZy9qL1k4UGYvNTYyLy84akNBRUFBQUlIQWdBQUFBVUhBUUFGQkFjR0FBSUFBZ0FEQUFBSERnQUJBQUFBQXdCZ0FNZ0FBd0JPU0FBQUFBQUVnQTBBQUFBQUFnZ0F1TmpFLzFnZzR2OEtBQUlBRGdBQUFBU0FEZ0FBQUFBQ0NBQzQyS2IvV0NEaS93b0FBZ0FQQUFJRUFnQUlBQ3NFQWdBQUFFZ0VBQUEzQkFFQUFRYUFBQUFBQUFBQ0NBQzRlS3IvV0RqZS93UUNFQUM0T0tQL1dEamUvMUtTcXY5WStPWC9Jd2dCQUFBQ0J3SUFBQUFBQncwQUFRQUFBQU1BWUFESUFBTUFUd0FBQUFBRWdBOEFBQUFBQWdnQXVOalQvMFVseVA4S0FBSUFFQUFBQUFTQUVBQUFBQUFDQ0FDeXIrai92WkN5L3dvQUFnQVJBRGNFQVFBQkFBQUVnQkVBQUFBQUFnZ0FLSnJhLzdRVG1QOEtBQUlBRWdBM0JBRUFBUUFBQklBU0FBQUFBQUlJQU5VT3ZmOVNTWjMvQ2dBQ0FCTUFOd1FCQUFFQUFBU0FFd0FBQUFBQ0NBRDc0YmovbFA2Ni93b0FBZ0FVQURjRUFRQUJBQUFFZ0JRQUFBQUFBZ2dBOGRQcS8rRnQyLzhLQUFJQUZRQUFBQVNBRlFBQUFBQUNDQUJUbnVYL00vbjQvd29BQWdBV0FBQUFCSUFXQUFBQUFBSUlBSXVaL1AvT1FRd0FDZ0FDQUJjQUFBQUVnQmNBQUFBQUFnZ0FZY29ZQUJmL0FRQUtBQUlBR0FBQUFBU0FHQUFBQUFBQ0NBRC8veDBBeG5Qay93b0FBZ0FaQUFBQUJJQVpBQUFBQUFJSUFNY0VCd0FxSzlIL0NnQUNBQm9BQUFBRWdCb0FBQUFBQWdnQXVOaW0vMzBXRmdBS0FBSUFHd0FBQUFTQUd3QUFBQUFDQ0FDNDJKZi9rUkV3QUFvQUFnQWNBQUFBQllBZEFBQUFDZ0FDQUIwQUJBWUVBQUVBQUFBRkJnUUFBZ0FBQUFvR0FRQUJBQUFGZ0I0QUFBQUtBQUlBSGdBRUJnUUFBZ0FBQUFVR0JBQURBQUFBQ2dZQkFBRUFBQVdBSHdBQUFBb0FBZ0FmQUFRR0JBQURBQUFBQlFZRUFBUUFBQUFLQmdFQUFRQUFCWUFnQUFBQUNnQUNBQ0FBQkFZRUFBTUFBQUFGQmdRQUJRQUFBQW9HQVFBQkFBQUZnQ0VBQUFBS0FBSUFJUUFFQmdRQUJRQUFBQVVHQkFBR0FBQUFDZ1lCQUFFQUFBV0FJZ0FBQUFvQUFnQWlBQVFHQkFBR0FBQUFCUVlFQUFjQUFBQUFCZ0lBQWdBQUFBV0FJd0FBQUFvQUFnQWpBQVFHQkFBR0FBQUFCUVlFQUFnQUFBQUtCZ0VBQVFBQUJZQWtBQUFBQ2dBQ0FDUUFCQVlFQUFnQUFBQUZCZ1FBQ1FBQUFBQUdBZ0NBQUFBQUJZQWxBQUFBQ2dBQ0FDVUFCQVlFQUFrQUFBQUZCZ1FBQ2dBQUFBQUdBZ0NBQUFBQUJZQW1BQUFBQ2dBQ0FDWUFCQVlFQUFvQUFBQUZCZ1FBQ3dBQUFBQUdBZ0NBQUFBQUJZQW5BQUFBQ2dBQ0FDY0FCQVlFQUFzQUFBQUZCZ1FBREFBQUFBb0dBUUFCQUFBRmdDZ0FBQUFLQUFJQUtBQUVCZ1FBREFBQUFBVUdCQUFOQUFBQUNnWUJBQUVBQUFXQUtRQUFBQW9BQWdBcEFBUUdCQUFOQUFBQUJRWUVBQTRBQUFBQUJnSUFBZ0FBQUFXQUtnQUFBQW9BQWdBcUFBUUdCQUFOQUFBQUJRWUVBQThBQUFBS0JnRUFBUUFBQllBckFBQUFDZ0FDQUNzQUJBWUVBQThBQUFBRkJnUUFFQUFBQUFvR0FRQUJBQUFGZ0N3QUFBQUtBQUlBTEFBRUJnUUFFQUFBQUFVR0JBQVJBQUFBQ2dZQkFBRUFBQVdBTFFBQUFBb0FBZ0F0QUFRR0JBQVJBQUFBQlFZRUFCSUFBQUFLQmdFQUFRQUFCWUF1QUFBQUNnQUNBQzRBQkFZRUFCSUFBQUFGQmdRQUV3QUFBQW9HQVFBQkFBQUZnQzhBQUFBS0FBSUFMd0FFQmdRQUR3QUFBQVVHQkFBVEFBQUFDZ1lCQUFFQUFBV0FNQUFBQUFvQUFnQXdBQVFHQkFBUEFBQUFCUVlFQUJRQUFBQUtCZ0VBQVFBQUJZQXhBQUFBQ2dBQ0FERUFCQVlFQUJRQUFBQUZCZ1FBRlFBQUFBQUdBZ0NBQUFBQUJZQXlBQUFBQ2dBQ0FESUFCQVlFQUJVQUFBQUZCZ1FBRmdBQUFBQUdBZ0NBQUFBQUJZQXpBQUFBQ2dBQ0FETUFCQVlFQUJZQUFBQUZCZ1FBRndBQUFBQUdBZ0NBQUFBQUJZQTBBQUFBQ2dBQ0FEUUFCQVlFQUJjQUFBQUZCZ1FBR0FBQUFBQUdBZ0NBQUFBQUJZQTFBQUFBQ2dBQ0FEVUFCQVlFQUJnQUFBQUZCZ1FBR1FBQUFBQUdBZ0NBQUFBQUJZQTJBQUFBQ2dBQ0FEWUFCQVlFQUJRQUFBQUZCZ1FBR1FBQUFBQUdBZ0NBQUFBQUJZQTNBQUFBQ2dBQ0FEY0FCQVlFQUFzQUFBQUZCZ1FBR2dBQUFBQUdBZ0NBQUFBQUJZQTRBQUFBQ2dBQ0FEZ0FCQVlFQUJvQUFBQUZCZ1FBR3dBQUFBQUdBZ0NBQUFBQUJZQTVBQUFBQ2dBQ0FEa0FCQVlFQUFnQUFBQUZCZ1FBR3dBQUFBQUdBZ0NBQUFBQUI0QThBQUFBQkFJUUFMall0Zi9YUDBVQXVOaTEvNUVSTUFBS0FBSUFPZ0FBQ2dJQUJBQUVDZ0lBQVFBTkFnd0FrUkV3QUxqWXRmOEFBQUFBRGdJTUFOYy9SUUM0MkxYL0FBQUFBQThDREFDUkVUQUEvd2JML3dBQUFBQUFBQWVBUFFBQUFBUUNFQUFwendFQXd1UURBQ25QQVFCOXR1Ny9DZ0FDQURzQUFBb0NBQVFBQkFvQ0FBRUFEUUlNQUgyMjd2OHB6d0VBQUFBQUFBNENEQURDNUFNQUtjOEJBQUFBQUFBUEFnd0FmYmJ1LzIvOUZnQUFBQUFBQUFBQUFBQUFBQUFBQUE9PQ==</t>
        </r>
      </text>
    </comment>
    <comment ref="K383" authorId="0">
      <text>
        <r>
          <rPr>
            <sz val="9"/>
            <color indexed="81"/>
            <rFont val="Tahoma"/>
            <family val="2"/>
          </rPr>
          <t>QzIzSDI4TjJPMnxNQVNURVIgU0hFRVRQaWN0dXJlIDExNXxWbXBEUkRBeE1EQUVBd0lCQUFBQUFBQUFBQUFBQUFDQUFBQUFBQU1BRmdBQUFFTm9aVzFFY21GM0lERXlMakF1TWk0eE1EYzJCQUlRQUxnNGR2OS9oWmYvNDRvZUFBUTB6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UzcXp4d1dDQVFBQUFBa0FCZ0lCQUFBQUNRQUdRZ0FBQkFJQWdBQkFBOElBZ0FCQUFPQU93QUFBQVFDRUFDNE9IYi9mNFdYLytPS0hnQUVOTXdBQklBQkFBQUFBQUlJQUxqWWwvOEU5TXNBQ2dBQ0FBSUFOd1FCQUFFQUFBU0FBZ0FBQUFBQ0NBQzQyS2IvOGZpeEFBb0FBZ0FEQURjRUFRQUJBQUFFZ0FNQUFBQUFBZ2dBdU5pWC85Nzlsd0FLQUFJQUJBQUFBQVNBQkFBQUFBQUNDQUM0MkhuLzN2MlhBQW9BQWdBRkFEY0VBUUFCQUFBRWdBVUFBQUFBQWdnQXVOaW0vOG9DZmdBS0FBSUFCZ0FDQkFJQUJ3QXJCQUlBQVFCSUJBQUFOd1FCQUFFR2dBQUFBQUFBQWdnQTdHdXEvOHBxZWdBRUFoQUFoVVdqLzhwcWVnQmp3N0wvL3AyQkFDTUlBUUFBQWdjQ0FBQUFCUWNCQUFVRUJ3WUFBZ0FDQUFNQUFBY09BQUVBQUFBREFHQUF5QUFEQUU1SUFBQUFBQVNBQmdBQUFBQUNDQUM0MkpmL3R3ZGtBQW9BQWdBSEFBQUFCSUFIQUFBQUFBSUlBTGpZZWYrM0IyUUFDZ0FDQUFnQUFnUUNBQWdBS3dRQ0FBQUFTQVFBQURjRUFRQUJCb0FBQUFBQUFBSUlBTGg0ZmYrM0gyQUFCQUlRQUxnNGR2KzNIMkFBVXBKOS83ZmZad0FqQ0FFQUFBSUhBZ0FBQUFBSERRQUJBQUFBQXdCZ0FNZ0FBd0JQQUFBQUFBU0FDQUFBQUFBQ0NBQzQyS2IvcEF4S0FBb0FBZ0FKQUFBQUJJQUpBQUFBQUFJSUFMall4UCtrREVvQUNnQUNBQW9BQUFBRWdBb0FBQUFBQWdnQXVOalQvNUVSTUFBS0FBSUFDd0FBQUFTQUN3QUFBQUFDQ0FDNDJNVC9mUllXQUFvQUFnQU1BQUFBQklBTUFBQUFBQUlJQUxqWTAvOXJHL3ovQ2dBQ0FBMEFBZ1FDQUFjQUt3UUNBQUVBU0FRQUFEY0VBUUFCQm9BQUFBQUFBQUlJQU94cjEvOXJnL2ovQkFJUUFJVkYwUDlyZy9qL1k4UGYvNTYyLy84akNBRUFBQUlIQWdBQUFBVUhBUUFGQkFjR0FBSUFBZ0FEQUFBSERnQUJBQUFBQXdCZ0FNZ0FBd0JPU0FBQUFBQUVnQTBBQUFBQUFnZ0F1TmpFLzFnZzR2OEtBQUlBRGdBQUFBU0FEZ0FBQUFBQ0NBQzQyS2IvV0NEaS93b0FBZ0FQQUFJRUFnQUlBQ3NFQWdBQUFFZ0VBQUEzQkFFQUFRYUFBQUFBQUFBQ0NBQzRlS3IvV0RqZS93UUNFQUM0T0tQL1dEamUvMUtTcXY5WStPWC9Jd2dCQUFBQ0J3SUFBQUFBQncwQUFRQUFBQU1BWUFESUFBTUFUd0FBQUFBRWdBOEFBQUFBQWdnQXVOalQvMFVseVA4S0FBSUFFQUFBQUFTQUVBQUFBQUFDQ0FDeXIrai92WkN5L3dvQUFnQVJBRGNFQVFBQkFBQUVnQkVBQUFBQUFnZ0FLSnJhLzdRVG1QOEtBQUlBRWdBM0JBRUFBUUFBQklBU0FBQUFBQUlJQU5VT3ZmOVNTWjMvQ2dBQ0FCTUFOd1FCQUFFQUFBU0FFd0FBQUFBQ0NBRDc0YmovbFA2Ni93b0FBZ0FVQURjRUFRQUJBQUFFZ0JRQUFBQUFBZ2dBOGRQcS8rRnQyLzhLQUFJQUZRQUFBQVNBRlFBQUFBQUNDQUJUbnVYL00vbjQvd29BQWdBV0FBQUFCSUFXQUFBQUFBSUlBSXVaL1AvT1FRd0FDZ0FDQUJjQUFBQUVnQmNBQUFBQUFnZ0FZY29ZQUJmL0FRQUtBQUlBR0FBQUFBU0FHQUFBQUFBQ0NBRC8veDBBeG5Qay93b0FBZ0FaQUFBQUJJQVpBQUFBQUFJSUFNY0VCd0FxSzlIL0NnQUNBQm9BQUFBRWdCb0FBQUFBQWdnQXVOaW0vMzBXRmdBS0FBSUFHd0FBQUFTQUd3QUFBQUFDQ0FDNDJKZi9rUkV3QUFvQUFnQWNBQUFBQllBZEFBQUFDZ0FDQUIwQUJBWUVBQUVBQUFBRkJnUUFBZ0FBQUFvR0FRQUJBQUFGZ0I0QUFBQUtBQUlBSGdBRUJnUUFBZ0FBQUFVR0JBQURBQUFBQ2dZQkFBRUFBQVdBSHdBQUFBb0FBZ0FmQUFRR0JBQURBQUFBQlFZRUFBUUFBQUFLQmdFQUFRQUFCWUFnQUFBQUNnQUNBQ0FBQkFZRUFBTUFBQUFGQmdRQUJRQUFBQW9HQVFBQkFBQUZnQ0VBQUFBS0FBSUFJUUFFQmdRQUJRQUFBQVVHQkFBR0FBQUFDZ1lCQUFFQUFBV0FJZ0FBQUFvQUFnQWlBQVFHQkFBR0FBQUFCUVlFQUFjQUFBQUFCZ0lBQWdBQUFBV0FJd0FBQUFvQUFnQWpBQVFHQkFBR0FBQUFCUVlFQUFnQUFBQUtCZ0VBQVFBQUJZQWtBQUFBQ2dBQ0FDUUFCQVlFQUFnQUFBQUZCZ1FBQ1FBQUFBQUdBZ0NBQUFBQUJZQWxBQUFBQ2dBQ0FDVUFCQVlFQUFrQUFBQUZCZ1FBQ2dBQUFBQUdBZ0NBQUFBQUJZQW1BQUFBQ2dBQ0FDWUFCQVlFQUFvQUFBQUZCZ1FBQ3dBQUFBQUdBZ0NBQUFBQUJZQW5BQUFBQ2dBQ0FDY0FCQVlFQUFzQUFBQUZCZ1FBREFBQUFBb0dBUUFCQUFBRmdDZ0FBQUFLQUFJQUtBQUVCZ1FBREFBQUFBVUdCQUFOQUFBQUNnWUJBQUVBQUFXQUtRQUFBQW9BQWdBcEFBUUdCQUFOQUFBQUJRWUVBQTRBQUFBQUJnSUFBZ0FBQUFXQUtnQUFBQW9BQWdBcUFBUUdCQUFOQUFBQUJRWUVBQThBQUFBS0JnRUFBUUFBQllBckFBQUFDZ0FDQUNzQUJBWUVBQThBQUFBRkJnUUFFQUFBQUFvR0FRQUJBQUFGZ0N3QUFBQUtBQUlBTEFBRUJnUUFFQUFBQUFVR0JBQVJBQUFBQ2dZQkFBRUFBQVdBTFFBQUFBb0FBZ0F0QUFRR0JBQVJBQUFBQlFZRUFCSUFBQUFLQmdFQUFRQUFCWUF1QUFBQUNnQUNBQzRBQkFZRUFCSUFBQUFGQmdRQUV3QUFBQW9HQVFBQkFBQUZnQzhBQUFBS0FBSUFMd0FFQmdRQUR3QUFBQVVHQkFBVEFBQUFDZ1lCQUFFQUFBV0FNQUFBQUFvQUFnQXdBQVFHQkFBUEFBQUFCUVlFQUJRQUFBQUtCZ0VBQVFBQUJZQXhBQUFBQ2dBQ0FERUFCQVlFQUJRQUFBQUZCZ1FBRlFBQUFBQUdBZ0NBQUFBQUJZQXlBQUFBQ2dBQ0FESUFCQVlFQUJVQUFBQUZCZ1FBRmdBQUFBQUdBZ0NBQUFBQUJZQXpBQUFBQ2dBQ0FETUFCQVlFQUJZQUFBQUZCZ1FBRndBQUFBQUdBZ0NBQUFBQUJZQTBBQUFBQ2dBQ0FEUUFCQVlFQUJjQUFBQUZCZ1FBR0FBQUFBQUdBZ0NBQUFBQUJZQTFBQUFBQ2dBQ0FEVUFCQVlFQUJnQUFBQUZCZ1FBR1FBQUFBQUdBZ0NBQUFBQUJZQTJBQUFBQ2dBQ0FEWUFCQVlFQUJRQUFBQUZCZ1FBR1FBQUFBQUdBZ0NBQUFBQUJZQTNBQUFBQ2dBQ0FEY0FCQVlFQUFzQUFBQUZCZ1FBR2dBQUFBQUdBZ0NBQUFBQUJZQTRBQUFBQ2dBQ0FEZ0FCQVlFQUJvQUFBQUZCZ1FBR3dBQUFBQUdBZ0NBQUFBQUJZQTVBQUFBQ2dBQ0FEa0FCQVlFQUFnQUFBQUZCZ1FBR3dBQUFBQUdBZ0NBQUFBQUI0QThBQUFBQkFJUUFMall0Zi9YUDBVQXVOaTEvNUVSTUFBS0FBSUFPZ0FBQ2dJQUJBQUVDZ0lBQVFBTkFnd0FrUkV3QUxqWXRmOEFBQUFBRGdJTUFOYy9SUUM0MkxYL0FBQUFBQThDREFDUkVUQUEvd2JML3dBQUFBQUFBQWVBUFFBQUFBUUNFQUFwendFQXd1UURBQ25QQVFCOXR1Ny9DZ0FDQURzQUFBb0NBQVFBQkFvQ0FBRUFEUUlNQUgyMjd2OHB6d0VBQUFBQUFBNENEQURDNUFNQUtjOEJBQUFBQUFBUEFnd0FmYmJ1LzIvOUZnQUFBQUFBQUFBQUFBQUFBQUFBQUE9PQ==</t>
        </r>
      </text>
    </comment>
    <comment ref="J384" authorId="0">
      <text>
        <r>
          <rPr>
            <sz val="9"/>
            <color indexed="81"/>
            <rFont val="Tahoma"/>
            <family val="2"/>
          </rPr>
          <t>QzEySDEzTk8yUzJ8TUFTVEVSIFNIRUVUUGljdHVyZSAxNjl8Vm1wRFJEQXhNREFFQXdJQkFBQUFBQUFBQUFBQUFBQ0FBQUFBQUFNQUZnQUFBRU5vWlcxRWNtRjNJREV5TGpBdU1pNHhNRGMyQkFJUUFBQ0F0UC9haWN2L0c3NU1BRXprZ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cUFBQUFCQUlRQUFBQUFBQUFBQUFBQUlER0JEdHUweDhXQ0FRQUFBQWtBQmdJQkFBQUFDUUFHUWdBQUJBSUFnQUJBQThJQWdBQkFBT0FKZ0FBQUFRQ0VBQUFnTFQvMm9uTC94dStUQUJNNUhZQUJJQUJBQUFBQUFJSUFFNHFBUUJNN0djQUNnQUNBQUlBQWdRQ0FBY0FLd1FDQUFJQVNBUUFBRGNFQVFBQkJvQUFBQUFBQUFJSUFJRzlCQUJNVkdRQUJBSVFBQnVYL2Y5TVZHUUF0UEFHQUV6a2RnQWpDQUVBQUFJSEFnQUFBQVVIQVFBQkFBY1BBQUVBQUFBREFHQUF5QUFEQUU1SU1nQUFBQUFFZ0FJQUFBQUFBZ2dBVGlvUUFEbnhUUUFLQUFJQUF3QTNCQUVBQVFBQUJJQURBQUFBQUFJSUFFNHFBUUFtOWpNQUNnQUNBQVFBQUFBRWdBUUFBQUFBQWdnQVR5cmoveWIyTXdBS0FBSUFCUUFBQUFTQUJRQUFBQUFDQ0FBZWlOSC81ckFiQUFvQUFnQUdBQUFBQklBR0FBQUFBQUlJQUFBQXRmOG05aVFBQ2dBQ0FBY0FBQUFFZ0FjQUFBQUFBZ2dBQVFDMS95YjJRZ0FLQUFJQUNBQUFBQVNBQ0FBQUFBQUNDQUFlaU5IL1pqdE1BQW9BQWdBSkFBSUVBZ0FRQUNzRUFnQUFBRWdFQUFBR2dBQUFBQUFBQWdnQUhpalYvMmJmU0FBRUFoQUFIdWpOLzJiZlNBQzNRZFgveklWUEFDTUlBUUFBQWdjQ0FBQUFBQWNOQUFFQUFBQURBR0FBeUFBREFGTUFBQUFBQklBSkFBQUFBQUlJQUU0cUVBQVQreGtBQ2dBQ0FBb0FBZ1FDQUJBQUt3UUNBQUFBU0FRQUFBYUFBQUFBQUFBQ0NBQk95aE1BRTU4V0FBUUNFQUJPaWd3QUU1OFdBT2ZqRXdCNVJSMEFJd2dCQUFBQ0J3SUFBQUFBQncwQUFRQUFBQU1BWUFESUFBTUFVd0FBQUFBRWdBb0FBQUFBQWdnQU95LzIveFA3Q2dBS0FBSUFDd0FDQkFJQUNBQXJCQUlBQUFCSUJBQUFOd1FCQUFFR2dBQUFBQUFBQWdnQU84LzUveE1UQndBRUFoQUFPNC95L3hNVEJ3RFY2UG4vRTlNT0FDTUlBUUFBQWdjQ0FBQUFBQWNOQUFFQUFBQURBR0FBeUFBREFFOEFBQUFBQklBTEFBQUFBQUlJQUdFbEtnQVQreWdBQ2dBQ0FBd0FBZ1FDQUFnQUt3UUNBQUFBU0FRQUFEY0VBUUFCQm9BQUFBQUFBQUlJQUdIRkxRQVRFeVVBQkFJUUFHR0ZKZ0FURXlVQSt0NHRBQlBUTEFBakNBRUFBQUlIQWdBQUFBQUhEUUFCQUFBQUF3QmdBTWdBQXdCUEFBQUFBQVNBREFBQUFBQUNDQUJPS2g4QUFBQUFBQW9BQWdBTkFBQUFCSUFOQUFBQUFBSUlBRTRxUFFBQUFBQUFDZ0FDQUE0QUFBQUVnQTRBQUFBQUFnZ0FUaXBNQU8wRTV2OEtBQUlBRHdBQUFBU0FEd0FBQUFBQ0NBQk9LajBBMmduTS93b0FBZ0FRQUFBQUJJQVFBQUFBQUFJSUFFNHFId0RhQ2N6L0NnQUNBQkVBQUFBRWdCRUFBQUFBQWdnQVRpb1FBTzBFNXY4S0FBSUFFZ0FBQUFXQUV3QUFBQW9BQWdBVEFBUUdCQUFCQUFBQUJRWUVBQUlBQUFBS0JnRUFBUUFBQllBVUFBQUFDZ0FDQUJRQUJBWUVBQUlBQUFBRkJnUUFBd0FBQUFvR0FRQUJBQUFGZ0JVQUFBQUtBQUlBRlFBRUJnUUFBd0FBQUFVR0JBQUVBQUFBQ2dZQkFBRUFBQVdBRmdBQUFBb0FBZ0FXQUFRR0JBQUVBQUFBQlFZRUFBVUFBQUFBQmdJQWdBQUFBQVdBRndBQUFBb0FBZ0FYQUFRR0JBQUZBQUFBQlFZRUFBWUFBQUFBQmdJQWdBQUFBQVdBR0FBQUFBb0FBZ0FZQUFRR0JBQUdBQUFBQlFZRUFBY0FBQUFBQmdJQWdBQUFBQVdBR1FBQUFBb0FBZ0FaQUFRR0JBQUhBQUFBQlFZRUFBZ0FBQUFBQmdJQWdBQUFBQVdBR2dBQUFBb0FBZ0FhQUFRR0JBQUVBQUFBQlFZRUFBZ0FBQUFBQmdJQWdBQUFBQVdBR3dBQUFBb0FBZ0FiQUFRR0JBQURBQUFBQlFZRUFBa0FBQUFLQmdFQUFRQUFCWUFjQUFBQUNnQUNBQndBQkFZRUFBa0FBQUFGQmdRQUNnQUFBQUFHQWdBQ0FBQUFCWUFkQUFBQUNnQUNBQjBBQkFZRUFBa0FBQUFGQmdRQUN3QUFBQUFHQWdBQ0FBQUFCWUFlQUFBQUNnQUNBQjRBQkFZRUFBa0FBQUFGQmdRQURBQUFBQW9HQVFBQkFBQUZnQjhBQUFBS0FBSUFId0FFQmdRQURBQUFBQVVHQkFBTkFBQUFBQVlDQUlBQUFBQUZnQ0FBQUFBS0FBSUFJQUFFQmdRQURRQUFBQVVHQkFBT0FBQUFBQVlDQUlBQUFBQUZnQ0VBQUFBS0FBSUFJUUFFQmdRQURnQUFBQVVHQkFBUEFBQUFBQVlDQUlBQUFBQUZnQ0lBQUFBS0FBSUFJZ0FFQmdRQUR3QUFBQVVHQkFBUUFBQUFBQVlDQUlBQUFBQUZnQ01BQUFBS0FBSUFJd0FFQmdRQUVBQUFBQVVHQkFBUkFBQUFBQVlDQUlBQUFBQUZnQ1FBQUFBS0FBSUFKQUFFQmdRQURBQUFBQVVHQkFBUkFBQUFBQVlDQUlBQUFBQUhnQ2NBQUFBRUFoQUFUNlhKLzZqT1F3QlBwY24vSnZZekFBb0FBZ0FsQUFBS0FnQUVBQVFLQWdBQkFBMENEQUFtOWpNQVQ2WEovd0FBQUFBT0Fnd0FxTTVEQUUrbHlmOEFBQUFBRHdJTUFDYjJNd0RSZmRuL0FBQUFBQUFBQjRBb0FBQUFCQUlRQUU0cUxnQTBNL3YvVGlvdUFPMEU1djhLQUFJQUpnQUFDZ0lBQkFBRUNnSUFBUUFOQWd3QTdRVG0vMDRxTGdBQUFBQUFEZ0lNQURReisvOU9LaTRBQUFBQUFBOENEQUR0Qk9iL2xGaERBQUFBQUFBQUFBQUFBQUFBQUFBQQ==</t>
        </r>
      </text>
    </comment>
    <comment ref="K384" authorId="0">
      <text>
        <r>
          <rPr>
            <sz val="9"/>
            <color indexed="81"/>
            <rFont val="Tahoma"/>
            <family val="2"/>
          </rPr>
          <t>QzEySDEzTk8yUzJ8TUFTVEVSIFNIRUVUUGljdHVyZSAxNjl8Vm1wRFJEQXhNREFFQXdJQkFBQUFBQUFBQUFBQUFBQ0FBQUFBQUFNQUZnQUFBRU5vWlcxRWNtRjNJREV5TGpBdU1pNHhNRGMyQkFJUUFBQ0F0UC9haWN2L0c3NU1BRXprZ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cUFBQUFCQUlRQUFBQUFBQUFBQUFBQUlER0JEdHUweDhXQ0FRQUFBQWtBQmdJQkFBQUFDUUFHUWdBQUJBSUFnQUJBQThJQWdBQkFBT0FKZ0FBQUFRQ0VBQUFnTFQvMm9uTC94dStUQUJNNUhZQUJJQUJBQUFBQUFJSUFFNHFBUUJNN0djQUNnQUNBQUlBQWdRQ0FBY0FLd1FDQUFJQVNBUUFBRGNFQVFBQkJvQUFBQUFBQUFJSUFJRzlCQUJNVkdRQUJBSVFBQnVYL2Y5TVZHUUF0UEFHQUV6a2RnQWpDQUVBQUFJSEFnQUFBQVVIQVFBQkFBY1BBQUVBQUFBREFHQUF5QUFEQUU1SU1nQUFBQUFFZ0FJQUFBQUFBZ2dBVGlvUUFEbnhUUUFLQUFJQUF3QTNCQUVBQVFBQUJJQURBQUFBQUFJSUFFNHFBUUFtOWpNQUNnQUNBQVFBQUFBRWdBUUFBQUFBQWdnQVR5cmoveWIyTXdBS0FBSUFCUUFBQUFTQUJRQUFBQUFDQ0FBZWlOSC81ckFiQUFvQUFnQUdBQUFBQklBR0FBQUFBQUlJQUFBQXRmOG05aVFBQ2dBQ0FBY0FBQUFFZ0FjQUFBQUFBZ2dBQVFDMS95YjJRZ0FLQUFJQUNBQUFBQVNBQ0FBQUFBQUNDQUFlaU5IL1pqdE1BQW9BQWdBSkFBSUVBZ0FRQUNzRUFnQUFBRWdFQUFBR2dBQUFBQUFBQWdnQUhpalYvMmJmU0FBRUFoQUFIdWpOLzJiZlNBQzNRZFgveklWUEFDTUlBUUFBQWdjQ0FBQUFBQWNOQUFFQUFBQURBR0FBeUFBREFGTUFBQUFBQklBSkFBQUFBQUlJQUU0cUVBQVQreGtBQ2dBQ0FBb0FBZ1FDQUJBQUt3UUNBQUFBU0FRQUFBYUFBQUFBQUFBQ0NBQk95aE1BRTU4V0FBUUNFQUJPaWd3QUU1OFdBT2ZqRXdCNVJSMEFJd2dCQUFBQ0J3SUFBQUFBQncwQUFRQUFBQU1BWUFESUFBTUFVd0FBQUFBRWdBb0FBQUFBQWdnQU95LzIveFA3Q2dBS0FBSUFDd0FDQkFJQUNBQXJCQUlBQUFCSUJBQUFOd1FCQUFFR2dBQUFBQUFBQWdnQU84LzUveE1UQndBRUFoQUFPNC95L3hNVEJ3RFY2UG4vRTlNT0FDTUlBUUFBQWdjQ0FBQUFBQWNOQUFFQUFBQURBR0FBeUFBREFFOEFBQUFBQklBTEFBQUFBQUlJQUdFbEtnQVQreWdBQ2dBQ0FBd0FBZ1FDQUFnQUt3UUNBQUFBU0FRQUFEY0VBUUFCQm9BQUFBQUFBQUlJQUdIRkxRQVRFeVVBQkFJUUFHR0ZKZ0FURXlVQSt0NHRBQlBUTEFBakNBRUFBQUlIQWdBQUFBQUhEUUFCQUFBQUF3QmdBTWdBQXdCUEFBQUFBQVNBREFBQUFBQUNDQUJPS2g4QUFBQUFBQW9BQWdBTkFBQUFCSUFOQUFBQUFBSUlBRTRxUFFBQUFBQUFDZ0FDQUE0QUFBQUVnQTRBQUFBQUFnZ0FUaXBNQU8wRTV2OEtBQUlBRHdBQUFBU0FEd0FBQUFBQ0NBQk9LajBBMmduTS93b0FBZ0FRQUFBQUJJQVFBQUFBQUFJSUFFNHFId0RhQ2N6L0NnQUNBQkVBQUFBRWdCRUFBQUFBQWdnQVRpb1FBTzBFNXY4S0FBSUFFZ0FBQUFXQUV3QUFBQW9BQWdBVEFBUUdCQUFCQUFBQUJRWUVBQUlBQUFBS0JnRUFBUUFBQllBVUFBQUFDZ0FDQUJRQUJBWUVBQUlBQUFBRkJnUUFBd0FBQUFvR0FRQUJBQUFGZ0JVQUFBQUtBQUlBRlFBRUJnUUFBd0FBQUFVR0JBQUVBQUFBQ2dZQkFBRUFBQVdBRmdBQUFBb0FBZ0FXQUFRR0JBQUVBQUFBQlFZRUFBVUFBQUFBQmdJQWdBQUFBQVdBRndBQUFBb0FBZ0FYQUFRR0JBQUZBQUFBQlFZRUFBWUFBQUFBQmdJQWdBQUFBQVdBR0FBQUFBb0FBZ0FZQUFRR0JBQUdBQUFBQlFZRUFBY0FBQUFBQmdJQWdBQUFBQVdBR1FBQUFBb0FBZ0FaQUFRR0JBQUhBQUFBQlFZRUFBZ0FBQUFBQmdJQWdBQUFBQVdBR2dBQUFBb0FBZ0FhQUFRR0JBQUVBQUFBQlFZRUFBZ0FBQUFBQmdJQWdBQUFBQVdBR3dBQUFBb0FBZ0FiQUFRR0JBQURBQUFBQlFZRUFBa0FBQUFLQmdFQUFRQUFCWUFjQUFBQUNnQUNBQndBQkFZRUFBa0FBQUFGQmdRQUNnQUFBQUFHQWdBQ0FBQUFCWUFkQUFBQUNnQUNBQjBBQkFZRUFBa0FBQUFGQmdRQUN3QUFBQUFHQWdBQ0FBQUFCWUFlQUFBQUNnQUNBQjRBQkFZRUFBa0FBQUFGQmdRQURBQUFBQW9HQVFBQkFBQUZnQjhBQUFBS0FBSUFId0FFQmdRQURBQUFBQVVHQkFBTkFBQUFBQVlDQUlBQUFBQUZnQ0FBQUFBS0FBSUFJQUFFQmdRQURRQUFBQVVHQkFBT0FBQUFBQVlDQUlBQUFBQUZnQ0VBQUFBS0FBSUFJUUFFQmdRQURnQUFBQVVHQkFBUEFBQUFBQVlDQUlBQUFBQUZnQ0lBQUFBS0FBSUFJZ0FFQmdRQUR3QUFBQVVHQkFBUUFBQUFBQVlDQUlBQUFBQUZnQ01BQUFBS0FBSUFJd0FFQmdRQUVBQUFBQVVHQkFBUkFBQUFBQVlDQUlBQUFBQUZnQ1FBQUFBS0FBSUFKQUFFQmdRQURBQUFBQVVHQkFBUkFBQUFBQVlDQUlBQUFBQUhnQ2NBQUFBRUFoQUFUNlhKLzZqT1F3QlBwY24vSnZZekFBb0FBZ0FsQUFBS0FnQUVBQVFLQWdBQkFBMENEQUFtOWpNQVQ2WEovd0FBQUFBT0Fnd0FxTTVEQUUrbHlmOEFBQUFBRHdJTUFDYjJNd0RSZmRuL0FBQUFBQUFBQjRBb0FBQUFCQUlRQUU0cUxnQTBNL3YvVGlvdUFPMEU1djhLQUFJQUpnQUFDZ0lBQkFBRUNnSUFBUUFOQWd3QTdRVG0vMDRxTGdBQUFBQUFEZ0lNQURReisvOU9LaTRBQUFBQUFBOENEQUR0Qk9iL2xGaERBQUFBQUFBQUFBQUFBQUFBQUFBQQ==</t>
        </r>
      </text>
    </comment>
    <comment ref="J385" authorId="0">
      <text>
        <r>
          <rPr>
            <sz val="9"/>
            <color indexed="81"/>
            <rFont val="Tahoma"/>
            <family val="2"/>
          </rPr>
          <t>QzE4SDIyTjR8TUFTVEVSIFNIRUVUUGljdHVyZSAxOTd8Vm1wRFJEQXhNREFFQXdJQkFBQUFBQUFBQUFBQUFBQ0FBQUFBQUFNQUZnQUFBRU5vWlcxRWNtRjNJREV5TGpBdU1pNHhNRGMyQkFJUUFETnNwZitnbUgzL0UzdEh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PaUpnU1VXQ0FRQUFBQWtBQmdJQkFBQUFDUUFHUWdBQUJBSUFnQUJBQThJQWdBQkFBT0FNZ0FBQUFRQ0VBQXpiS1gvb0poOS94TjdSd0JNYkdnQUJJQUJBQUFBQUFJSUFBQUFBQUJNN0djQUNnQUNBQUlBTndRQkFBRUFBQVNBQWdBQUFBQUNDQUFBQUE4QU9mRk5BQW9BQWdBREFEY0VBUUFCQUFBRWdBTUFBQUFBQWdnQUFBQUFBQ2IyTXdBS0FBSUFCQUEzQkFFQUFRQUFCSUFFQUFBQUFBSUlBQUVBNHY4bTlqTUFDZ0FDQUFVQUFBQUVnQVVBQUFBQUFnZ0FBUURUL3pueFRRQUtBQUlBQmdBM0JBRUFBUUFBQklBR0FBQUFBQUlJQUFFQTR2OU03R2NBQ2dBQ0FBY0FOd1FCQUFFQUFBU0FCd0FBQUFBQ0NBQUFBTlAvRS9zWkFBb0FBZ0FJQUFJRUFnQUhBQ3NFQWdBQkFFZ0VBQUEzQkFFQUFRYUFBQUFBQUFBQ0NBQzhPODcvRTJNV0FBUUNFQUJXRmNmL0UyTVdBRFNUMXY5R2xoMEFJd2dCQUFBQ0J3SUFBQUFGQndFQUJBUUhCZ0FDQUFJQUF3QUFCdzRBQVFBQUFBTUFZQURJQUFNQVRrZ0FBQUFBQklBSUFBQUFBQUlJQUFBQTR2OEFBQUFBQ2dBQ0FBa0FBQUFFZ0FrQUFBQUFBZ2dBQUFBQUFBQUFBQUFLQUFJQUNnQUFBQVNBQ2dBQUFBQUNDQUQvL3c0QTdRVG0vd29BQWdBTEFBQUFCSUFMQUFBQUFBSUlBQUFBQUFEYUNjei9DZ0FDQUF3QUFnUUNBQWNBS3dRQ0FBQUFTQVFBQUFhQUFBQUFBQUFDQ0FBemt3TUEybkhJL3dRQ0VBRE5iUHovMm5ISS96T1RBd0FOcGMvL0l3Z0JBQUFDQndJQUFBQUFCdzBBQVFBQUFBTUFZQURJQUFNQVRnQUFBQUFFZ0F3QUFBQUFBZ2dBQUFEaS85b0p6UDhLQUFJQURRQUFBQVNBRFFBQUFBQUNDQUFBQU5QLzdRVG0vd29BQWdBT0FBSUVBZ0FIQUNzRUFnQUFBRWdFQUFBR2dBQUFBQUFBQWdnQU5KUFcvKzFzNHY4RUFoQUF6V3pQLysxczR2ODBrOWIvSUtEcC95TUlBUUFBQWdjQ0FBQUFBQWNOQUFFQUFBQURBR0FBeUFBREFFNEFBQUFBQklBT0FBQUFBQUlJQUFBQTAvL0hEckwvQ2dBQ0FBOEFBQUFFZ0E4QUFBQUFBZ2dBQUFEaS83UVRtUDhLQUFJQUVBQUFBQVNBRUFBQUFBQUNDQUFBQU5QL29CaCsvd29BQWdBUkFBQUFCSUFSQUFBQUFBSUlBQUFBdGYrZ0dINy9DZ0FDQUJJQUFBQUVnQklBQUFBQUFnZ0FBQUNtLzdRVG1QOEtBQUlBRXdBQUFBU0FFd0FBQUFBQ0NBQUFBTFgveHc2eS93b0FBZ0FVQUFJRUFnQUhBQ3NFQWdBQUFFZ0VBQUFHZ0FBQUFBQUFBZ2dBTkpPNC84ZDJydjhFQWhBQXpXeXgvOGQycnY4MGs3ai8rcW0xL3lNSUFRQUFBZ2NDQUFBQUFBY05BQUVBQUFBREFHQUF5QUFEQUU0QUFBQUFCSUFVQUFBQUFBSUlBUC8vTEFEdEJPYi9DZ0FDQUJVQUFBQUVnQlVBQUFBQUFnZ0FFL3RHQU8wRTlmOEtBQUlBRmdBM0JBRUFBUUFBQklBV0FBQUFBQUlJQUJQN1JnRHRCTmYvQ2dBQ0FCY0FOd1FCQUFFQUFBV0FHQUFBQUFvQUFnQVlBQVFHQkFBQkFBQUFCUVlFQUFJQUFBQUtCZ0VBQVFBQUJZQVpBQUFBQ2dBQ0FCa0FCQVlFQUFJQUFBQUZCZ1FBQXdBQUFBb0dBUUFCQUFBRmdCb0FBQUFLQUFJQUdnQUVCZ1FBQXdBQUFBVUdCQUFFQUFBQUNnWUJBQUVBQUFXQUd3QUFBQW9BQWdBYkFBUUdCQUFFQUFBQUJRWUVBQVVBQUFBS0JnRUFBUUFBQllBY0FBQUFDZ0FDQUJ3QUJBWUVBQVVBQUFBRkJnUUFCZ0FBQUFvR0FRQUJBQUFGZ0IwQUFBQUtBQUlBSFFBRUJnUUFBUUFBQUFVR0JBQUdBQUFBQ2dZQkFBRUFBQVdBSGdBQUFBb0FBZ0FlQUFRR0JBQUVBQUFBQlFZRUFBY0FBQUFLQmdFQUFRQUFCWUFmQUFBQUNnQUNBQjhBQkFZRUFBY0FBQUFGQmdRQUNBQUFBQW9HQVFBQkFBQUZnQ0FBQUFBS0FBSUFJQUFFQmdRQUNBQUFBQVVHQkFBSkFBQUFBQVlDQUlBQUFBQUZnQ0VBQUFBS0FBSUFJUUFFQmdRQUNRQUFBQVVHQkFBS0FBQUFBQVlDQUlBQUFBQUZnQ0lBQUFBS0FBSUFJZ0FFQmdRQUNnQUFBQVVHQkFBTEFBQUFBQVlDQUlBQUFBQUZnQ01BQUFBS0FBSUFJd0FFQmdRQUN3QUFBQVVHQkFBTUFBQUFBQVlDQUlBQUFBQUZnQ1FBQUFBS0FBSUFKQUFFQmdRQURBQUFBQVVHQkFBTkFBQUFBQVlDQUlBQUFBQUZnQ1VBQUFBS0FBSUFKUUFFQmdRQUNBQUFBQVVHQkFBTkFBQUFBQVlDQUlBQUFBQUZnQ1lBQUFBS0FBSUFKZ0FFQmdRQURBQUFBQVVHQkFBT0FBQUFBQUFGZ0NjQUFBQUtBQUlBSndBRUJnUUFEZ0FBQUFVR0JBQVBBQUFBQUFZQ0FJQUFBQUFGZ0NnQUFBQUtBQUlBS0FBRUJnUUFEd0FBQUFVR0JBQVFBQUFBQUFZQ0FJQUFBQUFGZ0NrQUFBQUtBQUlBS1FBRUJnUUFFQUFBQUFVR0JBQVJBQUFBQUFZQ0FJQUFBQUFGZ0NvQUFBQUtBQUlBS2dBRUJnUUFFUUFBQUFVR0JBQVNBQUFBQUFZQ0FJQUFBQUFGZ0NzQUFBQUtBQUlBS3dBRUJnUUFFZ0FBQUFVR0JBQVRBQUFBQUFZQ0FJQUFBQUFGZ0N3QUFBQUtBQUlBTEFBRUJnUUFEZ0FBQUFVR0JBQVRBQUFBQUFZQ0FJQUFBQUFGZ0MwQUFBQUtBQUlBTFFBRUJnUUFDZ0FBQUFVR0JBQVVBQUFBQ2dZQkFBRUFBQVdBTGdBQUFBb0FBZ0F1QUFRR0JBQVVBQUFBQlFZRUFCVUFBQUFLQmdFQUFRQUFCWUF2QUFBQUNnQUNBQzhBQkFZRUFCVUFBQUFGQmdRQUZnQUFBQW9HQVFBQkFBQUZnREFBQUFBS0FBSUFNQUFFQmdRQUZBQUFBQVVHQkFBV0FBQUFDZ1lCQUFFQUFBZUFNd0FBQUFRQ0VBQUFBUEgvTkRQNy93QUE4Zi90Qk9iL0NnQUNBREVBQUFvQ0FBUUFCQW9DQUFFQURRSU1BTzBFNXY4QUFQSC9BQUFBQUE0Q0RBQTBNL3YvQUFEeC93QUFBQUFQQWd3QTdRVG0vMFl1QmdBQUFBQUFBQUFIZ0RRQUFBQUVBaEFBQUFERS8vcEJyZjhBQU1UL3RCT1kvd29BQWdBeUFBQUtBZ0FFQUFRS0FnQUJBQTBDREFDMEU1ai9BQURFL3dBQUFBQU9BZ3dBK2tHdC93QUF4UDhBQUFBQUR3SU1BTFFUbVA5SEx0bi9BQUFBQUFBQUFBQUFBQUFBQUFBPQ==</t>
        </r>
      </text>
    </comment>
    <comment ref="K385" authorId="0">
      <text>
        <r>
          <rPr>
            <sz val="9"/>
            <color indexed="81"/>
            <rFont val="Tahoma"/>
            <family val="2"/>
          </rPr>
          <t>QzE4SDIyTjR8TUFTVEVSIFNIRUVUUGljdHVyZSAxOTd8Vm1wRFJEQXhNREFFQXdJQkFBQUFBQUFBQUFBQUFBQ0FBQUFBQUFNQUZnQUFBRU5vWlcxRWNtRjNJREV5TGpBdU1pNHhNRGMyQkFJUUFETnNwZitnbUgzL0UzdEh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PaUpnU1VXQ0FRQUFBQWtBQmdJQkFBQUFDUUFHUWdBQUJBSUFnQUJBQThJQWdBQkFBT0FNZ0FBQUFRQ0VBQXpiS1gvb0poOS94TjdSd0JNYkdnQUJJQUJBQUFBQUFJSUFBQUFBQUJNN0djQUNnQUNBQUlBTndRQkFBRUFBQVNBQWdBQUFBQUNDQUFBQUE4QU9mRk5BQW9BQWdBREFEY0VBUUFCQUFBRWdBTUFBQUFBQWdnQUFBQUFBQ2IyTXdBS0FBSUFCQUEzQkFFQUFRQUFCSUFFQUFBQUFBSUlBQUVBNHY4bTlqTUFDZ0FDQUFVQUFBQUVnQVVBQUFBQUFnZ0FBUURUL3pueFRRQUtBQUlBQmdBM0JBRUFBUUFBQklBR0FBQUFBQUlJQUFFQTR2OU03R2NBQ2dBQ0FBY0FOd1FCQUFFQUFBU0FCd0FBQUFBQ0NBQUFBTlAvRS9zWkFBb0FBZ0FJQUFJRUFnQUhBQ3NFQWdBQkFFZ0VBQUEzQkFFQUFRYUFBQUFBQUFBQ0NBQzhPODcvRTJNV0FBUUNFQUJXRmNmL0UyTVdBRFNUMXY5R2xoMEFJd2dCQUFBQ0J3SUFBQUFGQndFQUJBUUhCZ0FDQUFJQUF3QUFCdzRBQVFBQUFBTUFZQURJQUFNQVRrZ0FBQUFBQklBSUFBQUFBQUlJQUFBQTR2OEFBQUFBQ2dBQ0FBa0FBQUFFZ0FrQUFBQUFBZ2dBQUFBQUFBQUFBQUFLQUFJQUNnQUFBQVNBQ2dBQUFBQUNDQUQvL3c0QTdRVG0vd29BQWdBTEFBQUFCSUFMQUFBQUFBSUlBQUFBQUFEYUNjei9DZ0FDQUF3QUFnUUNBQWNBS3dRQ0FBQUFTQVFBQUFhQUFBQUFBQUFDQ0FBemt3TUEybkhJL3dRQ0VBRE5iUHovMm5ISS96T1RBd0FOcGMvL0l3Z0JBQUFDQndJQUFBQUFCdzBBQVFBQUFBTUFZQURJQUFNQVRnQUFBQUFFZ0F3QUFBQUFBZ2dBQUFEaS85b0p6UDhLQUFJQURRQUFBQVNBRFFBQUFBQUNDQUFBQU5QLzdRVG0vd29BQWdBT0FBSUVBZ0FIQUNzRUFnQUFBRWdFQUFBR2dBQUFBQUFBQWdnQU5KUFcvKzFzNHY4RUFoQUF6V3pQLysxczR2ODBrOWIvSUtEcC95TUlBUUFBQWdjQ0FBQUFBQWNOQUFFQUFBQURBR0FBeUFBREFFNEFBQUFBQklBT0FBQUFBQUlJQUFBQTAvL0hEckwvQ2dBQ0FBOEFBQUFFZ0E4QUFBQUFBZ2dBQUFEaS83UVRtUDhLQUFJQUVBQUFBQVNBRUFBQUFBQUNDQUFBQU5QL29CaCsvd29BQWdBUkFBQUFCSUFSQUFBQUFBSUlBQUFBdGYrZ0dINy9DZ0FDQUJJQUFBQUVnQklBQUFBQUFnZ0FBQUNtLzdRVG1QOEtBQUlBRXdBQUFBU0FFd0FBQUFBQ0NBQUFBTFgveHc2eS93b0FBZ0FVQUFJRUFnQUhBQ3NFQWdBQUFFZ0VBQUFHZ0FBQUFBQUFBZ2dBTkpPNC84ZDJydjhFQWhBQXpXeXgvOGQycnY4MGs3ai8rcW0xL3lNSUFRQUFBZ2NDQUFBQUFBY05BQUVBQUFBREFHQUF5QUFEQUU0QUFBQUFCSUFVQUFBQUFBSUlBUC8vTEFEdEJPYi9DZ0FDQUJVQUFBQUVnQlVBQUFBQUFnZ0FFL3RHQU8wRTlmOEtBQUlBRmdBM0JBRUFBUUFBQklBV0FBQUFBQUlJQUJQN1JnRHRCTmYvQ2dBQ0FCY0FOd1FCQUFFQUFBV0FHQUFBQUFvQUFnQVlBQVFHQkFBQkFBQUFCUVlFQUFJQUFBQUtCZ0VBQVFBQUJZQVpBQUFBQ2dBQ0FCa0FCQVlFQUFJQUFBQUZCZ1FBQXdBQUFBb0dBUUFCQUFBRmdCb0FBQUFLQUFJQUdnQUVCZ1FBQXdBQUFBVUdCQUFFQUFBQUNnWUJBQUVBQUFXQUd3QUFBQW9BQWdBYkFBUUdCQUFFQUFBQUJRWUVBQVVBQUFBS0JnRUFBUUFBQllBY0FBQUFDZ0FDQUJ3QUJBWUVBQVVBQUFBRkJnUUFCZ0FBQUFvR0FRQUJBQUFGZ0IwQUFBQUtBQUlBSFFBRUJnUUFBUUFBQUFVR0JBQUdBQUFBQ2dZQkFBRUFBQVdBSGdBQUFBb0FBZ0FlQUFRR0JBQUVBQUFBQlFZRUFBY0FBQUFLQmdFQUFRQUFCWUFmQUFBQUNnQUNBQjhBQkFZRUFBY0FBQUFGQmdRQUNBQUFBQW9HQVFBQkFBQUZnQ0FBQUFBS0FBSUFJQUFFQmdRQUNBQUFBQVVHQkFBSkFBQUFBQVlDQUlBQUFBQUZnQ0VBQUFBS0FBSUFJUUFFQmdRQUNRQUFBQVVHQkFBS0FBQUFBQVlDQUlBQUFBQUZnQ0lBQUFBS0FBSUFJZ0FFQmdRQUNnQUFBQVVHQkFBTEFBQUFBQVlDQUlBQUFBQUZnQ01BQUFBS0FBSUFJd0FFQmdRQUN3QUFBQVVHQkFBTUFBQUFBQVlDQUlBQUFBQUZnQ1FBQUFBS0FBSUFKQUFFQmdRQURBQUFBQVVHQkFBTkFBQUFBQVlDQUlBQUFBQUZnQ1VBQUFBS0FBSUFKUUFFQmdRQUNBQUFBQVVHQkFBTkFBQUFBQVlDQUlBQUFBQUZnQ1lBQUFBS0FBSUFKZ0FFQmdRQURBQUFBQVVHQkFBT0FBQUFBQUFGZ0NjQUFBQUtBQUlBSndBRUJnUUFEZ0FBQUFVR0JBQVBBQUFBQUFZQ0FJQUFBQUFGZ0NnQUFBQUtBQUlBS0FBRUJnUUFEd0FBQUFVR0JBQVFBQUFBQUFZQ0FJQUFBQUFGZ0NrQUFBQUtBQUlBS1FBRUJnUUFFQUFBQUFVR0JBQVJBQUFBQUFZQ0FJQUFBQUFGZ0NvQUFBQUtBQUlBS2dBRUJnUUFFUUFBQUFVR0JBQVNBQUFBQUFZQ0FJQUFBQUFGZ0NzQUFBQUtBQUlBS3dBRUJnUUFFZ0FBQUFVR0JBQVRBQUFBQUFZQ0FJQUFBQUFGZ0N3QUFBQUtBQUlBTEFBRUJnUUFEZ0FBQUFVR0JBQVRBQUFBQUFZQ0FJQUFBQUFGZ0MwQUFBQUtBQUlBTFFBRUJnUUFDZ0FBQUFVR0JBQVVBQUFBQ2dZQkFBRUFBQVdBTGdBQUFBb0FBZ0F1QUFRR0JBQVVBQUFBQlFZRUFCVUFBQUFLQmdFQUFRQUFCWUF2QUFBQUNnQUNBQzhBQkFZRUFCVUFBQUFGQmdRQUZnQUFBQW9HQVFBQkFBQUZnREFBQUFBS0FBSUFNQUFFQmdRQUZBQUFBQVVHQkFBV0FBQUFDZ1lCQUFFQUFBZUFNd0FBQUFRQ0VBQUFBUEgvTkRQNy93QUE4Zi90Qk9iL0NnQUNBREVBQUFvQ0FBUUFCQW9DQUFFQURRSU1BTzBFNXY4QUFQSC9BQUFBQUE0Q0RBQTBNL3YvQUFEeC93QUFBQUFQQWd3QTdRVG0vMFl1QmdBQUFBQUFBQUFIZ0RRQUFBQUVBaEFBQUFERS8vcEJyZjhBQU1UL3RCT1kvd29BQWdBeUFBQUtBZ0FFQUFRS0FnQUJBQTBDREFDMEU1ai9BQURFL3dBQUFBQU9BZ3dBK2tHdC93QUF4UDhBQUFBQUR3SU1BTFFUbVA5SEx0bi9BQUFBQUFBQUFBQUFBQUFBQUFBPQ==</t>
        </r>
      </text>
    </comment>
    <comment ref="J386" authorId="0">
      <text>
        <r>
          <rPr>
            <sz val="9"/>
            <color indexed="81"/>
            <rFont val="Tahoma"/>
            <family val="2"/>
          </rPr>
          <t>QzE5SDE2TjRPfE1BU1RFUiBTSEVFVFBpY3R1cmUgMjY1fFZtcERSREF4TURBRUF3SUJBQUFBQUFBQUFBQUFBQUNBQUFBQUFBTUFGZ0FBQUVOb1pXMUVjbUYzSURFeUxqQXVNaTR4TURjMkJBSVFBTnBweVArMGU1VC96Wk40QUU0cXB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ndxL1JBV0NBUUFBQUFrQUJnSUJBQUFBQ1FBR1FnQUFCQUlBZ0FCQUE4SUFnQUJBQU9BTmdBQUFBUUNFQURhYWNqL3RIdVUvODJUZUFCT0txWUFCSUFCQUFBQUFBSUlBTm9KelA5T0txWUFDZ0FDQUFJQU53UUJBQUVBQUFTQUFnQUFBQUFDQ0FEYUNjei9UaXFJQUFvQUFnQURBQUlFQWdBSUFDc0VBZ0FBQUVnRUFBQTNCQUVBQVFhQUFBQUFBQUFDQ0FEYXFjLy9Ua0tFQUFRQ0VBRGFhY2ovVGtLRUFIVER6LzlPQW93QUl3Z0JBQUFDQndJQUFBQUFCdzBBQVFBQUFBTUFZQURJQUFNQVR3QUFBQUFFZ0FNQUFBQUFBZ2dBN1FUbS8wNHFlUUFLQUFJQUJBQUFBQVNBQkFBQUFBQUNDQUFBQUFBQVRpcUlBQW9BQWdBRkFBQUFCSUFGQUFBQUFBSUlBQlA3R1FCT0tua0FDZ0FDQUFZQUFBQUVnQVlBQUFBQUFnZ0FFL3NaQUU0cVd3QUtBQUlBQndBQUFBU0FCd0FBQUFBQ0NBQUFBQUFBVGlwTUFBb0FBZ0FJQUFBQUJJQUlBQUFBQUFJSUFPMEU1djlPS2xzQUNnQUNBQWtBQUFBRWdBa0FBQUFBQWdnQUFBQUFBRTRxTGdBS0FBSUFDZ0FBQUFTQUNnQUFBQUFDQ0FCQVJSZ0FIWWdjQUFvQUFnQUxBQUFBQklBTEFBQUFBQUlJQUFBQUR3QUFBQUFBQ2dBQ0FBd0FBQUFFZ0F3QUFBQUFBZ2dBLy84ZEFPMEU1djhLQUFJQURRQUFBQVNBRFFBQUFBQUNDQUQvL3pzQTdRVG0vd29BQWdBT0FBSUVBZ0FIQUNzRUFnQUJBRWdFQUFBM0JBRUFBUWFBQUFBQUFBQUNDQUF6a3o4QTdXemkvd1FDRUFETWJEZ0E3V3ppL3pPVFB3QlUwL0QvSXdnQkFBQUNCd0lBQUFBRkJ3RUFBUUFIRGdBQkFBQUFBd0JnQU1nQUF3Qk9TQUFBQUFBRWdBNEFBQUFBQWdnQS8vOUtBTm9KelA4S0FBSUFEd0FBQUFTQUR3QUFBQUFDQ0FBQUFHa0EyZ25NL3dvQUFnQVFBQUFBQklBUUFBQUFBQUlJQUFBQWVBREhEckwvQ2dBQ0FCRUFBQUFFZ0JFQUFBQUFBZ2dBQUFCcEFMUVRtUDhLQUFJQUVnQUFBQVNBRWdBQUFBQUNDQUFBQUVzQXRCT1kvd29BQWdBVEFBSUVBZ0FIQUNzRUFnQUFBRWdFQUFBR2dBQUFBQUFBQWdnQU01Tk9BTFI3bFA4RUFoQUF6R3hIQUxSN2xQOHprMDRBNTY2Yi95TUlBUUFBQWdjQ0FBQUFBQWNOQUFFQUFBQURBR0FBeUFBREFFNEFBQUFBQklBVEFBQUFBQUlJQUFBQVBBREhEckwvQ2dBQ0FCUUFBQUFFZ0JRQUFBQUFBZ2dBLy84T0FOb0p6UDhLQUFJQUZRQUNCQUlBQndBckJBSUFBQUJJQkFBQUJvQUFBQUFBQUFJSUFET1RFZ0RhY2NqL0JBSVFBTXhzQ3dEYWNjai9NNU1TQUEybHovOGpDQUVBQUFJSEFnQUFBQUFIRFFBQkFBQUFBd0JnQU1nQUF3Qk9BQUFBQUFTQUZRQUFBQUFDQ0FBQUFQSC8yZ25NL3dvQUFnQVdBQUFBQklBV0FBQUFBQUlJQUFBQTR2L3RCT2IvQ2dBQ0FCY0FBQUFFZ0JjQUFBQUFBZ2dBQUFEeC93QUFBQUFLQUFJQUdBQUFBQVNBR0FBQUFBQUNDQURBdXVmL0hZZ2NBQW9BQWdBWkFBSUVBZ0FIQUNzRUFnQUJBRWdFQUFBR2dBQUFBQUFBQWdnQWZQYmkveDN3R0FBRUFoQUFGdERiL3gzd0dBRDBUZXYvVUNNZ0FDTUlBUUFBQWdjQ0FBQUFCUWNCQUFRRUJ3WUFBZ0FDQUFNQUFBY09BQUVBQUFBREFHQUF5QUFEQUU1SUFBQUFBQVdBR2dBQUFBb0FBZ0FhQUFRR0JBQUJBQUFBQlFZRUFBSUFBQUFLQmdFQUFRQUFCWUFiQUFBQUNnQUNBQnNBQkFZRUFBSUFBQUFGQmdRQUF3QUFBQW9HQVFBQkFBQUZnQndBQUFBS0FBSUFIQUFFQmdRQUF3QUFBQVVHQkFBRUFBQUFBQVlDQUlBQUFBQUZnQjBBQUFBS0FBSUFIUUFFQmdRQUJBQUFBQVVHQkFBRkFBQUFBQVlDQUlBQUFBQUZnQjRBQUFBS0FBSUFIZ0FFQmdRQUJRQUFBQVVHQkFBR0FBQUFBQVlDQUlBQUFBQUZnQjhBQUFBS0FBSUFId0FFQmdRQUJnQUFBQVVHQkFBSEFBQUFBQVlDQUlBQUFBQUZnQ0FBQUFBS0FBSUFJQUFFQmdRQUJ3QUFBQVVHQkFBSUFBQUFBQVlDQUlBQUFBQUZnQ0VBQUFBS0FBSUFJUUFFQmdRQUF3QUFBQVVHQkFBSUFBQUFBQVlDQUlBQUFBQUZnQ0lBQUFBS0FBSUFJZ0FFQmdRQUJ3QUFBQVVHQkFBSkFBQUFBQUFGZ0NNQUFBQUtBQUlBSXdBRUJnUUFDUUFBQUFVR0JBQUtBQUFBQUFZQ0FJQUFBQUFGZ0NRQUFBQUtBQUlBSkFBRUJnUUFDZ0FBQUFVR0JBQUxBQUFBQUFZQ0FJQUFBQUFGZ0NVQUFBQUtBQUlBSlFBRUJnUUFDd0FBQUFVR0JBQU1BQUFBQUFZQ0FJQUFBQUFGZ0NZQUFBQUtBQUlBSmdBRUJnUUFEQUFBQUFVR0JBQU5BQUFBQ2dZQkFBRUFBQVdBSndBQUFBb0FBZ0FuQUFRR0JBQU5BQUFBQlFZRUFBNEFBQUFLQmdFQUFRQUFCWUFvQUFBQUNnQUNBQ2dBQkFZRUFBNEFBQUFGQmdRQUR3QUFBQUFHQWdDQUFBQUFCWUFwQUFBQUNnQUNBQ2tBQkFZRUFBOEFBQUFGQmdRQUVBQUFBQUFHQWdDQUFBQUFCWUFxQUFBQUNnQUNBQ29BQkFZRUFCQUFBQUFGQmdRQUVRQUFBQUFHQWdDQUFBQUFCWUFyQUFBQUNnQUNBQ3NBQkFZRUFCRUFBQUFGQmdRQUVnQUFBQUFHQWdDQUFBQUFCWUFzQUFBQUNnQUNBQ3dBQkFZRUFCSUFBQUFGQmdRQUV3QUFBQUFHQWdDQUFBQUFCWUF0QUFBQUNnQUNBQzBBQkFZRUFBNEFBQUFGQmdRQUV3QUFBQUFHQWdDQUFBQUFCWUF1QUFBQUNnQUNBQzRBQkFZRUFBd0FBQUFGQmdRQUZBQUFBQUFHQWdDQUFBQUFCWUF2QUFBQUNnQUNBQzhBQkFZRUFCUUFBQUFGQmdRQUZRQUFBQUFHQWdDQUFBQUFCWUF3QUFBQUNnQUNBREFBQkFZRUFCVUFBQUFGQmdRQUZnQUFBQUFHQWdDQUFBQUFCWUF4QUFBQUNnQUNBREVBQkFZRUFCWUFBQUFGQmdRQUZ3QUFBQUFHQWdDQUFBQUFCWUF5QUFBQUNnQUNBRElBQkFZRUFBc0FBQUFGQmdRQUZ3QUFBQUFHQWdDQUFBQUFCWUF6QUFBQUNnQUNBRE1BQkFZRUFCY0FBQUFGQmdRQUdBQUFBQUFHQWdDQUFBQUFCWUEwQUFBQUNnQUNBRFFBQkFZRUFBa0FBQUFGQmdRQUdBQUFBQUFHQWdDQUFBQUFCNEEzQUFBQUJBSVFBQUFBQUFDVVdIOEFBQUFBQUU0cWFnQUtBQUlBTlFBQUNnSUFCQUFFQ2dJQUFRQU5BZ3dBVGlwcUFBQUFBQUFBQUFBQURnSU1BSlJZZndBQUFBQUFBQUFBQUE4Q0RBQk9LbW9BUmk0VkFBQUFBQUFBQUFlQU9BQUFBQVFDRUFBQUFBQUEwSDBrQUFBQUFBQk9wUlFBQ2dBQ0FEWUFBQW9DQUFRQUJBb0NBQUVBRFFJTUFFNmxGQUFBQUFBQUFBQUFBQTRDREFEUWZTUUFBQUFBQUFBQUFBQVBBZ3dBVHFVVUFJSFlEd0FBQUFBQUFBQUhnRGtBQUFBRUFoQUFBQUFBQURReisvOEFBQUFBN1FUbS93b0FBZ0EzQUFBS0FnQUVBQVFLQWdBQkFBMENEQUR0Qk9iL0FBQUFBQUFBQUFBT0Fnd0FORFA3L3dBQUFBQUFBQUFBRHdJTUFPMEU1djlHTGhVQUFBQUFBQUFBQjRBNkFBQUFCQUlRQUFBQVdnQU5QY2YvQUFCYUFNY09zdjhLQUFJQU9BQUFDZ0lBQkFBRUNnSUFBUUFOQWd3QXh3Nnkvd0FBV2dBQUFBQUFEZ0lNQUEwOXgvOEFBRm9BQUFBQUFBOENEQURIRHJML1JpNXZBQUFBQUFBQUFBQUFBQUFBQUFBQQ==</t>
        </r>
      </text>
    </comment>
    <comment ref="K386" authorId="0">
      <text>
        <r>
          <rPr>
            <sz val="9"/>
            <color indexed="81"/>
            <rFont val="Tahoma"/>
            <family val="2"/>
          </rPr>
          <t>QzE5SDE2TjRPfE1BU1RFUiBTSEVFVFBpY3R1cmUgMjY1fFZtcERSREF4TURBRUF3SUJBQUFBQUFBQUFBQUFBQUNBQUFBQUFBTUFGZ0FBQUVOb1pXMUVjbUYzSURFeUxqQXVNaTR4TURjMkJBSVFBTnBweVArMGU1VC96Wk40QUU0cXB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ndxL1JBV0NBUUFBQUFrQUJnSUJBQUFBQ1FBR1FnQUFCQUlBZ0FCQUE4SUFnQUJBQU9BTmdBQUFBUUNFQURhYWNqL3RIdVUvODJUZUFCT0txWUFCSUFCQUFBQUFBSUlBTm9KelA5T0txWUFDZ0FDQUFJQU53UUJBQUVBQUFTQUFnQUFBQUFDQ0FEYUNjei9UaXFJQUFvQUFnQURBQUlFQWdBSUFDc0VBZ0FBQUVnRUFBQTNCQUVBQVFhQUFBQUFBQUFDQ0FEYXFjLy9Ua0tFQUFRQ0VBRGFhY2ovVGtLRUFIVER6LzlPQW93QUl3Z0JBQUFDQndJQUFBQUFCdzBBQVFBQUFBTUFZQURJQUFNQVR3QUFBQUFFZ0FNQUFBQUFBZ2dBN1FUbS8wNHFlUUFLQUFJQUJBQUFBQVNBQkFBQUFBQUNDQUFBQUFBQVRpcUlBQW9BQWdBRkFBQUFCSUFGQUFBQUFBSUlBQlA3R1FCT0tua0FDZ0FDQUFZQUFBQUVnQVlBQUFBQUFnZ0FFL3NaQUU0cVd3QUtBQUlBQndBQUFBU0FCd0FBQUFBQ0NBQUFBQUFBVGlwTUFBb0FBZ0FJQUFBQUJJQUlBQUFBQUFJSUFPMEU1djlPS2xzQUNnQUNBQWtBQUFBRWdBa0FBQUFBQWdnQUFBQUFBRTRxTGdBS0FBSUFDZ0FBQUFTQUNnQUFBQUFDQ0FCQVJSZ0FIWWdjQUFvQUFnQUxBQUFBQklBTEFBQUFBQUlJQUFBQUR3QUFBQUFBQ2dBQ0FBd0FBQUFFZ0F3QUFBQUFBZ2dBLy84ZEFPMEU1djhLQUFJQURRQUFBQVNBRFFBQUFBQUNDQUQvL3pzQTdRVG0vd29BQWdBT0FBSUVBZ0FIQUNzRUFnQUJBRWdFQUFBM0JBRUFBUWFBQUFBQUFBQUNDQUF6a3o4QTdXemkvd1FDRUFETWJEZ0E3V3ppL3pPVFB3QlUwL0QvSXdnQkFBQUNCd0lBQUFBRkJ3RUFBUUFIRGdBQkFBQUFBd0JnQU1nQUF3Qk9TQUFBQUFBRWdBNEFBQUFBQWdnQS8vOUtBTm9KelA4S0FBSUFEd0FBQUFTQUR3QUFBQUFDQ0FBQUFHa0EyZ25NL3dvQUFnQVFBQUFBQklBUUFBQUFBQUlJQUFBQWVBREhEckwvQ2dBQ0FCRUFBQUFFZ0JFQUFBQUFBZ2dBQUFCcEFMUVRtUDhLQUFJQUVnQUFBQVNBRWdBQUFBQUNDQUFBQUVzQXRCT1kvd29BQWdBVEFBSUVBZ0FIQUNzRUFnQUFBRWdFQUFBR2dBQUFBQUFBQWdnQU01Tk9BTFI3bFA4RUFoQUF6R3hIQUxSN2xQOHprMDRBNTY2Yi95TUlBUUFBQWdjQ0FBQUFBQWNOQUFFQUFBQURBR0FBeUFBREFFNEFBQUFBQklBVEFBQUFBQUlJQUFBQVBBREhEckwvQ2dBQ0FCUUFBQUFFZ0JRQUFBQUFBZ2dBLy84T0FOb0p6UDhLQUFJQUZRQUNCQUlBQndBckJBSUFBQUJJQkFBQUJvQUFBQUFBQUFJSUFET1RFZ0RhY2NqL0JBSVFBTXhzQ3dEYWNjai9NNU1TQUEybHovOGpDQUVBQUFJSEFnQUFBQUFIRFFBQkFBQUFBd0JnQU1nQUF3Qk9BQUFBQUFTQUZRQUFBQUFDQ0FBQUFQSC8yZ25NL3dvQUFnQVdBQUFBQklBV0FBQUFBQUlJQUFBQTR2L3RCT2IvQ2dBQ0FCY0FBQUFFZ0JjQUFBQUFBZ2dBQUFEeC93QUFBQUFLQUFJQUdBQUFBQVNBR0FBQUFBQUNDQURBdXVmL0hZZ2NBQW9BQWdBWkFBSUVBZ0FIQUNzRUFnQUJBRWdFQUFBR2dBQUFBQUFBQWdnQWZQYmkveDN3R0FBRUFoQUFGdERiL3gzd0dBRDBUZXYvVUNNZ0FDTUlBUUFBQWdjQ0FBQUFCUWNCQUFRRUJ3WUFBZ0FDQUFNQUFBY09BQUVBQUFBREFHQUF5QUFEQUU1SUFBQUFBQVdBR2dBQUFBb0FBZ0FhQUFRR0JBQUJBQUFBQlFZRUFBSUFBQUFLQmdFQUFRQUFCWUFiQUFBQUNnQUNBQnNBQkFZRUFBSUFBQUFGQmdRQUF3QUFBQW9HQVFBQkFBQUZnQndBQUFBS0FBSUFIQUFFQmdRQUF3QUFBQVVHQkFBRUFBQUFBQVlDQUlBQUFBQUZnQjBBQUFBS0FBSUFIUUFFQmdRQUJBQUFBQVVHQkFBRkFBQUFBQVlDQUlBQUFBQUZnQjRBQUFBS0FBSUFIZ0FFQmdRQUJRQUFBQVVHQkFBR0FBQUFBQVlDQUlBQUFBQUZnQjhBQUFBS0FBSUFId0FFQmdRQUJnQUFBQVVHQkFBSEFBQUFBQVlDQUlBQUFBQUZnQ0FBQUFBS0FBSUFJQUFFQmdRQUJ3QUFBQVVHQkFBSUFBQUFBQVlDQUlBQUFBQUZnQ0VBQUFBS0FBSUFJUUFFQmdRQUF3QUFBQVVHQkFBSUFBQUFBQVlDQUlBQUFBQUZnQ0lBQUFBS0FBSUFJZ0FFQmdRQUJ3QUFBQVVHQkFBSkFBQUFBQUFGZ0NNQUFBQUtBQUlBSXdBRUJnUUFDUUFBQUFVR0JBQUtBQUFBQUFZQ0FJQUFBQUFGZ0NRQUFBQUtBQUlBSkFBRUJnUUFDZ0FBQUFVR0JBQUxBQUFBQUFZQ0FJQUFBQUFGZ0NVQUFBQUtBQUlBSlFBRUJnUUFDd0FBQUFVR0JBQU1BQUFBQUFZQ0FJQUFBQUFGZ0NZQUFBQUtBQUlBSmdBRUJnUUFEQUFBQUFVR0JBQU5BQUFBQ2dZQkFBRUFBQVdBSndBQUFBb0FBZ0FuQUFRR0JBQU5BQUFBQlFZRUFBNEFBQUFLQmdFQUFRQUFCWUFvQUFBQUNnQUNBQ2dBQkFZRUFBNEFBQUFGQmdRQUR3QUFBQUFHQWdDQUFBQUFCWUFwQUFBQUNnQUNBQ2tBQkFZRUFBOEFBQUFGQmdRQUVBQUFBQUFHQWdDQUFBQUFCWUFxQUFBQUNnQUNBQ29BQkFZRUFCQUFBQUFGQmdRQUVRQUFBQUFHQWdDQUFBQUFCWUFyQUFBQUNnQUNBQ3NBQkFZRUFCRUFBQUFGQmdRQUVnQUFBQUFHQWdDQUFBQUFCWUFzQUFBQUNnQUNBQ3dBQkFZRUFCSUFBQUFGQmdRQUV3QUFBQUFHQWdDQUFBQUFCWUF0QUFBQUNnQUNBQzBBQkFZRUFBNEFBQUFGQmdRQUV3QUFBQUFHQWdDQUFBQUFCWUF1QUFBQUNnQUNBQzRBQkFZRUFBd0FBQUFGQmdRQUZBQUFBQUFHQWdDQUFBQUFCWUF2QUFBQUNnQUNBQzhBQkFZRUFCUUFBQUFGQmdRQUZRQUFBQUFHQWdDQUFBQUFCWUF3QUFBQUNnQUNBREFBQkFZRUFCVUFBQUFGQmdRQUZnQUFBQUFHQWdDQUFBQUFCWUF4QUFBQUNnQUNBREVBQkFZRUFCWUFBQUFGQmdRQUZ3QUFBQUFHQWdDQUFBQUFCWUF5QUFBQUNnQUNBRElBQkFZRUFBc0FBQUFGQmdRQUZ3QUFBQUFHQWdDQUFBQUFCWUF6QUFBQUNnQUNBRE1BQkFZRUFCY0FBQUFGQmdRQUdBQUFBQUFHQWdDQUFBQUFCWUEwQUFBQUNnQUNBRFFBQkFZRUFBa0FBQUFGQmdRQUdBQUFBQUFHQWdDQUFBQUFCNEEzQUFBQUJBSVFBQUFBQUFDVVdIOEFBQUFBQUU0cWFnQUtBQUlBTlFBQUNnSUFCQUFFQ2dJQUFRQU5BZ3dBVGlwcUFBQUFBQUFBQUFBQURnSU1BSlJZZndBQUFBQUFBQUFBQUE4Q0RBQk9LbW9BUmk0VkFBQUFBQUFBQUFlQU9BQUFBQVFDRUFBQUFBQUEwSDBrQUFBQUFBQk9wUlFBQ2dBQ0FEWUFBQW9DQUFRQUJBb0NBQUVBRFFJTUFFNmxGQUFBQUFBQUFBQUFBQTRDREFEUWZTUUFBQUFBQUFBQUFBQVBBZ3dBVHFVVUFJSFlEd0FBQUFBQUFBQUhnRGtBQUFBRUFoQUFBQUFBQURReisvOEFBQUFBN1FUbS93b0FBZ0EzQUFBS0FnQUVBQVFLQWdBQkFBMENEQUR0Qk9iL0FBQUFBQUFBQUFBT0Fnd0FORFA3L3dBQUFBQUFBQUFBRHdJTUFPMEU1djlHTGhVQUFBQUFBQUFBQjRBNkFBQUFCQUlRQUFBQVdnQU5QY2YvQUFCYUFNY09zdjhLQUFJQU9BQUFDZ0lBQkFBRUNnSUFBUUFOQWd3QXh3Nnkvd0FBV2dBQUFBQUFEZ0lNQUEwOXgvOEFBRm9BQUFBQUFBOENEQURIRHJML1JpNXZBQUFBQUFBQUFBQUFBQUFBQUFBQQ==</t>
        </r>
      </text>
    </comment>
    <comment ref="J387" authorId="0">
      <text>
        <r>
          <rPr>
            <sz val="9"/>
            <color indexed="81"/>
            <rFont val="Tahoma"/>
            <family val="2"/>
          </rPr>
          <t>QzIwSDE5RjNOMk80fE1BU1RFUiBTSEVFVFBpY3R1cmUgNTY5fFZtcERSREF4TURBRUF3SUJBQUFBQUFBQUFBQUFBQUNBQUFBQUFBTUFGZ0FBQUVOb1pXMUVjbUYzSURFeUxqQXVNaTR4TURjMkJBSVFBQ2VSdy85QS9mait6Wk5hQURr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Qi83VkFrV0NBUUFBQUFrQUJnSUJBQUFBQ1FBR1FnQUFCQUlBZ0FCQUE4SUFnQUJBQU9BUGdBQUFBUUNFQUFua2NQL1FQMzQvczJUV2dBNU1VNEFCSUFCQUFBQUFBSUlBQUFBeFAvYUNjei9DZ0FDQUFJQU53UUJBQUVBQUFTQUFnQUFBQUFDQ0FBQUFOUC83UVRtL3dvQUFnQURBQUlFQWdBSUFDc0VBZ0FBQUVnRUFBQTNCQUVBQVFhQUFBQUFBQUFDQ0FBQW9OYi83UnppL3dRQ0VBQUFZTS8vN1J6aS81cTUxdi90M09uL0l3Z0JBQUFDQndJQUFBQUFCdzBBQVFBQUFBTUFZQURJQUFNQVR3QUFBQUFFZ0FNQUFBQUFBZ2dBQVFEeC8rMEU1djhLQUFJQUJBQUNCQUlBQndBckJBSUFBQUJJQkFBQU53UUJBQUVHZ0FBQUFBQUFBZ2dBTkpQMC8rMXM0djhFQWhBQXpXenQvKzFzNHY4MGsvVC9JS0RwL3lNSUFRQUFBZ2NDQUFBQUFBY05BQUVBQUFBREFHQUF5QUFEQUU0QUFBQUFCSUFFQUFBQUFBSUlBQUFBQUFBQUFBQUFDZ0FDQUFVQUFBQUVnQVVBQUFBQUFnZ0FBQUR4L3hQN0dRQUtBQUlBQmdBQUFBU0FCZ0FBQUFBQ0NBQUFBTlAvRS9zWkFBb0FBZ0FIQUFJRUFnQUlBQ3NFQWdBQUFFZ0VBQUEzQkFFQUFRYUFBQUFBQUFBQ0NBQUFvTmIvRXhNV0FBUUNFQUFBWU0vL0V4TVdBSnE1MXY4VDB4MEFJd2dCQUFBQ0J3SUFBQUFBQncwQUFRQUFBQU1BWUFESUFBTUFUd0FBQUFBRWdBY0FBQUFBQWdnQUFBQUFBQ2IyTXdBS0FBSUFDQUFDQkFJQUNBQXJCQUlBQUFCSUJBQUFOd1FCQUFFR2dBQUFBQUFBQWdnQUFLQURBQ1lPTUFBRUFoQUFBV0Q4L3lZT01BQ1p1UU1BSnM0M0FDTUlBUUFBQWdjQ0FBQUFBQWNOQUFFQUFBQURBR0FBeUFBREFFOEFBQUFBQklBSUFBQUFBQUlJQUFFQThmODU4VTBBQ2dBQ0FBa0FOd1FCQUFFQUFBU0FDUUFBQUFBQ0NBQUFBQjRBQUFBQUFBb0FBZ0FLQUFBQUJJQUtBQUFBQUFJSUFBQUFMUUFUK3hrQUNnQUNBQXNBQUFBRWdBc0FBQUFBQWdnQUFBQkxBQlA3R1FBS0FBSUFEQUFBQUFTQURBQUFBQUFDQ0FBQUFGb0FBQUFBQUFvQUFnQU5BQUFBQklBTkFBQUFBQUlJQUFBQVN3RHRCT2IvQ2dBQ0FBNEFBQUFFZ0E0QUFBQUFBZ2dBQUFBdEFPMEU1djhLQUFJQUR3QUFBQVNBRHdBQUFBQUNDQUFBQUI0QTJnbk0vd29BQWdBUUFEY0VBUUFCQUFBRWdCQUFBQUFBQWdnQUFBQXRBTWNPc3Y4S0FBSUFFUUFDQkFJQUNBQXJCQUlBQUFCSUJBQUFOd1FCQUFFR2dBQUFBQUFBQWdnQUFLQXdBTWNtcnY4RUFoQUFBR0FwQU1jbXJ2K1p1VEFBeCthMS95TUlBUUFBQWdjQ0FBQUFBQWNOQUFFQUFBQURBR0FBeUFBREFFOEFBQUFBQklBUkFBQUFBQUlJQUFBQUhnQzBFNWovQ2dBQ0FCSUFBZ1FDQUFjQUt3UUNBQUFBU0FRQUFEY0VBUUFCQm9BQUFBQUFBQUlJQURPVElRQzBlNVQvQkFJUUFNeHNHZ0MwZTVUL001TWhBT2V1bS84akNBRUFBQUlIQWdBQUFBQUhEUUFCQUFBQUF3QmdBTWdBQXdCT0FBQUFBQVNBRWdBQUFBQUNDQUFBQUMwQW9CaCsvd29BQWdBVEFBQUFCSUFUQUFBQUFBSUlBQUFBU3dDZ0dINy9DZ0FDQUJRQU53UUJBQUVBQUFTQUZBQUFBQUFDQ0FBQUFCNEFqUjFrL3dvQUFnQVZBQUFBQklBVkFBQUFBQUlJQUFBQUFBQ05IV1QvQ2dBQ0FCWUFBQUFFZ0JZQUFBQUFBZ2dBQVFEeC8zb2lTdjhLQUFJQUZ3QUFBQVNBRndBQUFBQUNDQUFBQUFBQVp5Y3cvd29BQWdBWUFBQUFCSUFZQUFBQUFBSUlBQUFBSGdCbkp6RC9DZ0FDQUJrQUFBQUVnQmtBQUFBQUFnZ0FBQUF0QUhvaVN2OEtBQUlBR2dBQUFBU0FHZ0FBQUFBQ0NBQUFBQzBBVXl3Vy93b0FBZ0FiQUFBQUJJQWJBQUFBQUFJSUFBQUFQQUJBTWZ6K0NnQUNBQndBQWdRQ0FBa0FLd1FDQUFBQVNBUUFBRGNFQVFBQkJvQUFBQUFBQUFJSUFET1RQd0JBL2ZqK0JBSVFBTXhzT0FCQS9maitNNU0vQU5vVy8vNGpDQUVBQUFJSEFnQUFBQUFIRFFBQkFBQUFBd0JnQU1nQUF3QkdBQUFBQUFTQUhBQUFBQUFDQ0FBQUFFc0FVeXdXL3dvQUFnQWRBQUlFQWdBSkFDc0VBZ0FBQUVnRUFBQTNCQUVBQVFhQUFBQUFBQUFDQ0FBemswNEFVL2dTL3dRQ0VBRE1iRWNBVS9nUy96T1RUZ0R0RVJuL0l3Z0JBQUFDQndJQUFBQUFCdzBBQVFBQUFBTUFZQURJQUFNQVJnQUFBQUFFZ0IwQUFBQUFBZ2dBQUFBZUFFQXgvUDRLQUFJQUhnQUNCQUlBQ1FBckJBSUFBQUJJQkFBQU53UUJBQUVHZ0FBQUFBQUFBZ2dBTTVNaEFFRDkrUDRFQWhBQXpHd2FBRUQ5K1A0emt5RUEyaGIvL2lNSUFRQUFBZ2NDQUFBQUFBY05BQUVBQUFBREFHQUF5QUFEQUVZQUFBQUFCWUFmQUFBQUNnQUNBQjhBQkFZRUFBRUFBQUFGQmdRQUFnQUFBQW9HQVFBQkFBQUZnQ0FBQUFBS0FBSUFJQUFFQmdRQUFnQUFBQVVHQkFBREFBQUFDZ1lCQUFFQUFBV0FJUUFBQUFvQUFnQWhBQVFHQkFBREFBQUFCUVlFQUFRQUFBQUFCZ0lBQWdBREJnSUFBUUFMQmhBQUlBQUFBQUFBQUFBbUFBQUFJZ0FBQUFBQUJZQWlBQUFBQ2dBQ0FDSUFCQVlFQUFRQUFBQUZCZ1FBQlFBQUFBb0dBUUFCQUFBRmdDTUFBQUFLQUFJQUl3QUVCZ1FBQlFBQUFBVUdCQUFHQUFBQUFBWUNBQUlBQUFBRmdDUUFBQUFLQUFJQUpBQUVCZ1FBQlFBQUFBVUdCQUFIQUFBQUNnWUJBQUVBQUFXQUpRQUFBQW9BQWdBbEFBUUdCQUFIQUFBQUJRWUVBQWdBQUFBS0JnRUFBUUFBQllBbUFBQUFDZ0FDQUNZQUJBWUVBQVFBQUFBRkJnUUFDUUFBQUFvR0FRQUJBQUFGZ0NjQUFBQUtBQUlBSndBRUJnUUFDUUFBQUFVR0JBQUtBQUFBQUFZQ0FJQUFBQUFGZ0NnQUFBQUtBQUlBS0FBRUJnUUFDZ0FBQUFVR0JBQUxBQUFBQUFZQ0FJQUFBQUFGZ0NrQUFBQUtBQUlBS1FBRUJnUUFDd0FBQUFVR0JBQU1BQUFBQUFZQ0FJQUFBQUFGZ0NvQUFBQUtBQUlBS2dBRUJnUUFEQUFBQUFVR0JBQU5BQUFBQUFZQ0FJQUFBQUFGZ0NzQUFBQUtBQUlBS3dBRUJnUUFEUUFBQUFVR0JBQU9BQUFBQUFZQ0FJQUFBQUFGZ0N3QUFBQUtBQUlBTEFBRUJnUUFDUUFBQUFVR0JBQU9BQUFBQUFZQ0FJQUFBQUFGZ0MwQUFBQUtBQUlBTFFBRUJnUUFEZ0FBQUFVR0JBQVBBQUFBQ2dZQkFBRUFBQVdBTGdBQUFBb0FBZ0F1QUFRR0JBQVBBQUFBQlFZRUFCQUFBQUFLQmdFQUFRQUFCWUF2QUFBQUNnQUNBQzhBQkFZRUFCQUFBQUFGQmdRQUVRQUFBQW9HQVFBQkFBQUZnREFBQUFBS0FBSUFNQUFFQmdRQUVRQUFBQVVHQkFBU0FBQUFBQVlDQUFJQUF3WUNBQUVBQ3dZUUFDOEFBQUFBQUFBQU1nQUFBREVBQUFBQUFBV0FNUUFBQUFvQUFnQXhBQVFHQkFBU0FBQUFCUVlFQUJNQUFBQUtCZ0VBQVFBQUJZQXlBQUFBQ2dBQ0FESUFCQVlFQUJJQUFBQUZCZ1FBRkFBQUFBb0dBUUFCQUFBRmdETUFBQUFLQUFJQU13QUVCZ1FBRkFBQUFBVUdCQUFWQUFBQUFBWUNBSUFBQUFBRmdEUUFBQUFLQUFJQU5BQUVCZ1FBRlFBQUFBVUdCQUFXQUFBQUFBWUNBSUFBQUFBRmdEVUFBQUFLQUFJQU5RQUVCZ1FBRmdBQUFBVUdCQUFYQUFBQUFBWUNBSUFBQUFBRmdEWUFBQUFLQUFJQU5nQUVCZ1FBRndBQUFBVUdCQUFZQUFBQUFBWUNBSUFBQUFBRmdEY0FBQUFLQUFJQU53QUVCZ1FBR0FBQUFBVUdCQUFaQUFBQUFBWUNBSUFBQUFBRmdEZ0FBQUFLQUFJQU9BQUVCZ1FBRkFBQUFBVUdCQUFaQUFBQUFBWUNBSUFBQUFBRmdEa0FBQUFLQUFJQU9RQUVCZ1FBR0FBQUFBVUdCQUFhQUFBQUNnWUJBQUVBQUFXQU9nQUFBQW9BQWdBNkFBUUdCQUFhQUFBQUJRWUVBQnNBQUFBS0JnRUFBUUFBQllBN0FBQUFDZ0FDQURzQUJBWUVBQm9BQUFBRkJnUUFIQUFBQUFvR0FRQUJBQUFGZ0R3QUFBQUtBQUlBUEFBRUJnUUFHZ0FBQUFVR0JBQWRBQUFBQ2dZQkFBRUFBQWVBUHdBQUFBUUNFQUFBQUR3QVJpNFZBQUFBUEFBQUFBQUFDZ0FDQUQwQUFBb0NBQVFBQkFvQ0FBRUFEUUlNQUFBQUFBQUFBRHdBQUFBQUFBNENEQUJHTGhVQUFBQThBQUFBQUFBUEFnd0FBQUFBQUVZdVVRQUFBQUFBQUFBSGdFQUFBQUFFQWhBQUFBQVBBTUJRWC84QUFBOEFlaUpLL3dvQUFnQStBQUFLQWdBRUFBUUtBZ0FCQUEwQ0RBQjZJa3IvQUFBUEFBQUFBQUFPQWd3QXdGQmYvd0FBRHdBQUFBQUFEd0lNQUhvaVN2OUdMaVFBQUFBQUFBQUFBQUFBQUFBQUFBQT0=</t>
        </r>
      </text>
    </comment>
    <comment ref="K387" authorId="0">
      <text>
        <r>
          <rPr>
            <sz val="9"/>
            <color indexed="81"/>
            <rFont val="Tahoma"/>
            <family val="2"/>
          </rPr>
          <t>QzIwSDE5RjNOMk80fE1BU1RFUiBTSEVFVFBpY3R1cmUgNTY5fFZtcERSREF4TURBRUF3SUJBQUFBQUFBQUFBQUFBQUNBQUFBQUFBTUFGZ0FBQUVOb1pXMUVjbUYzSURFeUxqQXVNaTR4TURjMkJBSVFBQ2VSdy85QS9mait6Wk5hQURr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Qi83VkFrV0NBUUFBQUFrQUJnSUJBQUFBQ1FBR1FnQUFCQUlBZ0FCQUE4SUFnQUJBQU9BUGdBQUFBUUNFQUFua2NQL1FQMzQvczJUV2dBNU1VNEFCSUFCQUFBQUFBSUlBQUFBeFAvYUNjei9DZ0FDQUFJQU53UUJBQUVBQUFTQUFnQUFBQUFDQ0FBQUFOUC83UVRtL3dvQUFnQURBQUlFQWdBSUFDc0VBZ0FBQUVnRUFBQTNCQUVBQVFhQUFBQUFBQUFDQ0FBQW9OYi83UnppL3dRQ0VBQUFZTS8vN1J6aS81cTUxdi90M09uL0l3Z0JBQUFDQndJQUFBQUFCdzBBQVFBQUFBTUFZQURJQUFNQVR3QUFBQUFFZ0FNQUFBQUFBZ2dBQVFEeC8rMEU1djhLQUFJQUJBQUNCQUlBQndBckJBSUFBQUJJQkFBQU53UUJBQUVHZ0FBQUFBQUFBZ2dBTkpQMC8rMXM0djhFQWhBQXpXenQvKzFzNHY4MGsvVC9JS0RwL3lNSUFRQUFBZ2NDQUFBQUFBY05BQUVBQUFBREFHQUF5QUFEQUU0QUFBQUFCSUFFQUFBQUFBSUlBQUFBQUFBQUFBQUFDZ0FDQUFVQUFBQUVnQVVBQUFBQUFnZ0FBQUR4L3hQN0dRQUtBQUlBQmdBQUFBU0FCZ0FBQUFBQ0NBQUFBTlAvRS9zWkFBb0FBZ0FIQUFJRUFnQUlBQ3NFQWdBQUFFZ0VBQUEzQkFFQUFRYUFBQUFBQUFBQ0NBQUFvTmIvRXhNV0FBUUNFQUFBWU0vL0V4TVdBSnE1MXY4VDB4MEFJd2dCQUFBQ0J3SUFBQUFBQncwQUFRQUFBQU1BWUFESUFBTUFUd0FBQUFBRWdBY0FBQUFBQWdnQUFBQUFBQ2IyTXdBS0FBSUFDQUFDQkFJQUNBQXJCQUlBQUFCSUJBQUFOd1FCQUFFR2dBQUFBQUFBQWdnQUFLQURBQ1lPTUFBRUFoQUFBV0Q4L3lZT01BQ1p1UU1BSnM0M0FDTUlBUUFBQWdjQ0FBQUFBQWNOQUFFQUFBQURBR0FBeUFBREFFOEFBQUFBQklBSUFBQUFBQUlJQUFFQThmODU4VTBBQ2dBQ0FBa0FOd1FCQUFFQUFBU0FDUUFBQUFBQ0NBQUFBQjRBQUFBQUFBb0FBZ0FLQUFBQUJJQUtBQUFBQUFJSUFBQUFMUUFUK3hrQUNnQUNBQXNBQUFBRWdBc0FBQUFBQWdnQUFBQkxBQlA3R1FBS0FBSUFEQUFBQUFTQURBQUFBQUFDQ0FBQUFGb0FBQUFBQUFvQUFnQU5BQUFBQklBTkFBQUFBQUlJQUFBQVN3RHRCT2IvQ2dBQ0FBNEFBQUFFZ0E0QUFBQUFBZ2dBQUFBdEFPMEU1djhLQUFJQUR3QUFBQVNBRHdBQUFBQUNDQUFBQUI0QTJnbk0vd29BQWdBUUFEY0VBUUFCQUFBRWdCQUFBQUFBQWdnQUFBQXRBTWNPc3Y4S0FBSUFFUUFDQkFJQUNBQXJCQUlBQUFCSUJBQUFOd1FCQUFFR2dBQUFBQUFBQWdnQUFLQXdBTWNtcnY4RUFoQUFBR0FwQU1jbXJ2K1p1VEFBeCthMS95TUlBUUFBQWdjQ0FBQUFBQWNOQUFFQUFBQURBR0FBeUFBREFFOEFBQUFBQklBUkFBQUFBQUlJQUFBQUhnQzBFNWovQ2dBQ0FCSUFBZ1FDQUFjQUt3UUNBQUFBU0FRQUFEY0VBUUFCQm9BQUFBQUFBQUlJQURPVElRQzBlNVQvQkFJUUFNeHNHZ0MwZTVUL001TWhBT2V1bS84akNBRUFBQUlIQWdBQUFBQUhEUUFCQUFBQUF3QmdBTWdBQXdCT0FBQUFBQVNBRWdBQUFBQUNDQUFBQUMwQW9CaCsvd29BQWdBVEFBQUFCSUFUQUFBQUFBSUlBQUFBU3dDZ0dINy9DZ0FDQUJRQU53UUJBQUVBQUFTQUZBQUFBQUFDQ0FBQUFCNEFqUjFrL3dvQUFnQVZBQUFBQklBVkFBQUFBQUlJQUFBQUFBQ05IV1QvQ2dBQ0FCWUFBQUFFZ0JZQUFBQUFBZ2dBQVFEeC8zb2lTdjhLQUFJQUZ3QUFBQVNBRndBQUFBQUNDQUFBQUFBQVp5Y3cvd29BQWdBWUFBQUFCSUFZQUFBQUFBSUlBQUFBSGdCbkp6RC9DZ0FDQUJrQUFBQUVnQmtBQUFBQUFnZ0FBQUF0QUhvaVN2OEtBQUlBR2dBQUFBU0FHZ0FBQUFBQ0NBQUFBQzBBVXl3Vy93b0FBZ0FiQUFBQUJJQWJBQUFBQUFJSUFBQUFQQUJBTWZ6K0NnQUNBQndBQWdRQ0FBa0FLd1FDQUFBQVNBUUFBRGNFQVFBQkJvQUFBQUFBQUFJSUFET1RQd0JBL2ZqK0JBSVFBTXhzT0FCQS9maitNNU0vQU5vVy8vNGpDQUVBQUFJSEFnQUFBQUFIRFFBQkFBQUFBd0JnQU1nQUF3QkdBQUFBQUFTQUhBQUFBQUFDQ0FBQUFFc0FVeXdXL3dvQUFnQWRBQUlFQWdBSkFDc0VBZ0FBQUVnRUFBQTNCQUVBQVFhQUFBQUFBQUFDQ0FBemswNEFVL2dTL3dRQ0VBRE1iRWNBVS9nUy96T1RUZ0R0RVJuL0l3Z0JBQUFDQndJQUFBQUFCdzBBQVFBQUFBTUFZQURJQUFNQVJnQUFBQUFFZ0IwQUFBQUFBZ2dBQUFBZUFFQXgvUDRLQUFJQUhnQUNCQUlBQ1FBckJBSUFBQUJJQkFBQU53UUJBQUVHZ0FBQUFBQUFBZ2dBTTVNaEFFRDkrUDRFQWhBQXpHd2FBRUQ5K1A0emt5RUEyaGIvL2lNSUFRQUFBZ2NDQUFBQUFBY05BQUVBQUFBREFHQUF5QUFEQUVZQUFBQUFCWUFmQUFBQUNnQUNBQjhBQkFZRUFBRUFBQUFGQmdRQUFnQUFBQW9HQVFBQkFBQUZnQ0FBQUFBS0FBSUFJQUFFQmdRQUFnQUFBQVVHQkFBREFBQUFDZ1lCQUFFQUFBV0FJUUFBQUFvQUFnQWhBQVFHQkFBREFBQUFCUVlFQUFRQUFBQUFCZ0lBQWdBREJnSUFBUUFMQmhBQUlBQUFBQUFBQUFBbUFBQUFJZ0FBQUFBQUJZQWlBQUFBQ2dBQ0FDSUFCQVlFQUFRQUFBQUZCZ1FBQlFBQUFBb0dBUUFCQUFBRmdDTUFBQUFLQUFJQUl3QUVCZ1FBQlFBQUFBVUdCQUFHQUFBQUFBWUNBQUlBQUFBRmdDUUFBQUFLQUFJQUpBQUVCZ1FBQlFBQUFBVUdCQUFIQUFBQUNnWUJBQUVBQUFXQUpRQUFBQW9BQWdBbEFBUUdCQUFIQUFBQUJRWUVBQWdBQUFBS0JnRUFBUUFBQllBbUFBQUFDZ0FDQUNZQUJBWUVBQVFBQUFBRkJnUUFDUUFBQUFvR0FRQUJBQUFGZ0NjQUFBQUtBQUlBSndBRUJnUUFDUUFBQUFVR0JBQUtBQUFBQUFZQ0FJQUFBQUFGZ0NnQUFBQUtBQUlBS0FBRUJnUUFDZ0FBQUFVR0JBQUxBQUFBQUFZQ0FJQUFBQUFGZ0NrQUFBQUtBQUlBS1FBRUJnUUFDd0FBQUFVR0JBQU1BQUFBQUFZQ0FJQUFBQUFGZ0NvQUFBQUtBQUlBS2dBRUJnUUFEQUFBQUFVR0JBQU5BQUFBQUFZQ0FJQUFBQUFGZ0NzQUFBQUtBQUlBS3dBRUJnUUFEUUFBQUFVR0JBQU9BQUFBQUFZQ0FJQUFBQUFGZ0N3QUFBQUtBQUlBTEFBRUJnUUFDUUFBQUFVR0JBQU9BQUFBQUFZQ0FJQUFBQUFGZ0MwQUFBQUtBQUlBTFFBRUJnUUFEZ0FBQUFVR0JBQVBBQUFBQ2dZQkFBRUFBQVdBTGdBQUFBb0FBZ0F1QUFRR0JBQVBBQUFBQlFZRUFCQUFBQUFLQmdFQUFRQUFCWUF2QUFBQUNnQUNBQzhBQkFZRUFCQUFBQUFGQmdRQUVRQUFBQW9HQVFBQkFBQUZnREFBQUFBS0FBSUFNQUFFQmdRQUVRQUFBQVVHQkFBU0FBQUFBQVlDQUFJQUF3WUNBQUVBQ3dZUUFDOEFBQUFBQUFBQU1nQUFBREVBQUFBQUFBV0FNUUFBQUFvQUFnQXhBQVFHQkFBU0FBQUFCUVlFQUJNQUFBQUtCZ0VBQVFBQUJZQXlBQUFBQ2dBQ0FESUFCQVlFQUJJQUFBQUZCZ1FBRkFBQUFBb0dBUUFCQUFBRmdETUFBQUFLQUFJQU13QUVCZ1FBRkFBQUFBVUdCQUFWQUFBQUFBWUNBSUFBQUFBRmdEUUFBQUFLQUFJQU5BQUVCZ1FBRlFBQUFBVUdCQUFXQUFBQUFBWUNBSUFBQUFBRmdEVUFBQUFLQUFJQU5RQUVCZ1FBRmdBQUFBVUdCQUFYQUFBQUFBWUNBSUFBQUFBRmdEWUFBQUFLQUFJQU5nQUVCZ1FBRndBQUFBVUdCQUFZQUFBQUFBWUNBSUFBQUFBRmdEY0FBQUFLQUFJQU53QUVCZ1FBR0FBQUFBVUdCQUFaQUFBQUFBWUNBSUFBQUFBRmdEZ0FBQUFLQUFJQU9BQUVCZ1FBRkFBQUFBVUdCQUFaQUFBQUFBWUNBSUFBQUFBRmdEa0FBQUFLQUFJQU9RQUVCZ1FBR0FBQUFBVUdCQUFhQUFBQUNnWUJBQUVBQUFXQU9nQUFBQW9BQWdBNkFBUUdCQUFhQUFBQUJRWUVBQnNBQUFBS0JnRUFBUUFBQllBN0FBQUFDZ0FDQURzQUJBWUVBQm9BQUFBRkJnUUFIQUFBQUFvR0FRQUJBQUFGZ0R3QUFBQUtBQUlBUEFBRUJnUUFHZ0FBQUFVR0JBQWRBQUFBQ2dZQkFBRUFBQWVBUHdBQUFBUUNFQUFBQUR3QVJpNFZBQUFBUEFBQUFBQUFDZ0FDQUQwQUFBb0NBQVFBQkFvQ0FBRUFEUUlNQUFBQUFBQUFBRHdBQUFBQUFBNENEQUJHTGhVQUFBQThBQUFBQUFBUEFnd0FBQUFBQUVZdVVRQUFBQUFBQUFBSGdFQUFBQUFFQWhBQUFBQVBBTUJRWC84QUFBOEFlaUpLL3dvQUFnQStBQUFLQWdBRUFBUUtBZ0FCQUEwQ0RBQjZJa3IvQUFBUEFBQUFBQUFPQWd3QXdGQmYvd0FBRHdBQUFBQUFEd0lNQUhvaVN2OUdMaVFBQUFBQUFBQUFBQUFBQUFBQUFBQT0=</t>
        </r>
      </text>
    </comment>
    <comment ref="J388" authorId="0">
      <text>
        <r>
          <rPr>
            <sz val="9"/>
            <color indexed="81"/>
            <rFont val="Tahoma"/>
            <family val="2"/>
          </rPr>
          <t>QzE3SDE4RjNOT3xNQVNURVIgU0hFRVRQaWN0dXJlIDUxOXxWbXBEUkRBeE1EQUVBd0lCQUFBQUFBQUFBQUFBQUFDQUFBQUFBQU1BRmdBQUFFTm9aVzFFY21GM0lERXlMakF1TWk0eE1EYzJCQUlRQUROczhQKzAzNVQvcXVwbEFITW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QvUG9RZ1dDQVFBQUFBa0FCZ0lCQUFBQUNRQUdRZ0FBQkFJQWdBQkFBOElBZ0FCQUFPQU1BQUFBQVFDRUFBemJQRC90TitVLzZycVpRQnpJcHdBQklBQkFBQUFBQUlJQUFBQVN3Qno0cHNBQ2dBQ0FBSUFOd1FCQUFFQUFBU0FBZ0FBQUFBQ0NBQUFBRm9BWU9lQkFBb0FBZ0FEQUFJRUFnQUhBQ3NFQWdBQkFFZ0VBQUEzQkFFQUFRYUFBQUFBQUFBQ0NBQXprMTBBWUU5K0FBUUNFQURNYkZZQVlFOStBS3JxWlFDVGdvVUFJd2dCQUFBQ0J3SUFBQUFGQndFQUJRUUhCZ0FDQUFJQUF3QUFCdzRBQVFBQUFBTUFZQURJQUFNQVRrZ0FBQUFBQklBREFBQUFBQUlJQUFBQVN3Qk03R2NBQ2dBQ0FBUUFOd1FCQUFFQUFBU0FCQUFBQUFBQ0NBQUFBRm9BT2ZGTkFBb0FBZ0FGQURjRUFRQUJBQUFFZ0FVQUFBQUFBZ2dBQUFCTEFDYjJNd0FLQUFJQUJnQUFBQVNBQmdBQUFBQUNDQUFBQUZvQUUvc1pBQW9BQWdBSEFBSUVBZ0FJQUNzRUFnQUFBRWdFQUFBM0JBRUFBUWFBQUFBQUFBQUNDQUFBb0YwQUV4TVdBQVFDRUFBQVlGWUFFeE1XQUptNVhRQVQweDBBSXdnQkFBQUNCd0lBQUFBQUJ3MEFBUUFBQUFNQVlBRElBQU1BVHdBQUFBQUVnQWNBQUFBQUFnZ0FBQUJMQUFBQUFBQUtBQUlBQ0FBQUFBU0FDQUFBQUFBQ0NBQUFBRm9BN1FUbS93b0FBZ0FKQUFBQUJJQUpBQUFBQUFJSUFBQUFTd0RhQ2N6L0NnQUNBQW9BQUFBRWdBb0FBQUFBQWdnQS8vOHNBTm9KelA4S0FBSUFDd0FBQUFTQUN3QUFBQUFDQ0FBQUFCNEE3UVRtL3dvQUFnQU1BQUFBQklBTUFBQUFBQUlJQUFBQUxRQUFBQUFBQ2dBQ0FBMEFBQUFFZ0EwQUFBQUFBZ2dBLy84ZEFNY09zdjhLQUFJQURnQUFBQVNBRGdBQUFBQUNDQUFBQUFBQXh3Nnkvd29BQWdBUEFBSUVBZ0FKQUNzRUFnQUFBRWdFQUFBM0JBRUFBUWFBQUFBQUFBQUNDQUF6a3dNQXg5cXUvd1FDRUFETmJQei94OXF1L3pPVEF3Qmc5TFQvSXdnQkFBQUNCd0lBQUFBQUJ3MEFBUUFBQUFNQVlBRElBQU1BUmdBQUFBQUVnQThBQUFBQUFnZ0EvLzhPQUxRVG1QOEtBQUlBRUFBQ0JBSUFDUUFyQkFJQUFBQklCQUFBTndRQkFBRUdnQUFBQUFBQUFnZ0FNNU1TQUxUZmxQOEVBaEFBekd3TEFMVGZsUDh6a3hJQVRmbWEveU1JQVFBQUFnY0NBQUFBQUFjTkFBRUFBQUFEQUdBQXlBQURBRVlBQUFBQUJJQVFBQUFBQUFJSUFQLy9MQUMwRTVqL0NnQUNBQkVBQWdRQ0FBa0FLd1FDQUFBQVNBUUFBRGNFQVFBQkJvQUFBQUFBQUFJSUFET1RNQUMwMzVUL0JBSVFBTXhzS1FDMDM1VC9NNU13QUUzNW12OGpDQUVBQUFJSEFnQUFBQUFIRFFBQkFBQUFBd0JnQU1nQUF3QkdBQUFBQUFTQUVRQUFBQUFDQ0FBQUFDMEFKdll6QUFvQUFnQVNBQUFBQklBU0FBQUFBQUlJQUFBQUhnQVQreGtBQ2dBQ0FCTUFBQUFFZ0JNQUFBQUFBZ2dBQUFBQUFCUDdHUUFLQUFJQUZBQUFBQVNBRkFBQUFBQUNDQUFCQVBIL0p2WXpBQW9BQWdBVkFBQUFCSUFWQUFBQUFBSUlBQUFBQUFBNThVMEFDZ0FDQUJZQUFBQUVnQllBQUFBQUFnZ0FBQUFlQURueFRRQUtBQUlBRndBQUFBV0FHQUFBQUFvQUFnQVlBQVFHQkFBQkFBQUFCUVlFQUFJQUFBQUtCZ0VBQVFBQUJZQVpBQUFBQ2dBQ0FCa0FCQVlFQUFJQUFBQUZCZ1FBQXdBQUFBb0dBUUFCQUFBRmdCb0FBQUFLQUFJQUdnQUVCZ1FBQXdBQUFBVUdCQUFFQUFBQUNnWUJBQUVBQUFXQUd3QUFBQW9BQWdBYkFBUUdCQUFFQUFBQUJRWUVBQVVBQUFBS0JnRUFBUUFBQllBY0FBQUFDZ0FDQUJ3QUJBWUVBQVVBQUFBRkJnUUFCZ0FBQUFvR0FRQUJBQUFGZ0IwQUFBQUtBQUlBSFFBRUJnUUFCZ0FBQUFVR0JBQUhBQUFBQ2dZQkFBRUFBQVdBSGdBQUFBb0FBZ0FlQUFRR0JBQUhBQUFBQlFZRUFBZ0FBQUFBQmdJQWdBQUFBQVdBSHdBQUFBb0FBZ0FmQUFRR0JBQUlBQUFBQlFZRUFBa0FBQUFBQmdJQWdBQUFBQVdBSUFBQUFBb0FBZ0FnQUFRR0JBQUpBQUFBQlFZRUFBb0FBQUFBQmdJQWdBQUFBQVdBSVFBQUFBb0FBZ0FoQUFRR0JBQUtBQUFBQlFZRUFBc0FBQUFBQmdJQWdBQUFBQVdBSWdBQUFBb0FBZ0FpQUFRR0JBQUxBQUFBQlFZRUFBd0FBQUFBQmdJQWdBQUFBQVdBSXdBQUFBb0FBZ0FqQUFRR0JBQUhBQUFBQlFZRUFBd0FBQUFBQmdJQWdBQUFBQVdBSkFBQUFBb0FBZ0FrQUFRR0JBQUtBQUFBQlFZRUFBMEFBQUFLQmdFQUFRQUFCWUFsQUFBQUNnQUNBQ1VBQkFZRUFBMEFBQUFGQmdRQURnQUFBQW9HQVFBQkFBQUZnQ1lBQUFBS0FBSUFKZ0FFQmdRQURRQUFBQVVHQkFBUEFBQUFDZ1lCQUFFQUFBV0FKd0FBQUFvQUFnQW5BQVFHQkFBTkFBQUFCUVlFQUJBQUFBQUtCZ0VBQVFBQUJZQW9BQUFBQ2dBQ0FDZ0FCQVlFQUFVQUFBQUZCZ1FBRVFBQUFBb0dBUUFCQUFBRmdDa0FBQUFLQUFJQUtRQUVCZ1FBRVFBQUFBVUdCQUFTQUFBQUFBWUNBSUFBQUFBRmdDb0FBQUFLQUFJQUtnQUVCZ1FBRWdBQUFBVUdCQUFUQUFBQUFBWUNBSUFBQUFBRmdDc0FBQUFLQUFJQUt3QUVCZ1FBRXdBQUFBVUdCQUFVQUFBQUFBWUNBSUFBQUFBRmdDd0FBQUFLQUFJQUxBQUVCZ1FBRkFBQUFBVUdCQUFWQUFBQUFBWUNBSUFBQUFBRmdDMEFBQUFLQUFJQUxRQUVCZ1FBRlFBQUFBVUdCQUFXQUFBQUFBWUNBSUFBQUFBRmdDNEFBQUFLQUFJQUxnQUVCZ1FBRVFBQUFBVUdCQUFXQUFBQUFBWUNBSUFBQUFBSGdERUFBQUFFQWhBQUFBQThBRFF6Ky84QUFEd0E3UVRtL3dvQUFnQXZBQUFLQWdBRUFBUUtBZ0FCQUEwQ0RBRHRCT2IvQUFBOEFBQUFBQUFPQWd3QU5EUDcvd0FBUEFBQUFBQUFEd0lNQU8wRTV2OUdMbEVBQUFBQUFBQUFCNEF5QUFBQUJBSVFBQUFBRHdCc0pFa0FBQUFQQUNiMk13QUtBQUlBTUFBQUNnSUFCQUFFQ2dJQUFRQU5BZ3dBSnZZekFBQUFEd0FBQUFBQURnSU1BR3drU1FBQUFBOEFBQUFBQUE4Q0RBQW05ak1BUmk0a0FBQUFBQUFBQUFBQUFBQUFBQUFB</t>
        </r>
      </text>
    </comment>
    <comment ref="K388" authorId="0">
      <text>
        <r>
          <rPr>
            <sz val="9"/>
            <color indexed="81"/>
            <rFont val="Tahoma"/>
            <family val="2"/>
          </rPr>
          <t>QzE3SDE4RjNOT3xNQVNURVIgU0hFRVRQaWN0dXJlIDUxOXxWbXBEUkRBeE1EQUVBd0lCQUFBQUFBQUFBQUFBQUFDQUFBQUFBQU1BRmdBQUFFTm9aVzFFY21GM0lERXlMakF1TWk0eE1EYzJCQUlRQUROczhQKzAzNVQvcXVwbEFITW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QvUG9RZ1dDQVFBQUFBa0FCZ0lCQUFBQUNRQUdRZ0FBQkFJQWdBQkFBOElBZ0FCQUFPQU1BQUFBQVFDRUFBemJQRC90TitVLzZycVpRQnpJcHdBQklBQkFBQUFBQUlJQUFBQVN3Qno0cHNBQ2dBQ0FBSUFOd1FCQUFFQUFBU0FBZ0FBQUFBQ0NBQUFBRm9BWU9lQkFBb0FBZ0FEQUFJRUFnQUhBQ3NFQWdBQkFFZ0VBQUEzQkFFQUFRYUFBQUFBQUFBQ0NBQXprMTBBWUU5K0FBUUNFQURNYkZZQVlFOStBS3JxWlFDVGdvVUFJd2dCQUFBQ0J3SUFBQUFGQndFQUJRUUhCZ0FDQUFJQUF3QUFCdzRBQVFBQUFBTUFZQURJQUFNQVRrZ0FBQUFBQklBREFBQUFBQUlJQUFBQVN3Qk03R2NBQ2dBQ0FBUUFOd1FCQUFFQUFBU0FCQUFBQUFBQ0NBQUFBRm9BT2ZGTkFBb0FBZ0FGQURjRUFRQUJBQUFFZ0FVQUFBQUFBZ2dBQUFCTEFDYjJNd0FLQUFJQUJnQUFBQVNBQmdBQUFBQUNDQUFBQUZvQUUvc1pBQW9BQWdBSEFBSUVBZ0FJQUNzRUFnQUFBRWdFQUFBM0JBRUFBUWFBQUFBQUFBQUNDQUFBb0YwQUV4TVdBQVFDRUFBQVlGWUFFeE1XQUptNVhRQVQweDBBSXdnQkFBQUNCd0lBQUFBQUJ3MEFBUUFBQUFNQVlBRElBQU1BVHdBQUFBQUVnQWNBQUFBQUFnZ0FBQUJMQUFBQUFBQUtBQUlBQ0FBQUFBU0FDQUFBQUFBQ0NBQUFBRm9BN1FUbS93b0FBZ0FKQUFBQUJJQUpBQUFBQUFJSUFBQUFTd0RhQ2N6L0NnQUNBQW9BQUFBRWdBb0FBQUFBQWdnQS8vOHNBTm9KelA4S0FBSUFDd0FBQUFTQUN3QUFBQUFDQ0FBQUFCNEE3UVRtL3dvQUFnQU1BQUFBQklBTUFBQUFBQUlJQUFBQUxRQUFBQUFBQ2dBQ0FBMEFBQUFFZ0EwQUFBQUFBZ2dBLy84ZEFNY09zdjhLQUFJQURnQUFBQVNBRGdBQUFBQUNDQUFBQUFBQXh3Nnkvd29BQWdBUEFBSUVBZ0FKQUNzRUFnQUFBRWdFQUFBM0JBRUFBUWFBQUFBQUFBQUNDQUF6a3dNQXg5cXUvd1FDRUFETmJQei94OXF1L3pPVEF3Qmc5TFQvSXdnQkFBQUNCd0lBQUFBQUJ3MEFBUUFBQUFNQVlBRElBQU1BUmdBQUFBQUVnQThBQUFBQUFnZ0EvLzhPQUxRVG1QOEtBQUlBRUFBQ0JBSUFDUUFyQkFJQUFBQklCQUFBTndRQkFBRUdnQUFBQUFBQUFnZ0FNNU1TQUxUZmxQOEVBaEFBekd3TEFMVGZsUDh6a3hJQVRmbWEveU1JQVFBQUFnY0NBQUFBQUFjTkFBRUFBQUFEQUdBQXlBQURBRVlBQUFBQUJJQVFBQUFBQUFJSUFQLy9MQUMwRTVqL0NnQUNBQkVBQWdRQ0FBa0FLd1FDQUFBQVNBUUFBRGNFQVFBQkJvQUFBQUFBQUFJSUFET1RNQUMwMzVUL0JBSVFBTXhzS1FDMDM1VC9NNU13QUUzNW12OGpDQUVBQUFJSEFnQUFBQUFIRFFBQkFBQUFBd0JnQU1nQUF3QkdBQUFBQUFTQUVRQUFBQUFDQ0FBQUFDMEFKdll6QUFvQUFnQVNBQUFBQklBU0FBQUFBQUlJQUFBQUhnQVQreGtBQ2dBQ0FCTUFBQUFFZ0JNQUFBQUFBZ2dBQUFBQUFCUDdHUUFLQUFJQUZBQUFBQVNBRkFBQUFBQUNDQUFCQVBIL0p2WXpBQW9BQWdBVkFBQUFCSUFWQUFBQUFBSUlBQUFBQUFBNThVMEFDZ0FDQUJZQUFBQUVnQllBQUFBQUFnZ0FBQUFlQURueFRRQUtBQUlBRndBQUFBV0FHQUFBQUFvQUFnQVlBQVFHQkFBQkFBQUFCUVlFQUFJQUFBQUtCZ0VBQVFBQUJZQVpBQUFBQ2dBQ0FCa0FCQVlFQUFJQUFBQUZCZ1FBQXdBQUFBb0dBUUFCQUFBRmdCb0FBQUFLQUFJQUdnQUVCZ1FBQXdBQUFBVUdCQUFFQUFBQUNnWUJBQUVBQUFXQUd3QUFBQW9BQWdBYkFBUUdCQUFFQUFBQUJRWUVBQVVBQUFBS0JnRUFBUUFBQllBY0FBQUFDZ0FDQUJ3QUJBWUVBQVVBQUFBRkJnUUFCZ0FBQUFvR0FRQUJBQUFGZ0IwQUFBQUtBQUlBSFFBRUJnUUFCZ0FBQUFVR0JBQUhBQUFBQ2dZQkFBRUFBQVdBSGdBQUFBb0FBZ0FlQUFRR0JBQUhBQUFBQlFZRUFBZ0FBQUFBQmdJQWdBQUFBQVdBSHdBQUFBb0FBZ0FmQUFRR0JBQUlBQUFBQlFZRUFBa0FBQUFBQmdJQWdBQUFBQVdBSUFBQUFBb0FBZ0FnQUFRR0JBQUpBQUFBQlFZRUFBb0FBQUFBQmdJQWdBQUFBQVdBSVFBQUFBb0FBZ0FoQUFRR0JBQUtBQUFBQlFZRUFBc0FBQUFBQmdJQWdBQUFBQVdBSWdBQUFBb0FBZ0FpQUFRR0JBQUxBQUFBQlFZRUFBd0FBQUFBQmdJQWdBQUFBQVdBSXdBQUFBb0FBZ0FqQUFRR0JBQUhBQUFBQlFZRUFBd0FBQUFBQmdJQWdBQUFBQVdBSkFBQUFBb0FBZ0FrQUFRR0JBQUtBQUFBQlFZRUFBMEFBQUFLQmdFQUFRQUFCWUFsQUFBQUNnQUNBQ1VBQkFZRUFBMEFBQUFGQmdRQURnQUFBQW9HQVFBQkFBQUZnQ1lBQUFBS0FBSUFKZ0FFQmdRQURRQUFBQVVHQkFBUEFBQUFDZ1lCQUFFQUFBV0FKd0FBQUFvQUFnQW5BQVFHQkFBTkFBQUFCUVlFQUJBQUFBQUtCZ0VBQVFBQUJZQW9BQUFBQ2dBQ0FDZ0FCQVlFQUFVQUFBQUZCZ1FBRVFBQUFBb0dBUUFCQUFBRmdDa0FBQUFLQUFJQUtRQUVCZ1FBRVFBQUFBVUdCQUFTQUFBQUFBWUNBSUFBQUFBRmdDb0FBQUFLQUFJQUtnQUVCZ1FBRWdBQUFBVUdCQUFUQUFBQUFBWUNBSUFBQUFBRmdDc0FBQUFLQUFJQUt3QUVCZ1FBRXdBQUFBVUdCQUFVQUFBQUFBWUNBSUFBQUFBRmdDd0FBQUFLQUFJQUxBQUVCZ1FBRkFBQUFBVUdCQUFWQUFBQUFBWUNBSUFBQUFBRmdDMEFBQUFLQUFJQUxRQUVCZ1FBRlFBQUFBVUdCQUFXQUFBQUFBWUNBSUFBQUFBRmdDNEFBQUFLQUFJQUxnQUVCZ1FBRVFBQUFBVUdCQUFXQUFBQUFBWUNBSUFBQUFBSGdERUFBQUFFQWhBQUFBQThBRFF6Ky84QUFEd0E3UVRtL3dvQUFnQXZBQUFLQWdBRUFBUUtBZ0FCQUEwQ0RBRHRCT2IvQUFBOEFBQUFBQUFPQWd3QU5EUDcvd0FBUEFBQUFBQUFEd0lNQU8wRTV2OUdMbEVBQUFBQUFBQUFCNEF5QUFBQUJBSVFBQUFBRHdCc0pFa0FBQUFQQUNiMk13QUtBQUlBTUFBQUNnSUFCQUFFQ2dJQUFRQU5BZ3dBSnZZekFBQUFEd0FBQUFBQURnSU1BR3drU1FBQUFBOEFBQUFBQUE4Q0RBQW05ak1BUmk0a0FBQUFBQUFBQUFBQUFBQUFBQUFB</t>
        </r>
      </text>
    </comment>
    <comment ref="J389" authorId="0">
      <text>
        <r>
          <rPr>
            <sz val="9"/>
            <color indexed="81"/>
            <rFont val="Tahoma"/>
            <family val="2"/>
          </rPr>
          <t>QzE5SDE5Q2xONHxNQVNURVIgU0hFRVRQaWN0dXJlIDQ5NXxWbXBEUkRBeE1EQUVBd0lCQUFBQUFBQUFBQUFBQUFDQUFBQUFBQU1BRmdBQUFFTm9aVzFFY21GM0lERXlMakF1TWk0eE1EYzJCQUlRQUFFQXB2K2dtSDMvelpNd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2QUFBQUJBSVFBQUFBQUFBQUFBQUFBSURHQkQvUG9RZ1dDQVFBQUFBa0FCZ0lCQUFBQUNRQUdRZ0FBQkFJQWdBQkFBOElBZ0FCQUFPQU5RQUFBQVFDRUFBQkFLYi9vSmg5LzgyVExRQnpZcHdBQklBQkFBQUFBQUlJQUFBQUhnQUFBQUFBQ2dBQ0FBSUFOd1FCQUFFQUFBU0FBZ0FBQUFBQ0NBQUFBQUFBQUFBQUFBb0FBZ0FEQUFJRUFnQUhBQ3NFQWdBQUFFZ0VBQUFHZ0FBQUFBQUFBZ2dBTTVNREFBQm8vUDhFQWhBQXpXejgvd0JvL1A4emt3TUFNNXNEQUNNSUFRQUFBZ2NDQUFBQUFBY05BQUVBQUFBREFHQUF5QUFEQUU0QUFBQUFCSUFEQUFBQUFBSUlBQUVBOGYvdEJPYi9DZ0FDQUFRQU53UUJBQUVBQUFTQUJBQUFBQUFDQ0FBQUFBQUEyZ25NL3dvQUFnQUZBRGNFQVFBQkFBQUVnQVVBQUFBQUFnZ0FBUUR4LzhjT3N2OEtBQUlBQmdBQUFBU0FCZ0FBQUFBQ0NBQUFBQUFBdEJPWS93b0FBZ0FIQUFBQUJJQUhBQUFBQUFJSUFBQUE4ZitnR0g3L0NnQUNBQWdBQUFBRWdBZ0FBQUFBQWdnQUFBRFQvNkFZZnY4S0FBSUFDUUFBQUFTQUNRQUFBQUFDQ0FBQUFNVC90Qk9ZL3dvQUFnQUtBQUFBQklBS0FBQUFBQUlJQUFFQTAvL0hEckwvQ2dBQ0FBc0FBQUFFZ0FzQUFBQUFBZ2dBQUFEeC94UDdHUUFLQUFJQURBQUFBQVNBREFBQUFBQUNDQUFBQUFBQUp2WXpBQW9BQWdBTkFBSUVBZ0FIQUNzRUFnQUFBRWdFQUFBR2dBQUFBQUFBQWdnQU01TURBQ1plTUFBRUFoQUF6V3o4L3laZU1BQXprd01BV1pFM0FDTUlBUUFBQWdjQ0FBQUFBQWNOQUFFQUFBQURBR0FBeUFBREFFNEFBQUFBQklBTkFBQUFBQUlJQUFFQThmODU4VTBBQ2dBQ0FBNEFBQUFFZ0E0QUFBQUFBZ2dBQVFEVC96bnhUUUFLQUFJQUR3QUNCQUlBQndBckJBSUFBQUJJQkFBQUJvQUFBQUFBQUFJSUFEU1Qxdjg1V1VvQUJBSVFBTTFzei84NVdVb0FOSlBXLzJ5TVVRQWpDQUVBQUFJSEFnQUFBQUFIRFFBQkFBQUFBd0JnQU1nQUF3Qk9BQUFBQUFTQUR3QUFBQUFDQ0FBQkFNVC9Kdll6QUFvQUFnQVFBQUFBQklBUUFBQUFBQUlJQUFFQXB2OG05ak1BQ2dBQ0FCRUFOd1FCQUFFQUFBU0FFUUFBQUFBQ0NBQUJBTlAvRS9zWkFBb0FBZ0FTQUFBQUJJQVNBQUFBQUFJSUFBQUF4UDhBQUFBQUNnQUNBQk1BQWdRQ0FCRUFLd1FDQUFBQVNBUUFBRGNFQVFBQkJvQUFBQUFBQUFJSUFBQ2d4LzhBR0FFQUJBSVFBQUJnd1ArYXNmZi9tcm5IL3dBWUFRQWpDQUVBL3dFSEFRRC9BZ2NDQUFBQUJRY0JBQU1BQnc0QUFRQUFBQU1BWUFESUFBTUFRMndBQUFBQUJJQVRBQUFBQUFJSUFBQUFBQUJNN0djQUNnQUNBQlFBQUFBRWdCUUFBQUFBQWdnQUFRRHgvMkRuZ1FBS0FBSUFGUUFBQUFTQUZRQUFBQUFDQ0FBQUFBQUFjK0tiQUFvQUFnQVdBQUFBQklBV0FBQUFBQUlJQUFBQUhnQno0cHNBQ2dBQ0FCY0FBQUFFZ0JjQUFBQUFBZ2dBQUFBdEFHRG5nUUFLQUFJQUdBQUFBQVNBR0FBQUFBQUNDQUFBQUI0QVRPeG5BQW9BQWdBWkFBSUVBZ0FIQUNzRUFnQUFBRWdFQUFBR2dBQUFBQUFBQWdnQU01TWhBRXhVWkFBRUFoQUF6R3dhQUV4VVpBQXpreUVBZ0lkckFDTUlBUUFBQWdjQ0FBQUFBQWNOQUFFQUFBQURBR0FBeUFBREFFNEFBQUFBQllBYUFBQUFDZ0FDQUJvQUJBWUVBQUVBQUFBRkJnUUFBZ0FBQUFvR0FRQUJBQUFGZ0JzQUFBQUtBQUlBR3dBRUJnUUFBZ0FBQUFVR0JBQURBQUFBQ2dZQkFBRUFBQVdBSEFBQUFBb0FBZ0FjQUFRR0JBQURBQUFBQlFZRUFBUUFBQUFLQmdFQUFRQUFCWUFkQUFBQUNnQUNBQjBBQkFZRUFBUUFBQUFGQmdRQUJRQUFBQW9HQVFBQkFBQUZnQjRBQUFBS0FBSUFIZ0FFQmdRQUJRQUFBQVVHQkFBR0FBQUFBQVlDQUlBQUFBQUZnQjhBQUFBS0FBSUFId0FFQmdRQUJnQUFBQVVHQkFBSEFBQUFBQVlDQUlBQUFBQUZnQ0FBQUFBS0FBSUFJQUFFQmdRQUJ3QUFBQVVHQkFBSUFBQUFBQVlDQUlBQUFBQUZnQ0VBQUFBS0FBSUFJUUFFQmdRQUNBQUFBQVVHQkFBSkFBQUFBQVlDQUlBQUFBQUZnQ0lBQUFBS0FBSUFJZ0FFQmdRQUNRQUFBQVVHQkFBS0FBQUFBQVlDQUlBQUFBQUZnQ01BQUFBS0FBSUFJd0FFQmdRQUJRQUFBQVVHQkFBS0FBQUFBQVlDQUlBQUFBQUZnQ1FBQUFBS0FBSUFKQUFFQmdRQUFnQUFBQVVHQkFBTEFBQUFDZ1lCQUFF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tCZ0VBQVFBQUJZQXFBQUFBQ2dBQ0FDb0FCQVlFQUE4QUFBQUZCZ1FBRVFBQUFBQUdBZ0NBQUFBQUJZQXJBQUFBQ2dBQ0FDc0FCQVlFQUFzQUFBQUZCZ1FBRVFBQUFBQUdBZ0NBQUFBQUJZQXNBQUFBQ2dBQ0FDd0FCQVlFQUJFQUFBQUZCZ1FBRWdBQUFBb0dBUUFCQUFBRmdDMEFBQUFLQUFJQUxRQUVCZ1FBRFFBQUFBVUdCQUFUQUFBQUFBQUZnQzRBQUFBS0FBSUFMZ0FFQmdRQUV3QUFBQVVHQkFBVUFBQUFBQVlDQUlBQUFBQUZnQzhBQUFBS0FBSUFMd0FFQmdRQUZBQUFBQVVHQkFBVkFBQUFBQVlDQUlBQUFBQUZnREFBQUFBS0FBSUFNQUFFQmdRQUZRQUFBQVVHQkFBV0FBQUFBQVlDQUlBQUFBQUZnREVBQUFBS0FBSUFNUUFFQmdRQUZnQUFBQVVHQkFBWEFBQUFBQVlDQUlBQUFBQUZnRElBQUFBS0FBSUFNZ0FFQmdRQUZ3QUFBQVVHQkFBWUFBQUFBQVlDQUlBQUFBQUZnRE1BQUFBS0FBSUFNd0FFQmdRQUV3QUFBQVVHQkFBWUFBQUFBQVlDQUlBQUFBQUhnRFlBQUFBRUFoQUFBQURpLy9wQnJmOEFBT0wvdEJPWS93b0FBZ0EwQUFBS0FnQUVBQVFLQWdBQkFBMENEQUMwRTVqL0FBRGkvd0FBQUFBT0Fnd0Era0d0L3dBQTR2OEFBQUFBRHdJTUFMUVRtUDlITHZmL0FBQUFBQUFBQjRBM0FBQUFCQUlRQUFFQTR2OXNKRWtBQVFEaS95YjJNd0FLQUFJQU5RQUFDZ0lBQkFBRUNnSUFBUUFOQWd3QUp2WXpBQUVBNHY4QUFBQUFEZ0lNQUd3a1NRQUJBT0wvQUFBQUFBOENEQUFtOWpNQVJ5NzMvd0FBQUFBQUFBZUFPQUFBQUFRQ0VBQUFBQThBcGhXWEFBQUFEd0JnNTRFQUNnQUNBRFlBQUFvQ0FBUUFCQW9DQUFFQURRSU1BR0RuZ1FBQUFBOEFBQUFBQUE0Q0RBQ21GWmNBQUFBUEFBQUFBQUFQQWd3QVlPZUJBRVl1SkFBQUFBQUFBQUFBQUFBQUFBQUFBQT09</t>
        </r>
      </text>
    </comment>
    <comment ref="K389" authorId="0">
      <text>
        <r>
          <rPr>
            <sz val="9"/>
            <color indexed="81"/>
            <rFont val="Tahoma"/>
            <family val="2"/>
          </rPr>
          <t>QzE5SDE5Q2xONHxNQVNURVIgU0hFRVRQaWN0dXJlIDQ5NXxWbXBEUkRBeE1EQUVBd0lCQUFBQUFBQUFBQUFBQUFDQUFBQUFBQU1BRmdBQUFFTm9aVzFFY21GM0lERXlMakF1TWk0eE1EYzJCQUlRQUFFQXB2K2dtSDMvelpNd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2QUFBQUJBSVFBQUFBQUFBQUFBQUFBSURHQkQvUG9RZ1dDQVFBQUFBa0FCZ0lCQUFBQUNRQUdRZ0FBQkFJQWdBQkFBOElBZ0FCQUFPQU5RQUFBQVFDRUFBQkFLYi9vSmg5LzgyVExRQnpZcHdBQklBQkFBQUFBQUlJQUFBQUhnQUFBQUFBQ2dBQ0FBSUFOd1FCQUFFQUFBU0FBZ0FBQUFBQ0NBQUFBQUFBQUFBQUFBb0FBZ0FEQUFJRUFnQUhBQ3NFQWdBQUFFZ0VBQUFHZ0FBQUFBQUFBZ2dBTTVNREFBQm8vUDhFQWhBQXpXejgvd0JvL1A4emt3TUFNNXNEQUNNSUFRQUFBZ2NDQUFBQUFBY05BQUVBQUFBREFHQUF5QUFEQUU0QUFBQUFCSUFEQUFBQUFBSUlBQUVBOGYvdEJPYi9DZ0FDQUFRQU53UUJBQUVBQUFTQUJBQUFBQUFDQ0FBQUFBQUEyZ25NL3dvQUFnQUZBRGNFQVFBQkFBQUVnQVVBQUFBQUFnZ0FBUUR4LzhjT3N2OEtBQUlBQmdBQUFBU0FCZ0FBQUFBQ0NBQUFBQUFBdEJPWS93b0FBZ0FIQUFBQUJJQUhBQUFBQUFJSUFBQUE4ZitnR0g3L0NnQUNBQWdBQUFBRWdBZ0FBQUFBQWdnQUFBRFQvNkFZZnY4S0FBSUFDUUFBQUFTQUNRQUFBQUFDQ0FBQUFNVC90Qk9ZL3dvQUFnQUtBQUFBQklBS0FBQUFBQUlJQUFFQTAvL0hEckwvQ2dBQ0FBc0FBQUFFZ0FzQUFBQUFBZ2dBQUFEeC94UDdHUUFLQUFJQURBQUFBQVNBREFBQUFBQUNDQUFBQUFBQUp2WXpBQW9BQWdBTkFBSUVBZ0FIQUNzRUFnQUFBRWdFQUFBR2dBQUFBQUFBQWdnQU01TURBQ1plTUFBRUFoQUF6V3o4L3laZU1BQXprd01BV1pFM0FDTUlBUUFBQWdjQ0FBQUFBQWNOQUFFQUFBQURBR0FBeUFBREFFNEFBQUFBQklBTkFBQUFBQUlJQUFFQThmODU4VTBBQ2dBQ0FBNEFBQUFFZ0E0QUFBQUFBZ2dBQVFEVC96bnhUUUFLQUFJQUR3QUNCQUlBQndBckJBSUFBQUJJQkFBQUJvQUFBQUFBQUFJSUFEU1Qxdjg1V1VvQUJBSVFBTTFzei84NVdVb0FOSlBXLzJ5TVVRQWpDQUVBQUFJSEFnQUFBQUFIRFFBQkFBQUFBd0JnQU1nQUF3Qk9BQUFBQUFTQUR3QUFBQUFDQ0FBQkFNVC9Kdll6QUFvQUFnQVFBQUFBQklBUUFBQUFBQUlJQUFFQXB2OG05ak1BQ2dBQ0FCRUFOd1FCQUFFQUFBU0FFUUFBQUFBQ0NBQUJBTlAvRS9zWkFBb0FBZ0FTQUFBQUJJQVNBQUFBQUFJSUFBQUF4UDhBQUFBQUNnQUNBQk1BQWdRQ0FCRUFLd1FDQUFBQVNBUUFBRGNFQVFBQkJvQUFBQUFBQUFJSUFBQ2d4LzhBR0FFQUJBSVFBQUJnd1ArYXNmZi9tcm5IL3dBWUFRQWpDQUVBL3dFSEFRRC9BZ2NDQUFBQUJRY0JBQU1BQnc0QUFRQUFBQU1BWUFESUFBTUFRMndBQUFBQUJJQVRBQUFBQUFJSUFBQUFBQUJNN0djQUNnQUNBQlFBQUFBRWdCUUFBQUFBQWdnQUFRRHgvMkRuZ1FBS0FBSUFGUUFBQUFTQUZRQUFBQUFDQ0FBQUFBQUFjK0tiQUFvQUFnQVdBQUFBQklBV0FBQUFBQUlJQUFBQUhnQno0cHNBQ2dBQ0FCY0FBQUFFZ0JjQUFBQUFBZ2dBQUFBdEFHRG5nUUFLQUFJQUdBQUFBQVNBR0FBQUFBQUNDQUFBQUI0QVRPeG5BQW9BQWdBWkFBSUVBZ0FIQUNzRUFnQUFBRWdFQUFBR2dBQUFBQUFBQWdnQU01TWhBRXhVWkFBRUFoQUF6R3dhQUV4VVpBQXpreUVBZ0lkckFDTUlBUUFBQWdjQ0FBQUFBQWNOQUFFQUFBQURBR0FBeUFBREFFNEFBQUFBQllBYUFBQUFDZ0FDQUJvQUJBWUVBQUVBQUFBRkJnUUFBZ0FBQUFvR0FRQUJBQUFGZ0JzQUFBQUtBQUlBR3dBRUJnUUFBZ0FBQUFVR0JBQURBQUFBQ2dZQkFBRUFBQVdBSEFBQUFBb0FBZ0FjQUFRR0JBQURBQUFBQlFZRUFBUUFBQUFLQmdFQUFRQUFCWUFkQUFBQUNnQUNBQjBBQkFZRUFBUUFBQUFGQmdRQUJRQUFBQW9HQVFBQkFBQUZnQjRBQUFBS0FBSUFIZ0FFQmdRQUJRQUFBQVVHQkFBR0FBQUFBQVlDQUlBQUFBQUZnQjhBQUFBS0FBSUFId0FFQmdRQUJnQUFBQVVHQkFBSEFBQUFBQVlDQUlBQUFBQUZnQ0FBQUFBS0FBSUFJQUFFQmdRQUJ3QUFBQVVHQkFBSUFBQUFBQVlDQUlBQUFBQUZnQ0VBQUFBS0FBSUFJUUFFQmdRQUNBQUFBQVVHQkFBSkFBQUFBQVlDQUlBQUFBQUZnQ0lBQUFBS0FBSUFJZ0FFQmdRQUNRQUFBQVVHQkFBS0FBQUFBQVlDQUlBQUFBQUZnQ01BQUFBS0FBSUFJd0FFQmdRQUJRQUFBQVVHQkFBS0FBQUFBQVlDQUlBQUFBQUZnQ1FBQUFBS0FBSUFKQUFFQmdRQUFnQUFBQVVHQkFBTEFBQUFDZ1lCQUFF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tCZ0VBQVFBQUJZQXFBQUFBQ2dBQ0FDb0FCQVlFQUE4QUFBQUZCZ1FBRVFBQUFBQUdBZ0NBQUFBQUJZQXJBQUFBQ2dBQ0FDc0FCQVlFQUFzQUFBQUZCZ1FBRVFBQUFBQUdBZ0NBQUFBQUJZQXNBQUFBQ2dBQ0FDd0FCQVlFQUJFQUFBQUZCZ1FBRWdBQUFBb0dBUUFCQUFBRmdDMEFBQUFLQUFJQUxRQUVCZ1FBRFFBQUFBVUdCQUFUQUFBQUFBQUZnQzRBQUFBS0FBSUFMZ0FFQmdRQUV3QUFBQVVHQkFBVUFBQUFBQVlDQUlBQUFBQUZnQzhBQUFBS0FBSUFMd0FFQmdRQUZBQUFBQVVHQkFBVkFBQUFBQVlDQUlBQUFBQUZnREFBQUFBS0FBSUFNQUFFQmdRQUZRQUFBQVVHQkFBV0FBQUFBQVlDQUlBQUFBQUZnREVBQUFBS0FBSUFNUUFFQmdRQUZnQUFBQVVHQkFBWEFBQUFBQVlDQUlBQUFBQUZnRElBQUFBS0FBSUFNZ0FFQmdRQUZ3QUFBQVVHQkFBWUFBQUFBQVlDQUlBQUFBQUZnRE1BQUFBS0FBSUFNd0FFQmdRQUV3QUFBQVVHQkFBWUFBQUFBQVlDQUlBQUFBQUhnRFlBQUFBRUFoQUFBQURpLy9wQnJmOEFBT0wvdEJPWS93b0FBZ0EwQUFBS0FnQUVBQVFLQWdBQkFBMENEQUMwRTVqL0FBRGkvd0FBQUFBT0Fnd0Era0d0L3dBQTR2OEFBQUFBRHdJTUFMUVRtUDlITHZmL0FBQUFBQUFBQjRBM0FBQUFCQUlRQUFFQTR2OXNKRWtBQVFEaS95YjJNd0FLQUFJQU5RQUFDZ0lBQkFBRUNnSUFBUUFOQWd3QUp2WXpBQUVBNHY4QUFBQUFEZ0lNQUd3a1NRQUJBT0wvQUFBQUFBOENEQUFtOWpNQVJ5NzMvd0FBQUFBQUFBZUFPQUFBQUFRQ0VBQUFBQThBcGhXWEFBQUFEd0JnNTRFQUNnQUNBRFlBQUFvQ0FBUUFCQW9DQUFFQURRSU1BR0RuZ1FBQUFBOEFBQUFBQUE0Q0RBQ21GWmNBQUFBUEFBQUFBQUFQQWd3QVlPZUJBRVl1SkFBQUFBQUFBQUFBQUFBQUFBQUFBQT09</t>
        </r>
      </text>
    </comment>
    <comment ref="J390" authorId="0">
      <text>
        <r>
          <rPr>
            <sz val="9"/>
            <color indexed="81"/>
            <rFont val="Tahoma"/>
            <family val="2"/>
          </rPr>
          <t>QzE3SDEyTjZPfE1BU1RFUiBTSEVFVFBpY3R1cmUgMzc3fFZtcERSREF4TURBRUF3SUJBQUFBQUFBQUFBQUFBQUNBQUFBQUFBTUFGZ0FBQUVOb1pXMUVjbUYzSURFeUxqQXVNaTR4TURjMkJBSVFBTTFzM3YvYWljdi96Wk5MQU1EdUF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0lNbkJJV0NBUUFBQUFrQUJnSUJBQUFBQ1FBR1FnQUFCQUlBZ0FCQUE4SUFnQUJBQU9BTmdBQUFBUUNFQUROYk43LzJvbkwvODJUU3dEQTdnSUJCSUFCQUFBQUFBSUlBQUFBOGY5TTdHY0FDZ0FDQUFJQUFnUUNBQWdBS3dRQ0FBQUFTQVFBQURjRUFRQUJCb0FBQUFBQUFBSUlBQUNnOVA5TUJHUUFCQUlRQUFCZzdmOU1CR1FBbXJuMC8wekVhd0FqQ0FFQUFBSUhBZ0FBQUFBSERRQUJBQUFBQXdCZ0FNZ0FBd0JQQUFBQUFBU0FBZ0FBQUFBQ0NBRC8vdzRBVE94bkFBb0FBZ0FEQUFBQUJJQURBQUFBQUFJSUFQLy9IUUE1OFUwQUNnQUNBQVFBQWdRQ0FBY0FLd1FDQUFFQVNBUUFBRGNFQVFBQkJvQUFBQUFBQUFJSUFET1RJUUE1V1VvQUJBSVFBTXhzR2dBNVdVb0FxdW9wQUd5TVVRQWpDQUVBQUFJSEFnQUFBQVVIQVFBRkJBY0dBQUlBQWdBREFBQUhEZ0FCQUFBQUF3QmdBTWdBQXdCT1NBQUFBQUFFZ0FRQUFBQUFBZ2dBLy84T0FDYjJNd0FLQUFJQUJRQUFBQVNBQlFBQUFBQUNDQUFBQVBIL0p2WXpBQW9BQWdBR0FBQUFCSUFHQUFBQUFBSUlBQUFBNHY4VCt4a0FDZ0FDQUFjQUFnUUNBQWNBS3dRQ0FBQUFTQVFBQUFhQUFBQUFBQUFDQ0FBMGsrWC9FMk1XQUFRQ0VBRE5iTjcvRTJNV0FEU1Q1ZjlHbGgwQUl3Z0JBQUFDQndJQUFBQUFCdzBBQVFBQUFBTUFZQURJQUFNQVRnQUFBQUFFZ0FjQUFBQUFBZ2dBQUFEeC93QUFBQUFLQUFJQUNBQUFBQVNBQ0FBQUFBQUNDQUFCQU9MLzdRVG0vd29BQWdBSkFBQUFCSUFKQUFBQUFBSUlBQUVBOGYvYUNjei9DZ0FDQUFvQUFBQUVnQW9BQUFBQUFnZ0FBQUFQQU5vSnpQOEtBQUlBQ3dBQUFBU0FDd0FBQUFBQ0NBQUFBQjRBN1FUbS93b0FBZ0FNQUFBQUJJQU1BQUFBQUFJSUFBQUFEd0FBQUFBQUNnQUNBQTBBQUFBRWdBMEFBQUFBQWdnQS8vOGRBQlA3R1FBS0FBSUFEZ0FBQUFTQURnQUFBQUFDQ0FELy94MEFZT2VCQUFvQUFnQVBBQUFBQklBUEFBQUFBQUlJQVAvL093Qmc1NEVBQ2dBQ0FCQUFBQUFFZ0JBQUFBQUFBZ2dBLy85S0FIUGltd0FLQUFJQUVRQUFBQVNBRVFBQUFBQUNDQUQvL3pzQWh0MjFBQW9BQWdBU0FBQUFCSUFTQUFBQUFBSUlBUC8vSFFDRzNiVUFDZ0FDQUJNQUFBQUVnQk1BQUFBQUFnZ0EvLzhPQUhQaW13QUtBQUlBRkFBQUFBU0FGQUFBQUFBQ0NBRC8vdzRBbWRqUEFBb0FBZ0FWQUFJRUFnQUhBQ3NFQWdBQUFFZ0VBQUFHZ0FBQUFBQUFBZ2dBTTVNU0FKbEF6QUFFQWhBQXpHd0xBSmxBekFBemt4SUF6WFBUQUNNSUFRQUFBZ2NDQUFBQUFBY05BQUVBQUFBREFHQUF5QUFEQUU0QUFBQUFCSUFWQUFBQUFBSUlBQk1xOGY5aCs5SUFDZ0FDQUJZQUFBQUVnQllBQUFBQUFnZ0FVTzNxLzQxVDhBQUtBQUlBRndBQ0JBSUFCd0FyQkFJQUFBQklCQUFBQm9BQUFBQUFBQUlJQUlPQTd2K051K3dBQkFJUUFCMWE1LytOdSt3QWc0RHUvOER1OHdBakNBRUFBQUlIQWdBQUFBQUhEUUFCQUFBQUF3QmdBTWdBQXdCT0FBQUFBQVNBRndBQUFBQUNDQUJpNkFRQWpWUC9BQW9BQWdBWUFBSUVBZ0FIQUNzRUFnQUFBRWdFQUFBR2dBQUFBQUFBQWdnQWxYc0lBSTI3K3dBRUFoQUFMMVVCQUkyNyt3Q1Zld2dBd080Q0FTTUlBUUFBQWdjQ0FBQUFBQWNOQUFFQUFBQURBR0FBeUFBREFFNEFBQUFBQklBWUFBQUFBQUlJQUx3ekd3Q2hRT3NBQ2dBQ0FCa0FBZ1FDQUFjQUt3UUNBQUFBU0FRQUFBYUFBQUFBQUFBQ0NBRHZ4aDRBb2FqbkFBUUNFQUNKb0JjQW9ham5BTy9HSGdEVTIrNEFJd2dCQUFBQ0J3SUFBQUFBQncwQUFRQUFBQU1BWUFESUFBTUFUZ0FBQUFBRmdCb0FBQUFLQUFJQUdnQUVCZ1FBQVFBQUFBVUdCQUFDQUFBQUFBWUNBQUlBQUFBRmdCc0FBQUFLQUFJQUd3QUVCZ1FBQWdBQUFBVUdCQUFEQUFBQUNnWUJBQUVBQUFXQUhBQUFBQW9BQWdBY0FBUUdCQUFEQUFBQUJRWUVBQVFBQUFBS0JnRUFBUUFBQllBZEFBQUFDZ0FDQUIwQUJBWUVBQVFBQUFBRkJnUUFCUUFBQUFBR0FnQ0FBQUFBQllBZUFBQUFDZ0FDQUI0QUJBWUVBQVVBQUFBRkJnUUFCZ0FBQUFBR0FnQ0FBQUFBQllBZkFBQUFDZ0FDQUI4QUJBWUVBQVlBQUFBRkJnUUFCd0FBQUFBR0FnQ0FBQUFBQllBZ0FBQUFDZ0FDQUNBQUJBWUVBQWNBQUFBRkJnUUFDQUFBQUFBR0FnQ0FBQUFBQllBaEFBQUFDZ0FDQUNFQUJBWUVBQWdBQUFBRkJnUUFDUUFBQUFBR0FnQ0FBQUFBQllBaUFBQUFDZ0FDQUNJQUJBWUVBQWtBQUFBRkJnUUFDZ0FBQUFBR0FnQ0FBQUFBQllBakFBQUFDZ0FDQUNNQUJBWUVBQW9BQUFBRkJnUUFDd0FBQUFBR0FnQ0FBQUFBQllBa0FBQUFDZ0FDQUNRQUJBWUVBQXNBQUFBRkJnUUFEQUFBQUFBR0FnQ0FBQUFBQllBbEFBQUFDZ0FDQUNVQUJBWUVBQWNBQUFBRkJnUUFEQUFBQUFBR0FnQ0FBQUFBQllBbUFBQUFDZ0FDQUNZQUJBWUVBQXdBQUFBRkJnUUFEUUFBQUFBR0FnQ0FBQUFBQllBbkFBQUFDZ0FDQUNjQUJBWUVBQVFBQUFBRkJnUUFEUUFBQUFBR0FnQ0FBQUFBQllBb0FBQUFDZ0FDQUNnQUJBWUVBQUlBQUFBRkJnUUFEZ0FBQUFvR0FRQUJBQUFGZ0NrQUFBQUtBQUlBS1FBRUJnUUFEZ0FBQUFVR0JBQVBBQUFBQUFZQ0FJQUFBQUFGZ0NvQUFBQUtBQUlBS2dBRUJnUUFEd0FBQUFVR0JBQVFBQUFBQUFZQ0FJQUFBQUFGZ0NzQUFBQUtBQUlBS3dBRUJnUUFFQUFBQUFVR0JBQVJBQUFBQUFZQ0FJQUFBQUFGZ0N3QUFBQUtBQUlBTEFBRUJnUUFFUUFBQUFVR0JBQVNBQUFBQUFZQ0FJQUFBQUFGZ0MwQUFBQUtBQUlBTFFBRUJnUUFFZ0FBQUFVR0JBQVRBQUFBQUFZQ0FJQUFBQUFGZ0M0QUFBQUtBQUlBTGdBRUJnUUFEZ0FBQUFVR0JBQVRBQUFBQUFZQ0FJQUFBQUFGZ0M4QUFBQUtBQUlBTHdBRUJnUUFFZ0FBQUFVR0JBQVVBQUFBQUFBRmdEQUFBQUFLQUFJQU1BQUVCZ1FBRkFBQUFBVUdCQUFWQUFBQUFBWUNBSUFBQUFBRmdERUFBQUFLQUFJQU1RQUVCZ1FBRlFBQUFBVUdCQUFXQUFBQUFBWUNBSUFBQUFBRmdESUFBQUFLQUFJQU1nQUVCZ1FBRmdBQUFBVUdCQUFYQUFBQUFBWUNBSUFBQUFBRmdETUFBQUFLQUFJQU13QUVCZ1FBRndBQUFBVUdCQUFZQUFBQUFBWUNBSUFBQUFBRmdEUUFBQUFLQUFJQU5BQUVCZ1FBRkFBQUFBVUdCQUFZQUFBQUFBWUNBSUFBQUFBSGdEY0FBQUFFQWhBQUFBQUFBRmtwTHdBQUFBQUFFL3NaQUFvQUFnQTFBQUFLQWdBRUFBUUtBZ0FCQUEwQ0RBQVQreGtBQUFBQUFBQUFBQUFPQWd3QVdTa3ZBQUFBQUFBQUFBQUFEd0lNQUJQN0dRQkdMaFVBQUFBQUFBQUFCNEE0QUFBQUJBSVFBQUFBQUFBME0vdi9BQUFBQU8wRTV2OEtBQUlBTmdBQUNnSUFCQUFFQ2dJQUFRQU5BZ3dBN1FUbS93QUFBQUFBQUFBQURnSU1BRFF6Ky84QUFBQUFBQUFBQUE4Q0RBRHRCT2IvUmk0VkFBQUFBQUFBQUFlQU9RQUFBQVFDRUFELy95d0F1UkN4QVAvL0xBQno0cHNBQ2dBQ0FEY0FBQW9DQUFRQUJBb0NBQUVBRFFJTUFIUGltd0QvL3l3QUFBQUFBQTRDREFDNUVMRUEvLzhzQUFBQUFBQVBBZ3dBYytLYkFFWXVRZ0FBQUFBQUFBQUhnRG9BQUFBRUFoQUFnRDBDQU5uSzlRQ0FQUUlBVi9MbEFBb0FBZ0E0QUJBQVJ3QUFBRlJvWlhKbElHbHpJR0VnZG1Gc1pXNWpaU0J2Y2lCamFHRnlaMlVnWlhKeWIzSWdjMjl0Wlhkb1pYSmxJR2x1SUhSb2FYTWdZWEp2YldGMGFXTWdjM2x6ZEdWdExnQUtBZ0FFQUFRS0FnQUJBQTBDREFCWDh1VUFnRDBDQUFBQUFBQU9BZ3dBMmNyMUFJQTlBZ0FBQUFBQUR3SU1BRmZ5NVFBQkZoSUFBQUFBQUFBQUFBQUFBQUFBQUFBPQ==</t>
        </r>
      </text>
    </comment>
    <comment ref="K390" authorId="0">
      <text>
        <r>
          <rPr>
            <b/>
            <sz val="9"/>
            <color indexed="81"/>
            <rFont val="Tahoma"/>
            <family val="2"/>
          </rPr>
          <t>QzE3SDEyTjZPfE1BU1RFUiBTSEVFVFBpY3R1cmUgNTE5fFZtcERSREF4TURBRUF3SUJBQUFBQUFBQUFBQUFBQUNBQUFBQUFBTUFGZ0FBQUVOb1pXMUVjbUYzSURFeUxqQXVNaTR4TURjMkNBQVRBQUFBVlc1MGFYUnNaV1FnUkc5amRXMWxiblFFQWhBQXpXemUvOXFKeS8vTWswc0F3TzRDQVFFSkNBQUFnQllBQUFBR0FBSUpDQUFBUURFQkFNRFZBQTBJQVFBQkNBY0JBQUU2QkFFQUFUc0VBUUFBUlFRQkFBRThCQUVBQUF3R0FRQUJEd1lCQUFFTkJnRUFBRUlFQVFBQVF3UUJBQUJFQkFFQUFBNElBZ0FLQmdvSUNBQURBR0FBeUFBREFBc0lDQUFFQUFBQThBQURBQWtJQkFBenN3SUFDQWdFQUFBQUFnQUhDQVFBQUFBQkFBWUlCQUFBQUFRQUJRZ0VBQUFBSGdBRUNBSUFlQUFEQ0FRQUFBQjRBQ01JQVFBRkRBZ0JBQUFvQ0FFQUFTa0lBUUFCS2dnQkFBRUNDQkFBQUFBa0FBQUFKQUFBQUNRQUFBQWtBQUVEQWdBQUFBSURBZ0FCQUFBRERnQUNBUC8vLy8vLy93QUFBQUFBQUFBQkpBQUFBQUlBQXdEa0JBVUFRWEpwWVd3RUFPUUVEd0JVYVcxbGN5Qk9aWGNnVW05dFlXNEJnRDRBQUFBRUFoQUFBQUFBQUFBQUFBQUFnTVlFNGd5Y0VoWUlCQUFBQUNRQUdBZ0VBQUFBSkFBWkNBQUFFQWdDQUFFQUR3Z0NBQUVBQTRBMkFBQUFCQUlRQU0xczN2L2FpY3YvekpOTEFNRHVBZ0VFZ0FFQUFBQUFBZ2dBQUFEeC8wenNad0FLQUFJQUFnQUNCQUlBQ0FBckJBSUFBQUJJQkFBQU53UUJBQUVHZ0FBQUFBQUFBZ2dBQUtEMC8wd0VaQUFFQWhBQUFHRHQvMHdFWkFDYXVmVC9UTVJyQUNNSUFRQUFBZ2NDQUFBQUFBY05BQUVBQUFBREFHQUF5QUFEQUU4QUFBQUFCSUFDQUFBQUFBSUlBUC8vRGdCTTdHY0FDZ0FDQUFNQUFBQUVnQU1BQUFBQUFnZ0EvLzhkQURueFRRQUtBQUlBQkFBQ0JBSUFCd0FyQkFJQUFRQklCQUFBTndRQkFBRUdnQUFBQUFBQUFnZ0FNcE1oQURsWlNnQUVBaEFBeTJ3YUFEbFpTZ0NwNmlrQWJJeFJBQ01JQVFBQUFnY0NBQUFBQlFjQkFBVUVCd1lBQWdBQ0FBTUFBQWNPQUFFQUFBQURBR0FBeUFBREFFNUlBQUFBQUFTQUJBQUFBQUFDQ0FELy93NEFKdll6QUFvQUFnQUZBQUFBQklBRkFBQUFBQUlJQUFBQThmOG05ak1BQ2dBQ0FBWUFOd1FCQUFFQUFBU0FCZ0FBQUFBQ0NBQUFBT0wvRS9zWkFBb0FBZ0FIQUFJRUFnQUhBQ3NFQWdBQUFFZ0VBQUEzQkFFQUFRYUFBQUFBQUFBQ0NBQTBrK1gvRTJNV0FBUUNFQUROYk43L0UyTVdBRFNUNWY5R2xoMEFJd2dCQUFBQ0J3SUFBQUFBQncwQUFRQUFBQU1BWUFESUFBTUFUZ0FBQUFBRWdBY0FBQUFBQWdnQUFBRHgvd0FBQUFBS0FBSUFDQUFBQUFTQUNBQUFBQUFDQ0FBQkFPTC83UVRtL3dvQUFnQUpBRGNFQVFBQkFBQUVnQWtBQUFBQUFnZ0FBUUR4LzlvSnpQOEtBQUlBQ2dBM0JBRUFBUUFBQklBS0FBQUFBQUlJQUFBQUR3RGFDY3ovQ2dBQ0FBc0FOd1FCQUFFQUFBU0FDd0FBQUFBQ0NBQUFBQjRBN1FUbS93b0FBZ0FNQURjRUFRQUJBQUFFZ0F3QUFBQUFBZ2dBQUFBUEFBQUFBQUFLQUFJQURRQUFBQVNBRFFBQUFBQUNDQUQvL3gwQUUvc1pBQW9BQWdBT0FEY0VBUUFCQUFBRWdBNEFBQUFBQWdnQS8vOGRBR0RuZ1FBS0FBSUFEd0FBQUFTQUR3QUFBQUFDQ0FELy96c0FZT2VCQUFvQUFnQVFBRGNFQVFBQkFBQUVnQkFBQUFBQUFnZ0EvLzlLQUhQaW13QUtBQUlBRVFBM0JBRUFBUUFBQklBUkFBQUFBQUlJQVAvL093Q0czYlVBQ2dBQ0FCSUFOd1FCQUFFQUFBU0FFZ0FBQUFBQ0NBRC8veDBBaHQyMUFBb0FBZ0FUQUFBQUJJQVRBQUFBQUFJSUFQLy9EZ0J6NHBzQUNnQUNBQlFBTndRQkFBRUFBQVNBRkFBQUFBQUNDQUQvL3c0QW1kalBBQW9BQWdBVkFBSUVBZ0FIQUNzRUFnQUFBRWdFQUFBR2dBQUFBQUFBQWdnQU1wTVNBSmxBekFBRUFoQUF5MndMQUpsQXpBQXlreElBekhQVEFDTUlBUUFBQWdjQ0FBQUFBQWNOQUFFQUFBQURBR0FBeUFBREFFNEFBQUFBQklBVkFBQUFBQUlJQUJNcThmOWgrOUlBQ2dBQ0FCWUFOd1FCQUFFQUFBU0FGZ0FBQUFBQ0NBQlE3ZXIvalZQd0FBb0FBZ0FYQUFJRUFnQUhBQ3NFQWdBQUFFZ0VBQUEzQkFFQUFRYUFBQUFBQUFBQ0NBQ0VnTzcvamJ2c0FBUUNFQUFkV3VmL2pidnNBSVNBN3YvQTd2TUFJd2dCQUFBQ0J3SUFBQUFBQncwQUFRQUFBQU1BWUFESUFBTUFUZ0FBQUFBRWdCY0FBQUFBQWdnQVl1Z0VBSTFUL3dBS0FBSUFHQUFDQkFJQUJ3QXJCQUlBQUFCSUJBQUFOd1FCQUFFR2dBQUFBQUFBQWdnQWxYc0lBSTI3K3dBRUFoQUFMbFVCQUkyNyt3Q1Zld2dBd080Q0FTTUlBUUFBQWdjQ0FBQUFBQWNOQUFFQUFBQURBR0FBeUFBREFFNEFBQUFBQklBWUFBQUFBQUlJQUx3ekd3Q2hRT3NBQ2dBQ0FCa0FBZ1FDQUFjQUt3UUNBQUFBU0FRQUFEY0VBUUFCQm9BQUFBQUFBQUlJQU8vR0hnQ2hxT2NBQkFJUUFJaWdGd0NocU9jQTc4WWVBTlRiN2dBakNBRUFBQUlIQWdBQUFBQUhEUUFCQUFBQUF3QmdBTWdBQXdCT0FBQUFBQVdBR2dBQUFBb0FBZ0FhQUFRR0JBQUJBQUFBQlFZRUFBSUFBQUFBQmdJQUFnQUFBQVdBR3dBQUFBb0FBZ0FiQUFRR0JBQUNBQUFBQlFZRUFBTUFBQUFLQmdFQUFRQUFCWUFjQUFBQUNnQUNBQndBQkFZRUFBTUFBQUFGQmdRQUJBQUFBQW9HQVFBQkFBQUZnQjBBQUFBS0FBSUFIUUFFQmdRQUJBQUFBQVVHQkFBRkFBQUFBQVlDQUlBQUNnWUJBQUVBQUFXQUhnQUFBQW9BQWdBZUFBUUdCQUFGQUFBQUJRWUVBQVlBQUFBQUJnSUFnQUFLQmdFQUFRQUFCWUFmQUFBQUNnQUNBQjhBQkFZRUFBWUFBQUFGQmdRQUJ3QUFBQUFHQWdDQUFBb0dBUUFCQUFBRmdDQUFBQUFLQUFJQUlBQUVCZ1FBQndBQUFBVUdCQUFJQUFBQUFBWUNBSUFBQ2dZQkFBRUFBQVdBSVFBQUFBb0FBZ0FoQUFRR0JBQUlBQUFBQlFZRUFBa0FBQUFBQmdJQWdBQUtCZ0VBQVFBQUJZQWlBQUFBQ2dBQ0FDSUFCQVlFQUFrQUFBQUZCZ1FBQ2dBQUFBQUdBZ0NBQUFvR0FRQUJBQUFGZ0NNQUFBQUtBQUlBSXdBRUJnUUFDZ0FBQUFVR0JBQUxBQUFBQUFZQ0FJQUFDZ1lCQUFFQUFBV0FKQUFBQUFvQUFnQWtBQVFHQkFBTEFBQUFCUVlFQUF3QUFBQUFCZ0lBZ0FBS0JnRUFBUUFBQllBbEFBQUFDZ0FDQUNVQUJBWUVBQWNBQUFBRkJnUUFEQUFBQUFBR0FnQ0FBQW9HQVFBQkFBQUZnQ1lBQUFBS0FBSUFKZ0FFQmdRQURBQUFBQVVHQkFBTkFBQUFBQVlDQUlBQUNnWUJBQUVBQUFXQUp3QUFBQW9BQWdBbkFBUUdCQUFFQUFBQUJRWUVBQTBBQUFBQUJnSUFnQUFLQmdFQUFRQUFCWUFvQUFBQUNnQUNBQ2dBQkFZRUFBSUFBQUFGQmdRQURnQUFBQW9HQVFBQkFBQUZnQ2tBQUFBS0FBSUFLUUFFQmdRQURnQUFBQVVHQkFBUEFBQUFBQVlDQUlBQUNnWUJBQUVBQUFXQUtnQUFBQW9BQWdBcUFBUUdCQUFQQUFBQUJRWUVBQkFBQUFBQUJnSUFnQUFLQmdFQUFRQUFCWUFyQUFBQUNnQUNBQ3NBQkFZRUFCQUFBQUFGQmdRQUVRQUFBQUFHQWdDQUFBb0dBUUFCQUFBRmdDd0FBQUFLQUFJQUxBQUVCZ1FBRVFBQUFBVUdCQUFTQUFBQUFBWUNBSUFBQ2dZQkFBRUFBQVdBTFFBQUFBb0FBZ0F0QUFRR0JBQVNBQUFBQlFZRUFCTUFBQUFBQmdJQWdBQUtCZ0VBQVFBQUJZQXVBQUFBQ2dBQ0FDNEFCQVlFQUE0QUFBQUZCZ1FBRXdBQUFBQUdBZ0NBQUFvR0FRQUJBQUFGZ0M4QUFBQUtBQUlBTHdBRUJnUUFFZ0FBQUFVR0JBQVVBQUFBQ2dZQkFBRUFBQVdBTUFBQUFBb0FBZ0F3QUFRR0JBQVVBQUFBQlFZRUFCVUFBQUFBQmdJQWdBQUtCZ0VBQVFBQUJZQXhBQUFBQ2dBQ0FERUFCQVlFQUJVQUFBQUZCZ1FBRmdBQUFBQUdBZ0NBQUFvR0FRQUJBQUFGZ0RJQUFBQUtBQUlBTWdBRUJnUUFGZ0FBQUFVR0JBQVhBQUFBQUFZQ0FJQUFDZ1lCQUFFQUFBV0FNd0FBQUFvQUFnQXpBQVFHQkFBWEFBQUFCUVlFQUJnQUFBQUFCZ0lBZ0FBS0JnRUFBUUFBQllBMEFBQUFDZ0FDQURRQUJBWUVBQlFBQUFBRkJnUUFHQUFBQUFBR0FnQ0FBQW9HQVFBQkFBQUhnRGNBQUFBRUFoQUFBQUFBQUZrcEx3QUFBQUFBRS9zWkFBb0FBZ0ExQUFBS0FnQUVBQVFLQWdBQkFBMENEQUFUK3hrQUFBQUFBQUFBQUFBT0Fnd0FXU2t2QUFBQUFBQUFBQUFBRHdJTUFCUDdHUUJHTGhVQUFBQUFBQUFBQjRBNEFBQUFCQUlRQUFBQUFBQTBNL3YvQUFBQUFPMEU1djhLQUFJQU5nQUFDZ0lBQkFBRUNnSUFBUUFOQWd3QTdRVG0vd0FBQUFBQUFBQUFEZ0lNQURReisvOEFBQUFBQUFBQUFBOENEQUR0Qk9iL1JpNFZBQUFBQUFBQUFBZUFPUUFBQUFRQ0VBRC8veXdBdVJDeEFQLy9MQUJ6NHBzQUNnQUNBRGNBQUFvQ0FBUUFCQW9DQUFFQURRSU1BSFBpbXdELy95d0FBQUFBQUE0Q0RBQzVFTEVBLy84c0FBQUFBQUFQQWd3QWMrS2JBRVl1UWdBQUFBQUFBQUFIZ0RvQUFBQUVBaEFBZ0QwQ0FObks5UUNBUFFJQVYvTGxBQW9BQWdBNEFCQUFSd0FBQUZSb1pYSmxJR2x6SUdFZ2RtRnNaVzVqWlNCdmNpQmphR0Z5WjJVZ1pYSnliM0lnYzI5dFpYZG9aWEpsSUdsdUlIUm9hWE1nWVhKdmJXRjBhV01nYzNsemRHVnRMZ0FLQWdBRUFBUUtBZ0FCQUEwQ0RBQlg4dVVBZ0QwQ0FBQUFBQUFPQWd3QTJjcjFBSUE5QWdBQUFBQUFEd0lNQUZmeTVRQUJGaElBQUFBQUFBQUFBQUFBQUFBQUFBQT0=</t>
        </r>
      </text>
    </comment>
    <comment ref="J391" authorId="0">
      <text>
        <r>
          <rPr>
            <sz val="9"/>
            <color indexed="81"/>
            <rFont val="Tahoma"/>
            <family val="2"/>
          </rPr>
          <t>QzlINUJyQ2xOM09TMnxNQVNURVIgU0hFRVRQaWN0dXJlIDY2MXxWbXBEUkRBeE1EQUVBd0lCQUFBQUFBQUFBQUFBQUFDQUFBQUFBQU1BRmdBQUFFTm9aVzFFY21GM0lERXlMakF1TWk0eE1EYzJCQUlRQUIxYXEvOHROYW4vbWJrU0FMUy9w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xQUFBQUJBSVFBQUFBQUFBQUFBQUFBSURHQk1BeGpRY1dDQVFBQUFBa0FCZ0lCQUFBQUNRQUdRZ0FBQkFJQWdBQkFBOElBZ0FCQUFPQUpnQUFBQVFDRUFBZFdxdi9MVFdwLzVtNUVnQzB2NlVBQklBQkFBQUFBQUlJQUNvTHpQOGJRcHNBQ2dBQ0FBSUFBZ1FDQUJBQUt3UUNBQUVBU0FRQUFEY0VBUUFCQm9BQUFBQUFBQUlJQUNxcnovOGI1cGNBQkFJUUFDcHJ5UDhiNXBjQXhNVFAvN1MvcFFBakNBRUFBQUlIQWdBQUFBVUhBUUFCQUFjT0FBRUFBQUFEQUdBQXlBQURBRk5JQUFBQUFBU0FBZ0FBQUFBQ0NBQmo2TWovTFd4OUFBb0FBZ0FEQUFBQUJJQURBQUFBQUFJSUFGRHRydjh0Ykc0QUNnQUNBQVFBQWdRQ0FBY0FLd1FDQUFBQVNBUUFBQWFBQUFBQUFBQUNDQUNEZ0xML0xkUnFBQVFDRUFBZFdxdi9MZFJxQUlPQXN2OWdCM0lBSXdnQkFBQUNCd0lBQUFBQUJ3MEFBUUFBQUFNQVlBRElBQU1BVGdBQUFBQUVnQVFBQUFBQUFnZ0FFeXExL3dBVVVRQUtBQUlBQlFBQ0JBSUFCd0FyQkFJQUFBQklCQUFBQm9BQUFBQUFBQUlJQUVhOXVQOEFmRTBBQkFJUUFPQ1dzZjhBZkUwQVJyMjQvelN2VkFBakNBRUFBQUlIQWdBQUFBQUhEUUFCQUFBQUF3QmdBTWdBQXdCT0FBQUFBQVNBQlFBQUFBQUNDQUFBQU5QL09mRk5BQW9BQWdBR0FBQUFCSUFHQUFBQUFBSUlBQUFBNHY4bTlqTUFDZ0FDQUFjQUFnUUNBQWNBS3dRQ0FBRUFTQVFBQURjRUFRQUJCb0FBQUFBQUFBSUlBRFNUNWY4bVhqQUFCQUlRQU0xczN2OG1YakFBcStydC8xbVJOd0FqQ0FFQUFBSUhBZ0FBQUFVSEFRQUZCQWNHQUFJQUFnQURBQUFIRGdBQkFBQUFBd0JnQU1nQUF3Qk9TQUFBQUFBRWdBY0FBQUFBQWdnQUFBRFQveFA3R1FBS0FBSUFDQUFBQUFTQUNBQUFBQUFDQ0FBQUFMWC9FL3NaQUFvQUFnQUpBQUlFQWdBSUFDc0VBZ0FBQUVnRUFBQTNCQUVBQVFhQUFBQUFBQUFDQ0FBQW9Mai9FeE1XQUFRQ0VBQUFZTEgvRXhNV0FKcTV1UDhUMHgwQUl3Z0JBQUFDQndJQUFBQUFCdzBBQVFBQUFBTUFZQURJQUFNQVR3QUFBQUFFZ0FrQUFBQUFBZ2dBQUFEaS93QUFBQUFLQUFJQUNnQUFBQVNBQ2dBQUFBQUNDQUFBQU5QLzdRVG0vd29BQWdBTEFBQUFCSUFMQUFBQUFBSUlBQUVBNHYvYUNjei9DZ0FDQUF3QUFBQUVnQXdBQUFBQUFnZ0FBUURULzhjT3N2OEtBQUlBRFFBQ0JBSUFJd0FyQkFJQUFBQklCQUFBTndRQkFBRUdnQUFBQUFBQUFnZ0FOSlBXLzhkT3MvOEVBaEFBeld6UC95MDFxZjgwazliL3gwNnoveU1JQVFEL0FRY0JBUDhDQndJQUFBQUZCd0VBQXdBSERnQUJBQUFBQXdCZ0FNZ0FBd0JDY2dBQUFBQUVnQTBBQUFBQUFnZ0FBQUFBQU5vSnpQOEtBQUlBRGdBQUFBU0FEZ0FBQUFBQ0NBRC8vdzRBN1FUbS93b0FBZ0FQQUFBQUJJQVBBQUFBQUFJSUFBQUFBQUFBQUFBQUNnQUNBQkFBQUFBRWdCQUFBQUFBQWdnQS8vOE9BQlA3R1FBS0FBSUFFUUFDQkFJQUVRQXJCQUlBQUFCSUJBQUFOd1FCQUFFR2dBQUFBQUFBQWdnQUFLQVNBQk5qRmdBRUFoQUFBR0FMQUJOakZnQ1p1UklBZWNrZkFDTUlBUUFBQWdjQ0FBQUFCUWNCQUFFQUJ3NEFBUUFBQUFNQVlBRElBQU1BUTJ3QUFBQUFCSUFSQUFBQUFBSUlBTDB6My85QldXa0FDZ0FDQUJJQUFnUUNBQkFBS3dRQ0FBQUFTQVFBQUFhQUFBQUFBQUFDQ0FDOTArTC9RZjFsQUFRQ0VBQzlrOXYvUWYxbEFGZnQ0ditubzJ3QUl3Z0JBQUFDQndJQUFBQUFCdzBBQVFBQUFBTUFZQURJQUFNQVV3QUFBQUFGZ0JNQUFBQUtBQUlBRXdBRUJnUUFBUUFBQUFVR0JBQUNBQUFBQ2dZQkFBRUFBQVdBRkFBQUFBb0FBZ0FVQUFRR0JBQUNBQUFBQlFZRUFBTUFBQUFBQmdJQWdBQUFBQVdBRlFBQUFBb0FBZ0FWQUFRR0JBQURBQUFBQlFZRUFBUUFBQUFBQmdJQWdBQUFBQVdBRmdBQUFBb0FBZ0FXQUFRR0JBQUVBQUFBQlFZRUFBVUFBQUFBQmdJQWdBQUFBQVdBRndBQUFBb0FBZ0FYQUFRR0JBQUZBQUFBQlFZRUFBWUFBQUFLQmdFQUFRQUFCWUFZQUFBQUNnQUNBQmdBQkFZRUFBWUFBQUFGQmdRQUJ3QUFBQW9HQVFBQkFBQUZnQmtBQUFBS0FBSUFHUUFFQmdRQUJ3QUFBQVVHQkFBSUFBQUFBQVlDQUFJQUFBQUZnQm9BQUFBS0FBSUFHZ0FFQmdRQUJ3QUFBQVVHQkFBSkFBQUFDZ1lCQUFFQUFBV0FHd0FBQUFvQUFnQWJBQVFHQkFBSkFBQUFCUVlFQUFvQUFBQUFCZ0lBZ0FBQUFBV0FIQUFBQUFvQUFnQWNBQVFHQkFBS0FBQUFCUVlFQUFzQUFBQUFCZ0lBZ0FBQUFBV0FIUUFBQUFvQUFnQWRBQVFHQkFBTEFBQUFCUVlFQUF3QUFBQUtCZ0VBQVFBQUJZQWVBQUFBQ2dBQ0FCNEFCQVlFQUFzQUFBQUZCZ1FBRFFBQUFBQUdBZ0NBQUFBQUJZQWZBQUFBQ2dBQ0FCOEFCQVlFQUEwQUFBQUZCZ1FBRGdBQUFBQUdBZ0NBQUFBQUJZQWdBQUFBQ2dBQ0FDQUFCQVlFQUE0QUFBQUZCZ1FBRHdBQUFBQUdBZ0NBQUFBQUJZQWhBQUFBQ2dBQ0FDRUFCQVlFQUFrQUFBQUZCZ1FBRHdBQUFBQUdBZ0NBQUFBQUJZQWlBQUFBQ2dBQ0FDSUFCQVlFQUE4QUFBQUZCZ1FBRUFBQUFBb0dBUUFCQUFBRmdDTUFBQUFLQUFJQUl3QUVCZ1FBQlFBQUFBVUdCQUFSQUFBQUFBWUNBSUFBQUFBRmdDUUFBQUFLQUFJQUpBQUVCZ1FBQWdBQUFBVUdCQUFSQUFBQUFBWUNBSUFBQUFBSGdDY0FBQUFFQWhBQWdUM0cvM25qY3dDQlBjYi85d3BrQUFvQUFnQWxBQUFLQWdBRUFBUUtBZ0FCQUEwQ0RBRDNDbVFBZ1QzRy93QUFBQUFPQWd3QWVlTnpBSUU5eHY4QUFBQUFEd0lNQVBjS1pBQUNGdGIvQUFBQUFBQUFCNEFvQUFBQUJBSVFBQUFBOGY4ME0vdi9BQUR4LyswRTV2OEtBQUlBSmdBQUNnSUFCQUFFQ2dJQUFRQU5BZ3dBN1FUbS93QUE4ZjhBQUFBQURnSU1BRFF6Ky84QUFQSC9BQUFBQUE4Q0RBRHRCT2IvUmk0R0FBQUFBQUFBQUFBQUFBQUFBQUFB</t>
        </r>
      </text>
    </comment>
    <comment ref="K391" authorId="0">
      <text>
        <r>
          <rPr>
            <sz val="9"/>
            <color indexed="81"/>
            <rFont val="Tahoma"/>
            <family val="2"/>
          </rPr>
          <t>QzlINUJyQ2xOM09TMnxNQVNURVIgU0hFRVRQaWN0dXJlIDY2MXxWbXBEUkRBeE1EQUVBd0lCQUFBQUFBQUFBQUFBQUFDQUFBQUFBQU1BRmdBQUFFTm9aVzFFY21GM0lERXlMakF1TWk0eE1EYzJCQUlRQUIxYXEvOHROYW4vbWJrU0FMUy9w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xQUFBQUJBSVFBQUFBQUFBQUFBQUFBSURHQk1BeGpRY1dDQVFBQUFBa0FCZ0lCQUFBQUNRQUdRZ0FBQkFJQWdBQkFBOElBZ0FCQUFPQUpnQUFBQVFDRUFBZFdxdi9MVFdwLzVtNUVnQzB2NlVBQklBQkFBQUFBQUlJQUNvTHpQOGJRcHNBQ2dBQ0FBSUFBZ1FDQUJBQUt3UUNBQUVBU0FRQUFEY0VBUUFCQm9BQUFBQUFBQUlJQUNxcnovOGI1cGNBQkFJUUFDcHJ5UDhiNXBjQXhNVFAvN1MvcFFBakNBRUFBQUlIQWdBQUFBVUhBUUFCQUFjT0FBRUFBQUFEQUdBQXlBQURBRk5JQUFBQUFBU0FBZ0FBQUFBQ0NBQmo2TWovTFd4OUFBb0FBZ0FEQUFBQUJJQURBQUFBQUFJSUFGRHRydjh0Ykc0QUNnQUNBQVFBQWdRQ0FBY0FLd1FDQUFBQVNBUUFBQWFBQUFBQUFBQUNDQUNEZ0xML0xkUnFBQVFDRUFBZFdxdi9MZFJxQUlPQXN2OWdCM0lBSXdnQkFBQUNCd0lBQUFBQUJ3MEFBUUFBQUFNQVlBRElBQU1BVGdBQUFBQUVnQVFBQUFBQUFnZ0FFeXExL3dBVVVRQUtBQUlBQlFBQ0JBSUFCd0FyQkFJQUFBQklCQUFBQm9BQUFBQUFBQUlJQUVhOXVQOEFmRTBBQkFJUUFPQ1dzZjhBZkUwQVJyMjQvelN2VkFBakNBRUFBQUlIQWdBQUFBQUhEUUFCQUFBQUF3QmdBTWdBQXdCT0FBQUFBQVNBQlFBQUFBQUNDQUFBQU5QL09mRk5BQW9BQWdBR0FBQUFCSUFHQUFBQUFBSUlBQUFBNHY4bTlqTUFDZ0FDQUFjQUFnUUNBQWNBS3dRQ0FBRUFTQVFBQURjRUFRQUJCb0FBQUFBQUFBSUlBRFNUNWY4bVhqQUFCQUlRQU0xczN2OG1YakFBcStydC8xbVJOd0FqQ0FFQUFBSUhBZ0FBQUFVSEFRQUZCQWNHQUFJQUFnQURBQUFIRGdBQkFBQUFBd0JnQU1nQUF3Qk9TQUFBQUFBRWdBY0FBQUFBQWdnQUFBRFQveFA3R1FBS0FBSUFDQUFBQUFTQUNBQUFBQUFDQ0FBQUFMWC9FL3NaQUFvQUFnQUpBQUlFQWdBSUFDc0VBZ0FBQUVnRUFBQTNCQUVBQVFhQUFBQUFBQUFDQ0FBQW9Mai9FeE1XQUFRQ0VBQUFZTEgvRXhNV0FKcTV1UDhUMHgwQUl3Z0JBQUFDQndJQUFBQUFCdzBBQVFBQUFBTUFZQURJQUFNQVR3QUFBQUFFZ0FrQUFBQUFBZ2dBQUFEaS93QUFBQUFLQUFJQUNnQUFBQVNBQ2dBQUFBQUNDQUFBQU5QLzdRVG0vd29BQWdBTEFBQUFCSUFMQUFBQUFBSUlBQUVBNHYvYUNjei9DZ0FDQUF3QUFBQUVnQXdBQUFBQUFnZ0FBUURULzhjT3N2OEtBQUlBRFFBQ0JBSUFJd0FyQkFJQUFBQklCQUFBTndRQkFBRUdnQUFBQUFBQUFnZ0FOSlBXLzhkT3MvOEVBaEFBeld6UC95MDFxZjgwazliL3gwNnoveU1JQVFEL0FRY0JBUDhDQndJQUFBQUZCd0VBQXdBSERnQUJBQUFBQXdCZ0FNZ0FBd0JDY2dBQUFBQUVnQTBBQUFBQUFnZ0FBQUFBQU5vSnpQOEtBQUlBRGdBQUFBU0FEZ0FBQUFBQ0NBRC8vdzRBN1FUbS93b0FBZ0FQQUFBQUJJQVBBQUFBQUFJSUFBQUFBQUFBQUFBQUNnQUNBQkFBQUFBRWdCQUFBQUFBQWdnQS8vOE9BQlA3R1FBS0FBSUFFUUFDQkFJQUVRQXJCQUlBQUFCSUJBQUFOd1FCQUFFR2dBQUFBQUFBQWdnQUFLQVNBQk5qRmdBRUFoQUFBR0FMQUJOakZnQ1p1UklBZWNrZkFDTUlBUUFBQWdjQ0FBQUFCUWNCQUFFQUJ3NEFBUUFBQUFNQVlBRElBQU1BUTJ3QUFBQUFCSUFSQUFBQUFBSUlBTDB6My85QldXa0FDZ0FDQUJJQUFnUUNBQkFBS3dRQ0FBQUFTQVFBQUFhQUFBQUFBQUFDQ0FDOTArTC9RZjFsQUFRQ0VBQzlrOXYvUWYxbEFGZnQ0ditubzJ3QUl3Z0JBQUFDQndJQUFBQUFCdzBBQVFBQUFBTUFZQURJQUFNQVV3QUFBQUFGZ0JNQUFBQUtBQUlBRXdBRUJnUUFBUUFBQUFVR0JBQUNBQUFBQ2dZQkFBRUFBQVdBRkFBQUFBb0FBZ0FVQUFRR0JBQUNBQUFBQlFZRUFBTUFBQUFBQmdJQWdBQUFBQVdBRlFBQUFBb0FBZ0FWQUFRR0JBQURBQUFBQlFZRUFBUUFBQUFBQmdJQWdBQUFBQVdBRmdBQUFBb0FBZ0FXQUFRR0JBQUVBQUFBQlFZRUFBVUFBQUFBQmdJQWdBQUFBQVdBRndBQUFBb0FBZ0FYQUFRR0JBQUZBQUFBQlFZRUFBWUFBQUFLQmdFQUFRQUFCWUFZQUFBQUNnQUNBQmdBQkFZRUFBWUFBQUFGQmdRQUJ3QUFBQW9HQVFBQkFBQUZnQmtBQUFBS0FBSUFHUUFFQmdRQUJ3QUFBQVVHQkFBSUFBQUFBQVlDQUFJQUFBQUZnQm9BQUFBS0FBSUFHZ0FFQmdRQUJ3QUFBQVVHQkFBSkFBQUFDZ1lCQUFFQUFBV0FHd0FBQUFvQUFnQWJBQVFHQkFBSkFBQUFCUVlFQUFvQUFBQUFCZ0lBZ0FBQUFBV0FIQUFBQUFvQUFnQWNBQVFHQkFBS0FBQUFCUVlFQUFzQUFBQUFCZ0lBZ0FBQUFBV0FIUUFBQUFvQUFnQWRBQVFHQkFBTEFBQUFCUVlFQUF3QUFBQUtCZ0VBQVFBQUJZQWVBQUFBQ2dBQ0FCNEFCQVlFQUFzQUFBQUZCZ1FBRFFBQUFBQUdBZ0NBQUFBQUJZQWZBQUFBQ2dBQ0FCOEFCQVlFQUEwQUFBQUZCZ1FBRGdBQUFBQUdBZ0NBQUFBQUJZQWdBQUFBQ2dBQ0FDQUFCQVlFQUE0QUFBQUZCZ1FBRHdBQUFBQUdBZ0NBQUFBQUJZQWhBQUFBQ2dBQ0FDRUFCQVlFQUFrQUFBQUZCZ1FBRHdBQUFBQUdBZ0NBQUFBQUJZQWlBQUFBQ2dBQ0FDSUFCQVlFQUE4QUFBQUZCZ1FBRUFBQUFBb0dBUUFCQUFBRmdDTUFBQUFLQUFJQUl3QUVCZ1FBQlFBQUFBVUdCQUFSQUFBQUFBWUNBSUFBQUFBRmdDUUFBQUFLQUFJQUpBQUVCZ1FBQWdBQUFBVUdCQUFSQUFBQUFBWUNBSUFBQUFBSGdDY0FBQUFFQWhBQWdUM0cvM25qY3dDQlBjYi85d3BrQUFvQUFnQWxBQUFLQWdBRUFBUUtBZ0FCQUEwQ0RBRDNDbVFBZ1QzRy93QUFBQUFPQWd3QWVlTnpBSUU5eHY4QUFBQUFEd0lNQVBjS1pBQUNGdGIvQUFBQUFBQUFCNEFvQUFBQUJBSVFBQUFBOGY4ME0vdi9BQUR4LyswRTV2OEtBQUlBSmdBQUNnSUFCQUFFQ2dJQUFRQU5BZ3dBN1FUbS93QUE4ZjhBQUFBQURnSU1BRFF6Ky84QUFQSC9BQUFBQUE4Q0RBRHRCT2IvUmk0R0FBQUFBQUFBQUFBQUFBQUFBQUFB</t>
        </r>
      </text>
    </comment>
    <comment ref="J392" authorId="0">
      <text>
        <r>
          <rPr>
            <sz val="9"/>
            <color indexed="81"/>
            <rFont val="Tahoma"/>
            <family val="2"/>
          </rPr>
          <t>QzI2SDMxTjNPM3xNQVNURVIgU0hFRVRQaWN0dXJlIDU1N3xWbXBEUkRBeE1EQUVBd0lCQUFBQUFBQUFBQUFBQUFDQUFBQUFBQU1BRmdBQUFFTm9aVzFFY21GM0lERXlMakF1TWk0eE1EYzJCQUlRQUVqbFJQL2FpY3YvTTVNU0FCTTk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IvN1ZBa1dDQVFBQUFBa0FCZ0lCQUFBQUNRQUdRZ0FBQkFJQWdBQkFBOElBZ0FCQUFPQVJ3QUFBQVFDRUFCSTVVVC8yb25ML3pPVEVnQVRQZnNBQklBQkFBQUFBQUlJQU9yRmFQK0YxZm9BQ2dBQ0FBSUFOd1FCQUFFQUFBU0FBZ0FBQUFBQ0NBQXFDNEgvVkRQcEFBb0FBZ0FEQUFJRUFnQUlBQ3NFQWdBQUFFZ0VBQUEzQkFFQUFRYUFBQUFBQUFBQ0NBQXFxNFQvVkV2bEFBUUNFQUFxYTMzL1ZFdmxBTVRFaFA5VUMrMEFJd2dCQUFBQ0J3SUFBQUFBQncwQUFRQUFBQU1BWUFESUFBTUFUd0FBQUFBRWdBTUFBQUFBQWdnQVkraDkvMmRkeXdBS0FBSUFCQUF3QkFFQUJ6RUVFQUFqQUFBQUpBQUFBQUFBQUFBb0FBQUFBQUFFZ0FRQUFBQUFBZ2dBdlRPVS8zcEt0d0FLQUFJQUJRQTNCQUVBQVFBQUJJQUZBQUFBQUFJSUFBRUFpUDl6NHBzQUNnQUNBQVlBQWdRQ0FBY0FLd1FDQUFBQVNBUUFBQWFBQUFBQUFBQUNDQUEwazR2L2MwcVlBQVFDRUFETmJJVC9jMHFZQURTVGkvK21mWjhBSXdnQkFBQUNCd0lBQUFBQUJ3MEFBUUFBQUFNQVlBRElBQU1BVGdBQUFBQUVnQVlBQUFBQUFnZ0FFeXBxL3pvRm53QUtBQUlBQndBM0JBRUFBUUFBQklBSEFBQUFBQUlJQUZEdFkvOW5YYndBQ2dBQ0FBZ0FNQVFCQUFjeEJCQUFLQUFBQUNjQUFBQXBBQUFBQUFBQUFBQUFCSUFJQUFBQUFBSUlBRWlGU1A4amtjZ0FDZ0FDQUFrQUFnUUNBQWdBS3dRQ0FBRUFTQVFBQURjRUFRQUJCb0FBQUFBQUFBSUlBRWdsVFA4anFjUUFCQUlRQUVqbFJQOGpxY1FBNGo1TS8xZWMwd0FqQ0FFQUFBSUhBZ0FBQUFVSEFRQUJBQWNPQUFFQUFBQURBR0FBeUFBREFFOUlBQUFBQUFTQUNRQUFBQUFDQ0FBQkFKZi9ZT2VCQUFvQUFnQUtBQUFBQklBS0FBQUFBQUlJQUFFQXRmOWc1NEVBQ2dBQ0FBc0FBQUFFZ0FzQUFBQUFBZ2dBQVFERS8wenNad0FLQUFJQURBQUFBQVNBREFBQUFBQUNDQUFBQUxYL09mRk5BQW9BQWdBTkFBQUFCSUFOQUFBQUFBSUlBQUFBeFA4bTlqTUFDZ0FDQUE0QU53UUJBQUVBQUFTQURnQUFBQUFDQ0FBQUFOUC9FL3NaQUFvQUFnQVBBRGNFQVFBQkFBQUVnQThBQUFBQUFnZ0FBQURpL3dBQUFBQUtBQUlBRUFBQUFBU0FFQUFBQUFBQ0NBQUFBUEgvRS9zWkFBb0FBZ0FSQUFJRUFnQUlBQ3NFQWdBQkFFZ0VBQUEzQkFFQUFRYUFBQUFBQUFBQ0NBQUFvUFQvRXhNV0FBUUNFQUFBWU8zL0V4TVdBSnE1OVA5R0JpVUFJd2dCQUFBQ0J3SUFBQUFGQndFQUFRQUhEZ0FCQUFBQUF3QmdBTWdBQXdCUFNBQUFBQUFFZ0JFQUFBQUFBZ2dBQUFBQUFBQUFBQUFLQUFJQUVnQTNCQUVBQVFBQUJJQVNBQUFBQUFJSUFQLy9EZ0R0Qk9iL0NnQUNBQk1BQWdRQ0FBY0FLd1FDQUFBQVNBUUFBQWFBQUFBQUFBQUNDQUF6a3hJQTdXemkvd1FDRUFETWJBc0E3V3ppL3pPVEVnQWdvT24vSXdnQkFBQUNCd0lBQUFBQUJ3MEFBUUFBQUFNQVlBRElBQU1BVGdBQUFBQUVnQk1BQUFBQUFnZ0Evai84Ly9PVTJmOEtBQUlBRkFBM0JBRUFBUUFBQklBVUFBQUFBQUlJQVA2LzVmL3psTm4vQ2dBQ0FCVUFOd1FCQUFFQUFBU0FGUUFBQUFBQ0NBQUFBTlAvN1FUbS93b0FBZ0FXQUFBQUJJQVdBQUFBQUFJSUFBQUE0di9hQ2N6L0NnQUNBQmNBTndRQkFBRUFBQVNBRndBQUFBQUNDQUFBQUFBQTJnbk0vd29BQWdBWUFEY0VBUUFCQUFBRWdCZ0FBQUFBQWdnQUFBQ1gvem54VFFBS0FBSUFHUUFBQUFTQUdRQUFBQUFDQ0FBQUFJai9Kdll6QUFvQUFnQWFBRGNFQVFBQkFBQUVnQm9BQUFBQUFnZ0FBQUNYL3hQN0dRQUtBQUlBR3dBQUFBU0FHd0FBQUFBQ0NBQUFBTFgvRS9zWkFBb0FBZ0FjQUFBQUJJQWNBQUFBQUFJSUFBRUF4UDhBQUFBQUNnQUNBQjBBQUFBRWdCMEFBQUFBQWdnQUFRQzEvKzBFNXY4S0FBSUFIZ0FBQUFTQUhnQUFBQUFDQ0FBQkFKZi83UVRtL3dvQUFnQWZBQUFBQklBZkFBQUFBQUlJQUFFQWlQOEFBQUFBQ2dBQ0FDQUFBQUFFZ0NBQUFBQUFBZ2dBQVFDSS8wenNad0FLQUFJQUlRQUNCQUlBQndBckJBSUFBQUJJQkFBQUJvQUFBQUFBQUFJSUFEU1RpLzlNVkdRQUJBSVFBTTFzaFA5TVZHUUFOSk9MLzRDSGF3QWpDQUVBQUFJSEFnQUFBQUFIRFFBQkFBQUFBd0JnQU1nQUF3Qk9BQUFBQUFXQUlnQUFBQW9BQWdBaUFBUUdCQUFCQUFBQUJRWUVBQUlBQUFBS0JnRUFBUUFBQllBakFBQUFDZ0FDQUNNQUJBWUVBQUlBQUFBRkJnUUFBd0FBQUFFR0FnQUVBQW9HQVFBQkFBQUZnQ1FBQUFBS0FBSUFKQUFFQmdRQUF3QUFBQVVHQkFBRUFBQUFDZ1lCQUFFQUFBV0FKUUFBQUFvQUFnQWxBQVFHQkFBRUFBQUFCUVlFQUFVQUFBQUtCZ0VBQVFBQUJZQW1BQUFBQ2dBQ0FDWUFCQVlFQUFVQUFBQUZCZ1FBQmdBQUFBb0dBUUFCQUFBRmdDY0FBQUFLQUFJQUp3QUVCZ1FBQmdBQUFBVUdCQUFIQUFBQUNnWUJBQUVBQUFXQUtBQUFBQW9BQWdBb0FBUUdCQUFEQUFBQUJRWUVBQWNBQUFBS0JnRUFBUUFBQllBcEFBQUFDZ0FDQUNrQUJBWUVBQWNBQUFBRkJnUUFDQUFBQUFFR0FnQUdBQW9HQVFBQkFBQUZnQ29BQUFBS0FBSUFLZ0FFQmdRQUJRQUFBQVVHQkFBSkFBQUFDZ1lCQUFFQUFBV0FLd0FBQUFvQUFnQXJBQVFHQkFBSkFBQUFCUVlFQUFvQUFBQUFCZ0lBZ0FBQUFBV0FMQUFBQUFvQUFnQXNBQVFHQkFBS0FBQUFCUVlFQUFzQUFBQUFCZ0lBZ0FBQUFBV0FMUUFBQUFvQUFnQXRBQVFHQkFBTEFBQUFCUVlFQUF3QUFBQUFCZ0lBZ0FBQUFBV0FMZ0FBQUFvQUFnQXVBQVFHQkFBTUFBQUFCUVlFQUEwQUFBQUtCZ0VBQVFBQUJZQXZBQUFBQ2dBQ0FDOEFCQVlFQUEwQUFBQUZCZ1FBRGdBQUFBQUdBZ0FFQUFvR0FRQUJBQUFGZ0RBQUFBQUtBQUlBTUFBRUJnUUFEZ0FBQUFVR0JBQVBBQUFBQ2dZQkFBRUFBQVdBTVFBQUFBb0FBZ0F4QUFRR0JBQVBBQUFBQlFZRUFCQUFBQUFLQmdFQUFRQUFCWUF5QUFBQUNnQUNBRElBQkFZRUFBOEFBQUFGQmdRQUVRQUFBQW9HQVFBQkFBQUZnRE1BQUFBS0FBSUFNd0FFQmdRQUVRQUFBQVVHQkFBU0FBQUFDZ1lCQUFFQUFBV0FOQUFBQUFvQUFnQTBBQVFHQkFBU0FBQUFCUVlFQUJNQUFBQUtCZ0VBQVFBQUJZQTFBQUFBQ2dBQ0FEVUFCQVlFQUJNQUFBQUZCZ1FBRkFBQUFBb0dBUUFCQUFBRmdEWUFBQUFLQUFJQU5nQUVCZ1FBRkFBQUFBVUdCQUFWQUFBQUNnWUJBQUVBQUFXQU53QUFBQW9BQWdBM0FBUUdCQUFQQUFBQUJRWUVBQlVBQUFBS0JnRUFBUUFBQllBNEFBQUFDZ0FDQURnQUJBWUVBQlVBQUFBRkJnUUFGZ0FBQUFvR0FRQUJBQUFGZ0RrQUFBQUtBQUlBT1FBRUJnUUFGZ0FBQUFVR0JBQVhBQUFBQ2dZQkFBRUFBQVdBT2dBQUFBb0FBZ0E2QUFRR0JBQVNBQUFBQlFZRUFCY0FBQUFLQmdFQUFRQUFCWUE3QUFBQUNnQUNBRHNBQkFZRUFBd0FBQUFGQmdRQUdBQUFBQUFHQWdDQUFBQUFCWUE4QUFBQUNnQUNBRHdBQkFZRUFCZ0FBQUFGQmdRQUdRQUFBQW9HQVFBQkFBQUZnRDBBQUFBS0FBSUFQUUFFQmdRQUdRQUFBQVVHQkFBYUFBQUFDZ1lCQUFFQUFBV0FQZ0FBQUFvQUFnQStBQVFHQkFBYUFBQUFCUVlFQUJzQUFBQUFCZ0lBZ0FBQUFBV0FQd0FBQUFvQUFnQS9BQVFHQkFBYkFBQUFCUVlFQUJ3QUFBQUFCZ0lBZ0FBQUFBV0FRQUFBQUFvQUFnQkFBQVFHQkFBY0FBQUFCUVlFQUIwQUFBQUFCZ0lBZ0FBQUFBV0FRUUFBQUFvQUFnQkJBQVFHQkFBZEFBQUFCUVlFQUI0QUFBQUFCZ0lBZ0FBQUFBV0FRZ0FBQUFvQUFnQkNBQVFHQkFBZUFBQUFCUVlFQUI4QUFBQUFCZ0lBZ0FBQUFBV0FRd0FBQUFvQUFnQkRBQVFHQkFBYUFBQUFCUVlFQUI4QUFBQUFCZ0lBZ0FBQUFBV0FSQUFBQUFvQUFnQkVBQVFHQkFBWUFBQUFCUVlFQUNBQUFBQUFCZ0lBZ0FBQUFBV0FSUUFBQUFvQUFnQkZBQVFHQkFBSkFBQUFCUVlFQUNBQUFBQUFCZ0lBZ0FBQUFBZUFTQUFBQUFRQ0VBQUJBS2Iva3hwOUFBRUFwdjlNN0djQUNnQUNBRVlBQUFvQ0FBUUFCQW9DQUFFQURRSU1BRXpzWndBQkFLYi9BQUFBQUE0Q0RBQ1RHbjBBQVFDbS93QUFBQUFQQWd3QVRPeG5BRWN1dS84QUFBQUFBQUFIZ0VrQUFBQUVBaEFBQVFDbS8wWXVGUUFCQUtiL0FBQUFBQW9BQWdCSEFBQUtBZ0FFQUFRS0FnQUJBQTBDREFBQUFBQUFBUUNtL3dBQUFBQU9BZ3dBUmk0VkFBRUFwdjhBQUFBQUR3SU1BQUFBQUFCSExydi9BQUFBQUFBQUFBQUFBQUFBQUFBPQ==</t>
        </r>
      </text>
    </comment>
    <comment ref="K392" authorId="0">
      <text>
        <r>
          <rPr>
            <sz val="9"/>
            <color indexed="81"/>
            <rFont val="Tahoma"/>
            <family val="2"/>
          </rPr>
          <t>QzI2SDMxTjNPM3xNQVNURVIgU0hFRVRQaWN0dXJlIDU1N3xWbXBEUkRBeE1EQUVBd0lCQUFBQUFBQUFBQUFBQUFDQUFBQUFBQU1BRmdBQUFFTm9aVzFFY21GM0lERXlMakF1TWk0eE1EYzJCQUlRQUVqbFJQL2FpY3YvTTVNU0FCTTk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IvN1ZBa1dDQVFBQUFBa0FCZ0lCQUFBQUNRQUdRZ0FBQkFJQWdBQkFBOElBZ0FCQUFPQVJ3QUFBQVFDRUFCSTVVVC8yb25ML3pPVEVnQVRQZnNBQklBQkFBQUFBQUlJQU9yRmFQK0YxZm9BQ2dBQ0FBSUFOd1FCQUFFQUFBU0FBZ0FBQUFBQ0NBQXFDNEgvVkRQcEFBb0FBZ0FEQUFJRUFnQUlBQ3NFQWdBQUFFZ0VBQUEzQkFFQUFRYUFBQUFBQUFBQ0NBQXFxNFQvVkV2bEFBUUNFQUFxYTMzL1ZFdmxBTVRFaFA5VUMrMEFJd2dCQUFBQ0J3SUFBQUFBQncwQUFRQUFBQU1BWUFESUFBTUFUd0FBQUFBRWdBTUFBQUFBQWdnQVkraDkvMmRkeXdBS0FBSUFCQUF3QkFFQUJ6RUVFQUFqQUFBQUpBQUFBQUFBQUFBb0FBQUFBQUFFZ0FRQUFBQUFBZ2dBdlRPVS8zcEt0d0FLQUFJQUJRQTNCQUVBQVFBQUJJQUZBQUFBQUFJSUFBRUFpUDl6NHBzQUNnQUNBQVlBQWdRQ0FBY0FLd1FDQUFBQVNBUUFBQWFBQUFBQUFBQUNDQUEwazR2L2MwcVlBQVFDRUFETmJJVC9jMHFZQURTVGkvK21mWjhBSXdnQkFBQUNCd0lBQUFBQUJ3MEFBUUFBQUFNQVlBRElBQU1BVGdBQUFBQUVnQVlBQUFBQUFnZ0FFeXBxL3pvRm53QUtBQUlBQndBM0JBRUFBUUFBQklBSEFBQUFBQUlJQUZEdFkvOW5YYndBQ2dBQ0FBZ0FNQVFCQUFjeEJCQUFLQUFBQUNjQUFBQXBBQUFBQUFBQUFBQUFCSUFJQUFBQUFBSUlBRWlGU1A4amtjZ0FDZ0FDQUFrQUFnUUNBQWdBS3dRQ0FBRUFTQVFBQURjRUFRQUJCb0FBQUFBQUFBSUlBRWdsVFA4anFjUUFCQUlRQUVqbFJQOGpxY1FBNGo1TS8xZWMwd0FqQ0FFQUFBSUhBZ0FBQUFVSEFRQUJBQWNPQUFFQUFBQURBR0FBeUFBREFFOUlBQUFBQUFTQUNRQUFBQUFDQ0FBQkFKZi9ZT2VCQUFvQUFnQUtBQUFBQklBS0FBQUFBQUlJQUFFQXRmOWc1NEVBQ2dBQ0FBc0FBQUFFZ0FzQUFBQUFBZ2dBQVFERS8wenNad0FLQUFJQURBQUFBQVNBREFBQUFBQUNDQUFBQUxYL09mRk5BQW9BQWdBTkFBQUFCSUFOQUFBQUFBSUlBQUFBeFA4bTlqTUFDZ0FDQUE0QU53UUJBQUVBQUFTQURnQUFBQUFDQ0FBQUFOUC9FL3NaQUFvQUFnQVBBRGNFQVFBQkFBQUVnQThBQUFBQUFnZ0FBQURpL3dBQUFBQUtBQUlBRUFBQUFBU0FFQUFBQUFBQ0NBQUFBUEgvRS9zWkFBb0FBZ0FSQUFJRUFnQUlBQ3NFQWdBQkFFZ0VBQUEzQkFFQUFRYUFBQUFBQUFBQ0NBQUFvUFQvRXhNV0FBUUNFQUFBWU8zL0V4TVdBSnE1OVA5R0JpVUFJd2dCQUFBQ0J3SUFBQUFGQndFQUFRQUhEZ0FCQUFBQUF3QmdBTWdBQXdCUFNBQUFBQUFFZ0JFQUFBQUFBZ2dBQUFBQUFBQUFBQUFLQUFJQUVnQTNCQUVBQVFBQUJJQVNBQUFBQUFJSUFQLy9EZ0R0Qk9iL0NnQUNBQk1BQWdRQ0FBY0FLd1FDQUFBQVNBUUFBQWFBQUFBQUFBQUNDQUF6a3hJQTdXemkvd1FDRUFETWJBc0E3V3ppL3pPVEVnQWdvT24vSXdnQkFBQUNCd0lBQUFBQUJ3MEFBUUFBQUFNQVlBRElBQU1BVGdBQUFBQUVnQk1BQUFBQUFnZ0Evai84Ly9PVTJmOEtBQUlBRkFBM0JBRUFBUUFBQklBVUFBQUFBQUlJQVA2LzVmL3psTm4vQ2dBQ0FCVUFOd1FCQUFFQUFBU0FGUUFBQUFBQ0NBQUFBTlAvN1FUbS93b0FBZ0FXQUFBQUJJQVdBQUFBQUFJSUFBQUE0di9hQ2N6L0NnQUNBQmNBTndRQkFBRUFBQVNBRndBQUFBQUNDQUFBQUFBQTJnbk0vd29BQWdBWUFEY0VBUUFCQUFBRWdCZ0FBQUFBQWdnQUFBQ1gvem54VFFBS0FBSUFHUUFBQUFTQUdRQUFBQUFDQ0FBQUFJai9Kdll6QUFvQUFnQWFBRGNFQVFBQkFBQUVnQm9BQUFBQUFnZ0FBQUNYL3hQN0dRQUtBQUlBR3dBQUFBU0FHd0FBQUFBQ0NBQUFBTFgvRS9zWkFBb0FBZ0FjQUFBQUJJQWNBQUFBQUFJSUFBRUF4UDhBQUFBQUNnQUNBQjBBQUFBRWdCMEFBQUFBQWdnQUFRQzEvKzBFNXY4S0FBSUFIZ0FBQUFTQUhnQUFBQUFDQ0FBQkFKZi83UVRtL3dvQUFnQWZBQUFBQklBZkFBQUFBQUlJQUFFQWlQOEFBQUFBQ2dBQ0FDQUFBQUFFZ0NBQUFBQUFBZ2dBQVFDSS8wenNad0FLQUFJQUlRQUNCQUlBQndBckJBSUFBQUJJQkFBQUJvQUFBQUFBQUFJSUFEU1RpLzlNVkdRQUJBSVFBTTFzaFA5TVZHUUFOSk9MLzRDSGF3QWpDQUVBQUFJSEFnQUFBQUFIRFFBQkFBQUFBd0JnQU1nQUF3Qk9BQUFBQUFXQUlnQUFBQW9BQWdBaUFBUUdCQUFCQUFBQUJRWUVBQUlBQUFBS0JnRUFBUUFBQllBakFBQUFDZ0FDQUNNQUJBWUVBQUlBQUFBRkJnUUFBd0FBQUFFR0FnQUVBQW9HQVFBQkFBQUZnQ1FBQUFBS0FBSUFKQUFFQmdRQUF3QUFBQVVHQkFBRUFBQUFDZ1lCQUFFQUFBV0FKUUFBQUFvQUFnQWxBQVFHQkFBRUFBQUFCUVlFQUFVQUFBQUtCZ0VBQVFBQUJZQW1BQUFBQ2dBQ0FDWUFCQVlFQUFVQUFBQUZCZ1FBQmdBQUFBb0dBUUFCQUFBRmdDY0FBQUFLQUFJQUp3QUVCZ1FBQmdBQUFBVUdCQUFIQUFBQUNnWUJBQUVBQUFXQUtBQUFBQW9BQWdBb0FBUUdCQUFEQUFBQUJRWUVBQWNBQUFBS0JnRUFBUUFBQllBcEFBQUFDZ0FDQUNrQUJBWUVBQWNBQUFBRkJnUUFDQUFBQUFFR0FnQUdBQW9HQVFBQkFBQUZnQ29BQUFBS0FBSUFLZ0FFQmdRQUJRQUFBQVVHQkFBSkFBQUFDZ1lCQUFFQUFBV0FLd0FBQUFvQUFnQXJBQVFHQkFBSkFBQUFCUVlFQUFvQUFBQUFCZ0lBZ0FBQUFBV0FMQUFBQUFvQUFnQXNBQVFHQkFBS0FBQUFCUVlFQUFzQUFBQUFCZ0lBZ0FBQUFBV0FMUUFBQUFvQUFnQXRBQVFHQkFBTEFBQUFCUVlFQUF3QUFBQUFCZ0lBZ0FBQUFBV0FMZ0FBQUFvQUFnQXVBQVFHQkFBTUFBQUFCUVlFQUEwQUFBQUtCZ0VBQVFBQUJZQXZBQUFBQ2dBQ0FDOEFCQVlFQUEwQUFBQUZCZ1FBRGdBQUFBQUdBZ0FFQUFvR0FRQUJBQUFGZ0RBQUFBQUtBQUlBTUFBRUJnUUFEZ0FBQUFVR0JBQVBBQUFBQ2dZQkFBRUFBQVdBTVFBQUFBb0FBZ0F4QUFRR0JBQVBBQUFBQlFZRUFCQUFBQUFLQmdFQUFRQUFCWUF5QUFBQUNnQUNBRElBQkFZRUFBOEFBQUFGQmdRQUVRQUFBQW9HQVFBQkFBQUZnRE1BQUFBS0FBSUFNd0FFQmdRQUVRQUFBQVVHQkFBU0FBQUFDZ1lCQUFFQUFBV0FOQUFBQUFvQUFnQTBBQVFHQkFBU0FBQUFCUVlFQUJNQUFBQUtCZ0VBQVFBQUJZQTFBQUFBQ2dBQ0FEVUFCQVlFQUJNQUFBQUZCZ1FBRkFBQUFBb0dBUUFCQUFBRmdEWUFBQUFLQUFJQU5nQUVCZ1FBRkFBQUFBVUdCQUFWQUFBQUNnWUJBQUVBQUFXQU53QUFBQW9BQWdBM0FBUUdCQUFQQUFBQUJRWUVBQlVBQUFBS0JnRUFBUUFBQllBNEFBQUFDZ0FDQURnQUJBWUVBQlVBQUFBRkJnUUFGZ0FBQUFvR0FRQUJBQUFGZ0RrQUFBQUtBQUlBT1FBRUJnUUFGZ0FBQUFVR0JBQVhBQUFBQ2dZQkFBRUFBQVdBT2dBQUFBb0FBZ0E2QUFRR0JBQVNBQUFBQlFZRUFCY0FBQUFLQmdFQUFRQUFCWUE3QUFBQUNnQUNBRHNBQkFZRUFBd0FBQUFGQmdRQUdBQUFBQUFHQWdDQUFBQUFCWUE4QUFBQUNnQUNBRHdBQkFZRUFCZ0FBQUFGQmdRQUdRQUFBQW9HQVFBQkFBQUZnRDBBQUFBS0FBSUFQUUFFQmdRQUdRQUFBQVVHQkFBYUFBQUFDZ1lCQUFFQUFBV0FQZ0FBQUFvQUFnQStBQVFHQkFBYUFBQUFCUVlFQUJzQUFBQUFCZ0lBZ0FBQUFBV0FQd0FBQUFvQUFnQS9BQVFHQkFBYkFBQUFCUVlFQUJ3QUFBQUFCZ0lBZ0FBQUFBV0FRQUFBQUFvQUFnQkFBQVFHQkFBY0FBQUFCUVlFQUIwQUFBQUFCZ0lBZ0FBQUFBV0FRUUFBQUFvQUFnQkJBQVFHQkFBZEFBQUFCUVlFQUI0QUFBQUFCZ0lBZ0FBQUFBV0FRZ0FBQUFvQUFnQkNBQVFHQkFBZUFBQUFCUVlFQUI4QUFBQUFCZ0lBZ0FBQUFBV0FRd0FBQUFvQUFnQkRBQVFHQkFBYUFBQUFCUVlFQUI4QUFBQUFCZ0lBZ0FBQUFBV0FSQUFBQUFvQUFnQkVBQVFHQkFBWUFBQUFCUVlFQUNBQUFBQUFCZ0lBZ0FBQUFBV0FSUUFBQUFvQUFnQkZBQVFHQkFBSkFBQUFCUVlFQUNBQUFBQUFCZ0lBZ0FBQUFBZUFTQUFBQUFRQ0VBQUJBS2Iva3hwOUFBRUFwdjlNN0djQUNnQUNBRVlBQUFvQ0FBUUFCQW9DQUFFQURRSU1BRXpzWndBQkFLYi9BQUFBQUE0Q0RBQ1RHbjBBQVFDbS93QUFBQUFQQWd3QVRPeG5BRWN1dS84QUFBQUFBQUFIZ0VrQUFBQUVBaEFBQVFDbS8wWXVGUUFCQUtiL0FBQUFBQW9BQWdCSEFBQUtBZ0FFQUFRS0FnQUJBQTBDREFBQUFBQUFBUUNtL3dBQUFBQU9BZ3dBUmk0VkFBRUFwdjhBQUFBQUR3SU1BQUFBQUFCSExydi9BQUFBQUFBQUFBQUFBQUFBQUFBPQ==</t>
        </r>
      </text>
    </comment>
    <comment ref="J393" authorId="0">
      <text>
        <r>
          <rPr>
            <sz val="9"/>
            <color indexed="81"/>
            <rFont val="Tahoma"/>
            <family val="2"/>
          </rPr>
          <t>QzE4SDE5Q2xOMk8zfE1BU1RFUiBTSEVFVFBpY3R1cmUgNzA5fFZtcERSREF4TURBRUF3SUJBQUFBQUFBQUFBQUFBQUNBQUFBQUFBTUFGZ0FBQUVOb1pXMUVjbUYzSURFeUxqQXVNaTR4TURjMkJBSVFBQUJnei85Z3dLbi9tYmxkQUswVDZ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BQnhCR3RNYXdVV0NBUUFBQUFrQUJnSUJBQUFBQ1FBR1FnQUFCQUlBZ0FCQUE4SUFnQUJBQU9BTlFBQUFBUUNFQUFBWU0vL1lNQ3AvNW01WFFDdEUrb0FCSUFCQUFBQUFBSUlBQUFBTFFDdDAra0FDZ0FDQUFJQU53UUJBQUVBQUFTQUFnQUFBQUFDQ0FBQUFEd0FtZGpQQUFvQUFnQURBQUFBQklBREFBQUFBQUlJQUFBQVdnQ1oyTThBQ2dBQ0FBUUFBZ1FDQUFnQUt3UUNBQUFBU0FRQUFEY0VBUUFCQm9BQUFBQUFBQUlJQUFDZ1hRQ1o4TXNBQkFJUUFBQmdWZ0NaOE1zQW1ibGRBSm13MHdBakNBRUFBQUlIQWdBQUFBQUhEUUFCQUFBQUF3QmdBTWdBQXdCUEFBQUFBQVNBQkFBQUFBQUNDQUFBQUMwQWh0MjFBQW9BQWdBRkFBSUVBZ0FIQUNzRUFnQUFBRWdFQUFBR2dBQUFBQUFBQWdnQU01TXdBSVpGc2dBRUFoQUF6R3dwQUlaRnNnQXprekFBdVhpNUFDTUlBUUFBQWdjQ0FBQUFBQWNOQUFFQUFBQURBR0FBeUFBREFFNEFBQUFBQklBRkFBQUFBQUlJQUFBQVBBQno0cHNBQ2dBQ0FBWUFOd1FCQUFFQUFBU0FCZ0FBQUFBQ0NBQUFBQzBBWU9lQkFBb0FBZ0FIQURjRUFRQUJBQUFFZ0FjQUFBQUFBZ2dBQUFBUEFHRG5nUUFLQUFJQUNBQUNCQUlBQndBckJBSUFBQUJJQkFBQUJvQUFBQUFBQUFJSUFET1RFZ0JnVDM0QUJBSVFBTXhzQ3dCZ1QzNEFNNU1TQUpPQ2hRQWpDQUVBQUFJSEFnQUFBQUFIRFFBQkFBQUFBd0JnQU1nQUF3Qk9BQUFBQUFTQUNBQUFBQUFDQ0FBQUFBQUFjK0tiQUFvQUFnQUpBRGNFQVFBQkFBQUVnQWtBQUFBQUFnZ0FBQUFQQUliZHRRQUtBQUlBQ2dBM0JBRUFBUUFBQklBS0FBQUFBQUlJQUFBQUFBQk03R2NBQ2dBQ0FBc0FBQUFFZ0FzQUFBQUFBZ2dBQUFBUEFEbnhUUUFLQUFJQURBQUFBQVNBREFBQUFBQUNDQUFBQUFBQUp2WXpBQW9BQWdBTkFBQUFCSUFOQUFBQUFBSUlBQUFBNHY4bTlqTUFDZ0FDQUE0QUFBQUVnQTRBQUFBQUFnZ0FBQURUL3hQN0dRQUtBQUlBRHdBQ0JBSUFDQUFyQkFJQUFBQklCQUFBTndRQkFBRUdnQUFBQUFBQUFnZ0FBS0RXL3hNVEZnQUVBaEFBQUdEUC94TVRGZ0NhdWRiL0U5TWRBQ01JQVFBQUFnY0NBQUFBQUFjTkFBRUFBQUFEQUdBQXlBQURBRThBQUFBQUJJQVBBQUFBQUFJSUFBQUE0djhBQUFBQUNnQUNBQkFBQUFBRWdCQUFBQUFBQWdnQUFBRFQvKzBFNXY4S0FBSUFFUUFBQUFTQUVRQUFBQUFDQ0FBQkFPTC8yZ25NL3dvQUFnQVNBQUFBQklBU0FBQUFBQUlJQUFBQUFBRGFDY3ovQ2dBQ0FCTUFBQUFFZ0JNQUFBQUFBZ2dBQUFBUEFNY09zdjhLQUFJQUZBQUNCQUlBRVFBckJBSUFBQUJJQkFBQU53UUJBQUVHZ0FBQUFBQUFBZ2dBQUtBU0FNY21zLzhFQWhBQUFHQUxBR0RBcWYrWnVSSUF4eWF6L3lNSUFRRC9BUWNCQVA4Q0J3SUFBQUFGQndFQUF3QUhEZ0FCQUFBQUF3QmdBTWdBQXdCRGJBQUFBQUFFZ0JRQUFBQUFBZ2dBLy84T0FPMEU1djhLQUFJQUZRQUFBQVNBRlFBQUFBQUNDQUFBQUFBQUFBQUFBQW9BQWdBV0FBQUFCSUFXQUFBQUFBSUlBUC8vRGdBVCt4a0FDZ0FDQUJjQUFnUUNBQWdBS3dRQ0FBRUFTQVFBQURjRUFRQUJCb0FBQUFBQUFBSUlBQUNnRWdBVEV4WUFCQUlRQUFCZ0N3QVRFeFlBbWJrU0FFWUdKUUFqQ0FFQUFBSUhBZ0FBQUFVSEFRQUJBQWNPQUFFQUFBQURBR0FBeUFBREFFOUlBQUFBQUFTQUZ3QUFBQUFDQ0FBQkFOUC9PZkZOQUFvQUFnQVlBQUFBQklBWUFBQUFBQUlJQUFFQTR2OU03R2NBQ2dBQ0FCa0FBQUFGZ0JvQUFBQUtBQUlBR2dBRUJnUUFBUUFBQUFVR0JBQUNBQUFBQ2dZQkFBRUFBQVdBR3dBQUFBb0FBZ0FiQUFRR0JBQUNBQUFBQlFZRUFBTUFBQUFBQmdJQUFnQUFBQVdBSEFBQUFBb0FBZ0FjQUFRR0JBQUNBQUFBQlFZRUFBUUFBQUFLQmdFQUFRQUFCWUFkQUFBQUNnQUNBQjBBQkFZRUFBUUFBQUFGQmdRQUJRQUFBQW9HQVFBQkFBQUZnQjRBQUFBS0FBSUFIZ0FFQmdRQUJRQUFBQVVHQkFBR0FBQUFDZ1lCQUFFQUFBV0FId0FBQUFvQUFnQWZBQVFHQkFBR0FBQUFCUVlFQUFjQUFBQUtCZ0VBQVFBQUJZQWdBQUFBQ2dBQ0FDQUFCQVlFQUFjQUFBQUZCZ1FBQ0FBQUFBb0dBUUFCQUFBRmdDRUFBQUFLQUFJQUlRQUVCZ1FBQ0FBQUFBVUdCQUFKQUFBQUNnWUJBQUVBQUFXQUlnQUFBQW9BQWdBaUFBUUdCQUFFQUFBQUJRWUVBQWtBQUFBS0JnRUFBUUFBQllBakFBQUFDZ0FDQUNNQUJBWUVBQWNBQUFBRkJnUUFDZ0FBQUFvR0FRQUJBQUFGZ0NRQUFBQUtBQUlBSkFBRUJnUUFDZ0FBQUFVR0JBQUxBQUFBQUFZQ0FJQUFBQUFGZ0NVQUFBQUtBQUlBSlFBRUJnUUFDd0FBQUFVR0JBQU1BQUFBQUFZQ0FJQUFBQUFGZ0NZQUFBQUtBQUlBSmdBRUJnUUFEQUFBQUFVR0JBQU5BQUFBQUFZQ0FJQUFBQUFGZ0NjQUFBQUtBQUlBSndBRUJnUUFEUUFBQUFVR0JBQU9BQUFBQ2dZQkFBRUFBQVdBS0FBQUFBb0FBZ0FvQUFRR0JBQU9BQUFBQlFZRUFBOEFBQUFLQmdFQUFRQUFCWUFwQUFBQUNnQUNBQ2tBQkFZRUFBOEFBQUFGQmdRQUVBQUFBQUFHQWdDQUFBQUFCWUFxQUFBQUNnQUNBQ29BQkFZRUFCQUFBQUFGQmdRQUVRQUFBQUFHQWdDQUFBQUFCWUFyQUFBQUNnQUNBQ3NBQkFZRUFCRUFBQUFGQmdRQUVnQUFBQUFHQWdDQUFBQUFCWUFzQUFBQUNnQUNBQ3dBQkFZRUFCSUFBQUFGQmdRQUV3QUFBQW9HQVFBQkFBQUZnQzBBQUFBS0FBSUFMUUFFQmdRQUVnQUFBQVVHQkFBVUFBQUFBQVlDQUlBQUFBQUZnQzRBQUFBS0FBSUFMZ0FFQmdRQUZBQUFBQVVHQkFBVkFBQUFBQVlDQUlBQUFBQUZnQzhBQUFBS0FBSUFMd0FFQmdRQUR3QUFBQVVHQkFBVkFBQUFBQVlDQUlBQUFBQUZnREFBQUFBS0FBSUFNQUFFQmdRQUZRQUFBQVVHQkFBV0FBQUFDZ1lCQUFFQUFBV0FNUUFBQUFvQUFnQXhBQVFHQkFBTkFBQUFCUVlFQUJjQUFBQUFCZ0lBZ0FBQUFBV0FNZ0FBQUFvQUFnQXlBQVFHQkFBWEFBQUFCUVlFQUJnQUFBQUFCZ0lBZ0FBQUFBV0FNd0FBQUFvQUFnQXpBQVFHQkFBS0FBQUFCUVlFQUJnQUFBQUFCZ0lBZ0FBQUFBZUFOZ0FBQUFRQ0VBQUJBUEgvZ0I5akFBRUE4Zjg1OFUwQUNnQUNBRFFBQUFvQ0FBUUFCQW9DQUFFQURRSU1BRG54VFFBQkFQSC9BQUFBQUE0Q0RBQ0FIMk1BQVFEeC93QUFBQUFQQWd3QU9mRk5BRVl1QmdBQUFBQUFBQUFIZ0RjQUFBQUVBaEFBQUFEeC96UXorLzhBQVBILzdRVG0vd29BQWdBMUFBQUtBZ0FFQUFRS0FnQUJBQTBDREFEdEJPYi9BQUR4L3dBQUFBQU9BZ3dBTkRQNy93QUE4ZjhBQUFBQUR3SU1BTzBFNXY5R0xnWUFBQUFBQUFBQUFBQUFBQUFBQUFBPQ==</t>
        </r>
      </text>
    </comment>
    <comment ref="K393" authorId="0">
      <text>
        <r>
          <rPr>
            <sz val="9"/>
            <color indexed="81"/>
            <rFont val="Tahoma"/>
            <family val="2"/>
          </rPr>
          <t>QzE4SDE5Q2xOMk8zfE1BU1RFUiBTSEVFVFBpY3R1cmUgNzA5fFZtcERSREF4TURBRUF3SUJBQUFBQUFBQUFBQUFBQUNBQUFBQUFBTUFGZ0FBQUVOb1pXMUVjbUYzSURFeUxqQXVNaTR4TURjMkJBSVFBQUJnei85Z3dLbi9tYmxkQUswVDZ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BQnhCR3RNYXdVV0NBUUFBQUFrQUJnSUJBQUFBQ1FBR1FnQUFCQUlBZ0FCQUE4SUFnQUJBQU9BTlFBQUFBUUNFQUFBWU0vL1lNQ3AvNW01WFFDdEUrb0FCSUFCQUFBQUFBSUlBQUFBTFFDdDAra0FDZ0FDQUFJQU53UUJBQUVBQUFTQUFnQUFBQUFDQ0FBQUFEd0FtZGpQQUFvQUFnQURBQUFBQklBREFBQUFBQUlJQUFBQVdnQ1oyTThBQ2dBQ0FBUUFBZ1FDQUFnQUt3UUNBQUFBU0FRQUFEY0VBUUFCQm9BQUFBQUFBQUlJQUFDZ1hRQ1o4TXNBQkFJUUFBQmdWZ0NaOE1zQW1ibGRBSm13MHdBakNBRUFBQUlIQWdBQUFBQUhEUUFCQUFBQUF3QmdBTWdBQXdCUEFBQUFBQVNBQkFBQUFBQUNDQUFBQUMwQWh0MjFBQW9BQWdBRkFBSUVBZ0FIQUNzRUFnQUFBRWdFQUFBR2dBQUFBQUFBQWdnQU01TXdBSVpGc2dBRUFoQUF6R3dwQUlaRnNnQXprekFBdVhpNUFDTUlBUUFBQWdjQ0FBQUFBQWNOQUFFQUFBQURBR0FBeUFBREFFNEFBQUFBQklBRkFBQUFBQUlJQUFBQVBBQno0cHNBQ2dBQ0FBWUFOd1FCQUFFQUFBU0FCZ0FBQUFBQ0NBQUFBQzBBWU9lQkFBb0FBZ0FIQURjRUFRQUJBQUFFZ0FjQUFBQUFBZ2dBQUFBUEFHRG5nUUFLQUFJQUNBQUNCQUlBQndBckJBSUFBQUJJQkFBQUJvQUFBQUFBQUFJSUFET1RFZ0JnVDM0QUJBSVFBTXhzQ3dCZ1QzNEFNNU1TQUpPQ2hRQWpDQUVBQUFJSEFnQUFBQUFIRFFBQkFBQUFBd0JnQU1nQUF3Qk9BQUFBQUFTQUNBQUFBQUFDQ0FBQUFBQUFjK0tiQUFvQUFnQUpBRGNFQVFBQkFBQUVnQWtBQUFBQUFnZ0FBQUFQQUliZHRRQUtBQUlBQ2dBM0JBRUFBUUFBQklBS0FBQUFBQUlJQUFBQUFBQk03R2NBQ2dBQ0FBc0FBQUFFZ0FzQUFBQUFBZ2dBQUFBUEFEbnhUUUFLQUFJQURBQUFBQVNBREFBQUFBQUNDQUFBQUFBQUp2WXpBQW9BQWdBTkFBQUFCSUFOQUFBQUFBSUlBQUFBNHY4bTlqTUFDZ0FDQUE0QUFBQUVnQTRBQUFBQUFnZ0FBQURUL3hQN0dRQUtBQUlBRHdBQ0JBSUFDQUFyQkFJQUFBQklCQUFBTndRQkFBRUdnQUFBQUFBQUFnZ0FBS0RXL3hNVEZnQUVBaEFBQUdEUC94TVRGZ0NhdWRiL0U5TWRBQ01JQVFBQUFnY0NBQUFBQUFjTkFBRUFBQUFEQUdBQXlBQURBRThBQUFBQUJJQVBBQUFBQUFJSUFBQUE0djhBQUFBQUNnQUNBQkFBQUFBRWdCQUFBQUFBQWdnQUFBRFQvKzBFNXY4S0FBSUFFUUFBQUFTQUVRQUFBQUFDQ0FBQkFPTC8yZ25NL3dvQUFnQVNBQUFBQklBU0FBQUFBQUlJQUFBQUFBRGFDY3ovQ2dBQ0FCTUFBQUFFZ0JNQUFBQUFBZ2dBQUFBUEFNY09zdjhLQUFJQUZBQUNCQUlBRVFBckJBSUFBQUJJQkFBQU53UUJBQUVHZ0FBQUFBQUFBZ2dBQUtBU0FNY21zLzhFQWhBQUFHQUxBR0RBcWYrWnVSSUF4eWF6L3lNSUFRRC9BUWNCQVA4Q0J3SUFBQUFGQndFQUF3QUhEZ0FCQUFBQUF3QmdBTWdBQXdCRGJBQUFBQUFFZ0JRQUFBQUFBZ2dBLy84T0FPMEU1djhLQUFJQUZRQUFBQVNBRlFBQUFBQUNDQUFBQUFBQUFBQUFBQW9BQWdBV0FBQUFCSUFXQUFBQUFBSUlBUC8vRGdBVCt4a0FDZ0FDQUJjQUFnUUNBQWdBS3dRQ0FBRUFTQVFBQURjRUFRQUJCb0FBQUFBQUFBSUlBQUNnRWdBVEV4WUFCQUlRQUFCZ0N3QVRFeFlBbWJrU0FFWUdKUUFqQ0FFQUFBSUhBZ0FBQUFVSEFRQUJBQWNPQUFFQUFBQURBR0FBeUFBREFFOUlBQUFBQUFTQUZ3QUFBQUFDQ0FBQkFOUC9PZkZOQUFvQUFnQVlBQUFBQklBWUFBQUFBQUlJQUFFQTR2OU03R2NBQ2dBQ0FCa0FBQUFGZ0JvQUFBQUtBQUlBR2dBRUJnUUFBUUFBQUFVR0JBQUNBQUFBQ2dZQkFBRUFBQVdBR3dBQUFBb0FBZ0FiQUFRR0JBQUNBQUFBQlFZRUFBTUFBQUFBQmdJQUFnQUFBQVdBSEFBQUFBb0FBZ0FjQUFRR0JBQUNBQUFBQlFZRUFBUUFBQUFLQmdFQUFRQUFCWUFkQUFBQUNnQUNBQjBBQkFZRUFBUUFBQUFGQmdRQUJRQUFBQW9HQVFBQkFBQUZnQjRBQUFBS0FBSUFIZ0FFQmdRQUJRQUFBQVVHQkFBR0FBQUFDZ1lCQUFFQUFBV0FId0FBQUFvQUFnQWZBQVFHQkFBR0FBQUFCUVlFQUFjQUFBQUtCZ0VBQVFBQUJZQWdBQUFBQ2dBQ0FDQUFCQVlFQUFjQUFBQUZCZ1FBQ0FBQUFBb0dBUUFCQUFBRmdDRUFBQUFLQUFJQUlRQUVCZ1FBQ0FBQUFBVUdCQUFKQUFBQUNnWUJBQUVBQUFXQUlnQUFBQW9BQWdBaUFBUUdCQUFFQUFBQUJRWUVBQWtBQUFBS0JnRUFBUUFBQllBakFBQUFDZ0FDQUNNQUJBWUVBQWNBQUFBRkJnUUFDZ0FBQUFvR0FRQUJBQUFGZ0NRQUFBQUtBQUlBSkFBRUJnUUFDZ0FBQUFVR0JBQUxBQUFBQUFZQ0FJQUFBQUFGZ0NVQUFBQUtBQUlBSlFBRUJnUUFDd0FBQUFVR0JBQU1BQUFBQUFZQ0FJQUFBQUFGZ0NZQUFBQUtBQUlBSmdBRUJnUUFEQUFBQUFVR0JBQU5BQUFBQUFZQ0FJQUFBQUFGZ0NjQUFBQUtBQUlBSndBRUJnUUFEUUFBQUFVR0JBQU9BQUFBQ2dZQkFBRUFBQVdBS0FBQUFBb0FBZ0FvQUFRR0JBQU9BQUFBQlFZRUFBOEFBQUFLQmdFQUFRQUFCWUFwQUFBQUNnQUNBQ2tBQkFZRUFBOEFBQUFGQmdRQUVBQUFBQUFHQWdDQUFBQUFCWUFxQUFBQUNnQUNBQ29BQkFZRUFCQUFBQUFGQmdRQUVRQUFBQUFHQWdDQUFBQUFCWUFyQUFBQUNnQUNBQ3NBQkFZRUFCRUFBQUFGQmdRQUVnQUFBQUFHQWdDQUFBQUFCWUFzQUFBQUNnQUNBQ3dBQkFZRUFCSUFBQUFGQmdRQUV3QUFBQW9HQVFBQkFBQUZnQzBBQUFBS0FBSUFMUUFFQmdRQUVnQUFBQVVHQkFBVUFBQUFBQVlDQUlBQUFBQUZnQzRBQUFBS0FBSUFMZ0FFQmdRQUZBQUFBQVVHQkFBVkFBQUFBQVlDQUlBQUFBQUZnQzhBQUFBS0FBSUFMd0FFQmdRQUR3QUFBQVVHQkFBVkFBQUFBQVlDQUlBQUFBQUZnREFBQUFBS0FBSUFNQUFFQmdRQUZRQUFBQVVHQkFBV0FBQUFDZ1lCQUFFQUFBV0FNUUFBQUFvQUFnQXhBQVFHQkFBTkFBQUFCUVlFQUJjQUFBQUFCZ0lBZ0FBQUFBV0FNZ0FBQUFvQUFnQXlBQVFHQkFBWEFBQUFCUVlFQUJnQUFBQUFCZ0lBZ0FBQUFBV0FNd0FBQUFvQUFnQXpBQVFHQkFBS0FBQUFCUVlFQUJnQUFBQUFCZ0lBZ0FBQUFBZUFOZ0FBQUFRQ0VBQUJBUEgvZ0I5akFBRUE4Zjg1OFUwQUNnQUNBRFFBQUFvQ0FBUUFCQW9DQUFFQURRSU1BRG54VFFBQkFQSC9BQUFBQUE0Q0RBQ0FIMk1BQVFEeC93QUFBQUFQQWd3QU9mRk5BRVl1QmdBQUFBQUFBQUFIZ0RjQUFBQUVBaEFBQUFEeC96UXorLzhBQVBILzdRVG0vd29BQWdBMUFBQUtBZ0FFQUFRS0FnQUJBQTBDREFEdEJPYi9BQUR4L3dBQUFBQU9BZ3dBTkRQNy93QUE4ZjhBQUFBQUR3SU1BTzBFNXY5R0xnWUFBQUFBQUFBQUFBQUFBQUFBQUFBPQ==</t>
        </r>
      </text>
    </comment>
    <comment ref="K394" authorId="0">
      <text>
        <r>
          <rPr>
            <b/>
            <sz val="9"/>
            <color indexed="81"/>
            <rFont val="Tahoma"/>
            <family val="2"/>
          </rPr>
          <t>QzIySDQzTjVPMTN8TUFTVEVSIFNIRUVUUGljdHVyZSAzOTF8Vm1wRFJEQXhNREFFQXdJQkFBQUFBQUFBQUFBQUFBQ0FBQUFBQUFNQUZnQUFBRU5vWlcxRWNtRjNJREV5TGpBdU1pNHhNRGMyQkFJUUFBRmd3UCt0MjlvQVpzYXFBTnFlUmdJ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EFBQUFCQUlRQUFBQUFBQUFBQUFBQUVCeUJBREFxZ01XQ0FRQUFBQWtBQmdJQkFBQUFDUUFHUWdBQUJBSUFnQUJBQThJQWdBQkFBT0FWUUFBQUFRQ0VBQUJZTUQvcmR2YUFHYkdxZ0RhbmtZQ0JJQUJBQUFBQUFJSUFBQUFhUUN0MCtrQUNnQUNBQUlBQWdRQ0FBY0FLd1FDQUFJQVNBUUFBRGNFQVFBQkJvQUFBQUFBQUFJSUFET1RiQUN0YSswQUJBSVFBTXhzWlFDdDI5b0Fac1p1QUsxcjdRQWpDQUVBL3dFSEFRRC9BZ2NDQUFBQUJRY0JBQU1BQnc4QUFRQUFBQU1BWUFESUFBTUFUa2d5QUFBQUFBU0FBZ0FBQUFBQ0NBQUFBSGdBd000REFRb0FBZ0FEQURjRUFRQUJBQUFFZ0FNQUFBQUFBZ2dBQUFCcEFOUEpIUUVLQUFJQUJBQTNCQUVBQVFBQUJJQUVBQUFBQUFJSUFBQUFlQURteERjQkNnQUNBQVVBQUFBRWdBVUFBQUFBQWdnQUFBQ1dBT2JFTndFS0FBSUFCZ0FDQkFJQUNBQXJCQUlBQVFCSUJBQUFOd1FCQUFFR2dBQUFBQUFBQWdnQUFLQ1pBT2JjTXdFRUFoQUFBR0NTQU9iY013R1p1WmtBR2RCQ0FTTUlBUUFBQWdjQ0FBQUFCUWNCQUFFQUJ3NEFBUUFBQUFNQVlBRElBQU1BVDBnQUFBQUFCSUFHQUFBQUFBSUlBQUFBYVFENXYxRUJDZ0FDQUFjQUFBQUVnQWNBQUFBQUFnZ0FBQUJMQVBtL1VRRUtBQUlBQ0FBQ0JBSUFDQUFyQkFJQUFBQklCQUFBTndRQkFBRUdnQUFBQUFBQUFnZ0FBS0JPQVBuWFRRRUVBaEFBQUdCSEFQblhUUUdadVU0QStaZFZBU01JQVFBQUFnY0NBQUFBQUFjTkFBRUFBQUFEQUdBQXlBQURBRThBQUFBQUJJQUlBQUFBQUFJSUFBQUFlQUFOdTJzQkNnQUNBQWtBQWdRQ0FBY0FLd1FDQUFFQVNBUUFBRGNFQVFBQkJvQUFBQUFBQUFJSUFET1Rld0FOSTJnQkJBSVFBTXhzZEFBTkkyZ0JxdXFEQUVCV2J3RWpDQUVBQUFJSEFnQUFBQVVIQVFBRkJBY0dBQUlBQWdBREFBQUhEZ0FCQUFBQUF3QmdBTWdBQXdCT1NBQUFBQUFFZ0FrQUFBQUFBZ2dBQUFCcEFDQzJoUUVLQUFJQUNnQXdCQUVBQnpFRUVBQXhBQUFBTWdBQUFBQUFBQUJHQUFBQUFBQUVnQW9BQUFBQUFnZ0FBQUI0QURPeG53RUtBQUlBQ3dBM0JBRUFBUUFBQklBTEFBQUFBQUlJQUFBQWFRQkdyTGtCQ2dBQ0FBd0FNQVFCQUFjeEJCQUFNd0FBQURRQUFBQUFBQUFBTlFBQUFBQUFCSUFNQUFBQUFBSUlBQUFBZUFCYXA5TUJDZ0FDQUEwQUFnUUNBQWNBS3dRQ0FBSUFTQVFBQURjRUFRQUJCb0FBQUFBQUFBSUlBRE9UZXdCYUQ5QUJCQUlRQU14c2RBQmFEOUFCWnNaOUFGcWY0Z0VqQ0FFQUFBSUhBZ0FBQUFVSEFRQUJBQWNQQUFFQUFBQURBR0FBeUFBREFFNUlNZ0FBQUFBRWdBMEFBQUFBQWdnQUFBQkxBRWFzdVFFS0FBSUFEZ0F3QkFFQUJ6RUVFQUExQUFBQU5nQUFBRU1BQUFBQUFBQUFBQUFFZ0E0QUFBQUFBZ2dBQUFBOEFGcW4wd0VLQUFJQUR3QUNCQUlBQ0FBckJBSUFBQUJJQkFBQU53UUJBQUVHZ0FBQUFBQUFBZ2dBQUtBL0FGcS96d0VFQWhBQUFHQTRBRnEvendHWnVUOEFXbi9YQVNNSUFRQUFBZ2NDQUFBQUFBY05BQUVBQUFBREFHQUF5QUFEQUU4QUFBQUFCSUFQQUFBQUFBSUlBQUFBU3dCdG91MEJDZ0FDQUJBQUFBQUVnQkFBQUFBQUFnZ0FBQUJwQUcyaTdRRUtBQUlBRVFBQ0JBSUFDQUFyQkFJQUFBQklCQUFBTndRQkFBRUdnQUFBQUFBQUFnZ0FBS0JzQUcyNjZRRUVBaEFBQUdCbEFHMjY2UUdadVd3QWJYcnhBU01JQVFBQUFnY0NBQUFBQUFjTkFBRUFBQUFEQUdBQXlBQURBRThBQUFBQUJJQVJBQUFBQUFJSUFBQUFlQUNBblFjQ0NnQUNBQklBTUFRQkFBY3hCQkFBT1FBQUFEb0FBQUFBQUFBQVBBQUFBQUFBQklBU0FBQUFBQUlJQUFBQWxnQ0FuUWNDQ2dBQ0FCTUFOd1FCQUFFQUFBU0FFd0FBQUFBQ0NBQUFBS1VBazVnaEFnb0FBZ0FVQUFJRUFnQUhBQ3NFQWdBQ0FFZ0VBQUEzQkFFQUFRYUFBQUFBQUFBQ0NBQXprNmdBa3dBZUFnUUNFQURNYktFQWt3QWVBbWJHcWdDVGtEQUNJd2dCQUFBQ0J3SUFBQUFGQndFQUFRQUhEd0FCQUFBQUF3QmdBTWdBQXdCT1NESUFBQUFBQklBVUFBQUFBQUlJQUFBQWFRQ1RtQ0VDQ2dBQ0FCVUFNQVFCQUFjeEJCQUFQQUFBQUQwQUFBQStBQUFBQUFBQUFBQUFCSUFWQUFBQUFBSUlBQUFBZUFDbWt6c0NDZ0FDQUJZQUFnUUNBQWdBS3dRQ0FBRUFTQVFBQURjRUFRQUJCb0FBQUFBQUFBSUlBQUNnZXdDbXF6Y0NCQUlRQUFCZ2RBQ21xemNDbWJsN0FOcWVSZ0lqQ0FFQUFBSUhBZ0FBQUFVSEFRQUJBQWNPQUFFQUFBQURBR0FBeUFBREFFOUlBQUFBQUFTQUZnQUFBQUFDQ0FBQUFFc0FrNWdoQWdvQUFnQVhBREFFQVFBSE1RUVFBRDRBQUFBL0FBQUFBQUFBQUVBQUFBQUFBQVNBRndBQUFBQUNDQUFBQUR3QXBwTTdBZ29BQWdBWUFBSUVBZ0FJQUNzRUFnQUJBRWdFQUFBM0JBRUFBUWFBQUFBQUFBQUNDQUFBb0Q4QXBxczNBZ1FDRUFBQVlEZ0FwcXMzQXBtNVB3RGFua1lDSXdnQkFBQUNCd0lBQUFBRkJ3RUFBUUFIRGdBQkFBQUFBd0JnQU1nQUF3QlBTQUFBQUFBRWdCZ0FBQUFBQWdnQUFBQThBSUNkQndJS0FBSUFHUUF3QkFFQUJ6RUVFQUJCQUFBQVFBQUFBRUlBQUFBQUFBQUFBQUFFZ0JrQUFBQUFBZ2dBQUFBZUFJQ2RCd0lLQUFJQUdnQUNCQUlBQ0FBckJBSUFBUUJJQkFBQU53UUJBQUVHZ0FBQUFBQUFBZ2dBQUtBaEFJQzFBd0lFQWhBQUFHQWFBSUMxQXdLWnVTRUFzNmdTQWlNSUFRQUFBZ2NDQUFBQUJRY0JBQUVBQnc0QUFRQUFBQU1BWUFESUFBTUFUMGdBQUFBQUJJQWFBQUFBQUFJSUFBQUFQQUF6c1o4QkNnQUNBQnNBTUFRQkFBY3hCQkFBUXdBQUFFUUFBQUFBQUFBQVJRQUFBQUFBQklBYkFBQUFBQUlJQUFBQUhnQXpzWjhCQ2dBQ0FCd0FBZ1FDQUFnQUt3UUNBQUVBU0FRQUFEY0VBUUFCQm9BQUFBQUFBQUlJQUFDZ0lRQXp5WnNCQkFJUUFBQmdHZ0F6eVpzQm1ia2hBR2E4cWdFakNBRUFBQUlIQWdBQUFBVUhBUUFCQUFjT0FBRUFBQUFEQUdBQXlBQURBRTlJQUFBQUFBU0FIQUFBQUFBQ0NBQUFBRXNBSUxhRkFRb0FBZ0FkQUFBQUJJQWRBQUFBQUFJSUFBQUFQQUFOdTJzQkNnQUNBQjRBQWdRQ0FBZ0FLd1FDQUFBQVNBUUFBRGNFQVFBQkJvQUFBQUFBQUFJSUFBQ2dQd0FOMDJjQkJBSVFBQUJnT0FBTjAyY0JtYmsvQUEyVGJ3RWpDQUVBQUFJSEFnQUFBQUFIRFFBQkFBQUFBd0JnQU1nQUF3QlBBQUFBQUFTQUhnQUFBQUFDQ0FBQUFCNEFEYnRyQVFvQUFnQWZBQUFBQklBZkFBQUFBQUlJQUFBQUR3QWd0b1VCQ2dBQ0FDQUFBZ1FDQUFnQUt3UUNBQUFBU0FRQUFEY0VBUUFCQm9BQUFBQUFBQUlJQUFDZ0VnQWd6b0VCQkFJUUFBQmdDd0Fnem9FQm1ia1NBQ0NPaVFFakNBRUFBQUlIQWdBQUFBQUhEUUFCQUFBQUF3QmdBTWdBQXdCUEFBQUFBQVNBSUFBQUFBQUNDQUFCQVBIL0lMYUZBUW9BQWdBaEFEQUVBUUFITVFRUUFFb0FBQUJMQUFBQUFBQUFBRTBBQUFBQUFBU0FJUUFBQUFBQ0NBQUFBT0wvTTdHZkFRb0FBZ0FpQURjRUFRQUJBQUFFZ0NJQUFBQUFBZ2dBQVFEeC8wYXN1UUVLQUFJQUl3QUNCQUlBQ0FBckJBSUFBUUJJQkFBQU53UUJBQUVHZ0FBQUFBQUFBZ2dBQUtEMC8wYkV0UUVFQWhBQUFHRHQvMGJFdFFHYXVmVC9lcmZFQVNNSUFRQUFBZ2NDQUFBQUJRY0JBQUVBQnc0QUFRQUFBQU1BWUFESUFBTUFUMGdBQUFBQUJJQWpBQUFBQUFJSUFBRUE0djhOdTJzQkNnQUNBQ1FBTUFRQkFBY3hCQkFBVFFBQUFFNEFBQUJQQUFBQUFBQUFBQUFBQklBa0FBQUFBQUlJQUFFQXhQOE51MnNCQ2dBQ0FDVUFBZ1FDQUFnQUt3UUNBQUVBU0FRQUFEY0VBUUFCQm9BQUFBQUFBQUlJQUFHZ3gvOE4wMmNCQkFJUUFBRmd3UDhOMDJjQm1ybkgvMERHZGdFakNBRUFBQUlIQWdBQUFBVUhBUUFCQUFjT0FBRUFBQUFEQUdBQXlBQURBRTlJQUFBQUFBU0FKUUFBQUFBQ0NBQUJBUEgvK2I5UkFRb0FBZ0FtQURBRUFRQUhNUVFRQUU4QUFBQlFBQUFBQUFBQUFGRUFBQUFBQUFTQUpnQUFBQUFDQ0FBQkFPTC81c1EzQVFvQUFnQW5BQUlFQWdBSEFDc0VBZ0FDQUVnRUFBQTNCQUVBQVFhQUFBQUFBQUFDQ0FBMGsrWC81bHc3QVFRQ0VBRE5iTjcvNXN3b0FXZkc1Ly9tWERzQkl3Z0JBUDhCQndFQS93SUhBZ0FBQUFVSEFRQURBQWNQQUFFQUFBQURBR0FBeUFBREFFNUlNZ0FBQUFBRWdDY0FBQUFBQWdnQUFBQVBBUG0vVVFFS0FBSUFLQUF3QkFFQUJ6RUVFQUJTQUFBQVVRQUFBRk1BQUFBQUFBQUFBQUFFZ0NnQUFBQUFBZ2dBQUFBZUFPYkVOd0VLQUFJQUtRQUNCQUlBQ0FBckJBSUFBUUJJQkFBQU53UUJBQUVHZ0FBQUFBQUFBZ2dBQUtBaEFPYXNPd0VFQWhBQUFHQWFBTE81TEFHWnVTRUE1cXc3QVNNSUFRRC9BUWNCQVA4Q0J3SUFBQUFGQndFQUF3QUhEZ0FCQUFBQUF3QmdBTWdBQXdCUFNBQUFBQUFGZ0NvQUFBQUtBQUlBS2dBRUJnUUFBUUFBQUFVR0JBQUNBQUFBQ2dZQkFBRUFBQVdBS3dBQUFBb0FBZ0FyQUFRR0JBQUNBQUFBQlFZRUFBTUFBQUFLQmdFQUFRQUFCWUFzQUFBQUNnQUNBQ3dBQkFZRUFBTUFBQUFGQmdRQUJBQUFBQW9HQVFBQkFBQUZnQzBBQUFBS0FBSUFMUUFFQmdRQUJBQUFBQVVHQkFBRkFBQUFDZ1lCQUFFQUFBV0FMZ0FBQUFvQUFnQXVBQVFHQkFBRUFBQUFCUVlFQUFZQUFBQUtCZ0VBQVFBQUJZQXZBQUFBQ2dBQ0FDOEFCQVlFQUFZQUFBQUZCZ1FBQndBQUFBQUdBZ0FDQUFBQUJZQXdBQUFBQ2dBQ0FEQUFCQVlFQUFZQUFBQUZCZ1FBQ0FBQUFBb0dBUUFCQUFBRmdERUFBQUFLQUFJQU1RQUVCZ1FBQ0FBQUFBVUdCQUFKQUFBQUFRWUNBQWNBQ2dZQkFBRUFBQVdBTWdBQUFBb0FBZ0F5QUFRR0JBQUpBQUFBQlFZRUFBb0FBQUFLQmdFQUFRQUFCWUF6QUFBQUNnQUNBRE1BQkFZRUFBb0FBQUFGQmdRQUN3QUFBQW9HQVFBQkFBQUZnRFFBQUFBS0FBSUFOQUFFQmdRQUN3QUFBQVVHQkFBTUFBQUFBUVlDQUFZQUNnWUJBQUVBQUFXQU5RQUFBQW9BQWdBMUFBUUdCQUFMQUFBQUJRWUVBQTBBQUFBS0JnRUFBUUFBQllBMkFBQUFDZ0FDQURZQUJBWUVBQTBBQUFBRkJnUUFEZ0FBQUFFR0FnQURBQW9HQVFBQkFBQUZnRGNBQUFBS0FBSUFOd0FFQmdRQURnQUFBQVVHQkFBUEFBQUFDZ1lCQUFFQUFBV0FPQUFBQUFvQUFnQTRBQVFHQkFBUEFBQUFCUVlFQUJBQUFBQUtCZ0VBQVFBQUJZQTVBQUFBQ2dBQ0FEa0FCQVlFQUJBQUFBQUZCZ1FBRVFBQUFBb0dBUUFCQUFBRmdEb0FBQUFLQUFJQU9nQUVCZ1FBRVFBQUFBVUdCQUFTQUFBQUFRWUNBQVlBQ2dZQkFBRUFBQVdBT3dBQUFBb0FBZ0E3QUFRR0JBQVNBQUFBQlFZRUFCTUFBQUFLQmdFQUFRQUFCWUE4QUFBQUNnQUNBRHdBQkFZRUFCRUFBQUFGQmdRQUZBQUFBQW9HQVFBQkFBQUZnRDBBQUFBS0FBSUFQUUFFQmdRQUZBQUFBQVVHQkFBVkFBQUFBUVlDQUFNQUNnWUJBQUVBQUFXQVBnQUFBQW9BQWdBK0FBUUdCQUFVQUFBQUJRWUVBQllBQUFBS0JnRUFBUUFBQllBL0FBQUFDZ0FDQUQ4QUJBWUVBQllBQUFBRkJnUUFGd0FBQUFFR0FnQUdBQW9HQVFBQkFBQUZnRUFBQUFBS0FBSUFRQUFFQmdRQUZnQUFBQVVHQkFBWUFBQUFDZ1lCQUFFQUFBV0FRUUFBQUFvQUFnQkJBQVFHQkFBUEFBQUFCUVlFQUJnQUFBQUtCZ0VBQVFBQUJZQkNBQUFBQ2dBQ0FFSUFCQVlFQUJnQUFBQUZCZ1FBR1FBQUFBRUdBZ0FEQUFvR0FRQUJBQUFGZ0VNQUFBQUtBQUlBUXdBRUJnUUFEUUFBQUFVR0JBQWFBQUFBQ2dZQkFBRUFBQVdBUkFBQUFBb0FBZ0JFQUFRR0JBQWFBQUFBQlFZRUFCc0FBQUFCQmdJQUJnQUtCZ0VBQVFBQUJZQkZBQUFBQ2dBQ0FFVUFCQVlFQUJvQUFBQUZCZ1FBSEFBQUFBb0dBUUFCQUFBRmdFWUFBQUFLQUFJQVJnQUVCZ1FBQ1FBQUFBVUdCQUFjQUFBQUNnWUJBQUVBQUFXQVJ3QUFBQW9BQWdCSEFBUUdCQUFjQUFBQUJRWUVBQjBBQUFBS0JnRUFBUUFBQllCSUFBQUFDZ0FDQUVnQUJBWUVBQjBBQUFBRkJnUUFIZ0FBQUFvR0FRQUJBQUFGZ0VrQUFBQUtBQUlBU1FBRUJnUUFIZ0FBQUFVR0JBQWZBQUFBQ2dZQkFBRUFBQVdBU2dBQUFBb0FBZ0JLQUFRR0JBQWZBQUFBQlFZRUFDQUFBQUFLQmdFQUFRQUFCWUJMQUFBQUNnQUNBRXNBQkFZRUFDQUFBQUFGQmdRQUlRQUFBQUVHQWdBR0FBb0dBUUFCQUFBRmdFd0FBQUFLQUFJQVRBQUVCZ1FBSVFBQUFBVUdCQUFpQUFBQUNnWUJBQUVBQUFXQVRRQUFBQW9BQWdCTkFBUUdCQUFnQUFBQUJRWUVBQ01BQUFBS0JnRUFBUUFBQllCT0FBQUFDZ0FDQUU0QUJBWUVBQ01BQUFBRkJnUUFKQUFBQUFFR0FnQURBQW9HQVFBQkFBQUZnRThBQUFBS0FBSUFUd0FFQmdRQUl3QUFBQVVHQkFBbEFBQUFDZ1lCQUFFQUFBV0FVQUFBQUFvQUFnQlFBQVFHQkFBbEFBQUFCUVlFQUNZQUFBQUJCZ0lBQmdBS0JnRUFBUUFBQllCUkFBQUFDZ0FDQUZFQUJBWUVBQ1VBQUFBRkJnUUFKd0FBQUFvR0FRQUJBQUFGZ0ZJQUFBQUtBQUlBVWdBRUJnUUFIZ0FBQUFVR0JBQW5BQUFBQ2dZQkFBRUFBQVdBVXdBQUFBb0FBZ0JUQUFRR0JBQW5BQUFBQlFZRUFDZ0FBQUFCQmdJQUF3QUtCZ0VBQVFBQUFBQUFBQUFBQUFBPQ==</t>
        </r>
      </text>
    </comment>
    <comment ref="J395" authorId="0">
      <text>
        <r>
          <rPr>
            <sz val="9"/>
            <color indexed="81"/>
            <rFont val="Tahoma"/>
            <family val="2"/>
          </rPr>
          <t>QzE5SDE4TjR8TUFTVEVSIFNIRUVUUGljdHVyZSAyMjV8Vm1wRFJEQXhNREFFQXdJQkFBQUFBQUFBQUFBQUFBQ0FBQUFBQUFNQUZnQUFBRU5vWlcxRWNtRjNJREV5TGpBdU1pNHhNRGMyQkFJUUFETnM0Zi9IenJIL1FMWnpBTmRac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DSGlpeVlXQ0FRQUFBQWtBQmdJQkFBQUFDUUFHUWdBQUJBSUFnQUJBQThJQWdBQkFBT0FOQUFBQUFRQ0VBQXpiT0gveDg2eC8wQzJjd0RYV2EwQUJJQUJBQUFBQUFJSUFBQUFIZ0RIRHJML0NnQUNBQUlBTndRQkFBRUFBQVNBQWdBQUFBQUNDQUFBQUE4QTJnbk0vd29BQWdBREFBQUFCSUFEQUFBQUFBSUlBQUVBOGYvYUNjei9DZ0FDQUFRQUFBQUVnQVFBQUFBQUFnZ0FBQURpLyswRTV2OEtBQUlBQlFBQUFBU0FCUUFBQUFBQ0NBQUFBUEgvQUFBQUFBb0FBZ0FHQUFBQUJJQUdBQUFBQUFJSUFNQzY1LzhkaUJ3QUNnQUNBQWNBQWdRQ0FBY0FLd1FDQUFBQVNBUUFBQWFBQUFBQUFBQUNDQUQwVGV2L0hmQVlBQVFDRUFDTkorVC9IZkFZQVBSTjYvOVFJeUFBSXdnQkFBQUNCd0lBQUFBQUJ3MEFBUUFBQUFNQVlBRElBQU1BVGdBQUFBQUVnQWNBQUFBQUFnZ0FBQUFBQUU0cUxnQUtBQUlBQ0FBQUFBU0FDQUFBQUFBQ0NBQUFBQUFBVGlwTUFBb0FBZ0FKQURjRUFRQUJBQUFFZ0FrQUFBQUFBZ2dBUUVVWUFCMklIQUFLQUFJQUNnQUFBQVNBQ2dBQUFBQUNDQUJkelRRQVhjMGxBQW9BQWdBTEFBQUFCSUFMQUFBQUFBSUlBSjBTVFFBc0t4UUFDZ0FDQUF3QUFBQUVnQXdBQUFBQUFnZ0EzVmRsQUYzTkpRQUtBQUlBRFFBQUFBU0FEUUFBQUFBQ0NBQ2RFbHdBZWxWQ0FBb0FBZ0FPQUFJRUFnQUhBQ3NFQWdBQUFFZ0VBQUFHZ0FBQUFBQUFBZ2dBMEtWZkFIcTlQZ0FFQWhBQWFuOVlBSHE5UGdEUXBWOEFyZkJGQUNNSUFRQUFBZ2NDQUFBQUFBY05BQUVBQUFBREFHQUF5QUFEQUU0QUFBQUFCSUFPQUFBQUFBSUlBTTYwYlFDNm1sb0FDZ0FDQUE4QU53UUJBQUVBQUFTQUR3QUFBQUFDQ0FBUmdXRUF3Z0oyQUFvQUFnQVFBQUFBQklBUUFBQUFBQUlJQUNPclF3Q0pKWGtBQ2dBQ0FCRUFBQUFFZ0JFQUFBQUFBZ2dBWjNjM0FKQ05sQUFLQUFJQUVnQUFBQVNBRWdBQUFBQUNDQUNYR1VrQTBkS3NBQW9BQWdBVEFBQUFCSUFUQUFBQUFBSUlBSVh2WmdBSnNLa0FDZ0FDQUJRQUFBQUVnQlFBQUFBQUFnZ0FRaU56QUFKSWpnQUtBQUlBRlFBQUFBU0FGUUFBQUFBQ0NBQ2RFajRBZWxWQ0FBb0FBZ0FXQUFJRUFnQUhBQ3NFQWdBQUFFZ0VBQUFHZ0FBQUFBQUFBZ2dBMEtWQkFIcTlQZ0FFQWhBQWFuODZBSHE5UGdEUXBVRUFyZkJGQUNNSUFRQUFBZ2NDQUFBQUFBY05BQUVBQUFBREFHQUF5QUFEQUU0QUFBQUFCSUFXQUFBQUFBSUlBUC8vRGdBQUFBQUFDZ0FDQUJjQUFnUUNBQWNBS3dRQ0FBQUFTQVFBQUFhQUFBQUFBQUFDQ0FBemt4SUFBV2o4L3dRQ0VBRE1iQXNBQVdqOC96T1RFZ0F6bXdNQUl3Z0JBQUFDQndJQUFBQUFCdzBBQVFBQUFBTUFZQURJQUFNQVRnQUFBQUFFZ0JjQUFBQUFBZ2dBQUFBZUFPMEU1djhLQUFJQUdBQUFBQVdBR1FBQUFBb0FBZ0FaQUFRR0JBQUJBQUFBQlFZRUFBSUFBQUFLQmdFQUFRQUFCWUFhQUFBQUNnQUNBQm9BQkFZRUFBSUFBQUFGQmdRQUF3QUFBQUFHQWdDQUFBQUFCWUFiQUFBQUNnQUNBQnNBQkFZRUFBTUFBQUFGQmdRQUJBQUFBQUFHQWdDQUFBQUFCWUFjQUFBQUNnQUNBQndBQkFZRUFBUUFBQUFGQmdRQUJRQUFBQUFHQWdDQUFBQUFCWUFkQUFBQUNnQUNBQjBBQkFZRUFBVUFBQUFGQmdRQUJnQUFBQUFHQWdDQUFBQUFCWUFlQUFBQUNnQUNBQjRBQkFZRUFBWUFBQUFGQmdRQUJ3QUFBQUFHQWdDQUFBQUFCWUFmQUFBQUNnQUNBQjhBQkFZRUFBY0FBQUFGQmdRQUNBQUFBQW9HQVFBQkFBQUZnQ0FBQUFBS0FBSUFJQUFFQmdRQUJ3QUFBQVVHQkFBSkFBQUFBQVlDQUlBQUFBQUZnQ0VBQUFBS0FBSUFJUUFFQmdRQUNRQUFBQVVHQkFBS0FBQUFBQUFGZ0NJQUFBQUtBQUlBSWdBRUJnUUFDZ0FBQUFVR0JBQUxBQUFBQUFZQ0FJQUFBQUFGZ0NNQUFBQUtBQUlBSXdBRUJnUUFDd0FBQUFVR0JBQU1BQUFBQUFZQ0FJQUFBQUFGZ0NRQUFBQUtBQUlBSkFBRUJnUUFEQUFBQUFVR0JBQU5BQUFBQUFZQ0FJQUFBQUFGZ0NVQUFBQUtBQUlBSlFBRUJnUUFEUUFBQUFVR0JBQU9BQUFBQ2dZQkFBRUFBQVdBSmdBQUFBb0FBZ0FtQUFRR0JBQU9BQUFBQlFZRUFBOEFBQUFLQmdFQUFRQUFCWUFuQUFBQUNnQUNBQ2NBQkFZRUFBOEFBQUFGQmdRQUVBQUFBQUFHQWdDQUFBQUFCWUFvQUFBQUNnQUNBQ2dBQkFZRUFCQUFBQUFGQmdRQUVRQUFBQUFHQWdDQUFBQUFCWUFwQUFBQUNnQUNBQ2tBQkFZRUFCRUFBQUFGQmdRQUVnQUFBQUFHQWdDQUFBQUFCWUFxQUFBQUNnQUNBQ29BQkFZRUFCSUFBQUFGQmdRQUV3QUFBQUFHQWdDQUFBQUFCWUFyQUFBQUNnQUNBQ3NBQkFZRUFCTUFBQUFGQmdRQUZBQUFBQUFHQWdDQUFBQUFCWUFzQUFBQUNnQUNBQ3dBQkFZRUFBOEFBQUFGQmdRQUZBQUFBQUFHQWdDQUFBQUFCWUF0QUFBQUNnQUNBQzBBQkFZRUFBMEFBQUFGQmdRQUZRQUFBQUFHQWdDQUFBQUFCWUF1QUFBQUNnQUNBQzRBQkFZRUFBb0FBQUFGQmdRQUZRQUFBQUFHQWdDQUFBQUFCWUF2QUFBQUNnQUNBQzhBQkFZRUFBa0FBQUFGQmdRQUZnQUFBQUFHQWdDQUFBQUFCWUF3QUFBQUNnQUNBREFBQkFZRUFBVUFBQUFGQmdRQUZnQUFBQUFHQWdDQUFBQUFCWUF4QUFBQUNnQUNBREVBQkFZRUFCWUFBQUFGQmdRQUZ3QUFBQUFHQWdDQUFBQUFCWUF5QUFBQUNnQUNBRElBQkFZRUFBSUFBQUFGQmdRQUZ3QUFBQUFHQWdDQUFBQUFCNEExQUFBQUJBSVFBQUFBQUFBME0vdi9BQUFBQU8wRTV2OEtBQUlBTXdBQUNnSUFCQUFFQ2dJQUFRQU5BZ3dBN1FUbS93QUFBQUFBQUFBQURnSU1BRFF6Ky84QUFBQUFBQUFBQUE4Q0RBRHRCT2IvUmk0VkFBQUFBQUFBQUFlQU5nQUFBQVFDRUFBQUFBQUEwSDBrQUFBQUFBQk9wUlFBQ2dBQ0FEUUFFQUJIQUFBQVZHaGxjbVVnYVhNZ1lTQjJZV3hsYm1ObElHOXlJR05vWVhKblpTQmxjbkp2Y2lCemIyMWxkMmhsY21VZ2FXNGdkR2hwY3lCaGNtOXRZWFJwWXlCemVYTjBaVzB1QUFvQ0FBUUFCQW9DQUFFQURRSU1BRTZsRkFBQUFBQUFBQUFBQUE0Q0RBRFFmU1FBQUFBQUFBQUFBQUFQQWd3QVRxVVVBSUhZRHdBQUFBQUFBQUFIZ0RjQUFBQUVBaEFBblJKTkFLMklQUUNkRWswQUxMQXRBQW9BQWdBMUFCQUFSd0FBQUZSb1pYSmxJR2x6SUdFZ2RtRnNaVzVqWlNCdmNpQmphR0Z5WjJVZ1pYSnliM0lnYzI5dFpYZG9aWEpsSUdsdUlIUm9hWE1nWVhKdmJXRjBhV01nYzNsemRHVnRMZ0FLQWdBRUFBUUtBZ0FCQUEwQ0RBQXNzQzBBblJKTkFBQUFBQUFPQWd3QXJZZzlBSjBTVFFBQUFBQUFEd0lNQUN5d0xRQWY2MXdBQUFBQUFBQUFCNEE0QUFBQUJBSVFBRlJOVlFBUG1hWUFWRTFWQU1scWtRQUtBQUlBTmdBQUNnSUFCQUFFQ2dJQUFRQU5BZ3dBeVdxUkFGUk5WUUFBQUFBQURnSU1BQStacGdCVVRWVUFBQUFBQUE4Q0RBREphcEVBbTN0cUFBQUFBQUFBQUFBQUFBQUFBQUFB</t>
        </r>
      </text>
    </comment>
    <comment ref="K395" authorId="0">
      <text>
        <r>
          <rPr>
            <sz val="9"/>
            <color indexed="81"/>
            <rFont val="Tahoma"/>
            <family val="2"/>
          </rPr>
          <t>QzE5SDE4TjR8TUFTVEVSIFNIRUVUUGljdHVyZSAyMjV8Vm1wRFJEQXhNREFFQXdJQkFBQUFBQUFBQUFBQUFBQ0FBQUFBQUFNQUZnQUFBRU5vWlcxRWNtRjNJREV5TGpBdU1pNHhNRGMyQkFJUUFETnM0Zi9IenJIL1FMWnpBTmRac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DSGlpeVlXQ0FRQUFBQWtBQmdJQkFBQUFDUUFHUWdBQUJBSUFnQUJBQThJQWdBQkFBT0FOQUFBQUFRQ0VBQXpiT0gveDg2eC8wQzJjd0RYV2EwQUJJQUJBQUFBQUFJSUFBQUFIZ0RIRHJML0NnQUNBQUlBTndRQkFBRUFBQVNBQWdBQUFBQUNDQUFBQUE4QTJnbk0vd29BQWdBREFBQUFCSUFEQUFBQUFBSUlBQUVBOGYvYUNjei9DZ0FDQUFRQUFBQUVnQVFBQUFBQUFnZ0FBQURpLyswRTV2OEtBQUlBQlFBQUFBU0FCUUFBQUFBQ0NBQUFBUEgvQUFBQUFBb0FBZ0FHQUFBQUJJQUdBQUFBQUFJSUFNQzY1LzhkaUJ3QUNnQUNBQWNBQWdRQ0FBY0FLd1FDQUFBQVNBUUFBQWFBQUFBQUFBQUNDQUQwVGV2L0hmQVlBQVFDRUFDTkorVC9IZkFZQVBSTjYvOVFJeUFBSXdnQkFBQUNCd0lBQUFBQUJ3MEFBUUFBQUFNQVlBRElBQU1BVGdBQUFBQUVnQWNBQUFBQUFnZ0FBQUFBQUU0cUxnQUtBQUlBQ0FBQUFBU0FDQUFBQUFBQ0NBQUFBQUFBVGlwTUFBb0FBZ0FKQURjRUFRQUJBQUFFZ0FrQUFBQUFBZ2dBUUVVWUFCMklIQUFLQUFJQUNnQUFBQVNBQ2dBQUFBQUNDQUJkelRRQVhjMGxBQW9BQWdBTEFBQUFCSUFMQUFBQUFBSUlBSjBTVFFBc0t4UUFDZ0FDQUF3QUFBQUVnQXdBQUFBQUFnZ0EzVmRsQUYzTkpRQUtBQUlBRFFBQUFBU0FEUUFBQUFBQ0NBQ2RFbHdBZWxWQ0FBb0FBZ0FPQUFJRUFnQUhBQ3NFQWdBQUFFZ0VBQUFHZ0FBQUFBQUFBZ2dBMEtWZkFIcTlQZ0FFQWhBQWFuOVlBSHE5UGdEUXBWOEFyZkJGQUNNSUFRQUFBZ2NDQUFBQUFBY05BQUVBQUFBREFHQUF5QUFEQUU0QUFBQUFCSUFPQUFBQUFBSUlBTTYwYlFDNm1sb0FDZ0FDQUE4QU53UUJBQUVBQUFTQUR3QUFBQUFDQ0FBUmdXRUF3Z0oyQUFvQUFnQVFBQUFBQklBUUFBQUFBQUlJQUNPclF3Q0pKWGtBQ2dBQ0FCRUFBQUFFZ0JFQUFBQUFBZ2dBWjNjM0FKQ05sQUFLQUFJQUVnQUFBQVNBRWdBQUFBQUNDQUNYR1VrQTBkS3NBQW9BQWdBVEFBQUFCSUFUQUFBQUFBSUlBSVh2WmdBSnNLa0FDZ0FDQUJRQUFBQUVnQlFBQUFBQUFnZ0FRaU56QUFKSWpnQUtBQUlBRlFBQUFBU0FGUUFBQUFBQ0NBQ2RFajRBZWxWQ0FBb0FBZ0FXQUFJRUFnQUhBQ3NFQWdBQUFFZ0VBQUFHZ0FBQUFBQUFBZ2dBMEtWQkFIcTlQZ0FFQWhBQWFuODZBSHE5UGdEUXBVRUFyZkJGQUNNSUFRQUFBZ2NDQUFBQUFBY05BQUVBQUFBREFHQUF5QUFEQUU0QUFBQUFCSUFXQUFBQUFBSUlBUC8vRGdBQUFBQUFDZ0FDQUJjQUFnUUNBQWNBS3dRQ0FBQUFTQVFBQUFhQUFBQUFBQUFDQ0FBemt4SUFBV2o4L3dRQ0VBRE1iQXNBQVdqOC96T1RFZ0F6bXdNQUl3Z0JBQUFDQndJQUFBQUFCdzBBQVFBQUFBTUFZQURJQUFNQVRnQUFBQUFFZ0JjQUFBQUFBZ2dBQUFBZUFPMEU1djhLQUFJQUdBQUFBQVdBR1FBQUFBb0FBZ0FaQUFRR0JBQUJBQUFBQlFZRUFBSUFBQUFLQmdFQUFRQUFCWUFhQUFBQUNnQUNBQm9BQkFZRUFBSUFBQUFGQmdRQUF3QUFBQUFHQWdDQUFBQUFCWUFiQUFBQUNnQUNBQnNBQkFZRUFBTUFBQUFGQmdRQUJBQUFBQUFHQWdDQUFBQUFCWUFjQUFBQUNnQUNBQndBQkFZRUFBUUFBQUFGQmdRQUJRQUFBQUFHQWdDQUFBQUFCWUFkQUFBQUNnQUNBQjBBQkFZRUFBVUFBQUFGQmdRQUJnQUFBQUFHQWdDQUFBQUFCWUFlQUFBQUNnQUNBQjRBQkFZRUFBWUFBQUFGQmdRQUJ3QUFBQUFHQWdDQUFBQUFCWUFmQUFBQUNnQUNBQjhBQkFZRUFBY0FBQUFGQmdRQUNBQUFBQW9HQVFBQkFBQUZnQ0FBQUFBS0FBSUFJQUFFQmdRQUJ3QUFBQVVHQkFBSkFBQUFBQVlDQUlBQUFBQUZnQ0VBQUFBS0FBSUFJUUFFQmdRQUNRQUFBQVVHQkFBS0FBQUFBQUFGZ0NJQUFBQUtBQUlBSWdBRUJnUUFDZ0FBQUFVR0JBQUxBQUFBQUFZQ0FJQUFBQUFGZ0NNQUFBQUtBQUlBSXdBRUJnUUFDd0FBQUFVR0JBQU1BQUFBQUFZQ0FJQUFBQUFGZ0NRQUFBQUtBQUlBSkFBRUJnUUFEQUFBQUFVR0JBQU5BQUFBQUFZQ0FJQUFBQUFGZ0NVQUFBQUtBQUlBSlFBRUJnUUFEUUFBQUFVR0JBQU9BQUFBQ2dZQkFBRUFBQVdBSmdBQUFBb0FBZ0FtQUFRR0JBQU9BQUFBQlFZRUFBOEFBQUFLQmdFQUFRQUFCWUFuQUFBQUNnQUNBQ2NBQkFZRUFBOEFBQUFGQmdRQUVBQUFBQUFHQWdDQUFBQUFCWUFvQUFBQUNnQUNBQ2dBQkFZRUFCQUFBQUFGQmdRQUVRQUFBQUFHQWdDQUFBQUFCWUFwQUFBQUNnQUNBQ2tBQkFZRUFCRUFBQUFGQmdRQUVnQUFBQUFHQWdDQUFBQUFCWUFxQUFBQUNnQUNBQ29BQkFZRUFCSUFBQUFGQmdRQUV3QUFBQUFHQWdDQUFBQUFCWUFyQUFBQUNnQUNBQ3NBQkFZRUFCTUFBQUFGQmdRQUZBQUFBQUFHQWdDQUFBQUFCWUFzQUFBQUNnQUNBQ3dBQkFZRUFBOEFBQUFGQmdRQUZBQUFBQUFHQWdDQUFBQUFCWUF0QUFBQUNnQUNBQzBBQkFZRUFBMEFBQUFGQmdRQUZRQUFBQUFHQWdDQUFBQUFCWUF1QUFBQUNnQUNBQzRBQkFZRUFBb0FBQUFGQmdRQUZRQUFBQUFHQWdDQUFBQUFCWUF2QUFBQUNnQUNBQzhBQkFZRUFBa0FBQUFGQmdRQUZnQUFBQUFHQWdDQUFBQUFCWUF3QUFBQUNnQUNBREFBQkFZRUFBVUFBQUFGQmdRQUZnQUFBQUFHQWdDQUFBQUFCWUF4QUFBQUNnQUNBREVBQkFZRUFCWUFBQUFGQmdRQUZ3QUFBQUFHQWdDQUFBQUFCWUF5QUFBQUNnQUNBRElBQkFZRUFBSUFBQUFGQmdRQUZ3QUFBQUFHQWdDQUFBQUFCNEExQUFBQUJBSVFBQUFBQUFBME0vdi9BQUFBQU8wRTV2OEtBQUlBTXdBQUNnSUFCQUFFQ2dJQUFRQU5BZ3dBN1FUbS93QUFBQUFBQUFBQURnSU1BRFF6Ky84QUFBQUFBQUFBQUE4Q0RBRHRCT2IvUmk0VkFBQUFBQUFBQUFlQU5nQUFBQVFDRUFBQUFBQUEwSDBrQUFBQUFBQk9wUlFBQ2dBQ0FEUUFFQUJIQUFBQVZHaGxjbVVnYVhNZ1lTQjJZV3hsYm1ObElHOXlJR05vWVhKblpTQmxjbkp2Y2lCemIyMWxkMmhsY21VZ2FXNGdkR2hwY3lCaGNtOXRZWFJwWXlCemVYTjBaVzB1QUFvQ0FBUUFCQW9DQUFFQURRSU1BRTZsRkFBQUFBQUFBQUFBQUE0Q0RBRFFmU1FBQUFBQUFBQUFBQUFQQWd3QVRxVVVBSUhZRHdBQUFBQUFBQUFIZ0RjQUFBQUVBaEFBblJKTkFLMklQUUNkRWswQUxMQXRBQW9BQWdBMUFCQUFSd0FBQUZSb1pYSmxJR2x6SUdFZ2RtRnNaVzVqWlNCdmNpQmphR0Z5WjJVZ1pYSnliM0lnYzI5dFpYZG9aWEpsSUdsdUlIUm9hWE1nWVhKdmJXRjBhV01nYzNsemRHVnRMZ0FLQWdBRUFBUUtBZ0FCQUEwQ0RBQXNzQzBBblJKTkFBQUFBQUFPQWd3QXJZZzlBSjBTVFFBQUFBQUFEd0lNQUN5d0xRQWY2MXdBQUFBQUFBQUFCNEE0QUFBQUJBSVFBRlJOVlFBUG1hWUFWRTFWQU1scWtRQUtBQUlBTmdBQUNnSUFCQUFFQ2dJQUFRQU5BZ3dBeVdxUkFGUk5WUUFBQUFBQURnSU1BQStacGdCVVRWVUFBQUFBQUE4Q0RBREphcEVBbTN0cUFBQUFBQUFBQUFBQUFBQUFBQUFB</t>
        </r>
      </text>
    </comment>
    <comment ref="K396" authorId="0">
      <text>
        <r>
          <rPr>
            <b/>
            <sz val="9"/>
            <color indexed="81"/>
            <rFont val="Tahoma"/>
            <family val="2"/>
          </rPr>
          <t>QzIwSDM0QXVPOVBTfE1BU1RFUiBTSEVFVFBpY3R1cmUgMzkyfFZtcERSREF4TURBRUF3SUJBQUFBQUFBQUFBQUFBQUNBQUFBQUFBTUFGZ0FBQUVOb1pXMUVjbUYzSURFeUxqQXVNaTR4TURjMkJBSVFBQ2VSUy8vSHpySC8vLzlLQUhN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ZBQUFBQkFJUUFBQUFBQUFBQUFBQUFFQnlCRG14N2dVV0NBUUFBQUFrQUJnSUJBQUFBQ1FBR1FnQUFCQUlBZ0FCQUE4SUFnQUJBQU9BUXdBQUFBUUNFQUFua1V2L3g4NngvLy8vU2dCeklwd0FCSUFCQUFBQUFBSUlBTzBFWC84VCswWUFDZ0FDQUFJQU53UUJBQUVBQUFTQUFnQUFBQUFDQ0FBQUFIbi9FL3MzQUFvQUFnQURBRGNFQVFBQkFBQUVnQU1BQUFBQUFnZ0FBQUI1L3hQN0dRQUtBQUlBQkFBQ0JBSUFEd0FyQkFJQUFBQklCQUFBQm9BQUFBQUFBQUlJQURTVGZQOFRkeFlBQkFJUUFNMXNkZjhUZHhZQU5KTjgvM2tkSFFBakNBRUFBQUlIQWdBQUFBQUhEUUFCQUFBQUF3QmdBTWdBQXdCUUFBQUFBQVNBQkFBQUFBQUNDQUFBQUpmL0Uvc1pBQW9BQWdBRkFBSUVBZ0JQQUNzRUFnQUFBRWdFQUFBM0JBRUFBUWFBQUFBQUFBQUNDQUEwazVyL0U1OFdBQVFDRUFETmJKUC9FNThXQU0yc212OUcwaUlBSXdnQkFBQUNCd0lBQUFBRkJ3RUFBUUFIRGdBQkFBQUFBd0JnQU1nQUF3QkJkUUFBQUFBRWdBVUFBQUFBQWdnQUFBQ20veWIyTXdBS0FBSUFCZ0FDQkFJQUVBQXJCQUlBQUFCSUJBQUFOd1FCQUFFR2dBQUFBQUFBQWdnQUFLQ3AveWFhTUFBRUFoQUFBR0NpL3lhYU1BQ2F1YW4vakVBM0FDTUlBUUFBQWdjQ0FBQUFBQWNOQUFFQUFBQURBR0FBeUFBREFGTUFBQUFBQklBR0FBQUFBQUlJQUFBQXhQOG05ak1BQ2dBQ0FBY0FNQVFCQUFjeEJCQUFKZ0FBQUNjQUFBQTVBQUFBQUFBQUFBQUFCSUFIQUFBQUFBSUlBQUFBMC84VCt4a0FDZ0FDQUFnQUFnUUNBQWdBS3dRQ0FBQUFTQVFBQURjRUFRQUJCb0FBQUFBQUFBSUlBQUNnMXY4VEV4WUFCQUlRQUFCZ3ovOFRFeFlBbXJuVy94UFRIUUFqQ0FFQUFBSUhBZ0FBQUFBSERRQUJBQUFBQXdCZ0FNZ0FBd0JQQUFBQUFBU0FDQUFBQUFBQ0NBQUFBUEgvRS9zWkFBb0FBZ0FKQURBRUFRQUhNUVFRQUNnQUFBQXBBQUFBTGdBQUFBQUFBQUFBQUFTQUNRQUFBQUFDQ0FBQUFBQUFBQUFBQUFvQUFnQUtBRGNFQVFBQkFBQUVnQW9BQUFBQUFnZ0FBUUR4LyswRTV2OEtBQUlBQ3dBQ0JBSUFDQUFyQkFJQUFBQklCQUFBTndRQkFBRUdnQUFBQUFBQUFnZ0FBS0QwLyswYzR2OEVBaEFBQUdEdC8rMGM0dithdWZULzdkenAveU1JQVFBQUFnY0NBQUFBQUFjTkFBRUFBQUFEQUdBQXlBQURBRThBQUFBQUJJQUxBQUFBQUFJSUFBQUFBQURhQ2N6L0NnQUNBQXdBQUFBRWdBd0FBQUFBQWdnQUFBQWVBTm9KelA4S0FBSUFEUUFDQkFJQUNBQXJCQUlBQUFCSUJBQUFOd1FCQUFFR2dBQUFBQUFBQWdnQS81OGhBTm9oeVA4RUFoQUEvMThhQU5vaHlQK1p1U0VBMnVIUC95TUlBUUFBQWdjQ0FBQUFBQWNOQUFFQUFBQURBR0FBeUFBREFFOEFBQUFBQklBTkFBQUFBQUlJQUFFQThmL0hEckwvQ2dBQ0FBNEFOd1FCQUFFQUFBU0FEZ0FBQUFBQ0NBQUFBQUFBSnZZekFBb0FBZ0FQQURBRUFRQUhNUVFRQUM0QUFBQXZBQUFBQUFBQUFETUFBQUFBQUFTQUR3QUFBQUFDQ0FELy94MEFKdll6QUFvQUFnQVFBQUlFQWdBSUFDc0VBZ0FBQUVnRUFBQTNCQUVBQVFhQUFBQUFBQUFDQ0FEL255RUFKZzR3QUFRQ0VBRC9YeG9BSmc0d0FKbTVJUUFtempjQUl3Z0JBQUFDQndJQUFBQUFCdzBBQVFBQUFBTUFZQURJQUFNQVR3QUFBQUFFZ0JBQUFBQUFBZ2dBLy84c0FCUDdHUUFLQUFJQUVRQUFBQVNBRVFBQUFBQUNDQUQvL3gwQUFBQUFBQW9BQWdBU0FBSUVBZ0FJQUNzRUFnQUFBRWdFQUFBM0JBRUFBUWFBQUFBQUFBQUNDQUQvbnlFQUFSajgvd1FDRUFEL1h4b0FBUmo4LzVtNUlRQUEyQU1BSXdnQkFBQUNCd0lBQUFBQUJ3MEFBUUFBQUFNQVlBRElBQU1BVHdBQUFBQUVnQklBQUFBQUFnZ0EvLzlLQUJQN0dRQUtBQUlBRXdBM0JBRUFBUUFBQklBVEFBQUFBQUlJQUFBQThmODU4VTBBQ2dBQ0FCUUFNQVFCQUFjeEJCQUFNd0FBQURRQUFBQTRBQUFBQUFBQUFBQUFCSUFVQUFBQUFBSUlBQUFBQUFCTTdHY0FDZ0FDQUJVQUFnUUNBQWdBS3dRQ0FBQUFTQVFBQURjRUFRQUJCb0FBQUFBQUFBSUlBUCtmQXdCTUJHUUFCQUlRQUFCZy9QOU1CR1FBbWJrREFFekVhd0FqQ0FFQUFBSUhBZ0FBQUFBSERRQUJBQUFBQXdCZ0FNZ0FBd0JQQUFBQUFBU0FGUUFBQUFBQ0NBQUFBUEgvWU9lQkFBb0FBZ0FXQUFBQUJJQVdBQUFBQUFJSUFBQUEwLzlnNTRFQUNnQUNBQmNBQWdRQ0FBZ0FLd1FDQUFBQVNBUUFBRGNFQVFBQkJvQUFBQUFBQUFJSUFBQ2cxdjlnLzMwQUJBSVFBQUJnei85Zy8zMEFtcm5XLzJDL2hRQWpDQUVBQUFJSEFnQUFBQUFIRFFBQkFBQUFBd0JnQU1nQUF3QlBBQUFBQUFTQUZ3QUFBQUFDQ0FBQUFBQUFjK0tiQUFvQUFnQVlBRGNFQVFBQkFBQUVnQmdBQUFBQUFnZ0FBQURUL3pueFRRQUtBQUlBR1FBd0JBRUFCekVFRUFBNUFBQUFPQUFBQUFBQUFBQTZBQUFBQUFBRWdCa0FBQUFBQWdnQUFBREUvMHpzWndBS0FBSUFHZ0FDQkFJQUNBQXJCQUlBQUFCSUJBQUFOd1FCQUFFR2dBQUFBQUFBQWdnQUFLREgvMHdFWkFBRUFoQUFBR0RBLzB3RVpBQ2F1Y2YvVE1SckFDTUlBUUFBQWdjQ0FBQUFBQWNOQUFFQUFBQURBR0FBeUFBREFFOEFBQUFBQklBYUFBQUFBQUlJQUFBQXB2OU03R2NBQ2dBQ0FCc0FBQUFFZ0JzQUFBQUFBZ2dBQUFDWC96bnhUUUFLQUFJQUhBQUNCQUlBQ0FBckJBSUFBQUJJQkFBQU53UUJBQUVHZ0FBQUFBQUFBZ2dBQUtDYS96a0pTZ0FFQWhBQUFHQ1QvemtKU2dDYXVaci9PY2xSQUNNSUFRQUFBZ2NDQUFBQUFBY05BQUVBQUFBREFHQUF5QUFEQUU4QUFBQUFCSUFjQUFBQUFBSUlBQUFBbC85ZzU0RUFDZ0FDQUIwQU53UUJBQUVBQUFTQUhRQUFBQUFDQ0FBQUFGdi9FL3NaQUFvQUFnQWVBRGNFQVFBQkFBQUVnQjRBQUFBQUFnZ0FBQUJNL3dBQUFBQUtBQUlBSHdBM0JBRUFBUUFBQklBZkFBQUFBQUlJQUFBQWVmOFUrL3YvQ2dBQ0FDQUFOd1FCQUFFQUFBU0FJQUFBQUFBQ0NBQVUrNUwvRlB2cy93b0FBZ0FoQURjRUFRQUJBQUFGZ0NJQUFBQUtBQUlBSWdBRUJnUUFBUUFBQUFVR0JBQUNBQUFBQ2dZQkFBRUFBQVdBSXdBQUFBb0FBZ0FqQUFRR0JBQUNBQUFBQlFZRUFBTUFBQUFLQmdFQUFRQUFCWUFrQUFBQUNnQUNBQ1FBQkFZRUFBTUFBQUFGQmdRQUJBQUFBQUFHQWdBQ0FBTUdBZ0FCQUFBQUJZQWxBQUFBQ2dBQ0FDVUFCQVlFQUFRQUFBQUZCZ1FBQlFBQUFBb0dBUUFCQUFBRmdDWUFBQUFLQUFJQUpnQUVCZ1FBQlFBQUFBVUdCQUFHQUFBQUFRWUNBQVFBQ2dZQkFBRUFBQVdBSndBQUFBb0FBZ0FuQUFRR0JBQUdBQUFBQlFZRUFBY0FBQUFLQmdFQUFRQUFCWUFvQUFBQUNnQUNBQ2dBQkFZRUFBY0FBQUFGQmdRQUNBQUFBQW9HQVFBQkFBQUZnQ2tBQUFBS0FBSUFLUUFFQmdRQUNBQUFBQVVHQkFBSkFBQUFBUVlDQUFNQUNnWUJBQUVBQUFXQUtnQUFBQW9BQWdBcUFBUUdCQUFKQUFBQUJRWUVBQW9BQUFBS0JnRUFBUUFBQllBckFBQUFDZ0FDQUNzQUJBWUVBQW9BQUFBRkJnUUFDd0FBQUFvR0FRQUJBQUFGZ0N3QUFBQUtBQUlBTEFBRUJnUUFDd0FBQUFVR0JBQU1BQUFBQUFZQ0FBSUFBQUFGZ0MwQUFBQUtBQUlBTFFBRUJnUUFDd0FBQUFVR0JBQU5BQUFBQ2dZQkFBRUFBQVdBTGdBQUFBb0FBZ0F1QUFRR0JBQUlBQUFBQlFZRUFBNEFBQUFLQmdFQUFRQUFCWUF2QUFBQUNnQUNBQzhBQkFZRUFBNEFBQUFGQmdRQUR3QUFBQUVHQWdBR0FBb0dBUUFCQUFBRmdEQUFBQUFLQUFJQU1BQUVCZ1FBRHdBQUFBVUdCQUFRQUFBQUNnWUJBQUVBQUFXQU1RQUFBQW9BQWdBeEFBUUdCQUFRQUFBQUJRWUVBQkVBQUFBQUJnSUFBZ0FBQUFXQU1nQUFBQW9BQWdBeUFBUUdCQUFRQUFBQUJRWUVBQklBQUFBS0JnRUFBUUFBQllBekFBQUFDZ0FDQURNQUJBWUVBQTRBQUFBRkJnUUFFd0FBQUFvR0FRQUJBQUFGZ0RRQUFBQUtBQUlBTkFBRUJnUUFFd0FBQUFVR0JBQVVBQUFBQVFZQ0FBTUFDZ1lCQUFFQUFBV0FOUUFBQUFvQUFnQTFBQVFHQkFBVUFBQUFCUVlFQUJVQUFBQUtCZ0VBQVFBQUJZQTJBQUFBQ2dBQ0FEWUFCQVlFQUJVQUFBQUZCZ1FBRmdBQUFBQUdBZ0FDQUFBQUJZQTNBQUFBQ2dBQ0FEY0FCQVlFQUJVQUFBQUZCZ1FBRndBQUFBb0dBUUFCQUFBRmdEZ0FBQUFLQUFJQU9BQUVCZ1FBRXdBQUFBVUdCQUFZQUFBQUNnWUJBQUVBQUFXQU9RQUFBQW9BQWdBNUFBUUdCQUFHQUFBQUJRWUVBQmdBQUFBS0JnRUFBUUFBQllBNkFBQUFDZ0FDQURvQUJBWUVBQmdBQUFBRkJnUUFHUUFBQUFFR0FnQUdBQW9HQVFBQkFBQUZnRHNBQUFBS0FBSUFPd0FFQmdRQUdRQUFBQVVHQkFBYUFBQUFDZ1lCQUFFQUFBV0FQQUFBQUFvQUFnQThBQVFHQkFBYUFBQUFCUVlFQUJzQUFBQUFCZ0lBQWdBQUFBV0FQUUFBQUFvQUFnQTlBQVFHQkFBYUFBQUFCUVlFQUJ3QUFBQUtCZ0VBQVFBQUJZQStBQUFBQ2dBQ0FENEFCQVlFQUFNQUFBQUZCZ1FBSFFBQUFBb0dBUUFCQUFBRmdEOEFBQUFLQUFJQVB3QUVCZ1FBSFFBQUFBVUdCQUFlQUFBQUNnWUJBQUVBQUFXQVFBQUFBQW9BQWdCQUFBUUdCQUFEQUFBQUJRWUVBQjhBQUFBS0JnRUFBUUFBQllCQkFBQUFDZ0FDQUVFQUJBWUVBQjhBQUFBRkJnUUFJQUFBQUFvR0FRQUJBQUFBQUFBQUFBQUFBQT09</t>
        </r>
      </text>
    </comment>
    <comment ref="K397" authorId="0">
      <text>
        <r>
          <rPr>
            <b/>
            <sz val="9"/>
            <color indexed="81"/>
            <rFont val="Tahoma"/>
            <family val="2"/>
          </rPr>
          <t>QzIxSDQ2Tk80UHxNQVNURVIgU0hFRVRQaWN0dXJlIDM5M3xWbXBEUkRBeE1EQUVBd0lCQUFBQUFBQUFBQUFBQUFDQUFBQUFBQU1BRmdBQUFFTm9aVzFFY21GM0lERXlMakF1TWk0eE1EYzJCQUlRQUFCZ3ovK21HQ3orbWJrU0FFd3NhQUFCQ1FnQUFBQUFBQUFBQUFBQ0NRZ0FBQURjQWdBQUtBSU5DQUVBQVFnSEFRQUJPZ1FCQUFFN0JBRUFBRVVFQVFBQlBBUUJBQUFNQmdFQUFROEdBUUFCRFFZQkFBQkNCQUVBQUVNRUFRQUFSQVFCQUFBT0NBSUFJd1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VhMmFCRG14N2dVV0NBUUFBQUFrQUJnSUJBQUFBQ1FBR1FnQUFCQUlBZ0FCQUE4SUFnQUJBQU9BT0FBQUFBUUNFQUFBWU0vL3BoZ3MvcG01RWdCTUxHZ0FCSUFCQUFBQUFBSUlBQUFBQUFDbVdDeitDZ0FDQUFJQU53UUJBQUVBQUFTQUFnQUFBQUFDQ0FBQkFQSC91bE5HL2dvQUFnQURBRGNFQVFBQkFBQUVnQU1BQUFBQUFnZ0FBQUFBQU0xT1lQNEtBQUlBQkFBM0JBRUFBUUFBQklBRUFBQUFBQUlJQUFFQThmL2dTWHIrQ2dBQ0FBVUFOd1FCQUFFQUFBU0FCUUFBQUFBQ0NBQUFBQUFBODBTVS9nb0FBZ0FHQURjRUFRQUJBQUFFZ0FZQUFBQUFBZ2dBQVFEeC93ZEFydjRLQUFJQUJ3QTNCQUVBQVFBQUJJQUhBQUFBQUFJSUFBQUFBQUFhTzhqK0NnQUNBQWdBTndRQkFBRUFBQVNBQ0FBQUFBQUNDQUFCQVBIL0xUYmkvZ29BQWdBSkFEY0VBUUFCQUFBRWdBa0FBQUFBQWdnQUFBQUFBRUF4L1A0S0FBSUFDZ0EzQkFFQUFRQUFCSUFLQUFBQUFBSUlBQUVBOGY5VExCYi9DZ0FDQUFzQU53UUJBQUVBQUFTQUN3QUFBQUFDQ0FBQUFBQUFaeWN3L3dvQUFnQU1BRGNFQVFBQkFBQUVnQXdBQUFBQUFnZ0FBUUR4LzNvaVN2OEtBQUlBRFFBM0JBRUFBUUFBQklBTkFBQUFBQUlJQUFBQUFBQ05IV1QvQ2dBQ0FBNEFOd1FCQUFFQUFBU0FEZ0FBQUFBQ0NBQUJBUEgvb0JoKy93b0FBZ0FQQURjRUFRQUJBQUFFZ0E4QUFBQUFBZ2dBQUFBQUFMUVRtUDhLQUFJQUVBQTNCQUVBQVFBQUJJQVFBQUFBQUFJSUFBRUE4Zi9IRHJML0NnQUNBQkVBTndRQkFBRUFBQVNBRVFBQUFBQUNDQUFBQUFBQTJnbk0vd29BQWdBU0FBSUVBZ0FJQUNzRUFnQUFBRWdFQUFBM0JBRUFBUWFBQUFBQUFBQUNDQUFBb0FNQTJpSEkvd1FDRUFBQVlQei8yaUhJLzVtNUF3RGE0Yy8vSXdnQkFBQUNCd0lBQUFBQUJ3MEFBUUFBQUFNQVlBRElBQU1BVHdBQUFBQUVnQklBQUFBQUFnZ0FBUUR4LyswRTV2OEtBQUlBRXdBQ0JBSUFEd0FyQkFJQUFBQklCQUFBQm9BQUFBQUFBQUlJQURTVDlQL3RnT0wvQkFJUUFNMXM3Zi90Z09ML05KUDAvMVFuNmY4akNBRUFBQUlIQWdBQUFBQUhEUUFCQUFBQUF3QmdBTWdBQXdCUUFBQUFBQVNBRXdBQUFBQUNDQUFBQU5QLzdRVG0vd29BQWdBVUFBSUVBZ0FJQUNzRUFnQUFBRWdFQUFBM0JBRUFBUWFBQUFBQUFBQUNDQUFBb05iLzdSemkvd1FDRUFBQVlNLy83UnppLzVxNTF2L3QzT24vSXdnQkFBQUNCd0lBQUFBQUJ3MEFBUUFBQUFNQVlBRElBQU1BVHdBQUFBQUVnQlFBQUFBQUFnZ0FBQUFQQU8wRTV2OEtBQUlBRlFBQ0JBSUFDQUFyQkFJQUFBQWhCQUVBLzBnRUFBQTNCQUVBQVFhQUFBQUFBQUFDQ0FBQW9CSUE3UnppL3dRQ0VBQUFZQXNBN1J6aS81bTVFZ0NIVnV6L0l3Z0JBQUFDQndJQUFBQUZCd0VBQVFBSERnQUJBQUFBQXdCZ0FNZ0FBd0JQTFFBQUFBQUVnQlVBQUFBQUFnZ0FBQUFBQUFBQUFBQUtBQUlBRmdBQ0JBSUFDQUFyQkFJQUFBQklCQUFBTndRQkFBRUdnQUFBQUFBQUFnZ0EvNThEQUFBWS9QOEVBaEFBQUdEOC93QVkvUCtadVFNQS85Y0RBQ01JQVFBQUFnY0NBQUFBQUFjTkFBRUFBQUFEQUdBQXlBQURBRThBQUFBQUJJQVdBQUFBQUFJSUFBQUE4ZjhUK3hrQUNnQUNBQmNBTndRQkFBRUFBQVNBRndBQUFBQUNDQUFBQUFBQUp2WXpBQW9BQWdBWUFEY0VBUUFCQUFBRWdCZ0FBQUFBQWdnQUFRRHgvem54VFFBS0FBSUFHUUFDQkFJQUJ3QXJCQUlBQUFBaEJBRUFBVWdFQUFBR2dBQUFBQUFBQWdnQU5KUDAvemxaU2dBRUFoQUFBRURzL3psWlNnQTBrL1QvQnVaVkFDTUlBUUFBQWdjQ0FBQUFCUWNCQUFFQUJ3NEFBUUFBQUFNQVlBRElBQU1BVGlzQUFBQUFCSUFaQUFBQUFBSUlBQUVBNHY5TTdHY0FDZ0FDQUJvQU53UUJBQUVBQUFTQUdnQUFBQUFDQ0FBQkFOUC9PZkZOQUFvQUFnQWJBRGNFQVFBQkFBQUVnQnNBQUFBQUFnZ0FBQUFBQUV6c1p3QUtBQUlBSEFBM0JBRUFBUUFBQllBZEFBQUFDZ0FDQUIwQUJBWUVBQUVBQUFBRkJnUUFBZ0FBQUFvR0FRQUJBQUFGZ0I0QUFBQUtBQUlBSGdBRUJnUUFBZ0FBQUFVR0JBQURBQUFBQ2dZQkFBRUFBQVdBSHdBQUFBb0FBZ0FmQUFRR0JBQURBQUFBQlFZRUFBUUFBQUFLQmdFQUFRQUFCWUFnQUFBQUNnQUNBQ0FBQkFZRUFBUUFBQUFGQmdRQUJRQUFBQW9HQVFBQkFBQUZnQ0VBQUFBS0FBSUFJUUFFQmdRQUJRQUFBQVVHQkFBR0FBQUFDZ1lCQUFFQUFBV0FJZ0FBQUFvQUFnQWlBQVFHQkFBR0FBQUFCUVlFQUFjQUFBQUtCZ0VBQVFBQUJZQWpBQUFBQ2dBQ0FDTUFCQVlFQUFjQUFBQUZCZ1FBQ0FBQUFBb0dBUUFCQUFBRmdDUUFBQUFLQUFJQUpBQUVCZ1FBQ0FBQUFBVUdCQUFKQUFBQUNnWUJBQUVBQUFXQUpRQUFBQW9BQWdBbEFBUUdCQUFKQUFBQUJRWUVBQW9BQUFBS0JnRUFBUUFBQllBbUFBQUFDZ0FDQUNZQUJBWUVBQW9BQUFBRkJnUUFDd0FBQUFvR0FRQUJBQUFGZ0NjQUFBQUtBQUlBSndBRUJnUUFDd0FBQUFVR0JBQU1BQUFBQ2dZQkFBRUFBQVdBS0FBQUFBb0FBZ0FvQUFRR0JBQU1BQUFBQlFZRUFBMEFBQUFLQmdFQUFRQUFCWUFwQUFBQUNnQUNBQ2tBQkFZRUFBMEFBQUFGQmdRQURnQUFBQW9HQVFBQkFBQUZnQ29BQUFBS0FBSUFLZ0FFQmdRQURnQUFBQVVHQkFBUEFBQUFDZ1lCQUFFQUFBV0FLd0FBQUFvQUFnQXJBQVFHQkFBUEFBQUFCUVlFQUJBQUFBQUtCZ0VBQVFBQUJZQXNBQUFBQ2dBQ0FDd0FCQVlFQUJBQUFBQUZCZ1FBRVFBQUFBb0dBUUFCQUFBRmdDMEFBQUFLQUFJQUxRQUVCZ1FBRVFBQUFBVUdCQUFTQUFBQUNnWUJBQUVBQUFXQUxnQUFBQW9BQWdBdUFBUUdCQUFTQUFBQUJRWUVBQk1BQUFBQUJnSUFBZ0FBQUFXQUx3QUFBQW9BQWdBdkFBUUdCQUFTQUFBQUJRWUVBQlFBQUFBS0JnRUFBUUFBQllBd0FBQUFDZ0FDQURBQUJBWUVBQklBQUFBRkJnUUFGUUFBQUFvR0FRQUJBQUFGZ0RFQUFBQUtBQUlBTVFBRUJnUUFGUUFBQUFVR0JBQVdBQUFBQ2dZQkFBRUFBQVdBTWdBQUFBb0FBZ0F5QUFRR0JBQVdBQUFBQlFZRUFCY0FBQUFLQmdFQUFRQUFCWUF6QUFBQUNnQUNBRE1BQkFZRUFCY0FBQUFGQmdRQUdBQUFBQW9HQVFBQkFBQUZnRFFBQUFBS0FBSUFOQUFFQmdRQUdBQUFBQVVHQkFBWkFBQUFDZ1lCQUFFQUFBV0FOUUFBQUFvQUFnQTFBQVFHQkFBWUFBQUFCUVlFQUJvQUFBQUtCZ0VBQVFBQUJZQTJBQUFBQ2dBQ0FEWUFCQVlFQUJnQUFBQUZCZ1FBR3dBQUFBb0dBUUFCQUFBQUFBQUFBQUFBQUE9PQ==</t>
        </r>
      </text>
    </comment>
    <comment ref="J398" authorId="0">
      <text>
        <r>
          <rPr>
            <sz val="9"/>
            <color indexed="81"/>
            <rFont val="Tahoma"/>
            <family val="2"/>
          </rPr>
          <t>QzIxSDE2Q2xGTjRPfE1BU1RFUiBTSEVFVFBpY3R1cmUgNTM3fFZtcERSREF4TURBRUF3SUJBQUFBQUFBQUFBQUFBQUNBQUFBQUFBTUFGZ0FBQUVOb1pXMUVjbUYzSURFeUxqQXVNaTR4TURjMkJBSVFBTTFzM3Y5bjh5ei96Wk9sQUZtUk53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UCtkdkFnV0NBUUFBQUFrQUJnSUJBQUFBQ1FBR1FnQUFCQUlBZ0FCQUE4SUFnQUJBQU9BUGdBQUFBUUNFQUROYk43L1ovTXMvODJUcFFCWmtUY0FCSUFCQUFBQUFBSUlBUC8vSFFESERyTC9DZ0FDQUFJQUFnUUNBQWNBS3dRQ0FBSUFTQVFBQURjRUFRQUJCb0FBQUFBQUFBSUlBRE9USVFESHByWC9CQUlRQU14c0dnREhGcVAvWnNZakFNZW10ZjhqQ0FFQS93RUhBUUQvQWdjQ0FBQUFCUWNCQUFNQUJ3OEFBUUFBQUFNQVlBRElBQU1BVGtneUFBQUFBQVNBQWdBQUFBQUNDQUQvL3c0QTJnbk0vd29BQWdBREFBQUFCSUFEQUFBQUFBSUlBQUFBOGYvYUNjei9DZ0FDQUFRQUFBQUVnQVFBQUFBQUFnZ0FBQURpLyswRTV2OEtBQUlBQlFBQUFBU0FCUUFBQUFBQ0NBQUFBUEgvQUFBQUFBb0FBZ0FHQUFBQUJJQUdBQUFBQUFJSUFBRUE0djhUK3hrQUNnQUNBQWNBQWdRQ0FBY0FLd1FDQUFBQVNBUUFBQWFBQUFBQUFBQUNDQUEwaytYL0UyTVdBQVFDRUFETmJONy9FMk1XQURTVDVmOUdsaDBBSXdnQkFBQUNCd0lBQUFBQUJ3MEFBUUFBQUFNQVlBRElBQU1BVGdBQUFBQUVnQWNBQUFBQUFnZ0FBUUR4L3liMk13QUtBQUlBQ0FBQUFBU0FDQUFBQUFBQ0NBQUFBQThBSnZZekFBb0FBZ0FKQUFJRUFnQUhBQ3NFQWdBQUFFZ0VBQUFHZ0FBQUFBQUFBZ2dBTTVNU0FDWmVNQUFFQWhBQXpHd0xBQ1plTUFBemt4SUFXWkUzQUNNSUFRQUFBZ2NDQUFBQUFBY05BQUVBQUFBREFHQUF5QUFEQUU0QUFBQUFCSUFKQUFBQUFBSUlBQUFBSGdBVCt4a0FDZ0FDQUFvQUFBQUVnQW9BQUFBQUFnZ0FBQUE4QUJQN0dRQUtBQUlBQ3dBQ0JBSUFCd0FyQkFJQUFRQklCQUFBTndRQkFBRUdnQUFBQUFBQUFnZ0FNNU0vQUJOakZnQUVBaEFBekd3NEFCTmpGZ0F6a3o4QWVja2tBQ01JQVFBQUFnY0NBQUFBQlFjQkFBRUFCdzRBQVFBQUFBTUFZQURJQUFNQVRrZ0FBQUFBQklBTEFBQUFBQUlJQUFBQVN3QUFBQUFBQ2dBQ0FBd0FBQUFFZ0F3QUFBQUFBZ2dBQUFCcEFBQUFBQUFLQUFJQURRQUFBQVNBRFFBQUFBQUNDQUFBQUhnQTdRVG0vd29BQWdBT0FBQUFCSUFPQUFBQUFBSUlBQUFBYVFEYUNjei9DZ0FDQUE4QUFBQUVnQThBQUFBQUFnZ0FBQUI0QU1jT3N2OEtBQUlBRUFBQ0JBSUFDQUFyQkFJQUFBQklCQUFBTndRQkFBRUdnQUFBQUFBQUFnZ0FBS0I3QU1jbXJ2OEVBaEFBQUdCMEFNY21yditadVhzQXgrYTEveU1JQVFBQUFnY0NBQUFBQUFjTkFBRUFBQUFEQUdBQXlBQURBRThBQUFBQUJJQVFBQUFBQUFJSUFBQUFhUUMwRTVqL0NnQUNBQkVBTndRQkFBRUFBQVNBRVFBQUFBQUNDQUFBQUhnQW9CaCsvd29BQWdBU0FBQUFCSUFTQUFBQUFBSUlBQUFBbGdDZ0dINy9DZ0FDQUJNQUFBQUVnQk1BQUFBQUFnZ0FBQUNsQUkwZFpQOEtBQUlBRkFBQUFBU0FGQUFBQUFBQ0NBQUFBSllBZWlKSy93b0FBZ0FWQUFBQUJJQVZBQUFBQUFJSUFBQUFlQUI2SWtyL0NnQUNBQllBQUFBRWdCWUFBQUFBQWdnQUFBQnBBR2NuTVA4S0FBSUFGd0FDQkFJQUNRQXJCQUlBQUFCSUJBQUFOd1FCQUFFR2dBQUFBQUFBQWdnQU01TnNBR2Z6TFA4RUFoQUF6R3hsQUdmekxQOHprMndBQUEwei95TUlBUUFBQWdjQ0FBQUFBQWNOQUFFQUFBQURBR0FBeUFBREFFWUFBQUFBQklBWEFBQUFBQUlJQUFBQWFRQ05IV1QvQ2dBQ0FCZ0FBQUFFZ0JnQUFBQUFBZ2dBQUFCTEFOb0p6UDhLQUFJQUdRQUFBQVNBR1FBQUFBQUNDQUFBQUR3QXh3Nnkvd29BQWdBYUFBSUVBZ0FSQUNzRUFnQUFBRWdFQUFBM0JBRUFBUWFBQUFBQUFBQUNDQUFBb0Q4QXh5YXovd1FDRUFBQVlEZ0FZTUNwLzVtNVB3REhKclAvSXdnQkFQOEJCd0VBL3dJSEFnQUFBQVVIQVFBREFBY09BQUVBQUFBREFHQUF5QUFEQUVOc0FBQUFBQVNBR2dBQUFBQUNDQUFBQUR3QTdRVG0vd29BQWdBYkFBQUFCSUFiQUFBQUFBSUlBQUFBRHdBQUFBQUFDZ0FDQUJ3QUFBQUVnQndBQUFBQUFnZ0EvLzhkQU8wRTV2OEtBQUlBSFFBQUFBV0FIZ0FBQUFvQUFnQWVBQVFHQkFBQkFBQUFCUVlFQUFJQUFBQUtCZ0VBQVFBQUJZQWZBQUFBQ2dBQ0FCOEFCQVlFQUFJQUFBQUZCZ1FBQXdBQUFBQUdBZ0NBQUFBQUJZQWdBQUFBQ2dBQ0FDQUFCQVlFQUFNQUFBQUZCZ1FBQkFBQUFBQUdBZ0NBQUFBQUJZQWhBQUFBQ2dBQ0FDRUFCQVlFQUFRQUFBQUZCZ1FBQlFBQUFBQUdBZ0NBQUFBQUJZQWlBQUFBQ2dBQ0FDSUFCQVlFQUFVQUFBQUZCZ1FBQmdBQUFBQUdBZ0NBQUFBQUJZQWpBQUFBQ2dBQ0FDTUFCQVlFQUFZQUFBQUZCZ1FBQndBQUFBQUdBZ0NBQUFBQUJZQWtBQUFBQ2dBQ0FDUUFCQVlFQUFjQUFBQUZCZ1FBQ0FBQUFBQUdBZ0NBQUFBQUJZQWxBQUFBQ2dBQ0FDVUFCQVlFQUFnQUFBQUZCZ1FBQ1FBQUFBQUdBZ0NBQUFBQUJZQW1BQUFBQ2dBQ0FDWUFCQVlFQUFrQUFBQUZCZ1FBQ2dBQUFBb0dBUUFCQUFBRmdDY0FBQUFLQUFJQUp3QUVCZ1FBQ2dBQUFBVUdCQUFMQUFBQUNnWUJBQUVBQUFXQUtBQUFBQW9BQWdBb0FBUUdCQUFMQUFBQUJRWUVBQXdBQUFBQUJnSUFnQUFBQUFXQUtRQUFBQW9BQWdBcEFBUUdCQUFNQUFBQUJRWUVBQTBBQUFBQUJnSUFnQUFBQUFXQUtnQUFBQW9BQWdBcUFBUUdCQUFOQUFBQUJRWUVBQTRBQUFBQUJnSUFnQUFBQUFXQUt3QUFBQW9BQWdBckFBUUdCQUFPQUFBQUJRWUVBQThBQUFBS0JnRUFBUUFBQllBc0FBQUFDZ0FDQUN3QUJBWUVBQThBQUFBRkJnUUFFQUFBQUFvR0FRQUJBQUFGZ0MwQUFBQUtBQUlBTFFBRUJnUUFFQUFBQUFVR0JBQVJBQUFBQ2dZQkFBRUFBQVdBTGdBQUFBb0FBZ0F1QUFRR0JBQVJBQUFBQlFZRUFCSUFBQUFBQmdJQWdBQUFBQVdBTHdBQUFBb0FBZ0F2QUFRR0JBQVNBQUFBQlFZRUFCTUFBQUFBQmdJQWdBQUFBQVdBTUFBQUFBb0FBZ0F3QUFRR0JBQVRBQUFBQlFZRUFCUUFBQUFBQmdJQWdBQUFBQVdBTVFBQUFBb0FBZ0F4QUFRR0JBQVVBQUFBQlFZRUFCVUFBQUFBQmdJQWdBQUFBQVdBTWdBQUFBb0FBZ0F5QUFRR0JBQVZBQUFBQlFZRUFCWUFBQUFLQmdFQUFRQUFCWUF6QUFBQUNnQUNBRE1BQkFZRUFCVUFBQUFGQmdRQUZ3QUFBQUFHQWdDQUFBQUFCWUEwQUFBQUNnQUNBRFFBQkFZRUFCRUFBQUFGQmdRQUZ3QUFBQUFHQWdDQUFBQUFCWUExQUFBQUNnQUNBRFVBQkFZRUFBNEFBQUFGQmdRQUdBQUFBQUFHQWdDQUFBQUFCWUEyQUFBQUNnQUNBRFlBQkFZRUFCZ0FBQUFGQmdRQUdRQUFBQW9HQVFBQkFBQUZnRGNBQUFBS0FBSUFOd0FFQmdRQUdBQUFBQVVHQkFBYUFBQUFBQVlDQUlBQUFBQUZnRGdBQUFBS0FBSUFPQUFFQmdRQUN3QUFBQVVHQkFBYUFBQUFBQVlDQUlBQUFBQUZnRGtBQUFBS0FBSUFPUUFFQmdRQUNRQUFBQVVHQkFBYkFBQUFBQVlDQUlBQUFBQUZnRG9BQUFBS0FBSUFPZ0FFQmdRQUJRQUFBQVVHQkFBYkFBQUFBQVlDQUlBQUFBQUZnRHNBQUFBS0FBSUFPd0FFQmdRQUd3QUFBQVVHQkFBY0FBQUFBQVlDQUlBQUFBQUZnRHdBQUFBS0FBSUFQQUFFQmdRQUFnQUFBQVVHQkFBY0FBQUFBQVlDQUlBQUFBQUhnRDhBQUFBRUFoQUFBQUFBQURReisvOEFBQUFBN1FUbS93b0FBZ0E5QUFBS0FnQUVBQVFLQWdBQkFBMENEQUR0Qk9iL0FBQUFBQUFBQUFBT0Fnd0FORFA3L3dBQUFBQUFBQUFBRHdJTUFPMEU1djlHTGhVQUFBQUFBQUFBQjRCQUFBQUFCQUlRQUFBQUFBQlpLUzhBQUFBQUFCUDdHUUFLQUFJQVBnQUFDZ0lBQkFBRUNnSUFBUUFOQWd3QUUvc1pBQUFBQUFBQUFBQUFEZ0lNQUZrcEx3QUFBQUFBQUFBQUFBOENEQUFUK3hrQVJpNFZBQUFBQUFBQUFBZUFRUUFBQUFRQ0VBQUFBRm9BTkRQNy93QUFXZ0R0Qk9iL0NnQUNBRDhBQUFvQ0FBUUFCQW9DQUFFQURRSU1BTzBFNXY4QUFGb0FBQUFBQUE0Q0RBQTBNL3YvQUFCYUFBQUFBQUFQQWd3QTdRVG0vMFl1YndBQUFBQUFBQUFIZ0VJQUFBQUVBaEFBQUFDSEFOUkxlZjhBQUljQWpSMWsvd29BQWdCQUFBQUtBZ0FFQUFRS0FnQUJBQTBDREFDTkhXVC9BQUNIQUFBQUFBQU9BZ3dBMUV0NS93QUFod0FBQUFBQUR3SU1BSTBkWlA5R0xwd0FBQUFBQUFBQUFBQUFBQUFBQUFBPQ==</t>
        </r>
      </text>
    </comment>
    <comment ref="K398" authorId="0">
      <text>
        <r>
          <rPr>
            <sz val="9"/>
            <color indexed="81"/>
            <rFont val="Tahoma"/>
            <family val="2"/>
          </rPr>
          <t>QzIxSDE2Q2xGTjRPfE1BU1RFUiBTSEVFVFBpY3R1cmUgNTM3fFZtcERSREF4TURBRUF3SUJBQUFBQUFBQUFBQUFBQUNBQUFBQUFBTUFGZ0FBQUVOb1pXMUVjbUYzSURFeUxqQXVNaTR4TURjMkJBSVFBTTFzM3Y5bjh5ei96Wk9sQUZtUk53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UCtkdkFnV0NBUUFBQUFrQUJnSUJBQUFBQ1FBR1FnQUFCQUlBZ0FCQUE4SUFnQUJBQU9BUGdBQUFBUUNFQUROYk43L1ovTXMvODJUcFFCWmtUY0FCSUFCQUFBQUFBSUlBUC8vSFFESERyTC9DZ0FDQUFJQUFnUUNBQWNBS3dRQ0FBSUFTQVFBQURjRUFRQUJCb0FBQUFBQUFBSUlBRE9USVFESHByWC9CQUlRQU14c0dnREhGcVAvWnNZakFNZW10ZjhqQ0FFQS93RUhBUUQvQWdjQ0FBQUFCUWNCQUFNQUJ3OEFBUUFBQUFNQVlBRElBQU1BVGtneUFBQUFBQVNBQWdBQUFBQUNDQUQvL3c0QTJnbk0vd29BQWdBREFBQUFCSUFEQUFBQUFBSUlBQUFBOGYvYUNjei9DZ0FDQUFRQUFBQUVnQVFBQUFBQUFnZ0FBQURpLyswRTV2OEtBQUlBQlFBQUFBU0FCUUFBQUFBQ0NBQUFBUEgvQUFBQUFBb0FBZ0FHQUFBQUJJQUdBQUFBQUFJSUFBRUE0djhUK3hrQUNnQUNBQWNBQWdRQ0FBY0FLd1FDQUFBQVNBUUFBQWFBQUFBQUFBQUNDQUEwaytYL0UyTVdBQVFDRUFETmJONy9FMk1XQURTVDVmOUdsaDBBSXdnQkFBQUNCd0lBQUFBQUJ3MEFBUUFBQUFNQVlBRElBQU1BVGdBQUFBQUVnQWNBQUFBQUFnZ0FBUUR4L3liMk13QUtBQUlBQ0FBQUFBU0FDQUFBQUFBQ0NBQUFBQThBSnZZekFBb0FBZ0FKQUFJRUFnQUhBQ3NFQWdBQUFFZ0VBQUFHZ0FBQUFBQUFBZ2dBTTVNU0FDWmVNQUFFQWhBQXpHd0xBQ1plTUFBemt4SUFXWkUzQUNNSUFRQUFBZ2NDQUFBQUFBY05BQUVBQUFBREFHQUF5QUFEQUU0QUFBQUFCSUFKQUFBQUFBSUlBQUFBSGdBVCt4a0FDZ0FDQUFvQUFBQUVnQW9BQUFBQUFnZ0FBQUE4QUJQN0dRQUtBQUlBQ3dBQ0JBSUFCd0FyQkFJQUFRQklCQUFBTndRQkFBRUdnQUFBQUFBQUFnZ0FNNU0vQUJOakZnQUVBaEFBekd3NEFCTmpGZ0F6a3o4QWVja2tBQ01JQVFBQUFnY0NBQUFBQlFjQkFBRUFCdzRBQVFBQUFBTUFZQURJQUFNQVRrZ0FBQUFBQklBTEFBQUFBQUlJQUFBQVN3QUFBQUFBQ2dBQ0FBd0FBQUFFZ0F3QUFBQUFBZ2dBQUFCcEFBQUFBQUFLQUFJQURRQUFBQVNBRFFBQUFBQUNDQUFBQUhnQTdRVG0vd29BQWdBT0FBQUFCSUFPQUFBQUFBSUlBQUFBYVFEYUNjei9DZ0FDQUE4QUFBQUVnQThBQUFBQUFnZ0FBQUI0QU1jT3N2OEtBQUlBRUFBQ0JBSUFDQUFyQkFJQUFBQklCQUFBTndRQkFBRUdnQUFBQUFBQUFnZ0FBS0I3QU1jbXJ2OEVBaEFBQUdCMEFNY21yditadVhzQXgrYTEveU1JQVFBQUFnY0NBQUFBQUFjTkFBRUFBQUFEQUdBQXlBQURBRThBQUFBQUJJQVFBQUFBQUFJSUFBQUFhUUMwRTVqL0NnQUNBQkVBTndRQkFBRUFBQVNBRVFBQUFBQUNDQUFBQUhnQW9CaCsvd29BQWdBU0FBQUFCSUFTQUFBQUFBSUlBQUFBbGdDZ0dINy9DZ0FDQUJNQUFBQUVnQk1BQUFBQUFnZ0FBQUNsQUkwZFpQOEtBQUlBRkFBQUFBU0FGQUFBQUFBQ0NBQUFBSllBZWlKSy93b0FBZ0FWQUFBQUJJQVZBQUFBQUFJSUFBQUFlQUI2SWtyL0NnQUNBQllBQUFBRWdCWUFBQUFBQWdnQUFBQnBBR2NuTVA4S0FBSUFGd0FDQkFJQUNRQXJCQUlBQUFCSUJBQUFOd1FCQUFFR2dBQUFBQUFBQWdnQU01TnNBR2Z6TFA4RUFoQUF6R3hsQUdmekxQOHprMndBQUEwei95TUlBUUFBQWdjQ0FBQUFBQWNOQUFFQUFBQURBR0FBeUFBREFFWUFBQUFBQklBWEFBQUFBQUlJQUFBQWFRQ05IV1QvQ2dBQ0FCZ0FBQUFFZ0JnQUFBQUFBZ2dBQUFCTEFOb0p6UDhLQUFJQUdRQUFBQVNBR1FBQUFBQUNDQUFBQUR3QXh3Nnkvd29BQWdBYUFBSUVBZ0FSQUNzRUFnQUFBRWdFQUFBM0JBRUFBUWFBQUFBQUFBQUNDQUFBb0Q4QXh5YXovd1FDRUFBQVlEZ0FZTUNwLzVtNVB3REhKclAvSXdnQkFQOEJCd0VBL3dJSEFnQUFBQVVIQVFBREFBY09BQUVBQUFBREFHQUF5QUFEQUVOc0FBQUFBQVNBR2dBQUFBQUNDQUFBQUR3QTdRVG0vd29BQWdBYkFBQUFCSUFiQUFBQUFBSUlBQUFBRHdBQUFBQUFDZ0FDQUJ3QUFBQUVnQndBQUFBQUFnZ0EvLzhkQU8wRTV2OEtBQUlBSFFBQUFBV0FIZ0FBQUFvQUFnQWVBQVFHQkFBQkFBQUFCUVlFQUFJQUFBQUtCZ0VBQVFBQUJZQWZBQUFBQ2dBQ0FCOEFCQVlFQUFJQUFBQUZCZ1FBQXdBQUFBQUdBZ0NBQUFBQUJZQWdBQUFBQ2dBQ0FDQUFCQVlFQUFNQUFBQUZCZ1FBQkFBQUFBQUdBZ0NBQUFBQUJZQWhBQUFBQ2dBQ0FDRUFCQVlFQUFRQUFBQUZCZ1FBQlFBQUFBQUdBZ0NBQUFBQUJZQWlBQUFBQ2dBQ0FDSUFCQVlFQUFVQUFBQUZCZ1FBQmdBQUFBQUdBZ0NBQUFBQUJZQWpBQUFBQ2dBQ0FDTUFCQVlFQUFZQUFBQUZCZ1FBQndBQUFBQUdBZ0NBQUFBQUJZQWtBQUFBQ2dBQ0FDUUFCQVlFQUFjQUFBQUZCZ1FBQ0FBQUFBQUdBZ0NBQUFBQUJZQWxBQUFBQ2dBQ0FDVUFCQVlFQUFnQUFBQUZCZ1FBQ1FBQUFBQUdBZ0NBQUFBQUJZQW1BQUFBQ2dBQ0FDWUFCQVlFQUFrQUFBQUZCZ1FBQ2dBQUFBb0dBUUFCQUFBRmdDY0FBQUFLQUFJQUp3QUVCZ1FBQ2dBQUFBVUdCQUFMQUFBQUNnWUJBQUVBQUFXQUtBQUFBQW9BQWdBb0FBUUdCQUFMQUFBQUJRWUVBQXdBQUFBQUJnSUFnQUFBQUFXQUtRQUFBQW9BQWdBcEFBUUdCQUFNQUFBQUJRWUVBQTBBQUFBQUJnSUFnQUFBQUFXQUtnQUFBQW9BQWdBcUFBUUdCQUFOQUFBQUJRWUVBQTRBQUFBQUJnSUFnQUFBQUFXQUt3QUFBQW9BQWdBckFBUUdCQUFPQUFBQUJRWUVBQThBQUFBS0JnRUFBUUFBQllBc0FBQUFDZ0FDQUN3QUJBWUVBQThBQUFBRkJnUUFFQUFBQUFvR0FRQUJBQUFGZ0MwQUFBQUtBQUlBTFFBRUJnUUFFQUFBQUFVR0JBQVJBQUFBQ2dZQkFBRUFBQVdBTGdBQUFBb0FBZ0F1QUFRR0JBQVJBQUFBQlFZRUFCSUFBQUFBQmdJQWdBQUFBQVdBTHdBQUFBb0FBZ0F2QUFRR0JBQVNBQUFBQlFZRUFCTUFBQUFBQmdJQWdBQUFBQVdBTUFBQUFBb0FBZ0F3QUFRR0JBQVRBQUFBQlFZRUFCUUFBQUFBQmdJQWdBQUFBQVdBTVFBQUFBb0FBZ0F4QUFRR0JBQVVBQUFBQlFZRUFCVUFBQUFBQmdJQWdBQUFBQVdBTWdBQUFBb0FBZ0F5QUFRR0JBQVZBQUFBQlFZRUFCWUFBQUFLQmdFQUFRQUFCWUF6QUFBQUNnQUNBRE1BQkFZRUFCVUFBQUFGQmdRQUZ3QUFBQUFHQWdDQUFBQUFCWUEwQUFBQUNnQUNBRFFBQkFZRUFCRUFBQUFGQmdRQUZ3QUFBQUFHQWdDQUFBQUFCWUExQUFBQUNnQUNBRFVBQkFZRUFBNEFBQUFGQmdRQUdBQUFBQUFHQWdDQUFBQUFCWUEyQUFBQUNnQUNBRFlBQkFZRUFCZ0FBQUFGQmdRQUdRQUFBQW9HQVFBQkFBQUZnRGNBQUFBS0FBSUFOd0FFQmdRQUdBQUFBQVVHQkFBYUFBQUFBQVlDQUlBQUFBQUZnRGdBQUFBS0FBSUFPQUFFQmdRQUN3QUFBQVVHQkFBYUFBQUFBQVlDQUlBQUFBQUZnRGtBQUFBS0FBSUFPUUFFQmdRQUNRQUFBQVVHQkFBYkFBQUFBQVlDQUlBQUFBQUZnRG9BQUFBS0FBSUFPZ0FFQmdRQUJRQUFBQVVHQkFBYkFBQUFBQVlDQUlBQUFBQUZnRHNBQUFBS0FBSUFPd0FFQmdRQUd3QUFBQVVHQkFBY0FBQUFBQVlDQUlBQUFBQUZnRHdBQUFBS0FBSUFQQUFFQmdRQUFnQUFBQVVHQkFBY0FBQUFBQVlDQUlBQUFBQUhnRDhBQUFBRUFoQUFBQUFBQURReisvOEFBQUFBN1FUbS93b0FBZ0E5QUFBS0FnQUVBQVFLQWdBQkFBMENEQUR0Qk9iL0FBQUFBQUFBQUFBT0Fnd0FORFA3L3dBQUFBQUFBQUFBRHdJTUFPMEU1djlHTGhVQUFBQUFBQUFBQjRCQUFBQUFCQUlRQUFBQUFBQlpLUzhBQUFBQUFCUDdHUUFLQUFJQVBnQUFDZ0lBQkFBRUNnSUFBUUFOQWd3QUUvc1pBQUFBQUFBQUFBQUFEZ0lNQUZrcEx3QUFBQUFBQUFBQUFBOENEQUFUK3hrQVJpNFZBQUFBQUFBQUFBZUFRUUFBQUFRQ0VBQUFBRm9BTkRQNy93QUFXZ0R0Qk9iL0NnQUNBRDhBQUFvQ0FBUUFCQW9DQUFFQURRSU1BTzBFNXY4QUFGb0FBQUFBQUE0Q0RBQTBNL3YvQUFCYUFBQUFBQUFQQWd3QTdRVG0vMFl1YndBQUFBQUFBQUFIZ0VJQUFBQUVBaEFBQUFDSEFOUkxlZjhBQUljQWpSMWsvd29BQWdCQUFBQUtBZ0FFQUFRS0FnQUJBQTBDREFDTkhXVC9BQUNIQUFBQUFBQU9BZ3dBMUV0NS93QUFod0FBQUFBQUR3SU1BSTBkWlA5R0xwd0FBQUFBQUFBQUFBQUFBQUFBQUFBPQ==</t>
        </r>
      </text>
    </comment>
    <comment ref="J399" authorId="0">
      <text>
        <r>
          <rPr>
            <sz val="9"/>
            <color indexed="81"/>
            <rFont val="Tahoma"/>
            <family val="2"/>
          </rPr>
          <t>QzEwSDEyTjRPfE1BU1RFUiBTSEVFVFBpY3R1cmUgMTMxfFZtcERSREF4TURBRUF3SUJBQUFBQUFBQUFBQUFBQUNBQUFBQUFBTUFGZ0FBQUVOb1pXMUVjbUYzSURFeUxqQXVNaTR4TURjMkJBSVFBQWU0b1ArRXNHVC9tYmt3QUJNN0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1BQUFBQkFJUUFBQUFBQUFBQUFBQUFJREdCT2JDOVJ3V0NBUUFBQUFrQUJnSUJBQUFBQ1FBR1FnQUFCQUlBZ0FCQUE4SUFnQUJBQU9BSWdBQUFBUUNFQUFIdUtEL2hMQmsvNW01TUFBVE94b0FCSUFCQUFBQUFBSUlBQUFBMC84VCt4a0FDZ0FDQUFJQU53UUJBQUVBQUFTQUFnQUFBQUFDQ0FBQUFPTC9BQUFBQUFvQUFnQURBQUFBQklBREFBQUFBQUlJQUFBQUFBQUFBQUFBQ2dBQ0FBUUFBQUFFZ0FRQUFBQUFBZ2dBLy84T0FPMEU1djhLQUFJQUJRQUFBQVNBQlFBQUFBQUNDQUQvL3l3QTdRVG0vd29BQWdBR0FBSUVBZ0FJQUNzRUFnQUJBRWdFQUFBM0JBRUFBUWFBQUFBQUFBQUNDQUFBb0RBQTdSemkvd1FDRUFBQVlDa0E3UnppLzVtNU1BQWdFUEgvSXdnQkFBQUNCd0lBQUFBRkJ3RUFBUUFIRGdBQkFBQUFBd0JnQU1nQUF3QlBTQUFBQUFBRWdBWUFBQUFBQWdnQUFBQUFBTm9KelA4S0FBSUFCd0FDQkFJQUJ3QXJCQUlBQUFCSUJBQUFCb0FBQUFBQUFBSUlBRE9UQXdEYWNjai9CQUlRQU0xcy9QL2FjY2ovTTVNREFBMmx6LzhqQ0FFQUFBSUhBZ0FBQUFBSERRQUJBQUFBQXdCZ0FNZ0FBd0JPQUFBQUFBU0FCd0FBQUFBQ0NBQUFBT0wvMmduTS93b0FBZ0FJQUFBQUJJQUlBQUFBQUFJSUFBQUEwLy90Qk9iL0NnQUNBQWtBQWdRQ0FBY0FLd1FDQUFBQVNBUUFBQWFBQUFBQUFBQUNDQUEwazliLzdXemkvd1FDRUFETmJNLy83V3ppL3pTVDF2OGdvT24vSXdnQkFBQUNCd0lBQUFBQUJ3MEFBUUFBQUFNQVlBRElBQU1BVGdBQUFBQUVnQWtBQUFBQUFnZ0FBQURULzhjT3N2OEtBQUlBQ2dBQ0JBSUFCd0FyQkFJQUFBQklCQUFBQm9BQUFBQUFBQUlJQURTVDF2L0hkcTcvQkFJUUFNMXN6Ly9IZHE3L05KUFcvL3FwdGY4akNBRUFBQUlIQWdBQUFBQUhEUUFCQUFBQUF3QmdBTWdBQXdCT0FBQUFBQVNBQ2dBQUFBQUNDQUM5TTkvL3Y2YVcvd29BQWdBTEFBSUVBZ0FIQUNzRUFnQUFBRWdFQUFBR2dBQUFBQUFBQWdnQThNYmkvNzhPay84RUFoQUFpcURiLzc4T2svL3d4dUwvODBHYS95TUlBUUFBQWdjQ0FBQUFBQWNOQUFFQUFBQURBR0FBeUFBREFFNEFBQUFBQklBTEFBQUFBQUlJQUdQb3lQL1RrNEwvQ2dBQ0FBd0FBQUFFZ0F3QUFBQUFBZ2dBS2d2TS8rVzlaUDhLQUFJQURRQTNCQUVBQVFBQUJJQU5BQUFBQUFJSUFGRHRydi9UazVIL0NnQUNBQTRBQUFBRWdBNEFBQUFBQWdnQUV5cTEvd0RzcnY4S0FBSUFEd0FBQUFTQUR3QUFBQUFDQ0FBbkY2SC9XamZGL3dvQUFnQVFBRGNFQVFBQkFBQUZnQkVBQUFBS0FBSUFFUUFFQmdRQUFRQUFBQVVHQkFBQ0FBQUFDZ1lCQUFFQUFBV0FFZ0FBQUFvQUFnQVNBQVFHQkFBQ0FBQUFCUVlFQUFNQUFBQUFCZ0lBZ0FBQUFBV0FFd0FBQUFvQUFnQVRBQVFHQkFBREFBQUFCUVlFQUFRQUFBQUFCZ0lBZ0FBQUFBV0FGQUFBQUFvQUFnQVVBQVFHQkFBRUFBQUFCUVlFQUFVQUFBQUtCZ0VBQVFBQUJZQVZBQUFBQ2dBQ0FCVUFCQVlFQUFRQUFBQUZCZ1FBQmdBQUFBQUdBZ0NBQUFBQUJZQVdBQUFBQ2dBQ0FCWUFCQVlFQUFZQUFBQUZCZ1FBQndBQUFBQUdBZ0NBQUFBQUJZQVhBQUFBQ2dBQ0FCY0FCQVlFQUFjQUFBQUZCZ1FBQ0FBQUFBQUdBZ0NBQUFBQUJZQVlBQUFBQ2dBQ0FCZ0FCQVlFQUFJQUFBQUZCZ1FBQ0FBQUFBQUdBZ0NBQUFBQUJZQVpBQUFBQ2dBQ0FCa0FCQVlFQUFjQUFBQUZCZ1FBQ1FBQUFBQUFCWUFhQUFBQUNnQUNBQm9BQkFZRUFBa0FBQUFGQmdRQUNnQUFBQUFHQWdDQUFBQUFCWUFiQUFBQUNnQUNBQnNBQkFZRUFBb0FBQUFGQmdRQUN3QUFBQUFHQWdDQUFBQUFCWUFjQUFBQUNnQUNBQndBQkFZRUFBc0FBQUFGQmdRQURBQUFBQW9HQVFBQkFBQUZnQjBBQUFBS0FBSUFIUUFFQmdRQUN3QUFBQVVHQkFBTkFBQUFBQVlDQUlBQUFBQUZnQjRBQUFBS0FBSUFIZ0FFQmdRQURRQUFBQVVHQkFBT0FBQUFBQVlDQUlBQUFBQUZnQjhBQUFBS0FBSUFId0FFQmdRQUNRQUFBQVVHQkFBT0FBQUFBQVlDQUlBQUFBQUZnQ0FBQUFBS0FBSUFJQUFFQmdRQURnQUFBQVVHQkFBUEFBQUFDZ1lCQUFFQUFBZUFJd0FBQUFRQ0VBQUFBUEgvTkRQNy93QUE4Zi90Qk9iL0NnQUNBQ0VBQUFvQ0FBUUFCQW9DQUFFQURRSU1BTzBFNXY4QUFQSC9BQUFBQUE0Q0RBQTBNL3YvQUFEeC93QUFBQUFQQWd3QTdRVG0vMFl1QmdBQUFBQUFBQUFIZ0NRQUFBQUVBaEFBZ1QzRy80ck5xLytCUGNiL0NmV2Ivd29BQWdBaUFCQUFSd0FBQUZSb1pYSmxJR2x6SUdFZ2RtRnNaVzVqWlNCdmNpQmphR0Z5WjJVZ1pYSnliM0lnYzI5dFpYZG9aWEpsSUdsdUlIUm9hWE1nWVhKdmJXRjBhV01nYzNsemRHVnRMZ0FLQWdBRUFBUUtBZ0FCQUEwQ0RBQUo5WnYvZ1QzRy93QUFBQUFPQWd3QWlzMnIvNEU5eHY4QUFBQUFEd0lNQUFuMW0vOENGdGIvQUFBQUFBQUFBQUFBQUFBQUFBQT0=</t>
        </r>
      </text>
    </comment>
    <comment ref="K399" authorId="0">
      <text>
        <r>
          <rPr>
            <sz val="9"/>
            <color indexed="81"/>
            <rFont val="Tahoma"/>
            <family val="2"/>
          </rPr>
          <t>QzEwSDEyTjRPfE1BU1RFUiBTSEVFVFBpY3R1cmUgMTMxfFZtcERSREF4TURBRUF3SUJBQUFBQUFBQUFBQUFBQUNBQUFBQUFBTUFGZ0FBQUVOb1pXMUVjbUYzSURFeUxqQXVNaTR4TURjMkJBSVFBQWU0b1ArRXNHVC9tYmt3QUJNN0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1BQUFBQkFJUUFBQUFBQUFBQUFBQUFJREdCT2JDOVJ3V0NBUUFBQUFrQUJnSUJBQUFBQ1FBR1FnQUFCQUlBZ0FCQUE4SUFnQUJBQU9BSWdBQUFBUUNFQUFIdUtEL2hMQmsvNW01TUFBVE94b0FCSUFCQUFBQUFBSUlBQUFBMC84VCt4a0FDZ0FDQUFJQU53UUJBQUVBQUFTQUFnQUFBQUFDQ0FBQUFPTC9BQUFBQUFvQUFnQURBQUFBQklBREFBQUFBQUlJQUFBQUFBQUFBQUFBQ2dBQ0FBUUFBQUFFZ0FRQUFBQUFBZ2dBLy84T0FPMEU1djhLQUFJQUJRQUFBQVNBQlFBQUFBQUNDQUQvL3l3QTdRVG0vd29BQWdBR0FBSUVBZ0FJQUNzRUFnQUJBRWdFQUFBM0JBRUFBUWFBQUFBQUFBQUNDQUFBb0RBQTdSemkvd1FDRUFBQVlDa0E3UnppLzVtNU1BQWdFUEgvSXdnQkFBQUNCd0lBQUFBRkJ3RUFBUUFIRGdBQkFBQUFBd0JnQU1nQUF3QlBTQUFBQUFBRWdBWUFBQUFBQWdnQUFBQUFBTm9KelA4S0FBSUFCd0FDQkFJQUJ3QXJCQUlBQUFCSUJBQUFCb0FBQUFBQUFBSUlBRE9UQXdEYWNjai9CQUlRQU0xcy9QL2FjY2ovTTVNREFBMmx6LzhqQ0FFQUFBSUhBZ0FBQUFBSERRQUJBQUFBQXdCZ0FNZ0FBd0JPQUFBQUFBU0FCd0FBQUFBQ0NBQUFBT0wvMmduTS93b0FBZ0FJQUFBQUJJQUlBQUFBQUFJSUFBQUEwLy90Qk9iL0NnQUNBQWtBQWdRQ0FBY0FLd1FDQUFBQVNBUUFBQWFBQUFBQUFBQUNDQUEwazliLzdXemkvd1FDRUFETmJNLy83V3ppL3pTVDF2OGdvT24vSXdnQkFBQUNCd0lBQUFBQUJ3MEFBUUFBQUFNQVlBRElBQU1BVGdBQUFBQUVnQWtBQUFBQUFnZ0FBQURULzhjT3N2OEtBQUlBQ2dBQ0JBSUFCd0FyQkFJQUFBQklCQUFBQm9BQUFBQUFBQUlJQURTVDF2L0hkcTcvQkFJUUFNMXN6Ly9IZHE3L05KUFcvL3FwdGY4akNBRUFBQUlIQWdBQUFBQUhEUUFCQUFBQUF3QmdBTWdBQXdCT0FBQUFBQVNBQ2dBQUFBQUNDQUM5TTkvL3Y2YVcvd29BQWdBTEFBSUVBZ0FIQUNzRUFnQUFBRWdFQUFBR2dBQUFBQUFBQWdnQThNYmkvNzhPay84RUFoQUFpcURiLzc4T2svL3d4dUwvODBHYS95TUlBUUFBQWdjQ0FBQUFBQWNOQUFFQUFBQURBR0FBeUFBREFFNEFBQUFBQklBTEFBQUFBQUlJQUdQb3lQL1RrNEwvQ2dBQ0FBd0FBQUFFZ0F3QUFBQUFBZ2dBS2d2TS8rVzlaUDhLQUFJQURRQTNCQUVBQVFBQUJJQU5BQUFBQUFJSUFGRHRydi9UazVIL0NnQUNBQTRBQUFBRWdBNEFBQUFBQWdnQUV5cTEvd0RzcnY4S0FBSUFEd0FBQUFTQUR3QUFBQUFDQ0FBbkY2SC9XamZGL3dvQUFnQVFBRGNFQVFBQkFBQUZnQkVBQUFBS0FBSUFFUUFFQmdRQUFRQUFBQVVHQkFBQ0FBQUFDZ1lCQUFFQUFBV0FFZ0FBQUFvQUFnQVNBQVFHQkFBQ0FBQUFCUVlFQUFNQUFBQUFCZ0lBZ0FBQUFBV0FFd0FBQUFvQUFnQVRBQVFHQkFBREFBQUFCUVlFQUFRQUFBQUFCZ0lBZ0FBQUFBV0FGQUFBQUFvQUFnQVVBQVFHQkFBRUFBQUFCUVlFQUFVQUFBQUtCZ0VBQVFBQUJZQVZBQUFBQ2dBQ0FCVUFCQVlFQUFRQUFBQUZCZ1FBQmdBQUFBQUdBZ0NBQUFBQUJZQVdBQUFBQ2dBQ0FCWUFCQVlFQUFZQUFBQUZCZ1FBQndBQUFBQUdBZ0NBQUFBQUJZQVhBQUFBQ2dBQ0FCY0FCQVlFQUFjQUFBQUZCZ1FBQ0FBQUFBQUdBZ0NBQUFBQUJZQVlBQUFBQ2dBQ0FCZ0FCQVlFQUFJQUFBQUZCZ1FBQ0FBQUFBQUdBZ0NBQUFBQUJZQVpBQUFBQ2dBQ0FCa0FCQVlFQUFjQUFBQUZCZ1FBQ1FBQUFBQUFCWUFhQUFBQUNnQUNBQm9BQkFZRUFBa0FBQUFGQmdRQUNnQUFBQUFHQWdDQUFBQUFCWUFiQUFBQUNnQUNBQnNBQkFZRUFBb0FBQUFGQmdRQUN3QUFBQUFHQWdDQUFBQUFCWUFjQUFBQUNnQUNBQndBQkFZRUFBc0FBQUFGQmdRQURBQUFBQW9HQVFBQkFBQUZnQjBBQUFBS0FBSUFIUUFFQmdRQUN3QUFBQVVHQkFBTkFBQUFBQVlDQUlBQUFBQUZnQjRBQUFBS0FBSUFIZ0FFQmdRQURRQUFBQVVHQkFBT0FBQUFBQVlDQUlBQUFBQUZnQjhBQUFBS0FBSUFId0FFQmdRQUNRQUFBQVVHQkFBT0FBQUFBQVlDQUlBQUFBQUZnQ0FBQUFBS0FBSUFJQUFFQmdRQURnQUFBQVVHQkFBUEFBQUFDZ1lCQUFFQUFBZUFJd0FBQUFRQ0VBQUFBUEgvTkRQNy93QUE4Zi90Qk9iL0NnQUNBQ0VBQUFvQ0FBUUFCQW9DQUFFQURRSU1BTzBFNXY4QUFQSC9BQUFBQUE0Q0RBQTBNL3YvQUFEeC93QUFBQUFQQWd3QTdRVG0vMFl1QmdBQUFBQUFBQUFIZ0NRQUFBQUVBaEFBZ1QzRy80ck5xLytCUGNiL0NmV2Ivd29BQWdBaUFCQUFSd0FBQUZSb1pYSmxJR2x6SUdFZ2RtRnNaVzVqWlNCdmNpQmphR0Z5WjJVZ1pYSnliM0lnYzI5dFpYZG9aWEpsSUdsdUlIUm9hWE1nWVhKdmJXRjBhV01nYzNsemRHVnRMZ0FLQWdBRUFBUUtBZ0FCQUEwQ0RBQUo5WnYvZ1QzRy93QUFBQUFPQWd3QWlzMnIvNEU5eHY4QUFBQUFEd0lNQUFuMW0vOENGdGIvQUFBQUFBQUFBQUFBQUFBQUFBQT0=</t>
        </r>
      </text>
    </comment>
    <comment ref="J400" authorId="0">
      <text>
        <r>
          <rPr>
            <sz val="9"/>
            <color indexed="81"/>
            <rFont val="Tahoma"/>
            <family val="2"/>
          </rPr>
          <t>QzEySDEyTjJPM3xNQVNURVIgU0hFRVRQaWN0dXJlIDQ4NXxWbXBEUkRBeE1EQUVBd0lCQUFBQUFBQUFBQUFBQUFDQUFBQUFBQU1BRmdBQUFFTm9aVzFFY21GM0lERXlMakF1TWk0eE1EYzJCQUlRQUE0TWl2Lzg5aEwva3BBZUFQckp0d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xQUFBQUJBSVFBQUFBQUFBQUFBQUFBSURHQkxseFVRZ1dDQVFBQUFBa0FCZ0lCQUFBQUNRQUdRZ0FBQkFJQWdBQkFBOElBZ0FCQUFPQUpnQUFBQVFDRUFBT0RJci8vUFlTLzVLUUhnRDZ5YmIvQklBQkFBQUFBQUlJQUE2c3V2LzZpYmIvQ2dBQ0FBSUFOd1FCQUFFQUFBU0FBZ0FBQUFBQ0NBQU9yS3YvNW82Yy93b0FBZ0FEQURjRUFRQUJBQUFFZ0FNQUFBQUFBZ2dBRHF5Ni85T1RndjhLQUFJQUJBQUNCQUlBQ0FBckJBSUFBQUJJQkFBQU53UUJBQUVHZ0FBQUFBQUFBZ2dBRGt5Ky85T3JmdjhFQWhBQURneTMvOU9yZnYrblpiNy8wMnVHL3lNSUFRQUFBZ2NDQUFBQUFBY05BQUVBQUFBREFHQUF5QUFEQUU4QUFBQUFCSUFFQUFBQUFBSUlBQTZzcS8vQW1Hai9DZ0FDQUFVQUFBQUVnQVVBQUFBQUFnZ0FEcXlOLzhDWWFQOEtBQUlBQmdBQ0JBSUFDQUFyQkFJQUFBQklCQUFBTndRQkFBRUdnQUFBQUFBQUFnZ0FEa3lSLzhDd1pQOEVBaEFBRGd5Sy84Q3daUCtuWlpIL3dIQnMveU1JQVFBQUFnY0NBQUFBQUFjTkFBRUFBQUFEQUdBQXlBQURBRThBQUFBQUJJQUdBQUFBQUFJSUFBNnN1dit0blU3L0NnQUNBQWNBQUFBRWdBY0FBQUFBQWdnQVVYaXUvNlUxTS84S0FBSUFDQUFDQkFJQUJ3QXJCQUlBQUFCSUJBQUFCb0FBQUFBQUFBSUlBSVFMc3YrbG5TLy9CQUlRQUI3bHF2K2xuUy8vaEF1eS85alFOdjhqQ0FFQUFBSUhBZ0FBQUFBSERRQUJBQUFBQXdCZ0FNZ0FBd0JPQUFBQUFBU0FDQUFBQUFBQ0NBQ3J3OFQvdVNJZi93b0FBZ0FKQUFJRUFnQUlBQ3NFQWdBQUFFZ0VBQUFHZ0FBQUFBQUFBZ2dBcTJQSS83azZHLzhFQWhBQXF5UEIvN2s2Ry85RmZjai91Zm9pL3lNSUFRQUFBZ2NDQUFBQUFBY05BQUVBQUFBREFHQUF5QUFEQUU4QUFBQUFCSUFKQUFBQUFBSUlBTDYrM3YrNUlpNy9DZ0FDQUFvQUFBQUVnQW9BQUFBQUFnZ0F4aWI2Ly96dUlmOEtBQUlBQ3dBQ0JBSUFCd0FyQkFJQUFnQklCQUFBTndRQkFBRUdnQUFBQUFBQUFnZ0ErYm45Ly95R0pmOEVBaEFBazVQMi8vejJFdjhzN2YvLy9JWWwveU1JQVFEL0FRY0JBUDhDQndJQUFBQUZCd0VBQXdBSER3QUJBQUFBQXdCZ0FNZ0FBd0JPU0RJQUFBQUFCSUFMQUFBQUFBSUlBUHVCMlAvbGVrdi9DZ0FDQUF3QUFBQUVnQXdBQUFBQUFnZ0E2SlRzL3ovR1lmOEtBQUlBRFFBQUFBU0FEUUFBQUFBQ0NBQVQ3UWtBZklsYi93b0FBZ0FPQUFBQUJJQU9BQUFBQUFJSUFBQUFIZ0RYMUhIL0NnQUNBQThBQUFBRWdBOEFBQUFBQWdnQXY3b1VBUFJjanY4S0FBSUFFQUFBQUFTQUVBQUFBQUFDQ0FDVVl2Zi90NW1VL3dvQUFnQVJBQUFBQklBUkFBQUFBQUlJQUtoUDQvOWRUbjcvQ2dBQ0FCSUFBQUFGZ0JNQUFBQUtBQUlBRXdBRUJnUUFBUUFBQUFVR0JBQUNBQUFBQ2dZQkFBRUFBQVdBRkFBQUFBb0FBZ0FVQUFRR0JBQUNBQUFBQlFZRUFBTUFBQUFLQmdFQUFRQUFCWUFWQUFBQUNnQUNBQlVBQkFZRUFBTUFBQUFGQmdRQUJBQUFBQW9HQVFBQkFBQUZnQllBQUFBS0FBSUFGZ0FFQmdRQUJBQUFBQVVHQkFBRkFBQUFBQVlDQUFJQUFBQUZnQmNBQUFBS0FBSUFGd0FFQmdRQUJBQUFBQVVHQkFBR0FBQUFDZ1lCQUFFQUFBV0FHQUFBQUFvQUFnQVlBQVFHQkFBR0FBQUFCUVlFQUFjQUFBQUFCZ0lBZ0FBQUFBV0FHUUFBQUFvQUFnQVpBQVFHQkFBSEFBQUFCUVlFQUFnQUFBQUFCZ0lBZ0FBQUFBV0FHZ0FBQUFvQUFnQWFBQVFHQkFBSUFBQUFCUVlFQUFrQUFBQUFCZ0lBZ0FBQUFBV0FHd0FBQUFvQUFnQWJBQVFHQkFBSkFBQUFCUVlFQUFvQUFBQUtCZ0VBQVFBQUJZQWNBQUFBQ2dBQ0FCd0FCQVlFQUFrQUFBQUZCZ1FBQ3dBQUFBQUdBZ0NBQUFBQUJZQWRBQUFBQ2dBQ0FCMEFCQVlFQUFZQUFBQUZCZ1FBQ3dBQUFBQUdBZ0NBQUFBQUJZQWVBQUFBQ2dBQ0FCNEFCQVlFQUFzQUFBQUZCZ1FBREFBQUFBQUFCWUFmQUFBQUNnQUNBQjhBQkFZRUFBd0FBQUFGQmdRQURRQUFBQUFHQWdDQUFBQUFCWUFnQUFBQUNnQUNBQ0FBQkFZRUFBMEFBQUFGQmdRQURnQUFBQUFHQWdDQUFBQUFCWUFoQUFBQUNnQUNBQ0VBQkFZRUFBNEFBQUFGQmdRQUR3QUFBQUFHQWdDQUFBQUFCWUFpQUFBQUNnQUNBQ0lBQkFZRUFBOEFBQUFGQmdRQUVBQUFBQUFHQWdDQUFBQUFCWUFqQUFBQUNnQUNBQ01BQkFZRUFCQUFBQUFGQmdRQUVRQUFBQUFHQWdDQUFBQUFCWUFrQUFBQUNnQUNBQ1FBQkFZRUFBd0FBQUFGQmdRQUVRQUFBQUFHQWdDQUFBQUFCNEFuQUFBQUJBSVFBSTV1eC85d1hFai9qbTdILysrRE9QOEtBQUlBSlFBQUNnSUFCQUFFQ2dJQUFRQU5BZ3dBNzRNNC80NXV4LzhBQUFBQURnSU1BSEJjU1ArT2JzZi9BQUFBQUE4Q0RBRHZnemovRDBmWC93QUFBQUFBQUFlQUtBQUFBQVFDRUFEVHB3QUE0RCtOLzlPbkFBQ2FFWGovQ2dBQ0FDWUFBQW9DQUFRQUJBb0NBQUVBRFFJTUFKb1JlUC9UcHdBQUFBQUFBQTRDREFEZ1A0My8wNmNBQUFBQUFBQVBBZ3dBbWhGNC94bldGUUFBQUFBQUFBQUFBQUFBQUFBQUFBPT0=</t>
        </r>
      </text>
    </comment>
    <comment ref="K400" authorId="0">
      <text>
        <r>
          <rPr>
            <sz val="9"/>
            <color indexed="81"/>
            <rFont val="Tahoma"/>
            <family val="2"/>
          </rPr>
          <t>QzEySDEyTjJPM3xNQVNURVIgU0hFRVRQaWN0dXJlIDQ4NXxWbXBEUkRBeE1EQUVBd0lCQUFBQUFBQUFBQUFBQUFDQUFBQUFBQU1BRmdBQUFFTm9aVzFFY21GM0lERXlMakF1TWk0eE1EYzJCQUlRQUE0TWl2Lzg5aEwva3BBZUFQckp0d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xQUFBQUJBSVFBQUFBQUFBQUFBQUFBSURHQkxseFVRZ1dDQVFBQUFBa0FCZ0lCQUFBQUNRQUdRZ0FBQkFJQWdBQkFBOElBZ0FCQUFPQUpnQUFBQVFDRUFBT0RJci8vUFlTLzVLUUhnRDZ5YmIvQklBQkFBQUFBQUlJQUE2c3V2LzZpYmIvQ2dBQ0FBSUFOd1FCQUFFQUFBU0FBZ0FBQUFBQ0NBQU9yS3YvNW82Yy93b0FBZ0FEQURjRUFRQUJBQUFFZ0FNQUFBQUFBZ2dBRHF5Ni85T1RndjhLQUFJQUJBQUNCQUlBQ0FBckJBSUFBQUJJQkFBQU53UUJBQUVHZ0FBQUFBQUFBZ2dBRGt5Ky85T3JmdjhFQWhBQURneTMvOU9yZnYrblpiNy8wMnVHL3lNSUFRQUFBZ2NDQUFBQUFBY05BQUVBQUFBREFHQUF5QUFEQUU4QUFBQUFCSUFFQUFBQUFBSUlBQTZzcS8vQW1Hai9DZ0FDQUFVQUFBQUVnQVVBQUFBQUFnZ0FEcXlOLzhDWWFQOEtBQUlBQmdBQ0JBSUFDQUFyQkFJQUFBQklCQUFBTndRQkFBRUdnQUFBQUFBQUFnZ0FEa3lSLzhDd1pQOEVBaEFBRGd5Sy84Q3daUCtuWlpIL3dIQnMveU1JQVFBQUFnY0NBQUFBQUFjTkFBRUFBQUFEQUdBQXlBQURBRThBQUFBQUJJQUdBQUFBQUFJSUFBNnN1dit0blU3L0NnQUNBQWNBQUFBRWdBY0FBQUFBQWdnQVVYaXUvNlUxTS84S0FBSUFDQUFDQkFJQUJ3QXJCQUlBQUFCSUJBQUFCb0FBQUFBQUFBSUlBSVFMc3YrbG5TLy9CQUlRQUI3bHF2K2xuUy8vaEF1eS85alFOdjhqQ0FFQUFBSUhBZ0FBQUFBSERRQUJBQUFBQXdCZ0FNZ0FBd0JPQUFBQUFBU0FDQUFBQUFBQ0NBQ3J3OFQvdVNJZi93b0FBZ0FKQUFJRUFnQUlBQ3NFQWdBQUFFZ0VBQUFHZ0FBQUFBQUFBZ2dBcTJQSS83azZHLzhFQWhBQXF5UEIvN2s2Ry85RmZjai91Zm9pL3lNSUFRQUFBZ2NDQUFBQUFBY05BQUVBQUFBREFHQUF5QUFEQUU4QUFBQUFCSUFKQUFBQUFBSUlBTDYrM3YrNUlpNy9DZ0FDQUFvQUFBQUVnQW9BQUFBQUFnZ0F4aWI2Ly96dUlmOEtBQUlBQ3dBQ0JBSUFCd0FyQkFJQUFnQklCQUFBTndRQkFBRUdnQUFBQUFBQUFnZ0ErYm45Ly95R0pmOEVBaEFBazVQMi8vejJFdjhzN2YvLy9JWWwveU1JQVFEL0FRY0JBUDhDQndJQUFBQUZCd0VBQXdBSER3QUJBQUFBQXdCZ0FNZ0FBd0JPU0RJQUFBQUFCSUFMQUFBQUFBSUlBUHVCMlAvbGVrdi9DZ0FDQUF3QUFBQUVnQXdBQUFBQUFnZ0E2SlRzL3ovR1lmOEtBQUlBRFFBQUFBU0FEUUFBQUFBQ0NBQVQ3UWtBZklsYi93b0FBZ0FPQUFBQUJJQU9BQUFBQUFJSUFBQUFIZ0RYMUhIL0NnQUNBQThBQUFBRWdBOEFBQUFBQWdnQXY3b1VBUFJjanY4S0FBSUFFQUFBQUFTQUVBQUFBQUFDQ0FDVVl2Zi90NW1VL3dvQUFnQVJBQUFBQklBUkFBQUFBQUlJQUtoUDQvOWRUbjcvQ2dBQ0FCSUFBQUFGZ0JNQUFBQUtBQUlBRXdBRUJnUUFBUUFBQUFVR0JBQUNBQUFBQ2dZQkFBRUFBQVdBRkFBQUFBb0FBZ0FVQUFRR0JBQUNBQUFBQlFZRUFBTUFBQUFLQmdFQUFRQUFCWUFWQUFBQUNnQUNBQlVBQkFZRUFBTUFBQUFGQmdRQUJBQUFBQW9HQVFBQkFBQUZnQllBQUFBS0FBSUFGZ0FFQmdRQUJBQUFBQVVHQkFBRkFBQUFBQVlDQUFJQUFBQUZnQmNBQUFBS0FBSUFGd0FFQmdRQUJBQUFBQVVHQkFBR0FBQUFDZ1lCQUFFQUFBV0FHQUFBQUFvQUFnQVlBQVFHQkFBR0FBQUFCUVlFQUFjQUFBQUFCZ0lBZ0FBQUFBV0FHUUFBQUFvQUFnQVpBQVFHQkFBSEFBQUFCUVlFQUFnQUFBQUFCZ0lBZ0FBQUFBV0FHZ0FBQUFvQUFnQWFBQVFHQkFBSUFBQUFCUVlFQUFrQUFBQUFCZ0lBZ0FBQUFBV0FHd0FBQUFvQUFnQWJBQVFHQkFBSkFBQUFCUVlFQUFvQUFBQUtCZ0VBQVFBQUJZQWNBQUFBQ2dBQ0FCd0FCQVlFQUFrQUFBQUZCZ1FBQ3dBQUFBQUdBZ0NBQUFBQUJZQWRBQUFBQ2dBQ0FCMEFCQVlFQUFZQUFBQUZCZ1FBQ3dBQUFBQUdBZ0NBQUFBQUJZQWVBQUFBQ2dBQ0FCNEFCQVlFQUFzQUFBQUZCZ1FBREFBQUFBQUFCWUFmQUFBQUNnQUNBQjhBQkFZRUFBd0FBQUFGQmdRQURRQUFBQUFHQWdDQUFBQUFCWUFnQUFBQUNnQUNBQ0FBQkFZRUFBMEFBQUFGQmdRQURnQUFBQUFHQWdDQUFBQUFCWUFoQUFBQUNnQUNBQ0VBQkFZRUFBNEFBQUFGQmdRQUR3QUFBQUFHQWdDQUFBQUFCWUFpQUFBQUNnQUNBQ0lBQkFZRUFBOEFBQUFGQmdRQUVBQUFBQUFHQWdDQUFBQUFCWUFqQUFBQUNnQUNBQ01BQkFZRUFCQUFBQUFGQmdRQUVRQUFBQUFHQWdDQUFBQUFCWUFrQUFBQUNnQUNBQ1FBQkFZRUFBd0FBQUFGQmdRQUVRQUFBQUFHQWdDQUFBQUFCNEFuQUFBQUJBSVFBSTV1eC85d1hFai9qbTdILysrRE9QOEtBQUlBSlFBQUNnSUFCQUFFQ2dJQUFRQU5BZ3dBNzRNNC80NXV4LzhBQUFBQURnSU1BSEJjU1ArT2JzZi9BQUFBQUE4Q0RBRHZnemovRDBmWC93QUFBQUFBQUFlQUtBQUFBQVFDRUFEVHB3QUE0RCtOLzlPbkFBQ2FFWGovQ2dBQ0FDWUFBQW9DQUFRQUJBb0NBQUVBRFFJTUFKb1JlUC9UcHdBQUFBQUFBQTRDREFEZ1A0My8wNmNBQUFBQUFBQVBBZ3dBbWhGNC94bldGUUFBQUFBQUFBQUFBQUFBQUFBQUFBPT0=</t>
        </r>
      </text>
    </comment>
    <comment ref="J401" authorId="0">
      <text>
        <r>
          <rPr>
            <sz val="9"/>
            <color indexed="81"/>
            <rFont val="Tahoma"/>
            <family val="2"/>
          </rPr>
          <t>QzIzSDI3TjVPNHxNQVNURVIgU0hFRVRQaWN0dXJlIDU2N3xWbXBEUkRBeE1EQUVBd0lCQUFBQUFBQUFBQUFBQUFDQUFBQUFBQU1BRmdBQUFFTm9aVzFFY21GM0lERXlMakF1TWk0eE1EYzJCQUlRQU9NNG1QOFpwRnovbkwxYUFJM3lk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IvN1ZBa1dDQVFBQUFBa0FCZ0lCQUFBQUNRQUdRZ0FBQkFJQWdBQkFBOElBZ0FCQUFPQVJnQUFBQVFDRUFEak9Kai9HYVJjLzV5OVdnQ044bmNBQklBQkFBQUFBQUlJQU4zT0xBQ1ZPd3dBQ2dBQ0FBSUFOd1FCQUFFQUFBU0FBZ0FBQUFBQ0NBQWRGRVVBeHQwZEFBb0FBZ0FEQURjRUFRQUJBQUFFZ0FNQUFBQUFBZ2dBVnZGQkFMU3pPd0FLQUFJQUJBQUFBQVNBQkFBQUFBQUNDQUNXTmxvQTVWVk5BQW9BQWdBRkFBQUFCSUFGQUFBQUFBSUlBTTRUVndEU0syc0FDZ0FDQUFZQUFBQUVnQVlBQUFBQUFnZ0F4NnM3QUk5ZmR3QUtBQUlBQndBQUFBU0FCd0FBQUFBQ0NBQ0haaU1BWHIxbEFBb0FBZ0FJQUFBQUJJQUlBQUFBQUFJSUFFNkpKZ0J3NTBjQUNnQUNBQWtBQUFBRWdBa0FBQUFBQWdnQURrUU9BRUJGTmdBS0FBSUFDZ0FDQkFJQUJ3QXJCQUlBQUFCSUJBQUFCb0FBQUFBQUFBSUlBRUhYRVFCQXJUSUFCQUlRQU51d0NnQkFyVElBUWRjUkFIUGdPUUFqQ0FFQUFBSUhBZ0FBQUFBSERRQUJBQUFBQXdCZ0FNZ0FBd0JPQUFBQUFBU0FDZ0FBQUFBQ0NBRHl1L0gvZ0lvL0FBb0FBZ0FMQUFBQUJJQUxBQUFBQUFJSUFMSjI2UCtkRWx3QUNnQUNBQXdBTndRQkFBRUFBQVNBREFBQUFBQUNDQURCR2VEL1FFVW5BQW9BQWdBTkFBQUFCSUFOQUFBQUFBSUlBUEs3OGY4QUFBOEFDZ0FDQUE0QUFnUUNBQWNBS3dRQ0FBQUFTQVFBQUFhQUFBQUFBQUFDQ0FBbFQvWC8vMmNMQUFRQ0VBQy9LTzcvLzJjTEFDVlA5Zjh6bXhJQUl3Z0JBQUFDQndJQUFBQUFCdzBBQVFBQUFBTUFZQURJQUFNQVRnQUFBQUFFZ0E0QUFBQUFBZ2dBOHJ2eC93RUE4ZjhLQUFJQUR3QUFBQVNBRHdBQUFBQUNDQUNZY052L0ZPM2Mvd29BQWdBUUFBQUFCSUFRQUFBQUFBSUlBSHZvdnY5VU11Yi9DZ0FDQUJFQUFnUUNBQWdBS3dRQ0FBQUFTQVFBQURjRUFRQUJCb0FBQUFBQUFBSUlBSHVJd3Y5VVN1TC9CQUlRQUh0SXUvOVVTdUwvRktMQy8xUUs2djhqQ0FFQUFBSUhBZ0FBQUFBSERRQUJBQUFBQXdCZ0FNZ0FBd0JQQUFBQUFBU0FFUUFBQUFBQ0NBQmJyZUgvNkpTLy93b0FBZ0FTQUFJRUFnQUhBQ3NFQWdBQUFFZ0VBQUFHZ0FBQUFBQUFBZ2dBamtEbC8rajh1LzhFQWhBQUtCcmUvK2o4dS8rT1FPWC9HekREL3lNSUFRQUFBZ2NDQUFBQUFBY05BQUVBQUFBREFHQUF5QUFEQUU0QUFBQUFCSUFTQUFBQUFBSUlBQUZpeS8vN2dhdi9DZ0FDQUJNQUFBQUVnQk1BQUFBQUFnZ0E0OW11L3p6SHRQOEtBQUlBRkFBQUFBU0FGQUFBQUFBQ0NBQ0pqcGovVDdTZy93b0FBZ0FWQURjRUFRQUJBQUFFZ0JVQUFBQUFBZ2dBSUoyby8yZ2YwdjhLQUFJQUZnQTNCQUVBQVFBQUJJQVdBQUFBQUFJSUFNU2UwZi9QS1k3L0NnQUNBQmNBQUFBRWdCY0FBQUFBQWdnQTRTYnUvNC9raFA4S0FBSUFHQUFDQkFJQUNBQXJCQUlBQUFCSUJBQUFOd1FCQUFFR2dBQUFBQUFBQWdnQTRjYngvNC84Z1A4RUFoQUE0WWJxLzQvOGdQOTY0UEgvajd5SS95TUlBUUFBQWdjQ0FBQUFBQWNOQUFFQUFBQURBR0FBeUFBREFFOEFBQUFBQklBWUFBQUFBQUlJQUdsVHUvL2pGbnIvQ2dBQ0FCa0FBZ1FDQUFnQUt3UUNBQUFBU0FRQUFEY0VBUUFCQm9BQUFBQUFBQUlJQUduenZ2L2pMbmIvQkFJUUFHbXp0Ly9qTG5iL0F3Mi8vK1B1ZmY4akNBRUFBQUlIQWdBQUFBQUhEUUFCQUFBQUF3QmdBTWdBQXdCUEFBQUFBQVNBR1FBQUFBQUNDQUFza01IL3RyNWMvd29BQWdBYUFEY0VBUUFCQUFBRWdCb0FBQUFBQWdnQWVEWCsvNmhQdHY4S0FBSUFHd0FBQUFTQUd3QUFBQUFDQ0FBNmNnUUFlL2VZL3dvQUFnQWNBQUlFQWdBSUFDc0VBZ0FBQUVnRUFBQTNCQUVBQVFhQUFBQUFBQUFDQ0FBNkVnZ0FldytWL3dRQ0VBQTYwZ0FBZXcrVi85UXJDQUI3ejV6L0l3Z0JBQUFDQndJQUFBQUFCdzBBQVFBQUFBTUFZQURJQUFNQVR3QUFBQUFFZ0J3QUFBQUFBZ2dBMFlBVUFKUml5djhLQUFJQUhRQUNCQUlBQndBckJBSUFBQUJJQkFBQUJvQUFBQUFBQUFJSUFBUVVHQUNVeXNiL0JBSVFBSjd0RUFDVXlzYi9CQlFZQU1mOXpmOGpDQUVBQUFJSEFnQUFBQUFIRFFBQkFBQUFBd0JnQU1nQUF3Qk9BQUFBQUFTQUhRQUFBQUFDQ0FEdUNERUFWQjNCL3dvQUFnQWVBRGNFQVFBQkFBQUVnQjRBQUFBQUFnZ0FEa1FPQU1DNjUvOEtBQUlBSHdBQUFBU0FId0FBQUFBQ0NBQS81aDhBQUFBQUFBb0FBZ0FnQUFJRUFnQUhBQ3NFQWdBQUFFZ0VBQUFHZ0FBQUFBQUFBZ2dBY25rakFBQm8vUDhFQWhBQURGTWNBQUJvL1A5eWVTTUFNNXNEQUNNSUFRQUFBZ2NDQUFBQUFBY05BQUVBQUFBREFHQUF5QUFEQUU0QUFBQUFCSUFnQUFBQUFBSUlBQTVFRGdCQVJSZ0FDZ0FDQUNFQUFBQUZnQ0lBQUFBS0FBSUFJZ0FFQmdRQUFRQUFBQVVHQkFBQ0FBQUFDZ1lCQUFFQUFBV0FJd0FBQUFvQUFnQWpBQVFHQkFBQ0FBQUFCUVlFQUFNQUFBQUtCZ0VBQVFBQUJZQWtBQUFBQ2dBQ0FDUUFCQVlFQUFNQUFBQUZCZ1FBQkFBQUFBQUdBZ0NBQUFBQUJZQWxBQUFBQ2dBQ0FDVUFCQVlFQUFRQUFBQUZCZ1FBQlFBQUFBQUdBZ0NBQUFBQUJZQW1BQUFBQ2dBQ0FDWUFCQVlFQUFVQUFBQUZCZ1FBQmdBQUFBQUdBZ0NBQUFBQUJZQW5BQUFBQ2dBQ0FDY0FCQVlFQUFZQUFBQUZCZ1FBQndBQUFBQUdBZ0NBQUFBQUJZQW9BQUFBQ2dBQ0FDZ0FCQVlFQUFjQUFBQUZCZ1FBQ0FBQUFBQUdBZ0NBQUFBQUJZQXBBQUFBQ2dBQ0FDa0FCQVlFQUFNQUFBQUZCZ1FBQ0FBQUFBQUdBZ0NBQUFBQUJZQXFBQUFBQ2dBQ0FDb0FCQVlFQUFnQUFBQUZCZ1FBQ1FBQUFBQUFCWUFyQUFBQUNnQUNBQ3NBQkFZRUFBa0FBQUFGQmdRQUNnQUFBQUFHQWdDQUFBQUFCWUFzQUFBQUNnQUNBQ3dBQkFZRUFBb0FBQUFGQmdRQUN3QUFBQW9HQVFBQkFBQUZnQzBBQUFBS0FBSUFMUUFFQmdRQUNnQUFBQVVHQkFBTUFBQUFBQVlDQUlBQUFBQUZnQzRBQUFBS0FBSUFMZ0FFQmdRQURBQUFBQVVHQkFBTkFBQUFBQVlDQUlBQUFBQUZnQzhBQUFBS0FBSUFMd0FFQmdRQURRQUFBQVVHQkFBT0FBQUFBQVlDQUlBQUFBQUZnREFBQUFBS0FBSUFNQUFFQmdRQURnQUFBQVVHQkFBUEFBQUFDZ1lCQUFFQUFBV0FNUUFBQUFvQUFnQXhBQVFHQkFBUEFBQUFCUVlFQUJBQUFBQUFCZ0lBQWdBQUFBV0FNZ0FBQUFvQUFnQXlBQVFHQkFBUEFBQUFCUVlFQUJFQUFBQUtCZ0VBQVFBQUJZQXpBQUFBQ2dBQ0FETUFCQVlFQUJFQUFBQUZCZ1FBRWdBQUFBb0dBUUFCQUFBRmdEUUFBQUFLQUFJQU5BQUVCZ1FBRWdBQUFBVUdCQUFUQUFBQUNnWUJBQUVBQUFXQU5RQUFBQW9BQWdBMUFBUUdCQUFUQUFBQUJRWUVBQlFBQUFBS0JnRUFBUUFBQllBMkFBQUFDZ0FDQURZQUJBWUVBQk1BQUFBRkJnUUFGUUFBQUFvR0FRQUJBQUFGZ0RjQUFBQUtBQUlBTndBRUJnUUFFZ0FBQUFVR0JBQVdBQUFBQ2dZQkFBRUFBQVdBT0FBQUFBb0FBZ0E0QUFRR0JBQVdBQUFBQlFZRUFCY0FBQUFBQmdJQUFnQUFBQVdBT1FBQUFBb0FBZ0E1QUFRR0JBQVdBQUFBQlFZRUFCZ0FBQUFLQmdFQUFRQUFCWUE2QUFBQUNnQUNBRG9BQkFZRUFCZ0FBQUFGQmdRQUdRQUFBQW9HQVFBQkFBQUZnRHNBQUFBS0FBSUFPd0FFQmdRQUVRQUFBQVVHQkFBYUFBQUFDZ1lCQUFFQUFBV0FQQUFBQUFvQUFnQThBQVFHQkFBYUFBQUFCUVlFQUJzQUFBQUFCZ0lBQWdBQUFBV0FQUUFBQUFvQUFnQTlBQVFHQkFBYUFBQUFCUVlFQUJ3QUFBQUtCZ0VBQVFBQUJZQStBQUFBQ2dBQ0FENEFCQVlFQUJ3QUFBQUZCZ1FBSFFBQUFBb0dBUUFCQUFBRmdEOEFBQUFLQUFJQVB3QUVCZ1FBSEFBQUFBVUdCQUFlQUFBQUNnWUJBQUVBQUFXQVFBQUFBQW9BQWdCQUFBUUdCQUFPQUFBQUJRWUVBQjRBQUFBQUJnSUFnQUFBQUFXQVFRQUFBQW9BQWdCQkFBUUdCQUFlQUFBQUJRWUVBQjhBQUFBQUJnSUFnQUFBQUFXQVFnQUFBQW9BQWdCQ0FBUUdCQUFmQUFBQUJRWUVBQ0FBQUFBQUJnSUFnQUFBQUFXQVF3QUFBQW9BQWdCREFBUUdCQUFKQUFBQUJRWUVBQ0FBQUFBQUJnSUFnQUFBQUFXQVJBQUFBQW9BQWdCRUFBUUdCQUFOQUFBQUJRWUVBQ0FBQUFBQUJnSUFnQUFBQUFlQVJ3QUFBQVFDRUFDT3pqNEE2TGR1QUk3T1BnQ2hpVmtBQ2dBQ0FFVUFBQW9DQUFRQUJBb0NBQUVBRFFJTUFLR0pXUUNPemo0QUFBQUFBQTRDREFEb3QyNEFqczQrQUFBQUFBQVBBZ3dBb1lsWkFOWDhVd0FBQUFBQUFBQUhnRWdBQUFBRUFoQUF3Wjc1LzhFZE53REJudm4vUUVVbkFBb0FBZ0JHQUJBQVJ3QUFBRlJvWlhKbElHbHpJR0VnZG1Gc1pXNWpaU0J2Y2lCamFHRnlaMlVnWlhKeWIzSWdjMjl0Wlhkb1pYSmxJR2x1SUhSb2FYTWdZWEp2YldGMGFXTWdjM2x6ZEdWdExnQUtBZ0FFQUFRS0FnQUJBQTBDREFCQVJTY0F3Wjc1L3dBQUFBQU9BZ3dBd1IwM0FNR2UrZjhBQUFBQUR3SU1BRUJGSndCQmR3a0FBQUFBQUFBQUI0QkpBQUFBQkFJUUFEOWhCZ0NCMkE4QVAyRUdBQUFBQUFBS0FBSUFSd0FRQUVjQUFBQlVhR1Z5WlNCcGN5QmhJSFpoYkdWdVkyVWdiM0lnWTJoaGNtZGxJR1Z5Y205eUlITnZiV1YzYUdWeVpTQnBiaUIwYUdseklHRnliMjFoZEdsaklITjVjM1JsYlM0QUNnSUFCQUFFQ2dJQUFRQU5BZ3dBQUFBQUFEOWhCZ0FBQUFBQURnSU1BSUhZRHdBL1lRWUFBQUFBQUE4Q0RBQUFBQUFBd1RrV0FBQUFBQUFBQUFBQUFBQUFBQUFB</t>
        </r>
      </text>
    </comment>
    <comment ref="K401" authorId="0">
      <text>
        <r>
          <rPr>
            <sz val="9"/>
            <color indexed="81"/>
            <rFont val="Tahoma"/>
            <family val="2"/>
          </rPr>
          <t>QzIzSDI3TjVPNHxNQVNURVIgU0hFRVRQaWN0dXJlIDU2N3xWbXBEUkRBeE1EQUVBd0lCQUFBQUFBQUFBQUFBQUFDQUFBQUFBQU1BRmdBQUFFTm9aVzFFY21GM0lERXlMakF1TWk0eE1EYzJCQUlRQU9NNG1QOFpwRnovbkwxYUFJM3lk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IvN1ZBa1dDQVFBQUFBa0FCZ0lCQUFBQUNRQUdRZ0FBQkFJQWdBQkFBOElBZ0FCQUFPQVJnQUFBQVFDRUFEak9Kai9HYVJjLzV5OVdnQ044bmNBQklBQkFBQUFBQUlJQU4zT0xBQ1ZPd3dBQ2dBQ0FBSUFOd1FCQUFFQUFBU0FBZ0FBQUFBQ0NBQWRGRVVBeHQwZEFBb0FBZ0FEQURjRUFRQUJBQUFFZ0FNQUFBQUFBZ2dBVnZGQkFMU3pPd0FLQUFJQUJBQUFBQVNBQkFBQUFBQUNDQUNXTmxvQTVWVk5BQW9BQWdBRkFBQUFCSUFGQUFBQUFBSUlBTTRUVndEU0syc0FDZ0FDQUFZQUFBQUVnQVlBQUFBQUFnZ0F4NnM3QUk5ZmR3QUtBQUlBQndBQUFBU0FCd0FBQUFBQ0NBQ0haaU1BWHIxbEFBb0FBZ0FJQUFBQUJJQUlBQUFBQUFJSUFFNkpKZ0J3NTBjQUNnQUNBQWtBQUFBRWdBa0FBQUFBQWdnQURrUU9BRUJGTmdBS0FBSUFDZ0FDQkFJQUJ3QXJCQUlBQUFCSUJBQUFCb0FBQUFBQUFBSUlBRUhYRVFCQXJUSUFCQUlRQU51d0NnQkFyVElBUWRjUkFIUGdPUUFqQ0FFQUFBSUhBZ0FBQUFBSERRQUJBQUFBQXdCZ0FNZ0FBd0JPQUFBQUFBU0FDZ0FBQUFBQ0NBRHl1L0gvZ0lvL0FBb0FBZ0FMQUFBQUJJQUxBQUFBQUFJSUFMSjI2UCtkRWx3QUNnQUNBQXdBTndRQkFBRUFBQVNBREFBQUFBQUNDQURCR2VEL1FFVW5BQW9BQWdBTkFBQUFCSUFOQUFBQUFBSUlBUEs3OGY4QUFBOEFDZ0FDQUE0QUFnUUNBQWNBS3dRQ0FBQUFTQVFBQUFhQUFBQUFBQUFDQ0FBbFQvWC8vMmNMQUFRQ0VBQy9LTzcvLzJjTEFDVlA5Zjh6bXhJQUl3Z0JBQUFDQndJQUFBQUFCdzBBQVFBQUFBTUFZQURJQUFNQVRnQUFBQUFFZ0E0QUFBQUFBZ2dBOHJ2eC93RUE4ZjhLQUFJQUR3QUFBQVNBRHdBQUFBQUNDQUNZY052L0ZPM2Mvd29BQWdBUUFBQUFCSUFRQUFBQUFBSUlBSHZvdnY5VU11Yi9DZ0FDQUJFQUFnUUNBQWdBS3dRQ0FBQUFTQVFBQURjRUFRQUJCb0FBQUFBQUFBSUlBSHVJd3Y5VVN1TC9CQUlRQUh0SXUvOVVTdUwvRktMQy8xUUs2djhqQ0FFQUFBSUhBZ0FBQUFBSERRQUJBQUFBQXdCZ0FNZ0FBd0JQQUFBQUFBU0FFUUFBQUFBQ0NBQmJyZUgvNkpTLy93b0FBZ0FTQUFJRUFnQUhBQ3NFQWdBQUFFZ0VBQUFHZ0FBQUFBQUFBZ2dBamtEbC8rajh1LzhFQWhBQUtCcmUvK2o4dS8rT1FPWC9HekREL3lNSUFRQUFBZ2NDQUFBQUFBY05BQUVBQUFBREFHQUF5QUFEQUU0QUFBQUFCSUFTQUFBQUFBSUlBQUZpeS8vN2dhdi9DZ0FDQUJNQUFBQUVnQk1BQUFBQUFnZ0E0OW11L3p6SHRQOEtBQUlBRkFBQUFBU0FGQUFBQUFBQ0NBQ0pqcGovVDdTZy93b0FBZ0FWQURjRUFRQUJBQUFFZ0JVQUFBQUFBZ2dBSUoyby8yZ2YwdjhLQUFJQUZnQTNCQUVBQVFBQUJJQVdBQUFBQUFJSUFNU2UwZi9QS1k3L0NnQUNBQmNBQUFBRWdCY0FBQUFBQWdnQTRTYnUvNC9raFA4S0FBSUFHQUFDQkFJQUNBQXJCQUlBQUFCSUJBQUFOd1FCQUFFR2dBQUFBQUFBQWdnQTRjYngvNC84Z1A4RUFoQUE0WWJxLzQvOGdQOTY0UEgvajd5SS95TUlBUUFBQWdjQ0FBQUFBQWNOQUFFQUFBQURBR0FBeUFBREFFOEFBQUFBQklBWUFBQUFBQUlJQUdsVHUvL2pGbnIvQ2dBQ0FCa0FBZ1FDQUFnQUt3UUNBQUFBU0FRQUFEY0VBUUFCQm9BQUFBQUFBQUlJQUduenZ2L2pMbmIvQkFJUUFHbXp0Ly9qTG5iL0F3Mi8vK1B1ZmY4akNBRUFBQUlIQWdBQUFBQUhEUUFCQUFBQUF3QmdBTWdBQXdCUEFBQUFBQVNBR1FBQUFBQUNDQUFza01IL3RyNWMvd29BQWdBYUFEY0VBUUFCQUFBRWdCb0FBQUFBQWdnQWVEWCsvNmhQdHY4S0FBSUFHd0FBQUFTQUd3QUFBQUFDQ0FBNmNnUUFlL2VZL3dvQUFnQWNBQUlFQWdBSUFDc0VBZ0FBQUVnRUFBQTNCQUVBQVFhQUFBQUFBQUFDQ0FBNkVnZ0FldytWL3dRQ0VBQTYwZ0FBZXcrVi85UXJDQUI3ejV6L0l3Z0JBQUFDQndJQUFBQUFCdzBBQVFBQUFBTUFZQURJQUFNQVR3QUFBQUFFZ0J3QUFBQUFBZ2dBMFlBVUFKUml5djhLQUFJQUhRQUNCQUlBQndBckJBSUFBQUJJQkFBQUJvQUFBQUFBQUFJSUFBUVVHQUNVeXNiL0JBSVFBSjd0RUFDVXlzYi9CQlFZQU1mOXpmOGpDQUVBQUFJSEFnQUFBQUFIRFFBQkFBQUFBd0JnQU1nQUF3Qk9BQUFBQUFTQUhRQUFBQUFDQ0FEdUNERUFWQjNCL3dvQUFnQWVBRGNFQVFBQkFBQUVnQjRBQUFBQUFnZ0FEa1FPQU1DNjUvOEtBQUlBSHdBQUFBU0FId0FBQUFBQ0NBQS81aDhBQUFBQUFBb0FBZ0FnQUFJRUFnQUhBQ3NFQWdBQUFFZ0VBQUFHZ0FBQUFBQUFBZ2dBY25rakFBQm8vUDhFQWhBQURGTWNBQUJvL1A5eWVTTUFNNXNEQUNNSUFRQUFBZ2NDQUFBQUFBY05BQUVBQUFBREFHQUF5QUFEQUU0QUFBQUFCSUFnQUFBQUFBSUlBQTVFRGdCQVJSZ0FDZ0FDQUNFQUFBQUZnQ0lBQUFBS0FBSUFJZ0FFQmdRQUFRQUFBQVVHQkFBQ0FBQUFDZ1lCQUFFQUFBV0FJd0FBQUFvQUFnQWpBQVFHQkFBQ0FBQUFCUVlFQUFNQUFBQUtCZ0VBQVFBQUJZQWtBQUFBQ2dBQ0FDUUFCQVlFQUFNQUFBQUZCZ1FBQkFBQUFBQUdBZ0NBQUFBQUJZQWxBQUFBQ2dBQ0FDVUFCQVlFQUFRQUFBQUZCZ1FBQlFBQUFBQUdBZ0NBQUFBQUJZQW1BQUFBQ2dBQ0FDWUFCQVlFQUFVQUFBQUZCZ1FBQmdBQUFBQUdBZ0NBQUFBQUJZQW5BQUFBQ2dBQ0FDY0FCQVlFQUFZQUFBQUZCZ1FBQndBQUFBQUdBZ0NBQUFBQUJZQW9BQUFBQ2dBQ0FDZ0FCQVlFQUFjQUFBQUZCZ1FBQ0FBQUFBQUdBZ0NBQUFBQUJZQXBBQUFBQ2dBQ0FDa0FCQVlFQUFNQUFBQUZCZ1FBQ0FBQUFBQUdBZ0NBQUFBQUJZQXFBQUFBQ2dBQ0FDb0FCQVlFQUFnQUFBQUZCZ1FBQ1FBQUFBQUFCWUFyQUFBQUNnQUNBQ3NBQkFZRUFBa0FBQUFGQmdRQUNnQUFBQUFHQWdDQUFBQUFCWUFzQUFBQUNnQUNBQ3dBQkFZRUFBb0FBQUFGQmdRQUN3QUFBQW9HQVFBQkFBQUZnQzBBQUFBS0FBSUFMUUFFQmdRQUNnQUFBQVVHQkFBTUFBQUFBQVlDQUlBQUFBQUZnQzRBQUFBS0FBSUFMZ0FFQmdRQURBQUFBQVVHQkFBTkFBQUFBQVlDQUlBQUFBQUZnQzhBQUFBS0FBSUFMd0FFQmdRQURRQUFBQVVHQkFBT0FBQUFBQVlDQUlBQUFBQUZnREFBQUFBS0FBSUFNQUFFQmdRQURnQUFBQVVHQkFBUEFBQUFDZ1lCQUFFQUFBV0FNUUFBQUFvQUFnQXhBQVFHQkFBUEFBQUFCUVlFQUJBQUFBQUFCZ0lBQWdBQUFBV0FNZ0FBQUFvQUFnQXlBQVFHQkFBUEFBQUFCUVlFQUJFQUFBQUtCZ0VBQVFBQUJZQXpBQUFBQ2dBQ0FETUFCQVlFQUJFQUFBQUZCZ1FBRWdBQUFBb0dBUUFCQUFBRmdEUUFBQUFLQUFJQU5BQUVCZ1FBRWdBQUFBVUdCQUFUQUFBQUNnWUJBQUVBQUFXQU5RQUFBQW9BQWdBMUFBUUdCQUFUQUFBQUJRWUVBQlFBQUFBS0JnRUFBUUFBQllBMkFBQUFDZ0FDQURZQUJBWUVBQk1BQUFBRkJnUUFGUUFBQUFvR0FRQUJBQUFGZ0RjQUFBQUtBQUlBTndBRUJnUUFFZ0FBQUFVR0JBQVdBQUFBQ2dZQkFBRUFBQVdBT0FBQUFBb0FBZ0E0QUFRR0JBQVdBQUFBQlFZRUFCY0FBQUFBQmdJQUFnQUFBQVdBT1FBQUFBb0FBZ0E1QUFRR0JBQVdBQUFBQlFZRUFCZ0FBQUFLQmdFQUFRQUFCWUE2QUFBQUNnQUNBRG9BQkFZRUFCZ0FBQUFGQmdRQUdRQUFBQW9HQVFBQkFBQUZnRHNBQUFBS0FBSUFPd0FFQmdRQUVRQUFBQVVHQkFBYUFBQUFDZ1lCQUFFQUFBV0FQQUFBQUFvQUFnQThBQVFHQkFBYUFBQUFCUVlFQUJzQUFBQUFCZ0lBQWdBQUFBV0FQUUFBQUFvQUFnQTlBQVFHQkFBYUFBQUFCUVlFQUJ3QUFBQUtCZ0VBQVFBQUJZQStBQUFBQ2dBQ0FENEFCQVlFQUJ3QUFBQUZCZ1FBSFFBQUFBb0dBUUFCQUFBRmdEOEFBQUFLQUFJQVB3QUVCZ1FBSEFBQUFBVUdCQUFlQUFBQUNnWUJBQUVBQUFXQVFBQUFBQW9BQWdCQUFBUUdCQUFPQUFBQUJRWUVBQjRBQUFBQUJnSUFnQUFBQUFXQVFRQUFBQW9BQWdCQkFBUUdCQUFlQUFBQUJRWUVBQjhBQUFBQUJnSUFnQUFBQUFXQVFnQUFBQW9BQWdCQ0FBUUdCQUFmQUFBQUJRWUVBQ0FBQUFBQUJnSUFnQUFBQUFXQVF3QUFBQW9BQWdCREFBUUdCQUFKQUFBQUJRWUVBQ0FBQUFBQUJnSUFnQUFBQUFXQVJBQUFBQW9BQWdCRUFBUUdCQUFOQUFBQUJRWUVBQ0FBQUFBQUJnSUFnQUFBQUFlQVJ3QUFBQVFDRUFDT3pqNEE2TGR1QUk3T1BnQ2hpVmtBQ2dBQ0FFVUFBQW9DQUFRQUJBb0NBQUVBRFFJTUFLR0pXUUNPemo0QUFBQUFBQTRDREFEb3QyNEFqczQrQUFBQUFBQVBBZ3dBb1lsWkFOWDhVd0FBQUFBQUFBQUhnRWdBQUFBRUFoQUF3Wjc1LzhFZE53REJudm4vUUVVbkFBb0FBZ0JHQUJBQVJ3QUFBRlJvWlhKbElHbHpJR0VnZG1Gc1pXNWpaU0J2Y2lCamFHRnlaMlVnWlhKeWIzSWdjMjl0Wlhkb1pYSmxJR2x1SUhSb2FYTWdZWEp2YldGMGFXTWdjM2x6ZEdWdExnQUtBZ0FFQUFRS0FnQUJBQTBDREFCQVJTY0F3Wjc1L3dBQUFBQU9BZ3dBd1IwM0FNR2UrZjhBQUFBQUR3SU1BRUJGSndCQmR3a0FBQUFBQUFBQUI0QkpBQUFBQkFJUUFEOWhCZ0NCMkE4QVAyRUdBQUFBQUFBS0FBSUFSd0FRQUVjQUFBQlVhR1Z5WlNCcGN5QmhJSFpoYkdWdVkyVWdiM0lnWTJoaGNtZGxJR1Z5Y205eUlITnZiV1YzYUdWeVpTQnBiaUIwYUdseklHRnliMjFoZEdsaklITjVjM1JsYlM0QUNnSUFCQUFFQ2dJQUFRQU5BZ3dBQUFBQUFEOWhCZ0FBQUFBQURnSU1BSUhZRHdBL1lRWUFBQUFBQUE4Q0RBQUFBQUFBd1RrV0FBQUFBQUFBQUFBQUFBQUFBQUFB</t>
        </r>
      </text>
    </comment>
    <comment ref="J402" authorId="0">
      <text>
        <r>
          <rPr>
            <sz val="9"/>
            <color indexed="81"/>
            <rFont val="Tahoma"/>
            <family val="2"/>
          </rPr>
          <t>QzE0SDE2TjJPMlN8TUFTVEVSIFNIRUVUUGljdHVyZSAxOTV8Vm1wRFJEQXhNREFFQXdJQkFBQUFBQUFBQUFBQUFBQ0FBQUFBQUFNQUZnQUFBRU5vWlcxRWNtRjNJREV5TGpBdU1pNHhNRGMyQkFJUUFNWmNydi9haWN2L21ia1NBR2tsd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UFBQUFCQUlRQUFBQUFBQUFBQUFBQUlER0JPaUpnU1VXQ0FRQUFBQWtBQmdJQkFBQUFDUUFHUWdBQUJBSUFnQUJBQThJQWdBQkFBT0FLZ0FBQUFRQ0VBREdYSzcvMm9uTC81bTVFZ0JwSmJrQUJJQUJBQUFBQUFJSUFQSXR6LzhJR0xrQUNnQUNBQUlBTndRQkFBRUFBQVNBQWdBQUFBQUNDQUFxQzh6L0cwS2JBQW9BQWdBREFBQUFCSUFEQUFBQUFBSUlBREp6NS8vWGRhY0FDZ0FDQUFRQU53UUJBQUVBQUFTQUJBQUFBQUFDQ0FEcXhiUC9TK1NzQUFvQUFnQUZBRGNFQVFBQkFBQUVnQVVBQUFBQUFnZ0FZK2pJL3kxc2ZRQUtBQUlBQmdBQUFBU0FCZ0FBQUFBQ0NBQlE3YTcvTFd4dUFBb0FBZ0FIQUFBQUJJQUhBQUFBQUFJSUFCTXF0ZjhBRkZFQUNnQUNBQWdBQWdRQ0FBY0FLd1FDQUFBQVNBUUFBQWFBQUFBQUFBQUNDQUJHdmJqL0FIeE5BQVFDRUFEZ2xySC9BSHhOQUVhOXVQODByMVFBSXdnQkFBQUNCd0lBQUFBQUJ3MEFBUUFBQUFNQVlBRElBQU1BVGdBQUFBQUVnQWdBQUFBQUFnZ0FBQURUL3pueFRRQUtBQUlBQ1FBQUFBU0FDUUFBQUFBQ0NBQUFBT0wvSnZZekFBb0FBZ0FLQUFJRUFnQUhBQ3NFQWdBQkFFZ0VBQUEzQkFFQUFRYUFBQUFBQUFBQ0NBQTBrK1gvSmw0d0FBUUNFQUROYk43L0psNHdBS3ZxN2Y5WmtUY0FJd2dCQUFBQ0J3SUFBQUFGQndFQUJRUUhCZ0FDQUFJQUF3QUFCdzRBQVFBQUFBTUFZQURJQUFNQVRrZ0FBQUFBQklBS0FBQUFBQUlJQUFBQTAvOFQreGtBQ2dBQ0FBc0FBQUFFZ0FzQUFBQUFBZ2dBQUFDMS94UDdHUUFLQUFJQURBQUNCQUlBQ0FBckJBSUFBQUJJQkFBQU53UUJBQUVHZ0FBQUFBQUFBZ2dBQUtDNC94TVRGZ0FFQWhBQUFHQ3gveE1URmdDYXViai9FOU1kQUNNSUFRQUFBZ2NDQUFBQUFBY05BQUVBQUFBREFHQUF5QUFEQUU4QUFBQUFCSUFNQUFBQUFBSUlBQUFBNHY4QUFBQUFDZ0FDQUEwQUFBQUVnQTBBQUFBQUFnZ0FBQURULyswRTV2OEtBQUlBRGdBQUFBU0FEZ0FBQUFBQ0NBQUJBT0wvMmduTS93b0FBZ0FQQUFBQUJJQVBBQUFBQUFJSUFBQUFBQURhQ2N6L0NnQUNBQkFBQUFBRWdCQUFBQUFBQWdnQS8vOE9BTzBFNXY4S0FBSUFFUUFBQUFTQUVRQUFBQUFDQ0FBQUFBQUFBQUFBQUFvQUFnQVNBQUFBQklBU0FBQUFBQUlJQVAvL0RnQVQreGtBQ2dBQ0FCTUFBZ1FDQUFnQUt3UUNBQUVBU0FRQUFEY0VBUUFCQm9BQUFBQUFBQUlJQUFDZ0VnQVRFeFlBQkFJUUFBQmdDd0FURXhZQW1ia1NBRVlHSlFBakNBRUFBQUlIQWdBQUFBVUhBUUFCQUFjT0FBRUFBQUFEQUdBQXlBQURBRTlJQUFBQUFBU0FFd0FBQUFBQ0NBQzlNOS8vUVZscEFBb0FBZ0FVQUFJRUFnQVFBQ3NFQWdBQUFFZ0VBQUFHZ0FBQUFBQUFBZ2dBdmRQaS8wSDlaUUFFQWhBQXZaUGIvMEg5WlFCWDdlTC9wNk5zQUNNSUFRQUFBZ2NDQUFBQUFBY05BQUVBQUFBREFHQUF5QUFEQUZNQUFBQUFCWUFWQUFBQUNnQUNBQlVBQkFZRUFBRUFBQUFGQmdRQUFnQUFBQW9HQVFBQkFBQUZnQllBQUFBS0FBSUFGZ0FFQmdRQUFnQUFBQVVHQkFBREFBQUFDZ1lCQUFFQUFBV0FGd0FBQUFvQUFnQVhBQVFHQkFBQ0FBQUFCUVlFQUFRQUFBQUtCZ0VBQVFBQUJZQVlBQUFBQ2dBQ0FCZ0FCQVlFQUFJQUFBQUZCZ1FBQlFBQUFBb0dBUUFCQUFBRmdCa0FBQUFLQUFJQUdRQUVCZ1FBQlFBQUFBVUdCQUFHQUFBQUFBWUNBSUFBQUFBRmdCb0FBQUFLQUFJQUdnQUVCZ1FBQmdBQUFBVUdCQUFIQUFBQUFBWUNBSUFBQUFBRmdCc0FBQUFLQUFJQUd3QUVCZ1FBQndBQUFBVUdCQUFJQUFBQUFBWUNBSUFBQUFBRmdCd0FBQUFLQUFJQUhBQUVCZ1FBQ0FBQUFBVUdCQUFKQUFBQUNnWUJBQUVBQUFXQUhRQUFBQW9BQWdBZEFBUUdCQUFKQUFBQUJRWUVBQW9BQUFBS0JnRUFBUUFBQllBZUFBQUFDZ0FDQUI0QUJBWUVBQW9BQUFBRkJnUUFDd0FBQUFBR0FnQUNBQUFBQllBZkFBQUFDZ0FDQUI4QUJBWUVBQW9BQUFBRkJnUUFEQUFBQUFvR0FRQUJBQUFGZ0NBQUFBQUtBQUlBSUFBRUJnUUFEQUFBQUFVR0JBQU5BQUFBQUFZQ0FJQUFBQUFGZ0NFQUFBQUtBQUlBSVFBRUJnUUFEUUFBQUFVR0JBQU9BQUFBQUFZQ0FJQUFBQUFGZ0NJQUFBQUtBQUlBSWdBRUJnUUFEZ0FBQUFVR0JBQVBBQUFBQUFZQ0FJQUFBQUFGZ0NNQUFBQUtBQUlBSXdBRUJnUUFEd0FBQUFVR0JBQVFBQUFBQUFZQ0FJQUFBQUFGZ0NRQUFBQUtBQUlBSkFBRUJnUUFFQUFBQUFVR0JBQVJBQUFBQUFZQ0FJQUFBQUFGZ0NVQUFBQUtBQUlBSlFBRUJnUUFEQUFBQUFVR0JBQVJBQUFBQUFZQ0FJQUFBQUFGZ0NZQUFBQUtBQUlBSmdBRUJnUUFFUUFBQUFVR0JBQVNBQUFBQ2dZQkFBRUFBQVdBSndBQUFBb0FBZ0FuQUFRR0JBQUlBQUFBQlFZRUFCTUFBQUFBQmdJQWdBQUFBQVdBS0FBQUFBb0FBZ0FvQUFRR0JBQUZBQUFBQlFZRUFCTUFBQUFBQmdJQWdBQUFBQWVBS3dBQUFBUUNFQUNCUGNiL2VlTnpBSUU5eHYvM0NtUUFDZ0FDQUNrQUFBb0NBQVFBQkFvQ0FBRUFEUUlNQVBjS1pBQ0JQY2IvQUFBQUFBNENEQUI1NDNNQWdUM0cvd0FBQUFBUEFnd0E5d3BrQUFJVzF2OEFBQUFBQUFBSGdDd0FBQUFFQWhBQUFBRHgvelF6Ky84QUFQSC83UVRtL3dvQUFnQXFBQUFLQWdBRUFBUUtBZ0FCQUEwQ0RBRHRCT2IvQUFEeC93QUFBQUFPQWd3QU5EUDcvd0FBOGY4QUFBQUFEd0lNQU8wRTV2OUdMZ1lBQUFBQUFBQUFBQUFBQUFBQUFBQT0=</t>
        </r>
      </text>
    </comment>
    <comment ref="K402" authorId="0">
      <text>
        <r>
          <rPr>
            <sz val="9"/>
            <color indexed="81"/>
            <rFont val="Tahoma"/>
            <family val="2"/>
          </rPr>
          <t>QzE0SDE2TjJPMlN8TUFTVEVSIFNIRUVUUGljdHVyZSAxOTV8Vm1wRFJEQXhNREFFQXdJQkFBQUFBQUFBQUFBQUFBQ0FBQUFBQUFNQUZnQUFBRU5vWlcxRWNtRjNJREV5TGpBdU1pNHhNRGMyQkFJUUFNWmNydi9haWN2L21ia1NBR2tsd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UFBQUFCQUlRQUFBQUFBQUFBQUFBQUlER0JPaUpnU1VXQ0FRQUFBQWtBQmdJQkFBQUFDUUFHUWdBQUJBSUFnQUJBQThJQWdBQkFBT0FLZ0FBQUFRQ0VBREdYSzcvMm9uTC81bTVFZ0JwSmJrQUJJQUJBQUFBQUFJSUFQSXR6LzhJR0xrQUNnQUNBQUlBTndRQkFBRUFBQVNBQWdBQUFBQUNDQUFxQzh6L0cwS2JBQW9BQWdBREFBQUFCSUFEQUFBQUFBSUlBREp6NS8vWGRhY0FDZ0FDQUFRQU53UUJBQUVBQUFTQUJBQUFBQUFDQ0FEcXhiUC9TK1NzQUFvQUFnQUZBRGNFQVFBQkFBQUVnQVVBQUFBQUFnZ0FZK2pJL3kxc2ZRQUtBQUlBQmdBQUFBU0FCZ0FBQUFBQ0NBQlE3YTcvTFd4dUFBb0FBZ0FIQUFBQUJJQUhBQUFBQUFJSUFCTXF0ZjhBRkZFQUNnQUNBQWdBQWdRQ0FBY0FLd1FDQUFBQVNBUUFBQWFBQUFBQUFBQUNDQUJHdmJqL0FIeE5BQVFDRUFEZ2xySC9BSHhOQUVhOXVQODByMVFBSXdnQkFBQUNCd0lBQUFBQUJ3MEFBUUFBQUFNQVlBRElBQU1BVGdBQUFBQUVnQWdBQUFBQUFnZ0FBQURUL3pueFRRQUtBQUlBQ1FBQUFBU0FDUUFBQUFBQ0NBQUFBT0wvSnZZekFBb0FBZ0FLQUFJRUFnQUhBQ3NFQWdBQkFFZ0VBQUEzQkFFQUFRYUFBQUFBQUFBQ0NBQTBrK1gvSmw0d0FBUUNFQUROYk43L0psNHdBS3ZxN2Y5WmtUY0FJd2dCQUFBQ0J3SUFBQUFGQndFQUJRUUhCZ0FDQUFJQUF3QUFCdzRBQVFBQUFBTUFZQURJQUFNQVRrZ0FBQUFBQklBS0FBQUFBQUlJQUFBQTAvOFQreGtBQ2dBQ0FBc0FBQUFFZ0FzQUFBQUFBZ2dBQUFDMS94UDdHUUFLQUFJQURBQUNCQUlBQ0FBckJBSUFBQUJJQkFBQU53UUJBQUVHZ0FBQUFBQUFBZ2dBQUtDNC94TVRGZ0FFQWhBQUFHQ3gveE1URmdDYXViai9FOU1kQUNNSUFRQUFBZ2NDQUFBQUFBY05BQUVBQUFBREFHQUF5QUFEQUU4QUFBQUFCSUFNQUFBQUFBSUlBQUFBNHY4QUFBQUFDZ0FDQUEwQUFBQUVnQTBBQUFBQUFnZ0FBQURULyswRTV2OEtBQUlBRGdBQUFBU0FEZ0FBQUFBQ0NBQUJBT0wvMmduTS93b0FBZ0FQQUFBQUJJQVBBQUFBQUFJSUFBQUFBQURhQ2N6L0NnQUNBQkFBQUFBRWdCQUFBQUFBQWdnQS8vOE9BTzBFNXY4S0FBSUFFUUFBQUFTQUVRQUFBQUFDQ0FBQUFBQUFBQUFBQUFvQUFnQVNBQUFBQklBU0FBQUFBQUlJQVAvL0RnQVQreGtBQ2dBQ0FCTUFBZ1FDQUFnQUt3UUNBQUVBU0FRQUFEY0VBUUFCQm9BQUFBQUFBQUlJQUFDZ0VnQVRFeFlBQkFJUUFBQmdDd0FURXhZQW1ia1NBRVlHSlFBakNBRUFBQUlIQWdBQUFBVUhBUUFCQUFjT0FBRUFBQUFEQUdBQXlBQURBRTlJQUFBQUFBU0FFd0FBQUFBQ0NBQzlNOS8vUVZscEFBb0FBZ0FVQUFJRUFnQVFBQ3NFQWdBQUFFZ0VBQUFHZ0FBQUFBQUFBZ2dBdmRQaS8wSDlaUUFFQWhBQXZaUGIvMEg5WlFCWDdlTC9wNk5zQUNNSUFRQUFBZ2NDQUFBQUFBY05BQUVBQUFBREFHQUF5QUFEQUZNQUFBQUFCWUFWQUFBQUNnQUNBQlVBQkFZRUFBRUFBQUFGQmdRQUFnQUFBQW9HQVFBQkFBQUZnQllBQUFBS0FBSUFGZ0FFQmdRQUFnQUFBQVVHQkFBREFBQUFDZ1lCQUFFQUFBV0FGd0FBQUFvQUFnQVhBQVFHQkFBQ0FBQUFCUVlFQUFRQUFBQUtCZ0VBQVFBQUJZQVlBQUFBQ2dBQ0FCZ0FCQVlFQUFJQUFBQUZCZ1FBQlFBQUFBb0dBUUFCQUFBRmdCa0FBQUFLQUFJQUdRQUVCZ1FBQlFBQUFBVUdCQUFHQUFBQUFBWUNBSUFBQUFBRmdCb0FBQUFLQUFJQUdnQUVCZ1FBQmdBQUFBVUdCQUFIQUFBQUFBWUNBSUFBQUFBRmdCc0FBQUFLQUFJQUd3QUVCZ1FBQndBQUFBVUdCQUFJQUFBQUFBWUNBSUFBQUFBRmdCd0FBQUFLQUFJQUhBQUVCZ1FBQ0FBQUFBVUdCQUFKQUFBQUNnWUJBQUVBQUFXQUhRQUFBQW9BQWdBZEFBUUdCQUFKQUFBQUJRWUVBQW9BQUFBS0JnRUFBUUFBQllBZUFBQUFDZ0FDQUI0QUJBWUVBQW9BQUFBRkJnUUFDd0FBQUFBR0FnQUNBQUFBQllBZkFBQUFDZ0FDQUI4QUJBWUVBQW9BQUFBRkJnUUFEQUFBQUFvR0FRQUJBQUFGZ0NBQUFBQUtBQUlBSUFBRUJnUUFEQUFBQUFVR0JBQU5BQUFBQUFZQ0FJQUFBQUFGZ0NFQUFBQUtBQUlBSVFBRUJnUUFEUUFBQUFVR0JBQU9BQUFBQUFZQ0FJQUFBQUFGZ0NJQUFBQUtBQUlBSWdBRUJnUUFEZ0FBQUFVR0JBQVBBQUFBQUFZQ0FJQUFBQUFGZ0NNQUFBQUtBQUlBSXdBRUJnUUFEd0FBQUFVR0JBQVFBQUFBQUFZQ0FJQUFBQUFGZ0NRQUFBQUtBQUlBSkFBRUJnUUFFQUFBQUFVR0JBQVJBQUFBQUFZQ0FJQUFBQUFGZ0NVQUFBQUtBQUlBSlFBRUJnUUFEQUFBQUFVR0JBQVJBQUFBQUFZQ0FJQUFBQUFGZ0NZQUFBQUtBQUlBSmdBRUJnUUFFUUFBQUFVR0JBQVNBQUFBQ2dZQkFBRUFBQVdBSndBQUFBb0FBZ0FuQUFRR0JBQUlBQUFBQlFZRUFCTUFBQUFBQmdJQWdBQUFBQVdBS0FBQUFBb0FBZ0FvQUFRR0JBQUZBQUFBQlFZRUFCTUFBQUFBQmdJQWdBQUFBQWVBS3dBQUFBUUNFQUNCUGNiL2VlTnpBSUU5eHYvM0NtUUFDZ0FDQUNrQUFBb0NBQVFBQkFvQ0FBRUFEUUlNQVBjS1pBQ0JQY2IvQUFBQUFBNENEQUI1NDNNQWdUM0cvd0FBQUFBUEFnd0E5d3BrQUFJVzF2OEFBQUFBQUFBSGdDd0FBQUFFQWhBQUFBRHgvelF6Ky84QUFQSC83UVRtL3dvQUFnQXFBQUFLQWdBRUFBUUtBZ0FCQUEwQ0RBRHRCT2IvQUFEeC93QUFBQUFPQWd3QU5EUDcvd0FBOGY4QUFBQUFEd0lNQU8wRTV2OUdMZ1lBQUFBQUFBQUFBQUFBQUFBQUFBQT0=</t>
        </r>
      </text>
    </comment>
  </commentList>
</comments>
</file>

<file path=xl/sharedStrings.xml><?xml version="1.0" encoding="utf-8"?>
<sst xmlns="http://schemas.openxmlformats.org/spreadsheetml/2006/main" count="4976" uniqueCount="2391">
  <si>
    <t>MMV675998-01</t>
  </si>
  <si>
    <t>MMV676058-01</t>
  </si>
  <si>
    <t>MMV676008</t>
  </si>
  <si>
    <t>MMV676008-01</t>
  </si>
  <si>
    <t>MMV676269</t>
  </si>
  <si>
    <t>MMV676269-02</t>
  </si>
  <si>
    <t>MMV676870-01</t>
  </si>
  <si>
    <t>MMV676267-01</t>
  </si>
  <si>
    <t>MMV675995</t>
  </si>
  <si>
    <t>MMV675995-01</t>
  </si>
  <si>
    <t>MMV688274</t>
  </si>
  <si>
    <t>MMV688274-01</t>
  </si>
  <si>
    <t>MMV676281-01</t>
  </si>
  <si>
    <t>MMV688407</t>
  </si>
  <si>
    <t>MMV688407-01</t>
  </si>
  <si>
    <t>MMV676266-01</t>
  </si>
  <si>
    <t>MMV676050</t>
  </si>
  <si>
    <t>MMV676050-01</t>
  </si>
  <si>
    <t>MMV676875-02</t>
  </si>
  <si>
    <t>MMV687136-01</t>
  </si>
  <si>
    <t>MMV676265-01</t>
  </si>
  <si>
    <t>MMV676012-01</t>
  </si>
  <si>
    <t>MMV676001-01</t>
  </si>
  <si>
    <t>MMV676260</t>
  </si>
  <si>
    <t>MMV676260-01</t>
  </si>
  <si>
    <t>MMV688364</t>
  </si>
  <si>
    <t>MMV688364-02</t>
  </si>
  <si>
    <t>MMV676276-01</t>
  </si>
  <si>
    <t>MMV688279</t>
  </si>
  <si>
    <t>MMV688279-01</t>
  </si>
  <si>
    <t>MMV688271</t>
  </si>
  <si>
    <t>MMV688271-01</t>
  </si>
  <si>
    <t>MMV019790</t>
  </si>
  <si>
    <t>MMV019790-02</t>
  </si>
  <si>
    <t>MMV676429-02</t>
  </si>
  <si>
    <t>MMV011765</t>
  </si>
  <si>
    <t>MMV011765-01</t>
  </si>
  <si>
    <t>MMV676280-01</t>
  </si>
  <si>
    <t>MMV676166-01</t>
  </si>
  <si>
    <t>MMV676275-01</t>
  </si>
  <si>
    <t>MMV676271-01</t>
  </si>
  <si>
    <t>MMV676063</t>
  </si>
  <si>
    <t>MMV676063-01</t>
  </si>
  <si>
    <t>MMV676186</t>
  </si>
  <si>
    <t>MMV676186-01</t>
  </si>
  <si>
    <t>MMV688474</t>
  </si>
  <si>
    <t>MMV688474-01</t>
  </si>
  <si>
    <t>MMV687812</t>
  </si>
  <si>
    <t>MMV687812-02</t>
  </si>
  <si>
    <t>MMV007803</t>
  </si>
  <si>
    <t>MMV007803-01</t>
  </si>
  <si>
    <t>MMV676020-01</t>
  </si>
  <si>
    <t>MMV676015-01</t>
  </si>
  <si>
    <t>MMV676877</t>
  </si>
  <si>
    <t>MMV676877-01</t>
  </si>
  <si>
    <t>MMV676263-01</t>
  </si>
  <si>
    <t>MMV676004-01</t>
  </si>
  <si>
    <t>MMV688372</t>
  </si>
  <si>
    <t>MMV688372-02</t>
  </si>
  <si>
    <t>MMV676163-01</t>
  </si>
  <si>
    <t>MMV676182</t>
  </si>
  <si>
    <t>MMV676182-01</t>
  </si>
  <si>
    <t>MMV676411</t>
  </si>
  <si>
    <t>MMV676411-02</t>
  </si>
  <si>
    <t>MMV007133</t>
  </si>
  <si>
    <t>MMV007133-01</t>
  </si>
  <si>
    <t>MMV676869-01</t>
  </si>
  <si>
    <t>MMV676264-01</t>
  </si>
  <si>
    <t>MMV676881</t>
  </si>
  <si>
    <t>MMV676881-02</t>
  </si>
  <si>
    <t>MMV676284-01</t>
  </si>
  <si>
    <t>MMV688469</t>
  </si>
  <si>
    <t>MMV688469-01</t>
  </si>
  <si>
    <t>MMV676880-01</t>
  </si>
  <si>
    <t>MMV675968</t>
  </si>
  <si>
    <t>MMV675968-01</t>
  </si>
  <si>
    <t>MMV675996</t>
  </si>
  <si>
    <t>MMV675996-01</t>
  </si>
  <si>
    <t>MMV688980</t>
  </si>
  <si>
    <t>MMV688980-02</t>
  </si>
  <si>
    <t>PathogenBox_PlateE</t>
  </si>
  <si>
    <t>MMV011229</t>
  </si>
  <si>
    <t>MMV676468</t>
  </si>
  <si>
    <t>MMV676468-01</t>
  </si>
  <si>
    <t>MMV688771</t>
  </si>
  <si>
    <t>MMV688771-01</t>
  </si>
  <si>
    <t>MMV687798</t>
  </si>
  <si>
    <t>MMV687798-01</t>
  </si>
  <si>
    <t>MMV688775</t>
  </si>
  <si>
    <t>MMV688775-01</t>
  </si>
  <si>
    <t>MMV676159</t>
  </si>
  <si>
    <t>MMV676159-01</t>
  </si>
  <si>
    <t>MMV676261-01</t>
  </si>
  <si>
    <t>MMV676443-01</t>
  </si>
  <si>
    <t>MMV688270</t>
  </si>
  <si>
    <t>MMV688270-01</t>
  </si>
  <si>
    <t>MMV019993</t>
  </si>
  <si>
    <t>MMV019993-01</t>
  </si>
  <si>
    <t>MMV687794</t>
  </si>
  <si>
    <t>MMV687794-02</t>
  </si>
  <si>
    <t>MMV676470</t>
  </si>
  <si>
    <t>MMV676470-01</t>
  </si>
  <si>
    <t>MMV688938</t>
  </si>
  <si>
    <t>MMV688938-01</t>
  </si>
  <si>
    <t>MMV689000</t>
  </si>
  <si>
    <t>MMV689000-01</t>
  </si>
  <si>
    <t>MMV004168</t>
  </si>
  <si>
    <t>MMV004168-01</t>
  </si>
  <si>
    <t>MMV676161</t>
  </si>
  <si>
    <t>MMV676161-01</t>
  </si>
  <si>
    <t>MMV688349-01</t>
  </si>
  <si>
    <t>MMV676467-01</t>
  </si>
  <si>
    <t>MMV688795</t>
  </si>
  <si>
    <t>MMV688795-01</t>
  </si>
  <si>
    <t>MMV688352</t>
  </si>
  <si>
    <t>MMV688352-01</t>
  </si>
  <si>
    <t>MMV676398</t>
  </si>
  <si>
    <t>MMV676398-02</t>
  </si>
  <si>
    <t>MMV676472</t>
  </si>
  <si>
    <t>MMV676472-01</t>
  </si>
  <si>
    <t>MMV671636</t>
  </si>
  <si>
    <t>MMV671636-01</t>
  </si>
  <si>
    <t>MMV676599</t>
  </si>
  <si>
    <t>MMV676599-01</t>
  </si>
  <si>
    <t>MMV689244</t>
  </si>
  <si>
    <t>MMV689244-01</t>
  </si>
  <si>
    <t>MMV688411</t>
  </si>
  <si>
    <t>MMV688411-01</t>
  </si>
  <si>
    <t>MMV687765</t>
  </si>
  <si>
    <t>MMV687765-01</t>
  </si>
  <si>
    <t>MMV676521-01</t>
  </si>
  <si>
    <t>MMV676524</t>
  </si>
  <si>
    <t>MMV676524-01</t>
  </si>
  <si>
    <t>MMV676418-01</t>
  </si>
  <si>
    <t>MMV688766</t>
  </si>
  <si>
    <t>MMV688766-01</t>
  </si>
  <si>
    <t>MMV676471-01</t>
  </si>
  <si>
    <t>MMV667494</t>
  </si>
  <si>
    <t>MMV667494-01</t>
  </si>
  <si>
    <t>MMV676272-01</t>
  </si>
  <si>
    <t>MMV001499</t>
  </si>
  <si>
    <t>MMV001499-01</t>
  </si>
  <si>
    <t>MMV688345</t>
  </si>
  <si>
    <t>MMV688345-01</t>
  </si>
  <si>
    <t>MMV687238-01</t>
  </si>
  <si>
    <t>MMV687702-01</t>
  </si>
  <si>
    <t>MMV687700</t>
  </si>
  <si>
    <t>MMV687700-01</t>
  </si>
  <si>
    <t>MMV676384</t>
  </si>
  <si>
    <t>MMV676384-01</t>
  </si>
  <si>
    <t>MMV676546-02</t>
  </si>
  <si>
    <t>MMV002816</t>
  </si>
  <si>
    <t>MMV002816-01</t>
  </si>
  <si>
    <t>MMV634140</t>
  </si>
  <si>
    <t>MMV634140-01</t>
  </si>
  <si>
    <t>MMV687169-01</t>
  </si>
  <si>
    <t>MMV689243</t>
  </si>
  <si>
    <t>MMV689243-01</t>
  </si>
  <si>
    <t>MMV676358</t>
  </si>
  <si>
    <t>MMV676358-01</t>
  </si>
  <si>
    <t>MMV687729</t>
  </si>
  <si>
    <t>MMV687729-01</t>
  </si>
  <si>
    <t>MMV676519-01</t>
  </si>
  <si>
    <t>MMV687813</t>
  </si>
  <si>
    <t>MMV687813-01</t>
  </si>
  <si>
    <t>MMV676414-01</t>
  </si>
  <si>
    <t>MMV019551</t>
  </si>
  <si>
    <t>MMV019551-01</t>
  </si>
  <si>
    <t>MMV688552</t>
  </si>
  <si>
    <t>MMV688552-01</t>
  </si>
  <si>
    <t>MMV016838</t>
  </si>
  <si>
    <t>MMV016838-01</t>
  </si>
  <si>
    <t>MMV676270</t>
  </si>
  <si>
    <t>MMV676270-01</t>
  </si>
  <si>
    <t>MMV688755</t>
  </si>
  <si>
    <t>MMV688755-01</t>
  </si>
  <si>
    <t>MMV228911</t>
  </si>
  <si>
    <t>MMV228911-01</t>
  </si>
  <si>
    <t>MMV676393-01</t>
  </si>
  <si>
    <t>MMV676268-01</t>
  </si>
  <si>
    <t>MMV161996</t>
  </si>
  <si>
    <t>MMV161996-02</t>
  </si>
  <si>
    <t>MMV688543</t>
  </si>
  <si>
    <t>MMV688543-01</t>
  </si>
  <si>
    <t>MMV676469-01</t>
  </si>
  <si>
    <t>MMV688557</t>
  </si>
  <si>
    <t>MMV688557-01</t>
  </si>
  <si>
    <t>MMV021013</t>
  </si>
  <si>
    <t>MMV021013-01</t>
  </si>
  <si>
    <t>MMV676262-01</t>
  </si>
  <si>
    <t>MMV688754</t>
  </si>
  <si>
    <t>MMV688754-01</t>
  </si>
  <si>
    <t>MMV676385-01</t>
  </si>
  <si>
    <t>MMV676000-01</t>
  </si>
  <si>
    <t>MMV676541-01</t>
  </si>
  <si>
    <t>MMV676492</t>
  </si>
  <si>
    <t>MMV676492-01</t>
  </si>
  <si>
    <t>MMV688415</t>
  </si>
  <si>
    <t>MMV688415-01</t>
  </si>
  <si>
    <t>MMV688330</t>
  </si>
  <si>
    <t>MMV688330-01</t>
  </si>
  <si>
    <t>MMV687796</t>
  </si>
  <si>
    <t>MMV687796-01</t>
  </si>
  <si>
    <t>MMV688939</t>
  </si>
  <si>
    <t>MMV688939-01</t>
  </si>
  <si>
    <t>MMV688978</t>
  </si>
  <si>
    <t>MMV688978-01</t>
  </si>
  <si>
    <t>MMV688990</t>
  </si>
  <si>
    <t>MMV688990-01</t>
  </si>
  <si>
    <t>MMV688273</t>
  </si>
  <si>
    <t>MMV688273-01</t>
  </si>
  <si>
    <t>MMV676550-01</t>
  </si>
  <si>
    <t>MMV1236379</t>
  </si>
  <si>
    <t>MMV1236379-01</t>
  </si>
  <si>
    <t>MMV688550</t>
  </si>
  <si>
    <t>MMV688550-01</t>
  </si>
  <si>
    <t>MMV010764</t>
  </si>
  <si>
    <t>MMV102872</t>
  </si>
  <si>
    <t>MMV084603</t>
  </si>
  <si>
    <t>MMV053220</t>
  </si>
  <si>
    <t>MMV090930</t>
  </si>
  <si>
    <t>MMV026020</t>
  </si>
  <si>
    <t>MMV063404</t>
  </si>
  <si>
    <t>MMV099637</t>
  </si>
  <si>
    <t>MMV202458</t>
  </si>
  <si>
    <t>MMV461553</t>
  </si>
  <si>
    <t>MMV000062</t>
  </si>
  <si>
    <t>MMV006372</t>
  </si>
  <si>
    <t>MMV011903</t>
  </si>
  <si>
    <t>MMV020591</t>
  </si>
  <si>
    <t>MMV020623</t>
  </si>
  <si>
    <t>MMV020512</t>
  </si>
  <si>
    <t>MMV012074</t>
  </si>
  <si>
    <t>MMV020120</t>
  </si>
  <si>
    <t>MMV007638</t>
  </si>
  <si>
    <t>MMV020136</t>
  </si>
  <si>
    <t>MMV020710</t>
  </si>
  <si>
    <t>MMV020517</t>
  </si>
  <si>
    <t>MMV019721</t>
  </si>
  <si>
    <t>MMV020537</t>
  </si>
  <si>
    <t>MMV637953</t>
  </si>
  <si>
    <t>MMV019838</t>
  </si>
  <si>
    <t>MMV020520</t>
  </si>
  <si>
    <t>MMV016136</t>
  </si>
  <si>
    <t>MMV000011</t>
  </si>
  <si>
    <t>MMV020152</t>
  </si>
  <si>
    <t>MMV024397</t>
  </si>
  <si>
    <t>MMV019807</t>
  </si>
  <si>
    <t>MMV019189</t>
  </si>
  <si>
    <t>MMV637229</t>
  </si>
  <si>
    <t>MMV020321</t>
  </si>
  <si>
    <t>MMV019087</t>
  </si>
  <si>
    <t>MMV020320</t>
  </si>
  <si>
    <t>MMV085210</t>
  </si>
  <si>
    <t>MMV069458</t>
  </si>
  <si>
    <t>MMV006239</t>
  </si>
  <si>
    <t>MMV000014</t>
  </si>
  <si>
    <t>MMV019742</t>
  </si>
  <si>
    <t>MMV009054</t>
  </si>
  <si>
    <t>MMV006901</t>
  </si>
  <si>
    <t>MMV020391</t>
  </si>
  <si>
    <t>MMV008439</t>
  </si>
  <si>
    <t>MMV022236</t>
  </si>
  <si>
    <t>MMV021660</t>
  </si>
  <si>
    <t>MMV023370</t>
  </si>
  <si>
    <t>MMV024311</t>
  </si>
  <si>
    <t>MMV026468</t>
  </si>
  <si>
    <t>MMV023953</t>
  </si>
  <si>
    <t>MMV010576</t>
  </si>
  <si>
    <t>MMV032967</t>
  </si>
  <si>
    <t>MMV031011</t>
  </si>
  <si>
    <t>MMV026356</t>
  </si>
  <si>
    <t>MMV024829</t>
  </si>
  <si>
    <t>MMV045105</t>
  </si>
  <si>
    <t>MMV022029</t>
  </si>
  <si>
    <t>MMV024035</t>
  </si>
  <si>
    <t>MMV020291</t>
  </si>
  <si>
    <t>MMV026490</t>
  </si>
  <si>
    <t>MMV024114</t>
  </si>
  <si>
    <t>MMV659010</t>
  </si>
  <si>
    <t>MMV020081</t>
  </si>
  <si>
    <t>MMV026550</t>
  </si>
  <si>
    <t>MMV023860</t>
  </si>
  <si>
    <t>MMV023949</t>
  </si>
  <si>
    <t>MMV024406</t>
  </si>
  <si>
    <t>MMV023233</t>
  </si>
  <si>
    <t>MMV085230</t>
  </si>
  <si>
    <t>MMV085071</t>
  </si>
  <si>
    <t>MMV659004</t>
  </si>
  <si>
    <t>MMV032995</t>
  </si>
  <si>
    <t>MMV009135</t>
  </si>
  <si>
    <t>MMV024937</t>
  </si>
  <si>
    <t>MMV085499</t>
  </si>
  <si>
    <t>MMV023985</t>
  </si>
  <si>
    <t>MMV024195</t>
  </si>
  <si>
    <t>MMV001059</t>
  </si>
  <si>
    <t>MMV011691</t>
  </si>
  <si>
    <t>MMV663250</t>
  </si>
  <si>
    <t>MMV407539</t>
  </si>
  <si>
    <t>MMV658993</t>
  </si>
  <si>
    <t>MMV022478</t>
  </si>
  <si>
    <t>MMV024101</t>
  </si>
  <si>
    <t>MMV024443</t>
  </si>
  <si>
    <t>MMV023388</t>
  </si>
  <si>
    <t>MMV393144</t>
  </si>
  <si>
    <t>MMV023183</t>
  </si>
  <si>
    <t>MMV047015</t>
  </si>
  <si>
    <t>MMV020165</t>
  </si>
  <si>
    <t>MMV611037</t>
  </si>
  <si>
    <t>MMV200748</t>
  </si>
  <si>
    <t>MMV028694</t>
  </si>
  <si>
    <t>MMV010545</t>
  </si>
  <si>
    <t>MMV023227</t>
  </si>
  <si>
    <t>MMV020289</t>
  </si>
  <si>
    <t>MMV030734</t>
  </si>
  <si>
    <t>MMV407834</t>
  </si>
  <si>
    <t>MMV153413</t>
  </si>
  <si>
    <t>MMV272144</t>
  </si>
  <si>
    <t>MMV026313</t>
  </si>
  <si>
    <t>MMV146306</t>
  </si>
  <si>
    <t>MMV392832</t>
  </si>
  <si>
    <t>MMV001561</t>
  </si>
  <si>
    <t>MMV658988</t>
  </si>
  <si>
    <t>MMV084864</t>
  </si>
  <si>
    <t>MMV393995</t>
  </si>
  <si>
    <t>MALARIA</t>
  </si>
  <si>
    <t>TOXOPLASMOSIS</t>
  </si>
  <si>
    <t>DENGUE</t>
  </si>
  <si>
    <t>REFERENCE COMPOUNDS</t>
  </si>
  <si>
    <t>TUBERCULOSIS</t>
  </si>
  <si>
    <t>WOLBACHIA LF</t>
  </si>
  <si>
    <t>SCHISTOSOMIASIS</t>
  </si>
  <si>
    <t>TRICHURIASIS</t>
  </si>
  <si>
    <t>CRYPTOSPORIDIOSIS</t>
  </si>
  <si>
    <t>HOOKWORM</t>
  </si>
  <si>
    <t>MMV676575-01</t>
  </si>
  <si>
    <t>MMV495543</t>
  </si>
  <si>
    <t>MMV019234</t>
  </si>
  <si>
    <t>KINETOPLASTIDS</t>
  </si>
  <si>
    <t>ONCHOCERCIASIS</t>
  </si>
  <si>
    <t>LYMPHATIC FILARIASIS</t>
  </si>
  <si>
    <t>MMV690102</t>
  </si>
  <si>
    <t>MMV690103</t>
  </si>
  <si>
    <t xml:space="preserve">MMV003270 </t>
  </si>
  <si>
    <t>MMV000907</t>
  </si>
  <si>
    <t>MMV000858</t>
  </si>
  <si>
    <t xml:space="preserve">MMV006741 </t>
  </si>
  <si>
    <t xml:space="preserve">MMV023969 </t>
  </si>
  <si>
    <t xml:space="preserve">MMV007920 </t>
  </si>
  <si>
    <t>DISEASE SET</t>
  </si>
  <si>
    <t>TRIVIAL NAME</t>
  </si>
  <si>
    <t>Primaquine</t>
  </si>
  <si>
    <t>Sitamaquine</t>
  </si>
  <si>
    <t>Nifurtimox</t>
  </si>
  <si>
    <t>alpha-Difluoromethylornithine</t>
  </si>
  <si>
    <t>Bedaquiline</t>
  </si>
  <si>
    <t>Praziquantel</t>
  </si>
  <si>
    <t>Diethylcarbamazine</t>
  </si>
  <si>
    <t>Mebendazole</t>
  </si>
  <si>
    <t>Levofloxacin (-)-ofloxacin</t>
  </si>
  <si>
    <t>Clofazimine</t>
  </si>
  <si>
    <t>Linezolid</t>
  </si>
  <si>
    <t>Posaconazole</t>
  </si>
  <si>
    <t>Rifampicin</t>
  </si>
  <si>
    <t>Auranofin</t>
  </si>
  <si>
    <t>Miltefosine</t>
  </si>
  <si>
    <t>Nitazoxanide</t>
  </si>
  <si>
    <t>Streptomycin</t>
  </si>
  <si>
    <t>Amphotericin B</t>
  </si>
  <si>
    <t>Buparvaquone</t>
  </si>
  <si>
    <t>Azoxystrobin</t>
  </si>
  <si>
    <t>Fluoxetine</t>
  </si>
  <si>
    <t>Trifloxystrobin</t>
  </si>
  <si>
    <t>Tolfenpyrad</t>
  </si>
  <si>
    <t>Bitertanol</t>
  </si>
  <si>
    <t>Difenoconazol</t>
  </si>
  <si>
    <t>Isradipine</t>
  </si>
  <si>
    <t>Iodoquinol</t>
  </si>
  <si>
    <t>D-Eritadenine</t>
  </si>
  <si>
    <t>Clemastine</t>
  </si>
  <si>
    <t>Zoxazolamine</t>
  </si>
  <si>
    <t>Delamanid</t>
  </si>
  <si>
    <t>Radezolid</t>
  </si>
  <si>
    <t>Sutezolid</t>
  </si>
  <si>
    <t>Molecular Formula</t>
  </si>
  <si>
    <t>C14H16N4OS2</t>
  </si>
  <si>
    <t>C21H16N3O3Cl</t>
  </si>
  <si>
    <t>C23H25N4O2ClS</t>
  </si>
  <si>
    <t>C32H31N2O2Br</t>
  </si>
  <si>
    <t>C19H19N4O2F</t>
  </si>
  <si>
    <t>C21H17NO3ClF</t>
  </si>
  <si>
    <t>C18H21N3O4</t>
  </si>
  <si>
    <t>C11H5N3O2Cl2S2</t>
  </si>
  <si>
    <t>C19H21N2O2Cl</t>
  </si>
  <si>
    <t>C16H9N2O3ClS</t>
  </si>
  <si>
    <t>C15H16N3O2F3</t>
  </si>
  <si>
    <t>C11H13N5O</t>
  </si>
  <si>
    <t>C19H16N5Cl</t>
  </si>
  <si>
    <t>C17H16N3OCl</t>
  </si>
  <si>
    <t>C21H22N3O2Cl</t>
  </si>
  <si>
    <t>C20H24N4O3</t>
  </si>
  <si>
    <t>C17H16N3O5F3S</t>
  </si>
  <si>
    <t>C18H20N4O</t>
  </si>
  <si>
    <t>C16H9N3O2ClF3</t>
  </si>
  <si>
    <t>C19H21N5O2S</t>
  </si>
  <si>
    <t>C22H23N3OS</t>
  </si>
  <si>
    <t>C15H17N5</t>
  </si>
  <si>
    <t>C20H20N5F</t>
  </si>
  <si>
    <t>C30H38N6O4</t>
  </si>
  <si>
    <t>C19H17N3O3Cl2</t>
  </si>
  <si>
    <t>C15H12N2O2</t>
  </si>
  <si>
    <t>C12H8N2OClFS2</t>
  </si>
  <si>
    <t>C16H15N2ClS</t>
  </si>
  <si>
    <t>C17H13N3O3</t>
  </si>
  <si>
    <t>C15H13O3Br</t>
  </si>
  <si>
    <t>C20H20N2O2</t>
  </si>
  <si>
    <t>C18H14N3OFS</t>
  </si>
  <si>
    <t>C21H19N6Br</t>
  </si>
  <si>
    <t>C19H19N3O3</t>
  </si>
  <si>
    <t>C20H23N3O2</t>
  </si>
  <si>
    <t>C15H19N3O3S</t>
  </si>
  <si>
    <t>C16H14N3Cl</t>
  </si>
  <si>
    <t>C14H13N3O2S2</t>
  </si>
  <si>
    <t>C19H27N3O3</t>
  </si>
  <si>
    <t>C16H12N3O2FS</t>
  </si>
  <si>
    <t>C16H13N3O</t>
  </si>
  <si>
    <t>C17H16N3OClS</t>
  </si>
  <si>
    <t>C10H9NO4S</t>
  </si>
  <si>
    <t>C18H22N3O2F</t>
  </si>
  <si>
    <t>C16H20N3O3FS</t>
  </si>
  <si>
    <t>C16H13N3O4S2</t>
  </si>
  <si>
    <t>C17H16NO3Cl</t>
  </si>
  <si>
    <t>C24H20N3O4F</t>
  </si>
  <si>
    <t>C17H19N3O</t>
  </si>
  <si>
    <t>C21H23N3O3</t>
  </si>
  <si>
    <t>C23H20N2O4S</t>
  </si>
  <si>
    <t>C21H17N3O2</t>
  </si>
  <si>
    <t>C15H14N4O3S</t>
  </si>
  <si>
    <t>C15H15N3O2</t>
  </si>
  <si>
    <t>C18H15N4O2ClS</t>
  </si>
  <si>
    <t>C23H24O5</t>
  </si>
  <si>
    <t>C13H8N3O2Br</t>
  </si>
  <si>
    <t>C26H29N5O2S</t>
  </si>
  <si>
    <t>C18H19N3O3S</t>
  </si>
  <si>
    <t>C22H17N2O2Cl</t>
  </si>
  <si>
    <t>C24H28N6O2S</t>
  </si>
  <si>
    <t>C19H20N4OCl2</t>
  </si>
  <si>
    <t>C18H17N2O2F</t>
  </si>
  <si>
    <t>C18H16N2OS</t>
  </si>
  <si>
    <t>C19H24N3OCl</t>
  </si>
  <si>
    <t>C22H17N3OS</t>
  </si>
  <si>
    <t>C15H18N3O2ClS</t>
  </si>
  <si>
    <t>C18H25N5O2</t>
  </si>
  <si>
    <t>C15H18N2S</t>
  </si>
  <si>
    <t>C19H17N3O3</t>
  </si>
  <si>
    <t>C24H20N3O4FS</t>
  </si>
  <si>
    <t>C25H31N3O3</t>
  </si>
  <si>
    <t>C17H16N3OF</t>
  </si>
  <si>
    <t>C21H19NO3S</t>
  </si>
  <si>
    <t>C20H16N2O3</t>
  </si>
  <si>
    <t>C17H18NO3Cl</t>
  </si>
  <si>
    <t>C21H24N2O2</t>
  </si>
  <si>
    <t>C18H14NO3F5S</t>
  </si>
  <si>
    <t>C21H20N2O4</t>
  </si>
  <si>
    <t>C18H13N5OS</t>
  </si>
  <si>
    <t>C26H22N2O5S</t>
  </si>
  <si>
    <t>C15H11NO3BF3</t>
  </si>
  <si>
    <t>C19H24N4O2</t>
  </si>
  <si>
    <t>C15H19N5</t>
  </si>
  <si>
    <t>C24H28N6O</t>
  </si>
  <si>
    <t>C20H18N6O2</t>
  </si>
  <si>
    <t>C24H23N3O2</t>
  </si>
  <si>
    <t>C25H26N4O2</t>
  </si>
  <si>
    <t>C25H25N3O3</t>
  </si>
  <si>
    <t>C20H19N3O6S2</t>
  </si>
  <si>
    <t>C16H14N3OCl</t>
  </si>
  <si>
    <t>C18H21N5O2S</t>
  </si>
  <si>
    <t>C19H24N2O2</t>
  </si>
  <si>
    <t>C28H23N2O4BCl2F4</t>
  </si>
  <si>
    <t>C27H22N4Cl2</t>
  </si>
  <si>
    <t>C22H22N4O2</t>
  </si>
  <si>
    <t>C23H34N2O</t>
  </si>
  <si>
    <t>C26H23N5O</t>
  </si>
  <si>
    <t>C20H20N2O4S2</t>
  </si>
  <si>
    <t>C22H17N3O5</t>
  </si>
  <si>
    <t>C33H40N6O4</t>
  </si>
  <si>
    <t>C26H30N6O3</t>
  </si>
  <si>
    <t>C20H23N7O</t>
  </si>
  <si>
    <t>C6H12N2O2F2</t>
  </si>
  <si>
    <t>C19H21N3O5</t>
  </si>
  <si>
    <t>C15H18N4O3S2</t>
  </si>
  <si>
    <t>C19H18N5O3Cl</t>
  </si>
  <si>
    <t>C21H24N4O2</t>
  </si>
  <si>
    <t>C19H20N3O3ClS2</t>
  </si>
  <si>
    <t>C13H10N5OClS2</t>
  </si>
  <si>
    <t>C16H15N2O2ClS</t>
  </si>
  <si>
    <t>C51H40N6O23S6</t>
  </si>
  <si>
    <t>C18H19N3O2S2</t>
  </si>
  <si>
    <t>C21H33N3O</t>
  </si>
  <si>
    <t>C9H11N5O4</t>
  </si>
  <si>
    <t>C18H10N4OF6</t>
  </si>
  <si>
    <t>C25H27N3O3</t>
  </si>
  <si>
    <t>C20H18N2O4S</t>
  </si>
  <si>
    <t>C24H23N3</t>
  </si>
  <si>
    <t>C12H12N4O3</t>
  </si>
  <si>
    <t>C22H24N2O8</t>
  </si>
  <si>
    <t>C19H14NO3BCl2F4</t>
  </si>
  <si>
    <t>C9H5NOI2</t>
  </si>
  <si>
    <t>C25H29N5O</t>
  </si>
  <si>
    <t>C17H14N2O2</t>
  </si>
  <si>
    <t>C21H25N3O</t>
  </si>
  <si>
    <t>C18H14N3OCl</t>
  </si>
  <si>
    <t>C19H19N3</t>
  </si>
  <si>
    <t>C17H15N3OS</t>
  </si>
  <si>
    <t>C37H42N8O4F2</t>
  </si>
  <si>
    <t>C7H5N2OCl</t>
  </si>
  <si>
    <t>C21H26NOCl</t>
  </si>
  <si>
    <t>C19H23N5O2</t>
  </si>
  <si>
    <t>C18H18N2O2ClF3</t>
  </si>
  <si>
    <t>C19H19N6O2F3</t>
  </si>
  <si>
    <t>C20H17N3O3ClFS</t>
  </si>
  <si>
    <t>C20H17N5O2</t>
  </si>
  <si>
    <t>C22H24N3O3ClS</t>
  </si>
  <si>
    <t>C6H2N4ClF3</t>
  </si>
  <si>
    <t>C12H9N3O5S</t>
  </si>
  <si>
    <t>C10H24N2O2</t>
  </si>
  <si>
    <t>C21H26O3</t>
  </si>
  <si>
    <t>C16H13N3O3</t>
  </si>
  <si>
    <t>C18H14N3OBr</t>
  </si>
  <si>
    <t>C16H18N3O3ClS2</t>
  </si>
  <si>
    <t>C22H26N4O2</t>
  </si>
  <si>
    <t>C19H23N3S</t>
  </si>
  <si>
    <t>C15H21N3O</t>
  </si>
  <si>
    <t>C25H32N8O</t>
  </si>
  <si>
    <t>C17H16N2OF6</t>
  </si>
  <si>
    <t>C16H20N3O4F</t>
  </si>
  <si>
    <t>C17H10N4F6</t>
  </si>
  <si>
    <t>C21H22N4O3S</t>
  </si>
  <si>
    <t>C15H12N4O2Cl2</t>
  </si>
  <si>
    <t>C18H18N4O</t>
  </si>
  <si>
    <t>C19H23N2O3ClS</t>
  </si>
  <si>
    <t>C18H15N4O3Cl</t>
  </si>
  <si>
    <t>C21H39N7O12</t>
  </si>
  <si>
    <t>C24H29N4O2F</t>
  </si>
  <si>
    <t>C21H19N2OF</t>
  </si>
  <si>
    <t>C19H17N3OF2</t>
  </si>
  <si>
    <t>C16H12N6S</t>
  </si>
  <si>
    <t>C16H17N5ClF</t>
  </si>
  <si>
    <t>C12H17N3O2S</t>
  </si>
  <si>
    <t>C22H23N6O3F</t>
  </si>
  <si>
    <t>C23H32N2O3</t>
  </si>
  <si>
    <t>C21H26N6O4S</t>
  </si>
  <si>
    <t>C19H17N2O2Br</t>
  </si>
  <si>
    <t>C19H28N3O2Cl</t>
  </si>
  <si>
    <t>C21H21N7O</t>
  </si>
  <si>
    <t>C24H24N5O2FS</t>
  </si>
  <si>
    <t>C24H24N6O</t>
  </si>
  <si>
    <t>C20H21NOClF3</t>
  </si>
  <si>
    <t>C15H16N2O</t>
  </si>
  <si>
    <t>C14H18N4Cl2</t>
  </si>
  <si>
    <t>C24H27N4O2F</t>
  </si>
  <si>
    <t>C26H26N4O3S</t>
  </si>
  <si>
    <t>C22H19N2O2Cl3</t>
  </si>
  <si>
    <t>C19H19N2O4F</t>
  </si>
  <si>
    <t>C24H23N6O2ClS</t>
  </si>
  <si>
    <t>C15H14NO3Br</t>
  </si>
  <si>
    <t>C22H32N4O2</t>
  </si>
  <si>
    <t>C8H9N3O4S2</t>
  </si>
  <si>
    <t>C19H19N3O</t>
  </si>
  <si>
    <t>C28H26N3O2F</t>
  </si>
  <si>
    <t>C21H19N5O</t>
  </si>
  <si>
    <t>C26H26N4O4S</t>
  </si>
  <si>
    <t>C21H28N5O2F3</t>
  </si>
  <si>
    <t>C21H25N4OCl</t>
  </si>
  <si>
    <t>C16H18N2OCl2</t>
  </si>
  <si>
    <t>C22H27N5O</t>
  </si>
  <si>
    <t>C18H13N4OF</t>
  </si>
  <si>
    <t>C24H33N3O2S</t>
  </si>
  <si>
    <t>C20H20N2O4</t>
  </si>
  <si>
    <t>C19H23N7</t>
  </si>
  <si>
    <t>C25H37N3O2S</t>
  </si>
  <si>
    <t>C24H25N3O3S</t>
  </si>
  <si>
    <t>C20H18N4O</t>
  </si>
  <si>
    <t>C18H13N4OCl</t>
  </si>
  <si>
    <t>C24H28N4O3</t>
  </si>
  <si>
    <t>C16H10N3OCl2F3</t>
  </si>
  <si>
    <t>C19H26N2O</t>
  </si>
  <si>
    <t>C29H28N4O2ClF3</t>
  </si>
  <si>
    <t>C17H13N4O2Cl</t>
  </si>
  <si>
    <t>C22H23N7O2</t>
  </si>
  <si>
    <t>C19H21N5O2</t>
  </si>
  <si>
    <t>C17H20N4</t>
  </si>
  <si>
    <t>C20H17N5OS</t>
  </si>
  <si>
    <t>C18H16N3O3Cl</t>
  </si>
  <si>
    <t>C18H16N6OCl2</t>
  </si>
  <si>
    <t>C24H24N4OS</t>
  </si>
  <si>
    <t>C19H17NO3S</t>
  </si>
  <si>
    <t>C25H25N4O6F3</t>
  </si>
  <si>
    <t>C20H20N2O3</t>
  </si>
  <si>
    <t>C15H8NO2ClF6</t>
  </si>
  <si>
    <t>C24H29N5OS</t>
  </si>
  <si>
    <t>C16H17N5</t>
  </si>
  <si>
    <t>C23H18N3O5Cl</t>
  </si>
  <si>
    <t>C15H16O3</t>
  </si>
  <si>
    <t>C16H19N5O2</t>
  </si>
  <si>
    <t>C20H21N6Cl</t>
  </si>
  <si>
    <t>C16H15N6Cl</t>
  </si>
  <si>
    <t>C22H38N2</t>
  </si>
  <si>
    <t>C24H25N4O2F3</t>
  </si>
  <si>
    <t>C18H21N3OS</t>
  </si>
  <si>
    <t>C18H11NO4BrF3</t>
  </si>
  <si>
    <t>C14H10N7Cl</t>
  </si>
  <si>
    <t>C21H22N3F</t>
  </si>
  <si>
    <t>C21H28N2O2</t>
  </si>
  <si>
    <t>C23H23N3O2</t>
  </si>
  <si>
    <t>C23H25N5O</t>
  </si>
  <si>
    <t>C23H25N4O2Cl</t>
  </si>
  <si>
    <t>C19H21N3O3</t>
  </si>
  <si>
    <t>C19H21N3</t>
  </si>
  <si>
    <t>C18H28N6</t>
  </si>
  <si>
    <t>C18H21N5OS</t>
  </si>
  <si>
    <t>C15H15N7Cl2</t>
  </si>
  <si>
    <t>C15H11N2O5Cl</t>
  </si>
  <si>
    <t>C18H15N2OCl</t>
  </si>
  <si>
    <t>C22H21N5O2</t>
  </si>
  <si>
    <t>C25H28N4O</t>
  </si>
  <si>
    <t>C19H18N2O4S</t>
  </si>
  <si>
    <t>C19H14N5F3</t>
  </si>
  <si>
    <t>C25H29N4OCl</t>
  </si>
  <si>
    <t>C24H17N3O</t>
  </si>
  <si>
    <t>C21H20N4O2</t>
  </si>
  <si>
    <t>C19H20N4O</t>
  </si>
  <si>
    <t>C20H27N7O2</t>
  </si>
  <si>
    <t>C23H33N3O</t>
  </si>
  <si>
    <t>C22H27N5OS</t>
  </si>
  <si>
    <t>C23H21N2O4Cl</t>
  </si>
  <si>
    <t>C23H32N4O</t>
  </si>
  <si>
    <t>C19H19N3O2</t>
  </si>
  <si>
    <t>C26H31N3O2S</t>
  </si>
  <si>
    <t>C23H21N2O2F</t>
  </si>
  <si>
    <t>C21H24N6O2Cl2S</t>
  </si>
  <si>
    <t>C25H23N3O2S</t>
  </si>
  <si>
    <t>C22H23NO3</t>
  </si>
  <si>
    <t>C21H33N3O3S</t>
  </si>
  <si>
    <t>C19H27N2O4ClS</t>
  </si>
  <si>
    <t>C23H24N4O</t>
  </si>
  <si>
    <t>C26H25N7O2S</t>
  </si>
  <si>
    <t>C21H14N2O4</t>
  </si>
  <si>
    <t>C19H15N4O2BrS</t>
  </si>
  <si>
    <t>C22H26N4O2S</t>
  </si>
  <si>
    <t>C17H17N7O</t>
  </si>
  <si>
    <t>C18H15N4F3</t>
  </si>
  <si>
    <t>C24H15N3O6</t>
  </si>
  <si>
    <t>C21H25N2O2F</t>
  </si>
  <si>
    <t>C22H24N3O2F</t>
  </si>
  <si>
    <t>C20H23N3O</t>
  </si>
  <si>
    <t>C17H20N2O2</t>
  </si>
  <si>
    <t>C27H25N5O3ClF</t>
  </si>
  <si>
    <t>C18H18N4O3S</t>
  </si>
  <si>
    <t>C24H27N7O</t>
  </si>
  <si>
    <t>C23H26N6O2S</t>
  </si>
  <si>
    <t>C21H19N5OCl2</t>
  </si>
  <si>
    <t>C16H12N4</t>
  </si>
  <si>
    <t>C18H24N2O3</t>
  </si>
  <si>
    <t>C19H20N6O</t>
  </si>
  <si>
    <t>C21H21N4Cl</t>
  </si>
  <si>
    <t>C17H17N5F2</t>
  </si>
  <si>
    <t>C25H29N7O2</t>
  </si>
  <si>
    <t>C17H13NO2BrF3</t>
  </si>
  <si>
    <t>C23H28N3OCl</t>
  </si>
  <si>
    <t>C22H20N4O2</t>
  </si>
  <si>
    <t>C22H24N6O</t>
  </si>
  <si>
    <t>C13H6N4OClF3S</t>
  </si>
  <si>
    <t>C20H18N5O2F3</t>
  </si>
  <si>
    <t>C18H13N5O</t>
  </si>
  <si>
    <t>C18H20N4O2</t>
  </si>
  <si>
    <t>C22H28N6OS</t>
  </si>
  <si>
    <t>C30H36N3O2F</t>
  </si>
  <si>
    <t>C26H19N3O6</t>
  </si>
  <si>
    <t>C24H26N8O2F4</t>
  </si>
  <si>
    <t>C16H16NO2ClS</t>
  </si>
  <si>
    <t>C17H24NO3F3S</t>
  </si>
  <si>
    <t>C21H21N5O3</t>
  </si>
  <si>
    <t>C18H18NO2Cl</t>
  </si>
  <si>
    <t>C21H23N4Cl</t>
  </si>
  <si>
    <t>C24H24N4O3S</t>
  </si>
  <si>
    <t>C23H20N5OF</t>
  </si>
  <si>
    <t>C19H19N4O2ClS</t>
  </si>
  <si>
    <t>C22H24N6</t>
  </si>
  <si>
    <t>C17H15N3O2S</t>
  </si>
  <si>
    <t>C21H23N3O4S</t>
  </si>
  <si>
    <t>C23H21N6OCl</t>
  </si>
  <si>
    <t>C16H12N6O2S</t>
  </si>
  <si>
    <t>C14H10N6F2</t>
  </si>
  <si>
    <t>C20H16N4O</t>
  </si>
  <si>
    <t>C16H13N5</t>
  </si>
  <si>
    <t>C21H18N3OF3</t>
  </si>
  <si>
    <t>C17H18N5O2Cl</t>
  </si>
  <si>
    <t>C22H28N2O2</t>
  </si>
  <si>
    <t>C16H18N3O2FS</t>
  </si>
  <si>
    <t>C14H11N4F3</t>
  </si>
  <si>
    <t>C10H8NOCl5</t>
  </si>
  <si>
    <t>C18H19N3OS</t>
  </si>
  <si>
    <t>C18H20N3O4F</t>
  </si>
  <si>
    <t>C43H58N4O12</t>
  </si>
  <si>
    <t>C19H18N3OCl</t>
  </si>
  <si>
    <t>C18H19N4F</t>
  </si>
  <si>
    <t>C20H15N3O2</t>
  </si>
  <si>
    <t>C22H21N3O2</t>
  </si>
  <si>
    <t>C17H17N6F3</t>
  </si>
  <si>
    <t>C15H18N3O2BrS</t>
  </si>
  <si>
    <t>C18H21NO3</t>
  </si>
  <si>
    <t>C20H21N2OFS</t>
  </si>
  <si>
    <t>C47H73NO17</t>
  </si>
  <si>
    <t>C19H23N2Cl</t>
  </si>
  <si>
    <t>C20H21N3O2</t>
  </si>
  <si>
    <t>C25H30N4O</t>
  </si>
  <si>
    <t>C12H11N2OF3</t>
  </si>
  <si>
    <t>C18H23N3O</t>
  </si>
  <si>
    <t>C29H25N6O2Cl</t>
  </si>
  <si>
    <t>C18H20N2O4S</t>
  </si>
  <si>
    <t>C22H17N2O3ClS</t>
  </si>
  <si>
    <t>C23H14NO3F5</t>
  </si>
  <si>
    <t>C20H21N5</t>
  </si>
  <si>
    <t>C24H21N3OClF3</t>
  </si>
  <si>
    <t>C20H21N7</t>
  </si>
  <si>
    <t>C25H26N6O</t>
  </si>
  <si>
    <t>C19H20N3O2F3</t>
  </si>
  <si>
    <t>C11H10N3Cl</t>
  </si>
  <si>
    <t>C14H14N4O2S2</t>
  </si>
  <si>
    <t>C17H11NO3ClF3</t>
  </si>
  <si>
    <t>C19H20NO2Br</t>
  </si>
  <si>
    <t>C25H34N5OClF2</t>
  </si>
  <si>
    <t>C18H16N6O</t>
  </si>
  <si>
    <t>C10H13N3O5S</t>
  </si>
  <si>
    <t>C16H17N5S</t>
  </si>
  <si>
    <t>C19H18N6O3S</t>
  </si>
  <si>
    <t>C18H19N3</t>
  </si>
  <si>
    <t>C17H18N6O8S</t>
  </si>
  <si>
    <t>C18H14N3OF</t>
  </si>
  <si>
    <t>C18H23N3O3S</t>
  </si>
  <si>
    <t>C10H21N3O</t>
  </si>
  <si>
    <t>C22H30N5O2Cl</t>
  </si>
  <si>
    <t>C17H19N6OCl</t>
  </si>
  <si>
    <t>C23H20N4F6</t>
  </si>
  <si>
    <t>C11H7N5BrCl</t>
  </si>
  <si>
    <t>C22H22N2O3F2</t>
  </si>
  <si>
    <t>C22H26N3O3F3</t>
  </si>
  <si>
    <t>C25H23N3O4F2</t>
  </si>
  <si>
    <t>C16H11N2O4F5S</t>
  </si>
  <si>
    <t>C20H22N2O4</t>
  </si>
  <si>
    <t>C17H14N5OF3S</t>
  </si>
  <si>
    <t>C22H16N3OBr</t>
  </si>
  <si>
    <t>C14H12N3O5F3</t>
  </si>
  <si>
    <t>C21H19N3O3S</t>
  </si>
  <si>
    <t>C9H10N4O3S</t>
  </si>
  <si>
    <t>C14H11N3O</t>
  </si>
  <si>
    <t>C20H25N2O3ClS</t>
  </si>
  <si>
    <t>C24H46N2O5</t>
  </si>
  <si>
    <t>C23H28N2O2</t>
  </si>
  <si>
    <t>C12H13NO2S2</t>
  </si>
  <si>
    <t>C18H22N4</t>
  </si>
  <si>
    <t>C19H16N4O</t>
  </si>
  <si>
    <t>C20H19N2O4F3</t>
  </si>
  <si>
    <t>C17H18NOF3</t>
  </si>
  <si>
    <t>C19H19N4Cl</t>
  </si>
  <si>
    <t>C17H12N6O</t>
  </si>
  <si>
    <t>C9H5N3OBrClS2</t>
  </si>
  <si>
    <t>C26H31N3O3</t>
  </si>
  <si>
    <t>C18H19N2O3Cl</t>
  </si>
  <si>
    <t>C22H43N5O13</t>
  </si>
  <si>
    <t>C19H18N4</t>
  </si>
  <si>
    <t>C21H46NO4P</t>
  </si>
  <si>
    <t>C21H16N4OClF</t>
  </si>
  <si>
    <t>C10H12N4O</t>
  </si>
  <si>
    <t>C12H12N2O3</t>
  </si>
  <si>
    <t>C23H27N5O4</t>
  </si>
  <si>
    <t>C14H16N2O2S</t>
  </si>
  <si>
    <t>C20H34AuO9PS</t>
  </si>
  <si>
    <t>MMV676404-02</t>
  </si>
  <si>
    <t>MMV011229-01</t>
  </si>
  <si>
    <t>MMV690103-01</t>
  </si>
  <si>
    <t>MMV690102-01</t>
  </si>
  <si>
    <t>Doxycycline</t>
  </si>
  <si>
    <t>Mefloquine</t>
  </si>
  <si>
    <t>Pentamidine</t>
  </si>
  <si>
    <t>Suramin</t>
  </si>
  <si>
    <t>Ethambutol</t>
  </si>
  <si>
    <t>Amikacin</t>
  </si>
  <si>
    <t>COMPOUND ID</t>
  </si>
  <si>
    <t>BATCH ID</t>
  </si>
  <si>
    <t>Total Molecular Weight</t>
  </si>
  <si>
    <t>Molecular Weight Parent molecule</t>
  </si>
  <si>
    <t>Percentage growth of M.mycetomatis at .. uM of compound</t>
  </si>
  <si>
    <t>IC50</t>
  </si>
  <si>
    <t>IC90</t>
  </si>
  <si>
    <t>&lt;0,09765625</t>
  </si>
  <si>
    <t>MIC</t>
  </si>
  <si>
    <r>
      <t>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cccs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4</t>
    </r>
  </si>
  <si>
    <r>
      <t>CC(Oc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cccc(Cl)c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1</t>
    </r>
  </si>
  <si>
    <t>CC(C)(C)OC(=O)N1CCN(CC1)c2nccc(n2)c3ccc(s3)c4ccc(Cl)cc4</t>
  </si>
  <si>
    <t>COc1nc2ccc(Br)cc2cc1[C@@H](c3ccccc3)[C@@](O)(CCN(C)C)c4cccc5ccccc45</t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</si>
  <si>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CCCCCn</t>
    </r>
    <r>
      <rPr>
        <vertAlign val="subscript"/>
        <sz val="11"/>
        <color indexed="8"/>
        <rFont val="Calibri"/>
        <family val="2"/>
      </rPr>
      <t>34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</si>
  <si>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Cl)ccc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</t>
    </r>
  </si>
  <si>
    <r>
      <t>O=C(NCc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cocc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</si>
  <si>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ccc(s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ccc(Cl)s</t>
    </r>
    <r>
      <rPr>
        <vertAlign val="subscript"/>
        <sz val="11"/>
        <color indexed="8"/>
        <rFont val="Calibri"/>
        <family val="2"/>
      </rPr>
      <t>3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</si>
  <si>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CC(O)COc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cc(C)ccc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Cl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</si>
  <si>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C#N)c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</si>
  <si>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FC(F)(F)C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=C(C(N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CCCCC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)=O)N(C=CC=C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OC)C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=N</t>
    </r>
    <r>
      <rPr>
        <vertAlign val="subscript"/>
        <sz val="11"/>
        <rFont val="Calibri"/>
        <family val="2"/>
      </rPr>
      <t>1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</si>
  <si>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c(C)nc(N=C(N)N)nc</t>
    </r>
    <r>
      <rPr>
        <vertAlign val="subscript"/>
        <sz val="11"/>
        <color indexed="8"/>
        <rFont val="Calibri"/>
        <family val="2"/>
      </rPr>
      <t>12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</si>
  <si>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ncnn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</si>
  <si>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=C(CCCC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4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</si>
  <si>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nn(C)c(C(=O)NCc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Cl</t>
    </r>
  </si>
  <si>
    <r>
      <t>O=C(N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45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</si>
  <si>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(CCN(CC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cc(cc(c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S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</t>
    </r>
    <r>
      <rPr>
        <sz val="11"/>
        <color indexed="23"/>
        <rFont val="Calibri"/>
        <family val="2"/>
      </rPr>
      <t>[N+]</t>
    </r>
    <r>
      <rPr>
        <sz val="11"/>
        <color indexed="8"/>
        <rFont val="Calibri"/>
        <family val="2"/>
      </rPr>
      <t>(=O)</t>
    </r>
    <r>
      <rPr>
        <sz val="11"/>
        <color indexed="23"/>
        <rFont val="Calibri"/>
        <family val="2"/>
      </rPr>
      <t>[O-]</t>
    </r>
    <r>
      <rPr>
        <sz val="11"/>
        <color indexed="8"/>
        <rFont val="Calibri"/>
        <family val="2"/>
      </rPr>
      <t>)C(F)(F)F)O</t>
    </r>
    <r>
      <rPr>
        <vertAlign val="subscript"/>
        <sz val="11"/>
        <color indexed="8"/>
        <rFont val="Calibri"/>
        <family val="2"/>
      </rPr>
      <t>1</t>
    </r>
  </si>
  <si>
    <r>
      <t>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occc</t>
    </r>
    <r>
      <rPr>
        <vertAlign val="subscript"/>
        <sz val="11"/>
        <color indexed="8"/>
        <rFont val="Calibri"/>
        <family val="2"/>
      </rPr>
      <t>4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</si>
  <si>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</si>
  <si>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=C(C)N=C(NC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SC</t>
    </r>
  </si>
  <si>
    <r>
      <t>O=C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s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CN(Cc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)CCN</t>
    </r>
    <r>
      <rPr>
        <vertAlign val="subscript"/>
        <sz val="11"/>
        <color indexed="8"/>
        <rFont val="Calibri"/>
        <family val="2"/>
      </rPr>
      <t>14</t>
    </r>
  </si>
  <si>
    <r>
      <t>CC(C)(C)n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c(N)ncnc</t>
    </r>
    <r>
      <rPr>
        <vertAlign val="subscript"/>
        <sz val="11"/>
        <color indexed="8"/>
        <rFont val="Calibri"/>
        <family val="2"/>
      </rPr>
      <t>12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</si>
  <si>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4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</si>
  <si>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=C(OCCCCOC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=CC=C(C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=NNN=N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)C=C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)C=C(C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=NN(C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(C)C)=O)C=C</t>
    </r>
    <r>
      <rPr>
        <vertAlign val="subscript"/>
        <sz val="11"/>
        <color indexed="8"/>
        <rFont val="Calibri"/>
        <family val="2"/>
      </rPr>
      <t>1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</si>
  <si>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COC(Cn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)(O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Cl</t>
    </r>
  </si>
  <si>
    <r>
      <t>NC(=O)COc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)C#N</t>
    </r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</si>
  <si>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c(Cl)c(sc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=NCCS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</si>
  <si>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nc(Cl)c(CNCc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cccs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</si>
  <si>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r>
      <t>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=C(C(=O)Nc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34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</si>
  <si>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cccc(OCC(=O)c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ccc(Br)cc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</si>
  <si>
    <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CC(CCO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</si>
  <si>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nc(cs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4</t>
    </r>
  </si>
  <si>
    <r>
      <t>Brc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cc(NCCCn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</si>
  <si>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onc(C)c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</si>
  <si>
    <r>
      <t>CC(C)(C)C(O)C(Oc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cncn</t>
    </r>
    <r>
      <rPr>
        <vertAlign val="subscript"/>
        <sz val="11"/>
        <color indexed="8"/>
        <rFont val="Calibri"/>
        <family val="2"/>
      </rPr>
      <t>3</t>
    </r>
  </si>
  <si>
    <r>
      <t>CNc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snc(C)c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ccc(OC)cc</t>
    </r>
    <r>
      <rPr>
        <vertAlign val="subscript"/>
        <sz val="11"/>
        <color indexed="8"/>
        <rFont val="Calibri"/>
        <family val="2"/>
      </rPr>
      <t>2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</si>
  <si>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nnc(NCc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cccc(Cl)c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13</t>
    </r>
  </si>
  <si>
    <r>
      <t>CCC(Sc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nccs</t>
    </r>
    <r>
      <rPr>
        <vertAlign val="subscript"/>
        <sz val="11"/>
        <color indexed="8"/>
        <rFont val="Calibri"/>
        <family val="2"/>
      </rPr>
      <t>3</t>
    </r>
  </si>
  <si>
    <r>
      <t>O=C(NC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</si>
  <si>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cccc(OCC(=O)Nc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nc(cs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</si>
  <si>
    <r>
      <t>NC(=N)c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cc(on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</si>
  <si>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cnc(CCNC(=O)c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cc(cs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1</t>
    </r>
  </si>
  <si>
    <r>
      <t>CS(=O)(=O)CC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=O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</si>
  <si>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coc(n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3</t>
    </r>
  </si>
  <si>
    <r>
      <t>CC(=O)NC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CN(C(=O)O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CCSCC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)c(F)c</t>
    </r>
    <r>
      <rPr>
        <vertAlign val="subscript"/>
        <sz val="11"/>
        <color indexed="8"/>
        <rFont val="Calibri"/>
        <family val="2"/>
      </rPr>
      <t>2</t>
    </r>
  </si>
  <si>
    <r>
      <t>CCOC(=O)NC(=O)c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ccsc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s</t>
    </r>
    <r>
      <rPr>
        <vertAlign val="subscript"/>
        <sz val="11"/>
        <color indexed="8"/>
        <rFont val="Calibri"/>
        <family val="2"/>
      </rPr>
      <t>2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</si>
  <si>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ccc(NC(=O)CC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Cl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</si>
  <si>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onc(n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cccc(NC(=O)Cc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</si>
  <si>
    <r>
      <t>CCCn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13</t>
    </r>
  </si>
  <si>
    <r>
      <t>O=C(CCC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oc(nn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occc</t>
    </r>
    <r>
      <rPr>
        <vertAlign val="subscript"/>
        <sz val="11"/>
        <color indexed="8"/>
        <rFont val="Calibri"/>
        <family val="2"/>
      </rPr>
      <t>4</t>
    </r>
  </si>
  <si>
    <r>
      <t>CS(=O)(=O)c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cc(c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ccc(CCC(=O)O)cc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</si>
  <si>
    <r>
      <t>CC(C(=O)Nc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</si>
  <si>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nnnc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S(=O)(=O)Cc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</si>
  <si>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CCC(=O)Nc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2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</si>
  <si>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sc(nc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)N(CCCn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occc</t>
    </r>
    <r>
      <rPr>
        <vertAlign val="subscript"/>
        <sz val="11"/>
        <color indexed="8"/>
        <rFont val="Calibri"/>
        <family val="2"/>
      </rPr>
      <t>4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</si>
  <si>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=C(CCC(=O)O)C(=O)Oc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c(C)c(OCc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cc(C)cc(C)c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)ccc</t>
    </r>
    <r>
      <rPr>
        <vertAlign val="subscript"/>
        <sz val="11"/>
        <color indexed="8"/>
        <rFont val="Calibri"/>
        <family val="2"/>
      </rPr>
      <t>12</t>
    </r>
  </si>
  <si>
    <r>
      <t>Brc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ncccn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</si>
  <si>
    <r>
      <t>CC(C)n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c(cc(nc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)C(=O)NCC(N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cccs</t>
    </r>
    <r>
      <rPr>
        <vertAlign val="subscript"/>
        <sz val="11"/>
        <color indexed="8"/>
        <rFont val="Calibri"/>
        <family val="2"/>
      </rPr>
      <t>5</t>
    </r>
  </si>
  <si>
    <r>
      <t>CCOC(=O)c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cc(on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csc(Nc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c(C)cc(C)cc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C)n</t>
    </r>
    <r>
      <rPr>
        <vertAlign val="subscript"/>
        <sz val="11"/>
        <color indexed="8"/>
        <rFont val="Calibri"/>
        <family val="2"/>
      </rPr>
      <t>2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</si>
  <si>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cc(NC(=O)Cc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Cl</t>
    </r>
  </si>
  <si>
    <r>
      <t>CS(=O)(=O)N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c(N)ncnc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</si>
  <si>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nc(NC(=O)C(C)(C)C)nc(Cl)c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1</t>
    </r>
  </si>
  <si>
    <r>
      <t>CNC(=O)C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3</t>
    </r>
  </si>
  <si>
    <r>
      <t>O=C(NCCc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csc(n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</si>
  <si>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)c(Cl)c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</si>
  <si>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=NN(C(=O)C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s</t>
    </r>
    <r>
      <rPr>
        <vertAlign val="subscript"/>
        <sz val="11"/>
        <color indexed="8"/>
        <rFont val="Calibri"/>
        <family val="2"/>
      </rPr>
      <t>4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</si>
  <si>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)s</t>
    </r>
    <r>
      <rPr>
        <vertAlign val="subscript"/>
        <sz val="11"/>
        <color indexed="8"/>
        <rFont val="Calibri"/>
        <family val="2"/>
      </rPr>
      <t>1</t>
    </r>
  </si>
  <si>
    <r>
      <t>CCCn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nnc(NC(=O)COc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1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</si>
  <si>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sc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</si>
  <si>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</si>
  <si>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t>COC(=O)c1ccc(F)cc1NS(=O)(=O)c2cccc(c2)c3cnn(Cc4ccccc4)c3</t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</si>
  <si>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=NN(C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(C)C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</si>
  <si>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4</t>
    </r>
  </si>
  <si>
    <r>
      <t>CS(=O)(=O)c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</si>
  <si>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O=C(NCCc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=O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</si>
  <si>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ccc(OC(C)C(=O)Nc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C)cc</t>
    </r>
    <r>
      <rPr>
        <vertAlign val="subscript"/>
        <sz val="11"/>
        <color indexed="8"/>
        <rFont val="Calibri"/>
        <family val="2"/>
      </rPr>
      <t>1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</si>
  <si>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OCCCCn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4</t>
    </r>
  </si>
  <si>
    <r>
      <t>COC(=O)c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c(F)c(F)c(F)c(F)c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F</t>
    </r>
  </si>
  <si>
    <r>
      <t>O=C(N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</si>
  <si>
    <r>
      <t>O=C(Nc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nc(cs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cncn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</si>
  <si>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t>smiles</t>
  </si>
  <si>
    <r>
      <t>COC(=O)c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=O</t>
    </r>
  </si>
  <si>
    <r>
      <t>OB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C(F)(F)F)cc</t>
    </r>
    <r>
      <rPr>
        <vertAlign val="subscript"/>
        <sz val="11"/>
        <color indexed="8"/>
        <rFont val="Calibri"/>
        <family val="2"/>
      </rPr>
      <t>12</t>
    </r>
  </si>
  <si>
    <t>NC(=N)c1ccc(OCCCCCOc2ccc(cc2)C(=N)N)cc1</t>
  </si>
  <si>
    <r>
      <t>CN(C)CCNc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cc(C)ccc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12</t>
    </r>
  </si>
  <si>
    <r>
      <t>CCOc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nn(CC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CCN(C)CC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ncnc(N)c</t>
    </r>
    <r>
      <rPr>
        <vertAlign val="subscript"/>
        <sz val="11"/>
        <color indexed="8"/>
        <rFont val="Calibri"/>
        <family val="2"/>
      </rPr>
      <t>35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</si>
  <si>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)c(C)c</t>
    </r>
    <r>
      <rPr>
        <vertAlign val="subscript"/>
        <sz val="11"/>
        <color indexed="8"/>
        <rFont val="Calibri"/>
        <family val="2"/>
      </rPr>
      <t>1</t>
    </r>
  </si>
  <si>
    <r>
      <t>CC(C)C(NC(=O)Cc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)C#N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</si>
  <si>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onc(C)c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c(C)cccc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5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</si>
  <si>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ccc(NC(=O)CNc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=O)cc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</si>
  <si>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CS(=O)(=O)c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23"/>
        <rFont val="Calibri"/>
        <family val="2"/>
      </rPr>
      <t>[N+]</t>
    </r>
    <r>
      <rPr>
        <sz val="11"/>
        <color indexed="8"/>
        <rFont val="Calibri"/>
        <family val="2"/>
      </rPr>
      <t>(=O)</t>
    </r>
    <r>
      <rPr>
        <sz val="11"/>
        <color indexed="23"/>
        <rFont val="Calibri"/>
        <family val="2"/>
      </rPr>
      <t>[O-]</t>
    </r>
    <r>
      <rPr>
        <sz val="11"/>
        <color indexed="8"/>
        <rFont val="Calibri"/>
        <family val="2"/>
      </rPr>
      <t>)C(=O)N(CC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s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</si>
  <si>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</si>
  <si>
    <r>
      <t>CC(C)n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c(C)ncc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)S(=O)(=O)C)n</t>
    </r>
    <r>
      <rPr>
        <vertAlign val="subscript"/>
        <sz val="11"/>
        <color indexed="8"/>
        <rFont val="Calibri"/>
        <family val="2"/>
      </rPr>
      <t>2</t>
    </r>
  </si>
  <si>
    <t>O=C(C1CCCCC1)N2CC3N(CCc4ccccc34)C(=O)C2</t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</si>
  <si>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B(O)OC(C)(C)c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=NOC(C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)(c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cc(Cl)c(F)c(Cl)c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)C(F)(F)F</t>
    </r>
  </si>
  <si>
    <t>CC(C)N=C1C=C2N(c3ccc(Cl)cc3)c4ccccc4N=C2C=C1Nc5ccc(Cl)cc5</t>
  </si>
  <si>
    <r>
      <t>CC(C)(C)c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</si>
  <si>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(CCCCC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</si>
  <si>
    <r>
      <t>C</t>
    </r>
    <r>
      <rPr>
        <sz val="11"/>
        <color indexed="23"/>
        <rFont val="Calibri"/>
        <family val="2"/>
      </rPr>
      <t>[C@@]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(O)C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6</t>
    </r>
    <r>
      <rPr>
        <sz val="11"/>
        <color indexed="8"/>
        <rFont val="Calibri"/>
        <family val="2"/>
      </rPr>
      <t>c(N)nccn</t>
    </r>
    <r>
      <rPr>
        <vertAlign val="subscript"/>
        <sz val="11"/>
        <color indexed="8"/>
        <rFont val="Calibri"/>
        <family val="2"/>
      </rPr>
      <t>26</t>
    </r>
  </si>
  <si>
    <r>
      <t>CCOc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nc(NC(=O)CS(=O)(=O)c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)sc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</si>
  <si>
    <r>
      <t>CO\C=C(\C(=O)OC)/c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C#N)ncn</t>
    </r>
    <r>
      <rPr>
        <vertAlign val="subscript"/>
        <sz val="11"/>
        <color indexed="8"/>
        <rFont val="Calibri"/>
        <family val="2"/>
      </rPr>
      <t>2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</si>
  <si>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=C(OCCCCOC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=CC=C(C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=NNN=N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)C=C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)C=C(C(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CC=CC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)=NN(C</t>
    </r>
    <r>
      <rPr>
        <vertAlign val="subscript"/>
        <sz val="11"/>
        <color indexed="8"/>
        <rFont val="Calibri"/>
        <family val="2"/>
      </rPr>
      <t>6</t>
    </r>
    <r>
      <rPr>
        <sz val="11"/>
        <color indexed="8"/>
        <rFont val="Calibri"/>
        <family val="2"/>
      </rPr>
      <t>CCCCCC</t>
    </r>
    <r>
      <rPr>
        <vertAlign val="subscript"/>
        <sz val="11"/>
        <color indexed="8"/>
        <rFont val="Calibri"/>
        <family val="2"/>
      </rPr>
      <t>6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=O)C=C</t>
    </r>
    <r>
      <rPr>
        <vertAlign val="subscript"/>
        <sz val="11"/>
        <color indexed="8"/>
        <rFont val="Calibri"/>
        <family val="2"/>
      </rPr>
      <t>1</t>
    </r>
  </si>
  <si>
    <r>
      <t>CO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(C(=O)N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nc(NC(=O)c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CCN(C)CC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</si>
  <si>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c(nc(NCCc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)nc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1</t>
    </r>
  </si>
  <si>
    <t>NCCCC(N)(C(F)F)C(=O)O</t>
  </si>
  <si>
    <r>
      <t>COC(=O)C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=C(C)NC(=C(C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nonc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)C(=O)OC(C)C)C</t>
    </r>
  </si>
  <si>
    <r>
      <t>CNC(=O)c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cc(cs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</si>
  <si>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NC(=O)CN(C)C(=O)c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cnn(n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</si>
  <si>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C(C)C)C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4</t>
    </r>
  </si>
  <si>
    <r>
      <t>CCN(CC)S(=O)(=O)c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ccc(Cl)c(c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nc(C)sc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</si>
  <si>
    <r>
      <t>CNc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nnc(SC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=C(Cl)C(=O)N(N=C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)s</t>
    </r>
    <r>
      <rPr>
        <vertAlign val="subscript"/>
        <sz val="11"/>
        <color indexed="8"/>
        <rFont val="Calibri"/>
        <family val="2"/>
      </rPr>
      <t>1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</si>
  <si>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OCCN(c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ccc(s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</si>
  <si>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t>Cc1ccc(cc1NC(=O)c2cccc(NC(=O)Nc3cccc(c3)C(=O)Nc4cc(ccc4C)C(=O)Nc5ccc(c6cc(cc(c56)S(=O)(=O)O)S(=O)(=O)O)S(=O)(=O)O)c2)C(=O)Nc7ccc(c8cc(cc(c78)S(=O)(=O)O)S(=O)(=O)O)S(=O)(=O)O</t>
  </si>
  <si>
    <r>
      <t>COCC(C)NC(=O)CSc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sc(cc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</si>
  <si>
    <t>CCN(CC)CCCCCCNc1cc(OC)cc2c(C)ccnc12</t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</si>
  <si>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(O)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(O)C(=O)O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</si>
  <si>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)C(F)(F)F)C(=O)Nc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</si>
  <si>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CC(=O)N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)C(=O)N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</si>
  <si>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CC(=NN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cccs</t>
    </r>
    <r>
      <rPr>
        <vertAlign val="subscript"/>
        <sz val="11"/>
        <color indexed="8"/>
        <rFont val="Calibri"/>
        <family val="2"/>
      </rPr>
      <t>4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</si>
  <si>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nc(C)c(c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</si>
  <si>
    <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</si>
  <si>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</si>
  <si>
    <t>[O-][N+](=O)c1nccn1CC(=O)NCc2ccccc2</t>
  </si>
  <si>
    <t>C[C@@H]1[C@H]2[C@H](O)[C@H]3[C@H](N(C)C)C(=C(C(=O)N)C(=O)[C@@]3(O)C(=C2C(=O)c4c(O)cccc14)O)O</t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</si>
  <si>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(C)OB(O)c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=NOC(C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cc(Cl)c(F)c(Cl)c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)C(F)(F)F</t>
    </r>
  </si>
  <si>
    <r>
      <t>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c(I)cc(I)c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12</t>
    </r>
  </si>
  <si>
    <r>
      <t>CC(C)c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(CNC(=O)c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</si>
  <si>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onc(c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</si>
  <si>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O=C(NC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</si>
  <si>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)c(Cl)nc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</si>
  <si>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4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</si>
  <si>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c(NC(=O)C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NN=C(S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</si>
  <si>
    <t>CC[C@@H]([C@H](C)O)N1N=CN(C1=O)c2ccc(cc2)N3CCN(CC3)c4ccc(OC[C@@H]5CO[C@](Cn6cncn6)(C5)c7ccc(F)cc7F)cc4</t>
  </si>
  <si>
    <r>
      <t>ClC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=CC(N=C(N)O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)=C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C=C</t>
    </r>
    <r>
      <rPr>
        <vertAlign val="subscript"/>
        <sz val="11"/>
        <rFont val="Calibri"/>
        <family val="2"/>
      </rPr>
      <t>1</t>
    </r>
  </si>
  <si>
    <r>
      <t>ClC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=CC=C(</t>
    </r>
    <r>
      <rPr>
        <sz val="11"/>
        <color indexed="23"/>
        <rFont val="Calibri"/>
        <family val="2"/>
      </rPr>
      <t>[C@@]</t>
    </r>
    <r>
      <rPr>
        <sz val="11"/>
        <rFont val="Calibri"/>
        <family val="2"/>
      </rPr>
      <t>(C)(C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=CC=CC=C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)OCCC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N(C)CCC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)C=C</t>
    </r>
    <r>
      <rPr>
        <vertAlign val="subscript"/>
        <sz val="11"/>
        <rFont val="Calibri"/>
        <family val="2"/>
      </rPr>
      <t>1</t>
    </r>
  </si>
  <si>
    <r>
      <t>CCOc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nn(c(N)c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C(=O)N)C(C)(C)C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</si>
  <si>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C(C)NCC(=O)Nc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Cl)C(F)(F)F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</si>
  <si>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)C(F)(F)F</t>
    </r>
  </si>
  <si>
    <r>
      <t>CN(c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cccc(C)n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</si>
  <si>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)nn</t>
    </r>
    <r>
      <rPr>
        <vertAlign val="subscript"/>
        <sz val="11"/>
        <color indexed="8"/>
        <rFont val="Calibri"/>
        <family val="2"/>
      </rPr>
      <t>1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</si>
  <si>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)S(=O)(=O)NC(Cc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)C(=O)N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</si>
  <si>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ccc(Cl)nn</t>
    </r>
    <r>
      <rPr>
        <vertAlign val="subscript"/>
        <sz val="11"/>
        <color indexed="8"/>
        <rFont val="Calibri"/>
        <family val="2"/>
      </rPr>
      <t>12</t>
    </r>
  </si>
  <si>
    <t>CC(=O)Oc1ccccc1C(=O)Nc2ncc(s2)[N+](=O)[O-]</t>
  </si>
  <si>
    <t>CC[C@H](CO)NCCN[C@H](CC)CO</t>
  </si>
  <si>
    <t>O=C1C(CC2CCC(C(C)(C)C)CC2)=C(C(C3=C1C=CC=C3)=O)O</t>
  </si>
  <si>
    <t>COC(=O)Nc1nc2cc(ccc2[nH]1)C(=O)c3ccccc3</t>
  </si>
  <si>
    <r>
      <t>Brc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(NCCc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45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</si>
  <si>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)C(=S)NCc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occc</t>
    </r>
    <r>
      <rPr>
        <vertAlign val="subscript"/>
        <sz val="11"/>
        <color indexed="8"/>
        <rFont val="Calibri"/>
        <family val="2"/>
      </rPr>
      <t>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</si>
  <si>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ncnc(NC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</si>
  <si>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cccs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c(C)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</si>
  <si>
    <t>COc1cc(NC(C)CCCN)c2ncccc2c1</t>
  </si>
  <si>
    <r>
      <t>CNC(=O)c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nn(C)c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CCN(C)CC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CC(C)(C)c</t>
    </r>
    <r>
      <rPr>
        <vertAlign val="subscript"/>
        <sz val="11"/>
        <color indexed="8"/>
        <rFont val="Calibri"/>
        <family val="2"/>
      </rPr>
      <t>12</t>
    </r>
  </si>
  <si>
    <t>O[C@H]([C@H]1CCCCN1)c2cc(nc3c(cccc23)C(F)(F)F)C(F)(F)F</t>
  </si>
  <si>
    <t>CC(=O)NC[C@@H]1CN(C(=O)O1)c2ccc(N3CCOCC3)c(F)c2</t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</si>
  <si>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)C(F)(F)F)c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)C(F)(F)F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</si>
  <si>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</si>
  <si>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onc(c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cnn(Cc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2</t>
    </r>
  </si>
  <si>
    <r>
      <t>CN(C)c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cc(NC(=O)Nc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</si>
  <si>
    <r>
      <t>CC(C)C(C(=O)Nc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)S(=O)(=O)N(C)C)c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2</t>
    </r>
  </si>
  <si>
    <r>
      <t>CC(=O)Nc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cc(Cl)ccc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O)cc</t>
    </r>
    <r>
      <rPr>
        <vertAlign val="subscript"/>
        <sz val="11"/>
        <color indexed="8"/>
        <rFont val="Calibri"/>
        <family val="2"/>
      </rPr>
      <t>1</t>
    </r>
  </si>
  <si>
    <t>CNC1C(O)C(O)C(CO)OC1OC2C(OC3C(O)C(O)C(NC(=N)N)C(O)C3NC(=N)N)OC(C)C2(O)C=O</t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</si>
  <si>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CCN(CCCCN(CC#N)C(=O)OCc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</si>
  <si>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)C(=O)N(CCNc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</si>
  <si>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CC(C)(C(=O)Nc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F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</si>
  <si>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sccc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</si>
  <si>
    <r>
      <t>CC(C)(C)n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ccc(F)c(Cl)c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c(N)ncnc</t>
    </r>
    <r>
      <rPr>
        <vertAlign val="subscript"/>
        <sz val="11"/>
        <color indexed="8"/>
        <rFont val="Calibri"/>
        <family val="2"/>
      </rPr>
      <t>12</t>
    </r>
  </si>
  <si>
    <r>
      <t>CCCCS(=O)(=O)Nc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cnn(C)c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</si>
  <si>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r>
      <t>CC(=O)NCC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CN(C(=O)O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ccc(c(F)c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cn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</si>
  <si>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)C(C)(O)CN(C)C)cc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</si>
  <si>
    <r>
      <t>CC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=C(C)C(NC(N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N=C(C)C=C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NC(C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=CC=C(S(=O)(N(CC)CC)=O)C=C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)=O)=N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)=O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</si>
  <si>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cc(OCC(=O)NCc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cc(Br)ccc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</si>
  <si>
    <r>
      <t>CC(Nc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cc(Cl)ccc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CCCC(C)C</t>
    </r>
    <r>
      <rPr>
        <vertAlign val="subscript"/>
        <sz val="11"/>
        <color indexed="8"/>
        <rFont val="Calibri"/>
        <family val="2"/>
      </rPr>
      <t>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</si>
  <si>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cn(nn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5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</si>
  <si>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CNCCS(=O)(=O)c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cccc(F)c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</si>
  <si>
    <r>
      <t>C(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CN(CCN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nccc(Oc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</si>
  <si>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CCC(O)(CC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)C(F)(F)F</t>
    </r>
  </si>
  <si>
    <r>
      <t>CC(=O)N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nc(C)cc(C)c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12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</si>
  <si>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Cl</t>
    </r>
  </si>
  <si>
    <r>
      <t>CC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=C(F)C=CC=C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CN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CCCC(CC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=NC(C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</rPr>
      <t>=CC=C(NC(C)=O)C=C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</rPr>
      <t>)=NO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)C</t>
    </r>
    <r>
      <rPr>
        <vertAlign val="subscript"/>
        <sz val="11"/>
        <rFont val="Calibri"/>
        <family val="2"/>
      </rPr>
      <t>2</t>
    </r>
  </si>
  <si>
    <r>
      <t>O=C(N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CCN(CC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=CC=C(NS(=O)(C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=CC=C(C)C=C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)=O)C=C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)CC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)C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</rPr>
      <t>=CC(C#N)=CC=C</t>
    </r>
    <r>
      <rPr>
        <vertAlign val="subscript"/>
        <sz val="11"/>
        <rFont val="Calibri"/>
        <family val="2"/>
      </rPr>
      <t>4</t>
    </r>
  </si>
  <si>
    <r>
      <t>NCCN(C(=O)c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ccc(OCc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</si>
  <si>
    <r>
      <t>CC(=O)NCC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CN(C(=O)O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ccc(c(F)c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ccc(CO)cc</t>
    </r>
    <r>
      <rPr>
        <vertAlign val="subscript"/>
        <sz val="11"/>
        <color indexed="8"/>
        <rFont val="Calibri"/>
        <family val="2"/>
      </rPr>
      <t>3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</si>
  <si>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c(Nc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ncc(Cl)cn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</si>
  <si>
    <r>
      <t>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cc(Br)ccc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</si>
  <si>
    <r>
      <t>CCCCOC(=O)Nc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</si>
  <si>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C(=O)N(C)c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nsc(c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=O)S(=O)(=O)C</t>
    </r>
  </si>
  <si>
    <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23</t>
    </r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</si>
  <si>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c(cc</t>
    </r>
    <r>
      <rPr>
        <vertAlign val="subscript"/>
        <sz val="11"/>
        <color indexed="8"/>
        <rFont val="Calibri"/>
        <family val="2"/>
      </rPr>
      <t>1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)C(=O)OCc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</si>
  <si>
    <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CN=C(N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cc(on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5</t>
    </r>
  </si>
  <si>
    <r>
      <t>O=C(N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CCN(CC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=CC=C(NS(=O)(C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=CC=C(OC)C=C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)=O)C=C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)CC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)C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</rPr>
      <t>=CC(C#N)=CC=C</t>
    </r>
    <r>
      <rPr>
        <vertAlign val="subscript"/>
        <sz val="11"/>
        <rFont val="Calibri"/>
        <family val="2"/>
      </rPr>
      <t>4</t>
    </r>
  </si>
  <si>
    <r>
      <t>CCN(CC)CCCN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noc(n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)C(F)(F)F</t>
    </r>
  </si>
  <si>
    <r>
      <t>CN(C)CC(=O)NCCN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cc(Cl)ccc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N=C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</si>
  <si>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ccc(Cl)c(CO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</si>
  <si>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5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</si>
  <si>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cncc(Oc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</si>
  <si>
    <r>
      <t>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</si>
  <si>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nc(C)cc(OCC(=O)Nc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</si>
  <si>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r>
      <t>C</t>
    </r>
    <r>
      <rPr>
        <sz val="11"/>
        <color indexed="23"/>
        <rFont val="Calibri"/>
        <family val="2"/>
      </rPr>
      <t>[C@@H]</t>
    </r>
    <r>
      <rPr>
        <sz val="11"/>
        <rFont val="Calibri"/>
        <family val="2"/>
      </rPr>
      <t>(N(C)c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ncc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c(N)nc(N)nc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n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ccc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</rPr>
      <t>CCCCc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3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</si>
  <si>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CCN(CCC(C)C)CC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</si>
  <si>
    <r>
      <t>O=C(Nc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cccs</t>
    </r>
    <r>
      <rPr>
        <vertAlign val="subscript"/>
        <sz val="11"/>
        <color indexed="8"/>
        <rFont val="Calibri"/>
        <family val="2"/>
      </rPr>
      <t>4</t>
    </r>
  </si>
  <si>
    <r>
      <t>CCCn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14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</si>
  <si>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)nn</t>
    </r>
    <r>
      <rPr>
        <vertAlign val="subscript"/>
        <sz val="11"/>
        <color indexed="8"/>
        <rFont val="Calibri"/>
        <family val="2"/>
      </rPr>
      <t>2</t>
    </r>
  </si>
  <si>
    <r>
      <t>CC(C)(C)OC(=O)N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</si>
  <si>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cc(Cl)cc(Cl)c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</si>
  <si>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CCCCCCC</t>
    </r>
    <r>
      <rPr>
        <vertAlign val="subscript"/>
        <sz val="11"/>
        <color indexed="8"/>
        <rFont val="Calibri"/>
        <family val="2"/>
      </rPr>
      <t>3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</si>
  <si>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ccc(OC(F)(F)F)cc</t>
    </r>
    <r>
      <rPr>
        <vertAlign val="subscript"/>
        <sz val="11"/>
        <color indexed="8"/>
        <rFont val="Calibri"/>
        <family val="2"/>
      </rPr>
      <t>5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</si>
  <si>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c(nc(Cl)nc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</si>
  <si>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COc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ccc(Oc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ccc(cc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)</t>
    </r>
    <r>
      <rPr>
        <sz val="11"/>
        <color indexed="23"/>
        <rFont val="Calibri"/>
        <family val="2"/>
      </rPr>
      <t>[C@@H]</t>
    </r>
    <r>
      <rPr>
        <sz val="11"/>
        <rFont val="Calibri"/>
        <family val="2"/>
      </rPr>
      <t>(C)N(C)c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ncc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</rPr>
      <t>c(N)nc(N)nc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</rPr>
      <t>n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)cc</t>
    </r>
    <r>
      <rPr>
        <vertAlign val="subscript"/>
        <sz val="11"/>
        <rFont val="Calibri"/>
        <family val="2"/>
      </rPr>
      <t>1</t>
    </r>
  </si>
  <si>
    <r>
      <t>O=C(N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CC(C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=CC(NC)=CC(C)=N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)OCC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=NNC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</rPr>
      <t>=C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C=CC=C</t>
    </r>
    <r>
      <rPr>
        <vertAlign val="subscript"/>
        <sz val="11"/>
        <rFont val="Calibri"/>
        <family val="2"/>
      </rPr>
      <t>4</t>
    </r>
  </si>
  <si>
    <r>
      <t>CC(C)CNc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cc(nc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c(</t>
    </r>
    <r>
      <rPr>
        <sz val="11"/>
        <color indexed="23"/>
        <rFont val="Calibri"/>
        <family val="2"/>
      </rPr>
      <t>[nH]</t>
    </r>
    <r>
      <rPr>
        <sz val="11"/>
        <rFont val="Calibri"/>
        <family val="2"/>
      </rPr>
      <t>nc</t>
    </r>
    <r>
      <rPr>
        <vertAlign val="subscript"/>
        <sz val="11"/>
        <rFont val="Calibri"/>
        <family val="2"/>
      </rPr>
      <t>12</t>
    </r>
    <r>
      <rPr>
        <sz val="11"/>
        <rFont val="Calibri"/>
        <family val="2"/>
      </rPr>
      <t>)</t>
    </r>
    <r>
      <rPr>
        <vertAlign val="superscript"/>
        <sz val="11"/>
        <rFont val="Calibri"/>
        <family val="2"/>
      </rPr>
      <t>-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ccccc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)C</t>
    </r>
  </si>
  <si>
    <r>
      <t>CNC(=O)CNc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4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</si>
  <si>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cc(NC(=O)CC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=NN(C)C(=O)c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Cl</t>
    </r>
  </si>
  <si>
    <r>
      <t>NC(=N)Nc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ccc(c(Cl)c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ccc(NC(=N)N)cc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Cl</t>
    </r>
  </si>
  <si>
    <r>
      <t>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ccc(s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5</t>
    </r>
  </si>
  <si>
    <r>
      <t>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ccsc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</si>
  <si>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(COc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ccc(OC(F)(F)F)cc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)Cn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cc(nc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O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)N(=O)=O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</si>
  <si>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nc(C)cc(OCC(=O)NCc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</si>
  <si>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r>
      <t>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)C(F)(F)F)C(F)(F)F</t>
    </r>
  </si>
  <si>
    <r>
      <t>O=C(C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nnc(s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4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</si>
  <si>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cc(C)nc(n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</si>
  <si>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t>OC[C@H]1O[C@H](C(O)[C@H]1O)n2c3ccc(Cl)cc3c4c(ncnc24)c5oc6ccccc6c5</t>
  </si>
  <si>
    <r>
      <t>CC(C)C(Oc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)C(=O)O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</si>
  <si>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nn(C(C)C)c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ncnc(N)c</t>
    </r>
    <r>
      <rPr>
        <vertAlign val="subscript"/>
        <sz val="11"/>
        <color indexed="8"/>
        <rFont val="Calibri"/>
        <family val="2"/>
      </rPr>
      <t>23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</si>
  <si>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cc(NCCc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)nc(NC(=N)Nc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1</t>
    </r>
  </si>
  <si>
    <r>
      <t>CC(C)n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c(Cl)cccc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c(N)ncnc</t>
    </r>
    <r>
      <rPr>
        <vertAlign val="subscript"/>
        <sz val="11"/>
        <color indexed="8"/>
        <rFont val="Calibri"/>
        <family val="2"/>
      </rPr>
      <t>12</t>
    </r>
  </si>
  <si>
    <r>
      <t>CC(=CCC\C(=C/CNCCNC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)\C)C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</si>
  <si>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ncc(C(=O)NCc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ccc(OC)cc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)C(F)(F)F</t>
    </r>
  </si>
  <si>
    <r>
      <t>CC(C)N(Cc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csc(n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oc(C)cc</t>
    </r>
    <r>
      <rPr>
        <vertAlign val="subscript"/>
        <sz val="11"/>
        <color indexed="8"/>
        <rFont val="Calibri"/>
        <family val="2"/>
      </rPr>
      <t>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</si>
  <si>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cc(Br)cc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C=C(C(=O)Nc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)C(F)(F)F)C(=O)Oc</t>
    </r>
    <r>
      <rPr>
        <vertAlign val="subscript"/>
        <sz val="11"/>
        <color indexed="8"/>
        <rFont val="Calibri"/>
        <family val="2"/>
      </rPr>
      <t>12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</si>
  <si>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cc(Cl)cnc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cn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</si>
  <si>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cc(c(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1</t>
    </r>
  </si>
  <si>
    <r>
      <t>CC(C)(C)c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</si>
  <si>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)C(C)C</t>
    </r>
  </si>
  <si>
    <r>
      <t>O=C(C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</si>
  <si>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nccc(NC(=O)C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CCN(CCc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</si>
  <si>
    <r>
      <t>CC(C)c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ccc(NC(=O)COC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=CC(=C(C#N)C(=O)N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C)C)cc</t>
    </r>
    <r>
      <rPr>
        <vertAlign val="subscript"/>
        <sz val="11"/>
        <color indexed="8"/>
        <rFont val="Calibri"/>
        <family val="2"/>
      </rPr>
      <t>1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</si>
  <si>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</si>
  <si>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nc(N)nc(n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)N(C)C)C(C)C</t>
    </r>
  </si>
  <si>
    <r>
      <t>CCNC(=O)C(C)Nc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sc(C)c(C)c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3</t>
    </r>
  </si>
  <si>
    <r>
      <t>CC(N(C)c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ncc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c(N)nc(N)nc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n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cc(Cl)cc(Cl)c</t>
    </r>
    <r>
      <rPr>
        <vertAlign val="subscript"/>
        <sz val="11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</si>
  <si>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O)o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)no</t>
    </r>
    <r>
      <rPr>
        <vertAlign val="subscript"/>
        <sz val="11"/>
        <color indexed="8"/>
        <rFont val="Calibri"/>
        <family val="2"/>
      </rPr>
      <t>1</t>
    </r>
  </si>
  <si>
    <r>
      <t>OCc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cccc(Cl)c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</si>
  <si>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)C(=O)NCCCn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4</t>
    </r>
  </si>
  <si>
    <r>
      <t>O=C(Nc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ccc(NCCCN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</si>
  <si>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)S(=O)(=O)C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</si>
  <si>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</si>
  <si>
    <r>
      <t>CNC(=O)C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cc(Cl)ccc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(CCN(CCc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1</t>
    </r>
  </si>
  <si>
    <r>
      <t>O(c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</si>
  <si>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cc(oc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5</t>
    </r>
  </si>
  <si>
    <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CN(CCN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</si>
  <si>
    <r>
      <t>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)c(CNC(=O)c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C)c(C)nc</t>
    </r>
    <r>
      <rPr>
        <vertAlign val="subscript"/>
        <sz val="11"/>
        <color indexed="8"/>
        <rFont val="Calibri"/>
        <family val="2"/>
      </rPr>
      <t>12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</si>
  <si>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)N(C)C)cc</t>
    </r>
    <r>
      <rPr>
        <vertAlign val="subscript"/>
        <sz val="11"/>
        <color indexed="8"/>
        <rFont val="Calibri"/>
        <family val="2"/>
      </rPr>
      <t>1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</si>
  <si>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cc(C)n(n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cnc(C)s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</si>
  <si>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cc(OC)cc(c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cc(Cl)cc(c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4</t>
    </r>
  </si>
  <si>
    <r>
      <t>CC(C)CN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)N(C)c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)ccn</t>
    </r>
    <r>
      <rPr>
        <vertAlign val="subscript"/>
        <sz val="11"/>
        <color indexed="8"/>
        <rFont val="Calibri"/>
        <family val="2"/>
      </rPr>
      <t>2</t>
    </r>
  </si>
  <si>
    <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CN(CCO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</si>
  <si>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)S(=O)(=O)NCc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</si>
  <si>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CC(=O)N(CCN(C(=O)c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</si>
  <si>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nn(C)c(C)c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NS(=O)(=O)c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c(Cl)cc(cc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4</t>
    </r>
  </si>
  <si>
    <r>
      <t>O=C(Nc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ccc(s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5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</si>
  <si>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)C=Cc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OCOc</t>
    </r>
    <r>
      <rPr>
        <vertAlign val="subscript"/>
        <sz val="11"/>
        <color indexed="8"/>
        <rFont val="Calibri"/>
        <family val="2"/>
      </rPr>
      <t>15</t>
    </r>
  </si>
  <si>
    <r>
      <t>CC(N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)C(C)(C)C)C(=O)N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</si>
  <si>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cc(Cl)c(cc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)S(=O)(=O)N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</si>
  <si>
    <r>
      <t>O=C(NCCc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4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</si>
  <si>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c(Nc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6</t>
    </r>
    <r>
      <rPr>
        <sz val="11"/>
        <color indexed="8"/>
        <rFont val="Calibri"/>
        <family val="2"/>
      </rPr>
      <t>nn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6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</si>
  <si>
    <r>
      <t>OC(=O)c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</si>
  <si>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ccnc(N)c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cc(Br)cnc</t>
    </r>
    <r>
      <rPr>
        <vertAlign val="subscript"/>
        <sz val="11"/>
        <color indexed="8"/>
        <rFont val="Calibri"/>
        <family val="2"/>
      </rPr>
      <t>24</t>
    </r>
  </si>
  <si>
    <r>
      <t>CCCCN(CCCC)c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C#N)S(=O)(=O)Nc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)C#N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</si>
  <si>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cn(nn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)C(=N)N)C(=N)N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</si>
  <si>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cc(NCCc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3</t>
    </r>
  </si>
  <si>
    <r>
      <t>OC(=O)c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cc(on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</si>
  <si>
    <r>
      <t>C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ccc(OCc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cccc(F)c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</si>
  <si>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cccc(CC(=O)N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c(C)nc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</si>
  <si>
    <r>
      <t>CC(C)(C)CN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C(=NC(C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=O)(c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</si>
  <si>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)N(CCc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)C(=O)C</t>
    </r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</si>
  <si>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ccc(NC(=O)CN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1</t>
    </r>
  </si>
  <si>
    <r>
      <t>NS(=O)(=O)c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4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</si>
  <si>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cn(nn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5</t>
    </r>
  </si>
  <si>
    <r>
      <t>CC(C)(C)c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C#N)n(Cc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1</t>
    </r>
  </si>
  <si>
    <r>
      <t>CS(=O)(=O)N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c(N)ncnc</t>
    </r>
    <r>
      <rPr>
        <vertAlign val="subscript"/>
        <sz val="11"/>
        <color indexed="8"/>
        <rFont val="Calibri"/>
        <family val="2"/>
      </rPr>
      <t>25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</si>
  <si>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cnc(N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)c(Cl)c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</si>
  <si>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nccn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</si>
  <si>
    <r>
      <t>CCCNC(=O)N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cc(C)ccc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</t>
    </r>
    <r>
      <rPr>
        <vertAlign val="subscript"/>
        <sz val="11"/>
        <color indexed="8"/>
        <rFont val="Calibri"/>
        <family val="2"/>
      </rPr>
      <t>2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</si>
  <si>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4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</si>
  <si>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nc(nc(N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4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</si>
  <si>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ccc(F)c(F)c</t>
    </r>
    <r>
      <rPr>
        <vertAlign val="subscript"/>
        <sz val="11"/>
        <color indexed="8"/>
        <rFont val="Calibri"/>
        <family val="2"/>
      </rPr>
      <t>4</t>
    </r>
  </si>
  <si>
    <r>
      <t>CC(C)(C)OC(=O)N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c(N)ncnc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</si>
  <si>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C(=O)COCc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ccc(Br)cc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</si>
  <si>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C(O)(N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ccc(C)cc</t>
    </r>
    <r>
      <rPr>
        <vertAlign val="subscript"/>
        <sz val="11"/>
        <color indexed="8"/>
        <rFont val="Calibri"/>
        <family val="2"/>
      </rPr>
      <t>4</t>
    </r>
  </si>
  <si>
    <r>
      <t>NC(=N)Nc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ccc(N=C(N)N)c(Cl)c</t>
    </r>
    <r>
      <rPr>
        <vertAlign val="subscript"/>
        <sz val="11"/>
        <color indexed="8"/>
        <rFont val="Calibri"/>
        <family val="2"/>
      </rPr>
      <t>3</t>
    </r>
  </si>
  <si>
    <r>
      <t>CCOc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ncccn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</si>
  <si>
    <r>
      <t>O=C(C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nnnn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</si>
  <si>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cnc(Sc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)c(Cl)c</t>
    </r>
    <r>
      <rPr>
        <vertAlign val="subscript"/>
        <sz val="11"/>
        <color indexed="8"/>
        <rFont val="Calibri"/>
        <family val="2"/>
      </rPr>
      <t>1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</si>
  <si>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</si>
  <si>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)C#N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</si>
  <si>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ccc(nn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4</t>
    </r>
  </si>
  <si>
    <r>
      <t>CN(C)CCNC(=O)N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cc(sc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</si>
  <si>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ccc(O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N(C)c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)c(F)c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</si>
  <si>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COC(=O)c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cccc(OC)c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cc(on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</si>
  <si>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5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</si>
  <si>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C(=O)N)c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ccc(c(F)c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)C(F)(F)F)cn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</si>
  <si>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CSCc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</si>
  <si>
    <r>
      <t>CCCS(=O)(=O)N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CCC(CO)(Cc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C(F)(F)F)CC</t>
    </r>
    <r>
      <rPr>
        <vertAlign val="subscript"/>
        <sz val="11"/>
        <color indexed="8"/>
        <rFont val="Calibri"/>
        <family val="2"/>
      </rPr>
      <t>1</t>
    </r>
  </si>
  <si>
    <r>
      <t>NCC(=O)N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</si>
  <si>
    <r>
      <t>OCCNc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</si>
  <si>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4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</si>
  <si>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N(C)Cc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cccs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)C(=O)NCc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OCOc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</si>
  <si>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=C(C=C(NC(=O)N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)C=C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=CC(=CN=C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=CC=CC=C</t>
    </r>
    <r>
      <rPr>
        <vertAlign val="subscript"/>
        <sz val="11"/>
        <color indexed="8"/>
        <rFont val="Calibri"/>
        <family val="2"/>
      </rPr>
      <t>1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</si>
  <si>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nc(nc(NCCc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)S(=O)(=O)C)c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3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</si>
  <si>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5</t>
    </r>
  </si>
  <si>
    <r>
      <t>CC(Oc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nc(cs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3</t>
    </r>
  </si>
  <si>
    <r>
      <t>CC(C)N(Cc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cc(C)on</t>
    </r>
    <r>
      <rPr>
        <vertAlign val="subscript"/>
        <sz val="11"/>
        <color indexed="8"/>
        <rFont val="Calibri"/>
        <family val="2"/>
      </rPr>
      <t>3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</si>
  <si>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5</t>
    </r>
  </si>
  <si>
    <r>
      <t>NS(=O)(=O)c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nccc(c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cn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</si>
  <si>
    <r>
      <t>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cc(F)cc(F)c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)nc(nc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)C#N</t>
    </r>
  </si>
  <si>
    <r>
      <t>CN(C(=O)c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cncnc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</si>
  <si>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nc(Cc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12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</si>
  <si>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</si>
  <si>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ccc(OC)c(NCc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nc(N)nc(N)c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1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</si>
  <si>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)N(CCc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</si>
  <si>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=CC(=O)N(C)C(=N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)SC(C)C(=O)Nc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2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</si>
  <si>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=NC=CN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=CC=C(C(F)(F)F)C=C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)=C</t>
    </r>
    <r>
      <rPr>
        <vertAlign val="subscript"/>
        <sz val="11"/>
        <color indexed="8"/>
        <rFont val="Calibri"/>
        <family val="2"/>
      </rPr>
      <t>1</t>
    </r>
  </si>
  <si>
    <r>
      <t>NC(CC(=O)c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Cl)C(Cl)(Cl)Cl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</si>
  <si>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N=C(Nc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)SC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(C)C</t>
    </r>
  </si>
  <si>
    <t>C[C@H]1COc2c(N3CCN(C)CC3)c(F)cc4C(=O)C(=CN1c24)C(=O)O</t>
  </si>
  <si>
    <t>CO[C@H]1\C=C\O[C@@]2(C)OC3=C(C2=O)C4=C(O)\C(=C/NN5CCN(C)CC5)\C(=N\C(=O)\C(=C/C=C\[C@H](C)[C@H](O)[C@@H](C)[C@@H](O)[C@@H](C)[C@H](OC(=O)C)[C@@H]1C)\C)\C(=C4C(=C3C)O)O</t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</si>
  <si>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cccc(CO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</si>
  <si>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c(cc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cccc(F)c</t>
    </r>
    <r>
      <rPr>
        <vertAlign val="subscript"/>
        <sz val="11"/>
        <color indexed="8"/>
        <rFont val="Calibri"/>
        <family val="2"/>
      </rPr>
      <t>4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</si>
  <si>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</si>
  <si>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cnc(cn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cccc(OC(C)C)c</t>
    </r>
    <r>
      <rPr>
        <vertAlign val="subscript"/>
        <sz val="11"/>
        <color indexed="8"/>
        <rFont val="Calibri"/>
        <family val="2"/>
      </rPr>
      <t>1</t>
    </r>
  </si>
  <si>
    <r>
      <t>CC(Nc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nncc(n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)C(F)(F)F)c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cn(C)nc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</si>
  <si>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(C)Cc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c(CO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snc(Br)c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4</t>
    </r>
  </si>
  <si>
    <r>
      <t>CCOc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ccc(OCC(=O)Nc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cc(C)cc(C)c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</si>
  <si>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nc(CNCCc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)cs</t>
    </r>
    <r>
      <rPr>
        <vertAlign val="subscript"/>
        <sz val="11"/>
        <color indexed="8"/>
        <rFont val="Calibri"/>
        <family val="2"/>
      </rPr>
      <t>2</t>
    </r>
  </si>
  <si>
    <t>C[C@@H]1OC(=O)C[C@H](O)C[C@H](O)CC[C@@H](O)[C@H](O)C[C@H](O)C[C@]2(O)C[C@H](O)[C@H]([C@H](C[C@@H](O[C@@H]3O[C@H](C)[C@@H](O)[C@H](N)[C@@H]3O)\C=C\C=C\C=C\C=C\C=C\C=C\C=C\[C@H](C)[C@@H](O)[C@H]1C)O2)C(=O)O</t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</si>
  <si>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</si>
  <si>
    <r>
      <t>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</si>
  <si>
    <r>
      <t>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(CCN(Cc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6</t>
    </r>
    <r>
      <rPr>
        <sz val="11"/>
        <color indexed="8"/>
        <rFont val="Calibri"/>
        <family val="2"/>
      </rPr>
      <t>cnccc</t>
    </r>
    <r>
      <rPr>
        <vertAlign val="subscript"/>
        <sz val="11"/>
        <color indexed="8"/>
        <rFont val="Calibri"/>
        <family val="2"/>
      </rPr>
      <t>56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</si>
  <si>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ccc(C)c(N)c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)C(F)(F)F</t>
    </r>
  </si>
  <si>
    <r>
      <t>O=C(NCCc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</si>
  <si>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t>Clc1ccc(cc1)[C@@H]2[C@H](Oc3ccccc3)C(=O)N2CCn4cnc5c(NCc6ccccc6)ncnc45</t>
  </si>
  <si>
    <r>
      <t>CCS(=O)(=O)N(Cc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</si>
  <si>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cccc(OC)c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s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</si>
  <si>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=C(C(=O)c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c(F)cc(F)cc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ccc(OC(F)(F)F)cc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</si>
  <si>
    <r>
      <t>CC(C)(C)n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c(N)ncnc</t>
    </r>
    <r>
      <rPr>
        <vertAlign val="subscript"/>
        <sz val="11"/>
        <color indexed="8"/>
        <rFont val="Calibri"/>
        <family val="2"/>
      </rPr>
      <t>14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</si>
  <si>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4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</si>
  <si>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)nc(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12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</si>
  <si>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</si>
  <si>
    <r>
      <t>CC(C)NCC(=O)Nc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)C(F)(F)F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</si>
  <si>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2</t>
    </r>
  </si>
  <si>
    <r>
      <t>CCC(Sc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nnc(C)s</t>
    </r>
    <r>
      <rPr>
        <vertAlign val="subscript"/>
        <sz val="11"/>
        <color indexed="8"/>
        <rFont val="Calibri"/>
        <family val="2"/>
      </rPr>
      <t>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</si>
  <si>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ccc(c(O)c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onc(c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)C(F)(F)F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</si>
  <si>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(CCCC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ccc(Br)cc</t>
    </r>
    <r>
      <rPr>
        <vertAlign val="subscript"/>
        <sz val="11"/>
        <color indexed="8"/>
        <rFont val="Calibri"/>
        <family val="2"/>
      </rPr>
      <t>3</t>
    </r>
  </si>
  <si>
    <r>
      <t>FC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(F)CCN(CCCCNc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cc(c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cc(ccc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n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)Cl)C(=O)NCCN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CCCC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)CC</t>
    </r>
    <r>
      <rPr>
        <vertAlign val="subscript"/>
        <sz val="11"/>
        <rFont val="Calibri"/>
        <family val="2"/>
      </rPr>
      <t>1</t>
    </r>
  </si>
  <si>
    <r>
      <t>OCCc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nccc(n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</si>
  <si>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t>CC1CS(=O)(=O)CCN1\N=C\c2oc(cc2)[N+](=O)[O-]</t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</si>
  <si>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nc(N)c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sc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</si>
  <si>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)S(=O)(=O)N)nn</t>
    </r>
    <r>
      <rPr>
        <vertAlign val="subscript"/>
        <sz val="11"/>
        <color indexed="8"/>
        <rFont val="Calibri"/>
        <family val="2"/>
      </rPr>
      <t>23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</si>
  <si>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</si>
  <si>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</t>
    </r>
    <r>
      <rPr>
        <sz val="11"/>
        <color indexed="23"/>
        <rFont val="Calibri"/>
        <family val="2"/>
      </rPr>
      <t>[C@H]</t>
    </r>
    <r>
      <rPr>
        <sz val="11"/>
        <color indexed="8"/>
        <rFont val="Calibri"/>
        <family val="2"/>
      </rPr>
      <t>(COS(=O)(=O)NC(=O)c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O)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(O)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</t>
    </r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</si>
  <si>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)C#N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</si>
  <si>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C)S(=O)(=O)NC(C)(C)C)nc</t>
    </r>
    <r>
      <rPr>
        <vertAlign val="subscript"/>
        <sz val="11"/>
        <color indexed="8"/>
        <rFont val="Calibri"/>
        <family val="2"/>
      </rPr>
      <t>1</t>
    </r>
  </si>
  <si>
    <t>CCN(CC)C(=O)N1CCN(C)CC1</t>
  </si>
  <si>
    <r>
      <t>Clc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nc(cc(c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)C(=O)NCCN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CCCC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)NCCN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CCOCC</t>
    </r>
    <r>
      <rPr>
        <vertAlign val="subscript"/>
        <sz val="11"/>
        <rFont val="Calibri"/>
        <family val="2"/>
      </rPr>
      <t>1</t>
    </r>
  </si>
  <si>
    <r>
      <t>CC(C)(CN)c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ccc(Cl)c(O)c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ccnc(N)n</t>
    </r>
    <r>
      <rPr>
        <vertAlign val="subscript"/>
        <sz val="11"/>
        <color indexed="8"/>
        <rFont val="Calibri"/>
        <family val="2"/>
      </rPr>
      <t>3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</si>
  <si>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)C(F)(F)F)c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4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</si>
  <si>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ncc(Br)cc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cc(Cl)cnc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</si>
  <si>
    <r>
      <t>OC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CN(C(=O)O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cc(F)c(C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=CCN(Cc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)c(F)c</t>
    </r>
    <r>
      <rPr>
        <vertAlign val="subscript"/>
        <sz val="11"/>
        <color indexed="8"/>
        <rFont val="Calibri"/>
        <family val="2"/>
      </rPr>
      <t>2</t>
    </r>
  </si>
  <si>
    <r>
      <t>CCOc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NC(C)C(=O)Nc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)C(F)(F)F</t>
    </r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</si>
  <si>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=CCN(Cc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sz val="11"/>
        <color indexed="23"/>
        <rFont val="Calibri"/>
        <family val="2"/>
      </rPr>
      <t>[C@H]</t>
    </r>
    <r>
      <rPr>
        <sz val="11"/>
        <color indexed="8"/>
        <rFont val="Calibri"/>
        <family val="2"/>
      </rPr>
      <t>(COc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ccon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=O</t>
    </r>
  </si>
  <si>
    <r>
      <t>CCOC(=O)c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c(C)c(sc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c(F)c(F)c(F)c(F)c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F)C(=O)N</t>
    </r>
  </si>
  <si>
    <r>
      <t>CCC(NC(=O)c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)C(=O)OC</t>
    </r>
  </si>
  <si>
    <r>
      <t>CC(C(SC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=NC=CC=N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)=C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C)=NN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=CC=CC(C(F)(F)F)=C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)=O</t>
    </r>
  </si>
  <si>
    <r>
      <t>Cc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ccc(cc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</t>
    </r>
    <r>
      <rPr>
        <vertAlign val="superscript"/>
        <sz val="11"/>
        <rFont val="Calibri"/>
        <family val="2"/>
      </rPr>
      <t>-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cc(c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cc(ccc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n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)Br)C(=O)Nc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cccnc</t>
    </r>
    <r>
      <rPr>
        <vertAlign val="subscript"/>
        <sz val="11"/>
        <rFont val="Calibri"/>
        <family val="2"/>
      </rPr>
      <t>1</t>
    </r>
  </si>
  <si>
    <r>
      <t>C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ccc(OCc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cccc(F)c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</t>
    </r>
  </si>
  <si>
    <r>
      <t>[O-]</t>
    </r>
    <r>
      <rPr>
        <sz val="11"/>
        <color indexed="23"/>
        <rFont val="Calibri"/>
        <family val="2"/>
      </rPr>
      <t>[N+]</t>
    </r>
    <r>
      <rPr>
        <sz val="11"/>
        <color indexed="8"/>
        <rFont val="Calibri"/>
        <family val="2"/>
      </rPr>
      <t>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)OCc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ccc(OC(F)(F)F)cc</t>
    </r>
    <r>
      <rPr>
        <vertAlign val="subscript"/>
        <sz val="11"/>
        <color indexed="8"/>
        <rFont val="Calibri"/>
        <family val="2"/>
      </rPr>
      <t>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</si>
  <si>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sc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</si>
  <si>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nnnc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S(=O)(=O)C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</si>
  <si>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12</t>
    </r>
  </si>
  <si>
    <r>
      <t>CC(C)CNS(=O)(=O)c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C)cc</t>
    </r>
    <r>
      <rPr>
        <vertAlign val="subscript"/>
        <sz val="11"/>
        <color indexed="8"/>
        <rFont val="Calibri"/>
        <family val="2"/>
      </rPr>
      <t>1</t>
    </r>
  </si>
  <si>
    <t>CC(C)(C)C(=O)N(CCCCCCN1C[C@H](O)[C@@H](O)[C@H](O)[C@H]1CO)C2CCCCCC2</t>
  </si>
  <si>
    <r>
      <t>CCC(C)NC(=O)c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(CCCC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</si>
  <si>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NCC(c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cccs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</si>
  <si>
    <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4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</si>
  <si>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</si>
  <si>
    <r>
      <t>CO\N=C(/C(=O)OC)\c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CO\N=C(/C)\c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)C(F)(F)F</t>
    </r>
  </si>
  <si>
    <r>
      <t>CNCCC(Oc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)C(F)(F)F)c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</si>
  <si>
    <r>
      <t>CN(CCc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nc(nc(C)c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3</t>
    </r>
  </si>
  <si>
    <r>
      <t>O=C(Nc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cnnn</t>
    </r>
    <r>
      <rPr>
        <vertAlign val="subscript"/>
        <sz val="11"/>
        <color indexed="8"/>
        <rFont val="Calibri"/>
        <family val="2"/>
      </rPr>
      <t>4</t>
    </r>
  </si>
  <si>
    <r>
      <t>Sc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cc(Br)ccc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Cl)s</t>
    </r>
    <r>
      <rPr>
        <vertAlign val="subscript"/>
        <sz val="11"/>
        <color indexed="8"/>
        <rFont val="Calibri"/>
        <family val="2"/>
      </rPr>
      <t>1</t>
    </r>
  </si>
  <si>
    <r>
      <t>CO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CN(C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ccc(C#CC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(O)CN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)c(Cc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</si>
  <si>
    <r>
      <t>CC(=O)N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O)cc</t>
    </r>
    <r>
      <rPr>
        <vertAlign val="subscript"/>
        <sz val="11"/>
        <color indexed="8"/>
        <rFont val="Calibri"/>
        <family val="2"/>
      </rPr>
      <t>1</t>
    </r>
  </si>
  <si>
    <t>NCCC(O)C(=O)N[C@@H]1C[C@H](N)[C@@H](OC2O[C@H](CN)[C@@H](O)[C@H](O)[C@H]2O)[C@H](O)C1OC3O[C@H](CO)[C@@H](O)[C@H](N)[C@H]3O</t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</si>
  <si>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nc(C)c(c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</si>
  <si>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t>CCP(=[Au]S[C@H]1O[C@@H](COC(=O)C)[C@H](OC(=O)C)[C@@H](OC(=O)C)[C@@H]1OC(=O)C)(CC)CC</t>
  </si>
  <si>
    <t>CCCCCCCCCCCCCCCCOP(=O)([O-])OCC[N+](C)(C)C</t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</si>
  <si>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ncnc(Nc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cccc(F)c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)c(Cl)c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</si>
  <si>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cc(O)nc(n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</si>
  <si>
    <r>
      <t>CCOC(=O)c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noc(N)c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</si>
  <si>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c(C)cn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C(=O)N(C(C(C)C)C(=O)OC)C(=O)N(C)c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23</t>
    </r>
  </si>
  <si>
    <r>
      <t>CC(C)(C)c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O)s</t>
    </r>
    <r>
      <rPr>
        <vertAlign val="subscript"/>
        <sz val="11"/>
        <color indexed="8"/>
        <rFont val="Calibri"/>
        <family val="2"/>
      </rPr>
      <t>1</t>
    </r>
  </si>
  <si>
    <t>structure</t>
  </si>
  <si>
    <t>Structures highlighted in yellow = Single enantiomer but absolute configuration unknown as of today</t>
  </si>
  <si>
    <t>mm55</t>
  </si>
  <si>
    <t>MMV ID</t>
  </si>
  <si>
    <t>StasisBox_Plate1</t>
  </si>
  <si>
    <t>MMV1508127</t>
  </si>
  <si>
    <t>MMV690571</t>
  </si>
  <si>
    <t>MMV690772</t>
  </si>
  <si>
    <t>MMV690696</t>
  </si>
  <si>
    <t>MMV690501</t>
  </si>
  <si>
    <t>MMV690485</t>
  </si>
  <si>
    <t>MMV690582</t>
  </si>
  <si>
    <t>MMV690585</t>
  </si>
  <si>
    <t>MMV690738</t>
  </si>
  <si>
    <t>MMV690785</t>
  </si>
  <si>
    <t>MMV690565</t>
  </si>
  <si>
    <t>MMV690725</t>
  </si>
  <si>
    <t>MMV690750</t>
  </si>
  <si>
    <t>MMV690783</t>
  </si>
  <si>
    <t>MMV003444</t>
  </si>
  <si>
    <t>MMV690732</t>
  </si>
  <si>
    <t>MMV690702</t>
  </si>
  <si>
    <t>MMV690604</t>
  </si>
  <si>
    <t>MMV690568</t>
  </si>
  <si>
    <t>MMV690710</t>
  </si>
  <si>
    <t>MMV003462</t>
  </si>
  <si>
    <t>MMV690576</t>
  </si>
  <si>
    <t>MMV690561</t>
  </si>
  <si>
    <t>MMV690756</t>
  </si>
  <si>
    <t>MMV690698</t>
  </si>
  <si>
    <t>MMV690766</t>
  </si>
  <si>
    <t>MMV690707</t>
  </si>
  <si>
    <t>MMV690592</t>
  </si>
  <si>
    <t>MMV690586</t>
  </si>
  <si>
    <t>MMV690749</t>
  </si>
  <si>
    <t>MMV690755</t>
  </si>
  <si>
    <t>MMV690746</t>
  </si>
  <si>
    <t>MMV690740</t>
  </si>
  <si>
    <t>MMV690758</t>
  </si>
  <si>
    <t>MMV690778</t>
  </si>
  <si>
    <t>MMV690742</t>
  </si>
  <si>
    <t>MMV690784</t>
  </si>
  <si>
    <t>MMV690773</t>
  </si>
  <si>
    <t>MMV690717</t>
  </si>
  <si>
    <t>MMV690694</t>
  </si>
  <si>
    <t>MMV690761</t>
  </si>
  <si>
    <t>MMV690776</t>
  </si>
  <si>
    <t>MMV690734</t>
  </si>
  <si>
    <t>MMV690762</t>
  </si>
  <si>
    <t>MMV690764</t>
  </si>
  <si>
    <t>MMV690741</t>
  </si>
  <si>
    <t>MMV690752</t>
  </si>
  <si>
    <t>MMV640353</t>
  </si>
  <si>
    <t>MMV690590</t>
  </si>
  <si>
    <t>MMV690601</t>
  </si>
  <si>
    <t>MMV637810</t>
  </si>
  <si>
    <t>MMV690729</t>
  </si>
  <si>
    <t>MMV690733</t>
  </si>
  <si>
    <t>MMV690747</t>
  </si>
  <si>
    <t>MMV690691</t>
  </si>
  <si>
    <t>MMV551816</t>
  </si>
  <si>
    <t>MMV690786</t>
  </si>
  <si>
    <t>MMV690780</t>
  </si>
  <si>
    <t>MMV690777</t>
  </si>
  <si>
    <t>MMV001574</t>
  </si>
  <si>
    <t>MMV690577</t>
  </si>
  <si>
    <t>MMV690743</t>
  </si>
  <si>
    <t>MMV690782</t>
  </si>
  <si>
    <t>MMV690700</t>
  </si>
  <si>
    <t>MMV690579</t>
  </si>
  <si>
    <t>MMV690600</t>
  </si>
  <si>
    <t>MMV690596</t>
  </si>
  <si>
    <t>MMV690593</t>
  </si>
  <si>
    <t>MMV690714</t>
  </si>
  <si>
    <t>MMV690779</t>
  </si>
  <si>
    <t>MMV690570</t>
  </si>
  <si>
    <t>MMV690597</t>
  </si>
  <si>
    <t>MMV690589</t>
  </si>
  <si>
    <t>MMV690588</t>
  </si>
  <si>
    <t>MMV690728</t>
  </si>
  <si>
    <t>MMV690598</t>
  </si>
  <si>
    <t>MMV690759</t>
  </si>
  <si>
    <t>MMV690715</t>
  </si>
  <si>
    <t>MMV690488</t>
  </si>
  <si>
    <t>MMV690463</t>
  </si>
  <si>
    <t>StasisBox_Plate2</t>
  </si>
  <si>
    <t>MMV001940</t>
  </si>
  <si>
    <t>MMV690705</t>
  </si>
  <si>
    <t>MMV690748</t>
  </si>
  <si>
    <t>MMV690505</t>
  </si>
  <si>
    <t>MMV690753</t>
  </si>
  <si>
    <t>MMV550679</t>
  </si>
  <si>
    <t>MMV690697</t>
  </si>
  <si>
    <t>MMV690578</t>
  </si>
  <si>
    <t>MMV690632</t>
  </si>
  <si>
    <t>MMV690640</t>
  </si>
  <si>
    <t>MMV690723</t>
  </si>
  <si>
    <t>MMV690689</t>
  </si>
  <si>
    <t>MMV551860</t>
  </si>
  <si>
    <t>MMV690731</t>
  </si>
  <si>
    <t>MMV690767</t>
  </si>
  <si>
    <t>MMV690711</t>
  </si>
  <si>
    <t>MMV690751</t>
  </si>
  <si>
    <t>MMV690693</t>
  </si>
  <si>
    <t>MMV690633</t>
  </si>
  <si>
    <t>MMV675694</t>
  </si>
  <si>
    <t>MMV690695</t>
  </si>
  <si>
    <t>MMV690735</t>
  </si>
  <si>
    <t>MMV085494</t>
  </si>
  <si>
    <t>MMV690699</t>
  </si>
  <si>
    <t>MMV690768</t>
  </si>
  <si>
    <t>MMV690708</t>
  </si>
  <si>
    <t>MMV639972</t>
  </si>
  <si>
    <t>MMV690690</t>
  </si>
  <si>
    <t>MMV690634</t>
  </si>
  <si>
    <t>MMV690641</t>
  </si>
  <si>
    <t>MMV690737</t>
  </si>
  <si>
    <t>MMV690498</t>
  </si>
  <si>
    <t>MMV690726</t>
  </si>
  <si>
    <t>MMV690692</t>
  </si>
  <si>
    <t>MMV690781</t>
  </si>
  <si>
    <t>MMV690724</t>
  </si>
  <si>
    <t>MMV690580</t>
  </si>
  <si>
    <t>MMV690595</t>
  </si>
  <si>
    <t>MMV690635</t>
  </si>
  <si>
    <t>MMV690642</t>
  </si>
  <si>
    <t>MMV690774</t>
  </si>
  <si>
    <t>MMV690584</t>
  </si>
  <si>
    <t>MMV690460</t>
  </si>
  <si>
    <t>MMV690713</t>
  </si>
  <si>
    <t>MMV690574</t>
  </si>
  <si>
    <t>MMV690765</t>
  </si>
  <si>
    <t>MMV690569</t>
  </si>
  <si>
    <t>MMV690573</t>
  </si>
  <si>
    <t>MMV690636</t>
  </si>
  <si>
    <t>MMV690643</t>
  </si>
  <si>
    <t>MMV690567</t>
  </si>
  <si>
    <t>MMV011969</t>
  </si>
  <si>
    <t>MMV690583</t>
  </si>
  <si>
    <t>MMV690718</t>
  </si>
  <si>
    <t>MMV690572</t>
  </si>
  <si>
    <t>MMV690719</t>
  </si>
  <si>
    <t>MMV690594</t>
  </si>
  <si>
    <t>MMV641550</t>
  </si>
  <si>
    <t>MMV690637</t>
  </si>
  <si>
    <t>MMV428315</t>
  </si>
  <si>
    <t>MMV690647</t>
  </si>
  <si>
    <t>MMV690575</t>
  </si>
  <si>
    <t>MMV690712</t>
  </si>
  <si>
    <t>MMV002162</t>
  </si>
  <si>
    <t>MMV690720</t>
  </si>
  <si>
    <t>MMV690564</t>
  </si>
  <si>
    <t>MMV690502</t>
  </si>
  <si>
    <t>MMV690462</t>
  </si>
  <si>
    <t>MMV690638</t>
  </si>
  <si>
    <t>MMV690788</t>
  </si>
  <si>
    <t>MMV690727</t>
  </si>
  <si>
    <t>MMV690599</t>
  </si>
  <si>
    <t>MMV690730</t>
  </si>
  <si>
    <t>MMV690704</t>
  </si>
  <si>
    <t>MMV690739</t>
  </si>
  <si>
    <t>MMV690771</t>
  </si>
  <si>
    <t>MMV690763</t>
  </si>
  <si>
    <t>MMV690631</t>
  </si>
  <si>
    <t>MMV690639</t>
  </si>
  <si>
    <t>MMV690644</t>
  </si>
  <si>
    <t>StasisBox_Plate3</t>
  </si>
  <si>
    <t>MMV690667</t>
  </si>
  <si>
    <t>MMV1514112</t>
  </si>
  <si>
    <t>MMV1161976</t>
  </si>
  <si>
    <t>MMV690670</t>
  </si>
  <si>
    <t>MMV690559</t>
  </si>
  <si>
    <t>MMV003472</t>
  </si>
  <si>
    <t>MMV690467</t>
  </si>
  <si>
    <t>MMV690474</t>
  </si>
  <si>
    <t>MMV690481</t>
  </si>
  <si>
    <t>MMV003695</t>
  </si>
  <si>
    <t>MMV690685</t>
  </si>
  <si>
    <t>MMV690669</t>
  </si>
  <si>
    <t>MMV690652</t>
  </si>
  <si>
    <t>MMV690556</t>
  </si>
  <si>
    <t>MMV536420</t>
  </si>
  <si>
    <t>MMV003819</t>
  </si>
  <si>
    <t>MMV690468</t>
  </si>
  <si>
    <t>MMV690475</t>
  </si>
  <si>
    <t>MMV690482</t>
  </si>
  <si>
    <t>MMV690489</t>
  </si>
  <si>
    <t>MMV690668</t>
  </si>
  <si>
    <t>MMV690676</t>
  </si>
  <si>
    <t>MMV690682</t>
  </si>
  <si>
    <t>MMV690671</t>
  </si>
  <si>
    <t>MMV690663</t>
  </si>
  <si>
    <t>MMV001730</t>
  </si>
  <si>
    <t>MMV690469</t>
  </si>
  <si>
    <t>MMV690476</t>
  </si>
  <si>
    <t>MMV690483</t>
  </si>
  <si>
    <t>MMV690490</t>
  </si>
  <si>
    <t>MMV690678</t>
  </si>
  <si>
    <t>MMV690658</t>
  </si>
  <si>
    <t>MMV543818</t>
  </si>
  <si>
    <t>MMV690555</t>
  </si>
  <si>
    <t>MMV690674</t>
  </si>
  <si>
    <t>MMV003795</t>
  </si>
  <si>
    <t>MMV690470</t>
  </si>
  <si>
    <t>MMV690477</t>
  </si>
  <si>
    <t>MMV690484</t>
  </si>
  <si>
    <t>MMV690491</t>
  </si>
  <si>
    <t>MMV690660</t>
  </si>
  <si>
    <t>MMV690665</t>
  </si>
  <si>
    <t>MMV690681</t>
  </si>
  <si>
    <t>MMV690688</t>
  </si>
  <si>
    <t>MMV690654</t>
  </si>
  <si>
    <t>MMV690464</t>
  </si>
  <si>
    <t>MMV001758</t>
  </si>
  <si>
    <t>MMV690478</t>
  </si>
  <si>
    <t>MMV690486</t>
  </si>
  <si>
    <t>MMV690492</t>
  </si>
  <si>
    <t>MMV690623</t>
  </si>
  <si>
    <t>MMV690656</t>
  </si>
  <si>
    <t>MMV690677</t>
  </si>
  <si>
    <t>MMV690653</t>
  </si>
  <si>
    <t>MMV690680</t>
  </si>
  <si>
    <t>MMV002520</t>
  </si>
  <si>
    <t>MMV690471</t>
  </si>
  <si>
    <t>MMV002133</t>
  </si>
  <si>
    <t>MMV690457</t>
  </si>
  <si>
    <t>MMV690458</t>
  </si>
  <si>
    <t>MMV690648</t>
  </si>
  <si>
    <t>MMV690560</t>
  </si>
  <si>
    <t>MMV690672</t>
  </si>
  <si>
    <t>MMV346714</t>
  </si>
  <si>
    <t>MMV690661</t>
  </si>
  <si>
    <t>MMV690465</t>
  </si>
  <si>
    <t>MMV690472</t>
  </si>
  <si>
    <t>MMV690479</t>
  </si>
  <si>
    <t>MMV690487</t>
  </si>
  <si>
    <t>MMV690493</t>
  </si>
  <si>
    <t>MMV690687</t>
  </si>
  <si>
    <t>MMV690650</t>
  </si>
  <si>
    <t>MMV690558</t>
  </si>
  <si>
    <t>MMV690673</t>
  </si>
  <si>
    <t>MMV690557</t>
  </si>
  <si>
    <t>MMV690466</t>
  </si>
  <si>
    <t>MMV690473</t>
  </si>
  <si>
    <t>MMV690480</t>
  </si>
  <si>
    <t>MMV001568</t>
  </si>
  <si>
    <t>MMV002156</t>
  </si>
  <si>
    <t>StasisBox_Plate4</t>
  </si>
  <si>
    <t>MMV001818</t>
  </si>
  <si>
    <t>MMV001628</t>
  </si>
  <si>
    <t>MMV690515</t>
  </si>
  <si>
    <t>MMV690522</t>
  </si>
  <si>
    <t>MMV690529</t>
  </si>
  <si>
    <t>MMV638081</t>
  </si>
  <si>
    <t>MMV003775</t>
  </si>
  <si>
    <t>MMV690548</t>
  </si>
  <si>
    <t>MMV690553</t>
  </si>
  <si>
    <t>MMV690605</t>
  </si>
  <si>
    <t>MMV002163</t>
  </si>
  <si>
    <t>MMV690511</t>
  </si>
  <si>
    <t>MMV690516</t>
  </si>
  <si>
    <t>MMV690523</t>
  </si>
  <si>
    <t>MMV690530</t>
  </si>
  <si>
    <t>MMV690537</t>
  </si>
  <si>
    <t>MMV664071</t>
  </si>
  <si>
    <t>MMV690549</t>
  </si>
  <si>
    <t>MMV003846</t>
  </si>
  <si>
    <t>MMV690606</t>
  </si>
  <si>
    <t>MMV002014</t>
  </si>
  <si>
    <t>MMV003291</t>
  </si>
  <si>
    <t>MMV690517</t>
  </si>
  <si>
    <t>MMV690524</t>
  </si>
  <si>
    <t>MMV690531</t>
  </si>
  <si>
    <t>MMV690538</t>
  </si>
  <si>
    <t>MMV690543</t>
  </si>
  <si>
    <t>MMV690550</t>
  </si>
  <si>
    <t>MMV690562</t>
  </si>
  <si>
    <t>MMV690607</t>
  </si>
  <si>
    <t>MMV690508</t>
  </si>
  <si>
    <t>MMV001851</t>
  </si>
  <si>
    <t>MMV690518</t>
  </si>
  <si>
    <t>MMV690525</t>
  </si>
  <si>
    <t>MMV690532</t>
  </si>
  <si>
    <t>MMV001397</t>
  </si>
  <si>
    <t>MMV690544</t>
  </si>
  <si>
    <t>MMV639902</t>
  </si>
  <si>
    <t>MMV690563</t>
  </si>
  <si>
    <t>MMV690608</t>
  </si>
  <si>
    <t>MMV001606</t>
  </si>
  <si>
    <t>MMV009444</t>
  </si>
  <si>
    <t>MMV003660</t>
  </si>
  <si>
    <t>MMV690526</t>
  </si>
  <si>
    <t>MMV690533</t>
  </si>
  <si>
    <t>MMV690539</t>
  </si>
  <si>
    <t>MMV690545</t>
  </si>
  <si>
    <t>MMV690551</t>
  </si>
  <si>
    <t>MMV639058</t>
  </si>
  <si>
    <t>MMV662931</t>
  </si>
  <si>
    <t>MMV690509</t>
  </si>
  <si>
    <t>MMV690512</t>
  </si>
  <si>
    <t>MMV690519</t>
  </si>
  <si>
    <t>MMV079840</t>
  </si>
  <si>
    <t>MMV690534</t>
  </si>
  <si>
    <t>MMV690540</t>
  </si>
  <si>
    <t>MMV002503</t>
  </si>
  <si>
    <t>MMV690552</t>
  </si>
  <si>
    <t>MMV533728</t>
  </si>
  <si>
    <t>MMV690609</t>
  </si>
  <si>
    <t>MMV001644</t>
  </si>
  <si>
    <t>MMV690513</t>
  </si>
  <si>
    <t>MMV690520</t>
  </si>
  <si>
    <t>MMV690527</t>
  </si>
  <si>
    <t>MMV690535</t>
  </si>
  <si>
    <t>MMV690541</t>
  </si>
  <si>
    <t>MMV690546</t>
  </si>
  <si>
    <t>MMV003311</t>
  </si>
  <si>
    <t>MMV690602</t>
  </si>
  <si>
    <t>MMV001811</t>
  </si>
  <si>
    <t>MMV690510</t>
  </si>
  <si>
    <t>MMV690514</t>
  </si>
  <si>
    <t>MMV690521</t>
  </si>
  <si>
    <t>MMV690528</t>
  </si>
  <si>
    <t>MMV690536</t>
  </si>
  <si>
    <t>MMV690542</t>
  </si>
  <si>
    <t>MMV690547</t>
  </si>
  <si>
    <t>MMV001539</t>
  </si>
  <si>
    <t>MMV690603</t>
  </si>
  <si>
    <t>MMV690610</t>
  </si>
  <si>
    <t>StasisBox_Plate5</t>
  </si>
  <si>
    <t>MMV074566</t>
  </si>
  <si>
    <t>MMV690624</t>
  </si>
  <si>
    <t>MMV690503</t>
  </si>
  <si>
    <t>MMV690611</t>
  </si>
  <si>
    <t>MMV690679</t>
  </si>
  <si>
    <t>MMV690494</t>
  </si>
  <si>
    <t>MMV1516166</t>
  </si>
  <si>
    <t>MMV690645</t>
  </si>
  <si>
    <t>MMV690722</t>
  </si>
  <si>
    <t>MMV690709</t>
  </si>
  <si>
    <t>MMV690618</t>
  </si>
  <si>
    <t>MMV690625</t>
  </si>
  <si>
    <t>MMV690504</t>
  </si>
  <si>
    <t>MMV690612</t>
  </si>
  <si>
    <t>MMV690659</t>
  </si>
  <si>
    <t>MMV690495</t>
  </si>
  <si>
    <t>MMV690775</t>
  </si>
  <si>
    <t>MMV690664</t>
  </si>
  <si>
    <t>MMV690459</t>
  </si>
  <si>
    <t>MMV690744</t>
  </si>
  <si>
    <t>MMV690619</t>
  </si>
  <si>
    <t>MMV690626</t>
  </si>
  <si>
    <t>MMV637999</t>
  </si>
  <si>
    <t>MMV690613</t>
  </si>
  <si>
    <t>MMV690666</t>
  </si>
  <si>
    <t>MMV690496</t>
  </si>
  <si>
    <t>MMV690760</t>
  </si>
  <si>
    <t>MMV690655</t>
  </si>
  <si>
    <t>MMV690706</t>
  </si>
  <si>
    <t>MMV690745</t>
  </si>
  <si>
    <t>MMV690620</t>
  </si>
  <si>
    <t>MMV690627</t>
  </si>
  <si>
    <t>MMV002158</t>
  </si>
  <si>
    <t>MMV690614</t>
  </si>
  <si>
    <t>MMV1165108</t>
  </si>
  <si>
    <t>MMV690497</t>
  </si>
  <si>
    <t>MMV690736</t>
  </si>
  <si>
    <t>MMV690554</t>
  </si>
  <si>
    <t>MMV690581</t>
  </si>
  <si>
    <t>MMV690787</t>
  </si>
  <si>
    <t>MMV690621</t>
  </si>
  <si>
    <t>MMV690628</t>
  </si>
  <si>
    <t>MMV001776</t>
  </si>
  <si>
    <t>MMV690615</t>
  </si>
  <si>
    <t>MMV690683</t>
  </si>
  <si>
    <t>MMV010269</t>
  </si>
  <si>
    <t>MMV690587</t>
  </si>
  <si>
    <t>MMV690657</t>
  </si>
  <si>
    <t>MMV690754</t>
  </si>
  <si>
    <t>MMV690716</t>
  </si>
  <si>
    <t>MMV690622</t>
  </si>
  <si>
    <t>MMV690629</t>
  </si>
  <si>
    <t>MMV690506</t>
  </si>
  <si>
    <t>MMV690616</t>
  </si>
  <si>
    <t>MMV690686</t>
  </si>
  <si>
    <t>MMV690499</t>
  </si>
  <si>
    <t>MMV690461</t>
  </si>
  <si>
    <t>MMV690651</t>
  </si>
  <si>
    <t>MMV690769</t>
  </si>
  <si>
    <t>MMV690566</t>
  </si>
  <si>
    <t>MMV006357</t>
  </si>
  <si>
    <t>MMV690630</t>
  </si>
  <si>
    <t>MMV690507</t>
  </si>
  <si>
    <t>MMV690617</t>
  </si>
  <si>
    <t>MMV690649</t>
  </si>
  <si>
    <t>MMV690500</t>
  </si>
  <si>
    <t>MMV690770</t>
  </si>
  <si>
    <t>MMV690662</t>
  </si>
  <si>
    <t>MMV690701</t>
  </si>
  <si>
    <t>MMV690757</t>
  </si>
  <si>
    <t>MMV010530</t>
  </si>
  <si>
    <t>MMV690646</t>
  </si>
  <si>
    <t>MMV001550</t>
  </si>
  <si>
    <t>MMV583103</t>
  </si>
  <si>
    <t>MMV690675</t>
  </si>
  <si>
    <t>MMV550445</t>
  </si>
  <si>
    <t>MMV690721</t>
  </si>
  <si>
    <t>MMV690684</t>
  </si>
  <si>
    <t>MMV690591</t>
  </si>
  <si>
    <t>MMV690703</t>
  </si>
  <si>
    <t>&lt;0,004</t>
  </si>
  <si>
    <t>mm25</t>
  </si>
  <si>
    <t>mm36</t>
  </si>
  <si>
    <t>p1</t>
  </si>
  <si>
    <t>mm50</t>
  </si>
  <si>
    <t>mm68</t>
  </si>
  <si>
    <t>mm83</t>
  </si>
  <si>
    <t>MIC50</t>
  </si>
  <si>
    <t>&lt;0,007</t>
  </si>
  <si>
    <t>Compound</t>
  </si>
  <si>
    <t>100 μM</t>
  </si>
  <si>
    <t>25 μM</t>
  </si>
  <si>
    <t>EPL-BS0083</t>
  </si>
  <si>
    <t>EPL-BS0118</t>
  </si>
  <si>
    <t>EPL-BS0167</t>
  </si>
  <si>
    <t>EPL-BS0178</t>
  </si>
  <si>
    <t>EPL-BS0282</t>
  </si>
  <si>
    <t>EPL-BS0290</t>
  </si>
  <si>
    <t>EPL-BS0309</t>
  </si>
  <si>
    <t>EPL-BS0374</t>
  </si>
  <si>
    <t>EPL-BS0400</t>
  </si>
  <si>
    <t>EPL-BS0407</t>
  </si>
  <si>
    <t>EPL-BS0425</t>
  </si>
  <si>
    <t>EPL-BS0435</t>
  </si>
  <si>
    <t>EPL-BS0480</t>
  </si>
  <si>
    <t>EPL-BS0495</t>
  </si>
  <si>
    <t>EPL-BS0506</t>
  </si>
  <si>
    <t>EPL-BS0512</t>
  </si>
  <si>
    <t>EPL-BS0516</t>
  </si>
  <si>
    <t>EPL-BS0566</t>
  </si>
  <si>
    <t>EPL-BS0633</t>
  </si>
  <si>
    <t>EPL-BS0654</t>
  </si>
  <si>
    <t>EPL-BS0690</t>
  </si>
  <si>
    <t>EPL-BS0713</t>
  </si>
  <si>
    <t>EPL-BS0793</t>
  </si>
  <si>
    <t>EPL-BS0800</t>
  </si>
  <si>
    <t>EPL-BS0831</t>
  </si>
  <si>
    <t>EPL-BS0836</t>
  </si>
  <si>
    <t>EPL-BS0967</t>
  </si>
  <si>
    <t>EPL-BS1007</t>
  </si>
  <si>
    <t>EPL-BS1025</t>
  </si>
  <si>
    <t>EPL-BS1071</t>
  </si>
  <si>
    <t>EPL-BS1246</t>
  </si>
  <si>
    <t>EPL-BS1296</t>
  </si>
  <si>
    <t>EPL-BS1338</t>
  </si>
  <si>
    <r>
      <t>16</t>
    </r>
    <r>
      <rPr>
        <sz val="11"/>
        <color indexed="8"/>
        <rFont val="Calibri"/>
        <family val="2"/>
      </rPr>
      <t xml:space="preserve"> μM</t>
    </r>
  </si>
  <si>
    <r>
      <t xml:space="preserve">8 </t>
    </r>
    <r>
      <rPr>
        <sz val="11"/>
        <color indexed="8"/>
        <rFont val="Calibri"/>
        <family val="2"/>
      </rPr>
      <t>μM</t>
    </r>
  </si>
  <si>
    <r>
      <t>4</t>
    </r>
    <r>
      <rPr>
        <sz val="11"/>
        <color indexed="8"/>
        <rFont val="Calibri"/>
        <family val="2"/>
      </rPr>
      <t xml:space="preserve"> μM</t>
    </r>
  </si>
  <si>
    <r>
      <t>2</t>
    </r>
    <r>
      <rPr>
        <sz val="11"/>
        <color indexed="8"/>
        <rFont val="Calibri"/>
        <family val="2"/>
      </rPr>
      <t xml:space="preserve"> μM</t>
    </r>
  </si>
  <si>
    <r>
      <t>1</t>
    </r>
    <r>
      <rPr>
        <sz val="11"/>
        <color indexed="8"/>
        <rFont val="Calibri"/>
        <family val="2"/>
      </rPr>
      <t xml:space="preserve"> μM</t>
    </r>
  </si>
  <si>
    <r>
      <t>0.5</t>
    </r>
    <r>
      <rPr>
        <sz val="11"/>
        <color indexed="8"/>
        <rFont val="Calibri"/>
        <family val="2"/>
      </rPr>
      <t xml:space="preserve"> μM</t>
    </r>
  </si>
  <si>
    <r>
      <t>0.25</t>
    </r>
    <r>
      <rPr>
        <sz val="11"/>
        <color indexed="8"/>
        <rFont val="Calibri"/>
        <family val="2"/>
      </rPr>
      <t xml:space="preserve"> μM</t>
    </r>
  </si>
  <si>
    <r>
      <t>0.125</t>
    </r>
    <r>
      <rPr>
        <sz val="11"/>
        <color indexed="8"/>
        <rFont val="Calibri"/>
        <family val="2"/>
      </rPr>
      <t xml:space="preserve"> μM</t>
    </r>
  </si>
  <si>
    <r>
      <t>0.06</t>
    </r>
    <r>
      <rPr>
        <sz val="11"/>
        <color indexed="8"/>
        <rFont val="Calibri"/>
        <family val="2"/>
      </rPr>
      <t xml:space="preserve"> μM</t>
    </r>
  </si>
  <si>
    <r>
      <t>0.03</t>
    </r>
    <r>
      <rPr>
        <sz val="11"/>
        <color indexed="8"/>
        <rFont val="Calibri"/>
        <family val="2"/>
      </rPr>
      <t xml:space="preserve"> μM</t>
    </r>
  </si>
  <si>
    <t>moleclar formule</t>
  </si>
  <si>
    <t>C16H12ClN3O</t>
  </si>
  <si>
    <t>OC(c1ccc(Cl)cc1)(c2cccnc2)c3cncnc3</t>
  </si>
  <si>
    <t>C18H15Cl2NO</t>
  </si>
  <si>
    <t>Cn1cccc1C(O)(c2ccc(Cl)cc2)c3ccc(Cl)cc3</t>
  </si>
  <si>
    <t>C18H22ClN3</t>
  </si>
  <si>
    <t>CCN1CCN(CC1)C(c2ccc(Cl)cc2)c3cccnc3</t>
  </si>
  <si>
    <t>C19H13ClN2O</t>
  </si>
  <si>
    <t>OC(c1ccc(Cl)cc1)(c2cccnc2)c3ccccc3C#N</t>
  </si>
  <si>
    <t>C19H20ClN3</t>
  </si>
  <si>
    <t>Clc1ccc(cc1)C(CC2CCCCC2)(C#N)c3cnccn3</t>
  </si>
  <si>
    <t>C14H12F3N3O</t>
  </si>
  <si>
    <t>CC(=O)NC(c1ccc(cc1)C(F)(F)F)c2cnccn2</t>
  </si>
  <si>
    <t>C19H16F3N3O2S</t>
  </si>
  <si>
    <t>FC(F)(F)c1ccc(cc1)C(NS(=O)(=O)Cc2ccccc2)c3cnccn3</t>
  </si>
  <si>
    <t>C15H10Cl2N2OS</t>
  </si>
  <si>
    <t>OC(c1ccc(Cl)cc1)(c2cccnc2)c3cnc(Cl)s3</t>
  </si>
  <si>
    <t>C25H26ClN3O3</t>
  </si>
  <si>
    <t>CC(C)c1ccc(cc1)S(=O)(=O)N2CCN(CC2)C(c3ccc(Cl)cc3)c4cccnc4</t>
  </si>
  <si>
    <t>C20H25ClN4O</t>
  </si>
  <si>
    <t>CN(C)C(=O)N1CCC(CC1)NC(c2ccc(Cl)cc2)c3cccnc3</t>
  </si>
  <si>
    <t>C25H28ClN3O2S</t>
  </si>
  <si>
    <t>C23H21F5N4O2S</t>
  </si>
  <si>
    <t>C20H24F3N5O</t>
  </si>
  <si>
    <t>Fc1ccc(C(NC2CCN(CC2)S(=O)(=O)c3ccc(cc3)C(F)(F)F)c4cnccn4)c(F)c1</t>
  </si>
  <si>
    <t>CN(C)C(=O)N1CCC(CC1)NC(c2ccc(cc2)C(F)(F)F)c3cnccn3</t>
  </si>
  <si>
    <t>CCOC(=O)N1CCN(CC1)C(c2cccnc2)c3ccc(Cl)cc3F</t>
  </si>
  <si>
    <t>C19H21ClFN3O2</t>
  </si>
  <si>
    <t>C24H31ClN4O</t>
  </si>
  <si>
    <t>Clc1ccc(cc1)C(NC2CCN(CC2)C(=O)NC3CCCCC3)c4cccnc4</t>
  </si>
  <si>
    <t>CC(C)Oc1ccc(cc1)C(NC(=O)c2ccc(Cl)cc2)c3cccnc3</t>
  </si>
  <si>
    <t>C22H21ClN2O2</t>
  </si>
  <si>
    <t>C21H27ClN4O2</t>
  </si>
  <si>
    <t>CC(C)(C)OC(=O)NC1CCN(CC1)C(c2ccc(Cl)cc2)c3cncnc3</t>
  </si>
  <si>
    <t>C23H23F3N4O2</t>
  </si>
  <si>
    <t>Cc1cc([nH]n1)C(=O)NC2CCN(CC2)C(c3cncnc3)c4ccc(Cl)cc4F</t>
  </si>
  <si>
    <t>Fc1cc(Cl)ccc1C(NC2CCN(CC2)C(=O)c3cscn3)c4cccnc4</t>
  </si>
  <si>
    <t>C21H20ClFN4OS</t>
  </si>
  <si>
    <t>CS(=O)(=O)N1CCN(CC1)C(c2ccc(cc2)C(F)(F)F)c3cncnc3</t>
  </si>
  <si>
    <t>C17H19F3N4O2S</t>
  </si>
  <si>
    <t>C22H21N5OS</t>
  </si>
  <si>
    <t>Cc1ncsc1C(=O)N2CCN(CC2)C(c3ccc(cc3)C#N)c4cccnc4</t>
  </si>
  <si>
    <t>O=C(NC1CCN(CC1)C(c2ccc(cc2)C#N)c3cccnc3)c4oncc4</t>
  </si>
  <si>
    <t>C20H12F4N2O</t>
  </si>
  <si>
    <t>OC(c1ccc(cc1)C(F)(F)F)(c2cccnc2)c3ccc(cc3F)C#N</t>
  </si>
  <si>
    <t>C23H20F3N3O</t>
  </si>
  <si>
    <t>Cc1onc(C)c1C(=O)N2CCC(CC2)N(c3ccc(cc3)C(F)(F)F)c4cccnc4</t>
  </si>
  <si>
    <t>FC(F)(F)c1ccc(cc1)C(NC2CN(C2)C(=O)c3ccccc3)c4cccnc4</t>
  </si>
  <si>
    <t>C23H20F6N4</t>
  </si>
  <si>
    <t>FC(F)(F)c1ccc(cc1)N(C2CCN(CC2)c3ccc(cn3)C(F)(F)F)c4cccnc4</t>
  </si>
  <si>
    <t>CC(=O)N(CC1CCN(CC1)c2ccc(cc2)C(F)(F)F)c3cccnc3</t>
  </si>
  <si>
    <t>C21H26N4O</t>
  </si>
  <si>
    <t>C20H22F3N3O</t>
  </si>
  <si>
    <t>CC(C)(O)CN1CCC(CC1)N(c2ccc(cc2)C#N)c3cccnc3</t>
  </si>
  <si>
    <t>C24H21ClF3N3O</t>
  </si>
  <si>
    <t>FC(F)(F)c1ccc(cc1)N2CCN(CC2)C(=O)C(c3ccc(Cl)cc3)c4cccnc4</t>
  </si>
  <si>
    <t>C25H24N4O3S</t>
  </si>
  <si>
    <t>C23H26N4O3</t>
  </si>
  <si>
    <t>CC(C)(C)OC(=O)N1CCN(CC1)C(=O)C(c2ccc(cc2)C#N)c3cccnc3</t>
  </si>
  <si>
    <t>CS(=O)(=O)c1ccc(cc1)N2CCN(CC2)C(=O)C(c3ccc(cc3)C#N)c4cccnc4</t>
  </si>
  <si>
    <t>C23H22F3N3OS</t>
  </si>
  <si>
    <t>FC(F)(F)c1ccc(cc1)C(NC2CCN(CC2)C(=O)c3ccccc3)c4cncs4</t>
  </si>
  <si>
    <t>Cc1noc(n1)N2CCN(CC2)C(c3cncnc3)c4ccc(cc4F)C(F)(F)F</t>
  </si>
  <si>
    <t>EPL-BS0729</t>
  </si>
  <si>
    <t>C19H18F4N6O</t>
  </si>
  <si>
    <t>EPL-BS0593</t>
  </si>
  <si>
    <t>C21H22ClFN6O</t>
  </si>
  <si>
    <t>mm13</t>
  </si>
  <si>
    <t>mm14</t>
  </si>
  <si>
    <t>mm26</t>
  </si>
  <si>
    <t>mm30</t>
  </si>
  <si>
    <t>mm41</t>
  </si>
  <si>
    <t>mm45</t>
  </si>
  <si>
    <t>mm49</t>
  </si>
  <si>
    <t>mm54</t>
  </si>
  <si>
    <t>MIC (uM)</t>
  </si>
  <si>
    <t>&gt;16</t>
  </si>
  <si>
    <r>
      <t xml:space="preserve">In vivo efficacy in </t>
    </r>
    <r>
      <rPr>
        <i/>
        <sz val="11"/>
        <color indexed="8"/>
        <rFont val="Calibri"/>
        <family val="2"/>
      </rPr>
      <t>galleria mellonella l</t>
    </r>
    <r>
      <rPr>
        <sz val="11"/>
        <color theme="1"/>
        <rFont val="Calibri"/>
        <family val="2"/>
        <scheme val="minor"/>
      </rPr>
      <t>arvae (20 uM/larvae)</t>
    </r>
  </si>
  <si>
    <t>Surival %</t>
  </si>
  <si>
    <t>p-value (Log-Rank)</t>
  </si>
  <si>
    <t>Enhanced survival compared to PBS treated control</t>
  </si>
  <si>
    <t>yes</t>
  </si>
  <si>
    <t>no</t>
  </si>
  <si>
    <t>&lt;0,0001</t>
  </si>
  <si>
    <t>O=C(COCCN1CCN(CC1)C(C2=CC=CC=C2)C3=CC=C(Cl)C=C3)O.[H]Cl.[H]Cl</t>
  </si>
  <si>
    <t>C21H27Cl3N2O3</t>
  </si>
  <si>
    <t>HPDCeterizineHCl</t>
  </si>
  <si>
    <t>HPD3-4</t>
  </si>
  <si>
    <t>HPD8-1</t>
  </si>
  <si>
    <t>HPD9-1</t>
  </si>
  <si>
    <t>HPD10-1, EPL-BS0800</t>
  </si>
  <si>
    <t>HPD12-1</t>
  </si>
  <si>
    <t>HPD14-1, EPL-BS0495</t>
  </si>
  <si>
    <t>C19H13BrF3NO</t>
  </si>
  <si>
    <t>C20H13F3N2O</t>
  </si>
  <si>
    <t>C19H12BrF4NO</t>
  </si>
  <si>
    <t>C21H25ClFN3O2</t>
  </si>
  <si>
    <t>BrC1=CC=C(C(C2=CC=C(C(F)(F)F)C=C2)(O)C3=CN=CC=C3)C=C1</t>
  </si>
  <si>
    <t>OC(C1=CN=CC=C1)(C2=CC=C(C(F)(F)F)C=C2)C3=CC=C(C#N)C=C3</t>
  </si>
  <si>
    <t>BrC1=CC=C(C(C2=CC=C(C(F)(F)F)C=C2)(O)C3=CN=CC=C3)C(F)=C1</t>
  </si>
  <si>
    <t>FC1=CC(C#N)=CC=C1C(C2=CC=C(C(F)(F)F)C=C2)(O)C3=CN=CC=C3</t>
  </si>
  <si>
    <t>FC1=CC(Cl)=CC=C1C(N2CCN(C(OC(C)(C)C)=O)CC2)C3=CC=CN=C3</t>
  </si>
  <si>
    <t>FC1=CC(Cl)=CC=C1C(N2CCN(C(OCC)=O)CC2)C3=CC=CN=C3</t>
  </si>
  <si>
    <r>
      <t xml:space="preserve">In vivo efficacy in </t>
    </r>
    <r>
      <rPr>
        <i/>
        <sz val="11"/>
        <color indexed="8"/>
        <rFont val="Calibri"/>
        <family val="2"/>
      </rPr>
      <t>galleria mellonella l</t>
    </r>
    <r>
      <rPr>
        <sz val="11"/>
        <color theme="1"/>
        <rFont val="Calibri"/>
        <family val="2"/>
        <scheme val="minor"/>
      </rPr>
      <t>arvae (20 uM/larvae)</t>
    </r>
  </si>
  <si>
    <t>ND</t>
  </si>
  <si>
    <t>100A</t>
  </si>
  <si>
    <t>100b</t>
  </si>
  <si>
    <t>100 gem</t>
  </si>
  <si>
    <t>stdev</t>
  </si>
  <si>
    <t>100B</t>
  </si>
  <si>
    <t>Rack</t>
  </si>
  <si>
    <t>Position</t>
  </si>
  <si>
    <t>PathogenBox_PlateA</t>
  </si>
  <si>
    <t>A02</t>
  </si>
  <si>
    <t>MMV676155-01</t>
  </si>
  <si>
    <t>A03</t>
  </si>
  <si>
    <t>MMV688472</t>
  </si>
  <si>
    <t>MMV688472-01</t>
  </si>
  <si>
    <t>A04</t>
  </si>
  <si>
    <t>MMV688416</t>
  </si>
  <si>
    <t>MMV688416-01</t>
  </si>
  <si>
    <t>A05</t>
  </si>
  <si>
    <t>MMV689758</t>
  </si>
  <si>
    <t>MMV689758-01</t>
  </si>
  <si>
    <t>A06</t>
  </si>
  <si>
    <t>MMV688796</t>
  </si>
  <si>
    <t>MMV688796-01</t>
  </si>
  <si>
    <t>A07</t>
  </si>
  <si>
    <t>MMV676526</t>
  </si>
  <si>
    <t>MMV676526-01</t>
  </si>
  <si>
    <t>A08</t>
  </si>
  <si>
    <t>MMV688553</t>
  </si>
  <si>
    <t>MMV688553-01</t>
  </si>
  <si>
    <t>A09</t>
  </si>
  <si>
    <t>MMV676501</t>
  </si>
  <si>
    <t>MMV676501-01</t>
  </si>
  <si>
    <t>A10</t>
  </si>
  <si>
    <t>MMV676449</t>
  </si>
  <si>
    <t>MMV676449-01</t>
  </si>
  <si>
    <t>A11</t>
  </si>
  <si>
    <t>MMV676412</t>
  </si>
  <si>
    <t>MMV676412-01</t>
  </si>
  <si>
    <t>B02</t>
  </si>
  <si>
    <t>MMV1110498</t>
  </si>
  <si>
    <t>MMV1110498-01</t>
  </si>
  <si>
    <t>B03</t>
  </si>
  <si>
    <t>MMV676285-01</t>
  </si>
  <si>
    <t>B04</t>
  </si>
  <si>
    <t>MMV688889</t>
  </si>
  <si>
    <t>MMV688889-01</t>
  </si>
  <si>
    <t>B05</t>
  </si>
  <si>
    <t>MMV688776</t>
  </si>
  <si>
    <t>MMV688776-01</t>
  </si>
  <si>
    <t>B06</t>
  </si>
  <si>
    <t>MMV688934</t>
  </si>
  <si>
    <t>MMV688934-01</t>
  </si>
  <si>
    <t>B07</t>
  </si>
  <si>
    <t>MMV676389</t>
  </si>
  <si>
    <t>MMV676389-02</t>
  </si>
  <si>
    <t>B08</t>
  </si>
  <si>
    <t>MMV676603</t>
  </si>
  <si>
    <t>MMV676603-01</t>
  </si>
  <si>
    <t>B09</t>
  </si>
  <si>
    <t>MMV676401</t>
  </si>
  <si>
    <t>MMV676401-01</t>
  </si>
  <si>
    <t>B10</t>
  </si>
  <si>
    <t>MMV676498-01</t>
  </si>
  <si>
    <t>B11</t>
  </si>
  <si>
    <t>MMV676477</t>
  </si>
  <si>
    <t>MMV676477-01</t>
  </si>
  <si>
    <t>C02</t>
  </si>
  <si>
    <t>MMV676352-01</t>
  </si>
  <si>
    <t>C03</t>
  </si>
  <si>
    <t>MMV688548</t>
  </si>
  <si>
    <t>MMV688548-01</t>
  </si>
  <si>
    <t>C04</t>
  </si>
  <si>
    <t>MMV688888</t>
  </si>
  <si>
    <t>MMV688888-01</t>
  </si>
  <si>
    <t>C05</t>
  </si>
  <si>
    <t>MMV690028</t>
  </si>
  <si>
    <t>MMV690028-02</t>
  </si>
  <si>
    <t>C06</t>
  </si>
  <si>
    <t>MMV688943</t>
  </si>
  <si>
    <t>MMV688943-01</t>
  </si>
  <si>
    <t>C07</t>
  </si>
  <si>
    <t>MMV676545-01</t>
  </si>
  <si>
    <t>C08</t>
  </si>
  <si>
    <t>MMV676584</t>
  </si>
  <si>
    <t>MMV676584-01</t>
  </si>
  <si>
    <t>C09</t>
  </si>
  <si>
    <t>MMV676439</t>
  </si>
  <si>
    <t>MMV676439-01</t>
  </si>
  <si>
    <t>C10</t>
  </si>
  <si>
    <t>MMV676395</t>
  </si>
  <si>
    <t>MMV676395-01</t>
  </si>
  <si>
    <t>C11</t>
  </si>
  <si>
    <t>MMV676379</t>
  </si>
  <si>
    <t>MMV676379-01</t>
  </si>
  <si>
    <t>D02</t>
  </si>
  <si>
    <t>MMV687762</t>
  </si>
  <si>
    <t>MMV687762-01</t>
  </si>
  <si>
    <t>D03</t>
  </si>
  <si>
    <t>MMV1028806</t>
  </si>
  <si>
    <t>MMV1028806-03</t>
  </si>
  <si>
    <t>D04</t>
  </si>
  <si>
    <t>MMV661713</t>
  </si>
  <si>
    <t>MMV661713-01</t>
  </si>
  <si>
    <t>D05</t>
  </si>
  <si>
    <t>MMV688793</t>
  </si>
  <si>
    <t>MMV688793-01</t>
  </si>
  <si>
    <t>D06</t>
  </si>
  <si>
    <t>MMV688942</t>
  </si>
  <si>
    <t>MMV688942-01</t>
  </si>
  <si>
    <t>D07</t>
  </si>
  <si>
    <t>MMV688554</t>
  </si>
  <si>
    <t>MMV688554-01</t>
  </si>
  <si>
    <t>D08</t>
  </si>
  <si>
    <t>MMV676555</t>
  </si>
  <si>
    <t>MMV676555-01</t>
  </si>
  <si>
    <t>D09</t>
  </si>
  <si>
    <t>MMV676383</t>
  </si>
  <si>
    <t>MMV676383-01</t>
  </si>
  <si>
    <t>D10</t>
  </si>
  <si>
    <t>MMV676444</t>
  </si>
  <si>
    <t>MMV676444-01</t>
  </si>
  <si>
    <t>D11</t>
  </si>
  <si>
    <t>MMV676409</t>
  </si>
  <si>
    <t>MMV676409-01</t>
  </si>
  <si>
    <t>E02</t>
  </si>
  <si>
    <t>MMV688514</t>
  </si>
  <si>
    <t>MMV688514-02</t>
  </si>
  <si>
    <t>E03</t>
  </si>
  <si>
    <t>MMV676350</t>
  </si>
  <si>
    <t>MMV676350-01</t>
  </si>
  <si>
    <t>E04</t>
  </si>
  <si>
    <t>MMV553002</t>
  </si>
  <si>
    <t>MMV553002-01</t>
  </si>
  <si>
    <t>E05</t>
  </si>
  <si>
    <t>MMV688797</t>
  </si>
  <si>
    <t>MMV688797-01</t>
  </si>
  <si>
    <t>E06</t>
  </si>
  <si>
    <t>MMV688756</t>
  </si>
  <si>
    <t>MMV688756-01</t>
  </si>
  <si>
    <t>E07</t>
  </si>
  <si>
    <t>MMV676495-01</t>
  </si>
  <si>
    <t>E08</t>
  </si>
  <si>
    <t>MMV676431</t>
  </si>
  <si>
    <t>MMV676431-01</t>
  </si>
  <si>
    <t>E09</t>
  </si>
  <si>
    <t>MMV676571</t>
  </si>
  <si>
    <t>MMV676571-01</t>
  </si>
  <si>
    <t>E10</t>
  </si>
  <si>
    <t>MMV676445</t>
  </si>
  <si>
    <t>MMV676445-01</t>
  </si>
  <si>
    <t>E11</t>
  </si>
  <si>
    <t>MMV676589</t>
  </si>
  <si>
    <t>MMV676589-01</t>
  </si>
  <si>
    <t>F02</t>
  </si>
  <si>
    <t>MMV676354-01</t>
  </si>
  <si>
    <t>F03</t>
  </si>
  <si>
    <t>MMV688471</t>
  </si>
  <si>
    <t>MMV688471-01</t>
  </si>
  <si>
    <t>F04</t>
  </si>
  <si>
    <t>MMV676388</t>
  </si>
  <si>
    <t>MMV676388-01</t>
  </si>
  <si>
    <t>F05</t>
  </si>
  <si>
    <t>MMV202553</t>
  </si>
  <si>
    <t>MMV202553-01</t>
  </si>
  <si>
    <t>F06</t>
  </si>
  <si>
    <t>MMV688936</t>
  </si>
  <si>
    <t>MMV688936-01</t>
  </si>
  <si>
    <t>F07</t>
  </si>
  <si>
    <t>MMV676476</t>
  </si>
  <si>
    <t>MMV676476-01</t>
  </si>
  <si>
    <t>F08</t>
  </si>
  <si>
    <t>MMV676377</t>
  </si>
  <si>
    <t>MMV676377-01</t>
  </si>
  <si>
    <t>F09</t>
  </si>
  <si>
    <t>MMV676406</t>
  </si>
  <si>
    <t>MMV676406-01</t>
  </si>
  <si>
    <t>F10</t>
  </si>
  <si>
    <t>MMV676461</t>
  </si>
  <si>
    <t>MMV676461-01</t>
  </si>
  <si>
    <t>F11</t>
  </si>
  <si>
    <t>MMV676509</t>
  </si>
  <si>
    <t>MMV676509-01</t>
  </si>
  <si>
    <t>G02</t>
  </si>
  <si>
    <t>MMV688470</t>
  </si>
  <si>
    <t>MMV688470-01</t>
  </si>
  <si>
    <t>G03</t>
  </si>
  <si>
    <t>MMV688704</t>
  </si>
  <si>
    <t>MMV688704-02</t>
  </si>
  <si>
    <t>G04</t>
  </si>
  <si>
    <t>MMV188296</t>
  </si>
  <si>
    <t>MMV188296-01</t>
  </si>
  <si>
    <t>G05</t>
  </si>
  <si>
    <t>MMV688958</t>
  </si>
  <si>
    <t>MMV688958-01</t>
  </si>
  <si>
    <t>G06</t>
  </si>
  <si>
    <t>MMV676533-01</t>
  </si>
  <si>
    <t>G07</t>
  </si>
  <si>
    <t>MMV676558</t>
  </si>
  <si>
    <t>MMV676558-01</t>
  </si>
  <si>
    <t>G08</t>
  </si>
  <si>
    <t>MMV688555</t>
  </si>
  <si>
    <t>MMV688555-01</t>
  </si>
  <si>
    <t>G09</t>
  </si>
  <si>
    <t>MMV676597</t>
  </si>
  <si>
    <t>MMV676597-01</t>
  </si>
  <si>
    <t>G10</t>
  </si>
  <si>
    <t>MMV676588</t>
  </si>
  <si>
    <t>MMV676588-01</t>
  </si>
  <si>
    <t>G11</t>
  </si>
  <si>
    <t>MMV676554</t>
  </si>
  <si>
    <t>MMV676554-01</t>
  </si>
  <si>
    <t>H02</t>
  </si>
  <si>
    <t>MMV688350</t>
  </si>
  <si>
    <t>MMV688350-02</t>
  </si>
  <si>
    <t>H03</t>
  </si>
  <si>
    <t>MMV688360</t>
  </si>
  <si>
    <t>MMV688360-02</t>
  </si>
  <si>
    <t>H04</t>
  </si>
  <si>
    <t>MMV688777-01</t>
  </si>
  <si>
    <t>H05</t>
  </si>
  <si>
    <t>MMV688798</t>
  </si>
  <si>
    <t>MMV688798-01</t>
  </si>
  <si>
    <t>H06</t>
  </si>
  <si>
    <t>MMV676539</t>
  </si>
  <si>
    <t>MMV676539-01</t>
  </si>
  <si>
    <t>H07</t>
  </si>
  <si>
    <t>MMV676392-01</t>
  </si>
  <si>
    <t>H08</t>
  </si>
  <si>
    <t>MMV676474</t>
  </si>
  <si>
    <t>MMV676474-01</t>
  </si>
  <si>
    <t>H09</t>
  </si>
  <si>
    <t>MMV676415-01</t>
  </si>
  <si>
    <t>H10</t>
  </si>
  <si>
    <t>MMV676520</t>
  </si>
  <si>
    <t>MMV676520-01</t>
  </si>
  <si>
    <t>H11</t>
  </si>
  <si>
    <t>MMV676512</t>
  </si>
  <si>
    <t>MMV676512-01</t>
  </si>
  <si>
    <t>PathogenBox_PlateB</t>
  </si>
  <si>
    <t>MMV676480</t>
  </si>
  <si>
    <t>MMV676480-01</t>
  </si>
  <si>
    <t>MMV652003</t>
  </si>
  <si>
    <t>MMV652003-01</t>
  </si>
  <si>
    <t>MMV688993-01</t>
  </si>
  <si>
    <t>MMV688854</t>
  </si>
  <si>
    <t>MMV688854-01</t>
  </si>
  <si>
    <t>MMV676525-01</t>
  </si>
  <si>
    <t>MMV676548-01</t>
  </si>
  <si>
    <t>MMV676436-01</t>
  </si>
  <si>
    <t>MMV676408-01</t>
  </si>
  <si>
    <t>MMV688761</t>
  </si>
  <si>
    <t>MMV688761-01</t>
  </si>
  <si>
    <t>MMV676446-02</t>
  </si>
  <si>
    <t>MMV676604</t>
  </si>
  <si>
    <t>MMV676604-01</t>
  </si>
  <si>
    <t>MMV002529</t>
  </si>
  <si>
    <t>MMV002529-01</t>
  </si>
  <si>
    <t>MMV687776</t>
  </si>
  <si>
    <t>MMV687776-01</t>
  </si>
  <si>
    <t>MMV687800</t>
  </si>
  <si>
    <t>MMV687800-02</t>
  </si>
  <si>
    <t>MMV020982</t>
  </si>
  <si>
    <t>MMV020982-02</t>
  </si>
  <si>
    <t>MMV676455-01</t>
  </si>
  <si>
    <t>MMV676605</t>
  </si>
  <si>
    <t>MMV676605-01</t>
  </si>
  <si>
    <t>MMV676494-01</t>
  </si>
  <si>
    <t>MMV021057</t>
  </si>
  <si>
    <t>MMV021057-01</t>
  </si>
  <si>
    <t>MMV690027</t>
  </si>
  <si>
    <t>MMV690027-01</t>
  </si>
  <si>
    <t>MMV676600</t>
  </si>
  <si>
    <t>MMV676600-01</t>
  </si>
  <si>
    <t>MMV676382</t>
  </si>
  <si>
    <t>MMV676382-01</t>
  </si>
  <si>
    <t>MMV001625</t>
  </si>
  <si>
    <t>MMV001625-01</t>
  </si>
  <si>
    <t>MMV001493</t>
  </si>
  <si>
    <t>MMV001493-01</t>
  </si>
  <si>
    <t>MMV676441-01</t>
  </si>
  <si>
    <t>MMV676514-01</t>
  </si>
  <si>
    <t>MMV676544-01</t>
  </si>
  <si>
    <t>MMV676410-01</t>
  </si>
  <si>
    <t>MMV688763</t>
  </si>
  <si>
    <t>MMV688763-01</t>
  </si>
  <si>
    <t>MMV676507-02</t>
  </si>
  <si>
    <t>MMV688995-01</t>
  </si>
  <si>
    <t>MMV676536</t>
  </si>
  <si>
    <t>MMV676536-01</t>
  </si>
  <si>
    <t>MMV000063</t>
  </si>
  <si>
    <t>MMV000063-01</t>
  </si>
  <si>
    <t>MMV689255</t>
  </si>
  <si>
    <t>MMV689255-01</t>
  </si>
  <si>
    <t>MMV676374-01</t>
  </si>
  <si>
    <t>MMV676516-01</t>
  </si>
  <si>
    <t>MMV676419-01</t>
  </si>
  <si>
    <t>MMV676594-01</t>
  </si>
  <si>
    <t>MMV688762</t>
  </si>
  <si>
    <t>MMV688762-01</t>
  </si>
  <si>
    <t>MMV676386</t>
  </si>
  <si>
    <t>25A</t>
  </si>
  <si>
    <t>25B</t>
  </si>
  <si>
    <t>25mean</t>
  </si>
  <si>
    <t>IC50 mean</t>
  </si>
  <si>
    <t>IC90 mean</t>
  </si>
  <si>
    <t>MMV676386-02</t>
  </si>
  <si>
    <t>MMV688773</t>
  </si>
  <si>
    <t>MMV688773-01</t>
  </si>
  <si>
    <t>MMV688996-01</t>
  </si>
  <si>
    <t>MMV687775</t>
  </si>
  <si>
    <t>MMV687775-01</t>
  </si>
  <si>
    <t>MMV002817</t>
  </si>
  <si>
    <t>MMV002817-01</t>
  </si>
  <si>
    <t>MMV676442</t>
  </si>
  <si>
    <t>MMV676442-01</t>
  </si>
  <si>
    <t>MMV676513-01</t>
  </si>
  <si>
    <t>MMV676529-01</t>
  </si>
  <si>
    <t>MMV676425-01</t>
  </si>
  <si>
    <t>MMV560185</t>
  </si>
  <si>
    <t>MMV560185-01</t>
  </si>
  <si>
    <t>MMV676451-02</t>
  </si>
  <si>
    <t>MMV688774</t>
  </si>
  <si>
    <t>MMV688774-01</t>
  </si>
  <si>
    <t>MMV689212-01</t>
  </si>
  <si>
    <t>MMV689213-01</t>
  </si>
  <si>
    <t>MMV688853</t>
  </si>
  <si>
    <t>MMV688853-01</t>
  </si>
  <si>
    <t>MMV676518-01</t>
  </si>
  <si>
    <t>MMV676537-01</t>
  </si>
  <si>
    <t>MMV676528</t>
  </si>
  <si>
    <t>MMV676528-01</t>
  </si>
  <si>
    <t>MMV676511-01</t>
  </si>
  <si>
    <t>MMV676559-02</t>
  </si>
  <si>
    <t>MMV676508-02</t>
  </si>
  <si>
    <t>MMV688991</t>
  </si>
  <si>
    <t>MMV688991-01</t>
  </si>
  <si>
    <t>MMV687801</t>
  </si>
  <si>
    <t>MMV687801-01</t>
  </si>
  <si>
    <t>MMV689480</t>
  </si>
  <si>
    <t>MMV689480-01</t>
  </si>
  <si>
    <t>MMV003152</t>
  </si>
  <si>
    <t>MMV003152-01</t>
  </si>
  <si>
    <t>MMV676473-01</t>
  </si>
  <si>
    <t>MMV676542-01</t>
  </si>
  <si>
    <t>MMV676459-01</t>
  </si>
  <si>
    <t>MMV688768</t>
  </si>
  <si>
    <t>MMV688768-01</t>
  </si>
  <si>
    <t>MMV000023</t>
  </si>
  <si>
    <t>MMV000023-01</t>
  </si>
  <si>
    <t>MMV676602</t>
  </si>
  <si>
    <t>MMV676602-01</t>
  </si>
  <si>
    <t>MMV688989-01</t>
  </si>
  <si>
    <t>MMV687803</t>
  </si>
  <si>
    <t>MMV687803-01</t>
  </si>
  <si>
    <t>MMV668727</t>
  </si>
  <si>
    <t>MMV668727-01</t>
  </si>
  <si>
    <t>MMV676552-01</t>
  </si>
  <si>
    <t>MMV676581-01</t>
  </si>
  <si>
    <t>MMV676458-01</t>
  </si>
  <si>
    <t>MMV676531-01</t>
  </si>
  <si>
    <t>MMV676380</t>
  </si>
  <si>
    <t>MMV676380-02</t>
  </si>
  <si>
    <t>MMV688994</t>
  </si>
  <si>
    <t>MMV688994-01</t>
  </si>
  <si>
    <t>PathogenBox_PlateC</t>
  </si>
  <si>
    <t>MMV675997</t>
  </si>
  <si>
    <t>MMV675997-01</t>
  </si>
  <si>
    <t>MMV676204</t>
  </si>
  <si>
    <t>MMV676204-01</t>
  </si>
  <si>
    <t>MMV687239</t>
  </si>
  <si>
    <t>MMV687239-01</t>
  </si>
  <si>
    <t>MMV688122</t>
  </si>
  <si>
    <t>MMV688122-01</t>
  </si>
  <si>
    <t>MMV688852</t>
  </si>
  <si>
    <t>MMV688852-01</t>
  </si>
  <si>
    <t>MMV687145</t>
  </si>
  <si>
    <t>MMV687145-01</t>
  </si>
  <si>
    <t>MMV688327</t>
  </si>
  <si>
    <t>MMV688327-02</t>
  </si>
  <si>
    <t>MMV687757-02</t>
  </si>
  <si>
    <t>MMV595321</t>
  </si>
  <si>
    <t>MMV595321-01</t>
  </si>
  <si>
    <t>MMV687747</t>
  </si>
  <si>
    <t>MMV687747-01</t>
  </si>
  <si>
    <t>MMV020388</t>
  </si>
  <si>
    <t>MMV020388-02</t>
  </si>
  <si>
    <t>MMV688547</t>
  </si>
  <si>
    <t>MMV688547-01</t>
  </si>
  <si>
    <t>MMV688466</t>
  </si>
  <si>
    <t>MMV688466-01</t>
  </si>
  <si>
    <t>MMV687749</t>
  </si>
  <si>
    <t>MMV687749-01</t>
  </si>
  <si>
    <t>MMV688846</t>
  </si>
  <si>
    <t>MMV688846-01</t>
  </si>
  <si>
    <t>MMV054312</t>
  </si>
  <si>
    <t>MMV054312-01</t>
  </si>
  <si>
    <t>MMV689060</t>
  </si>
  <si>
    <t>MMV689060-01</t>
  </si>
  <si>
    <t>MMV689061</t>
  </si>
  <si>
    <t>MMV689061-01</t>
  </si>
  <si>
    <t>MMV689028</t>
  </si>
  <si>
    <t>MMV689028-01</t>
  </si>
  <si>
    <t>MMV688371</t>
  </si>
  <si>
    <t>MMV688371-02</t>
  </si>
  <si>
    <t>MMV688508</t>
  </si>
  <si>
    <t>MMV688508-02</t>
  </si>
  <si>
    <t>MMV688283</t>
  </si>
  <si>
    <t>MMV688283-01</t>
  </si>
  <si>
    <t>MMV687243</t>
  </si>
  <si>
    <t>MMV687243-01</t>
  </si>
  <si>
    <t>MMV687730</t>
  </si>
  <si>
    <t>MMV687730-01</t>
  </si>
  <si>
    <t>MMV687251</t>
  </si>
  <si>
    <t>MMV687251-01</t>
  </si>
  <si>
    <t>MMV687254</t>
  </si>
  <si>
    <t>MMV687254-01</t>
  </si>
  <si>
    <t>MMV688509</t>
  </si>
  <si>
    <t>MMV688509-02</t>
  </si>
  <si>
    <t>MMV688361</t>
  </si>
  <si>
    <t>MMV688361-02</t>
  </si>
  <si>
    <t>MMV689029</t>
  </si>
  <si>
    <t>MMV689029-01</t>
  </si>
  <si>
    <t>MMV676364-02</t>
  </si>
  <si>
    <t>MMV688410</t>
  </si>
  <si>
    <t>MMV688410-02</t>
  </si>
  <si>
    <t>MMV676048</t>
  </si>
  <si>
    <t>MMV676048-01</t>
  </si>
  <si>
    <t>MMV687703</t>
  </si>
  <si>
    <t>MMV687703-01</t>
  </si>
  <si>
    <t>MMV687248</t>
  </si>
  <si>
    <t>MMV687248-01</t>
  </si>
  <si>
    <t>MMV688125</t>
  </si>
  <si>
    <t>MMV688125-01</t>
  </si>
  <si>
    <t>MMV687188</t>
  </si>
  <si>
    <t>MMV687188-01</t>
  </si>
  <si>
    <t>MMV688124</t>
  </si>
  <si>
    <t>MMV688124-01</t>
  </si>
  <si>
    <t>MMV688845</t>
  </si>
  <si>
    <t>MMV688845-02</t>
  </si>
  <si>
    <t>MMV1030799</t>
  </si>
  <si>
    <t>MMV1030799-02</t>
  </si>
  <si>
    <t>MMV675994</t>
  </si>
  <si>
    <t>MMV675994-01</t>
  </si>
  <si>
    <t>MMV676057</t>
  </si>
  <si>
    <t>MMV676057-01</t>
  </si>
  <si>
    <t>MMV687699</t>
  </si>
  <si>
    <t>MMV687699-01</t>
  </si>
  <si>
    <t>MMV687146</t>
  </si>
  <si>
    <t>MMV687146-01</t>
  </si>
  <si>
    <t>MMV687696</t>
  </si>
  <si>
    <t>MMV687696-01</t>
  </si>
  <si>
    <t>MMV687170</t>
  </si>
  <si>
    <t>MMV687170-01</t>
  </si>
  <si>
    <t>MMV689709</t>
  </si>
  <si>
    <t>MMV689709-02</t>
  </si>
  <si>
    <t>MMV021375</t>
  </si>
  <si>
    <t>MMV021375-01</t>
  </si>
  <si>
    <t>MMV1029203</t>
  </si>
  <si>
    <t>MMV1029203-02</t>
  </si>
  <si>
    <t>MMV676053</t>
  </si>
  <si>
    <t>MMV676053-01</t>
  </si>
  <si>
    <t>MMV688179</t>
  </si>
  <si>
    <t>MMV688179-01</t>
  </si>
  <si>
    <t>MMV688310-01</t>
  </si>
  <si>
    <t>MMV687138</t>
  </si>
  <si>
    <t>MMV687138-01</t>
  </si>
  <si>
    <t>MMV688262</t>
  </si>
  <si>
    <t>MMV688262-01</t>
  </si>
  <si>
    <t>MMV687189</t>
  </si>
  <si>
    <t>MMV687189-01</t>
  </si>
  <si>
    <t>MMV687807</t>
  </si>
  <si>
    <t>MMV687807-02</t>
  </si>
  <si>
    <t>MMV676478</t>
  </si>
  <si>
    <t>MMV676478-03</t>
  </si>
  <si>
    <t>MMV062221</t>
  </si>
  <si>
    <t>MMV062221-02</t>
  </si>
  <si>
    <t>MMV688921</t>
  </si>
  <si>
    <t>MMV688921-02</t>
  </si>
  <si>
    <t>MMV676191</t>
  </si>
  <si>
    <t>MMV676191-02</t>
  </si>
  <si>
    <t>MMV675993</t>
  </si>
  <si>
    <t>MMV675993-01</t>
  </si>
  <si>
    <t>MMV688128-01</t>
  </si>
  <si>
    <t>MMV688417</t>
  </si>
  <si>
    <t>MMV688417-01</t>
  </si>
  <si>
    <t>MMV687273</t>
  </si>
  <si>
    <t>MMV687273-01</t>
  </si>
  <si>
    <t>MMV687180</t>
  </si>
  <si>
    <t>MMV687180-01</t>
  </si>
  <si>
    <t>MMV1088520</t>
  </si>
  <si>
    <t>MMV1088520-02</t>
  </si>
  <si>
    <t>MMV688891</t>
  </si>
  <si>
    <t>MMV688891-02</t>
  </si>
  <si>
    <t>MMV676359-02</t>
  </si>
  <si>
    <t>MMV688703</t>
  </si>
  <si>
    <t>MMV688703-02</t>
  </si>
  <si>
    <t>MMV675969</t>
  </si>
  <si>
    <t>MMV675969-01</t>
  </si>
  <si>
    <t>MMV688313</t>
  </si>
  <si>
    <t>MMV688313-01</t>
  </si>
  <si>
    <t>MMV687172</t>
  </si>
  <si>
    <t>MMV687172-01</t>
  </si>
  <si>
    <t>MMV688844</t>
  </si>
  <si>
    <t>MMV688844-01</t>
  </si>
  <si>
    <t>MMV1198433</t>
  </si>
  <si>
    <t>MMV1198433-01</t>
  </si>
  <si>
    <t>MMV687711-01</t>
  </si>
  <si>
    <t>MMV1019989</t>
  </si>
  <si>
    <t>MMV1019989-02</t>
  </si>
  <si>
    <t>MMV1037162</t>
  </si>
  <si>
    <t>MMV1037162-02</t>
  </si>
  <si>
    <t>MMV689437</t>
  </si>
  <si>
    <t>MMV689437-01</t>
  </si>
  <si>
    <t>MMV688955</t>
  </si>
  <si>
    <t>MMV688955-02</t>
  </si>
  <si>
    <t>PathogenBox_PlateD</t>
  </si>
  <si>
    <t>MMV676168-01</t>
  </si>
  <si>
    <t>MMV020670</t>
  </si>
  <si>
    <t>MMV020670-01</t>
  </si>
  <si>
    <t>MMV676009-01</t>
  </si>
  <si>
    <t>MMV676164-01</t>
  </si>
  <si>
    <t>MMV676156-01</t>
  </si>
  <si>
    <t>MMV676016-01</t>
  </si>
  <si>
    <t>MMV688178</t>
  </si>
  <si>
    <t>MMV688178-01</t>
  </si>
  <si>
    <t>MMV688362</t>
  </si>
  <si>
    <t>MMV688362-01</t>
  </si>
  <si>
    <t>MMV687706</t>
  </si>
  <si>
    <t>MMV687706-01</t>
  </si>
  <si>
    <t>MMV676356-01</t>
  </si>
  <si>
    <t>MMV011511</t>
  </si>
  <si>
    <t>MMV011511-01</t>
  </si>
  <si>
    <t>MMV007625</t>
  </si>
  <si>
    <t>MMV007625-01</t>
  </si>
  <si>
    <t>MMV007471</t>
  </si>
  <si>
    <t>MMV007471-01</t>
  </si>
  <si>
    <t>MMV687256-01</t>
  </si>
  <si>
    <t>MMV676055-01</t>
  </si>
  <si>
    <t>MMV676010-01</t>
  </si>
  <si>
    <t>MMV676064</t>
  </si>
  <si>
    <t>MMV676064-01</t>
  </si>
  <si>
    <t>MMV688180</t>
  </si>
  <si>
    <t>MMV688180-01</t>
  </si>
  <si>
    <t>MMV687707-01</t>
  </si>
  <si>
    <t>MMV688941</t>
  </si>
  <si>
    <t>MMV688941-03</t>
  </si>
  <si>
    <t>MMV676532-02</t>
  </si>
  <si>
    <t>MMV006833</t>
  </si>
  <si>
    <t>MMV006833-01</t>
  </si>
  <si>
    <t>MMV676278-01</t>
  </si>
  <si>
    <t>MMV687246</t>
  </si>
  <si>
    <t>MMV687246-01</t>
  </si>
  <si>
    <t>MMV676162</t>
  </si>
  <si>
    <t>MMV676162-01</t>
  </si>
  <si>
    <t>MMV676273-01</t>
  </si>
  <si>
    <t>MMV688467</t>
  </si>
  <si>
    <t>MMV688467-01</t>
  </si>
  <si>
    <t>MMV675998</t>
  </si>
  <si>
    <t>25std</t>
  </si>
  <si>
    <t>mean STDEV curve</t>
  </si>
  <si>
    <t>median STD curve</t>
  </si>
  <si>
    <t>25stdev</t>
  </si>
  <si>
    <t>mm83med</t>
  </si>
  <si>
    <t>mm83std</t>
  </si>
  <si>
    <t>p1med</t>
  </si>
  <si>
    <t>mm25med</t>
  </si>
  <si>
    <t>mm36med</t>
  </si>
  <si>
    <t>mm50med</t>
  </si>
  <si>
    <t>mm68med</t>
  </si>
  <si>
    <t>AUC</t>
  </si>
  <si>
    <t>&lt;0,097</t>
  </si>
  <si>
    <t>IC50 std</t>
  </si>
  <si>
    <t>IC90 std</t>
  </si>
  <si>
    <t>mean stdev</t>
  </si>
  <si>
    <t>median stdev</t>
  </si>
  <si>
    <t>&lt;0,097656</t>
  </si>
  <si>
    <t>100 μM mean</t>
  </si>
  <si>
    <t>100 μM A</t>
  </si>
  <si>
    <t>100 μM B</t>
  </si>
  <si>
    <t>100 μM C</t>
  </si>
  <si>
    <t>EPL-BS1365</t>
  </si>
  <si>
    <t>25 μM A</t>
  </si>
  <si>
    <t>25 μM B</t>
  </si>
  <si>
    <t>25 μM C</t>
  </si>
  <si>
    <t>25 μM mean</t>
  </si>
  <si>
    <t>100 μM stdev</t>
  </si>
  <si>
    <t>25 μM stdev</t>
  </si>
  <si>
    <t>grain count</t>
  </si>
  <si>
    <t>p-value total number (Mann-Whitney)</t>
  </si>
  <si>
    <t>0.0190 *</t>
  </si>
  <si>
    <t>0.0364 *</t>
  </si>
  <si>
    <t>decrease in grain number?</t>
  </si>
  <si>
    <t>0.0120 *</t>
  </si>
  <si>
    <t>0.042 *</t>
  </si>
  <si>
    <t>median total size (mm2)</t>
  </si>
  <si>
    <t>p-value total size  (Mann-Whitney)</t>
  </si>
  <si>
    <t>difference compared to conrol?</t>
  </si>
  <si>
    <t>0.012 *</t>
  </si>
  <si>
    <t xml:space="preserve">difference in grain size distribution compared to control? </t>
  </si>
  <si>
    <t>p-value (mann whitney)</t>
  </si>
  <si>
    <t>median size per grain mm2</t>
  </si>
  <si>
    <t>p-value of grain distribution (chi-square)</t>
  </si>
  <si>
    <t>median total number of grains</t>
  </si>
  <si>
    <t>difference compared to control?</t>
  </si>
  <si>
    <t>Grain count</t>
  </si>
  <si>
    <t>Grains</t>
  </si>
  <si>
    <t xml:space="preserve">Median hemolymph </t>
  </si>
  <si>
    <t>STDEV</t>
  </si>
  <si>
    <t>p-value (Mann-Whitney)</t>
  </si>
  <si>
    <t>Difference compared to control</t>
  </si>
  <si>
    <t>Melanisation</t>
  </si>
  <si>
    <t>EPL-BS0237</t>
  </si>
  <si>
    <t>EPL-BS0248</t>
  </si>
  <si>
    <t>EPL-BS0250</t>
  </si>
  <si>
    <t>EPL-BS0256</t>
  </si>
  <si>
    <t>EPL-BS0322</t>
  </si>
  <si>
    <t>EPL-BS0447</t>
  </si>
  <si>
    <t>EPL-BS0494</t>
  </si>
  <si>
    <t>EPL-BS0549</t>
  </si>
  <si>
    <t>EPL-BS0572</t>
  </si>
  <si>
    <t>EPL-BS0595</t>
  </si>
  <si>
    <t>EPL-BS0609</t>
  </si>
  <si>
    <t>median IC50</t>
  </si>
  <si>
    <t>median IC90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</si>
</sst>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9"/>
      <color indexed="81"/>
      <name val="Tahoma"/>
      <family val="2"/>
    </font>
    <font>
      <vertAlign val="subscript"/>
      <sz val="11"/>
      <name val="Calibri"/>
      <family val="2"/>
    </font>
    <font>
      <sz val="11"/>
      <color indexed="23"/>
      <name val="Calibri"/>
      <family val="2"/>
    </font>
    <font>
      <b/>
      <sz val="9"/>
      <color indexed="81"/>
      <name val="Tahoma"/>
      <family val="2"/>
    </font>
    <font>
      <vertAlign val="superscript"/>
      <sz val="1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244">
    <xf numFmtId="0" fontId="0" fillId="0" borderId="0" xfId="0"/>
    <xf numFmtId="0" fontId="0" fillId="0" borderId="0" xfId="0" applyFill="1"/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0" xfId="0" applyFont="1"/>
    <xf numFmtId="0" fontId="0" fillId="2" borderId="0" xfId="0" applyFill="1"/>
    <xf numFmtId="0" fontId="12" fillId="0" borderId="0" xfId="0" applyFont="1" applyBorder="1"/>
    <xf numFmtId="0" fontId="13" fillId="0" borderId="0" xfId="0" applyFont="1" applyBorder="1"/>
    <xf numFmtId="0" fontId="12" fillId="0" borderId="0" xfId="0" applyFont="1" applyFill="1" applyBorder="1"/>
    <xf numFmtId="0" fontId="12" fillId="0" borderId="2" xfId="0" applyFont="1" applyBorder="1"/>
    <xf numFmtId="0" fontId="13" fillId="2" borderId="0" xfId="0" applyFont="1" applyFill="1" applyBorder="1"/>
    <xf numFmtId="0" fontId="12" fillId="0" borderId="3" xfId="0" applyFont="1" applyBorder="1"/>
    <xf numFmtId="49" fontId="12" fillId="0" borderId="0" xfId="0" applyNumberFormat="1" applyFont="1" applyFill="1" applyBorder="1"/>
    <xf numFmtId="0" fontId="0" fillId="2" borderId="0" xfId="0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5" fillId="0" borderId="0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15" fillId="0" borderId="0" xfId="0" applyFont="1" applyAlignment="1"/>
    <xf numFmtId="0" fontId="15" fillId="0" borderId="0" xfId="0" applyFont="1" applyAlignment="1">
      <alignment wrapText="1"/>
    </xf>
    <xf numFmtId="0" fontId="0" fillId="0" borderId="2" xfId="0" applyBorder="1"/>
    <xf numFmtId="0" fontId="12" fillId="0" borderId="0" xfId="0" applyFont="1"/>
    <xf numFmtId="0" fontId="0" fillId="0" borderId="2" xfId="0" applyFill="1" applyBorder="1"/>
    <xf numFmtId="49" fontId="12" fillId="0" borderId="2" xfId="0" applyNumberFormat="1" applyFont="1" applyFill="1" applyBorder="1"/>
    <xf numFmtId="0" fontId="10" fillId="4" borderId="4" xfId="0" applyFont="1" applyFill="1" applyBorder="1" applyAlignment="1">
      <alignment horizontal="center"/>
    </xf>
    <xf numFmtId="0" fontId="10" fillId="4" borderId="4" xfId="0" applyFont="1" applyFill="1" applyBorder="1"/>
    <xf numFmtId="0" fontId="0" fillId="4" borderId="4" xfId="0" applyFill="1" applyBorder="1"/>
    <xf numFmtId="0" fontId="0" fillId="4" borderId="4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4" borderId="4" xfId="0" applyFont="1" applyFill="1" applyBorder="1"/>
    <xf numFmtId="0" fontId="0" fillId="4" borderId="4" xfId="0" applyFont="1" applyFill="1" applyBorder="1"/>
    <xf numFmtId="0" fontId="10" fillId="5" borderId="4" xfId="0" applyFont="1" applyFill="1" applyBorder="1" applyAlignment="1">
      <alignment horizontal="center"/>
    </xf>
    <xf numFmtId="0" fontId="10" fillId="5" borderId="4" xfId="0" applyFont="1" applyFill="1" applyBorder="1"/>
    <xf numFmtId="0" fontId="1" fillId="5" borderId="4" xfId="0" applyFont="1" applyFill="1" applyBorder="1"/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0" fillId="6" borderId="4" xfId="0" applyFont="1" applyFill="1" applyBorder="1"/>
    <xf numFmtId="0" fontId="0" fillId="6" borderId="4" xfId="0" applyFill="1" applyBorder="1"/>
    <xf numFmtId="0" fontId="10" fillId="7" borderId="4" xfId="0" applyFont="1" applyFill="1" applyBorder="1" applyAlignment="1">
      <alignment horizontal="center"/>
    </xf>
    <xf numFmtId="0" fontId="10" fillId="7" borderId="4" xfId="0" applyFont="1" applyFill="1" applyBorder="1"/>
    <xf numFmtId="0" fontId="0" fillId="7" borderId="4" xfId="0" applyFill="1" applyBorder="1"/>
    <xf numFmtId="0" fontId="1" fillId="7" borderId="4" xfId="0" applyFont="1" applyFill="1" applyBorder="1"/>
    <xf numFmtId="0" fontId="0" fillId="7" borderId="4" xfId="0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8" borderId="4" xfId="0" applyFont="1" applyFill="1" applyBorder="1"/>
    <xf numFmtId="0" fontId="2" fillId="8" borderId="4" xfId="0" applyFont="1" applyFill="1" applyBorder="1" applyAlignment="1">
      <alignment horizontal="center" wrapText="1"/>
    </xf>
    <xf numFmtId="0" fontId="0" fillId="8" borderId="4" xfId="0" applyFill="1" applyBorder="1"/>
    <xf numFmtId="0" fontId="0" fillId="8" borderId="4" xfId="0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0" fontId="16" fillId="8" borderId="4" xfId="0" applyFont="1" applyFill="1" applyBorder="1" applyAlignment="1">
      <alignment horizontal="center" wrapText="1"/>
    </xf>
    <xf numFmtId="0" fontId="2" fillId="8" borderId="7" xfId="0" applyFont="1" applyFill="1" applyBorder="1" applyAlignment="1">
      <alignment horizontal="center" wrapText="1"/>
    </xf>
    <xf numFmtId="0" fontId="0" fillId="8" borderId="7" xfId="0" applyFont="1" applyFill="1" applyBorder="1"/>
    <xf numFmtId="0" fontId="0" fillId="8" borderId="7" xfId="0" applyFill="1" applyBorder="1"/>
    <xf numFmtId="0" fontId="0" fillId="8" borderId="4" xfId="0" applyFont="1" applyFill="1" applyBorder="1"/>
    <xf numFmtId="0" fontId="2" fillId="8" borderId="7" xfId="0" applyFont="1" applyFill="1" applyBorder="1"/>
    <xf numFmtId="0" fontId="2" fillId="8" borderId="4" xfId="0" applyFont="1" applyFill="1" applyBorder="1"/>
    <xf numFmtId="0" fontId="16" fillId="8" borderId="7" xfId="0" applyFont="1" applyFill="1" applyBorder="1" applyAlignment="1">
      <alignment horizontal="center" wrapText="1"/>
    </xf>
    <xf numFmtId="0" fontId="11" fillId="8" borderId="4" xfId="0" applyFont="1" applyFill="1" applyBorder="1" applyAlignment="1">
      <alignment horizontal="center" wrapText="1"/>
    </xf>
    <xf numFmtId="0" fontId="10" fillId="8" borderId="7" xfId="0" applyFont="1" applyFill="1" applyBorder="1"/>
    <xf numFmtId="0" fontId="0" fillId="6" borderId="0" xfId="0" applyFill="1" applyBorder="1"/>
    <xf numFmtId="0" fontId="0" fillId="8" borderId="4" xfId="0" applyFont="1" applyFill="1" applyBorder="1" applyAlignment="1">
      <alignment horizontal="center" wrapText="1"/>
    </xf>
    <xf numFmtId="0" fontId="10" fillId="8" borderId="4" xfId="0" applyFont="1" applyFill="1" applyBorder="1" applyAlignment="1">
      <alignment horizontal="center" wrapText="1"/>
    </xf>
    <xf numFmtId="0" fontId="11" fillId="8" borderId="4" xfId="0" applyFont="1" applyFill="1" applyBorder="1"/>
    <xf numFmtId="0" fontId="0" fillId="7" borderId="10" xfId="0" applyFill="1" applyBorder="1" applyAlignment="1">
      <alignment horizontal="center"/>
    </xf>
    <xf numFmtId="0" fontId="16" fillId="6" borderId="4" xfId="0" applyFont="1" applyFill="1" applyBorder="1"/>
    <xf numFmtId="0" fontId="13" fillId="6" borderId="4" xfId="0" applyFont="1" applyFill="1" applyBorder="1"/>
    <xf numFmtId="0" fontId="0" fillId="8" borderId="6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/>
    </xf>
    <xf numFmtId="0" fontId="10" fillId="8" borderId="6" xfId="0" applyFont="1" applyFill="1" applyBorder="1"/>
    <xf numFmtId="0" fontId="14" fillId="8" borderId="4" xfId="0" applyFont="1" applyFill="1" applyBorder="1" applyAlignment="1">
      <alignment horizontal="center" vertical="center" wrapText="1"/>
    </xf>
    <xf numFmtId="0" fontId="0" fillId="8" borderId="5" xfId="0" applyFont="1" applyFill="1" applyBorder="1"/>
    <xf numFmtId="0" fontId="0" fillId="8" borderId="7" xfId="0" applyFont="1" applyFill="1" applyBorder="1" applyAlignment="1">
      <alignment horizontal="center"/>
    </xf>
    <xf numFmtId="2" fontId="0" fillId="8" borderId="7" xfId="0" applyNumberFormat="1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10" fillId="6" borderId="6" xfId="0" applyFont="1" applyFill="1" applyBorder="1"/>
    <xf numFmtId="0" fontId="0" fillId="6" borderId="5" xfId="0" applyFont="1" applyFill="1" applyBorder="1"/>
    <xf numFmtId="0" fontId="0" fillId="6" borderId="11" xfId="0" applyFont="1" applyFill="1" applyBorder="1"/>
    <xf numFmtId="0" fontId="0" fillId="6" borderId="4" xfId="0" applyFont="1" applyFill="1" applyBorder="1"/>
    <xf numFmtId="0" fontId="0" fillId="7" borderId="5" xfId="0" applyFont="1" applyFill="1" applyBorder="1"/>
    <xf numFmtId="0" fontId="0" fillId="7" borderId="4" xfId="0" applyFont="1" applyFill="1" applyBorder="1"/>
    <xf numFmtId="0" fontId="10" fillId="5" borderId="6" xfId="0" applyFont="1" applyFill="1" applyBorder="1"/>
    <xf numFmtId="0" fontId="0" fillId="5" borderId="5" xfId="0" applyFont="1" applyFill="1" applyBorder="1"/>
    <xf numFmtId="0" fontId="0" fillId="5" borderId="4" xfId="0" applyFont="1" applyFill="1" applyBorder="1"/>
    <xf numFmtId="0" fontId="0" fillId="6" borderId="10" xfId="0" applyFill="1" applyBorder="1" applyAlignment="1">
      <alignment horizontal="center"/>
    </xf>
    <xf numFmtId="0" fontId="10" fillId="5" borderId="8" xfId="0" applyFont="1" applyFill="1" applyBorder="1"/>
    <xf numFmtId="0" fontId="0" fillId="5" borderId="8" xfId="0" applyFont="1" applyFill="1" applyBorder="1"/>
    <xf numFmtId="0" fontId="0" fillId="7" borderId="8" xfId="0" applyFont="1" applyFill="1" applyBorder="1"/>
    <xf numFmtId="0" fontId="0" fillId="9" borderId="10" xfId="0" applyFill="1" applyBorder="1" applyAlignment="1">
      <alignment horizontal="center"/>
    </xf>
    <xf numFmtId="0" fontId="0" fillId="9" borderId="4" xfId="0" applyFont="1" applyFill="1" applyBorder="1"/>
    <xf numFmtId="0" fontId="16" fillId="7" borderId="8" xfId="0" applyFont="1" applyFill="1" applyBorder="1"/>
    <xf numFmtId="0" fontId="13" fillId="7" borderId="8" xfId="0" applyFont="1" applyFill="1" applyBorder="1"/>
    <xf numFmtId="0" fontId="0" fillId="9" borderId="5" xfId="0" applyFill="1" applyBorder="1" applyAlignment="1">
      <alignment horizontal="center"/>
    </xf>
    <xf numFmtId="0" fontId="10" fillId="9" borderId="4" xfId="0" applyFont="1" applyFill="1" applyBorder="1"/>
    <xf numFmtId="0" fontId="0" fillId="9" borderId="4" xfId="0" applyFill="1" applyBorder="1"/>
    <xf numFmtId="0" fontId="0" fillId="7" borderId="0" xfId="0" applyFont="1" applyFill="1" applyBorder="1"/>
    <xf numFmtId="0" fontId="0" fillId="9" borderId="4" xfId="0" applyFont="1" applyFill="1" applyBorder="1" applyAlignment="1">
      <alignment horizontal="center"/>
    </xf>
    <xf numFmtId="0" fontId="0" fillId="9" borderId="4" xfId="0" applyFont="1" applyFill="1" applyBorder="1" applyAlignment="1"/>
    <xf numFmtId="0" fontId="10" fillId="9" borderId="4" xfId="0" applyFont="1" applyFill="1" applyBorder="1" applyAlignment="1">
      <alignment horizontal="center"/>
    </xf>
    <xf numFmtId="2" fontId="0" fillId="7" borderId="4" xfId="0" applyNumberFormat="1" applyFill="1" applyBorder="1"/>
    <xf numFmtId="0" fontId="0" fillId="7" borderId="8" xfId="0" applyFill="1" applyBorder="1" applyAlignment="1">
      <alignment horizontal="center"/>
    </xf>
    <xf numFmtId="0" fontId="1" fillId="0" borderId="0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vertical="center" wrapText="1"/>
    </xf>
    <xf numFmtId="0" fontId="15" fillId="8" borderId="4" xfId="0" applyFont="1" applyFill="1" applyBorder="1" applyAlignment="1">
      <alignment vertical="center" wrapText="1"/>
    </xf>
    <xf numFmtId="0" fontId="13" fillId="8" borderId="4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 wrapText="1"/>
    </xf>
    <xf numFmtId="0" fontId="15" fillId="8" borderId="6" xfId="0" applyFont="1" applyFill="1" applyBorder="1" applyAlignment="1">
      <alignment vertical="center" wrapText="1"/>
    </xf>
    <xf numFmtId="0" fontId="0" fillId="8" borderId="0" xfId="0" applyFont="1" applyFill="1" applyBorder="1"/>
    <xf numFmtId="0" fontId="0" fillId="8" borderId="0" xfId="0" applyFont="1" applyFill="1"/>
    <xf numFmtId="0" fontId="15" fillId="6" borderId="4" xfId="0" applyFont="1" applyFill="1" applyBorder="1" applyAlignment="1">
      <alignment vertical="center" wrapText="1"/>
    </xf>
    <xf numFmtId="0" fontId="0" fillId="6" borderId="0" xfId="0" applyFont="1" applyFill="1" applyBorder="1"/>
    <xf numFmtId="0" fontId="0" fillId="6" borderId="0" xfId="0" applyFont="1" applyFill="1"/>
    <xf numFmtId="0" fontId="1" fillId="7" borderId="4" xfId="0" applyFont="1" applyFill="1" applyBorder="1" applyAlignment="1">
      <alignment vertical="center" wrapText="1"/>
    </xf>
    <xf numFmtId="0" fontId="15" fillId="7" borderId="4" xfId="0" applyFont="1" applyFill="1" applyBorder="1" applyAlignment="1">
      <alignment vertical="center" wrapText="1"/>
    </xf>
    <xf numFmtId="0" fontId="0" fillId="7" borderId="0" xfId="0" applyFont="1" applyFill="1"/>
    <xf numFmtId="0" fontId="1" fillId="5" borderId="4" xfId="0" applyFont="1" applyFill="1" applyBorder="1" applyAlignment="1">
      <alignment vertical="center" wrapText="1"/>
    </xf>
    <xf numFmtId="0" fontId="15" fillId="5" borderId="4" xfId="0" applyFont="1" applyFill="1" applyBorder="1" applyAlignment="1">
      <alignment vertical="center" wrapText="1"/>
    </xf>
    <xf numFmtId="0" fontId="0" fillId="5" borderId="0" xfId="0" applyFont="1" applyFill="1" applyBorder="1"/>
    <xf numFmtId="0" fontId="0" fillId="5" borderId="0" xfId="0" applyFont="1" applyFill="1"/>
    <xf numFmtId="0" fontId="15" fillId="6" borderId="6" xfId="0" applyFont="1" applyFill="1" applyBorder="1" applyAlignment="1">
      <alignment vertical="center" wrapText="1"/>
    </xf>
    <xf numFmtId="0" fontId="0" fillId="8" borderId="4" xfId="0" applyFont="1" applyFill="1" applyBorder="1" applyAlignment="1">
      <alignment vertical="center" wrapText="1"/>
    </xf>
    <xf numFmtId="0" fontId="0" fillId="8" borderId="8" xfId="0" applyFont="1" applyFill="1" applyBorder="1" applyAlignment="1">
      <alignment vertical="center" wrapText="1"/>
    </xf>
    <xf numFmtId="0" fontId="11" fillId="8" borderId="8" xfId="0" applyFont="1" applyFill="1" applyBorder="1" applyAlignment="1">
      <alignment vertical="center" wrapText="1"/>
    </xf>
    <xf numFmtId="0" fontId="0" fillId="8" borderId="6" xfId="0" applyFont="1" applyFill="1" applyBorder="1" applyAlignment="1">
      <alignment vertical="center" wrapText="1"/>
    </xf>
    <xf numFmtId="0" fontId="0" fillId="8" borderId="9" xfId="0" applyFont="1" applyFill="1" applyBorder="1" applyAlignment="1">
      <alignment vertical="center" wrapText="1"/>
    </xf>
    <xf numFmtId="0" fontId="0" fillId="5" borderId="4" xfId="0" applyFont="1" applyFill="1" applyBorder="1" applyAlignment="1">
      <alignment vertical="center" wrapText="1"/>
    </xf>
    <xf numFmtId="0" fontId="11" fillId="5" borderId="4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vertical="center" wrapText="1"/>
    </xf>
    <xf numFmtId="0" fontId="10" fillId="6" borderId="5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right" vertical="center" wrapText="1"/>
    </xf>
    <xf numFmtId="0" fontId="0" fillId="6" borderId="4" xfId="0" applyFont="1" applyFill="1" applyBorder="1" applyAlignment="1">
      <alignment vertical="center" wrapText="1"/>
    </xf>
    <xf numFmtId="0" fontId="0" fillId="6" borderId="4" xfId="0" applyFont="1" applyFill="1" applyBorder="1" applyAlignment="1">
      <alignment horizontal="left" vertical="center" wrapText="1"/>
    </xf>
    <xf numFmtId="0" fontId="0" fillId="6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>
      <alignment vertical="center" wrapText="1"/>
    </xf>
    <xf numFmtId="0" fontId="0" fillId="6" borderId="6" xfId="0" applyFont="1" applyFill="1" applyBorder="1"/>
    <xf numFmtId="0" fontId="0" fillId="5" borderId="4" xfId="0" applyFont="1" applyFill="1" applyBorder="1" applyAlignment="1">
      <alignment horizontal="right" vertical="center" wrapText="1"/>
    </xf>
    <xf numFmtId="0" fontId="10" fillId="6" borderId="8" xfId="0" applyFont="1" applyFill="1" applyBorder="1"/>
    <xf numFmtId="0" fontId="16" fillId="6" borderId="8" xfId="0" applyFont="1" applyFill="1" applyBorder="1"/>
    <xf numFmtId="0" fontId="0" fillId="6" borderId="8" xfId="0" applyFill="1" applyBorder="1"/>
    <xf numFmtId="0" fontId="13" fillId="6" borderId="8" xfId="0" applyFont="1" applyFill="1" applyBorder="1"/>
    <xf numFmtId="0" fontId="0" fillId="6" borderId="8" xfId="0" applyFont="1" applyFill="1" applyBorder="1"/>
    <xf numFmtId="0" fontId="0" fillId="6" borderId="5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right" vertical="center"/>
    </xf>
    <xf numFmtId="0" fontId="0" fillId="6" borderId="8" xfId="0" applyFont="1" applyFill="1" applyBorder="1" applyAlignment="1">
      <alignment horizontal="right" vertical="center"/>
    </xf>
    <xf numFmtId="0" fontId="0" fillId="6" borderId="5" xfId="0" applyFont="1" applyFill="1" applyBorder="1" applyAlignment="1">
      <alignment horizontal="left" vertical="center"/>
    </xf>
    <xf numFmtId="0" fontId="0" fillId="6" borderId="8" xfId="0" applyFont="1" applyFill="1" applyBorder="1" applyAlignment="1">
      <alignment horizontal="left" vertical="center"/>
    </xf>
    <xf numFmtId="0" fontId="11" fillId="6" borderId="5" xfId="0" applyFont="1" applyFill="1" applyBorder="1" applyAlignment="1">
      <alignment horizontal="right" vertical="center"/>
    </xf>
    <xf numFmtId="0" fontId="11" fillId="6" borderId="4" xfId="0" applyFont="1" applyFill="1" applyBorder="1" applyAlignment="1">
      <alignment horizontal="right" vertical="center"/>
    </xf>
    <xf numFmtId="0" fontId="11" fillId="6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right" vertical="center"/>
    </xf>
    <xf numFmtId="0" fontId="11" fillId="5" borderId="8" xfId="0" applyFont="1" applyFill="1" applyBorder="1" applyAlignment="1">
      <alignment horizontal="right" vertical="center"/>
    </xf>
    <xf numFmtId="2" fontId="0" fillId="6" borderId="4" xfId="0" applyNumberFormat="1" applyFill="1" applyBorder="1" applyAlignment="1">
      <alignment horizontal="right" vertical="center"/>
    </xf>
    <xf numFmtId="2" fontId="0" fillId="6" borderId="4" xfId="0" applyNumberFormat="1" applyFont="1" applyFill="1" applyBorder="1" applyAlignment="1">
      <alignment horizontal="right" vertical="center"/>
    </xf>
    <xf numFmtId="2" fontId="11" fillId="6" borderId="4" xfId="0" applyNumberFormat="1" applyFont="1" applyFill="1" applyBorder="1" applyAlignment="1">
      <alignment horizontal="right" vertical="center"/>
    </xf>
    <xf numFmtId="0" fontId="0" fillId="6" borderId="8" xfId="0" applyFont="1" applyFill="1" applyBorder="1" applyAlignment="1">
      <alignment vertical="center" wrapText="1"/>
    </xf>
    <xf numFmtId="0" fontId="0" fillId="6" borderId="8" xfId="0" applyFont="1" applyFill="1" applyBorder="1" applyAlignment="1">
      <alignment horizontal="right" vertical="center" wrapText="1"/>
    </xf>
    <xf numFmtId="0" fontId="13" fillId="6" borderId="4" xfId="0" applyFont="1" applyFill="1" applyBorder="1" applyAlignment="1">
      <alignment vertical="center" wrapText="1"/>
    </xf>
    <xf numFmtId="0" fontId="11" fillId="6" borderId="8" xfId="0" applyFont="1" applyFill="1" applyBorder="1" applyAlignment="1">
      <alignment vertical="center" wrapText="1"/>
    </xf>
    <xf numFmtId="0" fontId="0" fillId="6" borderId="6" xfId="0" applyFont="1" applyFill="1" applyBorder="1" applyAlignment="1">
      <alignment vertical="center" wrapText="1"/>
    </xf>
    <xf numFmtId="0" fontId="0" fillId="6" borderId="9" xfId="0" applyFont="1" applyFill="1" applyBorder="1" applyAlignment="1">
      <alignment vertical="center" wrapText="1"/>
    </xf>
    <xf numFmtId="0" fontId="0" fillId="8" borderId="4" xfId="0" applyFont="1" applyFill="1" applyBorder="1" applyAlignment="1">
      <alignment horizontal="center"/>
    </xf>
    <xf numFmtId="0" fontId="19" fillId="8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/>
    </xf>
    <xf numFmtId="165" fontId="0" fillId="8" borderId="4" xfId="0" applyNumberForma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 vertical="center"/>
    </xf>
    <xf numFmtId="0" fontId="10" fillId="7" borderId="4" xfId="0" applyFont="1" applyFill="1" applyBorder="1" applyAlignment="1">
      <alignment horizontal="left" vertical="center"/>
    </xf>
    <xf numFmtId="0" fontId="10" fillId="7" borderId="4" xfId="0" applyFont="1" applyFill="1" applyBorder="1" applyAlignment="1">
      <alignment horizontal="left"/>
    </xf>
    <xf numFmtId="0" fontId="10" fillId="9" borderId="8" xfId="0" applyFont="1" applyFill="1" applyBorder="1"/>
    <xf numFmtId="0" fontId="0" fillId="9" borderId="8" xfId="0" applyFill="1" applyBorder="1"/>
    <xf numFmtId="164" fontId="0" fillId="8" borderId="4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0" fillId="5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0" borderId="8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vertical="center" wrapText="1"/>
    </xf>
    <xf numFmtId="0" fontId="15" fillId="7" borderId="6" xfId="0" applyFont="1" applyFill="1" applyBorder="1" applyAlignment="1">
      <alignment vertical="center" wrapText="1"/>
    </xf>
    <xf numFmtId="0" fontId="0" fillId="5" borderId="6" xfId="0" applyFont="1" applyFill="1" applyBorder="1"/>
    <xf numFmtId="2" fontId="0" fillId="6" borderId="6" xfId="0" applyNumberFormat="1" applyFont="1" applyFill="1" applyBorder="1" applyAlignment="1">
      <alignment horizontal="right" vertical="center"/>
    </xf>
    <xf numFmtId="0" fontId="0" fillId="6" borderId="9" xfId="0" applyFont="1" applyFill="1" applyBorder="1"/>
    <xf numFmtId="0" fontId="0" fillId="8" borderId="6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6" xfId="0" applyFont="1" applyFill="1" applyBorder="1"/>
    <xf numFmtId="0" fontId="0" fillId="6" borderId="7" xfId="0" applyFont="1" applyFill="1" applyBorder="1"/>
    <xf numFmtId="0" fontId="0" fillId="6" borderId="12" xfId="0" applyFont="1" applyFill="1" applyBorder="1"/>
    <xf numFmtId="0" fontId="0" fillId="8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/>
    <xf numFmtId="0" fontId="0" fillId="5" borderId="7" xfId="0" applyFont="1" applyFill="1" applyBorder="1"/>
    <xf numFmtId="0" fontId="0" fillId="0" borderId="0" xfId="0" applyBorder="1" applyAlignment="1">
      <alignment horizontal="left" vertical="center"/>
    </xf>
    <xf numFmtId="0" fontId="0" fillId="5" borderId="10" xfId="0" applyFont="1" applyFill="1" applyBorder="1" applyAlignment="1">
      <alignment horizontal="center"/>
    </xf>
    <xf numFmtId="0" fontId="0" fillId="5" borderId="9" xfId="0" applyFont="1" applyFill="1" applyBorder="1"/>
    <xf numFmtId="0" fontId="19" fillId="8" borderId="6" xfId="0" applyFont="1" applyFill="1" applyBorder="1" applyAlignment="1">
      <alignment horizontal="center" vertical="center"/>
    </xf>
  </cellXfs>
  <cellStyles count="2">
    <cellStyle name="Normal 2" xfId="1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emf"/><Relationship Id="rId299" Type="http://schemas.openxmlformats.org/officeDocument/2006/relationships/image" Target="../media/image299.emf"/><Relationship Id="rId21" Type="http://schemas.openxmlformats.org/officeDocument/2006/relationships/image" Target="../media/image21.emf"/><Relationship Id="rId63" Type="http://schemas.openxmlformats.org/officeDocument/2006/relationships/image" Target="../media/image63.emf"/><Relationship Id="rId159" Type="http://schemas.openxmlformats.org/officeDocument/2006/relationships/image" Target="../media/image159.emf"/><Relationship Id="rId324" Type="http://schemas.openxmlformats.org/officeDocument/2006/relationships/image" Target="../media/image324.emf"/><Relationship Id="rId366" Type="http://schemas.openxmlformats.org/officeDocument/2006/relationships/image" Target="../media/image366.emf"/><Relationship Id="rId170" Type="http://schemas.openxmlformats.org/officeDocument/2006/relationships/image" Target="../media/image170.emf"/><Relationship Id="rId226" Type="http://schemas.openxmlformats.org/officeDocument/2006/relationships/image" Target="../media/image226.emf"/><Relationship Id="rId107" Type="http://schemas.openxmlformats.org/officeDocument/2006/relationships/image" Target="../media/image107.emf"/><Relationship Id="rId268" Type="http://schemas.openxmlformats.org/officeDocument/2006/relationships/image" Target="../media/image268.emf"/><Relationship Id="rId289" Type="http://schemas.openxmlformats.org/officeDocument/2006/relationships/image" Target="../media/image289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53" Type="http://schemas.openxmlformats.org/officeDocument/2006/relationships/image" Target="../media/image53.emf"/><Relationship Id="rId74" Type="http://schemas.openxmlformats.org/officeDocument/2006/relationships/image" Target="../media/image74.emf"/><Relationship Id="rId128" Type="http://schemas.openxmlformats.org/officeDocument/2006/relationships/image" Target="../media/image128.emf"/><Relationship Id="rId149" Type="http://schemas.openxmlformats.org/officeDocument/2006/relationships/image" Target="../media/image149.emf"/><Relationship Id="rId314" Type="http://schemas.openxmlformats.org/officeDocument/2006/relationships/image" Target="../media/image314.emf"/><Relationship Id="rId335" Type="http://schemas.openxmlformats.org/officeDocument/2006/relationships/image" Target="../media/image335.emf"/><Relationship Id="rId356" Type="http://schemas.openxmlformats.org/officeDocument/2006/relationships/image" Target="../media/image356.emf"/><Relationship Id="rId377" Type="http://schemas.openxmlformats.org/officeDocument/2006/relationships/image" Target="../media/image377.emf"/><Relationship Id="rId5" Type="http://schemas.openxmlformats.org/officeDocument/2006/relationships/image" Target="../media/image5.emf"/><Relationship Id="rId95" Type="http://schemas.openxmlformats.org/officeDocument/2006/relationships/image" Target="../media/image95.emf"/><Relationship Id="rId160" Type="http://schemas.openxmlformats.org/officeDocument/2006/relationships/image" Target="../media/image160.emf"/><Relationship Id="rId181" Type="http://schemas.openxmlformats.org/officeDocument/2006/relationships/image" Target="../media/image181.emf"/><Relationship Id="rId216" Type="http://schemas.openxmlformats.org/officeDocument/2006/relationships/image" Target="../media/image216.emf"/><Relationship Id="rId237" Type="http://schemas.openxmlformats.org/officeDocument/2006/relationships/image" Target="../media/image237.emf"/><Relationship Id="rId258" Type="http://schemas.openxmlformats.org/officeDocument/2006/relationships/image" Target="../media/image258.emf"/><Relationship Id="rId279" Type="http://schemas.openxmlformats.org/officeDocument/2006/relationships/image" Target="../media/image279.emf"/><Relationship Id="rId22" Type="http://schemas.openxmlformats.org/officeDocument/2006/relationships/image" Target="../media/image22.emf"/><Relationship Id="rId43" Type="http://schemas.openxmlformats.org/officeDocument/2006/relationships/image" Target="../media/image43.emf"/><Relationship Id="rId64" Type="http://schemas.openxmlformats.org/officeDocument/2006/relationships/image" Target="../media/image64.emf"/><Relationship Id="rId118" Type="http://schemas.openxmlformats.org/officeDocument/2006/relationships/image" Target="../media/image118.emf"/><Relationship Id="rId139" Type="http://schemas.openxmlformats.org/officeDocument/2006/relationships/image" Target="../media/image139.emf"/><Relationship Id="rId290" Type="http://schemas.openxmlformats.org/officeDocument/2006/relationships/image" Target="../media/image290.emf"/><Relationship Id="rId304" Type="http://schemas.openxmlformats.org/officeDocument/2006/relationships/image" Target="../media/image304.emf"/><Relationship Id="rId325" Type="http://schemas.openxmlformats.org/officeDocument/2006/relationships/image" Target="../media/image325.emf"/><Relationship Id="rId346" Type="http://schemas.openxmlformats.org/officeDocument/2006/relationships/image" Target="../media/image346.emf"/><Relationship Id="rId367" Type="http://schemas.openxmlformats.org/officeDocument/2006/relationships/image" Target="../media/image367.emf"/><Relationship Id="rId388" Type="http://schemas.openxmlformats.org/officeDocument/2006/relationships/image" Target="../media/image388.emf"/><Relationship Id="rId85" Type="http://schemas.openxmlformats.org/officeDocument/2006/relationships/image" Target="../media/image85.emf"/><Relationship Id="rId150" Type="http://schemas.openxmlformats.org/officeDocument/2006/relationships/image" Target="../media/image150.emf"/><Relationship Id="rId171" Type="http://schemas.openxmlformats.org/officeDocument/2006/relationships/image" Target="../media/image171.emf"/><Relationship Id="rId192" Type="http://schemas.openxmlformats.org/officeDocument/2006/relationships/image" Target="../media/image192.emf"/><Relationship Id="rId206" Type="http://schemas.openxmlformats.org/officeDocument/2006/relationships/image" Target="../media/image206.emf"/><Relationship Id="rId227" Type="http://schemas.openxmlformats.org/officeDocument/2006/relationships/image" Target="../media/image227.emf"/><Relationship Id="rId248" Type="http://schemas.openxmlformats.org/officeDocument/2006/relationships/image" Target="../media/image248.emf"/><Relationship Id="rId269" Type="http://schemas.openxmlformats.org/officeDocument/2006/relationships/image" Target="../media/image269.emf"/><Relationship Id="rId12" Type="http://schemas.openxmlformats.org/officeDocument/2006/relationships/image" Target="../media/image12.emf"/><Relationship Id="rId33" Type="http://schemas.openxmlformats.org/officeDocument/2006/relationships/image" Target="../media/image33.emf"/><Relationship Id="rId108" Type="http://schemas.openxmlformats.org/officeDocument/2006/relationships/image" Target="../media/image108.emf"/><Relationship Id="rId129" Type="http://schemas.openxmlformats.org/officeDocument/2006/relationships/image" Target="../media/image129.emf"/><Relationship Id="rId280" Type="http://schemas.openxmlformats.org/officeDocument/2006/relationships/image" Target="../media/image280.emf"/><Relationship Id="rId315" Type="http://schemas.openxmlformats.org/officeDocument/2006/relationships/image" Target="../media/image315.emf"/><Relationship Id="rId336" Type="http://schemas.openxmlformats.org/officeDocument/2006/relationships/image" Target="../media/image336.emf"/><Relationship Id="rId357" Type="http://schemas.openxmlformats.org/officeDocument/2006/relationships/image" Target="../media/image357.emf"/><Relationship Id="rId54" Type="http://schemas.openxmlformats.org/officeDocument/2006/relationships/image" Target="../media/image54.emf"/><Relationship Id="rId75" Type="http://schemas.openxmlformats.org/officeDocument/2006/relationships/image" Target="../media/image75.emf"/><Relationship Id="rId96" Type="http://schemas.openxmlformats.org/officeDocument/2006/relationships/image" Target="../media/image96.emf"/><Relationship Id="rId140" Type="http://schemas.openxmlformats.org/officeDocument/2006/relationships/image" Target="../media/image140.emf"/><Relationship Id="rId161" Type="http://schemas.openxmlformats.org/officeDocument/2006/relationships/image" Target="../media/image161.emf"/><Relationship Id="rId182" Type="http://schemas.openxmlformats.org/officeDocument/2006/relationships/image" Target="../media/image182.emf"/><Relationship Id="rId217" Type="http://schemas.openxmlformats.org/officeDocument/2006/relationships/image" Target="../media/image217.emf"/><Relationship Id="rId378" Type="http://schemas.openxmlformats.org/officeDocument/2006/relationships/image" Target="../media/image378.emf"/><Relationship Id="rId6" Type="http://schemas.openxmlformats.org/officeDocument/2006/relationships/image" Target="../media/image6.emf"/><Relationship Id="rId238" Type="http://schemas.openxmlformats.org/officeDocument/2006/relationships/image" Target="../media/image238.emf"/><Relationship Id="rId259" Type="http://schemas.openxmlformats.org/officeDocument/2006/relationships/image" Target="../media/image259.emf"/><Relationship Id="rId23" Type="http://schemas.openxmlformats.org/officeDocument/2006/relationships/image" Target="../media/image23.emf"/><Relationship Id="rId119" Type="http://schemas.openxmlformats.org/officeDocument/2006/relationships/image" Target="../media/image119.emf"/><Relationship Id="rId270" Type="http://schemas.openxmlformats.org/officeDocument/2006/relationships/image" Target="../media/image270.emf"/><Relationship Id="rId291" Type="http://schemas.openxmlformats.org/officeDocument/2006/relationships/image" Target="../media/image291.emf"/><Relationship Id="rId305" Type="http://schemas.openxmlformats.org/officeDocument/2006/relationships/image" Target="../media/image305.emf"/><Relationship Id="rId326" Type="http://schemas.openxmlformats.org/officeDocument/2006/relationships/image" Target="../media/image326.emf"/><Relationship Id="rId347" Type="http://schemas.openxmlformats.org/officeDocument/2006/relationships/image" Target="../media/image347.emf"/><Relationship Id="rId44" Type="http://schemas.openxmlformats.org/officeDocument/2006/relationships/image" Target="../media/image44.emf"/><Relationship Id="rId65" Type="http://schemas.openxmlformats.org/officeDocument/2006/relationships/image" Target="../media/image65.emf"/><Relationship Id="rId86" Type="http://schemas.openxmlformats.org/officeDocument/2006/relationships/image" Target="../media/image86.emf"/><Relationship Id="rId130" Type="http://schemas.openxmlformats.org/officeDocument/2006/relationships/image" Target="../media/image130.emf"/><Relationship Id="rId151" Type="http://schemas.openxmlformats.org/officeDocument/2006/relationships/image" Target="../media/image151.emf"/><Relationship Id="rId368" Type="http://schemas.openxmlformats.org/officeDocument/2006/relationships/image" Target="../media/image368.emf"/><Relationship Id="rId389" Type="http://schemas.openxmlformats.org/officeDocument/2006/relationships/image" Target="../media/image389.emf"/><Relationship Id="rId172" Type="http://schemas.openxmlformats.org/officeDocument/2006/relationships/image" Target="../media/image172.emf"/><Relationship Id="rId193" Type="http://schemas.openxmlformats.org/officeDocument/2006/relationships/image" Target="../media/image193.emf"/><Relationship Id="rId207" Type="http://schemas.openxmlformats.org/officeDocument/2006/relationships/image" Target="../media/image207.emf"/><Relationship Id="rId228" Type="http://schemas.openxmlformats.org/officeDocument/2006/relationships/image" Target="../media/image228.emf"/><Relationship Id="rId249" Type="http://schemas.openxmlformats.org/officeDocument/2006/relationships/image" Target="../media/image249.emf"/><Relationship Id="rId13" Type="http://schemas.openxmlformats.org/officeDocument/2006/relationships/image" Target="../media/image13.emf"/><Relationship Id="rId109" Type="http://schemas.openxmlformats.org/officeDocument/2006/relationships/image" Target="../media/image109.emf"/><Relationship Id="rId260" Type="http://schemas.openxmlformats.org/officeDocument/2006/relationships/image" Target="../media/image260.emf"/><Relationship Id="rId281" Type="http://schemas.openxmlformats.org/officeDocument/2006/relationships/image" Target="../media/image281.emf"/><Relationship Id="rId316" Type="http://schemas.openxmlformats.org/officeDocument/2006/relationships/image" Target="../media/image316.emf"/><Relationship Id="rId337" Type="http://schemas.openxmlformats.org/officeDocument/2006/relationships/image" Target="../media/image337.emf"/><Relationship Id="rId34" Type="http://schemas.openxmlformats.org/officeDocument/2006/relationships/image" Target="../media/image34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20" Type="http://schemas.openxmlformats.org/officeDocument/2006/relationships/image" Target="../media/image120.emf"/><Relationship Id="rId141" Type="http://schemas.openxmlformats.org/officeDocument/2006/relationships/image" Target="../media/image141.emf"/><Relationship Id="rId358" Type="http://schemas.openxmlformats.org/officeDocument/2006/relationships/image" Target="../media/image358.emf"/><Relationship Id="rId379" Type="http://schemas.openxmlformats.org/officeDocument/2006/relationships/image" Target="../media/image379.emf"/><Relationship Id="rId7" Type="http://schemas.openxmlformats.org/officeDocument/2006/relationships/image" Target="../media/image7.emf"/><Relationship Id="rId162" Type="http://schemas.openxmlformats.org/officeDocument/2006/relationships/image" Target="../media/image162.emf"/><Relationship Id="rId183" Type="http://schemas.openxmlformats.org/officeDocument/2006/relationships/image" Target="../media/image183.emf"/><Relationship Id="rId218" Type="http://schemas.openxmlformats.org/officeDocument/2006/relationships/image" Target="../media/image218.emf"/><Relationship Id="rId239" Type="http://schemas.openxmlformats.org/officeDocument/2006/relationships/image" Target="../media/image239.emf"/><Relationship Id="rId390" Type="http://schemas.openxmlformats.org/officeDocument/2006/relationships/image" Target="../media/image390.emf"/><Relationship Id="rId250" Type="http://schemas.openxmlformats.org/officeDocument/2006/relationships/image" Target="../media/image250.emf"/><Relationship Id="rId271" Type="http://schemas.openxmlformats.org/officeDocument/2006/relationships/image" Target="../media/image271.emf"/><Relationship Id="rId292" Type="http://schemas.openxmlformats.org/officeDocument/2006/relationships/image" Target="../media/image292.emf"/><Relationship Id="rId306" Type="http://schemas.openxmlformats.org/officeDocument/2006/relationships/image" Target="../media/image306.emf"/><Relationship Id="rId24" Type="http://schemas.openxmlformats.org/officeDocument/2006/relationships/image" Target="../media/image24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31" Type="http://schemas.openxmlformats.org/officeDocument/2006/relationships/image" Target="../media/image131.emf"/><Relationship Id="rId327" Type="http://schemas.openxmlformats.org/officeDocument/2006/relationships/image" Target="../media/image327.emf"/><Relationship Id="rId348" Type="http://schemas.openxmlformats.org/officeDocument/2006/relationships/image" Target="../media/image348.emf"/><Relationship Id="rId369" Type="http://schemas.openxmlformats.org/officeDocument/2006/relationships/image" Target="../media/image369.emf"/><Relationship Id="rId152" Type="http://schemas.openxmlformats.org/officeDocument/2006/relationships/image" Target="../media/image152.emf"/><Relationship Id="rId173" Type="http://schemas.openxmlformats.org/officeDocument/2006/relationships/image" Target="../media/image173.emf"/><Relationship Id="rId194" Type="http://schemas.openxmlformats.org/officeDocument/2006/relationships/image" Target="../media/image194.emf"/><Relationship Id="rId208" Type="http://schemas.openxmlformats.org/officeDocument/2006/relationships/image" Target="../media/image208.emf"/><Relationship Id="rId229" Type="http://schemas.openxmlformats.org/officeDocument/2006/relationships/image" Target="../media/image229.emf"/><Relationship Id="rId380" Type="http://schemas.openxmlformats.org/officeDocument/2006/relationships/image" Target="../media/image380.emf"/><Relationship Id="rId240" Type="http://schemas.openxmlformats.org/officeDocument/2006/relationships/image" Target="../media/image240.emf"/><Relationship Id="rId261" Type="http://schemas.openxmlformats.org/officeDocument/2006/relationships/image" Target="../media/image261.emf"/><Relationship Id="rId14" Type="http://schemas.openxmlformats.org/officeDocument/2006/relationships/image" Target="../media/image14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282" Type="http://schemas.openxmlformats.org/officeDocument/2006/relationships/image" Target="../media/image282.emf"/><Relationship Id="rId317" Type="http://schemas.openxmlformats.org/officeDocument/2006/relationships/image" Target="../media/image317.emf"/><Relationship Id="rId338" Type="http://schemas.openxmlformats.org/officeDocument/2006/relationships/image" Target="../media/image338.emf"/><Relationship Id="rId359" Type="http://schemas.openxmlformats.org/officeDocument/2006/relationships/image" Target="../media/image359.emf"/><Relationship Id="rId8" Type="http://schemas.openxmlformats.org/officeDocument/2006/relationships/image" Target="../media/image8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Relationship Id="rId163" Type="http://schemas.openxmlformats.org/officeDocument/2006/relationships/image" Target="../media/image163.emf"/><Relationship Id="rId184" Type="http://schemas.openxmlformats.org/officeDocument/2006/relationships/image" Target="../media/image184.emf"/><Relationship Id="rId219" Type="http://schemas.openxmlformats.org/officeDocument/2006/relationships/image" Target="../media/image219.emf"/><Relationship Id="rId370" Type="http://schemas.openxmlformats.org/officeDocument/2006/relationships/image" Target="../media/image370.emf"/><Relationship Id="rId391" Type="http://schemas.openxmlformats.org/officeDocument/2006/relationships/image" Target="../media/image391.emf"/><Relationship Id="rId230" Type="http://schemas.openxmlformats.org/officeDocument/2006/relationships/image" Target="../media/image230.emf"/><Relationship Id="rId251" Type="http://schemas.openxmlformats.org/officeDocument/2006/relationships/image" Target="../media/image251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272" Type="http://schemas.openxmlformats.org/officeDocument/2006/relationships/image" Target="../media/image272.emf"/><Relationship Id="rId293" Type="http://schemas.openxmlformats.org/officeDocument/2006/relationships/image" Target="../media/image293.emf"/><Relationship Id="rId307" Type="http://schemas.openxmlformats.org/officeDocument/2006/relationships/image" Target="../media/image307.emf"/><Relationship Id="rId328" Type="http://schemas.openxmlformats.org/officeDocument/2006/relationships/image" Target="../media/image328.emf"/><Relationship Id="rId349" Type="http://schemas.openxmlformats.org/officeDocument/2006/relationships/image" Target="../media/image349.emf"/><Relationship Id="rId88" Type="http://schemas.openxmlformats.org/officeDocument/2006/relationships/image" Target="../media/image88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53" Type="http://schemas.openxmlformats.org/officeDocument/2006/relationships/image" Target="../media/image153.emf"/><Relationship Id="rId174" Type="http://schemas.openxmlformats.org/officeDocument/2006/relationships/image" Target="../media/image174.emf"/><Relationship Id="rId195" Type="http://schemas.openxmlformats.org/officeDocument/2006/relationships/image" Target="../media/image195.emf"/><Relationship Id="rId209" Type="http://schemas.openxmlformats.org/officeDocument/2006/relationships/image" Target="../media/image209.emf"/><Relationship Id="rId360" Type="http://schemas.openxmlformats.org/officeDocument/2006/relationships/image" Target="../media/image360.emf"/><Relationship Id="rId381" Type="http://schemas.openxmlformats.org/officeDocument/2006/relationships/image" Target="../media/image381.emf"/><Relationship Id="rId220" Type="http://schemas.openxmlformats.org/officeDocument/2006/relationships/image" Target="../media/image220.emf"/><Relationship Id="rId241" Type="http://schemas.openxmlformats.org/officeDocument/2006/relationships/image" Target="../media/image241.emf"/><Relationship Id="rId15" Type="http://schemas.openxmlformats.org/officeDocument/2006/relationships/image" Target="../media/image15.emf"/><Relationship Id="rId36" Type="http://schemas.openxmlformats.org/officeDocument/2006/relationships/image" Target="../media/image36.emf"/><Relationship Id="rId57" Type="http://schemas.openxmlformats.org/officeDocument/2006/relationships/image" Target="../media/image57.emf"/><Relationship Id="rId262" Type="http://schemas.openxmlformats.org/officeDocument/2006/relationships/image" Target="../media/image262.emf"/><Relationship Id="rId283" Type="http://schemas.openxmlformats.org/officeDocument/2006/relationships/image" Target="../media/image283.emf"/><Relationship Id="rId318" Type="http://schemas.openxmlformats.org/officeDocument/2006/relationships/image" Target="../media/image318.emf"/><Relationship Id="rId339" Type="http://schemas.openxmlformats.org/officeDocument/2006/relationships/image" Target="../media/image339.emf"/><Relationship Id="rId78" Type="http://schemas.openxmlformats.org/officeDocument/2006/relationships/image" Target="../media/image78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143" Type="http://schemas.openxmlformats.org/officeDocument/2006/relationships/image" Target="../media/image143.emf"/><Relationship Id="rId164" Type="http://schemas.openxmlformats.org/officeDocument/2006/relationships/image" Target="../media/image164.emf"/><Relationship Id="rId185" Type="http://schemas.openxmlformats.org/officeDocument/2006/relationships/image" Target="../media/image185.emf"/><Relationship Id="rId350" Type="http://schemas.openxmlformats.org/officeDocument/2006/relationships/image" Target="../media/image350.emf"/><Relationship Id="rId371" Type="http://schemas.openxmlformats.org/officeDocument/2006/relationships/image" Target="../media/image371.emf"/><Relationship Id="rId9" Type="http://schemas.openxmlformats.org/officeDocument/2006/relationships/image" Target="../media/image9.emf"/><Relationship Id="rId210" Type="http://schemas.openxmlformats.org/officeDocument/2006/relationships/image" Target="../media/image210.emf"/><Relationship Id="rId392" Type="http://schemas.openxmlformats.org/officeDocument/2006/relationships/image" Target="../media/image392.emf"/><Relationship Id="rId26" Type="http://schemas.openxmlformats.org/officeDocument/2006/relationships/image" Target="../media/image26.emf"/><Relationship Id="rId231" Type="http://schemas.openxmlformats.org/officeDocument/2006/relationships/image" Target="../media/image231.emf"/><Relationship Id="rId252" Type="http://schemas.openxmlformats.org/officeDocument/2006/relationships/image" Target="../media/image252.emf"/><Relationship Id="rId273" Type="http://schemas.openxmlformats.org/officeDocument/2006/relationships/image" Target="../media/image273.emf"/><Relationship Id="rId294" Type="http://schemas.openxmlformats.org/officeDocument/2006/relationships/image" Target="../media/image294.emf"/><Relationship Id="rId308" Type="http://schemas.openxmlformats.org/officeDocument/2006/relationships/image" Target="../media/image308.emf"/><Relationship Id="rId329" Type="http://schemas.openxmlformats.org/officeDocument/2006/relationships/image" Target="../media/image329.emf"/><Relationship Id="rId47" Type="http://schemas.openxmlformats.org/officeDocument/2006/relationships/image" Target="../media/image47.emf"/><Relationship Id="rId68" Type="http://schemas.openxmlformats.org/officeDocument/2006/relationships/image" Target="../media/image68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54" Type="http://schemas.openxmlformats.org/officeDocument/2006/relationships/image" Target="../media/image154.emf"/><Relationship Id="rId175" Type="http://schemas.openxmlformats.org/officeDocument/2006/relationships/image" Target="../media/image175.emf"/><Relationship Id="rId340" Type="http://schemas.openxmlformats.org/officeDocument/2006/relationships/image" Target="../media/image340.emf"/><Relationship Id="rId361" Type="http://schemas.openxmlformats.org/officeDocument/2006/relationships/image" Target="../media/image361.emf"/><Relationship Id="rId196" Type="http://schemas.openxmlformats.org/officeDocument/2006/relationships/image" Target="../media/image196.emf"/><Relationship Id="rId200" Type="http://schemas.openxmlformats.org/officeDocument/2006/relationships/image" Target="../media/image200.emf"/><Relationship Id="rId382" Type="http://schemas.openxmlformats.org/officeDocument/2006/relationships/image" Target="../media/image382.emf"/><Relationship Id="rId16" Type="http://schemas.openxmlformats.org/officeDocument/2006/relationships/image" Target="../media/image16.emf"/><Relationship Id="rId221" Type="http://schemas.openxmlformats.org/officeDocument/2006/relationships/image" Target="../media/image221.emf"/><Relationship Id="rId242" Type="http://schemas.openxmlformats.org/officeDocument/2006/relationships/image" Target="../media/image242.emf"/><Relationship Id="rId263" Type="http://schemas.openxmlformats.org/officeDocument/2006/relationships/image" Target="../media/image263.emf"/><Relationship Id="rId284" Type="http://schemas.openxmlformats.org/officeDocument/2006/relationships/image" Target="../media/image284.emf"/><Relationship Id="rId319" Type="http://schemas.openxmlformats.org/officeDocument/2006/relationships/image" Target="../media/image319.emf"/><Relationship Id="rId37" Type="http://schemas.openxmlformats.org/officeDocument/2006/relationships/image" Target="../media/image37.emf"/><Relationship Id="rId58" Type="http://schemas.openxmlformats.org/officeDocument/2006/relationships/image" Target="../media/image58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44" Type="http://schemas.openxmlformats.org/officeDocument/2006/relationships/image" Target="../media/image144.emf"/><Relationship Id="rId330" Type="http://schemas.openxmlformats.org/officeDocument/2006/relationships/image" Target="../media/image330.emf"/><Relationship Id="rId90" Type="http://schemas.openxmlformats.org/officeDocument/2006/relationships/image" Target="../media/image90.emf"/><Relationship Id="rId165" Type="http://schemas.openxmlformats.org/officeDocument/2006/relationships/image" Target="../media/image165.emf"/><Relationship Id="rId186" Type="http://schemas.openxmlformats.org/officeDocument/2006/relationships/image" Target="../media/image186.emf"/><Relationship Id="rId351" Type="http://schemas.openxmlformats.org/officeDocument/2006/relationships/image" Target="../media/image351.emf"/><Relationship Id="rId372" Type="http://schemas.openxmlformats.org/officeDocument/2006/relationships/image" Target="../media/image372.emf"/><Relationship Id="rId393" Type="http://schemas.openxmlformats.org/officeDocument/2006/relationships/image" Target="../media/image393.emf"/><Relationship Id="rId211" Type="http://schemas.openxmlformats.org/officeDocument/2006/relationships/image" Target="../media/image211.emf"/><Relationship Id="rId232" Type="http://schemas.openxmlformats.org/officeDocument/2006/relationships/image" Target="../media/image232.emf"/><Relationship Id="rId253" Type="http://schemas.openxmlformats.org/officeDocument/2006/relationships/image" Target="../media/image253.emf"/><Relationship Id="rId274" Type="http://schemas.openxmlformats.org/officeDocument/2006/relationships/image" Target="../media/image274.emf"/><Relationship Id="rId295" Type="http://schemas.openxmlformats.org/officeDocument/2006/relationships/image" Target="../media/image295.emf"/><Relationship Id="rId309" Type="http://schemas.openxmlformats.org/officeDocument/2006/relationships/image" Target="../media/image309.emf"/><Relationship Id="rId27" Type="http://schemas.openxmlformats.org/officeDocument/2006/relationships/image" Target="../media/image27.emf"/><Relationship Id="rId48" Type="http://schemas.openxmlformats.org/officeDocument/2006/relationships/image" Target="../media/image48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34" Type="http://schemas.openxmlformats.org/officeDocument/2006/relationships/image" Target="../media/image134.emf"/><Relationship Id="rId320" Type="http://schemas.openxmlformats.org/officeDocument/2006/relationships/image" Target="../media/image320.emf"/><Relationship Id="rId80" Type="http://schemas.openxmlformats.org/officeDocument/2006/relationships/image" Target="../media/image80.emf"/><Relationship Id="rId155" Type="http://schemas.openxmlformats.org/officeDocument/2006/relationships/image" Target="../media/image155.emf"/><Relationship Id="rId176" Type="http://schemas.openxmlformats.org/officeDocument/2006/relationships/image" Target="../media/image176.emf"/><Relationship Id="rId197" Type="http://schemas.openxmlformats.org/officeDocument/2006/relationships/image" Target="../media/image197.emf"/><Relationship Id="rId341" Type="http://schemas.openxmlformats.org/officeDocument/2006/relationships/image" Target="../media/image341.emf"/><Relationship Id="rId362" Type="http://schemas.openxmlformats.org/officeDocument/2006/relationships/image" Target="../media/image362.emf"/><Relationship Id="rId383" Type="http://schemas.openxmlformats.org/officeDocument/2006/relationships/image" Target="../media/image383.emf"/><Relationship Id="rId201" Type="http://schemas.openxmlformats.org/officeDocument/2006/relationships/image" Target="../media/image201.emf"/><Relationship Id="rId222" Type="http://schemas.openxmlformats.org/officeDocument/2006/relationships/image" Target="../media/image222.emf"/><Relationship Id="rId243" Type="http://schemas.openxmlformats.org/officeDocument/2006/relationships/image" Target="../media/image243.emf"/><Relationship Id="rId264" Type="http://schemas.openxmlformats.org/officeDocument/2006/relationships/image" Target="../media/image264.emf"/><Relationship Id="rId285" Type="http://schemas.openxmlformats.org/officeDocument/2006/relationships/image" Target="../media/image285.emf"/><Relationship Id="rId17" Type="http://schemas.openxmlformats.org/officeDocument/2006/relationships/image" Target="../media/image17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24" Type="http://schemas.openxmlformats.org/officeDocument/2006/relationships/image" Target="../media/image124.emf"/><Relationship Id="rId310" Type="http://schemas.openxmlformats.org/officeDocument/2006/relationships/image" Target="../media/image310.emf"/><Relationship Id="rId70" Type="http://schemas.openxmlformats.org/officeDocument/2006/relationships/image" Target="../media/image70.emf"/><Relationship Id="rId91" Type="http://schemas.openxmlformats.org/officeDocument/2006/relationships/image" Target="../media/image91.emf"/><Relationship Id="rId145" Type="http://schemas.openxmlformats.org/officeDocument/2006/relationships/image" Target="../media/image145.emf"/><Relationship Id="rId166" Type="http://schemas.openxmlformats.org/officeDocument/2006/relationships/image" Target="../media/image166.emf"/><Relationship Id="rId187" Type="http://schemas.openxmlformats.org/officeDocument/2006/relationships/image" Target="../media/image187.emf"/><Relationship Id="rId331" Type="http://schemas.openxmlformats.org/officeDocument/2006/relationships/image" Target="../media/image331.emf"/><Relationship Id="rId352" Type="http://schemas.openxmlformats.org/officeDocument/2006/relationships/image" Target="../media/image352.emf"/><Relationship Id="rId373" Type="http://schemas.openxmlformats.org/officeDocument/2006/relationships/image" Target="../media/image373.emf"/><Relationship Id="rId394" Type="http://schemas.openxmlformats.org/officeDocument/2006/relationships/image" Target="../media/image394.emf"/><Relationship Id="rId1" Type="http://schemas.openxmlformats.org/officeDocument/2006/relationships/image" Target="../media/image1.emf"/><Relationship Id="rId212" Type="http://schemas.openxmlformats.org/officeDocument/2006/relationships/image" Target="../media/image212.emf"/><Relationship Id="rId233" Type="http://schemas.openxmlformats.org/officeDocument/2006/relationships/image" Target="../media/image233.emf"/><Relationship Id="rId254" Type="http://schemas.openxmlformats.org/officeDocument/2006/relationships/image" Target="../media/image254.emf"/><Relationship Id="rId28" Type="http://schemas.openxmlformats.org/officeDocument/2006/relationships/image" Target="../media/image28.emf"/><Relationship Id="rId49" Type="http://schemas.openxmlformats.org/officeDocument/2006/relationships/image" Target="../media/image49.emf"/><Relationship Id="rId114" Type="http://schemas.openxmlformats.org/officeDocument/2006/relationships/image" Target="../media/image114.emf"/><Relationship Id="rId275" Type="http://schemas.openxmlformats.org/officeDocument/2006/relationships/image" Target="../media/image275.emf"/><Relationship Id="rId296" Type="http://schemas.openxmlformats.org/officeDocument/2006/relationships/image" Target="../media/image296.emf"/><Relationship Id="rId300" Type="http://schemas.openxmlformats.org/officeDocument/2006/relationships/image" Target="../media/image300.emf"/><Relationship Id="rId60" Type="http://schemas.openxmlformats.org/officeDocument/2006/relationships/image" Target="../media/image60.emf"/><Relationship Id="rId81" Type="http://schemas.openxmlformats.org/officeDocument/2006/relationships/image" Target="../media/image81.emf"/><Relationship Id="rId135" Type="http://schemas.openxmlformats.org/officeDocument/2006/relationships/image" Target="../media/image135.emf"/><Relationship Id="rId156" Type="http://schemas.openxmlformats.org/officeDocument/2006/relationships/image" Target="../media/image156.emf"/><Relationship Id="rId177" Type="http://schemas.openxmlformats.org/officeDocument/2006/relationships/image" Target="../media/image177.emf"/><Relationship Id="rId198" Type="http://schemas.openxmlformats.org/officeDocument/2006/relationships/image" Target="../media/image198.emf"/><Relationship Id="rId321" Type="http://schemas.openxmlformats.org/officeDocument/2006/relationships/image" Target="../media/image321.emf"/><Relationship Id="rId342" Type="http://schemas.openxmlformats.org/officeDocument/2006/relationships/image" Target="../media/image342.emf"/><Relationship Id="rId363" Type="http://schemas.openxmlformats.org/officeDocument/2006/relationships/image" Target="../media/image363.emf"/><Relationship Id="rId384" Type="http://schemas.openxmlformats.org/officeDocument/2006/relationships/image" Target="../media/image384.emf"/><Relationship Id="rId202" Type="http://schemas.openxmlformats.org/officeDocument/2006/relationships/image" Target="../media/image202.emf"/><Relationship Id="rId223" Type="http://schemas.openxmlformats.org/officeDocument/2006/relationships/image" Target="../media/image223.emf"/><Relationship Id="rId244" Type="http://schemas.openxmlformats.org/officeDocument/2006/relationships/image" Target="../media/image244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265" Type="http://schemas.openxmlformats.org/officeDocument/2006/relationships/image" Target="../media/image265.emf"/><Relationship Id="rId286" Type="http://schemas.openxmlformats.org/officeDocument/2006/relationships/image" Target="../media/image286.emf"/><Relationship Id="rId50" Type="http://schemas.openxmlformats.org/officeDocument/2006/relationships/image" Target="../media/image50.emf"/><Relationship Id="rId104" Type="http://schemas.openxmlformats.org/officeDocument/2006/relationships/image" Target="../media/image104.emf"/><Relationship Id="rId125" Type="http://schemas.openxmlformats.org/officeDocument/2006/relationships/image" Target="../media/image125.emf"/><Relationship Id="rId146" Type="http://schemas.openxmlformats.org/officeDocument/2006/relationships/image" Target="../media/image146.emf"/><Relationship Id="rId167" Type="http://schemas.openxmlformats.org/officeDocument/2006/relationships/image" Target="../media/image167.emf"/><Relationship Id="rId188" Type="http://schemas.openxmlformats.org/officeDocument/2006/relationships/image" Target="../media/image188.emf"/><Relationship Id="rId311" Type="http://schemas.openxmlformats.org/officeDocument/2006/relationships/image" Target="../media/image311.emf"/><Relationship Id="rId332" Type="http://schemas.openxmlformats.org/officeDocument/2006/relationships/image" Target="../media/image332.emf"/><Relationship Id="rId353" Type="http://schemas.openxmlformats.org/officeDocument/2006/relationships/image" Target="../media/image353.emf"/><Relationship Id="rId374" Type="http://schemas.openxmlformats.org/officeDocument/2006/relationships/image" Target="../media/image374.emf"/><Relationship Id="rId395" Type="http://schemas.openxmlformats.org/officeDocument/2006/relationships/image" Target="../media/image395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13" Type="http://schemas.openxmlformats.org/officeDocument/2006/relationships/image" Target="../media/image213.emf"/><Relationship Id="rId234" Type="http://schemas.openxmlformats.org/officeDocument/2006/relationships/image" Target="../media/image234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55" Type="http://schemas.openxmlformats.org/officeDocument/2006/relationships/image" Target="../media/image255.emf"/><Relationship Id="rId276" Type="http://schemas.openxmlformats.org/officeDocument/2006/relationships/image" Target="../media/image276.emf"/><Relationship Id="rId297" Type="http://schemas.openxmlformats.org/officeDocument/2006/relationships/image" Target="../media/image297.emf"/><Relationship Id="rId40" Type="http://schemas.openxmlformats.org/officeDocument/2006/relationships/image" Target="../media/image40.emf"/><Relationship Id="rId115" Type="http://schemas.openxmlformats.org/officeDocument/2006/relationships/image" Target="../media/image115.emf"/><Relationship Id="rId136" Type="http://schemas.openxmlformats.org/officeDocument/2006/relationships/image" Target="../media/image136.emf"/><Relationship Id="rId157" Type="http://schemas.openxmlformats.org/officeDocument/2006/relationships/image" Target="../media/image157.emf"/><Relationship Id="rId178" Type="http://schemas.openxmlformats.org/officeDocument/2006/relationships/image" Target="../media/image178.emf"/><Relationship Id="rId301" Type="http://schemas.openxmlformats.org/officeDocument/2006/relationships/image" Target="../media/image301.emf"/><Relationship Id="rId322" Type="http://schemas.openxmlformats.org/officeDocument/2006/relationships/image" Target="../media/image322.emf"/><Relationship Id="rId343" Type="http://schemas.openxmlformats.org/officeDocument/2006/relationships/image" Target="../media/image343.emf"/><Relationship Id="rId364" Type="http://schemas.openxmlformats.org/officeDocument/2006/relationships/image" Target="../media/image364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99" Type="http://schemas.openxmlformats.org/officeDocument/2006/relationships/image" Target="../media/image199.emf"/><Relationship Id="rId203" Type="http://schemas.openxmlformats.org/officeDocument/2006/relationships/image" Target="../media/image203.emf"/><Relationship Id="rId385" Type="http://schemas.openxmlformats.org/officeDocument/2006/relationships/image" Target="../media/image385.emf"/><Relationship Id="rId19" Type="http://schemas.openxmlformats.org/officeDocument/2006/relationships/image" Target="../media/image19.emf"/><Relationship Id="rId224" Type="http://schemas.openxmlformats.org/officeDocument/2006/relationships/image" Target="../media/image224.emf"/><Relationship Id="rId245" Type="http://schemas.openxmlformats.org/officeDocument/2006/relationships/image" Target="../media/image245.emf"/><Relationship Id="rId266" Type="http://schemas.openxmlformats.org/officeDocument/2006/relationships/image" Target="../media/image266.emf"/><Relationship Id="rId287" Type="http://schemas.openxmlformats.org/officeDocument/2006/relationships/image" Target="../media/image287.emf"/><Relationship Id="rId30" Type="http://schemas.openxmlformats.org/officeDocument/2006/relationships/image" Target="../media/image3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147" Type="http://schemas.openxmlformats.org/officeDocument/2006/relationships/image" Target="../media/image147.emf"/><Relationship Id="rId168" Type="http://schemas.openxmlformats.org/officeDocument/2006/relationships/image" Target="../media/image168.emf"/><Relationship Id="rId312" Type="http://schemas.openxmlformats.org/officeDocument/2006/relationships/image" Target="../media/image312.emf"/><Relationship Id="rId333" Type="http://schemas.openxmlformats.org/officeDocument/2006/relationships/image" Target="../media/image333.emf"/><Relationship Id="rId354" Type="http://schemas.openxmlformats.org/officeDocument/2006/relationships/image" Target="../media/image354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189" Type="http://schemas.openxmlformats.org/officeDocument/2006/relationships/image" Target="../media/image189.emf"/><Relationship Id="rId375" Type="http://schemas.openxmlformats.org/officeDocument/2006/relationships/image" Target="../media/image375.emf"/><Relationship Id="rId396" Type="http://schemas.openxmlformats.org/officeDocument/2006/relationships/image" Target="../media/image396.emf"/><Relationship Id="rId3" Type="http://schemas.openxmlformats.org/officeDocument/2006/relationships/image" Target="../media/image3.emf"/><Relationship Id="rId214" Type="http://schemas.openxmlformats.org/officeDocument/2006/relationships/image" Target="../media/image214.emf"/><Relationship Id="rId235" Type="http://schemas.openxmlformats.org/officeDocument/2006/relationships/image" Target="../media/image235.emf"/><Relationship Id="rId256" Type="http://schemas.openxmlformats.org/officeDocument/2006/relationships/image" Target="../media/image256.emf"/><Relationship Id="rId277" Type="http://schemas.openxmlformats.org/officeDocument/2006/relationships/image" Target="../media/image277.emf"/><Relationship Id="rId298" Type="http://schemas.openxmlformats.org/officeDocument/2006/relationships/image" Target="../media/image298.emf"/><Relationship Id="rId116" Type="http://schemas.openxmlformats.org/officeDocument/2006/relationships/image" Target="../media/image116.emf"/><Relationship Id="rId137" Type="http://schemas.openxmlformats.org/officeDocument/2006/relationships/image" Target="../media/image137.emf"/><Relationship Id="rId158" Type="http://schemas.openxmlformats.org/officeDocument/2006/relationships/image" Target="../media/image158.emf"/><Relationship Id="rId302" Type="http://schemas.openxmlformats.org/officeDocument/2006/relationships/image" Target="../media/image302.emf"/><Relationship Id="rId323" Type="http://schemas.openxmlformats.org/officeDocument/2006/relationships/image" Target="../media/image323.emf"/><Relationship Id="rId344" Type="http://schemas.openxmlformats.org/officeDocument/2006/relationships/image" Target="../media/image344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62" Type="http://schemas.openxmlformats.org/officeDocument/2006/relationships/image" Target="../media/image62.emf"/><Relationship Id="rId83" Type="http://schemas.openxmlformats.org/officeDocument/2006/relationships/image" Target="../media/image83.emf"/><Relationship Id="rId179" Type="http://schemas.openxmlformats.org/officeDocument/2006/relationships/image" Target="../media/image179.emf"/><Relationship Id="rId365" Type="http://schemas.openxmlformats.org/officeDocument/2006/relationships/image" Target="../media/image365.emf"/><Relationship Id="rId386" Type="http://schemas.openxmlformats.org/officeDocument/2006/relationships/image" Target="../media/image386.emf"/><Relationship Id="rId190" Type="http://schemas.openxmlformats.org/officeDocument/2006/relationships/image" Target="../media/image190.emf"/><Relationship Id="rId204" Type="http://schemas.openxmlformats.org/officeDocument/2006/relationships/image" Target="../media/image204.emf"/><Relationship Id="rId225" Type="http://schemas.openxmlformats.org/officeDocument/2006/relationships/image" Target="../media/image225.emf"/><Relationship Id="rId246" Type="http://schemas.openxmlformats.org/officeDocument/2006/relationships/image" Target="../media/image246.emf"/><Relationship Id="rId267" Type="http://schemas.openxmlformats.org/officeDocument/2006/relationships/image" Target="../media/image267.emf"/><Relationship Id="rId288" Type="http://schemas.openxmlformats.org/officeDocument/2006/relationships/image" Target="../media/image288.emf"/><Relationship Id="rId106" Type="http://schemas.openxmlformats.org/officeDocument/2006/relationships/image" Target="../media/image106.emf"/><Relationship Id="rId127" Type="http://schemas.openxmlformats.org/officeDocument/2006/relationships/image" Target="../media/image127.emf"/><Relationship Id="rId313" Type="http://schemas.openxmlformats.org/officeDocument/2006/relationships/image" Target="../media/image313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52" Type="http://schemas.openxmlformats.org/officeDocument/2006/relationships/image" Target="../media/image52.emf"/><Relationship Id="rId73" Type="http://schemas.openxmlformats.org/officeDocument/2006/relationships/image" Target="../media/image73.emf"/><Relationship Id="rId94" Type="http://schemas.openxmlformats.org/officeDocument/2006/relationships/image" Target="../media/image94.emf"/><Relationship Id="rId148" Type="http://schemas.openxmlformats.org/officeDocument/2006/relationships/image" Target="../media/image148.emf"/><Relationship Id="rId169" Type="http://schemas.openxmlformats.org/officeDocument/2006/relationships/image" Target="../media/image169.emf"/><Relationship Id="rId334" Type="http://schemas.openxmlformats.org/officeDocument/2006/relationships/image" Target="../media/image334.emf"/><Relationship Id="rId355" Type="http://schemas.openxmlformats.org/officeDocument/2006/relationships/image" Target="../media/image355.emf"/><Relationship Id="rId376" Type="http://schemas.openxmlformats.org/officeDocument/2006/relationships/image" Target="../media/image376.emf"/><Relationship Id="rId397" Type="http://schemas.openxmlformats.org/officeDocument/2006/relationships/image" Target="../media/image397.emf"/><Relationship Id="rId4" Type="http://schemas.openxmlformats.org/officeDocument/2006/relationships/image" Target="../media/image4.emf"/><Relationship Id="rId180" Type="http://schemas.openxmlformats.org/officeDocument/2006/relationships/image" Target="../media/image180.emf"/><Relationship Id="rId215" Type="http://schemas.openxmlformats.org/officeDocument/2006/relationships/image" Target="../media/image215.emf"/><Relationship Id="rId236" Type="http://schemas.openxmlformats.org/officeDocument/2006/relationships/image" Target="../media/image236.emf"/><Relationship Id="rId257" Type="http://schemas.openxmlformats.org/officeDocument/2006/relationships/image" Target="../media/image257.emf"/><Relationship Id="rId278" Type="http://schemas.openxmlformats.org/officeDocument/2006/relationships/image" Target="../media/image278.emf"/><Relationship Id="rId303" Type="http://schemas.openxmlformats.org/officeDocument/2006/relationships/image" Target="../media/image303.emf"/><Relationship Id="rId42" Type="http://schemas.openxmlformats.org/officeDocument/2006/relationships/image" Target="../media/image42.emf"/><Relationship Id="rId84" Type="http://schemas.openxmlformats.org/officeDocument/2006/relationships/image" Target="../media/image84.emf"/><Relationship Id="rId138" Type="http://schemas.openxmlformats.org/officeDocument/2006/relationships/image" Target="../media/image138.emf"/><Relationship Id="rId345" Type="http://schemas.openxmlformats.org/officeDocument/2006/relationships/image" Target="../media/image345.emf"/><Relationship Id="rId387" Type="http://schemas.openxmlformats.org/officeDocument/2006/relationships/image" Target="../media/image387.emf"/><Relationship Id="rId191" Type="http://schemas.openxmlformats.org/officeDocument/2006/relationships/image" Target="../media/image191.emf"/><Relationship Id="rId205" Type="http://schemas.openxmlformats.org/officeDocument/2006/relationships/image" Target="../media/image205.emf"/><Relationship Id="rId247" Type="http://schemas.openxmlformats.org/officeDocument/2006/relationships/image" Target="../media/image247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5.emf"/><Relationship Id="rId13" Type="http://schemas.openxmlformats.org/officeDocument/2006/relationships/image" Target="../media/image410.emf"/><Relationship Id="rId18" Type="http://schemas.openxmlformats.org/officeDocument/2006/relationships/image" Target="../media/image415.emf"/><Relationship Id="rId26" Type="http://schemas.openxmlformats.org/officeDocument/2006/relationships/image" Target="../media/image423.emf"/><Relationship Id="rId3" Type="http://schemas.openxmlformats.org/officeDocument/2006/relationships/image" Target="../media/image400.emf"/><Relationship Id="rId21" Type="http://schemas.openxmlformats.org/officeDocument/2006/relationships/image" Target="../media/image418.emf"/><Relationship Id="rId7" Type="http://schemas.openxmlformats.org/officeDocument/2006/relationships/image" Target="../media/image404.emf"/><Relationship Id="rId12" Type="http://schemas.openxmlformats.org/officeDocument/2006/relationships/image" Target="../media/image409.emf"/><Relationship Id="rId17" Type="http://schemas.openxmlformats.org/officeDocument/2006/relationships/image" Target="../media/image414.emf"/><Relationship Id="rId25" Type="http://schemas.openxmlformats.org/officeDocument/2006/relationships/image" Target="../media/image422.emf"/><Relationship Id="rId33" Type="http://schemas.openxmlformats.org/officeDocument/2006/relationships/image" Target="../media/image430.emf"/><Relationship Id="rId2" Type="http://schemas.openxmlformats.org/officeDocument/2006/relationships/image" Target="../media/image399.emf"/><Relationship Id="rId16" Type="http://schemas.openxmlformats.org/officeDocument/2006/relationships/image" Target="../media/image413.emf"/><Relationship Id="rId20" Type="http://schemas.openxmlformats.org/officeDocument/2006/relationships/image" Target="../media/image417.emf"/><Relationship Id="rId29" Type="http://schemas.openxmlformats.org/officeDocument/2006/relationships/image" Target="../media/image426.emf"/><Relationship Id="rId1" Type="http://schemas.openxmlformats.org/officeDocument/2006/relationships/image" Target="../media/image398.emf"/><Relationship Id="rId6" Type="http://schemas.openxmlformats.org/officeDocument/2006/relationships/image" Target="../media/image403.emf"/><Relationship Id="rId11" Type="http://schemas.openxmlformats.org/officeDocument/2006/relationships/image" Target="../media/image408.emf"/><Relationship Id="rId24" Type="http://schemas.openxmlformats.org/officeDocument/2006/relationships/image" Target="../media/image421.emf"/><Relationship Id="rId32" Type="http://schemas.openxmlformats.org/officeDocument/2006/relationships/image" Target="../media/image429.emf"/><Relationship Id="rId5" Type="http://schemas.openxmlformats.org/officeDocument/2006/relationships/image" Target="../media/image402.emf"/><Relationship Id="rId15" Type="http://schemas.openxmlformats.org/officeDocument/2006/relationships/image" Target="../media/image412.emf"/><Relationship Id="rId23" Type="http://schemas.openxmlformats.org/officeDocument/2006/relationships/image" Target="../media/image420.emf"/><Relationship Id="rId28" Type="http://schemas.openxmlformats.org/officeDocument/2006/relationships/image" Target="../media/image425.emf"/><Relationship Id="rId10" Type="http://schemas.openxmlformats.org/officeDocument/2006/relationships/image" Target="../media/image407.emf"/><Relationship Id="rId19" Type="http://schemas.openxmlformats.org/officeDocument/2006/relationships/image" Target="../media/image416.emf"/><Relationship Id="rId31" Type="http://schemas.openxmlformats.org/officeDocument/2006/relationships/image" Target="../media/image428.emf"/><Relationship Id="rId4" Type="http://schemas.openxmlformats.org/officeDocument/2006/relationships/image" Target="../media/image401.emf"/><Relationship Id="rId9" Type="http://schemas.openxmlformats.org/officeDocument/2006/relationships/image" Target="../media/image406.emf"/><Relationship Id="rId14" Type="http://schemas.openxmlformats.org/officeDocument/2006/relationships/image" Target="../media/image411.emf"/><Relationship Id="rId22" Type="http://schemas.openxmlformats.org/officeDocument/2006/relationships/image" Target="../media/image419.emf"/><Relationship Id="rId27" Type="http://schemas.openxmlformats.org/officeDocument/2006/relationships/image" Target="../media/image424.emf"/><Relationship Id="rId30" Type="http://schemas.openxmlformats.org/officeDocument/2006/relationships/image" Target="../media/image4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12</xdr:row>
      <xdr:rowOff>28575</xdr:rowOff>
    </xdr:from>
    <xdr:to>
      <xdr:col>9</xdr:col>
      <xdr:colOff>4038600</xdr:colOff>
      <xdr:row>12</xdr:row>
      <xdr:rowOff>2295525</xdr:rowOff>
    </xdr:to>
    <xdr:sp macro="" textlink="">
      <xdr:nvSpPr>
        <xdr:cNvPr id="3851" name="MASTER SHEETPicture 251" hidden="1"/>
        <xdr:cNvSpPr>
          <a:spLocks noChangeAspect="1"/>
        </xdr:cNvSpPr>
      </xdr:nvSpPr>
      <xdr:spPr bwMode="auto">
        <a:xfrm>
          <a:off x="12544425" y="1107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73</xdr:row>
      <xdr:rowOff>28575</xdr:rowOff>
    </xdr:from>
    <xdr:to>
      <xdr:col>9</xdr:col>
      <xdr:colOff>4038600</xdr:colOff>
      <xdr:row>73</xdr:row>
      <xdr:rowOff>1895475</xdr:rowOff>
    </xdr:to>
    <xdr:sp macro="" textlink="">
      <xdr:nvSpPr>
        <xdr:cNvPr id="3852" name="MASTER SHEETPicture 725" hidden="1"/>
        <xdr:cNvSpPr>
          <a:spLocks/>
        </xdr:cNvSpPr>
      </xdr:nvSpPr>
      <xdr:spPr bwMode="auto">
        <a:xfrm>
          <a:off x="12544425" y="7615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197</xdr:row>
      <xdr:rowOff>28575</xdr:rowOff>
    </xdr:from>
    <xdr:to>
      <xdr:col>9</xdr:col>
      <xdr:colOff>4038600</xdr:colOff>
      <xdr:row>197</xdr:row>
      <xdr:rowOff>1638300</xdr:rowOff>
    </xdr:to>
    <xdr:sp macro="" textlink="">
      <xdr:nvSpPr>
        <xdr:cNvPr id="3853" name="MASTER SHEETPicture 65" hidden="1"/>
        <xdr:cNvSpPr>
          <a:spLocks noChangeAspect="1"/>
        </xdr:cNvSpPr>
      </xdr:nvSpPr>
      <xdr:spPr bwMode="auto">
        <a:xfrm>
          <a:off x="12544425" y="20843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262</xdr:row>
      <xdr:rowOff>28575</xdr:rowOff>
    </xdr:from>
    <xdr:to>
      <xdr:col>9</xdr:col>
      <xdr:colOff>4038600</xdr:colOff>
      <xdr:row>262</xdr:row>
      <xdr:rowOff>1990725</xdr:rowOff>
    </xdr:to>
    <xdr:sp macro="" textlink="">
      <xdr:nvSpPr>
        <xdr:cNvPr id="3854" name="MASTER SHEETPicture 129" hidden="1"/>
        <xdr:cNvSpPr>
          <a:spLocks noChangeAspect="1"/>
        </xdr:cNvSpPr>
      </xdr:nvSpPr>
      <xdr:spPr bwMode="auto">
        <a:xfrm>
          <a:off x="12544425" y="27777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383</xdr:row>
      <xdr:rowOff>28575</xdr:rowOff>
    </xdr:from>
    <xdr:to>
      <xdr:col>9</xdr:col>
      <xdr:colOff>4038600</xdr:colOff>
      <xdr:row>383</xdr:row>
      <xdr:rowOff>1685925</xdr:rowOff>
    </xdr:to>
    <xdr:sp macro="" textlink="">
      <xdr:nvSpPr>
        <xdr:cNvPr id="3855" name="MASTER SHEETPicture 165" hidden="1"/>
        <xdr:cNvSpPr>
          <a:spLocks noChangeAspect="1"/>
        </xdr:cNvSpPr>
      </xdr:nvSpPr>
      <xdr:spPr bwMode="auto">
        <a:xfrm>
          <a:off x="12544425" y="406860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325</xdr:row>
      <xdr:rowOff>28575</xdr:rowOff>
    </xdr:from>
    <xdr:to>
      <xdr:col>9</xdr:col>
      <xdr:colOff>4038600</xdr:colOff>
      <xdr:row>325</xdr:row>
      <xdr:rowOff>2733675</xdr:rowOff>
    </xdr:to>
    <xdr:sp macro="" textlink="">
      <xdr:nvSpPr>
        <xdr:cNvPr id="3856" name="MASTER SHEETPicture 579" hidden="1"/>
        <xdr:cNvSpPr>
          <a:spLocks noChangeAspect="1"/>
        </xdr:cNvSpPr>
      </xdr:nvSpPr>
      <xdr:spPr bwMode="auto">
        <a:xfrm>
          <a:off x="12544425" y="34498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190</xdr:row>
      <xdr:rowOff>28575</xdr:rowOff>
    </xdr:from>
    <xdr:to>
      <xdr:col>9</xdr:col>
      <xdr:colOff>4038600</xdr:colOff>
      <xdr:row>190</xdr:row>
      <xdr:rowOff>2695575</xdr:rowOff>
    </xdr:to>
    <xdr:sp macro="" textlink="">
      <xdr:nvSpPr>
        <xdr:cNvPr id="3857" name="MASTER SHEETPicture 105" hidden="1"/>
        <xdr:cNvSpPr>
          <a:spLocks noChangeAspect="1"/>
        </xdr:cNvSpPr>
      </xdr:nvSpPr>
      <xdr:spPr bwMode="auto">
        <a:xfrm>
          <a:off x="12544425" y="200967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152</xdr:row>
      <xdr:rowOff>28575</xdr:rowOff>
    </xdr:from>
    <xdr:to>
      <xdr:col>9</xdr:col>
      <xdr:colOff>3819525</xdr:colOff>
      <xdr:row>152</xdr:row>
      <xdr:rowOff>3933825</xdr:rowOff>
    </xdr:to>
    <xdr:sp macro="" textlink="">
      <xdr:nvSpPr>
        <xdr:cNvPr id="3858" name="MASTER SHEETPicture 173" hidden="1"/>
        <xdr:cNvSpPr>
          <a:spLocks noChangeAspect="1"/>
        </xdr:cNvSpPr>
      </xdr:nvSpPr>
      <xdr:spPr bwMode="auto">
        <a:xfrm>
          <a:off x="12544425" y="160429575"/>
          <a:ext cx="37909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307</xdr:row>
      <xdr:rowOff>28575</xdr:rowOff>
    </xdr:from>
    <xdr:to>
      <xdr:col>9</xdr:col>
      <xdr:colOff>2828925</xdr:colOff>
      <xdr:row>307</xdr:row>
      <xdr:rowOff>3543300</xdr:rowOff>
    </xdr:to>
    <xdr:sp macro="" textlink="">
      <xdr:nvSpPr>
        <xdr:cNvPr id="3859" name="MASTER SHEETPicture 677" hidden="1"/>
        <xdr:cNvSpPr>
          <a:spLocks noChangeAspect="1"/>
        </xdr:cNvSpPr>
      </xdr:nvSpPr>
      <xdr:spPr bwMode="auto">
        <a:xfrm>
          <a:off x="12544425" y="325783575"/>
          <a:ext cx="28003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123</xdr:row>
      <xdr:rowOff>28575</xdr:rowOff>
    </xdr:from>
    <xdr:to>
      <xdr:col>9</xdr:col>
      <xdr:colOff>4038600</xdr:colOff>
      <xdr:row>123</xdr:row>
      <xdr:rowOff>3267075</xdr:rowOff>
    </xdr:to>
    <xdr:sp macro="" textlink="">
      <xdr:nvSpPr>
        <xdr:cNvPr id="3860" name="MASTER SHEETPicture 25" hidden="1"/>
        <xdr:cNvSpPr>
          <a:spLocks noChangeAspect="1"/>
        </xdr:cNvSpPr>
      </xdr:nvSpPr>
      <xdr:spPr bwMode="auto">
        <a:xfrm>
          <a:off x="12544425" y="12949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374</xdr:row>
      <xdr:rowOff>28575</xdr:rowOff>
    </xdr:from>
    <xdr:to>
      <xdr:col>9</xdr:col>
      <xdr:colOff>4038600</xdr:colOff>
      <xdr:row>374</xdr:row>
      <xdr:rowOff>1685925</xdr:rowOff>
    </xdr:to>
    <xdr:sp macro="" textlink="">
      <xdr:nvSpPr>
        <xdr:cNvPr id="3861" name="MASTER SHEETPicture 99" hidden="1"/>
        <xdr:cNvSpPr>
          <a:spLocks noChangeAspect="1"/>
        </xdr:cNvSpPr>
      </xdr:nvSpPr>
      <xdr:spPr bwMode="auto">
        <a:xfrm>
          <a:off x="12544425" y="397259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193</xdr:row>
      <xdr:rowOff>28575</xdr:rowOff>
    </xdr:from>
    <xdr:to>
      <xdr:col>9</xdr:col>
      <xdr:colOff>3667125</xdr:colOff>
      <xdr:row>193</xdr:row>
      <xdr:rowOff>4229100</xdr:rowOff>
    </xdr:to>
    <xdr:sp macro="" textlink="">
      <xdr:nvSpPr>
        <xdr:cNvPr id="3862" name="MASTER SHEETPicture 219" hidden="1"/>
        <xdr:cNvSpPr>
          <a:spLocks noChangeAspect="1"/>
        </xdr:cNvSpPr>
      </xdr:nvSpPr>
      <xdr:spPr bwMode="auto">
        <a:xfrm>
          <a:off x="12544425" y="204168375"/>
          <a:ext cx="36385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294</xdr:row>
      <xdr:rowOff>28575</xdr:rowOff>
    </xdr:from>
    <xdr:to>
      <xdr:col>9</xdr:col>
      <xdr:colOff>3438525</xdr:colOff>
      <xdr:row>294</xdr:row>
      <xdr:rowOff>2390775</xdr:rowOff>
    </xdr:to>
    <xdr:sp macro="" textlink="">
      <xdr:nvSpPr>
        <xdr:cNvPr id="3863" name="MASTER SHEETPicture 301" hidden="1"/>
        <xdr:cNvSpPr>
          <a:spLocks noChangeAspect="1"/>
        </xdr:cNvSpPr>
      </xdr:nvSpPr>
      <xdr:spPr bwMode="auto">
        <a:xfrm>
          <a:off x="12544425" y="311915175"/>
          <a:ext cx="34099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131</xdr:row>
      <xdr:rowOff>28575</xdr:rowOff>
    </xdr:from>
    <xdr:to>
      <xdr:col>9</xdr:col>
      <xdr:colOff>3162300</xdr:colOff>
      <xdr:row>131</xdr:row>
      <xdr:rowOff>3581400</xdr:rowOff>
    </xdr:to>
    <xdr:sp macro="" textlink="">
      <xdr:nvSpPr>
        <xdr:cNvPr id="3864" name="MASTER SHEETPicture 571" hidden="1"/>
        <xdr:cNvSpPr>
          <a:spLocks noChangeAspect="1"/>
        </xdr:cNvSpPr>
      </xdr:nvSpPr>
      <xdr:spPr bwMode="auto">
        <a:xfrm>
          <a:off x="12544425" y="138026775"/>
          <a:ext cx="3133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153</xdr:row>
      <xdr:rowOff>28575</xdr:rowOff>
    </xdr:from>
    <xdr:to>
      <xdr:col>9</xdr:col>
      <xdr:colOff>4038600</xdr:colOff>
      <xdr:row>153</xdr:row>
      <xdr:rowOff>1762125</xdr:rowOff>
    </xdr:to>
    <xdr:sp macro="" textlink="">
      <xdr:nvSpPr>
        <xdr:cNvPr id="3865" name="MASTER SHEETPicture 585" hidden="1"/>
        <xdr:cNvSpPr>
          <a:spLocks noChangeAspect="1"/>
        </xdr:cNvSpPr>
      </xdr:nvSpPr>
      <xdr:spPr bwMode="auto">
        <a:xfrm>
          <a:off x="12544425" y="16149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144</xdr:row>
      <xdr:rowOff>28575</xdr:rowOff>
    </xdr:from>
    <xdr:to>
      <xdr:col>9</xdr:col>
      <xdr:colOff>3600450</xdr:colOff>
      <xdr:row>144</xdr:row>
      <xdr:rowOff>4181475</xdr:rowOff>
    </xdr:to>
    <xdr:sp macro="" textlink="">
      <xdr:nvSpPr>
        <xdr:cNvPr id="3866" name="MASTER SHEETPicture 125" hidden="1"/>
        <xdr:cNvSpPr>
          <a:spLocks noChangeAspect="1"/>
        </xdr:cNvSpPr>
      </xdr:nvSpPr>
      <xdr:spPr bwMode="auto">
        <a:xfrm>
          <a:off x="12544425" y="151895175"/>
          <a:ext cx="35718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314</xdr:row>
      <xdr:rowOff>28575</xdr:rowOff>
    </xdr:from>
    <xdr:to>
      <xdr:col>9</xdr:col>
      <xdr:colOff>4038600</xdr:colOff>
      <xdr:row>314</xdr:row>
      <xdr:rowOff>1790700</xdr:rowOff>
    </xdr:to>
    <xdr:sp macro="" textlink="">
      <xdr:nvSpPr>
        <xdr:cNvPr id="3867" name="MASTER SHEETPicture 127" hidden="1"/>
        <xdr:cNvSpPr>
          <a:spLocks noChangeAspect="1"/>
        </xdr:cNvSpPr>
      </xdr:nvSpPr>
      <xdr:spPr bwMode="auto">
        <a:xfrm>
          <a:off x="12544425" y="33325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11</xdr:row>
      <xdr:rowOff>28575</xdr:rowOff>
    </xdr:from>
    <xdr:to>
      <xdr:col>9</xdr:col>
      <xdr:colOff>3190875</xdr:colOff>
      <xdr:row>11</xdr:row>
      <xdr:rowOff>3933825</xdr:rowOff>
    </xdr:to>
    <xdr:sp macro="" textlink="">
      <xdr:nvSpPr>
        <xdr:cNvPr id="3868" name="MASTER SHEETPicture 175" hidden="1"/>
        <xdr:cNvSpPr>
          <a:spLocks noChangeAspect="1"/>
        </xdr:cNvSpPr>
      </xdr:nvSpPr>
      <xdr:spPr bwMode="auto">
        <a:xfrm>
          <a:off x="12544425" y="10010775"/>
          <a:ext cx="31623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389</xdr:row>
      <xdr:rowOff>28575</xdr:rowOff>
    </xdr:from>
    <xdr:to>
      <xdr:col>9</xdr:col>
      <xdr:colOff>4038600</xdr:colOff>
      <xdr:row>389</xdr:row>
      <xdr:rowOff>2628900</xdr:rowOff>
    </xdr:to>
    <xdr:sp macro="" textlink="">
      <xdr:nvSpPr>
        <xdr:cNvPr id="3869" name="MASTER SHEETPicture 305" hidden="1"/>
        <xdr:cNvSpPr>
          <a:spLocks noChangeAspect="1"/>
        </xdr:cNvSpPr>
      </xdr:nvSpPr>
      <xdr:spPr bwMode="auto">
        <a:xfrm>
          <a:off x="12544425" y="41326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47</xdr:row>
      <xdr:rowOff>28575</xdr:rowOff>
    </xdr:from>
    <xdr:to>
      <xdr:col>9</xdr:col>
      <xdr:colOff>2333625</xdr:colOff>
      <xdr:row>47</xdr:row>
      <xdr:rowOff>3343275</xdr:rowOff>
    </xdr:to>
    <xdr:sp macro="" textlink="">
      <xdr:nvSpPr>
        <xdr:cNvPr id="3870" name="MASTER SHEETPicture 729" hidden="1"/>
        <xdr:cNvSpPr>
          <a:spLocks/>
        </xdr:cNvSpPr>
      </xdr:nvSpPr>
      <xdr:spPr bwMode="auto">
        <a:xfrm>
          <a:off x="12544425" y="48415575"/>
          <a:ext cx="23050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339</xdr:row>
      <xdr:rowOff>28575</xdr:rowOff>
    </xdr:from>
    <xdr:to>
      <xdr:col>9</xdr:col>
      <xdr:colOff>4038600</xdr:colOff>
      <xdr:row>339</xdr:row>
      <xdr:rowOff>2752725</xdr:rowOff>
    </xdr:to>
    <xdr:sp macro="" textlink="">
      <xdr:nvSpPr>
        <xdr:cNvPr id="3871" name="MASTER SHEETPicture 51" hidden="1"/>
        <xdr:cNvSpPr>
          <a:spLocks noChangeAspect="1"/>
        </xdr:cNvSpPr>
      </xdr:nvSpPr>
      <xdr:spPr bwMode="auto">
        <a:xfrm>
          <a:off x="12544425" y="35992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327</xdr:row>
      <xdr:rowOff>28575</xdr:rowOff>
    </xdr:from>
    <xdr:to>
      <xdr:col>9</xdr:col>
      <xdr:colOff>4038600</xdr:colOff>
      <xdr:row>327</xdr:row>
      <xdr:rowOff>1971675</xdr:rowOff>
    </xdr:to>
    <xdr:sp macro="" textlink="">
      <xdr:nvSpPr>
        <xdr:cNvPr id="3872" name="MASTER SHEETPicture 137" hidden="1"/>
        <xdr:cNvSpPr>
          <a:spLocks noChangeAspect="1"/>
        </xdr:cNvSpPr>
      </xdr:nvSpPr>
      <xdr:spPr bwMode="auto">
        <a:xfrm>
          <a:off x="12544425" y="347119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122</xdr:row>
      <xdr:rowOff>28575</xdr:rowOff>
    </xdr:from>
    <xdr:to>
      <xdr:col>9</xdr:col>
      <xdr:colOff>4038600</xdr:colOff>
      <xdr:row>122</xdr:row>
      <xdr:rowOff>2781300</xdr:rowOff>
    </xdr:to>
    <xdr:sp macro="" textlink="">
      <xdr:nvSpPr>
        <xdr:cNvPr id="3873" name="MASTER SHEETPicture 589" hidden="1"/>
        <xdr:cNvSpPr>
          <a:spLocks noChangeAspect="1"/>
        </xdr:cNvSpPr>
      </xdr:nvSpPr>
      <xdr:spPr bwMode="auto">
        <a:xfrm>
          <a:off x="12544425" y="12842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247</xdr:row>
      <xdr:rowOff>28575</xdr:rowOff>
    </xdr:from>
    <xdr:to>
      <xdr:col>9</xdr:col>
      <xdr:colOff>4038600</xdr:colOff>
      <xdr:row>247</xdr:row>
      <xdr:rowOff>2600325</xdr:rowOff>
    </xdr:to>
    <xdr:sp macro="" textlink="">
      <xdr:nvSpPr>
        <xdr:cNvPr id="3874" name="MASTER SHEETPicture 617" hidden="1"/>
        <xdr:cNvSpPr>
          <a:spLocks noChangeAspect="1"/>
        </xdr:cNvSpPr>
      </xdr:nvSpPr>
      <xdr:spPr bwMode="auto">
        <a:xfrm>
          <a:off x="12544425" y="26177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395</xdr:row>
      <xdr:rowOff>28575</xdr:rowOff>
    </xdr:from>
    <xdr:to>
      <xdr:col>9</xdr:col>
      <xdr:colOff>4038600</xdr:colOff>
      <xdr:row>395</xdr:row>
      <xdr:rowOff>2362200</xdr:rowOff>
    </xdr:to>
    <xdr:sp macro="" textlink="">
      <xdr:nvSpPr>
        <xdr:cNvPr id="3875" name="MASTER SHEETPicture 5" hidden="1"/>
        <xdr:cNvSpPr>
          <a:spLocks noChangeAspect="1"/>
        </xdr:cNvSpPr>
      </xdr:nvSpPr>
      <xdr:spPr bwMode="auto">
        <a:xfrm>
          <a:off x="12544425" y="41966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293</xdr:row>
      <xdr:rowOff>28575</xdr:rowOff>
    </xdr:from>
    <xdr:to>
      <xdr:col>9</xdr:col>
      <xdr:colOff>4038600</xdr:colOff>
      <xdr:row>293</xdr:row>
      <xdr:rowOff>1743075</xdr:rowOff>
    </xdr:to>
    <xdr:sp macro="" textlink="">
      <xdr:nvSpPr>
        <xdr:cNvPr id="3876" name="MASTER SHEETPicture 95" hidden="1"/>
        <xdr:cNvSpPr>
          <a:spLocks noChangeAspect="1"/>
        </xdr:cNvSpPr>
      </xdr:nvSpPr>
      <xdr:spPr bwMode="auto">
        <a:xfrm>
          <a:off x="12544425" y="31084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330</xdr:row>
      <xdr:rowOff>28575</xdr:rowOff>
    </xdr:from>
    <xdr:to>
      <xdr:col>9</xdr:col>
      <xdr:colOff>4038600</xdr:colOff>
      <xdr:row>330</xdr:row>
      <xdr:rowOff>1628775</xdr:rowOff>
    </xdr:to>
    <xdr:sp macro="" textlink="">
      <xdr:nvSpPr>
        <xdr:cNvPr id="3877" name="MASTER SHEETPicture 433" hidden="1"/>
        <xdr:cNvSpPr>
          <a:spLocks noChangeAspect="1"/>
        </xdr:cNvSpPr>
      </xdr:nvSpPr>
      <xdr:spPr bwMode="auto">
        <a:xfrm>
          <a:off x="12544425" y="350319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20</xdr:row>
      <xdr:rowOff>28575</xdr:rowOff>
    </xdr:from>
    <xdr:to>
      <xdr:col>9</xdr:col>
      <xdr:colOff>4038600</xdr:colOff>
      <xdr:row>20</xdr:row>
      <xdr:rowOff>1838325</xdr:rowOff>
    </xdr:to>
    <xdr:sp macro="" textlink="">
      <xdr:nvSpPr>
        <xdr:cNvPr id="3878" name="MASTER SHEETPicture 529" hidden="1"/>
        <xdr:cNvSpPr>
          <a:spLocks noChangeAspect="1"/>
        </xdr:cNvSpPr>
      </xdr:nvSpPr>
      <xdr:spPr bwMode="auto">
        <a:xfrm>
          <a:off x="12544425" y="1961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133</xdr:row>
      <xdr:rowOff>28575</xdr:rowOff>
    </xdr:from>
    <xdr:to>
      <xdr:col>9</xdr:col>
      <xdr:colOff>2314575</xdr:colOff>
      <xdr:row>133</xdr:row>
      <xdr:rowOff>3962400</xdr:rowOff>
    </xdr:to>
    <xdr:sp macro="" textlink="">
      <xdr:nvSpPr>
        <xdr:cNvPr id="3879" name="MASTER SHEETPicture 73" hidden="1"/>
        <xdr:cNvSpPr>
          <a:spLocks noChangeAspect="1"/>
        </xdr:cNvSpPr>
      </xdr:nvSpPr>
      <xdr:spPr bwMode="auto">
        <a:xfrm>
          <a:off x="12544425" y="140160375"/>
          <a:ext cx="22860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233</xdr:row>
      <xdr:rowOff>28575</xdr:rowOff>
    </xdr:from>
    <xdr:to>
      <xdr:col>9</xdr:col>
      <xdr:colOff>4038600</xdr:colOff>
      <xdr:row>233</xdr:row>
      <xdr:rowOff>1971675</xdr:rowOff>
    </xdr:to>
    <xdr:sp macro="" textlink="">
      <xdr:nvSpPr>
        <xdr:cNvPr id="3880" name="MASTER SHEETPicture 89" hidden="1"/>
        <xdr:cNvSpPr>
          <a:spLocks noChangeAspect="1"/>
        </xdr:cNvSpPr>
      </xdr:nvSpPr>
      <xdr:spPr bwMode="auto">
        <a:xfrm>
          <a:off x="12544425" y="246840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6</xdr:row>
      <xdr:rowOff>28575</xdr:rowOff>
    </xdr:from>
    <xdr:to>
      <xdr:col>9</xdr:col>
      <xdr:colOff>4038600</xdr:colOff>
      <xdr:row>6</xdr:row>
      <xdr:rowOff>3467100</xdr:rowOff>
    </xdr:to>
    <xdr:sp macro="" textlink="">
      <xdr:nvSpPr>
        <xdr:cNvPr id="3881" name="MASTER SHEETPicture 229" hidden="1"/>
        <xdr:cNvSpPr>
          <a:spLocks noChangeAspect="1"/>
        </xdr:cNvSpPr>
      </xdr:nvSpPr>
      <xdr:spPr bwMode="auto">
        <a:xfrm>
          <a:off x="12544425" y="4676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136</xdr:row>
      <xdr:rowOff>28575</xdr:rowOff>
    </xdr:from>
    <xdr:to>
      <xdr:col>9</xdr:col>
      <xdr:colOff>4038600</xdr:colOff>
      <xdr:row>136</xdr:row>
      <xdr:rowOff>1971675</xdr:rowOff>
    </xdr:to>
    <xdr:sp macro="" textlink="">
      <xdr:nvSpPr>
        <xdr:cNvPr id="3882" name="MASTER SHEETPicture 575" hidden="1"/>
        <xdr:cNvSpPr>
          <a:spLocks noChangeAspect="1"/>
        </xdr:cNvSpPr>
      </xdr:nvSpPr>
      <xdr:spPr bwMode="auto">
        <a:xfrm>
          <a:off x="12544425" y="14336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41</xdr:row>
      <xdr:rowOff>28575</xdr:rowOff>
    </xdr:from>
    <xdr:to>
      <xdr:col>9</xdr:col>
      <xdr:colOff>4038600</xdr:colOff>
      <xdr:row>41</xdr:row>
      <xdr:rowOff>2447925</xdr:rowOff>
    </xdr:to>
    <xdr:sp macro="" textlink="">
      <xdr:nvSpPr>
        <xdr:cNvPr id="3883" name="MASTER SHEETPicture 587" hidden="1"/>
        <xdr:cNvSpPr>
          <a:spLocks noChangeAspect="1"/>
        </xdr:cNvSpPr>
      </xdr:nvSpPr>
      <xdr:spPr bwMode="auto">
        <a:xfrm>
          <a:off x="12544425" y="42014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142</xdr:row>
      <xdr:rowOff>28575</xdr:rowOff>
    </xdr:from>
    <xdr:to>
      <xdr:col>9</xdr:col>
      <xdr:colOff>4038600</xdr:colOff>
      <xdr:row>142</xdr:row>
      <xdr:rowOff>1971675</xdr:rowOff>
    </xdr:to>
    <xdr:sp macro="" textlink="">
      <xdr:nvSpPr>
        <xdr:cNvPr id="3884" name="MASTER SHEETPicture 91" hidden="1"/>
        <xdr:cNvSpPr>
          <a:spLocks noChangeAspect="1"/>
        </xdr:cNvSpPr>
      </xdr:nvSpPr>
      <xdr:spPr bwMode="auto">
        <a:xfrm>
          <a:off x="12544425" y="149761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379</xdr:row>
      <xdr:rowOff>28575</xdr:rowOff>
    </xdr:from>
    <xdr:to>
      <xdr:col>9</xdr:col>
      <xdr:colOff>4038600</xdr:colOff>
      <xdr:row>379</xdr:row>
      <xdr:rowOff>1895475</xdr:rowOff>
    </xdr:to>
    <xdr:sp macro="" textlink="">
      <xdr:nvSpPr>
        <xdr:cNvPr id="3885" name="MASTER SHEETPicture 111" hidden="1"/>
        <xdr:cNvSpPr>
          <a:spLocks noChangeAspect="1"/>
        </xdr:cNvSpPr>
      </xdr:nvSpPr>
      <xdr:spPr bwMode="auto">
        <a:xfrm>
          <a:off x="12544425" y="402593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329</xdr:row>
      <xdr:rowOff>28575</xdr:rowOff>
    </xdr:from>
    <xdr:to>
      <xdr:col>9</xdr:col>
      <xdr:colOff>4038600</xdr:colOff>
      <xdr:row>329</xdr:row>
      <xdr:rowOff>1743075</xdr:rowOff>
    </xdr:to>
    <xdr:sp macro="" textlink="">
      <xdr:nvSpPr>
        <xdr:cNvPr id="3886" name="MASTER SHEETPicture 101" hidden="1"/>
        <xdr:cNvSpPr>
          <a:spLocks noChangeAspect="1"/>
        </xdr:cNvSpPr>
      </xdr:nvSpPr>
      <xdr:spPr bwMode="auto">
        <a:xfrm>
          <a:off x="12544425" y="349253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332</xdr:row>
      <xdr:rowOff>28575</xdr:rowOff>
    </xdr:from>
    <xdr:to>
      <xdr:col>9</xdr:col>
      <xdr:colOff>4038600</xdr:colOff>
      <xdr:row>332</xdr:row>
      <xdr:rowOff>2352675</xdr:rowOff>
    </xdr:to>
    <xdr:sp macro="" textlink="">
      <xdr:nvSpPr>
        <xdr:cNvPr id="3887" name="MASTER SHEETPicture 563" hidden="1"/>
        <xdr:cNvSpPr>
          <a:spLocks noChangeAspect="1"/>
        </xdr:cNvSpPr>
      </xdr:nvSpPr>
      <xdr:spPr bwMode="auto">
        <a:xfrm>
          <a:off x="12544425" y="35245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120</xdr:row>
      <xdr:rowOff>28575</xdr:rowOff>
    </xdr:from>
    <xdr:to>
      <xdr:col>9</xdr:col>
      <xdr:colOff>4038600</xdr:colOff>
      <xdr:row>120</xdr:row>
      <xdr:rowOff>1590675</xdr:rowOff>
    </xdr:to>
    <xdr:sp macro="" textlink="">
      <xdr:nvSpPr>
        <xdr:cNvPr id="3888" name="MASTER SHEETPicture 303" hidden="1"/>
        <xdr:cNvSpPr>
          <a:spLocks noChangeAspect="1"/>
        </xdr:cNvSpPr>
      </xdr:nvSpPr>
      <xdr:spPr bwMode="auto">
        <a:xfrm>
          <a:off x="12544425" y="12629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304</xdr:row>
      <xdr:rowOff>28575</xdr:rowOff>
    </xdr:from>
    <xdr:to>
      <xdr:col>9</xdr:col>
      <xdr:colOff>3190875</xdr:colOff>
      <xdr:row>304</xdr:row>
      <xdr:rowOff>1419225</xdr:rowOff>
    </xdr:to>
    <xdr:sp macro="" textlink="">
      <xdr:nvSpPr>
        <xdr:cNvPr id="3889" name="MASTER SHEETPicture 203" hidden="1"/>
        <xdr:cNvSpPr>
          <a:spLocks noChangeAspect="1"/>
        </xdr:cNvSpPr>
      </xdr:nvSpPr>
      <xdr:spPr bwMode="auto">
        <a:xfrm>
          <a:off x="12544425" y="322583175"/>
          <a:ext cx="31623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119</xdr:row>
      <xdr:rowOff>28575</xdr:rowOff>
    </xdr:from>
    <xdr:to>
      <xdr:col>9</xdr:col>
      <xdr:colOff>4038600</xdr:colOff>
      <xdr:row>119</xdr:row>
      <xdr:rowOff>1790700</xdr:rowOff>
    </xdr:to>
    <xdr:sp macro="" textlink="">
      <xdr:nvSpPr>
        <xdr:cNvPr id="3890" name="MASTER SHEETPicture 581" hidden="1"/>
        <xdr:cNvSpPr>
          <a:spLocks noChangeAspect="1"/>
        </xdr:cNvSpPr>
      </xdr:nvSpPr>
      <xdr:spPr bwMode="auto">
        <a:xfrm>
          <a:off x="12544425" y="125225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32</xdr:row>
      <xdr:rowOff>28575</xdr:rowOff>
    </xdr:from>
    <xdr:to>
      <xdr:col>9</xdr:col>
      <xdr:colOff>4038600</xdr:colOff>
      <xdr:row>32</xdr:row>
      <xdr:rowOff>2162175</xdr:rowOff>
    </xdr:to>
    <xdr:sp macro="" textlink="">
      <xdr:nvSpPr>
        <xdr:cNvPr id="3891" name="MASTER SHEETPicture 209" hidden="1"/>
        <xdr:cNvSpPr>
          <a:spLocks noChangeAspect="1"/>
        </xdr:cNvSpPr>
      </xdr:nvSpPr>
      <xdr:spPr bwMode="auto">
        <a:xfrm>
          <a:off x="12544425" y="3241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176</xdr:row>
      <xdr:rowOff>28575</xdr:rowOff>
    </xdr:from>
    <xdr:to>
      <xdr:col>9</xdr:col>
      <xdr:colOff>3552825</xdr:colOff>
      <xdr:row>176</xdr:row>
      <xdr:rowOff>3838575</xdr:rowOff>
    </xdr:to>
    <xdr:sp macro="" textlink="">
      <xdr:nvSpPr>
        <xdr:cNvPr id="3892" name="MASTER SHEETPicture 15" hidden="1"/>
        <xdr:cNvSpPr>
          <a:spLocks noChangeAspect="1"/>
        </xdr:cNvSpPr>
      </xdr:nvSpPr>
      <xdr:spPr bwMode="auto">
        <a:xfrm>
          <a:off x="12544425" y="186032775"/>
          <a:ext cx="35242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107</xdr:row>
      <xdr:rowOff>28575</xdr:rowOff>
    </xdr:from>
    <xdr:to>
      <xdr:col>9</xdr:col>
      <xdr:colOff>4038600</xdr:colOff>
      <xdr:row>107</xdr:row>
      <xdr:rowOff>1371600</xdr:rowOff>
    </xdr:to>
    <xdr:sp macro="" textlink="">
      <xdr:nvSpPr>
        <xdr:cNvPr id="3893" name="MASTER SHEETPicture 107" hidden="1"/>
        <xdr:cNvSpPr>
          <a:spLocks noChangeAspect="1"/>
        </xdr:cNvSpPr>
      </xdr:nvSpPr>
      <xdr:spPr bwMode="auto">
        <a:xfrm>
          <a:off x="12544425" y="11242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272</xdr:row>
      <xdr:rowOff>28575</xdr:rowOff>
    </xdr:from>
    <xdr:to>
      <xdr:col>9</xdr:col>
      <xdr:colOff>4038600</xdr:colOff>
      <xdr:row>272</xdr:row>
      <xdr:rowOff>2124075</xdr:rowOff>
    </xdr:to>
    <xdr:sp macro="" textlink="">
      <xdr:nvSpPr>
        <xdr:cNvPr id="3894" name="MASTER SHEETPicture 21" hidden="1"/>
        <xdr:cNvSpPr>
          <a:spLocks noChangeAspect="1"/>
        </xdr:cNvSpPr>
      </xdr:nvSpPr>
      <xdr:spPr bwMode="auto">
        <a:xfrm>
          <a:off x="12544425" y="28844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161</xdr:row>
      <xdr:rowOff>28575</xdr:rowOff>
    </xdr:from>
    <xdr:to>
      <xdr:col>9</xdr:col>
      <xdr:colOff>4038600</xdr:colOff>
      <xdr:row>161</xdr:row>
      <xdr:rowOff>2095500</xdr:rowOff>
    </xdr:to>
    <xdr:sp macro="" textlink="">
      <xdr:nvSpPr>
        <xdr:cNvPr id="3895" name="MASTER SHEETPicture 57" hidden="1"/>
        <xdr:cNvSpPr>
          <a:spLocks noChangeAspect="1"/>
        </xdr:cNvSpPr>
      </xdr:nvSpPr>
      <xdr:spPr bwMode="auto">
        <a:xfrm>
          <a:off x="12544425" y="17003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370</xdr:row>
      <xdr:rowOff>28575</xdr:rowOff>
    </xdr:from>
    <xdr:to>
      <xdr:col>9</xdr:col>
      <xdr:colOff>4038600</xdr:colOff>
      <xdr:row>370</xdr:row>
      <xdr:rowOff>1895475</xdr:rowOff>
    </xdr:to>
    <xdr:sp macro="" textlink="">
      <xdr:nvSpPr>
        <xdr:cNvPr id="3896" name="MASTER SHEETPicture 23" hidden="1"/>
        <xdr:cNvSpPr>
          <a:spLocks noChangeAspect="1"/>
        </xdr:cNvSpPr>
      </xdr:nvSpPr>
      <xdr:spPr bwMode="auto">
        <a:xfrm>
          <a:off x="12544425" y="39299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288</xdr:row>
      <xdr:rowOff>28575</xdr:rowOff>
    </xdr:from>
    <xdr:to>
      <xdr:col>9</xdr:col>
      <xdr:colOff>3162300</xdr:colOff>
      <xdr:row>288</xdr:row>
      <xdr:rowOff>2562225</xdr:rowOff>
    </xdr:to>
    <xdr:sp macro="" textlink="">
      <xdr:nvSpPr>
        <xdr:cNvPr id="3897" name="MASTER SHEETPicture 205" hidden="1"/>
        <xdr:cNvSpPr>
          <a:spLocks noChangeAspect="1"/>
        </xdr:cNvSpPr>
      </xdr:nvSpPr>
      <xdr:spPr bwMode="auto">
        <a:xfrm>
          <a:off x="12544425" y="305514375"/>
          <a:ext cx="3133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302</xdr:row>
      <xdr:rowOff>28575</xdr:rowOff>
    </xdr:from>
    <xdr:to>
      <xdr:col>9</xdr:col>
      <xdr:colOff>4038600</xdr:colOff>
      <xdr:row>302</xdr:row>
      <xdr:rowOff>4076700</xdr:rowOff>
    </xdr:to>
    <xdr:sp macro="" textlink="">
      <xdr:nvSpPr>
        <xdr:cNvPr id="3898" name="MASTER SHEETPicture 307" hidden="1"/>
        <xdr:cNvSpPr>
          <a:spLocks noChangeAspect="1"/>
        </xdr:cNvSpPr>
      </xdr:nvSpPr>
      <xdr:spPr bwMode="auto">
        <a:xfrm>
          <a:off x="12544425" y="320449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139</xdr:row>
      <xdr:rowOff>28575</xdr:rowOff>
    </xdr:from>
    <xdr:to>
      <xdr:col>9</xdr:col>
      <xdr:colOff>3238500</xdr:colOff>
      <xdr:row>139</xdr:row>
      <xdr:rowOff>3419475</xdr:rowOff>
    </xdr:to>
    <xdr:sp macro="" textlink="">
      <xdr:nvSpPr>
        <xdr:cNvPr id="3899" name="MASTER SHEETPicture 489" hidden="1"/>
        <xdr:cNvSpPr>
          <a:spLocks noChangeAspect="1"/>
        </xdr:cNvSpPr>
      </xdr:nvSpPr>
      <xdr:spPr bwMode="auto">
        <a:xfrm>
          <a:off x="12544425" y="146561175"/>
          <a:ext cx="32099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</xdr:row>
      <xdr:rowOff>28575</xdr:rowOff>
    </xdr:from>
    <xdr:to>
      <xdr:col>9</xdr:col>
      <xdr:colOff>4038600</xdr:colOff>
      <xdr:row>37</xdr:row>
      <xdr:rowOff>1628775</xdr:rowOff>
    </xdr:to>
    <xdr:sp macro="" textlink="">
      <xdr:nvSpPr>
        <xdr:cNvPr id="3900" name="MASTER SHEETPicture 723" hidden="1"/>
        <xdr:cNvSpPr>
          <a:spLocks/>
        </xdr:cNvSpPr>
      </xdr:nvSpPr>
      <xdr:spPr bwMode="auto">
        <a:xfrm>
          <a:off x="12544425" y="3774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82</xdr:row>
      <xdr:rowOff>28575</xdr:rowOff>
    </xdr:from>
    <xdr:to>
      <xdr:col>9</xdr:col>
      <xdr:colOff>4038600</xdr:colOff>
      <xdr:row>82</xdr:row>
      <xdr:rowOff>2943225</xdr:rowOff>
    </xdr:to>
    <xdr:sp macro="" textlink="">
      <xdr:nvSpPr>
        <xdr:cNvPr id="3901" name="MASTER SHEETPicture 123" hidden="1"/>
        <xdr:cNvSpPr>
          <a:spLocks noChangeAspect="1"/>
        </xdr:cNvSpPr>
      </xdr:nvSpPr>
      <xdr:spPr bwMode="auto">
        <a:xfrm>
          <a:off x="12544425" y="8575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174</xdr:row>
      <xdr:rowOff>28575</xdr:rowOff>
    </xdr:from>
    <xdr:to>
      <xdr:col>9</xdr:col>
      <xdr:colOff>4038600</xdr:colOff>
      <xdr:row>174</xdr:row>
      <xdr:rowOff>1971675</xdr:rowOff>
    </xdr:to>
    <xdr:sp macro="" textlink="">
      <xdr:nvSpPr>
        <xdr:cNvPr id="3902" name="MASTER SHEETPicture 113" hidden="1"/>
        <xdr:cNvSpPr>
          <a:spLocks noChangeAspect="1"/>
        </xdr:cNvSpPr>
      </xdr:nvSpPr>
      <xdr:spPr bwMode="auto">
        <a:xfrm>
          <a:off x="12544425" y="183899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114</xdr:row>
      <xdr:rowOff>28575</xdr:rowOff>
    </xdr:from>
    <xdr:to>
      <xdr:col>9</xdr:col>
      <xdr:colOff>4038600</xdr:colOff>
      <xdr:row>114</xdr:row>
      <xdr:rowOff>2809875</xdr:rowOff>
    </xdr:to>
    <xdr:sp macro="" textlink="">
      <xdr:nvSpPr>
        <xdr:cNvPr id="3903" name="MASTER SHEETPicture 67" hidden="1"/>
        <xdr:cNvSpPr>
          <a:spLocks noChangeAspect="1"/>
        </xdr:cNvSpPr>
      </xdr:nvSpPr>
      <xdr:spPr bwMode="auto">
        <a:xfrm>
          <a:off x="12544425" y="11989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228</xdr:row>
      <xdr:rowOff>28575</xdr:rowOff>
    </xdr:from>
    <xdr:to>
      <xdr:col>9</xdr:col>
      <xdr:colOff>3038475</xdr:colOff>
      <xdr:row>228</xdr:row>
      <xdr:rowOff>3609975</xdr:rowOff>
    </xdr:to>
    <xdr:sp macro="" textlink="">
      <xdr:nvSpPr>
        <xdr:cNvPr id="3904" name="MASTER SHEETPicture 487" hidden="1"/>
        <xdr:cNvSpPr>
          <a:spLocks noChangeAspect="1"/>
        </xdr:cNvSpPr>
      </xdr:nvSpPr>
      <xdr:spPr bwMode="auto">
        <a:xfrm>
          <a:off x="12544425" y="241506375"/>
          <a:ext cx="30099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100</xdr:row>
      <xdr:rowOff>28575</xdr:rowOff>
    </xdr:from>
    <xdr:to>
      <xdr:col>9</xdr:col>
      <xdr:colOff>4038600</xdr:colOff>
      <xdr:row>100</xdr:row>
      <xdr:rowOff>2705100</xdr:rowOff>
    </xdr:to>
    <xdr:sp macro="" textlink="">
      <xdr:nvSpPr>
        <xdr:cNvPr id="3905" name="MASTER SHEETPicture 733" hidden="1"/>
        <xdr:cNvSpPr>
          <a:spLocks/>
        </xdr:cNvSpPr>
      </xdr:nvSpPr>
      <xdr:spPr bwMode="auto">
        <a:xfrm>
          <a:off x="12544425" y="10495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130</xdr:row>
      <xdr:rowOff>28575</xdr:rowOff>
    </xdr:from>
    <xdr:to>
      <xdr:col>9</xdr:col>
      <xdr:colOff>4038600</xdr:colOff>
      <xdr:row>130</xdr:row>
      <xdr:rowOff>1943100</xdr:rowOff>
    </xdr:to>
    <xdr:sp macro="" textlink="">
      <xdr:nvSpPr>
        <xdr:cNvPr id="3906" name="MASTER SHEETPicture 71" hidden="1"/>
        <xdr:cNvSpPr>
          <a:spLocks noChangeAspect="1"/>
        </xdr:cNvSpPr>
      </xdr:nvSpPr>
      <xdr:spPr bwMode="auto">
        <a:xfrm>
          <a:off x="12544425" y="136959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279</xdr:row>
      <xdr:rowOff>28575</xdr:rowOff>
    </xdr:from>
    <xdr:to>
      <xdr:col>9</xdr:col>
      <xdr:colOff>3810000</xdr:colOff>
      <xdr:row>279</xdr:row>
      <xdr:rowOff>2705100</xdr:rowOff>
    </xdr:to>
    <xdr:sp macro="" textlink="">
      <xdr:nvSpPr>
        <xdr:cNvPr id="3907" name="MASTER SHEETPicture 133" hidden="1"/>
        <xdr:cNvSpPr>
          <a:spLocks noChangeAspect="1"/>
        </xdr:cNvSpPr>
      </xdr:nvSpPr>
      <xdr:spPr bwMode="auto">
        <a:xfrm>
          <a:off x="12544425" y="295913175"/>
          <a:ext cx="37814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86</xdr:row>
      <xdr:rowOff>28575</xdr:rowOff>
    </xdr:from>
    <xdr:to>
      <xdr:col>9</xdr:col>
      <xdr:colOff>4038600</xdr:colOff>
      <xdr:row>86</xdr:row>
      <xdr:rowOff>2733675</xdr:rowOff>
    </xdr:to>
    <xdr:sp macro="" textlink="">
      <xdr:nvSpPr>
        <xdr:cNvPr id="3908" name="MASTER SHEETPicture 135" hidden="1"/>
        <xdr:cNvSpPr>
          <a:spLocks noChangeAspect="1"/>
        </xdr:cNvSpPr>
      </xdr:nvSpPr>
      <xdr:spPr bwMode="auto">
        <a:xfrm>
          <a:off x="12544425" y="9002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341</xdr:row>
      <xdr:rowOff>28575</xdr:rowOff>
    </xdr:from>
    <xdr:to>
      <xdr:col>9</xdr:col>
      <xdr:colOff>3362325</xdr:colOff>
      <xdr:row>341</xdr:row>
      <xdr:rowOff>1781175</xdr:rowOff>
    </xdr:to>
    <xdr:sp macro="" textlink="">
      <xdr:nvSpPr>
        <xdr:cNvPr id="3909" name="MASTER SHEETPicture 139" hidden="1"/>
        <xdr:cNvSpPr>
          <a:spLocks noChangeAspect="1"/>
        </xdr:cNvSpPr>
      </xdr:nvSpPr>
      <xdr:spPr bwMode="auto">
        <a:xfrm>
          <a:off x="12544425" y="362054775"/>
          <a:ext cx="33337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163</xdr:row>
      <xdr:rowOff>28575</xdr:rowOff>
    </xdr:from>
    <xdr:to>
      <xdr:col>9</xdr:col>
      <xdr:colOff>4038600</xdr:colOff>
      <xdr:row>163</xdr:row>
      <xdr:rowOff>2552700</xdr:rowOff>
    </xdr:to>
    <xdr:sp macro="" textlink="">
      <xdr:nvSpPr>
        <xdr:cNvPr id="3910" name="MASTER SHEETPicture 141" hidden="1"/>
        <xdr:cNvSpPr>
          <a:spLocks noChangeAspect="1"/>
        </xdr:cNvSpPr>
      </xdr:nvSpPr>
      <xdr:spPr bwMode="auto">
        <a:xfrm>
          <a:off x="12544425" y="17216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195</xdr:row>
      <xdr:rowOff>28575</xdr:rowOff>
    </xdr:from>
    <xdr:to>
      <xdr:col>9</xdr:col>
      <xdr:colOff>4038600</xdr:colOff>
      <xdr:row>195</xdr:row>
      <xdr:rowOff>1704975</xdr:rowOff>
    </xdr:to>
    <xdr:sp macro="" textlink="">
      <xdr:nvSpPr>
        <xdr:cNvPr id="3911" name="MASTER SHEETPicture 167" hidden="1"/>
        <xdr:cNvSpPr>
          <a:spLocks noChangeAspect="1"/>
        </xdr:cNvSpPr>
      </xdr:nvSpPr>
      <xdr:spPr bwMode="auto">
        <a:xfrm>
          <a:off x="12544425" y="20630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387</xdr:row>
      <xdr:rowOff>28575</xdr:rowOff>
    </xdr:from>
    <xdr:to>
      <xdr:col>9</xdr:col>
      <xdr:colOff>4038600</xdr:colOff>
      <xdr:row>387</xdr:row>
      <xdr:rowOff>1790700</xdr:rowOff>
    </xdr:to>
    <xdr:sp macro="" textlink="">
      <xdr:nvSpPr>
        <xdr:cNvPr id="3912" name="MASTER SHEETPicture 591" hidden="1"/>
        <xdr:cNvSpPr>
          <a:spLocks noChangeAspect="1"/>
        </xdr:cNvSpPr>
      </xdr:nvSpPr>
      <xdr:spPr bwMode="auto">
        <a:xfrm>
          <a:off x="12544425" y="41112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243</xdr:row>
      <xdr:rowOff>28575</xdr:rowOff>
    </xdr:from>
    <xdr:to>
      <xdr:col>9</xdr:col>
      <xdr:colOff>4038600</xdr:colOff>
      <xdr:row>243</xdr:row>
      <xdr:rowOff>4267200</xdr:rowOff>
    </xdr:to>
    <xdr:sp macro="" textlink="">
      <xdr:nvSpPr>
        <xdr:cNvPr id="3913" name="MASTER SHEETPicture 384" hidden="1"/>
        <xdr:cNvSpPr>
          <a:spLocks/>
        </xdr:cNvSpPr>
      </xdr:nvSpPr>
      <xdr:spPr bwMode="auto">
        <a:xfrm>
          <a:off x="12544425" y="25750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273</xdr:row>
      <xdr:rowOff>28575</xdr:rowOff>
    </xdr:from>
    <xdr:to>
      <xdr:col>9</xdr:col>
      <xdr:colOff>4038600</xdr:colOff>
      <xdr:row>273</xdr:row>
      <xdr:rowOff>2314575</xdr:rowOff>
    </xdr:to>
    <xdr:sp macro="" textlink="">
      <xdr:nvSpPr>
        <xdr:cNvPr id="3914" name="MASTER SHEETPicture 545" hidden="1"/>
        <xdr:cNvSpPr>
          <a:spLocks noChangeAspect="1"/>
        </xdr:cNvSpPr>
      </xdr:nvSpPr>
      <xdr:spPr bwMode="auto">
        <a:xfrm>
          <a:off x="12544425" y="28951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132</xdr:row>
      <xdr:rowOff>28575</xdr:rowOff>
    </xdr:from>
    <xdr:to>
      <xdr:col>9</xdr:col>
      <xdr:colOff>3162300</xdr:colOff>
      <xdr:row>132</xdr:row>
      <xdr:rowOff>3581400</xdr:rowOff>
    </xdr:to>
    <xdr:sp macro="" textlink="">
      <xdr:nvSpPr>
        <xdr:cNvPr id="3915" name="MASTER SHEETPicture 573" hidden="1"/>
        <xdr:cNvSpPr>
          <a:spLocks noChangeAspect="1"/>
        </xdr:cNvSpPr>
      </xdr:nvSpPr>
      <xdr:spPr bwMode="auto">
        <a:xfrm>
          <a:off x="12544425" y="139093575"/>
          <a:ext cx="3133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303</xdr:row>
      <xdr:rowOff>28575</xdr:rowOff>
    </xdr:from>
    <xdr:to>
      <xdr:col>9</xdr:col>
      <xdr:colOff>3752850</xdr:colOff>
      <xdr:row>303</xdr:row>
      <xdr:rowOff>2895600</xdr:rowOff>
    </xdr:to>
    <xdr:sp macro="" textlink="">
      <xdr:nvSpPr>
        <xdr:cNvPr id="3916" name="MASTER SHEETPicture 583" hidden="1"/>
        <xdr:cNvSpPr>
          <a:spLocks noChangeAspect="1"/>
        </xdr:cNvSpPr>
      </xdr:nvSpPr>
      <xdr:spPr bwMode="auto">
        <a:xfrm>
          <a:off x="12544425" y="321516375"/>
          <a:ext cx="37242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74</xdr:row>
      <xdr:rowOff>28575</xdr:rowOff>
    </xdr:from>
    <xdr:to>
      <xdr:col>9</xdr:col>
      <xdr:colOff>4476750</xdr:colOff>
      <xdr:row>75</xdr:row>
      <xdr:rowOff>28575</xdr:rowOff>
    </xdr:to>
    <xdr:sp macro="" textlink="">
      <xdr:nvSpPr>
        <xdr:cNvPr id="3917" name="MASTER SHEETPicture 721" hidden="1"/>
        <xdr:cNvSpPr>
          <a:spLocks/>
        </xdr:cNvSpPr>
      </xdr:nvSpPr>
      <xdr:spPr bwMode="auto">
        <a:xfrm>
          <a:off x="12544425" y="77219175"/>
          <a:ext cx="40100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297</xdr:row>
      <xdr:rowOff>28575</xdr:rowOff>
    </xdr:from>
    <xdr:to>
      <xdr:col>9</xdr:col>
      <xdr:colOff>4038600</xdr:colOff>
      <xdr:row>297</xdr:row>
      <xdr:rowOff>2247900</xdr:rowOff>
    </xdr:to>
    <xdr:sp macro="" textlink="">
      <xdr:nvSpPr>
        <xdr:cNvPr id="3918" name="MASTER SHEETPicture 63" hidden="1"/>
        <xdr:cNvSpPr>
          <a:spLocks noChangeAspect="1"/>
        </xdr:cNvSpPr>
      </xdr:nvSpPr>
      <xdr:spPr bwMode="auto">
        <a:xfrm>
          <a:off x="12544425" y="31511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241</xdr:row>
      <xdr:rowOff>28575</xdr:rowOff>
    </xdr:from>
    <xdr:to>
      <xdr:col>9</xdr:col>
      <xdr:colOff>4038600</xdr:colOff>
      <xdr:row>241</xdr:row>
      <xdr:rowOff>3000375</xdr:rowOff>
    </xdr:to>
    <xdr:sp macro="" textlink="">
      <xdr:nvSpPr>
        <xdr:cNvPr id="3919" name="MASTER SHEETPicture 53" hidden="1"/>
        <xdr:cNvSpPr>
          <a:spLocks noChangeAspect="1"/>
        </xdr:cNvSpPr>
      </xdr:nvSpPr>
      <xdr:spPr bwMode="auto">
        <a:xfrm>
          <a:off x="12544425" y="255374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375</xdr:row>
      <xdr:rowOff>28575</xdr:rowOff>
    </xdr:from>
    <xdr:to>
      <xdr:col>9</xdr:col>
      <xdr:colOff>4038600</xdr:colOff>
      <xdr:row>375</xdr:row>
      <xdr:rowOff>1981200</xdr:rowOff>
    </xdr:to>
    <xdr:sp macro="" textlink="">
      <xdr:nvSpPr>
        <xdr:cNvPr id="3920" name="MASTER SHEETPicture 69" hidden="1"/>
        <xdr:cNvSpPr>
          <a:spLocks noChangeAspect="1"/>
        </xdr:cNvSpPr>
      </xdr:nvSpPr>
      <xdr:spPr bwMode="auto">
        <a:xfrm>
          <a:off x="12544425" y="39832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382</xdr:row>
      <xdr:rowOff>28575</xdr:rowOff>
    </xdr:from>
    <xdr:to>
      <xdr:col>9</xdr:col>
      <xdr:colOff>4038600</xdr:colOff>
      <xdr:row>382</xdr:row>
      <xdr:rowOff>3190875</xdr:rowOff>
    </xdr:to>
    <xdr:sp macro="" textlink="">
      <xdr:nvSpPr>
        <xdr:cNvPr id="3921" name="MASTER SHEETPicture 191" hidden="1"/>
        <xdr:cNvSpPr>
          <a:spLocks noChangeAspect="1"/>
        </xdr:cNvSpPr>
      </xdr:nvSpPr>
      <xdr:spPr bwMode="auto">
        <a:xfrm>
          <a:off x="12544425" y="40579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242</xdr:row>
      <xdr:rowOff>28575</xdr:rowOff>
    </xdr:from>
    <xdr:to>
      <xdr:col>9</xdr:col>
      <xdr:colOff>4038600</xdr:colOff>
      <xdr:row>242</xdr:row>
      <xdr:rowOff>3571875</xdr:rowOff>
    </xdr:to>
    <xdr:sp macro="" textlink="">
      <xdr:nvSpPr>
        <xdr:cNvPr id="3922" name="MASTER SHEETPicture 669" hidden="1"/>
        <xdr:cNvSpPr>
          <a:spLocks noChangeAspect="1"/>
        </xdr:cNvSpPr>
      </xdr:nvSpPr>
      <xdr:spPr bwMode="auto">
        <a:xfrm>
          <a:off x="12544425" y="256441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210</xdr:row>
      <xdr:rowOff>28575</xdr:rowOff>
    </xdr:from>
    <xdr:to>
      <xdr:col>9</xdr:col>
      <xdr:colOff>4038600</xdr:colOff>
      <xdr:row>210</xdr:row>
      <xdr:rowOff>3009900</xdr:rowOff>
    </xdr:to>
    <xdr:sp macro="" textlink="">
      <xdr:nvSpPr>
        <xdr:cNvPr id="3923" name="MASTER SHEETPicture 319" hidden="1"/>
        <xdr:cNvSpPr>
          <a:spLocks noChangeAspect="1"/>
        </xdr:cNvSpPr>
      </xdr:nvSpPr>
      <xdr:spPr bwMode="auto">
        <a:xfrm>
          <a:off x="12544425" y="22230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128</xdr:row>
      <xdr:rowOff>28575</xdr:rowOff>
    </xdr:from>
    <xdr:to>
      <xdr:col>9</xdr:col>
      <xdr:colOff>4038600</xdr:colOff>
      <xdr:row>128</xdr:row>
      <xdr:rowOff>2895600</xdr:rowOff>
    </xdr:to>
    <xdr:sp macro="" textlink="">
      <xdr:nvSpPr>
        <xdr:cNvPr id="3924" name="MASTER SHEETPicture 59" hidden="1"/>
        <xdr:cNvSpPr>
          <a:spLocks noChangeAspect="1"/>
        </xdr:cNvSpPr>
      </xdr:nvSpPr>
      <xdr:spPr bwMode="auto">
        <a:xfrm>
          <a:off x="12544425" y="13482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108</xdr:row>
      <xdr:rowOff>28575</xdr:rowOff>
    </xdr:from>
    <xdr:to>
      <xdr:col>9</xdr:col>
      <xdr:colOff>4038600</xdr:colOff>
      <xdr:row>108</xdr:row>
      <xdr:rowOff>2847975</xdr:rowOff>
    </xdr:to>
    <xdr:sp macro="" textlink="">
      <xdr:nvSpPr>
        <xdr:cNvPr id="3925" name="MASTER SHEETPicture 321" hidden="1"/>
        <xdr:cNvSpPr>
          <a:spLocks noChangeAspect="1"/>
        </xdr:cNvSpPr>
      </xdr:nvSpPr>
      <xdr:spPr bwMode="auto">
        <a:xfrm>
          <a:off x="12544425" y="113490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135</xdr:row>
      <xdr:rowOff>28575</xdr:rowOff>
    </xdr:from>
    <xdr:to>
      <xdr:col>9</xdr:col>
      <xdr:colOff>3857625</xdr:colOff>
      <xdr:row>135</xdr:row>
      <xdr:rowOff>4200525</xdr:rowOff>
    </xdr:to>
    <xdr:sp macro="" textlink="">
      <xdr:nvSpPr>
        <xdr:cNvPr id="3926" name="MASTER SHEETPicture 329" hidden="1"/>
        <xdr:cNvSpPr>
          <a:spLocks noChangeAspect="1"/>
        </xdr:cNvSpPr>
      </xdr:nvSpPr>
      <xdr:spPr bwMode="auto">
        <a:xfrm>
          <a:off x="12544425" y="142293975"/>
          <a:ext cx="38290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106</xdr:row>
      <xdr:rowOff>28575</xdr:rowOff>
    </xdr:from>
    <xdr:to>
      <xdr:col>9</xdr:col>
      <xdr:colOff>3867150</xdr:colOff>
      <xdr:row>106</xdr:row>
      <xdr:rowOff>4038600</xdr:rowOff>
    </xdr:to>
    <xdr:sp macro="" textlink="">
      <xdr:nvSpPr>
        <xdr:cNvPr id="3927" name="MASTER SHEETPicture 365" hidden="1"/>
        <xdr:cNvSpPr>
          <a:spLocks noChangeAspect="1"/>
        </xdr:cNvSpPr>
      </xdr:nvSpPr>
      <xdr:spPr bwMode="auto">
        <a:xfrm>
          <a:off x="12544425" y="111356775"/>
          <a:ext cx="38385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65</xdr:row>
      <xdr:rowOff>28575</xdr:rowOff>
    </xdr:from>
    <xdr:to>
      <xdr:col>9</xdr:col>
      <xdr:colOff>4038600</xdr:colOff>
      <xdr:row>65</xdr:row>
      <xdr:rowOff>2962275</xdr:rowOff>
    </xdr:to>
    <xdr:sp macro="" textlink="">
      <xdr:nvSpPr>
        <xdr:cNvPr id="3928" name="MASTER SHEETPicture 525" hidden="1"/>
        <xdr:cNvSpPr>
          <a:spLocks noChangeAspect="1"/>
        </xdr:cNvSpPr>
      </xdr:nvSpPr>
      <xdr:spPr bwMode="auto">
        <a:xfrm>
          <a:off x="12544425" y="67617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91</xdr:row>
      <xdr:rowOff>28575</xdr:rowOff>
    </xdr:from>
    <xdr:to>
      <xdr:col>9</xdr:col>
      <xdr:colOff>4038600</xdr:colOff>
      <xdr:row>91</xdr:row>
      <xdr:rowOff>2790825</xdr:rowOff>
    </xdr:to>
    <xdr:sp macro="" textlink="">
      <xdr:nvSpPr>
        <xdr:cNvPr id="3929" name="MASTER SHEETPicture 653" hidden="1"/>
        <xdr:cNvSpPr>
          <a:spLocks noChangeAspect="1"/>
        </xdr:cNvSpPr>
      </xdr:nvSpPr>
      <xdr:spPr bwMode="auto">
        <a:xfrm>
          <a:off x="12544425" y="95354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301</xdr:row>
      <xdr:rowOff>28575</xdr:rowOff>
    </xdr:from>
    <xdr:to>
      <xdr:col>9</xdr:col>
      <xdr:colOff>4038600</xdr:colOff>
      <xdr:row>301</xdr:row>
      <xdr:rowOff>3609975</xdr:rowOff>
    </xdr:to>
    <xdr:sp macro="" textlink="">
      <xdr:nvSpPr>
        <xdr:cNvPr id="3930" name="MASTER SHEETPicture 697" hidden="1"/>
        <xdr:cNvSpPr>
          <a:spLocks noChangeAspect="1"/>
        </xdr:cNvSpPr>
      </xdr:nvSpPr>
      <xdr:spPr bwMode="auto">
        <a:xfrm>
          <a:off x="12544425" y="31938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43</xdr:row>
      <xdr:rowOff>28575</xdr:rowOff>
    </xdr:from>
    <xdr:to>
      <xdr:col>9</xdr:col>
      <xdr:colOff>4038600</xdr:colOff>
      <xdr:row>43</xdr:row>
      <xdr:rowOff>2943225</xdr:rowOff>
    </xdr:to>
    <xdr:sp macro="" textlink="">
      <xdr:nvSpPr>
        <xdr:cNvPr id="3931" name="MASTER SHEETPicture 235" hidden="1"/>
        <xdr:cNvSpPr>
          <a:spLocks noChangeAspect="1"/>
        </xdr:cNvSpPr>
      </xdr:nvSpPr>
      <xdr:spPr bwMode="auto">
        <a:xfrm>
          <a:off x="12544425" y="4414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226</xdr:row>
      <xdr:rowOff>28575</xdr:rowOff>
    </xdr:from>
    <xdr:to>
      <xdr:col>9</xdr:col>
      <xdr:colOff>4038600</xdr:colOff>
      <xdr:row>226</xdr:row>
      <xdr:rowOff>2809875</xdr:rowOff>
    </xdr:to>
    <xdr:sp macro="" textlink="">
      <xdr:nvSpPr>
        <xdr:cNvPr id="3932" name="MASTER SHEETPicture 331" hidden="1"/>
        <xdr:cNvSpPr>
          <a:spLocks noChangeAspect="1"/>
        </xdr:cNvSpPr>
      </xdr:nvSpPr>
      <xdr:spPr bwMode="auto">
        <a:xfrm>
          <a:off x="12544425" y="23937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98</xdr:row>
      <xdr:rowOff>28575</xdr:rowOff>
    </xdr:from>
    <xdr:to>
      <xdr:col>9</xdr:col>
      <xdr:colOff>4038600</xdr:colOff>
      <xdr:row>98</xdr:row>
      <xdr:rowOff>4143375</xdr:rowOff>
    </xdr:to>
    <xdr:sp macro="" textlink="">
      <xdr:nvSpPr>
        <xdr:cNvPr id="3933" name="MASTER SHEETPicture 339" hidden="1"/>
        <xdr:cNvSpPr>
          <a:spLocks noChangeAspect="1"/>
        </xdr:cNvSpPr>
      </xdr:nvSpPr>
      <xdr:spPr bwMode="auto">
        <a:xfrm>
          <a:off x="12544425" y="10282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178</xdr:row>
      <xdr:rowOff>28575</xdr:rowOff>
    </xdr:from>
    <xdr:to>
      <xdr:col>9</xdr:col>
      <xdr:colOff>4038600</xdr:colOff>
      <xdr:row>178</xdr:row>
      <xdr:rowOff>1676400</xdr:rowOff>
    </xdr:to>
    <xdr:sp macro="" textlink="">
      <xdr:nvSpPr>
        <xdr:cNvPr id="3934" name="MASTER SHEETPicture 347" hidden="1"/>
        <xdr:cNvSpPr>
          <a:spLocks noChangeAspect="1"/>
        </xdr:cNvSpPr>
      </xdr:nvSpPr>
      <xdr:spPr bwMode="auto">
        <a:xfrm>
          <a:off x="12544425" y="18816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</xdr:row>
      <xdr:rowOff>28575</xdr:rowOff>
    </xdr:from>
    <xdr:to>
      <xdr:col>9</xdr:col>
      <xdr:colOff>4038600</xdr:colOff>
      <xdr:row>13</xdr:row>
      <xdr:rowOff>3505200</xdr:rowOff>
    </xdr:to>
    <xdr:sp macro="" textlink="">
      <xdr:nvSpPr>
        <xdr:cNvPr id="3935" name="MASTER SHEETPicture 395" hidden="1"/>
        <xdr:cNvSpPr>
          <a:spLocks noChangeAspect="1"/>
        </xdr:cNvSpPr>
      </xdr:nvSpPr>
      <xdr:spPr bwMode="auto">
        <a:xfrm>
          <a:off x="12544425" y="1214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238</xdr:row>
      <xdr:rowOff>28575</xdr:rowOff>
    </xdr:from>
    <xdr:to>
      <xdr:col>9</xdr:col>
      <xdr:colOff>4038600</xdr:colOff>
      <xdr:row>238</xdr:row>
      <xdr:rowOff>2752725</xdr:rowOff>
    </xdr:to>
    <xdr:sp macro="" textlink="">
      <xdr:nvSpPr>
        <xdr:cNvPr id="3936" name="MASTER SHEETPicture 471" hidden="1"/>
        <xdr:cNvSpPr>
          <a:spLocks noChangeAspect="1"/>
        </xdr:cNvSpPr>
      </xdr:nvSpPr>
      <xdr:spPr bwMode="auto">
        <a:xfrm>
          <a:off x="12544425" y="25217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235</xdr:row>
      <xdr:rowOff>28575</xdr:rowOff>
    </xdr:from>
    <xdr:to>
      <xdr:col>9</xdr:col>
      <xdr:colOff>4038600</xdr:colOff>
      <xdr:row>235</xdr:row>
      <xdr:rowOff>3390900</xdr:rowOff>
    </xdr:to>
    <xdr:sp macro="" textlink="">
      <xdr:nvSpPr>
        <xdr:cNvPr id="3937" name="MASTER SHEETPicture 521" hidden="1"/>
        <xdr:cNvSpPr>
          <a:spLocks noChangeAspect="1"/>
        </xdr:cNvSpPr>
      </xdr:nvSpPr>
      <xdr:spPr bwMode="auto">
        <a:xfrm>
          <a:off x="12544425" y="24897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246</xdr:row>
      <xdr:rowOff>28575</xdr:rowOff>
    </xdr:from>
    <xdr:to>
      <xdr:col>9</xdr:col>
      <xdr:colOff>4038600</xdr:colOff>
      <xdr:row>246</xdr:row>
      <xdr:rowOff>2743200</xdr:rowOff>
    </xdr:to>
    <xdr:sp macro="" textlink="">
      <xdr:nvSpPr>
        <xdr:cNvPr id="3938" name="MASTER SHEETPicture 615" hidden="1"/>
        <xdr:cNvSpPr>
          <a:spLocks noChangeAspect="1"/>
        </xdr:cNvSpPr>
      </xdr:nvSpPr>
      <xdr:spPr bwMode="auto">
        <a:xfrm>
          <a:off x="12544425" y="260708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240</xdr:row>
      <xdr:rowOff>28575</xdr:rowOff>
    </xdr:from>
    <xdr:to>
      <xdr:col>9</xdr:col>
      <xdr:colOff>4038600</xdr:colOff>
      <xdr:row>240</xdr:row>
      <xdr:rowOff>3124200</xdr:rowOff>
    </xdr:to>
    <xdr:sp macro="" textlink="">
      <xdr:nvSpPr>
        <xdr:cNvPr id="3939" name="MASTER SHEETPicture 645" hidden="1"/>
        <xdr:cNvSpPr>
          <a:spLocks noChangeAspect="1"/>
        </xdr:cNvSpPr>
      </xdr:nvSpPr>
      <xdr:spPr bwMode="auto">
        <a:xfrm>
          <a:off x="12544425" y="254307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225</xdr:row>
      <xdr:rowOff>28575</xdr:rowOff>
    </xdr:from>
    <xdr:to>
      <xdr:col>9</xdr:col>
      <xdr:colOff>4038600</xdr:colOff>
      <xdr:row>225</xdr:row>
      <xdr:rowOff>3248025</xdr:rowOff>
    </xdr:to>
    <xdr:sp macro="" textlink="">
      <xdr:nvSpPr>
        <xdr:cNvPr id="3940" name="MASTER SHEETPicture 679" hidden="1"/>
        <xdr:cNvSpPr>
          <a:spLocks noChangeAspect="1"/>
        </xdr:cNvSpPr>
      </xdr:nvSpPr>
      <xdr:spPr bwMode="auto">
        <a:xfrm>
          <a:off x="12544425" y="23830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169</xdr:row>
      <xdr:rowOff>28575</xdr:rowOff>
    </xdr:from>
    <xdr:to>
      <xdr:col>9</xdr:col>
      <xdr:colOff>4038600</xdr:colOff>
      <xdr:row>169</xdr:row>
      <xdr:rowOff>2200275</xdr:rowOff>
    </xdr:to>
    <xdr:sp macro="" textlink="">
      <xdr:nvSpPr>
        <xdr:cNvPr id="3941" name="MASTER SHEETPicture 323" hidden="1"/>
        <xdr:cNvSpPr>
          <a:spLocks noChangeAspect="1"/>
        </xdr:cNvSpPr>
      </xdr:nvSpPr>
      <xdr:spPr bwMode="auto">
        <a:xfrm>
          <a:off x="12544425" y="178565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232</xdr:row>
      <xdr:rowOff>28575</xdr:rowOff>
    </xdr:from>
    <xdr:to>
      <xdr:col>9</xdr:col>
      <xdr:colOff>4038600</xdr:colOff>
      <xdr:row>232</xdr:row>
      <xdr:rowOff>1943100</xdr:rowOff>
    </xdr:to>
    <xdr:sp macro="" textlink="">
      <xdr:nvSpPr>
        <xdr:cNvPr id="3942" name="MASTER SHEETPicture 695" hidden="1"/>
        <xdr:cNvSpPr>
          <a:spLocks noChangeAspect="1"/>
        </xdr:cNvSpPr>
      </xdr:nvSpPr>
      <xdr:spPr bwMode="auto">
        <a:xfrm>
          <a:off x="12544425" y="24577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300</xdr:row>
      <xdr:rowOff>28575</xdr:rowOff>
    </xdr:from>
    <xdr:to>
      <xdr:col>9</xdr:col>
      <xdr:colOff>4038600</xdr:colOff>
      <xdr:row>300</xdr:row>
      <xdr:rowOff>3552825</xdr:rowOff>
    </xdr:to>
    <xdr:sp macro="" textlink="">
      <xdr:nvSpPr>
        <xdr:cNvPr id="3943" name="MASTER SHEETPicture 681" hidden="1"/>
        <xdr:cNvSpPr>
          <a:spLocks noChangeAspect="1"/>
        </xdr:cNvSpPr>
      </xdr:nvSpPr>
      <xdr:spPr bwMode="auto">
        <a:xfrm>
          <a:off x="12544425" y="31831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308</xdr:row>
      <xdr:rowOff>28575</xdr:rowOff>
    </xdr:from>
    <xdr:to>
      <xdr:col>9</xdr:col>
      <xdr:colOff>4038600</xdr:colOff>
      <xdr:row>308</xdr:row>
      <xdr:rowOff>2962275</xdr:rowOff>
    </xdr:to>
    <xdr:sp macro="" textlink="">
      <xdr:nvSpPr>
        <xdr:cNvPr id="3944" name="MASTER SHEETPicture 315" hidden="1"/>
        <xdr:cNvSpPr>
          <a:spLocks noChangeAspect="1"/>
        </xdr:cNvSpPr>
      </xdr:nvSpPr>
      <xdr:spPr bwMode="auto">
        <a:xfrm>
          <a:off x="12544425" y="326850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269</xdr:row>
      <xdr:rowOff>28575</xdr:rowOff>
    </xdr:from>
    <xdr:to>
      <xdr:col>9</xdr:col>
      <xdr:colOff>4038600</xdr:colOff>
      <xdr:row>269</xdr:row>
      <xdr:rowOff>3343275</xdr:rowOff>
    </xdr:to>
    <xdr:sp macro="" textlink="">
      <xdr:nvSpPr>
        <xdr:cNvPr id="3945" name="MASTER SHEETPicture 325" hidden="1"/>
        <xdr:cNvSpPr>
          <a:spLocks noChangeAspect="1"/>
        </xdr:cNvSpPr>
      </xdr:nvSpPr>
      <xdr:spPr bwMode="auto">
        <a:xfrm>
          <a:off x="12544425" y="285245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99</xdr:row>
      <xdr:rowOff>28575</xdr:rowOff>
    </xdr:from>
    <xdr:to>
      <xdr:col>9</xdr:col>
      <xdr:colOff>3629025</xdr:colOff>
      <xdr:row>99</xdr:row>
      <xdr:rowOff>4114800</xdr:rowOff>
    </xdr:to>
    <xdr:sp macro="" textlink="">
      <xdr:nvSpPr>
        <xdr:cNvPr id="3946" name="MASTER SHEETPicture 357" hidden="1"/>
        <xdr:cNvSpPr>
          <a:spLocks noChangeAspect="1"/>
        </xdr:cNvSpPr>
      </xdr:nvSpPr>
      <xdr:spPr bwMode="auto">
        <a:xfrm>
          <a:off x="12544425" y="103889175"/>
          <a:ext cx="36004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94</xdr:row>
      <xdr:rowOff>28575</xdr:rowOff>
    </xdr:from>
    <xdr:to>
      <xdr:col>9</xdr:col>
      <xdr:colOff>2714625</xdr:colOff>
      <xdr:row>94</xdr:row>
      <xdr:rowOff>4000500</xdr:rowOff>
    </xdr:to>
    <xdr:sp macro="" textlink="">
      <xdr:nvSpPr>
        <xdr:cNvPr id="3947" name="MASTER SHEETPicture 393" hidden="1"/>
        <xdr:cNvSpPr>
          <a:spLocks noChangeAspect="1"/>
        </xdr:cNvSpPr>
      </xdr:nvSpPr>
      <xdr:spPr bwMode="auto">
        <a:xfrm>
          <a:off x="12544425" y="98555175"/>
          <a:ext cx="26860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355</xdr:row>
      <xdr:rowOff>28575</xdr:rowOff>
    </xdr:from>
    <xdr:to>
      <xdr:col>9</xdr:col>
      <xdr:colOff>3352800</xdr:colOff>
      <xdr:row>355</xdr:row>
      <xdr:rowOff>3305175</xdr:rowOff>
    </xdr:to>
    <xdr:sp macro="" textlink="">
      <xdr:nvSpPr>
        <xdr:cNvPr id="3948" name="MASTER SHEETPicture 643" hidden="1"/>
        <xdr:cNvSpPr>
          <a:spLocks noChangeAspect="1"/>
        </xdr:cNvSpPr>
      </xdr:nvSpPr>
      <xdr:spPr bwMode="auto">
        <a:xfrm>
          <a:off x="12544425" y="376989975"/>
          <a:ext cx="3324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</xdr:row>
      <xdr:rowOff>28575</xdr:rowOff>
    </xdr:from>
    <xdr:to>
      <xdr:col>9</xdr:col>
      <xdr:colOff>3295650</xdr:colOff>
      <xdr:row>22</xdr:row>
      <xdr:rowOff>2819400</xdr:rowOff>
    </xdr:to>
    <xdr:sp macro="" textlink="">
      <xdr:nvSpPr>
        <xdr:cNvPr id="3949" name="MASTER SHEETPicture 689" hidden="1"/>
        <xdr:cNvSpPr>
          <a:spLocks noChangeAspect="1"/>
        </xdr:cNvSpPr>
      </xdr:nvSpPr>
      <xdr:spPr bwMode="auto">
        <a:xfrm>
          <a:off x="12544425" y="21745575"/>
          <a:ext cx="32670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396</xdr:row>
      <xdr:rowOff>28575</xdr:rowOff>
    </xdr:from>
    <xdr:to>
      <xdr:col>9</xdr:col>
      <xdr:colOff>2324100</xdr:colOff>
      <xdr:row>396</xdr:row>
      <xdr:rowOff>2247900</xdr:rowOff>
    </xdr:to>
    <xdr:sp macro="" textlink="">
      <xdr:nvSpPr>
        <xdr:cNvPr id="3950" name="MASTER SHEETPicture 647" hidden="1"/>
        <xdr:cNvSpPr>
          <a:spLocks noChangeAspect="1"/>
        </xdr:cNvSpPr>
      </xdr:nvSpPr>
      <xdr:spPr bwMode="auto">
        <a:xfrm>
          <a:off x="12544425" y="420728775"/>
          <a:ext cx="22955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78</xdr:row>
      <xdr:rowOff>28575</xdr:rowOff>
    </xdr:from>
    <xdr:to>
      <xdr:col>9</xdr:col>
      <xdr:colOff>4038600</xdr:colOff>
      <xdr:row>78</xdr:row>
      <xdr:rowOff>3390900</xdr:rowOff>
    </xdr:to>
    <xdr:sp macro="" textlink="">
      <xdr:nvSpPr>
        <xdr:cNvPr id="3951" name="MASTER SHEETPicture 651" hidden="1"/>
        <xdr:cNvSpPr>
          <a:spLocks noChangeAspect="1"/>
        </xdr:cNvSpPr>
      </xdr:nvSpPr>
      <xdr:spPr bwMode="auto">
        <a:xfrm>
          <a:off x="12544425" y="8148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23</xdr:row>
      <xdr:rowOff>28575</xdr:rowOff>
    </xdr:from>
    <xdr:to>
      <xdr:col>9</xdr:col>
      <xdr:colOff>3190875</xdr:colOff>
      <xdr:row>23</xdr:row>
      <xdr:rowOff>3419475</xdr:rowOff>
    </xdr:to>
    <xdr:sp macro="" textlink="">
      <xdr:nvSpPr>
        <xdr:cNvPr id="3952" name="MASTER SHEETPicture 237" hidden="1"/>
        <xdr:cNvSpPr>
          <a:spLocks noChangeAspect="1"/>
        </xdr:cNvSpPr>
      </xdr:nvSpPr>
      <xdr:spPr bwMode="auto">
        <a:xfrm>
          <a:off x="12544425" y="22812375"/>
          <a:ext cx="31623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111</xdr:row>
      <xdr:rowOff>28575</xdr:rowOff>
    </xdr:from>
    <xdr:to>
      <xdr:col>9</xdr:col>
      <xdr:colOff>4038600</xdr:colOff>
      <xdr:row>111</xdr:row>
      <xdr:rowOff>2505075</xdr:rowOff>
    </xdr:to>
    <xdr:sp macro="" textlink="">
      <xdr:nvSpPr>
        <xdr:cNvPr id="3953" name="MASTER SHEETPicture 327" hidden="1"/>
        <xdr:cNvSpPr>
          <a:spLocks noChangeAspect="1"/>
        </xdr:cNvSpPr>
      </xdr:nvSpPr>
      <xdr:spPr bwMode="auto">
        <a:xfrm>
          <a:off x="12544425" y="11669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110</xdr:row>
      <xdr:rowOff>28575</xdr:rowOff>
    </xdr:from>
    <xdr:to>
      <xdr:col>9</xdr:col>
      <xdr:colOff>2771775</xdr:colOff>
      <xdr:row>110</xdr:row>
      <xdr:rowOff>3800475</xdr:rowOff>
    </xdr:to>
    <xdr:sp macro="" textlink="">
      <xdr:nvSpPr>
        <xdr:cNvPr id="3954" name="MASTER SHEETPicture 337" hidden="1"/>
        <xdr:cNvSpPr>
          <a:spLocks noChangeAspect="1"/>
        </xdr:cNvSpPr>
      </xdr:nvSpPr>
      <xdr:spPr bwMode="auto">
        <a:xfrm>
          <a:off x="12544425" y="115623975"/>
          <a:ext cx="27432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137</xdr:row>
      <xdr:rowOff>28575</xdr:rowOff>
    </xdr:from>
    <xdr:to>
      <xdr:col>9</xdr:col>
      <xdr:colOff>4038600</xdr:colOff>
      <xdr:row>137</xdr:row>
      <xdr:rowOff>2552700</xdr:rowOff>
    </xdr:to>
    <xdr:sp macro="" textlink="">
      <xdr:nvSpPr>
        <xdr:cNvPr id="3955" name="MASTER SHEETPicture 353" hidden="1"/>
        <xdr:cNvSpPr>
          <a:spLocks noChangeAspect="1"/>
        </xdr:cNvSpPr>
      </xdr:nvSpPr>
      <xdr:spPr bwMode="auto">
        <a:xfrm>
          <a:off x="12544425" y="14442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376</xdr:row>
      <xdr:rowOff>28575</xdr:rowOff>
    </xdr:from>
    <xdr:to>
      <xdr:col>9</xdr:col>
      <xdr:colOff>4038600</xdr:colOff>
      <xdr:row>376</xdr:row>
      <xdr:rowOff>2447925</xdr:rowOff>
    </xdr:to>
    <xdr:sp macro="" textlink="">
      <xdr:nvSpPr>
        <xdr:cNvPr id="3956" name="MASTER SHEETPicture 369" hidden="1"/>
        <xdr:cNvSpPr>
          <a:spLocks noChangeAspect="1"/>
        </xdr:cNvSpPr>
      </xdr:nvSpPr>
      <xdr:spPr bwMode="auto">
        <a:xfrm>
          <a:off x="12544425" y="39939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186</xdr:row>
      <xdr:rowOff>28575</xdr:rowOff>
    </xdr:from>
    <xdr:to>
      <xdr:col>9</xdr:col>
      <xdr:colOff>3095625</xdr:colOff>
      <xdr:row>186</xdr:row>
      <xdr:rowOff>1181100</xdr:rowOff>
    </xdr:to>
    <xdr:sp macro="" textlink="">
      <xdr:nvSpPr>
        <xdr:cNvPr id="3957" name="MASTER SHEETPicture 707" hidden="1"/>
        <xdr:cNvSpPr>
          <a:spLocks noChangeAspect="1"/>
        </xdr:cNvSpPr>
      </xdr:nvSpPr>
      <xdr:spPr bwMode="auto">
        <a:xfrm>
          <a:off x="12544425" y="196700775"/>
          <a:ext cx="30670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181</xdr:row>
      <xdr:rowOff>28575</xdr:rowOff>
    </xdr:from>
    <xdr:to>
      <xdr:col>9</xdr:col>
      <xdr:colOff>4038600</xdr:colOff>
      <xdr:row>181</xdr:row>
      <xdr:rowOff>2581275</xdr:rowOff>
    </xdr:to>
    <xdr:sp macro="" textlink="">
      <xdr:nvSpPr>
        <xdr:cNvPr id="3958" name="MASTER SHEETPicture 639" hidden="1"/>
        <xdr:cNvSpPr>
          <a:spLocks noChangeAspect="1"/>
        </xdr:cNvSpPr>
      </xdr:nvSpPr>
      <xdr:spPr bwMode="auto">
        <a:xfrm>
          <a:off x="12544425" y="191366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295</xdr:row>
      <xdr:rowOff>28575</xdr:rowOff>
    </xdr:from>
    <xdr:to>
      <xdr:col>9</xdr:col>
      <xdr:colOff>4038600</xdr:colOff>
      <xdr:row>295</xdr:row>
      <xdr:rowOff>1743075</xdr:rowOff>
    </xdr:to>
    <xdr:sp macro="" textlink="">
      <xdr:nvSpPr>
        <xdr:cNvPr id="3959" name="MASTER SHEETPicture 359" hidden="1"/>
        <xdr:cNvSpPr>
          <a:spLocks noChangeAspect="1"/>
        </xdr:cNvSpPr>
      </xdr:nvSpPr>
      <xdr:spPr bwMode="auto">
        <a:xfrm>
          <a:off x="12544425" y="31298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211</xdr:row>
      <xdr:rowOff>28575</xdr:rowOff>
    </xdr:from>
    <xdr:to>
      <xdr:col>9</xdr:col>
      <xdr:colOff>4038600</xdr:colOff>
      <xdr:row>211</xdr:row>
      <xdr:rowOff>1943100</xdr:rowOff>
    </xdr:to>
    <xdr:sp macro="" textlink="">
      <xdr:nvSpPr>
        <xdr:cNvPr id="3960" name="MASTER SHEETPicture 367" hidden="1"/>
        <xdr:cNvSpPr>
          <a:spLocks noChangeAspect="1"/>
        </xdr:cNvSpPr>
      </xdr:nvSpPr>
      <xdr:spPr bwMode="auto">
        <a:xfrm>
          <a:off x="12544425" y="22337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319</xdr:row>
      <xdr:rowOff>28575</xdr:rowOff>
    </xdr:from>
    <xdr:to>
      <xdr:col>9</xdr:col>
      <xdr:colOff>2733675</xdr:colOff>
      <xdr:row>319</xdr:row>
      <xdr:rowOff>2057400</xdr:rowOff>
    </xdr:to>
    <xdr:sp macro="" textlink="">
      <xdr:nvSpPr>
        <xdr:cNvPr id="3961" name="MASTER SHEETPicture 17" hidden="1"/>
        <xdr:cNvSpPr>
          <a:spLocks noChangeAspect="1"/>
        </xdr:cNvSpPr>
      </xdr:nvSpPr>
      <xdr:spPr bwMode="auto">
        <a:xfrm>
          <a:off x="12544425" y="338585175"/>
          <a:ext cx="27051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134</xdr:row>
      <xdr:rowOff>28575</xdr:rowOff>
    </xdr:from>
    <xdr:to>
      <xdr:col>9</xdr:col>
      <xdr:colOff>4038600</xdr:colOff>
      <xdr:row>134</xdr:row>
      <xdr:rowOff>2924175</xdr:rowOff>
    </xdr:to>
    <xdr:sp macro="" textlink="">
      <xdr:nvSpPr>
        <xdr:cNvPr id="3962" name="MASTER SHEETPicture 351" hidden="1"/>
        <xdr:cNvSpPr>
          <a:spLocks noChangeAspect="1"/>
        </xdr:cNvSpPr>
      </xdr:nvSpPr>
      <xdr:spPr bwMode="auto">
        <a:xfrm>
          <a:off x="12544425" y="141227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33</xdr:row>
      <xdr:rowOff>28575</xdr:rowOff>
    </xdr:from>
    <xdr:to>
      <xdr:col>9</xdr:col>
      <xdr:colOff>4038600</xdr:colOff>
      <xdr:row>33</xdr:row>
      <xdr:rowOff>2428875</xdr:rowOff>
    </xdr:to>
    <xdr:sp macro="" textlink="">
      <xdr:nvSpPr>
        <xdr:cNvPr id="3963" name="MASTER SHEETPicture 317" hidden="1"/>
        <xdr:cNvSpPr>
          <a:spLocks noChangeAspect="1"/>
        </xdr:cNvSpPr>
      </xdr:nvSpPr>
      <xdr:spPr bwMode="auto">
        <a:xfrm>
          <a:off x="12544425" y="33480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207</xdr:row>
      <xdr:rowOff>28575</xdr:rowOff>
    </xdr:from>
    <xdr:to>
      <xdr:col>9</xdr:col>
      <xdr:colOff>3629025</xdr:colOff>
      <xdr:row>207</xdr:row>
      <xdr:rowOff>3152775</xdr:rowOff>
    </xdr:to>
    <xdr:sp macro="" textlink="">
      <xdr:nvSpPr>
        <xdr:cNvPr id="3964" name="MASTER SHEETPicture 341" hidden="1"/>
        <xdr:cNvSpPr>
          <a:spLocks noChangeAspect="1"/>
        </xdr:cNvSpPr>
      </xdr:nvSpPr>
      <xdr:spPr bwMode="auto">
        <a:xfrm>
          <a:off x="12544425" y="219103575"/>
          <a:ext cx="36004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258</xdr:row>
      <xdr:rowOff>28575</xdr:rowOff>
    </xdr:from>
    <xdr:to>
      <xdr:col>9</xdr:col>
      <xdr:colOff>3676650</xdr:colOff>
      <xdr:row>258</xdr:row>
      <xdr:rowOff>2705100</xdr:rowOff>
    </xdr:to>
    <xdr:sp macro="" textlink="">
      <xdr:nvSpPr>
        <xdr:cNvPr id="3965" name="MASTER SHEETPicture 343" hidden="1"/>
        <xdr:cNvSpPr>
          <a:spLocks noChangeAspect="1"/>
        </xdr:cNvSpPr>
      </xdr:nvSpPr>
      <xdr:spPr bwMode="auto">
        <a:xfrm>
          <a:off x="12544425" y="273510375"/>
          <a:ext cx="36480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5</xdr:row>
      <xdr:rowOff>28575</xdr:rowOff>
    </xdr:from>
    <xdr:to>
      <xdr:col>9</xdr:col>
      <xdr:colOff>3209925</xdr:colOff>
      <xdr:row>5</xdr:row>
      <xdr:rowOff>2428875</xdr:rowOff>
    </xdr:to>
    <xdr:sp macro="" textlink="">
      <xdr:nvSpPr>
        <xdr:cNvPr id="3966" name="MASTER SHEETPicture 345" hidden="1"/>
        <xdr:cNvSpPr>
          <a:spLocks noChangeAspect="1"/>
        </xdr:cNvSpPr>
      </xdr:nvSpPr>
      <xdr:spPr bwMode="auto">
        <a:xfrm>
          <a:off x="12544425" y="3609975"/>
          <a:ext cx="31813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138</xdr:row>
      <xdr:rowOff>28575</xdr:rowOff>
    </xdr:from>
    <xdr:to>
      <xdr:col>9</xdr:col>
      <xdr:colOff>4038600</xdr:colOff>
      <xdr:row>138</xdr:row>
      <xdr:rowOff>1409700</xdr:rowOff>
    </xdr:to>
    <xdr:sp macro="" textlink="">
      <xdr:nvSpPr>
        <xdr:cNvPr id="3967" name="MASTER SHEETPicture 391" hidden="1"/>
        <xdr:cNvSpPr>
          <a:spLocks noChangeAspect="1"/>
        </xdr:cNvSpPr>
      </xdr:nvSpPr>
      <xdr:spPr bwMode="auto">
        <a:xfrm>
          <a:off x="12544425" y="14549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229</xdr:row>
      <xdr:rowOff>28575</xdr:rowOff>
    </xdr:from>
    <xdr:to>
      <xdr:col>9</xdr:col>
      <xdr:colOff>4038600</xdr:colOff>
      <xdr:row>229</xdr:row>
      <xdr:rowOff>2752725</xdr:rowOff>
    </xdr:to>
    <xdr:sp macro="" textlink="">
      <xdr:nvSpPr>
        <xdr:cNvPr id="3968" name="MASTER SHEETPicture 523" hidden="1"/>
        <xdr:cNvSpPr>
          <a:spLocks noChangeAspect="1"/>
        </xdr:cNvSpPr>
      </xdr:nvSpPr>
      <xdr:spPr bwMode="auto">
        <a:xfrm>
          <a:off x="12544425" y="242573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348</xdr:row>
      <xdr:rowOff>28575</xdr:rowOff>
    </xdr:from>
    <xdr:to>
      <xdr:col>9</xdr:col>
      <xdr:colOff>4038600</xdr:colOff>
      <xdr:row>348</xdr:row>
      <xdr:rowOff>2505075</xdr:rowOff>
    </xdr:to>
    <xdr:sp macro="" textlink="">
      <xdr:nvSpPr>
        <xdr:cNvPr id="3969" name="MASTER SHEETPicture 655" hidden="1"/>
        <xdr:cNvSpPr>
          <a:spLocks noChangeAspect="1"/>
        </xdr:cNvSpPr>
      </xdr:nvSpPr>
      <xdr:spPr bwMode="auto">
        <a:xfrm>
          <a:off x="12544425" y="36952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217</xdr:row>
      <xdr:rowOff>28575</xdr:rowOff>
    </xdr:from>
    <xdr:to>
      <xdr:col>9</xdr:col>
      <xdr:colOff>3590925</xdr:colOff>
      <xdr:row>217</xdr:row>
      <xdr:rowOff>2705100</xdr:rowOff>
    </xdr:to>
    <xdr:sp macro="" textlink="">
      <xdr:nvSpPr>
        <xdr:cNvPr id="3970" name="MASTER SHEETPicture 693" hidden="1"/>
        <xdr:cNvSpPr>
          <a:spLocks noChangeAspect="1"/>
        </xdr:cNvSpPr>
      </xdr:nvSpPr>
      <xdr:spPr bwMode="auto">
        <a:xfrm>
          <a:off x="12544425" y="229771575"/>
          <a:ext cx="35623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326</xdr:row>
      <xdr:rowOff>28575</xdr:rowOff>
    </xdr:from>
    <xdr:to>
      <xdr:col>9</xdr:col>
      <xdr:colOff>4038600</xdr:colOff>
      <xdr:row>326</xdr:row>
      <xdr:rowOff>3009900</xdr:rowOff>
    </xdr:to>
    <xdr:sp macro="" textlink="">
      <xdr:nvSpPr>
        <xdr:cNvPr id="3971" name="MASTER SHEETPicture 593" hidden="1"/>
        <xdr:cNvSpPr>
          <a:spLocks noChangeAspect="1"/>
        </xdr:cNvSpPr>
      </xdr:nvSpPr>
      <xdr:spPr bwMode="auto">
        <a:xfrm>
          <a:off x="12544425" y="34605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160</xdr:row>
      <xdr:rowOff>28575</xdr:rowOff>
    </xdr:from>
    <xdr:to>
      <xdr:col>9</xdr:col>
      <xdr:colOff>4038600</xdr:colOff>
      <xdr:row>160</xdr:row>
      <xdr:rowOff>1514475</xdr:rowOff>
    </xdr:to>
    <xdr:sp macro="" textlink="">
      <xdr:nvSpPr>
        <xdr:cNvPr id="3972" name="MASTER SHEETPicture 27" hidden="1"/>
        <xdr:cNvSpPr>
          <a:spLocks noChangeAspect="1"/>
        </xdr:cNvSpPr>
      </xdr:nvSpPr>
      <xdr:spPr bwMode="auto">
        <a:xfrm>
          <a:off x="12544425" y="16896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39</xdr:row>
      <xdr:rowOff>28575</xdr:rowOff>
    </xdr:from>
    <xdr:to>
      <xdr:col>9</xdr:col>
      <xdr:colOff>4038600</xdr:colOff>
      <xdr:row>39</xdr:row>
      <xdr:rowOff>1838325</xdr:rowOff>
    </xdr:to>
    <xdr:sp macro="" textlink="">
      <xdr:nvSpPr>
        <xdr:cNvPr id="3973" name="MASTER SHEETPicture 35" hidden="1"/>
        <xdr:cNvSpPr>
          <a:spLocks noChangeAspect="1"/>
        </xdr:cNvSpPr>
      </xdr:nvSpPr>
      <xdr:spPr bwMode="auto">
        <a:xfrm>
          <a:off x="12544425" y="3988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116</xdr:row>
      <xdr:rowOff>28575</xdr:rowOff>
    </xdr:from>
    <xdr:to>
      <xdr:col>9</xdr:col>
      <xdr:colOff>3676650</xdr:colOff>
      <xdr:row>116</xdr:row>
      <xdr:rowOff>3419475</xdr:rowOff>
    </xdr:to>
    <xdr:sp macro="" textlink="">
      <xdr:nvSpPr>
        <xdr:cNvPr id="3974" name="MASTER SHEETPicture 47" hidden="1"/>
        <xdr:cNvSpPr>
          <a:spLocks noChangeAspect="1"/>
        </xdr:cNvSpPr>
      </xdr:nvSpPr>
      <xdr:spPr bwMode="auto">
        <a:xfrm>
          <a:off x="12544425" y="122024775"/>
          <a:ext cx="36480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323</xdr:row>
      <xdr:rowOff>28575</xdr:rowOff>
    </xdr:from>
    <xdr:to>
      <xdr:col>9</xdr:col>
      <xdr:colOff>4038600</xdr:colOff>
      <xdr:row>323</xdr:row>
      <xdr:rowOff>2447925</xdr:rowOff>
    </xdr:to>
    <xdr:sp macro="" textlink="">
      <xdr:nvSpPr>
        <xdr:cNvPr id="3975" name="MASTER SHEETPicture 667" hidden="1"/>
        <xdr:cNvSpPr>
          <a:spLocks noChangeAspect="1"/>
        </xdr:cNvSpPr>
      </xdr:nvSpPr>
      <xdr:spPr bwMode="auto">
        <a:xfrm>
          <a:off x="12544425" y="34285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48</xdr:row>
      <xdr:rowOff>28575</xdr:rowOff>
    </xdr:from>
    <xdr:to>
      <xdr:col>9</xdr:col>
      <xdr:colOff>3705225</xdr:colOff>
      <xdr:row>48</xdr:row>
      <xdr:rowOff>3076575</xdr:rowOff>
    </xdr:to>
    <xdr:sp macro="" textlink="">
      <xdr:nvSpPr>
        <xdr:cNvPr id="3976" name="MASTER SHEETPicture 735" hidden="1"/>
        <xdr:cNvSpPr>
          <a:spLocks/>
        </xdr:cNvSpPr>
      </xdr:nvSpPr>
      <xdr:spPr bwMode="auto">
        <a:xfrm>
          <a:off x="12544425" y="49482375"/>
          <a:ext cx="36766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97</xdr:row>
      <xdr:rowOff>28575</xdr:rowOff>
    </xdr:from>
    <xdr:to>
      <xdr:col>9</xdr:col>
      <xdr:colOff>4038600</xdr:colOff>
      <xdr:row>97</xdr:row>
      <xdr:rowOff>2505075</xdr:rowOff>
    </xdr:to>
    <xdr:sp macro="" textlink="">
      <xdr:nvSpPr>
        <xdr:cNvPr id="3977" name="MASTER SHEETPicture 159" hidden="1"/>
        <xdr:cNvSpPr>
          <a:spLocks noChangeAspect="1"/>
        </xdr:cNvSpPr>
      </xdr:nvSpPr>
      <xdr:spPr bwMode="auto">
        <a:xfrm>
          <a:off x="12544425" y="10175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277</xdr:row>
      <xdr:rowOff>28575</xdr:rowOff>
    </xdr:from>
    <xdr:to>
      <xdr:col>9</xdr:col>
      <xdr:colOff>4038600</xdr:colOff>
      <xdr:row>277</xdr:row>
      <xdr:rowOff>2238375</xdr:rowOff>
    </xdr:to>
    <xdr:sp macro="" textlink="">
      <xdr:nvSpPr>
        <xdr:cNvPr id="3978" name="MASTER SHEETPicture 423" hidden="1"/>
        <xdr:cNvSpPr>
          <a:spLocks noChangeAspect="1"/>
        </xdr:cNvSpPr>
      </xdr:nvSpPr>
      <xdr:spPr bwMode="auto">
        <a:xfrm>
          <a:off x="12544425" y="293779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71</xdr:row>
      <xdr:rowOff>28575</xdr:rowOff>
    </xdr:from>
    <xdr:to>
      <xdr:col>9</xdr:col>
      <xdr:colOff>4038600</xdr:colOff>
      <xdr:row>71</xdr:row>
      <xdr:rowOff>3267075</xdr:rowOff>
    </xdr:to>
    <xdr:sp macro="" textlink="">
      <xdr:nvSpPr>
        <xdr:cNvPr id="3979" name="MASTER SHEETPicture 467" hidden="1"/>
        <xdr:cNvSpPr>
          <a:spLocks noChangeAspect="1"/>
        </xdr:cNvSpPr>
      </xdr:nvSpPr>
      <xdr:spPr bwMode="auto">
        <a:xfrm>
          <a:off x="12544425" y="74018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81</xdr:row>
      <xdr:rowOff>28575</xdr:rowOff>
    </xdr:from>
    <xdr:to>
      <xdr:col>9</xdr:col>
      <xdr:colOff>4038600</xdr:colOff>
      <xdr:row>81</xdr:row>
      <xdr:rowOff>3362325</xdr:rowOff>
    </xdr:to>
    <xdr:sp macro="" textlink="">
      <xdr:nvSpPr>
        <xdr:cNvPr id="3980" name="MASTER SHEETPicture 597" hidden="1"/>
        <xdr:cNvSpPr>
          <a:spLocks noChangeAspect="1"/>
        </xdr:cNvSpPr>
      </xdr:nvSpPr>
      <xdr:spPr bwMode="auto">
        <a:xfrm>
          <a:off x="12544425" y="84686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224</xdr:row>
      <xdr:rowOff>28575</xdr:rowOff>
    </xdr:from>
    <xdr:to>
      <xdr:col>9</xdr:col>
      <xdr:colOff>4038600</xdr:colOff>
      <xdr:row>224</xdr:row>
      <xdr:rowOff>2981325</xdr:rowOff>
    </xdr:to>
    <xdr:sp macro="" textlink="">
      <xdr:nvSpPr>
        <xdr:cNvPr id="3981" name="MASTER SHEETPicture 181" hidden="1"/>
        <xdr:cNvSpPr>
          <a:spLocks noChangeAspect="1"/>
        </xdr:cNvSpPr>
      </xdr:nvSpPr>
      <xdr:spPr bwMode="auto">
        <a:xfrm>
          <a:off x="12544425" y="237239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7</xdr:row>
      <xdr:rowOff>28575</xdr:rowOff>
    </xdr:from>
    <xdr:to>
      <xdr:col>9</xdr:col>
      <xdr:colOff>4038600</xdr:colOff>
      <xdr:row>7</xdr:row>
      <xdr:rowOff>2505075</xdr:rowOff>
    </xdr:to>
    <xdr:sp macro="" textlink="">
      <xdr:nvSpPr>
        <xdr:cNvPr id="3982" name="MASTER SHEETPicture 183" hidden="1"/>
        <xdr:cNvSpPr>
          <a:spLocks noChangeAspect="1"/>
        </xdr:cNvSpPr>
      </xdr:nvSpPr>
      <xdr:spPr bwMode="auto">
        <a:xfrm>
          <a:off x="12544425" y="574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29</xdr:row>
      <xdr:rowOff>28575</xdr:rowOff>
    </xdr:from>
    <xdr:to>
      <xdr:col>9</xdr:col>
      <xdr:colOff>3438525</xdr:colOff>
      <xdr:row>29</xdr:row>
      <xdr:rowOff>1990725</xdr:rowOff>
    </xdr:to>
    <xdr:sp macro="" textlink="">
      <xdr:nvSpPr>
        <xdr:cNvPr id="3983" name="MASTER SHEETPicture 199" hidden="1"/>
        <xdr:cNvSpPr>
          <a:spLocks noChangeAspect="1"/>
        </xdr:cNvSpPr>
      </xdr:nvSpPr>
      <xdr:spPr bwMode="auto">
        <a:xfrm>
          <a:off x="12544425" y="29213175"/>
          <a:ext cx="34099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118</xdr:row>
      <xdr:rowOff>28575</xdr:rowOff>
    </xdr:from>
    <xdr:to>
      <xdr:col>9</xdr:col>
      <xdr:colOff>4038600</xdr:colOff>
      <xdr:row>118</xdr:row>
      <xdr:rowOff>1943100</xdr:rowOff>
    </xdr:to>
    <xdr:sp macro="" textlink="">
      <xdr:nvSpPr>
        <xdr:cNvPr id="3984" name="MASTER SHEETPicture 215" hidden="1"/>
        <xdr:cNvSpPr>
          <a:spLocks noChangeAspect="1"/>
        </xdr:cNvSpPr>
      </xdr:nvSpPr>
      <xdr:spPr bwMode="auto">
        <a:xfrm>
          <a:off x="12544425" y="12415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267</xdr:row>
      <xdr:rowOff>28575</xdr:rowOff>
    </xdr:from>
    <xdr:to>
      <xdr:col>9</xdr:col>
      <xdr:colOff>4038600</xdr:colOff>
      <xdr:row>267</xdr:row>
      <xdr:rowOff>2447925</xdr:rowOff>
    </xdr:to>
    <xdr:sp macro="" textlink="">
      <xdr:nvSpPr>
        <xdr:cNvPr id="3985" name="MASTER SHEETPicture 565" hidden="1"/>
        <xdr:cNvSpPr>
          <a:spLocks noChangeAspect="1"/>
        </xdr:cNvSpPr>
      </xdr:nvSpPr>
      <xdr:spPr bwMode="auto">
        <a:xfrm>
          <a:off x="12544425" y="283111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83</xdr:row>
      <xdr:rowOff>28575</xdr:rowOff>
    </xdr:from>
    <xdr:to>
      <xdr:col>9</xdr:col>
      <xdr:colOff>4038600</xdr:colOff>
      <xdr:row>83</xdr:row>
      <xdr:rowOff>1828800</xdr:rowOff>
    </xdr:to>
    <xdr:sp macro="" textlink="">
      <xdr:nvSpPr>
        <xdr:cNvPr id="3986" name="MASTER SHEETPicture 603" hidden="1"/>
        <xdr:cNvSpPr>
          <a:spLocks noChangeAspect="1"/>
        </xdr:cNvSpPr>
      </xdr:nvSpPr>
      <xdr:spPr bwMode="auto">
        <a:xfrm>
          <a:off x="12544425" y="86820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196</xdr:row>
      <xdr:rowOff>28575</xdr:rowOff>
    </xdr:from>
    <xdr:to>
      <xdr:col>9</xdr:col>
      <xdr:colOff>4038600</xdr:colOff>
      <xdr:row>196</xdr:row>
      <xdr:rowOff>1790700</xdr:rowOff>
    </xdr:to>
    <xdr:sp macro="" textlink="">
      <xdr:nvSpPr>
        <xdr:cNvPr id="3987" name="MASTER SHEETPicture 607" hidden="1"/>
        <xdr:cNvSpPr>
          <a:spLocks noChangeAspect="1"/>
        </xdr:cNvSpPr>
      </xdr:nvSpPr>
      <xdr:spPr bwMode="auto">
        <a:xfrm>
          <a:off x="12544425" y="207368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</xdr:row>
      <xdr:rowOff>28575</xdr:rowOff>
    </xdr:from>
    <xdr:to>
      <xdr:col>9</xdr:col>
      <xdr:colOff>4038600</xdr:colOff>
      <xdr:row>35</xdr:row>
      <xdr:rowOff>2162175</xdr:rowOff>
    </xdr:to>
    <xdr:sp macro="" textlink="">
      <xdr:nvSpPr>
        <xdr:cNvPr id="3988" name="MASTER SHEETPicture 45" hidden="1"/>
        <xdr:cNvSpPr>
          <a:spLocks noChangeAspect="1"/>
        </xdr:cNvSpPr>
      </xdr:nvSpPr>
      <xdr:spPr bwMode="auto">
        <a:xfrm>
          <a:off x="12544425" y="3561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222</xdr:row>
      <xdr:rowOff>28575</xdr:rowOff>
    </xdr:from>
    <xdr:to>
      <xdr:col>9</xdr:col>
      <xdr:colOff>4038600</xdr:colOff>
      <xdr:row>222</xdr:row>
      <xdr:rowOff>4267200</xdr:rowOff>
    </xdr:to>
    <xdr:sp macro="" textlink="">
      <xdr:nvSpPr>
        <xdr:cNvPr id="3989" name="MASTER SHEETPicture 543" hidden="1"/>
        <xdr:cNvSpPr>
          <a:spLocks noChangeAspect="1"/>
        </xdr:cNvSpPr>
      </xdr:nvSpPr>
      <xdr:spPr bwMode="auto">
        <a:xfrm>
          <a:off x="12544425" y="23510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372</xdr:row>
      <xdr:rowOff>28575</xdr:rowOff>
    </xdr:from>
    <xdr:to>
      <xdr:col>9</xdr:col>
      <xdr:colOff>4038600</xdr:colOff>
      <xdr:row>372</xdr:row>
      <xdr:rowOff>1943100</xdr:rowOff>
    </xdr:to>
    <xdr:sp macro="" textlink="">
      <xdr:nvSpPr>
        <xdr:cNvPr id="3990" name="MASTER SHEETPicture 599" hidden="1"/>
        <xdr:cNvSpPr>
          <a:spLocks noChangeAspect="1"/>
        </xdr:cNvSpPr>
      </xdr:nvSpPr>
      <xdr:spPr bwMode="auto">
        <a:xfrm>
          <a:off x="12544425" y="39512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159</xdr:row>
      <xdr:rowOff>28575</xdr:rowOff>
    </xdr:from>
    <xdr:to>
      <xdr:col>9</xdr:col>
      <xdr:colOff>4038600</xdr:colOff>
      <xdr:row>159</xdr:row>
      <xdr:rowOff>4267200</xdr:rowOff>
    </xdr:to>
    <xdr:sp macro="" textlink="">
      <xdr:nvSpPr>
        <xdr:cNvPr id="3991" name="MASTER SHEETPicture 85" hidden="1"/>
        <xdr:cNvSpPr>
          <a:spLocks noChangeAspect="1"/>
        </xdr:cNvSpPr>
      </xdr:nvSpPr>
      <xdr:spPr bwMode="auto">
        <a:xfrm>
          <a:off x="12544425" y="167897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336</xdr:row>
      <xdr:rowOff>28575</xdr:rowOff>
    </xdr:from>
    <xdr:to>
      <xdr:col>9</xdr:col>
      <xdr:colOff>4038600</xdr:colOff>
      <xdr:row>336</xdr:row>
      <xdr:rowOff>2447925</xdr:rowOff>
    </xdr:to>
    <xdr:sp macro="" textlink="">
      <xdr:nvSpPr>
        <xdr:cNvPr id="3992" name="MASTER SHEETPicture 145" hidden="1"/>
        <xdr:cNvSpPr>
          <a:spLocks noChangeAspect="1"/>
        </xdr:cNvSpPr>
      </xdr:nvSpPr>
      <xdr:spPr bwMode="auto">
        <a:xfrm>
          <a:off x="12544425" y="35672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213</xdr:row>
      <xdr:rowOff>28575</xdr:rowOff>
    </xdr:from>
    <xdr:to>
      <xdr:col>9</xdr:col>
      <xdr:colOff>2667000</xdr:colOff>
      <xdr:row>213</xdr:row>
      <xdr:rowOff>2486025</xdr:rowOff>
    </xdr:to>
    <xdr:sp macro="" textlink="">
      <xdr:nvSpPr>
        <xdr:cNvPr id="3993" name="MASTER SHEETPicture 171" hidden="1"/>
        <xdr:cNvSpPr>
          <a:spLocks noChangeAspect="1"/>
        </xdr:cNvSpPr>
      </xdr:nvSpPr>
      <xdr:spPr bwMode="auto">
        <a:xfrm>
          <a:off x="12544425" y="225504375"/>
          <a:ext cx="26384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168</xdr:row>
      <xdr:rowOff>28575</xdr:rowOff>
    </xdr:from>
    <xdr:to>
      <xdr:col>9</xdr:col>
      <xdr:colOff>4038600</xdr:colOff>
      <xdr:row>168</xdr:row>
      <xdr:rowOff>1790700</xdr:rowOff>
    </xdr:to>
    <xdr:sp macro="" textlink="">
      <xdr:nvSpPr>
        <xdr:cNvPr id="3994" name="MASTER SHEETPicture 313" hidden="1"/>
        <xdr:cNvSpPr>
          <a:spLocks noChangeAspect="1"/>
        </xdr:cNvSpPr>
      </xdr:nvSpPr>
      <xdr:spPr bwMode="auto">
        <a:xfrm>
          <a:off x="12544425" y="17749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</xdr:row>
      <xdr:rowOff>28575</xdr:rowOff>
    </xdr:from>
    <xdr:to>
      <xdr:col>9</xdr:col>
      <xdr:colOff>4038600</xdr:colOff>
      <xdr:row>26</xdr:row>
      <xdr:rowOff>2352675</xdr:rowOff>
    </xdr:to>
    <xdr:sp macro="" textlink="">
      <xdr:nvSpPr>
        <xdr:cNvPr id="3995" name="MASTER SHEETPicture 547" hidden="1"/>
        <xdr:cNvSpPr>
          <a:spLocks noChangeAspect="1"/>
        </xdr:cNvSpPr>
      </xdr:nvSpPr>
      <xdr:spPr bwMode="auto">
        <a:xfrm>
          <a:off x="12544425" y="2601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208</xdr:row>
      <xdr:rowOff>28575</xdr:rowOff>
    </xdr:from>
    <xdr:to>
      <xdr:col>9</xdr:col>
      <xdr:colOff>4038600</xdr:colOff>
      <xdr:row>208</xdr:row>
      <xdr:rowOff>2705100</xdr:rowOff>
    </xdr:to>
    <xdr:sp macro="" textlink="">
      <xdr:nvSpPr>
        <xdr:cNvPr id="3996" name="MASTER SHEETPicture 555" hidden="1"/>
        <xdr:cNvSpPr>
          <a:spLocks noChangeAspect="1"/>
        </xdr:cNvSpPr>
      </xdr:nvSpPr>
      <xdr:spPr bwMode="auto">
        <a:xfrm>
          <a:off x="12544425" y="220170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373</xdr:row>
      <xdr:rowOff>28575</xdr:rowOff>
    </xdr:from>
    <xdr:to>
      <xdr:col>9</xdr:col>
      <xdr:colOff>4038600</xdr:colOff>
      <xdr:row>373</xdr:row>
      <xdr:rowOff>1990725</xdr:rowOff>
    </xdr:to>
    <xdr:sp macro="" textlink="">
      <xdr:nvSpPr>
        <xdr:cNvPr id="3997" name="MASTER SHEETPicture 601" hidden="1"/>
        <xdr:cNvSpPr>
          <a:spLocks noChangeAspect="1"/>
        </xdr:cNvSpPr>
      </xdr:nvSpPr>
      <xdr:spPr bwMode="auto">
        <a:xfrm>
          <a:off x="12544425" y="39619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194</xdr:row>
      <xdr:rowOff>28575</xdr:rowOff>
    </xdr:from>
    <xdr:to>
      <xdr:col>9</xdr:col>
      <xdr:colOff>3752850</xdr:colOff>
      <xdr:row>194</xdr:row>
      <xdr:rowOff>2552700</xdr:rowOff>
    </xdr:to>
    <xdr:sp macro="" textlink="">
      <xdr:nvSpPr>
        <xdr:cNvPr id="3998" name="MASTER SHEETPicture 501" hidden="1"/>
        <xdr:cNvSpPr>
          <a:spLocks noChangeAspect="1"/>
        </xdr:cNvSpPr>
      </xdr:nvSpPr>
      <xdr:spPr bwMode="auto">
        <a:xfrm>
          <a:off x="12544425" y="205235175"/>
          <a:ext cx="37242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283</xdr:row>
      <xdr:rowOff>28575</xdr:rowOff>
    </xdr:from>
    <xdr:to>
      <xdr:col>9</xdr:col>
      <xdr:colOff>3629025</xdr:colOff>
      <xdr:row>283</xdr:row>
      <xdr:rowOff>4229100</xdr:rowOff>
    </xdr:to>
    <xdr:sp macro="" textlink="">
      <xdr:nvSpPr>
        <xdr:cNvPr id="3999" name="MASTER SHEETPicture 79" hidden="1"/>
        <xdr:cNvSpPr>
          <a:spLocks noChangeAspect="1"/>
        </xdr:cNvSpPr>
      </xdr:nvSpPr>
      <xdr:spPr bwMode="auto">
        <a:xfrm>
          <a:off x="12544425" y="300180375"/>
          <a:ext cx="36004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346</xdr:row>
      <xdr:rowOff>28575</xdr:rowOff>
    </xdr:from>
    <xdr:to>
      <xdr:col>9</xdr:col>
      <xdr:colOff>4038600</xdr:colOff>
      <xdr:row>346</xdr:row>
      <xdr:rowOff>1943100</xdr:rowOff>
    </xdr:to>
    <xdr:sp macro="" textlink="">
      <xdr:nvSpPr>
        <xdr:cNvPr id="4000" name="MASTER SHEETPicture 147" hidden="1"/>
        <xdr:cNvSpPr>
          <a:spLocks noChangeAspect="1"/>
        </xdr:cNvSpPr>
      </xdr:nvSpPr>
      <xdr:spPr bwMode="auto">
        <a:xfrm>
          <a:off x="12544425" y="367388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154</xdr:row>
      <xdr:rowOff>28575</xdr:rowOff>
    </xdr:from>
    <xdr:to>
      <xdr:col>9</xdr:col>
      <xdr:colOff>4038600</xdr:colOff>
      <xdr:row>154</xdr:row>
      <xdr:rowOff>1628775</xdr:rowOff>
    </xdr:to>
    <xdr:sp macro="" textlink="">
      <xdr:nvSpPr>
        <xdr:cNvPr id="4001" name="MASTER SHEETPicture 179" hidden="1"/>
        <xdr:cNvSpPr>
          <a:spLocks noChangeAspect="1"/>
        </xdr:cNvSpPr>
      </xdr:nvSpPr>
      <xdr:spPr bwMode="auto">
        <a:xfrm>
          <a:off x="12544425" y="162563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148</xdr:row>
      <xdr:rowOff>28575</xdr:rowOff>
    </xdr:from>
    <xdr:to>
      <xdr:col>9</xdr:col>
      <xdr:colOff>4038600</xdr:colOff>
      <xdr:row>148</xdr:row>
      <xdr:rowOff>1866900</xdr:rowOff>
    </xdr:to>
    <xdr:sp macro="" textlink="">
      <xdr:nvSpPr>
        <xdr:cNvPr id="4002" name="MASTER SHEETPicture 189" hidden="1"/>
        <xdr:cNvSpPr>
          <a:spLocks noChangeAspect="1"/>
        </xdr:cNvSpPr>
      </xdr:nvSpPr>
      <xdr:spPr bwMode="auto">
        <a:xfrm>
          <a:off x="12544425" y="15616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380</xdr:row>
      <xdr:rowOff>28575</xdr:rowOff>
    </xdr:from>
    <xdr:to>
      <xdr:col>9</xdr:col>
      <xdr:colOff>4038600</xdr:colOff>
      <xdr:row>380</xdr:row>
      <xdr:rowOff>3571875</xdr:rowOff>
    </xdr:to>
    <xdr:sp macro="" textlink="">
      <xdr:nvSpPr>
        <xdr:cNvPr id="4003" name="MASTER SHEETPicture 213" hidden="1"/>
        <xdr:cNvSpPr>
          <a:spLocks noChangeAspect="1"/>
        </xdr:cNvSpPr>
      </xdr:nvSpPr>
      <xdr:spPr bwMode="auto">
        <a:xfrm>
          <a:off x="12544425" y="403659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51</xdr:row>
      <xdr:rowOff>28575</xdr:rowOff>
    </xdr:from>
    <xdr:to>
      <xdr:col>9</xdr:col>
      <xdr:colOff>4038600</xdr:colOff>
      <xdr:row>51</xdr:row>
      <xdr:rowOff>2352675</xdr:rowOff>
    </xdr:to>
    <xdr:sp macro="" textlink="">
      <xdr:nvSpPr>
        <xdr:cNvPr id="4004" name="MASTER SHEETPicture 505" hidden="1"/>
        <xdr:cNvSpPr>
          <a:spLocks noChangeAspect="1"/>
        </xdr:cNvSpPr>
      </xdr:nvSpPr>
      <xdr:spPr bwMode="auto">
        <a:xfrm>
          <a:off x="12544425" y="5268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87</xdr:row>
      <xdr:rowOff>28575</xdr:rowOff>
    </xdr:from>
    <xdr:to>
      <xdr:col>9</xdr:col>
      <xdr:colOff>4038600</xdr:colOff>
      <xdr:row>87</xdr:row>
      <xdr:rowOff>2219325</xdr:rowOff>
    </xdr:to>
    <xdr:sp macro="" textlink="">
      <xdr:nvSpPr>
        <xdr:cNvPr id="4005" name="MASTER SHEETPicture 29" hidden="1"/>
        <xdr:cNvSpPr>
          <a:spLocks noChangeAspect="1"/>
        </xdr:cNvSpPr>
      </xdr:nvSpPr>
      <xdr:spPr bwMode="auto">
        <a:xfrm>
          <a:off x="12544425" y="9108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150</xdr:row>
      <xdr:rowOff>28575</xdr:rowOff>
    </xdr:from>
    <xdr:to>
      <xdr:col>9</xdr:col>
      <xdr:colOff>4038600</xdr:colOff>
      <xdr:row>150</xdr:row>
      <xdr:rowOff>3686175</xdr:rowOff>
    </xdr:to>
    <xdr:sp macro="" textlink="">
      <xdr:nvSpPr>
        <xdr:cNvPr id="4006" name="MASTER SHEETPicture 37" hidden="1"/>
        <xdr:cNvSpPr>
          <a:spLocks noChangeAspect="1"/>
        </xdr:cNvSpPr>
      </xdr:nvSpPr>
      <xdr:spPr bwMode="auto">
        <a:xfrm>
          <a:off x="12544425" y="15829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278</xdr:row>
      <xdr:rowOff>28575</xdr:rowOff>
    </xdr:from>
    <xdr:to>
      <xdr:col>9</xdr:col>
      <xdr:colOff>4038600</xdr:colOff>
      <xdr:row>278</xdr:row>
      <xdr:rowOff>3495675</xdr:rowOff>
    </xdr:to>
    <xdr:sp macro="" textlink="">
      <xdr:nvSpPr>
        <xdr:cNvPr id="4007" name="MASTER SHEETPicture 77" hidden="1"/>
        <xdr:cNvSpPr>
          <a:spLocks noChangeAspect="1"/>
        </xdr:cNvSpPr>
      </xdr:nvSpPr>
      <xdr:spPr bwMode="auto">
        <a:xfrm>
          <a:off x="12544425" y="29484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282</xdr:row>
      <xdr:rowOff>28575</xdr:rowOff>
    </xdr:from>
    <xdr:to>
      <xdr:col>9</xdr:col>
      <xdr:colOff>4038600</xdr:colOff>
      <xdr:row>282</xdr:row>
      <xdr:rowOff>2543175</xdr:rowOff>
    </xdr:to>
    <xdr:sp macro="" textlink="">
      <xdr:nvSpPr>
        <xdr:cNvPr id="4008" name="MASTER SHEETPicture 621" hidden="1"/>
        <xdr:cNvSpPr>
          <a:spLocks noChangeAspect="1"/>
        </xdr:cNvSpPr>
      </xdr:nvSpPr>
      <xdr:spPr bwMode="auto">
        <a:xfrm>
          <a:off x="12544425" y="29911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371</xdr:row>
      <xdr:rowOff>28575</xdr:rowOff>
    </xdr:from>
    <xdr:to>
      <xdr:col>9</xdr:col>
      <xdr:colOff>4038600</xdr:colOff>
      <xdr:row>371</xdr:row>
      <xdr:rowOff>4067175</xdr:rowOff>
    </xdr:to>
    <xdr:sp macro="" textlink="">
      <xdr:nvSpPr>
        <xdr:cNvPr id="4009" name="MASTER SHEETPicture 605" hidden="1"/>
        <xdr:cNvSpPr>
          <a:spLocks noChangeAspect="1"/>
        </xdr:cNvSpPr>
      </xdr:nvSpPr>
      <xdr:spPr bwMode="auto">
        <a:xfrm>
          <a:off x="12544425" y="394058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60</xdr:row>
      <xdr:rowOff>28575</xdr:rowOff>
    </xdr:from>
    <xdr:to>
      <xdr:col>9</xdr:col>
      <xdr:colOff>2714625</xdr:colOff>
      <xdr:row>60</xdr:row>
      <xdr:rowOff>4000500</xdr:rowOff>
    </xdr:to>
    <xdr:sp macro="" textlink="">
      <xdr:nvSpPr>
        <xdr:cNvPr id="4010" name="MASTER SHEETPicture 479" hidden="1"/>
        <xdr:cNvSpPr>
          <a:spLocks noChangeAspect="1"/>
        </xdr:cNvSpPr>
      </xdr:nvSpPr>
      <xdr:spPr bwMode="auto">
        <a:xfrm>
          <a:off x="12544425" y="62283975"/>
          <a:ext cx="26860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230</xdr:row>
      <xdr:rowOff>28575</xdr:rowOff>
    </xdr:from>
    <xdr:to>
      <xdr:col>9</xdr:col>
      <xdr:colOff>3600450</xdr:colOff>
      <xdr:row>230</xdr:row>
      <xdr:rowOff>3914775</xdr:rowOff>
    </xdr:to>
    <xdr:sp macro="" textlink="">
      <xdr:nvSpPr>
        <xdr:cNvPr id="4011" name="MASTER SHEETPicture 439" hidden="1"/>
        <xdr:cNvSpPr>
          <a:spLocks noChangeAspect="1"/>
        </xdr:cNvSpPr>
      </xdr:nvSpPr>
      <xdr:spPr bwMode="auto">
        <a:xfrm>
          <a:off x="12544425" y="243639975"/>
          <a:ext cx="35718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254</xdr:row>
      <xdr:rowOff>28575</xdr:rowOff>
    </xdr:from>
    <xdr:to>
      <xdr:col>9</xdr:col>
      <xdr:colOff>4038600</xdr:colOff>
      <xdr:row>254</xdr:row>
      <xdr:rowOff>3267075</xdr:rowOff>
    </xdr:to>
    <xdr:sp macro="" textlink="">
      <xdr:nvSpPr>
        <xdr:cNvPr id="4012" name="MASTER SHEETPicture 631" hidden="1"/>
        <xdr:cNvSpPr>
          <a:spLocks noChangeAspect="1"/>
        </xdr:cNvSpPr>
      </xdr:nvSpPr>
      <xdr:spPr bwMode="auto">
        <a:xfrm>
          <a:off x="12544425" y="269243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334</xdr:row>
      <xdr:rowOff>28575</xdr:rowOff>
    </xdr:from>
    <xdr:to>
      <xdr:col>9</xdr:col>
      <xdr:colOff>4038600</xdr:colOff>
      <xdr:row>334</xdr:row>
      <xdr:rowOff>2362200</xdr:rowOff>
    </xdr:to>
    <xdr:sp macro="" textlink="">
      <xdr:nvSpPr>
        <xdr:cNvPr id="4013" name="MASTER SHEETPicture 531" hidden="1"/>
        <xdr:cNvSpPr>
          <a:spLocks noChangeAspect="1"/>
        </xdr:cNvSpPr>
      </xdr:nvSpPr>
      <xdr:spPr bwMode="auto">
        <a:xfrm>
          <a:off x="12544425" y="354587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10</xdr:row>
      <xdr:rowOff>28575</xdr:rowOff>
    </xdr:from>
    <xdr:to>
      <xdr:col>9</xdr:col>
      <xdr:colOff>4038600</xdr:colOff>
      <xdr:row>10</xdr:row>
      <xdr:rowOff>3733800</xdr:rowOff>
    </xdr:to>
    <xdr:sp macro="" textlink="">
      <xdr:nvSpPr>
        <xdr:cNvPr id="4014" name="MASTER SHEETPicture 185" hidden="1"/>
        <xdr:cNvSpPr>
          <a:spLocks noChangeAspect="1"/>
        </xdr:cNvSpPr>
      </xdr:nvSpPr>
      <xdr:spPr bwMode="auto">
        <a:xfrm>
          <a:off x="12544425" y="894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337</xdr:row>
      <xdr:rowOff>28575</xdr:rowOff>
    </xdr:from>
    <xdr:to>
      <xdr:col>9</xdr:col>
      <xdr:colOff>4038600</xdr:colOff>
      <xdr:row>337</xdr:row>
      <xdr:rowOff>2505075</xdr:rowOff>
    </xdr:to>
    <xdr:sp macro="" textlink="">
      <xdr:nvSpPr>
        <xdr:cNvPr id="4015" name="MASTER SHEETPicture 75" hidden="1"/>
        <xdr:cNvSpPr>
          <a:spLocks noChangeAspect="1"/>
        </xdr:cNvSpPr>
      </xdr:nvSpPr>
      <xdr:spPr bwMode="auto">
        <a:xfrm>
          <a:off x="12544425" y="35778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215</xdr:row>
      <xdr:rowOff>28575</xdr:rowOff>
    </xdr:from>
    <xdr:to>
      <xdr:col>9</xdr:col>
      <xdr:colOff>3867150</xdr:colOff>
      <xdr:row>216</xdr:row>
      <xdr:rowOff>28575</xdr:rowOff>
    </xdr:to>
    <xdr:sp macro="" textlink="">
      <xdr:nvSpPr>
        <xdr:cNvPr id="4016" name="MASTER SHEETPicture 551" hidden="1"/>
        <xdr:cNvSpPr>
          <a:spLocks noChangeAspect="1"/>
        </xdr:cNvSpPr>
      </xdr:nvSpPr>
      <xdr:spPr bwMode="auto">
        <a:xfrm>
          <a:off x="12544425" y="227637975"/>
          <a:ext cx="38385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79</xdr:row>
      <xdr:rowOff>28575</xdr:rowOff>
    </xdr:from>
    <xdr:to>
      <xdr:col>9</xdr:col>
      <xdr:colOff>4038600</xdr:colOff>
      <xdr:row>79</xdr:row>
      <xdr:rowOff>2438400</xdr:rowOff>
    </xdr:to>
    <xdr:sp macro="" textlink="">
      <xdr:nvSpPr>
        <xdr:cNvPr id="4017" name="MASTER SHEETPicture 41" hidden="1"/>
        <xdr:cNvSpPr>
          <a:spLocks noChangeAspect="1"/>
        </xdr:cNvSpPr>
      </xdr:nvSpPr>
      <xdr:spPr bwMode="auto">
        <a:xfrm>
          <a:off x="12544425" y="82553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284</xdr:row>
      <xdr:rowOff>28575</xdr:rowOff>
    </xdr:from>
    <xdr:to>
      <xdr:col>9</xdr:col>
      <xdr:colOff>4038600</xdr:colOff>
      <xdr:row>284</xdr:row>
      <xdr:rowOff>2505075</xdr:rowOff>
    </xdr:to>
    <xdr:sp macro="" textlink="">
      <xdr:nvSpPr>
        <xdr:cNvPr id="4018" name="MASTER SHEETPicture 143" hidden="1"/>
        <xdr:cNvSpPr>
          <a:spLocks noChangeAspect="1"/>
        </xdr:cNvSpPr>
      </xdr:nvSpPr>
      <xdr:spPr bwMode="auto">
        <a:xfrm>
          <a:off x="12544425" y="301247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397</xdr:row>
      <xdr:rowOff>28575</xdr:rowOff>
    </xdr:from>
    <xdr:to>
      <xdr:col>9</xdr:col>
      <xdr:colOff>4038600</xdr:colOff>
      <xdr:row>397</xdr:row>
      <xdr:rowOff>2505075</xdr:rowOff>
    </xdr:to>
    <xdr:sp macro="" textlink="">
      <xdr:nvSpPr>
        <xdr:cNvPr id="4019" name="MASTER SHEETPicture 161" hidden="1"/>
        <xdr:cNvSpPr>
          <a:spLocks noChangeAspect="1"/>
        </xdr:cNvSpPr>
      </xdr:nvSpPr>
      <xdr:spPr bwMode="auto">
        <a:xfrm>
          <a:off x="12544425" y="42179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368</xdr:row>
      <xdr:rowOff>28575</xdr:rowOff>
    </xdr:from>
    <xdr:to>
      <xdr:col>9</xdr:col>
      <xdr:colOff>4038600</xdr:colOff>
      <xdr:row>368</xdr:row>
      <xdr:rowOff>2352675</xdr:rowOff>
    </xdr:to>
    <xdr:sp macro="" textlink="">
      <xdr:nvSpPr>
        <xdr:cNvPr id="4020" name="MASTER SHEETPicture 13" hidden="1"/>
        <xdr:cNvSpPr>
          <a:spLocks noChangeAspect="1"/>
        </xdr:cNvSpPr>
      </xdr:nvSpPr>
      <xdr:spPr bwMode="auto">
        <a:xfrm>
          <a:off x="12544425" y="39085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95</xdr:row>
      <xdr:rowOff>28575</xdr:rowOff>
    </xdr:from>
    <xdr:to>
      <xdr:col>9</xdr:col>
      <xdr:colOff>4038600</xdr:colOff>
      <xdr:row>95</xdr:row>
      <xdr:rowOff>1819275</xdr:rowOff>
    </xdr:to>
    <xdr:sp macro="" textlink="">
      <xdr:nvSpPr>
        <xdr:cNvPr id="4021" name="MASTER SHEETPicture 87" hidden="1"/>
        <xdr:cNvSpPr>
          <a:spLocks noChangeAspect="1"/>
        </xdr:cNvSpPr>
      </xdr:nvSpPr>
      <xdr:spPr bwMode="auto">
        <a:xfrm>
          <a:off x="12544425" y="9962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90</xdr:row>
      <xdr:rowOff>28575</xdr:rowOff>
    </xdr:from>
    <xdr:to>
      <xdr:col>9</xdr:col>
      <xdr:colOff>3171825</xdr:colOff>
      <xdr:row>90</xdr:row>
      <xdr:rowOff>3962400</xdr:rowOff>
    </xdr:to>
    <xdr:sp macro="" textlink="">
      <xdr:nvSpPr>
        <xdr:cNvPr id="4022" name="MASTER SHEETPicture 429" hidden="1"/>
        <xdr:cNvSpPr>
          <a:spLocks noChangeAspect="1"/>
        </xdr:cNvSpPr>
      </xdr:nvSpPr>
      <xdr:spPr bwMode="auto">
        <a:xfrm>
          <a:off x="12544425" y="94287975"/>
          <a:ext cx="31432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271</xdr:row>
      <xdr:rowOff>28575</xdr:rowOff>
    </xdr:from>
    <xdr:to>
      <xdr:col>9</xdr:col>
      <xdr:colOff>3190875</xdr:colOff>
      <xdr:row>271</xdr:row>
      <xdr:rowOff>3810000</xdr:rowOff>
    </xdr:to>
    <xdr:sp macro="" textlink="">
      <xdr:nvSpPr>
        <xdr:cNvPr id="4023" name="MASTER SHEETPicture 625" hidden="1"/>
        <xdr:cNvSpPr>
          <a:spLocks noChangeAspect="1"/>
        </xdr:cNvSpPr>
      </xdr:nvSpPr>
      <xdr:spPr bwMode="auto">
        <a:xfrm>
          <a:off x="12544425" y="287378775"/>
          <a:ext cx="31623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56</xdr:row>
      <xdr:rowOff>28575</xdr:rowOff>
    </xdr:from>
    <xdr:to>
      <xdr:col>9</xdr:col>
      <xdr:colOff>2743200</xdr:colOff>
      <xdr:row>56</xdr:row>
      <xdr:rowOff>2705100</xdr:rowOff>
    </xdr:to>
    <xdr:sp macro="" textlink="">
      <xdr:nvSpPr>
        <xdr:cNvPr id="4024" name="MASTER SHEETPicture 635" hidden="1"/>
        <xdr:cNvSpPr>
          <a:spLocks noChangeAspect="1"/>
        </xdr:cNvSpPr>
      </xdr:nvSpPr>
      <xdr:spPr bwMode="auto">
        <a:xfrm>
          <a:off x="12544425" y="58016775"/>
          <a:ext cx="27146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66</xdr:row>
      <xdr:rowOff>28575</xdr:rowOff>
    </xdr:from>
    <xdr:to>
      <xdr:col>9</xdr:col>
      <xdr:colOff>3114675</xdr:colOff>
      <xdr:row>66</xdr:row>
      <xdr:rowOff>3914775</xdr:rowOff>
    </xdr:to>
    <xdr:sp macro="" textlink="">
      <xdr:nvSpPr>
        <xdr:cNvPr id="4025" name="MASTER SHEETPicture 717" hidden="1"/>
        <xdr:cNvSpPr>
          <a:spLocks/>
        </xdr:cNvSpPr>
      </xdr:nvSpPr>
      <xdr:spPr bwMode="auto">
        <a:xfrm>
          <a:off x="12544425" y="68684775"/>
          <a:ext cx="30861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</xdr:row>
      <xdr:rowOff>28575</xdr:rowOff>
    </xdr:from>
    <xdr:to>
      <xdr:col>9</xdr:col>
      <xdr:colOff>4038600</xdr:colOff>
      <xdr:row>27</xdr:row>
      <xdr:rowOff>3152775</xdr:rowOff>
    </xdr:to>
    <xdr:sp macro="" textlink="">
      <xdr:nvSpPr>
        <xdr:cNvPr id="4026" name="MASTER SHEETPicture 81" hidden="1"/>
        <xdr:cNvSpPr>
          <a:spLocks noChangeAspect="1"/>
        </xdr:cNvSpPr>
      </xdr:nvSpPr>
      <xdr:spPr bwMode="auto">
        <a:xfrm>
          <a:off x="12544425" y="27079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248</xdr:row>
      <xdr:rowOff>28575</xdr:rowOff>
    </xdr:from>
    <xdr:to>
      <xdr:col>9</xdr:col>
      <xdr:colOff>4038600</xdr:colOff>
      <xdr:row>248</xdr:row>
      <xdr:rowOff>2657475</xdr:rowOff>
    </xdr:to>
    <xdr:sp macro="" textlink="">
      <xdr:nvSpPr>
        <xdr:cNvPr id="4027" name="MASTER SHEETPicture 221" hidden="1"/>
        <xdr:cNvSpPr>
          <a:spLocks noChangeAspect="1"/>
        </xdr:cNvSpPr>
      </xdr:nvSpPr>
      <xdr:spPr bwMode="auto">
        <a:xfrm>
          <a:off x="12544425" y="26284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63</xdr:row>
      <xdr:rowOff>28575</xdr:rowOff>
    </xdr:from>
    <xdr:to>
      <xdr:col>9</xdr:col>
      <xdr:colOff>4038600</xdr:colOff>
      <xdr:row>63</xdr:row>
      <xdr:rowOff>1438275</xdr:rowOff>
    </xdr:to>
    <xdr:sp macro="" textlink="">
      <xdr:nvSpPr>
        <xdr:cNvPr id="4028" name="MASTER SHEETPicture 431" hidden="1"/>
        <xdr:cNvSpPr>
          <a:spLocks noChangeAspect="1"/>
        </xdr:cNvSpPr>
      </xdr:nvSpPr>
      <xdr:spPr bwMode="auto">
        <a:xfrm>
          <a:off x="12544425" y="6548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229</xdr:row>
      <xdr:rowOff>28575</xdr:rowOff>
    </xdr:from>
    <xdr:to>
      <xdr:col>9</xdr:col>
      <xdr:colOff>2419350</xdr:colOff>
      <xdr:row>230</xdr:row>
      <xdr:rowOff>28575</xdr:rowOff>
    </xdr:to>
    <xdr:sp macro="" textlink="">
      <xdr:nvSpPr>
        <xdr:cNvPr id="4029" name="MASTER SHEETPicture 627" hidden="1"/>
        <xdr:cNvSpPr>
          <a:spLocks noChangeAspect="1"/>
        </xdr:cNvSpPr>
      </xdr:nvSpPr>
      <xdr:spPr bwMode="auto">
        <a:xfrm>
          <a:off x="12544425" y="242573175"/>
          <a:ext cx="23907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349</xdr:row>
      <xdr:rowOff>28575</xdr:rowOff>
    </xdr:from>
    <xdr:to>
      <xdr:col>9</xdr:col>
      <xdr:colOff>4038600</xdr:colOff>
      <xdr:row>349</xdr:row>
      <xdr:rowOff>2924175</xdr:rowOff>
    </xdr:to>
    <xdr:sp macro="" textlink="">
      <xdr:nvSpPr>
        <xdr:cNvPr id="4030" name="MASTER SHEETPicture 311" hidden="1"/>
        <xdr:cNvSpPr>
          <a:spLocks noChangeAspect="1"/>
        </xdr:cNvSpPr>
      </xdr:nvSpPr>
      <xdr:spPr bwMode="auto">
        <a:xfrm>
          <a:off x="12544425" y="370589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214</xdr:row>
      <xdr:rowOff>28575</xdr:rowOff>
    </xdr:from>
    <xdr:to>
      <xdr:col>9</xdr:col>
      <xdr:colOff>4038600</xdr:colOff>
      <xdr:row>214</xdr:row>
      <xdr:rowOff>2857500</xdr:rowOff>
    </xdr:to>
    <xdr:sp macro="" textlink="">
      <xdr:nvSpPr>
        <xdr:cNvPr id="4031" name="MASTER SHEETPicture 731" hidden="1"/>
        <xdr:cNvSpPr>
          <a:spLocks/>
        </xdr:cNvSpPr>
      </xdr:nvSpPr>
      <xdr:spPr bwMode="auto">
        <a:xfrm>
          <a:off x="12544425" y="22657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44</xdr:row>
      <xdr:rowOff>28575</xdr:rowOff>
    </xdr:from>
    <xdr:to>
      <xdr:col>9</xdr:col>
      <xdr:colOff>3629025</xdr:colOff>
      <xdr:row>44</xdr:row>
      <xdr:rowOff>2695575</xdr:rowOff>
    </xdr:to>
    <xdr:sp macro="" textlink="">
      <xdr:nvSpPr>
        <xdr:cNvPr id="4032" name="MASTER SHEETPicture 663" hidden="1"/>
        <xdr:cNvSpPr>
          <a:spLocks noChangeAspect="1"/>
        </xdr:cNvSpPr>
      </xdr:nvSpPr>
      <xdr:spPr bwMode="auto">
        <a:xfrm>
          <a:off x="12544425" y="45215175"/>
          <a:ext cx="36004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268</xdr:row>
      <xdr:rowOff>28575</xdr:rowOff>
    </xdr:from>
    <xdr:to>
      <xdr:col>9</xdr:col>
      <xdr:colOff>4038600</xdr:colOff>
      <xdr:row>268</xdr:row>
      <xdr:rowOff>3076575</xdr:rowOff>
    </xdr:to>
    <xdr:sp macro="" textlink="">
      <xdr:nvSpPr>
        <xdr:cNvPr id="4033" name="MASTER SHEETPicture 685" hidden="1"/>
        <xdr:cNvSpPr>
          <a:spLocks noChangeAspect="1"/>
        </xdr:cNvSpPr>
      </xdr:nvSpPr>
      <xdr:spPr bwMode="auto">
        <a:xfrm>
          <a:off x="12544425" y="28417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285</xdr:row>
      <xdr:rowOff>28575</xdr:rowOff>
    </xdr:from>
    <xdr:to>
      <xdr:col>9</xdr:col>
      <xdr:colOff>4038600</xdr:colOff>
      <xdr:row>285</xdr:row>
      <xdr:rowOff>2505075</xdr:rowOff>
    </xdr:to>
    <xdr:sp macro="" textlink="">
      <xdr:nvSpPr>
        <xdr:cNvPr id="4034" name="MASTER SHEETPicture 211" hidden="1"/>
        <xdr:cNvSpPr>
          <a:spLocks noChangeAspect="1"/>
        </xdr:cNvSpPr>
      </xdr:nvSpPr>
      <xdr:spPr bwMode="auto">
        <a:xfrm>
          <a:off x="12544425" y="30231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109</xdr:row>
      <xdr:rowOff>28575</xdr:rowOff>
    </xdr:from>
    <xdr:to>
      <xdr:col>9</xdr:col>
      <xdr:colOff>3733800</xdr:colOff>
      <xdr:row>109</xdr:row>
      <xdr:rowOff>2628900</xdr:rowOff>
    </xdr:to>
    <xdr:sp macro="" textlink="">
      <xdr:nvSpPr>
        <xdr:cNvPr id="4035" name="MASTER SHEETPicture 155" hidden="1"/>
        <xdr:cNvSpPr>
          <a:spLocks noChangeAspect="1"/>
        </xdr:cNvSpPr>
      </xdr:nvSpPr>
      <xdr:spPr bwMode="auto">
        <a:xfrm>
          <a:off x="12544425" y="114557175"/>
          <a:ext cx="3705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172</xdr:row>
      <xdr:rowOff>28575</xdr:rowOff>
    </xdr:from>
    <xdr:to>
      <xdr:col>9</xdr:col>
      <xdr:colOff>4038600</xdr:colOff>
      <xdr:row>172</xdr:row>
      <xdr:rowOff>3648075</xdr:rowOff>
    </xdr:to>
    <xdr:sp macro="" textlink="">
      <xdr:nvSpPr>
        <xdr:cNvPr id="4036" name="MASTER SHEETPicture 437" hidden="1"/>
        <xdr:cNvSpPr>
          <a:spLocks noChangeAspect="1"/>
        </xdr:cNvSpPr>
      </xdr:nvSpPr>
      <xdr:spPr bwMode="auto">
        <a:xfrm>
          <a:off x="12544425" y="18176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28575</xdr:rowOff>
    </xdr:from>
    <xdr:to>
      <xdr:col>9</xdr:col>
      <xdr:colOff>4038600</xdr:colOff>
      <xdr:row>69</xdr:row>
      <xdr:rowOff>3048000</xdr:rowOff>
    </xdr:to>
    <xdr:sp macro="" textlink="">
      <xdr:nvSpPr>
        <xdr:cNvPr id="4037" name="MASTER SHEETPicture 609" hidden="1"/>
        <xdr:cNvSpPr>
          <a:spLocks noChangeAspect="1"/>
        </xdr:cNvSpPr>
      </xdr:nvSpPr>
      <xdr:spPr bwMode="auto">
        <a:xfrm>
          <a:off x="12544425" y="71885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93</xdr:row>
      <xdr:rowOff>28575</xdr:rowOff>
    </xdr:from>
    <xdr:to>
      <xdr:col>9</xdr:col>
      <xdr:colOff>4038600</xdr:colOff>
      <xdr:row>93</xdr:row>
      <xdr:rowOff>1409700</xdr:rowOff>
    </xdr:to>
    <xdr:sp macro="" textlink="">
      <xdr:nvSpPr>
        <xdr:cNvPr id="4038" name="MASTER SHEETPicture 737" hidden="1"/>
        <xdr:cNvSpPr>
          <a:spLocks/>
        </xdr:cNvSpPr>
      </xdr:nvSpPr>
      <xdr:spPr bwMode="auto">
        <a:xfrm>
          <a:off x="12544425" y="9748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398</xdr:row>
      <xdr:rowOff>28575</xdr:rowOff>
    </xdr:from>
    <xdr:to>
      <xdr:col>9</xdr:col>
      <xdr:colOff>4038600</xdr:colOff>
      <xdr:row>398</xdr:row>
      <xdr:rowOff>1943100</xdr:rowOff>
    </xdr:to>
    <xdr:sp macro="" textlink="">
      <xdr:nvSpPr>
        <xdr:cNvPr id="4039" name="MASTER SHEETPicture 259" hidden="1"/>
        <xdr:cNvSpPr>
          <a:spLocks noChangeAspect="1"/>
        </xdr:cNvSpPr>
      </xdr:nvSpPr>
      <xdr:spPr bwMode="auto">
        <a:xfrm>
          <a:off x="12544425" y="42286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263</xdr:row>
      <xdr:rowOff>28575</xdr:rowOff>
    </xdr:from>
    <xdr:to>
      <xdr:col>9</xdr:col>
      <xdr:colOff>4038600</xdr:colOff>
      <xdr:row>263</xdr:row>
      <xdr:rowOff>3419475</xdr:rowOff>
    </xdr:to>
    <xdr:sp macro="" textlink="">
      <xdr:nvSpPr>
        <xdr:cNvPr id="4040" name="MASTER SHEETPicture 469" hidden="1"/>
        <xdr:cNvSpPr>
          <a:spLocks noChangeAspect="1"/>
        </xdr:cNvSpPr>
      </xdr:nvSpPr>
      <xdr:spPr bwMode="auto">
        <a:xfrm>
          <a:off x="12544425" y="27884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377</xdr:row>
      <xdr:rowOff>28575</xdr:rowOff>
    </xdr:from>
    <xdr:to>
      <xdr:col>9</xdr:col>
      <xdr:colOff>4038600</xdr:colOff>
      <xdr:row>377</xdr:row>
      <xdr:rowOff>2505075</xdr:rowOff>
    </xdr:to>
    <xdr:sp macro="" textlink="">
      <xdr:nvSpPr>
        <xdr:cNvPr id="4041" name="MASTER SHEETPicture 239" hidden="1"/>
        <xdr:cNvSpPr>
          <a:spLocks noChangeAspect="1"/>
        </xdr:cNvSpPr>
      </xdr:nvSpPr>
      <xdr:spPr bwMode="auto">
        <a:xfrm>
          <a:off x="12544425" y="400459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249</xdr:row>
      <xdr:rowOff>28575</xdr:rowOff>
    </xdr:from>
    <xdr:to>
      <xdr:col>9</xdr:col>
      <xdr:colOff>4876800</xdr:colOff>
      <xdr:row>250</xdr:row>
      <xdr:rowOff>28575</xdr:rowOff>
    </xdr:to>
    <xdr:sp macro="" textlink="">
      <xdr:nvSpPr>
        <xdr:cNvPr id="4042" name="MASTER SHEETPicture 247" hidden="1"/>
        <xdr:cNvSpPr>
          <a:spLocks noChangeAspect="1"/>
        </xdr:cNvSpPr>
      </xdr:nvSpPr>
      <xdr:spPr bwMode="auto">
        <a:xfrm>
          <a:off x="12544425" y="263909175"/>
          <a:ext cx="40100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315</xdr:row>
      <xdr:rowOff>28575</xdr:rowOff>
    </xdr:from>
    <xdr:to>
      <xdr:col>9</xdr:col>
      <xdr:colOff>4038600</xdr:colOff>
      <xdr:row>315</xdr:row>
      <xdr:rowOff>4267200</xdr:rowOff>
    </xdr:to>
    <xdr:sp macro="" textlink="">
      <xdr:nvSpPr>
        <xdr:cNvPr id="4043" name="MASTER SHEETPicture 253" hidden="1"/>
        <xdr:cNvSpPr>
          <a:spLocks noChangeAspect="1"/>
        </xdr:cNvSpPr>
      </xdr:nvSpPr>
      <xdr:spPr bwMode="auto">
        <a:xfrm>
          <a:off x="12544425" y="334317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252</xdr:row>
      <xdr:rowOff>28575</xdr:rowOff>
    </xdr:from>
    <xdr:to>
      <xdr:col>9</xdr:col>
      <xdr:colOff>4038600</xdr:colOff>
      <xdr:row>252</xdr:row>
      <xdr:rowOff>2438400</xdr:rowOff>
    </xdr:to>
    <xdr:sp macro="" textlink="">
      <xdr:nvSpPr>
        <xdr:cNvPr id="4044" name="MASTER SHEETPicture 255" hidden="1"/>
        <xdr:cNvSpPr>
          <a:spLocks noChangeAspect="1"/>
        </xdr:cNvSpPr>
      </xdr:nvSpPr>
      <xdr:spPr bwMode="auto">
        <a:xfrm>
          <a:off x="12544425" y="267109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249</xdr:row>
      <xdr:rowOff>28575</xdr:rowOff>
    </xdr:from>
    <xdr:to>
      <xdr:col>9</xdr:col>
      <xdr:colOff>4038600</xdr:colOff>
      <xdr:row>249</xdr:row>
      <xdr:rowOff>2505075</xdr:rowOff>
    </xdr:to>
    <xdr:sp macro="" textlink="">
      <xdr:nvSpPr>
        <xdr:cNvPr id="4045" name="MASTER SHEETPicture 549" hidden="1"/>
        <xdr:cNvSpPr>
          <a:spLocks noChangeAspect="1"/>
        </xdr:cNvSpPr>
      </xdr:nvSpPr>
      <xdr:spPr bwMode="auto">
        <a:xfrm>
          <a:off x="12544425" y="263909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364</xdr:row>
      <xdr:rowOff>28575</xdr:rowOff>
    </xdr:from>
    <xdr:to>
      <xdr:col>9</xdr:col>
      <xdr:colOff>4038600</xdr:colOff>
      <xdr:row>364</xdr:row>
      <xdr:rowOff>2028825</xdr:rowOff>
    </xdr:to>
    <xdr:sp macro="" textlink="">
      <xdr:nvSpPr>
        <xdr:cNvPr id="4046" name="MASTER SHEETPicture 683" hidden="1"/>
        <xdr:cNvSpPr>
          <a:spLocks noChangeAspect="1"/>
        </xdr:cNvSpPr>
      </xdr:nvSpPr>
      <xdr:spPr bwMode="auto">
        <a:xfrm>
          <a:off x="12544425" y="38659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171</xdr:row>
      <xdr:rowOff>28575</xdr:rowOff>
    </xdr:from>
    <xdr:to>
      <xdr:col>9</xdr:col>
      <xdr:colOff>4038600</xdr:colOff>
      <xdr:row>171</xdr:row>
      <xdr:rowOff>3152775</xdr:rowOff>
    </xdr:to>
    <xdr:sp macro="" textlink="">
      <xdr:nvSpPr>
        <xdr:cNvPr id="4047" name="MASTER SHEETPicture 309" hidden="1"/>
        <xdr:cNvSpPr>
          <a:spLocks noChangeAspect="1"/>
        </xdr:cNvSpPr>
      </xdr:nvSpPr>
      <xdr:spPr bwMode="auto">
        <a:xfrm>
          <a:off x="12544425" y="180698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59</xdr:row>
      <xdr:rowOff>28575</xdr:rowOff>
    </xdr:from>
    <xdr:to>
      <xdr:col>9</xdr:col>
      <xdr:colOff>4038600</xdr:colOff>
      <xdr:row>59</xdr:row>
      <xdr:rowOff>1895475</xdr:rowOff>
    </xdr:to>
    <xdr:sp macro="" textlink="">
      <xdr:nvSpPr>
        <xdr:cNvPr id="4048" name="MASTER SHEETPicture 417" hidden="1"/>
        <xdr:cNvSpPr>
          <a:spLocks noChangeAspect="1"/>
        </xdr:cNvSpPr>
      </xdr:nvSpPr>
      <xdr:spPr bwMode="auto">
        <a:xfrm>
          <a:off x="12544425" y="61217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257</xdr:row>
      <xdr:rowOff>28575</xdr:rowOff>
    </xdr:from>
    <xdr:to>
      <xdr:col>9</xdr:col>
      <xdr:colOff>4038600</xdr:colOff>
      <xdr:row>257</xdr:row>
      <xdr:rowOff>2933700</xdr:rowOff>
    </xdr:to>
    <xdr:sp macro="" textlink="">
      <xdr:nvSpPr>
        <xdr:cNvPr id="4049" name="MASTER SHEETPicture 453" hidden="1"/>
        <xdr:cNvSpPr>
          <a:spLocks noChangeAspect="1"/>
        </xdr:cNvSpPr>
      </xdr:nvSpPr>
      <xdr:spPr bwMode="auto">
        <a:xfrm>
          <a:off x="12544425" y="27244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88</xdr:row>
      <xdr:rowOff>28575</xdr:rowOff>
    </xdr:from>
    <xdr:to>
      <xdr:col>9</xdr:col>
      <xdr:colOff>4038600</xdr:colOff>
      <xdr:row>88</xdr:row>
      <xdr:rowOff>2743200</xdr:rowOff>
    </xdr:to>
    <xdr:sp macro="" textlink="">
      <xdr:nvSpPr>
        <xdr:cNvPr id="4050" name="MASTER SHEETPicture 455" hidden="1"/>
        <xdr:cNvSpPr>
          <a:spLocks noChangeAspect="1"/>
        </xdr:cNvSpPr>
      </xdr:nvSpPr>
      <xdr:spPr bwMode="auto">
        <a:xfrm>
          <a:off x="12544425" y="9215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274</xdr:row>
      <xdr:rowOff>28575</xdr:rowOff>
    </xdr:from>
    <xdr:to>
      <xdr:col>9</xdr:col>
      <xdr:colOff>4038600</xdr:colOff>
      <xdr:row>274</xdr:row>
      <xdr:rowOff>2705100</xdr:rowOff>
    </xdr:to>
    <xdr:sp macro="" textlink="">
      <xdr:nvSpPr>
        <xdr:cNvPr id="4051" name="MASTER SHEETPicture 459" hidden="1"/>
        <xdr:cNvSpPr>
          <a:spLocks noChangeAspect="1"/>
        </xdr:cNvSpPr>
      </xdr:nvSpPr>
      <xdr:spPr bwMode="auto">
        <a:xfrm>
          <a:off x="12544425" y="290579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215</xdr:row>
      <xdr:rowOff>28575</xdr:rowOff>
    </xdr:from>
    <xdr:to>
      <xdr:col>9</xdr:col>
      <xdr:colOff>4038600</xdr:colOff>
      <xdr:row>215</xdr:row>
      <xdr:rowOff>2905125</xdr:rowOff>
    </xdr:to>
    <xdr:sp macro="" textlink="">
      <xdr:nvSpPr>
        <xdr:cNvPr id="4052" name="MASTER SHEETPicture 241" hidden="1"/>
        <xdr:cNvSpPr>
          <a:spLocks noChangeAspect="1"/>
        </xdr:cNvSpPr>
      </xdr:nvSpPr>
      <xdr:spPr bwMode="auto">
        <a:xfrm>
          <a:off x="12544425" y="227637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378</xdr:row>
      <xdr:rowOff>28575</xdr:rowOff>
    </xdr:from>
    <xdr:to>
      <xdr:col>9</xdr:col>
      <xdr:colOff>4038600</xdr:colOff>
      <xdr:row>378</xdr:row>
      <xdr:rowOff>3733800</xdr:rowOff>
    </xdr:to>
    <xdr:sp macro="" textlink="">
      <xdr:nvSpPr>
        <xdr:cNvPr id="4053" name="MASTER SHEETPicture 421" hidden="1"/>
        <xdr:cNvSpPr>
          <a:spLocks noChangeAspect="1"/>
        </xdr:cNvSpPr>
      </xdr:nvSpPr>
      <xdr:spPr bwMode="auto">
        <a:xfrm>
          <a:off x="12544425" y="40152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25</xdr:row>
      <xdr:rowOff>28575</xdr:rowOff>
    </xdr:from>
    <xdr:to>
      <xdr:col>9</xdr:col>
      <xdr:colOff>4038600</xdr:colOff>
      <xdr:row>25</xdr:row>
      <xdr:rowOff>1838325</xdr:rowOff>
    </xdr:to>
    <xdr:sp macro="" textlink="">
      <xdr:nvSpPr>
        <xdr:cNvPr id="4054" name="MASTER SHEETPicture 503" hidden="1"/>
        <xdr:cNvSpPr>
          <a:spLocks noChangeAspect="1"/>
        </xdr:cNvSpPr>
      </xdr:nvSpPr>
      <xdr:spPr bwMode="auto">
        <a:xfrm>
          <a:off x="12544425" y="2494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129</xdr:row>
      <xdr:rowOff>28575</xdr:rowOff>
    </xdr:from>
    <xdr:to>
      <xdr:col>9</xdr:col>
      <xdr:colOff>4038600</xdr:colOff>
      <xdr:row>129</xdr:row>
      <xdr:rowOff>2590800</xdr:rowOff>
    </xdr:to>
    <xdr:sp macro="" textlink="">
      <xdr:nvSpPr>
        <xdr:cNvPr id="4055" name="MASTER SHEETPicture 533" hidden="1"/>
        <xdr:cNvSpPr>
          <a:spLocks noChangeAspect="1"/>
        </xdr:cNvSpPr>
      </xdr:nvSpPr>
      <xdr:spPr bwMode="auto">
        <a:xfrm>
          <a:off x="12544425" y="135893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28</xdr:row>
      <xdr:rowOff>28575</xdr:rowOff>
    </xdr:from>
    <xdr:to>
      <xdr:col>9</xdr:col>
      <xdr:colOff>4038600</xdr:colOff>
      <xdr:row>28</xdr:row>
      <xdr:rowOff>3419475</xdr:rowOff>
    </xdr:to>
    <xdr:sp macro="" textlink="">
      <xdr:nvSpPr>
        <xdr:cNvPr id="4056" name="MASTER SHEETPicture 659" hidden="1"/>
        <xdr:cNvSpPr>
          <a:spLocks noChangeAspect="1"/>
        </xdr:cNvSpPr>
      </xdr:nvSpPr>
      <xdr:spPr bwMode="auto">
        <a:xfrm>
          <a:off x="12544425" y="2814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102</xdr:row>
      <xdr:rowOff>28575</xdr:rowOff>
    </xdr:from>
    <xdr:to>
      <xdr:col>9</xdr:col>
      <xdr:colOff>3600450</xdr:colOff>
      <xdr:row>102</xdr:row>
      <xdr:rowOff>4267200</xdr:rowOff>
    </xdr:to>
    <xdr:sp macro="" textlink="">
      <xdr:nvSpPr>
        <xdr:cNvPr id="4057" name="MASTER SHEETPicture 287" hidden="1"/>
        <xdr:cNvSpPr>
          <a:spLocks noChangeAspect="1"/>
        </xdr:cNvSpPr>
      </xdr:nvSpPr>
      <xdr:spPr bwMode="auto">
        <a:xfrm>
          <a:off x="12544425" y="107089575"/>
          <a:ext cx="35718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385</xdr:row>
      <xdr:rowOff>28575</xdr:rowOff>
    </xdr:from>
    <xdr:to>
      <xdr:col>9</xdr:col>
      <xdr:colOff>4038600</xdr:colOff>
      <xdr:row>385</xdr:row>
      <xdr:rowOff>2390775</xdr:rowOff>
    </xdr:to>
    <xdr:sp macro="" textlink="">
      <xdr:nvSpPr>
        <xdr:cNvPr id="4058" name="MASTER SHEETPicture 293" hidden="1"/>
        <xdr:cNvSpPr>
          <a:spLocks noChangeAspect="1"/>
        </xdr:cNvSpPr>
      </xdr:nvSpPr>
      <xdr:spPr bwMode="auto">
        <a:xfrm>
          <a:off x="12544425" y="40899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221</xdr:row>
      <xdr:rowOff>28575</xdr:rowOff>
    </xdr:from>
    <xdr:to>
      <xdr:col>9</xdr:col>
      <xdr:colOff>4038600</xdr:colOff>
      <xdr:row>221</xdr:row>
      <xdr:rowOff>4267200</xdr:rowOff>
    </xdr:to>
    <xdr:sp macro="" textlink="">
      <xdr:nvSpPr>
        <xdr:cNvPr id="4059" name="MASTER SHEETPicture 415" hidden="1"/>
        <xdr:cNvSpPr>
          <a:spLocks noChangeAspect="1"/>
        </xdr:cNvSpPr>
      </xdr:nvSpPr>
      <xdr:spPr bwMode="auto">
        <a:xfrm>
          <a:off x="12544425" y="234038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92</xdr:row>
      <xdr:rowOff>28575</xdr:rowOff>
    </xdr:from>
    <xdr:to>
      <xdr:col>9</xdr:col>
      <xdr:colOff>4038600</xdr:colOff>
      <xdr:row>92</xdr:row>
      <xdr:rowOff>2047875</xdr:rowOff>
    </xdr:to>
    <xdr:sp macro="" textlink="">
      <xdr:nvSpPr>
        <xdr:cNvPr id="4060" name="MASTER SHEETPicture 449" hidden="1"/>
        <xdr:cNvSpPr>
          <a:spLocks noChangeAspect="1"/>
        </xdr:cNvSpPr>
      </xdr:nvSpPr>
      <xdr:spPr bwMode="auto">
        <a:xfrm>
          <a:off x="12544425" y="96421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392</xdr:row>
      <xdr:rowOff>28575</xdr:rowOff>
    </xdr:from>
    <xdr:to>
      <xdr:col>9</xdr:col>
      <xdr:colOff>3476625</xdr:colOff>
      <xdr:row>392</xdr:row>
      <xdr:rowOff>3267075</xdr:rowOff>
    </xdr:to>
    <xdr:sp macro="" textlink="">
      <xdr:nvSpPr>
        <xdr:cNvPr id="4061" name="MASTER SHEETPicture 513" hidden="1"/>
        <xdr:cNvSpPr>
          <a:spLocks noChangeAspect="1"/>
        </xdr:cNvSpPr>
      </xdr:nvSpPr>
      <xdr:spPr bwMode="auto">
        <a:xfrm>
          <a:off x="12544425" y="416461575"/>
          <a:ext cx="34480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158</xdr:row>
      <xdr:rowOff>28575</xdr:rowOff>
    </xdr:from>
    <xdr:to>
      <xdr:col>9</xdr:col>
      <xdr:colOff>3619500</xdr:colOff>
      <xdr:row>158</xdr:row>
      <xdr:rowOff>3924300</xdr:rowOff>
    </xdr:to>
    <xdr:sp macro="" textlink="">
      <xdr:nvSpPr>
        <xdr:cNvPr id="4062" name="MASTER SHEETPicture 559" hidden="1"/>
        <xdr:cNvSpPr>
          <a:spLocks noChangeAspect="1"/>
        </xdr:cNvSpPr>
      </xdr:nvSpPr>
      <xdr:spPr bwMode="auto">
        <a:xfrm>
          <a:off x="12544425" y="166830375"/>
          <a:ext cx="35909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309</xdr:row>
      <xdr:rowOff>28575</xdr:rowOff>
    </xdr:from>
    <xdr:to>
      <xdr:col>9</xdr:col>
      <xdr:colOff>4038600</xdr:colOff>
      <xdr:row>309</xdr:row>
      <xdr:rowOff>2962275</xdr:rowOff>
    </xdr:to>
    <xdr:sp macro="" textlink="">
      <xdr:nvSpPr>
        <xdr:cNvPr id="4063" name="MASTER SHEETPicture 507" hidden="1"/>
        <xdr:cNvSpPr>
          <a:spLocks noChangeAspect="1"/>
        </xdr:cNvSpPr>
      </xdr:nvSpPr>
      <xdr:spPr bwMode="auto">
        <a:xfrm>
          <a:off x="12544425" y="327917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391</xdr:row>
      <xdr:rowOff>28575</xdr:rowOff>
    </xdr:from>
    <xdr:to>
      <xdr:col>9</xdr:col>
      <xdr:colOff>3657600</xdr:colOff>
      <xdr:row>391</xdr:row>
      <xdr:rowOff>3848100</xdr:rowOff>
    </xdr:to>
    <xdr:sp macro="" textlink="">
      <xdr:nvSpPr>
        <xdr:cNvPr id="4064" name="MASTER SHEETPicture 499" hidden="1"/>
        <xdr:cNvSpPr>
          <a:spLocks noChangeAspect="1"/>
        </xdr:cNvSpPr>
      </xdr:nvSpPr>
      <xdr:spPr bwMode="auto">
        <a:xfrm>
          <a:off x="12544425" y="415394775"/>
          <a:ext cx="3629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46</xdr:row>
      <xdr:rowOff>28575</xdr:rowOff>
    </xdr:from>
    <xdr:to>
      <xdr:col>9</xdr:col>
      <xdr:colOff>3552825</xdr:colOff>
      <xdr:row>46</xdr:row>
      <xdr:rowOff>2390775</xdr:rowOff>
    </xdr:to>
    <xdr:sp macro="" textlink="">
      <xdr:nvSpPr>
        <xdr:cNvPr id="4065" name="MASTER SHEETPicture 275" hidden="1"/>
        <xdr:cNvSpPr>
          <a:spLocks noChangeAspect="1"/>
        </xdr:cNvSpPr>
      </xdr:nvSpPr>
      <xdr:spPr bwMode="auto">
        <a:xfrm>
          <a:off x="12544425" y="47348775"/>
          <a:ext cx="35242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16</xdr:row>
      <xdr:rowOff>28575</xdr:rowOff>
    </xdr:from>
    <xdr:to>
      <xdr:col>9</xdr:col>
      <xdr:colOff>4038600</xdr:colOff>
      <xdr:row>16</xdr:row>
      <xdr:rowOff>3505200</xdr:rowOff>
    </xdr:to>
    <xdr:sp macro="" textlink="">
      <xdr:nvSpPr>
        <xdr:cNvPr id="4066" name="MASTER SHEETPicture 279" hidden="1"/>
        <xdr:cNvSpPr>
          <a:spLocks noChangeAspect="1"/>
        </xdr:cNvSpPr>
      </xdr:nvSpPr>
      <xdr:spPr bwMode="auto">
        <a:xfrm>
          <a:off x="12544425" y="15344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362</xdr:row>
      <xdr:rowOff>28575</xdr:rowOff>
    </xdr:from>
    <xdr:to>
      <xdr:col>9</xdr:col>
      <xdr:colOff>4038600</xdr:colOff>
      <xdr:row>362</xdr:row>
      <xdr:rowOff>1943100</xdr:rowOff>
    </xdr:to>
    <xdr:sp macro="" textlink="">
      <xdr:nvSpPr>
        <xdr:cNvPr id="4067" name="MASTER SHEETPicture 297" hidden="1"/>
        <xdr:cNvSpPr>
          <a:spLocks noChangeAspect="1"/>
        </xdr:cNvSpPr>
      </xdr:nvSpPr>
      <xdr:spPr bwMode="auto">
        <a:xfrm>
          <a:off x="12544425" y="38445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289</xdr:row>
      <xdr:rowOff>28575</xdr:rowOff>
    </xdr:from>
    <xdr:to>
      <xdr:col>9</xdr:col>
      <xdr:colOff>4038600</xdr:colOff>
      <xdr:row>289</xdr:row>
      <xdr:rowOff>4267200</xdr:rowOff>
    </xdr:to>
    <xdr:sp macro="" textlink="">
      <xdr:nvSpPr>
        <xdr:cNvPr id="4068" name="MASTER SHEETPicture 399" hidden="1"/>
        <xdr:cNvSpPr>
          <a:spLocks noChangeAspect="1"/>
        </xdr:cNvSpPr>
      </xdr:nvSpPr>
      <xdr:spPr bwMode="auto">
        <a:xfrm>
          <a:off x="12544425" y="30658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328</xdr:row>
      <xdr:rowOff>28575</xdr:rowOff>
    </xdr:from>
    <xdr:to>
      <xdr:col>9</xdr:col>
      <xdr:colOff>4038600</xdr:colOff>
      <xdr:row>328</xdr:row>
      <xdr:rowOff>3467100</xdr:rowOff>
    </xdr:to>
    <xdr:sp macro="" textlink="">
      <xdr:nvSpPr>
        <xdr:cNvPr id="4069" name="MASTER SHEETPicture 539" hidden="1"/>
        <xdr:cNvSpPr>
          <a:spLocks noChangeAspect="1"/>
        </xdr:cNvSpPr>
      </xdr:nvSpPr>
      <xdr:spPr bwMode="auto">
        <a:xfrm>
          <a:off x="12544425" y="34818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250</xdr:row>
      <xdr:rowOff>28575</xdr:rowOff>
    </xdr:from>
    <xdr:to>
      <xdr:col>9</xdr:col>
      <xdr:colOff>4038600</xdr:colOff>
      <xdr:row>250</xdr:row>
      <xdr:rowOff>3419475</xdr:rowOff>
    </xdr:to>
    <xdr:sp macro="" textlink="">
      <xdr:nvSpPr>
        <xdr:cNvPr id="4070" name="MASTER SHEETPicture 553" hidden="1"/>
        <xdr:cNvSpPr>
          <a:spLocks noChangeAspect="1"/>
        </xdr:cNvSpPr>
      </xdr:nvSpPr>
      <xdr:spPr bwMode="auto">
        <a:xfrm>
          <a:off x="12544425" y="26497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264</xdr:row>
      <xdr:rowOff>28575</xdr:rowOff>
    </xdr:from>
    <xdr:to>
      <xdr:col>9</xdr:col>
      <xdr:colOff>3619500</xdr:colOff>
      <xdr:row>264</xdr:row>
      <xdr:rowOff>3419475</xdr:rowOff>
    </xdr:to>
    <xdr:sp macro="" textlink="">
      <xdr:nvSpPr>
        <xdr:cNvPr id="4071" name="MASTER SHEETPicture 665" hidden="1"/>
        <xdr:cNvSpPr>
          <a:spLocks noChangeAspect="1"/>
        </xdr:cNvSpPr>
      </xdr:nvSpPr>
      <xdr:spPr bwMode="auto">
        <a:xfrm>
          <a:off x="12544425" y="279911175"/>
          <a:ext cx="35909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42</xdr:row>
      <xdr:rowOff>28575</xdr:rowOff>
    </xdr:from>
    <xdr:to>
      <xdr:col>9</xdr:col>
      <xdr:colOff>4038600</xdr:colOff>
      <xdr:row>42</xdr:row>
      <xdr:rowOff>3267075</xdr:rowOff>
    </xdr:to>
    <xdr:sp macro="" textlink="">
      <xdr:nvSpPr>
        <xdr:cNvPr id="4072" name="MASTER SHEETPicture 273" hidden="1"/>
        <xdr:cNvSpPr>
          <a:spLocks noChangeAspect="1"/>
        </xdr:cNvSpPr>
      </xdr:nvSpPr>
      <xdr:spPr bwMode="auto">
        <a:xfrm>
          <a:off x="12544425" y="43081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306</xdr:row>
      <xdr:rowOff>28575</xdr:rowOff>
    </xdr:from>
    <xdr:to>
      <xdr:col>9</xdr:col>
      <xdr:colOff>4038600</xdr:colOff>
      <xdr:row>306</xdr:row>
      <xdr:rowOff>3733800</xdr:rowOff>
    </xdr:to>
    <xdr:sp macro="" textlink="">
      <xdr:nvSpPr>
        <xdr:cNvPr id="4073" name="MASTER SHEETPicture 629" hidden="1"/>
        <xdr:cNvSpPr>
          <a:spLocks noChangeAspect="1"/>
        </xdr:cNvSpPr>
      </xdr:nvSpPr>
      <xdr:spPr bwMode="auto">
        <a:xfrm>
          <a:off x="12544425" y="324716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203</xdr:row>
      <xdr:rowOff>28575</xdr:rowOff>
    </xdr:from>
    <xdr:to>
      <xdr:col>9</xdr:col>
      <xdr:colOff>4038600</xdr:colOff>
      <xdr:row>203</xdr:row>
      <xdr:rowOff>3419475</xdr:rowOff>
    </xdr:to>
    <xdr:sp macro="" textlink="">
      <xdr:nvSpPr>
        <xdr:cNvPr id="4074" name="MASTER SHEETPicture 401" hidden="1"/>
        <xdr:cNvSpPr>
          <a:spLocks noChangeAspect="1"/>
        </xdr:cNvSpPr>
      </xdr:nvSpPr>
      <xdr:spPr bwMode="auto">
        <a:xfrm>
          <a:off x="12544425" y="21483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298</xdr:row>
      <xdr:rowOff>28575</xdr:rowOff>
    </xdr:from>
    <xdr:to>
      <xdr:col>9</xdr:col>
      <xdr:colOff>4038600</xdr:colOff>
      <xdr:row>298</xdr:row>
      <xdr:rowOff>2705100</xdr:rowOff>
    </xdr:to>
    <xdr:sp macro="" textlink="">
      <xdr:nvSpPr>
        <xdr:cNvPr id="4075" name="MASTER SHEETPicture 243" hidden="1"/>
        <xdr:cNvSpPr>
          <a:spLocks noChangeAspect="1"/>
        </xdr:cNvSpPr>
      </xdr:nvSpPr>
      <xdr:spPr bwMode="auto">
        <a:xfrm>
          <a:off x="12544425" y="31618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220</xdr:row>
      <xdr:rowOff>28575</xdr:rowOff>
    </xdr:from>
    <xdr:to>
      <xdr:col>9</xdr:col>
      <xdr:colOff>3895725</xdr:colOff>
      <xdr:row>220</xdr:row>
      <xdr:rowOff>3152775</xdr:rowOff>
    </xdr:to>
    <xdr:sp macro="" textlink="">
      <xdr:nvSpPr>
        <xdr:cNvPr id="4076" name="MASTER SHEETPicture 261" hidden="1"/>
        <xdr:cNvSpPr>
          <a:spLocks noChangeAspect="1"/>
        </xdr:cNvSpPr>
      </xdr:nvSpPr>
      <xdr:spPr bwMode="auto">
        <a:xfrm>
          <a:off x="12544425" y="232971975"/>
          <a:ext cx="38671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164</xdr:row>
      <xdr:rowOff>28575</xdr:rowOff>
    </xdr:from>
    <xdr:to>
      <xdr:col>9</xdr:col>
      <xdr:colOff>4038600</xdr:colOff>
      <xdr:row>164</xdr:row>
      <xdr:rowOff>2752725</xdr:rowOff>
    </xdr:to>
    <xdr:sp macro="" textlink="">
      <xdr:nvSpPr>
        <xdr:cNvPr id="4077" name="MASTER SHEETPicture 271" hidden="1"/>
        <xdr:cNvSpPr>
          <a:spLocks noChangeAspect="1"/>
        </xdr:cNvSpPr>
      </xdr:nvSpPr>
      <xdr:spPr bwMode="auto">
        <a:xfrm>
          <a:off x="12544425" y="17323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312</xdr:row>
      <xdr:rowOff>28575</xdr:rowOff>
    </xdr:from>
    <xdr:to>
      <xdr:col>9</xdr:col>
      <xdr:colOff>3819525</xdr:colOff>
      <xdr:row>312</xdr:row>
      <xdr:rowOff>3733800</xdr:rowOff>
    </xdr:to>
    <xdr:sp macro="" textlink="">
      <xdr:nvSpPr>
        <xdr:cNvPr id="4078" name="MASTER SHEETPicture 291" hidden="1"/>
        <xdr:cNvSpPr>
          <a:spLocks noChangeAspect="1"/>
        </xdr:cNvSpPr>
      </xdr:nvSpPr>
      <xdr:spPr bwMode="auto">
        <a:xfrm>
          <a:off x="12544425" y="331117575"/>
          <a:ext cx="37909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350</xdr:row>
      <xdr:rowOff>28575</xdr:rowOff>
    </xdr:from>
    <xdr:to>
      <xdr:col>9</xdr:col>
      <xdr:colOff>4019550</xdr:colOff>
      <xdr:row>350</xdr:row>
      <xdr:rowOff>1895475</xdr:rowOff>
    </xdr:to>
    <xdr:sp macro="" textlink="">
      <xdr:nvSpPr>
        <xdr:cNvPr id="4079" name="MASTER SHEETPicture 409" hidden="1"/>
        <xdr:cNvSpPr>
          <a:spLocks noChangeAspect="1"/>
        </xdr:cNvSpPr>
      </xdr:nvSpPr>
      <xdr:spPr bwMode="auto">
        <a:xfrm>
          <a:off x="12544425" y="371655975"/>
          <a:ext cx="39909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126</xdr:row>
      <xdr:rowOff>28575</xdr:rowOff>
    </xdr:from>
    <xdr:to>
      <xdr:col>9</xdr:col>
      <xdr:colOff>4038600</xdr:colOff>
      <xdr:row>126</xdr:row>
      <xdr:rowOff>3038475</xdr:rowOff>
    </xdr:to>
    <xdr:sp macro="" textlink="">
      <xdr:nvSpPr>
        <xdr:cNvPr id="4080" name="MASTER SHEETPicture 497" hidden="1"/>
        <xdr:cNvSpPr>
          <a:spLocks noChangeAspect="1"/>
        </xdr:cNvSpPr>
      </xdr:nvSpPr>
      <xdr:spPr bwMode="auto">
        <a:xfrm>
          <a:off x="12544425" y="13269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85</xdr:row>
      <xdr:rowOff>28575</xdr:rowOff>
    </xdr:from>
    <xdr:to>
      <xdr:col>9</xdr:col>
      <xdr:colOff>4038600</xdr:colOff>
      <xdr:row>85</xdr:row>
      <xdr:rowOff>3200400</xdr:rowOff>
    </xdr:to>
    <xdr:sp macro="" textlink="">
      <xdr:nvSpPr>
        <xdr:cNvPr id="4081" name="MASTER SHEETPicture 541" hidden="1"/>
        <xdr:cNvSpPr>
          <a:spLocks noChangeAspect="1"/>
        </xdr:cNvSpPr>
      </xdr:nvSpPr>
      <xdr:spPr bwMode="auto">
        <a:xfrm>
          <a:off x="12544425" y="8895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50</xdr:row>
      <xdr:rowOff>28575</xdr:rowOff>
    </xdr:from>
    <xdr:to>
      <xdr:col>9</xdr:col>
      <xdr:colOff>4038600</xdr:colOff>
      <xdr:row>50</xdr:row>
      <xdr:rowOff>3038475</xdr:rowOff>
    </xdr:to>
    <xdr:sp macro="" textlink="">
      <xdr:nvSpPr>
        <xdr:cNvPr id="4082" name="MASTER SHEETPicture 713" hidden="1"/>
        <xdr:cNvSpPr>
          <a:spLocks/>
        </xdr:cNvSpPr>
      </xdr:nvSpPr>
      <xdr:spPr bwMode="auto">
        <a:xfrm>
          <a:off x="12544425" y="5161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182</xdr:row>
      <xdr:rowOff>28575</xdr:rowOff>
    </xdr:from>
    <xdr:to>
      <xdr:col>9</xdr:col>
      <xdr:colOff>4038600</xdr:colOff>
      <xdr:row>182</xdr:row>
      <xdr:rowOff>3200400</xdr:rowOff>
    </xdr:to>
    <xdr:sp macro="" textlink="">
      <xdr:nvSpPr>
        <xdr:cNvPr id="4083" name="MASTER SHEETPicture 463" hidden="1"/>
        <xdr:cNvSpPr>
          <a:spLocks noChangeAspect="1"/>
        </xdr:cNvSpPr>
      </xdr:nvSpPr>
      <xdr:spPr bwMode="auto">
        <a:xfrm>
          <a:off x="12544425" y="19243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316</xdr:row>
      <xdr:rowOff>28575</xdr:rowOff>
    </xdr:from>
    <xdr:to>
      <xdr:col>9</xdr:col>
      <xdr:colOff>4038600</xdr:colOff>
      <xdr:row>316</xdr:row>
      <xdr:rowOff>1828800</xdr:rowOff>
    </xdr:to>
    <xdr:sp macro="" textlink="">
      <xdr:nvSpPr>
        <xdr:cNvPr id="4084" name="MASTER SHEETPicture 461" hidden="1"/>
        <xdr:cNvSpPr>
          <a:spLocks noChangeAspect="1"/>
        </xdr:cNvSpPr>
      </xdr:nvSpPr>
      <xdr:spPr bwMode="auto">
        <a:xfrm>
          <a:off x="12544425" y="335384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338</xdr:row>
      <xdr:rowOff>28575</xdr:rowOff>
    </xdr:from>
    <xdr:to>
      <xdr:col>9</xdr:col>
      <xdr:colOff>4038600</xdr:colOff>
      <xdr:row>338</xdr:row>
      <xdr:rowOff>2505075</xdr:rowOff>
    </xdr:to>
    <xdr:sp macro="" textlink="">
      <xdr:nvSpPr>
        <xdr:cNvPr id="4085" name="MASTER SHEETPicture 257" hidden="1"/>
        <xdr:cNvSpPr>
          <a:spLocks noChangeAspect="1"/>
        </xdr:cNvSpPr>
      </xdr:nvSpPr>
      <xdr:spPr bwMode="auto">
        <a:xfrm>
          <a:off x="12544425" y="35885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317</xdr:row>
      <xdr:rowOff>28575</xdr:rowOff>
    </xdr:from>
    <xdr:to>
      <xdr:col>9</xdr:col>
      <xdr:colOff>4038600</xdr:colOff>
      <xdr:row>317</xdr:row>
      <xdr:rowOff>3286125</xdr:rowOff>
    </xdr:to>
    <xdr:sp macro="" textlink="">
      <xdr:nvSpPr>
        <xdr:cNvPr id="4086" name="MASTER SHEETPicture 295" hidden="1"/>
        <xdr:cNvSpPr>
          <a:spLocks noChangeAspect="1"/>
        </xdr:cNvSpPr>
      </xdr:nvSpPr>
      <xdr:spPr bwMode="auto">
        <a:xfrm>
          <a:off x="12544425" y="336451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270</xdr:row>
      <xdr:rowOff>28575</xdr:rowOff>
    </xdr:from>
    <xdr:to>
      <xdr:col>9</xdr:col>
      <xdr:colOff>4038600</xdr:colOff>
      <xdr:row>270</xdr:row>
      <xdr:rowOff>3076575</xdr:rowOff>
    </xdr:to>
    <xdr:sp macro="" textlink="">
      <xdr:nvSpPr>
        <xdr:cNvPr id="4087" name="MASTER SHEETPicture 289" hidden="1"/>
        <xdr:cNvSpPr>
          <a:spLocks noChangeAspect="1"/>
        </xdr:cNvSpPr>
      </xdr:nvSpPr>
      <xdr:spPr bwMode="auto">
        <a:xfrm>
          <a:off x="12544425" y="28631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209</xdr:row>
      <xdr:rowOff>28575</xdr:rowOff>
    </xdr:from>
    <xdr:to>
      <xdr:col>9</xdr:col>
      <xdr:colOff>4038600</xdr:colOff>
      <xdr:row>209</xdr:row>
      <xdr:rowOff>3381375</xdr:rowOff>
    </xdr:to>
    <xdr:sp macro="" textlink="">
      <xdr:nvSpPr>
        <xdr:cNvPr id="4088" name="MASTER SHEETPicture 283" hidden="1"/>
        <xdr:cNvSpPr>
          <a:spLocks noChangeAspect="1"/>
        </xdr:cNvSpPr>
      </xdr:nvSpPr>
      <xdr:spPr bwMode="auto">
        <a:xfrm>
          <a:off x="12544425" y="221237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244</xdr:row>
      <xdr:rowOff>28575</xdr:rowOff>
    </xdr:from>
    <xdr:to>
      <xdr:col>9</xdr:col>
      <xdr:colOff>3848100</xdr:colOff>
      <xdr:row>244</xdr:row>
      <xdr:rowOff>3848100</xdr:rowOff>
    </xdr:to>
    <xdr:sp macro="" textlink="">
      <xdr:nvSpPr>
        <xdr:cNvPr id="4089" name="MASTER SHEETPicture 517" hidden="1"/>
        <xdr:cNvSpPr>
          <a:spLocks noChangeAspect="1"/>
        </xdr:cNvSpPr>
      </xdr:nvSpPr>
      <xdr:spPr bwMode="auto">
        <a:xfrm>
          <a:off x="12544425" y="258575175"/>
          <a:ext cx="38195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251</xdr:row>
      <xdr:rowOff>28575</xdr:rowOff>
    </xdr:from>
    <xdr:to>
      <xdr:col>9</xdr:col>
      <xdr:colOff>4038600</xdr:colOff>
      <xdr:row>251</xdr:row>
      <xdr:rowOff>3419475</xdr:rowOff>
    </xdr:to>
    <xdr:sp macro="" textlink="">
      <xdr:nvSpPr>
        <xdr:cNvPr id="4090" name="MASTER SHEETPicture 561" hidden="1"/>
        <xdr:cNvSpPr>
          <a:spLocks noChangeAspect="1"/>
        </xdr:cNvSpPr>
      </xdr:nvSpPr>
      <xdr:spPr bwMode="auto">
        <a:xfrm>
          <a:off x="12544425" y="26604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155</xdr:row>
      <xdr:rowOff>28575</xdr:rowOff>
    </xdr:from>
    <xdr:to>
      <xdr:col>9</xdr:col>
      <xdr:colOff>4038600</xdr:colOff>
      <xdr:row>155</xdr:row>
      <xdr:rowOff>2847975</xdr:rowOff>
    </xdr:to>
    <xdr:sp macro="" textlink="">
      <xdr:nvSpPr>
        <xdr:cNvPr id="4091" name="MASTER SHEETPicture 671" hidden="1"/>
        <xdr:cNvSpPr>
          <a:spLocks noChangeAspect="1"/>
        </xdr:cNvSpPr>
      </xdr:nvSpPr>
      <xdr:spPr bwMode="auto">
        <a:xfrm>
          <a:off x="12544425" y="163629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223</xdr:row>
      <xdr:rowOff>28575</xdr:rowOff>
    </xdr:from>
    <xdr:to>
      <xdr:col>9</xdr:col>
      <xdr:colOff>4038600</xdr:colOff>
      <xdr:row>223</xdr:row>
      <xdr:rowOff>3267075</xdr:rowOff>
    </xdr:to>
    <xdr:sp macro="" textlink="">
      <xdr:nvSpPr>
        <xdr:cNvPr id="4092" name="MASTER SHEETPicture 163" hidden="1"/>
        <xdr:cNvSpPr>
          <a:spLocks noChangeAspect="1"/>
        </xdr:cNvSpPr>
      </xdr:nvSpPr>
      <xdr:spPr bwMode="auto">
        <a:xfrm>
          <a:off x="12544425" y="23617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205</xdr:row>
      <xdr:rowOff>28575</xdr:rowOff>
    </xdr:from>
    <xdr:to>
      <xdr:col>9</xdr:col>
      <xdr:colOff>4038600</xdr:colOff>
      <xdr:row>205</xdr:row>
      <xdr:rowOff>1333500</xdr:rowOff>
    </xdr:to>
    <xdr:sp macro="" textlink="">
      <xdr:nvSpPr>
        <xdr:cNvPr id="4093" name="MASTER SHEETPicture 457" hidden="1"/>
        <xdr:cNvSpPr>
          <a:spLocks noChangeAspect="1"/>
        </xdr:cNvSpPr>
      </xdr:nvSpPr>
      <xdr:spPr bwMode="auto">
        <a:xfrm>
          <a:off x="12544425" y="216969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357</xdr:row>
      <xdr:rowOff>28575</xdr:rowOff>
    </xdr:from>
    <xdr:to>
      <xdr:col>9</xdr:col>
      <xdr:colOff>4038600</xdr:colOff>
      <xdr:row>357</xdr:row>
      <xdr:rowOff>4029075</xdr:rowOff>
    </xdr:to>
    <xdr:sp macro="" textlink="">
      <xdr:nvSpPr>
        <xdr:cNvPr id="4094" name="MASTER SHEETPicture 245" hidden="1"/>
        <xdr:cNvSpPr>
          <a:spLocks noChangeAspect="1"/>
        </xdr:cNvSpPr>
      </xdr:nvSpPr>
      <xdr:spPr bwMode="auto">
        <a:xfrm>
          <a:off x="12544425" y="37912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400</xdr:row>
      <xdr:rowOff>28575</xdr:rowOff>
    </xdr:from>
    <xdr:to>
      <xdr:col>9</xdr:col>
      <xdr:colOff>4038600</xdr:colOff>
      <xdr:row>400</xdr:row>
      <xdr:rowOff>2133600</xdr:rowOff>
    </xdr:to>
    <xdr:sp macro="" textlink="">
      <xdr:nvSpPr>
        <xdr:cNvPr id="4095" name="MASTER SHEETPicture 403" hidden="1"/>
        <xdr:cNvSpPr>
          <a:spLocks noChangeAspect="1"/>
        </xdr:cNvSpPr>
      </xdr:nvSpPr>
      <xdr:spPr bwMode="auto">
        <a:xfrm>
          <a:off x="12544425" y="42499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200</xdr:row>
      <xdr:rowOff>28575</xdr:rowOff>
    </xdr:from>
    <xdr:to>
      <xdr:col>9</xdr:col>
      <xdr:colOff>4038600</xdr:colOff>
      <xdr:row>200</xdr:row>
      <xdr:rowOff>2476500</xdr:rowOff>
    </xdr:to>
    <xdr:sp macro="" textlink="">
      <xdr:nvSpPr>
        <xdr:cNvPr id="9216" name="MASTER SHEETPicture 267" hidden="1"/>
        <xdr:cNvSpPr>
          <a:spLocks noChangeAspect="1"/>
        </xdr:cNvSpPr>
      </xdr:nvSpPr>
      <xdr:spPr bwMode="auto">
        <a:xfrm>
          <a:off x="12544425" y="21163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306</xdr:row>
      <xdr:rowOff>28575</xdr:rowOff>
    </xdr:from>
    <xdr:to>
      <xdr:col>9</xdr:col>
      <xdr:colOff>3867150</xdr:colOff>
      <xdr:row>307</xdr:row>
      <xdr:rowOff>28575</xdr:rowOff>
    </xdr:to>
    <xdr:sp macro="" textlink="">
      <xdr:nvSpPr>
        <xdr:cNvPr id="9217" name="MASTER SHEETPicture 551" hidden="1"/>
        <xdr:cNvSpPr>
          <a:spLocks noChangeAspect="1"/>
        </xdr:cNvSpPr>
      </xdr:nvSpPr>
      <xdr:spPr bwMode="auto">
        <a:xfrm>
          <a:off x="12544425" y="324716775"/>
          <a:ext cx="38385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151</xdr:row>
      <xdr:rowOff>28575</xdr:rowOff>
    </xdr:from>
    <xdr:to>
      <xdr:col>9</xdr:col>
      <xdr:colOff>4038600</xdr:colOff>
      <xdr:row>151</xdr:row>
      <xdr:rowOff>2924175</xdr:rowOff>
    </xdr:to>
    <xdr:sp macro="" textlink="">
      <xdr:nvSpPr>
        <xdr:cNvPr id="9218" name="MASTER SHEETPicture 673" hidden="1"/>
        <xdr:cNvSpPr>
          <a:spLocks noChangeAspect="1"/>
        </xdr:cNvSpPr>
      </xdr:nvSpPr>
      <xdr:spPr bwMode="auto">
        <a:xfrm>
          <a:off x="12544425" y="15936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127</xdr:row>
      <xdr:rowOff>28575</xdr:rowOff>
    </xdr:from>
    <xdr:to>
      <xdr:col>9</xdr:col>
      <xdr:colOff>4038600</xdr:colOff>
      <xdr:row>127</xdr:row>
      <xdr:rowOff>2390775</xdr:rowOff>
    </xdr:to>
    <xdr:sp macro="" textlink="">
      <xdr:nvSpPr>
        <xdr:cNvPr id="9219" name="MASTER SHEETPicture 515" hidden="1"/>
        <xdr:cNvSpPr>
          <a:spLocks noChangeAspect="1"/>
        </xdr:cNvSpPr>
      </xdr:nvSpPr>
      <xdr:spPr bwMode="auto">
        <a:xfrm>
          <a:off x="12544425" y="133759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321</xdr:row>
      <xdr:rowOff>28575</xdr:rowOff>
    </xdr:from>
    <xdr:to>
      <xdr:col>9</xdr:col>
      <xdr:colOff>4038600</xdr:colOff>
      <xdr:row>321</xdr:row>
      <xdr:rowOff>3171825</xdr:rowOff>
    </xdr:to>
    <xdr:sp macro="" textlink="">
      <xdr:nvSpPr>
        <xdr:cNvPr id="9220" name="MASTER SHEETPicture 595" hidden="1"/>
        <xdr:cNvSpPr>
          <a:spLocks noChangeAspect="1"/>
        </xdr:cNvSpPr>
      </xdr:nvSpPr>
      <xdr:spPr bwMode="auto">
        <a:xfrm>
          <a:off x="12544425" y="340718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353</xdr:row>
      <xdr:rowOff>28575</xdr:rowOff>
    </xdr:from>
    <xdr:to>
      <xdr:col>9</xdr:col>
      <xdr:colOff>4038600</xdr:colOff>
      <xdr:row>353</xdr:row>
      <xdr:rowOff>3533775</xdr:rowOff>
    </xdr:to>
    <xdr:sp macro="" textlink="">
      <xdr:nvSpPr>
        <xdr:cNvPr id="9221" name="MASTER SHEETPicture 633" hidden="1"/>
        <xdr:cNvSpPr>
          <a:spLocks noChangeAspect="1"/>
        </xdr:cNvSpPr>
      </xdr:nvSpPr>
      <xdr:spPr bwMode="auto">
        <a:xfrm>
          <a:off x="12544425" y="37485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74</xdr:row>
      <xdr:rowOff>28575</xdr:rowOff>
    </xdr:from>
    <xdr:to>
      <xdr:col>9</xdr:col>
      <xdr:colOff>4038600</xdr:colOff>
      <xdr:row>74</xdr:row>
      <xdr:rowOff>1743075</xdr:rowOff>
    </xdr:to>
    <xdr:sp macro="" textlink="">
      <xdr:nvSpPr>
        <xdr:cNvPr id="9222" name="MASTER SHEETPicture 103" hidden="1"/>
        <xdr:cNvSpPr>
          <a:spLocks noChangeAspect="1"/>
        </xdr:cNvSpPr>
      </xdr:nvSpPr>
      <xdr:spPr bwMode="auto">
        <a:xfrm>
          <a:off x="12544425" y="77219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62</xdr:row>
      <xdr:rowOff>28575</xdr:rowOff>
    </xdr:from>
    <xdr:to>
      <xdr:col>9</xdr:col>
      <xdr:colOff>4038600</xdr:colOff>
      <xdr:row>62</xdr:row>
      <xdr:rowOff>2809875</xdr:rowOff>
    </xdr:to>
    <xdr:sp macro="" textlink="">
      <xdr:nvSpPr>
        <xdr:cNvPr id="9223" name="MASTER SHEETPicture 451" hidden="1"/>
        <xdr:cNvSpPr>
          <a:spLocks noChangeAspect="1"/>
        </xdr:cNvSpPr>
      </xdr:nvSpPr>
      <xdr:spPr bwMode="auto">
        <a:xfrm>
          <a:off x="12544425" y="6441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311</xdr:row>
      <xdr:rowOff>28575</xdr:rowOff>
    </xdr:from>
    <xdr:to>
      <xdr:col>9</xdr:col>
      <xdr:colOff>2419350</xdr:colOff>
      <xdr:row>312</xdr:row>
      <xdr:rowOff>28575</xdr:rowOff>
    </xdr:to>
    <xdr:sp macro="" textlink="">
      <xdr:nvSpPr>
        <xdr:cNvPr id="9224" name="MASTER SHEETPicture 627" hidden="1"/>
        <xdr:cNvSpPr>
          <a:spLocks noChangeAspect="1"/>
        </xdr:cNvSpPr>
      </xdr:nvSpPr>
      <xdr:spPr bwMode="auto">
        <a:xfrm>
          <a:off x="12544425" y="330050775"/>
          <a:ext cx="23907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201</xdr:row>
      <xdr:rowOff>28575</xdr:rowOff>
    </xdr:from>
    <xdr:to>
      <xdr:col>9</xdr:col>
      <xdr:colOff>4038600</xdr:colOff>
      <xdr:row>201</xdr:row>
      <xdr:rowOff>2657475</xdr:rowOff>
    </xdr:to>
    <xdr:sp macro="" textlink="">
      <xdr:nvSpPr>
        <xdr:cNvPr id="9225" name="MASTER SHEETPicture 397" hidden="1"/>
        <xdr:cNvSpPr>
          <a:spLocks noChangeAspect="1"/>
        </xdr:cNvSpPr>
      </xdr:nvSpPr>
      <xdr:spPr bwMode="auto">
        <a:xfrm>
          <a:off x="12544425" y="21270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363</xdr:row>
      <xdr:rowOff>28575</xdr:rowOff>
    </xdr:from>
    <xdr:to>
      <xdr:col>9</xdr:col>
      <xdr:colOff>4038600</xdr:colOff>
      <xdr:row>363</xdr:row>
      <xdr:rowOff>2524125</xdr:rowOff>
    </xdr:to>
    <xdr:sp macro="" textlink="">
      <xdr:nvSpPr>
        <xdr:cNvPr id="9226" name="MASTER SHEETPicture 269" hidden="1"/>
        <xdr:cNvSpPr>
          <a:spLocks noChangeAspect="1"/>
        </xdr:cNvSpPr>
      </xdr:nvSpPr>
      <xdr:spPr bwMode="auto">
        <a:xfrm>
          <a:off x="12544425" y="38552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313</xdr:row>
      <xdr:rowOff>28575</xdr:rowOff>
    </xdr:from>
    <xdr:to>
      <xdr:col>9</xdr:col>
      <xdr:colOff>4038600</xdr:colOff>
      <xdr:row>313</xdr:row>
      <xdr:rowOff>4114800</xdr:rowOff>
    </xdr:to>
    <xdr:sp macro="" textlink="">
      <xdr:nvSpPr>
        <xdr:cNvPr id="9227" name="MASTER SHEETPicture 405" hidden="1"/>
        <xdr:cNvSpPr>
          <a:spLocks noChangeAspect="1"/>
        </xdr:cNvSpPr>
      </xdr:nvSpPr>
      <xdr:spPr bwMode="auto">
        <a:xfrm>
          <a:off x="12544425" y="33218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352</xdr:row>
      <xdr:rowOff>28575</xdr:rowOff>
    </xdr:from>
    <xdr:to>
      <xdr:col>9</xdr:col>
      <xdr:colOff>3324225</xdr:colOff>
      <xdr:row>352</xdr:row>
      <xdr:rowOff>2552700</xdr:rowOff>
    </xdr:to>
    <xdr:sp macro="" textlink="">
      <xdr:nvSpPr>
        <xdr:cNvPr id="9228" name="MASTER SHEETPicture 719" hidden="1"/>
        <xdr:cNvSpPr>
          <a:spLocks/>
        </xdr:cNvSpPr>
      </xdr:nvSpPr>
      <xdr:spPr bwMode="auto">
        <a:xfrm>
          <a:off x="12544425" y="373789575"/>
          <a:ext cx="32956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265</xdr:row>
      <xdr:rowOff>28575</xdr:rowOff>
    </xdr:from>
    <xdr:to>
      <xdr:col>9</xdr:col>
      <xdr:colOff>4038600</xdr:colOff>
      <xdr:row>265</xdr:row>
      <xdr:rowOff>3419475</xdr:rowOff>
    </xdr:to>
    <xdr:sp macro="" textlink="">
      <xdr:nvSpPr>
        <xdr:cNvPr id="9229" name="MASTER SHEETPicture 657" hidden="1"/>
        <xdr:cNvSpPr>
          <a:spLocks noChangeAspect="1"/>
        </xdr:cNvSpPr>
      </xdr:nvSpPr>
      <xdr:spPr bwMode="auto">
        <a:xfrm>
          <a:off x="12544425" y="280977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145</xdr:row>
      <xdr:rowOff>28575</xdr:rowOff>
    </xdr:from>
    <xdr:to>
      <xdr:col>9</xdr:col>
      <xdr:colOff>4038600</xdr:colOff>
      <xdr:row>145</xdr:row>
      <xdr:rowOff>2505075</xdr:rowOff>
    </xdr:to>
    <xdr:sp macro="" textlink="">
      <xdr:nvSpPr>
        <xdr:cNvPr id="9230" name="MASTER SHEETPicture 477" hidden="1"/>
        <xdr:cNvSpPr>
          <a:spLocks noChangeAspect="1"/>
        </xdr:cNvSpPr>
      </xdr:nvSpPr>
      <xdr:spPr bwMode="auto">
        <a:xfrm>
          <a:off x="12544425" y="15296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84</xdr:row>
      <xdr:rowOff>28575</xdr:rowOff>
    </xdr:from>
    <xdr:to>
      <xdr:col>9</xdr:col>
      <xdr:colOff>3581400</xdr:colOff>
      <xdr:row>84</xdr:row>
      <xdr:rowOff>3267075</xdr:rowOff>
    </xdr:to>
    <xdr:sp macro="" textlink="">
      <xdr:nvSpPr>
        <xdr:cNvPr id="9231" name="MASTER SHEETPicture 441" hidden="1"/>
        <xdr:cNvSpPr>
          <a:spLocks noChangeAspect="1"/>
        </xdr:cNvSpPr>
      </xdr:nvSpPr>
      <xdr:spPr bwMode="auto">
        <a:xfrm>
          <a:off x="12544425" y="87887175"/>
          <a:ext cx="35528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340</xdr:row>
      <xdr:rowOff>28575</xdr:rowOff>
    </xdr:from>
    <xdr:to>
      <xdr:col>9</xdr:col>
      <xdr:colOff>3848100</xdr:colOff>
      <xdr:row>340</xdr:row>
      <xdr:rowOff>1743075</xdr:rowOff>
    </xdr:to>
    <xdr:sp macro="" textlink="">
      <xdr:nvSpPr>
        <xdr:cNvPr id="9232" name="MASTER SHEETPicture 11" hidden="1"/>
        <xdr:cNvSpPr>
          <a:spLocks noChangeAspect="1"/>
        </xdr:cNvSpPr>
      </xdr:nvSpPr>
      <xdr:spPr bwMode="auto">
        <a:xfrm>
          <a:off x="12544425" y="360987975"/>
          <a:ext cx="38195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117</xdr:row>
      <xdr:rowOff>28575</xdr:rowOff>
    </xdr:from>
    <xdr:to>
      <xdr:col>9</xdr:col>
      <xdr:colOff>4038600</xdr:colOff>
      <xdr:row>117</xdr:row>
      <xdr:rowOff>2581275</xdr:rowOff>
    </xdr:to>
    <xdr:sp macro="" textlink="">
      <xdr:nvSpPr>
        <xdr:cNvPr id="9233" name="MASTER SHEETPicture 691" hidden="1"/>
        <xdr:cNvSpPr>
          <a:spLocks noChangeAspect="1"/>
        </xdr:cNvSpPr>
      </xdr:nvSpPr>
      <xdr:spPr bwMode="auto">
        <a:xfrm>
          <a:off x="12544425" y="123091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202</xdr:row>
      <xdr:rowOff>28575</xdr:rowOff>
    </xdr:from>
    <xdr:to>
      <xdr:col>9</xdr:col>
      <xdr:colOff>4038600</xdr:colOff>
      <xdr:row>202</xdr:row>
      <xdr:rowOff>2476500</xdr:rowOff>
    </xdr:to>
    <xdr:sp macro="" textlink="">
      <xdr:nvSpPr>
        <xdr:cNvPr id="9234" name="MASTER SHEETPicture 509" hidden="1"/>
        <xdr:cNvSpPr>
          <a:spLocks noChangeAspect="1"/>
        </xdr:cNvSpPr>
      </xdr:nvSpPr>
      <xdr:spPr bwMode="auto">
        <a:xfrm>
          <a:off x="12544425" y="213769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342</xdr:row>
      <xdr:rowOff>28575</xdr:rowOff>
    </xdr:from>
    <xdr:to>
      <xdr:col>9</xdr:col>
      <xdr:colOff>4038600</xdr:colOff>
      <xdr:row>342</xdr:row>
      <xdr:rowOff>1552575</xdr:rowOff>
    </xdr:to>
    <xdr:sp macro="" textlink="">
      <xdr:nvSpPr>
        <xdr:cNvPr id="9235" name="MASTER SHEETPicture 335" hidden="1"/>
        <xdr:cNvSpPr>
          <a:spLocks noChangeAspect="1"/>
        </xdr:cNvSpPr>
      </xdr:nvSpPr>
      <xdr:spPr bwMode="auto">
        <a:xfrm>
          <a:off x="12544425" y="363121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72</xdr:row>
      <xdr:rowOff>28575</xdr:rowOff>
    </xdr:from>
    <xdr:to>
      <xdr:col>9</xdr:col>
      <xdr:colOff>4038600</xdr:colOff>
      <xdr:row>72</xdr:row>
      <xdr:rowOff>2505075</xdr:rowOff>
    </xdr:to>
    <xdr:sp macro="" textlink="">
      <xdr:nvSpPr>
        <xdr:cNvPr id="9236" name="MASTER SHEETPicture 465" hidden="1"/>
        <xdr:cNvSpPr>
          <a:spLocks noChangeAspect="1"/>
        </xdr:cNvSpPr>
      </xdr:nvSpPr>
      <xdr:spPr bwMode="auto">
        <a:xfrm>
          <a:off x="12544425" y="7508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260</xdr:row>
      <xdr:rowOff>28575</xdr:rowOff>
    </xdr:from>
    <xdr:to>
      <xdr:col>9</xdr:col>
      <xdr:colOff>4038600</xdr:colOff>
      <xdr:row>260</xdr:row>
      <xdr:rowOff>3076575</xdr:rowOff>
    </xdr:to>
    <xdr:sp macro="" textlink="">
      <xdr:nvSpPr>
        <xdr:cNvPr id="9237" name="MASTER SHEETPicture 687" hidden="1"/>
        <xdr:cNvSpPr>
          <a:spLocks noChangeAspect="1"/>
        </xdr:cNvSpPr>
      </xdr:nvSpPr>
      <xdr:spPr bwMode="auto">
        <a:xfrm>
          <a:off x="12544425" y="27564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179</xdr:row>
      <xdr:rowOff>28575</xdr:rowOff>
    </xdr:from>
    <xdr:to>
      <xdr:col>9</xdr:col>
      <xdr:colOff>4038600</xdr:colOff>
      <xdr:row>179</xdr:row>
      <xdr:rowOff>2438400</xdr:rowOff>
    </xdr:to>
    <xdr:sp macro="" textlink="">
      <xdr:nvSpPr>
        <xdr:cNvPr id="9238" name="MASTER SHEETPicture 117" hidden="1"/>
        <xdr:cNvSpPr>
          <a:spLocks noChangeAspect="1"/>
        </xdr:cNvSpPr>
      </xdr:nvSpPr>
      <xdr:spPr bwMode="auto">
        <a:xfrm>
          <a:off x="12544425" y="189233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216</xdr:row>
      <xdr:rowOff>28575</xdr:rowOff>
    </xdr:from>
    <xdr:to>
      <xdr:col>9</xdr:col>
      <xdr:colOff>4038600</xdr:colOff>
      <xdr:row>216</xdr:row>
      <xdr:rowOff>2743200</xdr:rowOff>
    </xdr:to>
    <xdr:sp macro="" textlink="">
      <xdr:nvSpPr>
        <xdr:cNvPr id="9239" name="MASTER SHEETPicture 483" hidden="1"/>
        <xdr:cNvSpPr>
          <a:spLocks noChangeAspect="1"/>
        </xdr:cNvSpPr>
      </xdr:nvSpPr>
      <xdr:spPr bwMode="auto">
        <a:xfrm>
          <a:off x="12544425" y="228704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</xdr:row>
      <xdr:rowOff>28575</xdr:rowOff>
    </xdr:from>
    <xdr:to>
      <xdr:col>9</xdr:col>
      <xdr:colOff>4038600</xdr:colOff>
      <xdr:row>8</xdr:row>
      <xdr:rowOff>3810000</xdr:rowOff>
    </xdr:to>
    <xdr:sp macro="" textlink="">
      <xdr:nvSpPr>
        <xdr:cNvPr id="9240" name="MASTER SHEETPicture 475" hidden="1"/>
        <xdr:cNvSpPr>
          <a:spLocks noChangeAspect="1"/>
        </xdr:cNvSpPr>
      </xdr:nvSpPr>
      <xdr:spPr bwMode="auto">
        <a:xfrm>
          <a:off x="12544425" y="6810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256</xdr:row>
      <xdr:rowOff>28575</xdr:rowOff>
    </xdr:from>
    <xdr:to>
      <xdr:col>9</xdr:col>
      <xdr:colOff>3228975</xdr:colOff>
      <xdr:row>256</xdr:row>
      <xdr:rowOff>2447925</xdr:rowOff>
    </xdr:to>
    <xdr:sp macro="" textlink="">
      <xdr:nvSpPr>
        <xdr:cNvPr id="9241" name="MASTER SHEETPicture 61" hidden="1"/>
        <xdr:cNvSpPr>
          <a:spLocks noChangeAspect="1"/>
        </xdr:cNvSpPr>
      </xdr:nvSpPr>
      <xdr:spPr bwMode="auto">
        <a:xfrm>
          <a:off x="12544425" y="271376775"/>
          <a:ext cx="32004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386</xdr:row>
      <xdr:rowOff>28575</xdr:rowOff>
    </xdr:from>
    <xdr:to>
      <xdr:col>9</xdr:col>
      <xdr:colOff>4038600</xdr:colOff>
      <xdr:row>386</xdr:row>
      <xdr:rowOff>1743075</xdr:rowOff>
    </xdr:to>
    <xdr:sp macro="" textlink="">
      <xdr:nvSpPr>
        <xdr:cNvPr id="9242" name="MASTER SHEETPicture 577" hidden="1"/>
        <xdr:cNvSpPr>
          <a:spLocks noChangeAspect="1"/>
        </xdr:cNvSpPr>
      </xdr:nvSpPr>
      <xdr:spPr bwMode="auto">
        <a:xfrm>
          <a:off x="12544425" y="41006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185</xdr:row>
      <xdr:rowOff>28575</xdr:rowOff>
    </xdr:from>
    <xdr:to>
      <xdr:col>9</xdr:col>
      <xdr:colOff>4038600</xdr:colOff>
      <xdr:row>185</xdr:row>
      <xdr:rowOff>2438400</xdr:rowOff>
    </xdr:to>
    <xdr:sp macro="" textlink="">
      <xdr:nvSpPr>
        <xdr:cNvPr id="9243" name="MASTER SHEETPicture 675" hidden="1"/>
        <xdr:cNvSpPr>
          <a:spLocks noChangeAspect="1"/>
        </xdr:cNvSpPr>
      </xdr:nvSpPr>
      <xdr:spPr bwMode="auto">
        <a:xfrm>
          <a:off x="12544425" y="19563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80</xdr:row>
      <xdr:rowOff>28575</xdr:rowOff>
    </xdr:from>
    <xdr:to>
      <xdr:col>9</xdr:col>
      <xdr:colOff>4038600</xdr:colOff>
      <xdr:row>80</xdr:row>
      <xdr:rowOff>2133600</xdr:rowOff>
    </xdr:to>
    <xdr:sp macro="" textlink="">
      <xdr:nvSpPr>
        <xdr:cNvPr id="9244" name="MASTER SHEETPicture 649" hidden="1"/>
        <xdr:cNvSpPr>
          <a:spLocks noChangeAspect="1"/>
        </xdr:cNvSpPr>
      </xdr:nvSpPr>
      <xdr:spPr bwMode="auto">
        <a:xfrm>
          <a:off x="12544425" y="83619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311</xdr:row>
      <xdr:rowOff>28575</xdr:rowOff>
    </xdr:from>
    <xdr:to>
      <xdr:col>9</xdr:col>
      <xdr:colOff>4038600</xdr:colOff>
      <xdr:row>311</xdr:row>
      <xdr:rowOff>3267075</xdr:rowOff>
    </xdr:to>
    <xdr:sp macro="" textlink="">
      <xdr:nvSpPr>
        <xdr:cNvPr id="9245" name="MASTER SHEETPicture 613" hidden="1"/>
        <xdr:cNvSpPr>
          <a:spLocks noChangeAspect="1"/>
        </xdr:cNvSpPr>
      </xdr:nvSpPr>
      <xdr:spPr bwMode="auto">
        <a:xfrm>
          <a:off x="12544425" y="33005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49</xdr:row>
      <xdr:rowOff>28575</xdr:rowOff>
    </xdr:from>
    <xdr:to>
      <xdr:col>9</xdr:col>
      <xdr:colOff>3324225</xdr:colOff>
      <xdr:row>49</xdr:row>
      <xdr:rowOff>3429000</xdr:rowOff>
    </xdr:to>
    <xdr:sp macro="" textlink="">
      <xdr:nvSpPr>
        <xdr:cNvPr id="9246" name="MASTER SHEETPicture 637" hidden="1"/>
        <xdr:cNvSpPr>
          <a:spLocks noChangeAspect="1"/>
        </xdr:cNvSpPr>
      </xdr:nvSpPr>
      <xdr:spPr bwMode="auto">
        <a:xfrm>
          <a:off x="12544425" y="50549175"/>
          <a:ext cx="32956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121</xdr:row>
      <xdr:rowOff>28575</xdr:rowOff>
    </xdr:from>
    <xdr:to>
      <xdr:col>9</xdr:col>
      <xdr:colOff>4038600</xdr:colOff>
      <xdr:row>121</xdr:row>
      <xdr:rowOff>2505075</xdr:rowOff>
    </xdr:to>
    <xdr:sp macro="" textlink="">
      <xdr:nvSpPr>
        <xdr:cNvPr id="9247" name="MASTER SHEETPicture 187" hidden="1"/>
        <xdr:cNvSpPr>
          <a:spLocks noChangeAspect="1"/>
        </xdr:cNvSpPr>
      </xdr:nvSpPr>
      <xdr:spPr bwMode="auto">
        <a:xfrm>
          <a:off x="12544425" y="127358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356</xdr:row>
      <xdr:rowOff>28575</xdr:rowOff>
    </xdr:from>
    <xdr:to>
      <xdr:col>9</xdr:col>
      <xdr:colOff>4038600</xdr:colOff>
      <xdr:row>356</xdr:row>
      <xdr:rowOff>2886075</xdr:rowOff>
    </xdr:to>
    <xdr:sp macro="" textlink="">
      <xdr:nvSpPr>
        <xdr:cNvPr id="9248" name="MASTER SHEETPicture 715" hidden="1"/>
        <xdr:cNvSpPr>
          <a:spLocks/>
        </xdr:cNvSpPr>
      </xdr:nvSpPr>
      <xdr:spPr bwMode="auto">
        <a:xfrm>
          <a:off x="12544425" y="378056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68</xdr:row>
      <xdr:rowOff>28575</xdr:rowOff>
    </xdr:from>
    <xdr:to>
      <xdr:col>9</xdr:col>
      <xdr:colOff>4038600</xdr:colOff>
      <xdr:row>68</xdr:row>
      <xdr:rowOff>1895475</xdr:rowOff>
    </xdr:to>
    <xdr:sp macro="" textlink="">
      <xdr:nvSpPr>
        <xdr:cNvPr id="9249" name="MASTER SHEETPicture 363" hidden="1"/>
        <xdr:cNvSpPr>
          <a:spLocks noChangeAspect="1"/>
        </xdr:cNvSpPr>
      </xdr:nvSpPr>
      <xdr:spPr bwMode="auto">
        <a:xfrm>
          <a:off x="12544425" y="7081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344</xdr:row>
      <xdr:rowOff>28575</xdr:rowOff>
    </xdr:from>
    <xdr:to>
      <xdr:col>9</xdr:col>
      <xdr:colOff>3276600</xdr:colOff>
      <xdr:row>344</xdr:row>
      <xdr:rowOff>1409700</xdr:rowOff>
    </xdr:to>
    <xdr:sp macro="" textlink="">
      <xdr:nvSpPr>
        <xdr:cNvPr id="9250" name="MASTER SHEETPicture 177" hidden="1"/>
        <xdr:cNvSpPr>
          <a:spLocks noChangeAspect="1"/>
        </xdr:cNvSpPr>
      </xdr:nvSpPr>
      <xdr:spPr bwMode="auto">
        <a:xfrm>
          <a:off x="12544425" y="365255175"/>
          <a:ext cx="3248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143</xdr:row>
      <xdr:rowOff>28575</xdr:rowOff>
    </xdr:from>
    <xdr:to>
      <xdr:col>9</xdr:col>
      <xdr:colOff>4038600</xdr:colOff>
      <xdr:row>143</xdr:row>
      <xdr:rowOff>2047875</xdr:rowOff>
    </xdr:to>
    <xdr:sp macro="" textlink="">
      <xdr:nvSpPr>
        <xdr:cNvPr id="9251" name="MASTER SHEETPicture 55" hidden="1"/>
        <xdr:cNvSpPr>
          <a:spLocks noChangeAspect="1"/>
        </xdr:cNvSpPr>
      </xdr:nvSpPr>
      <xdr:spPr bwMode="auto">
        <a:xfrm>
          <a:off x="12544425" y="15082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261</xdr:row>
      <xdr:rowOff>28575</xdr:rowOff>
    </xdr:from>
    <xdr:to>
      <xdr:col>9</xdr:col>
      <xdr:colOff>3162300</xdr:colOff>
      <xdr:row>261</xdr:row>
      <xdr:rowOff>3086100</xdr:rowOff>
    </xdr:to>
    <xdr:sp macro="" textlink="">
      <xdr:nvSpPr>
        <xdr:cNvPr id="9252" name="MASTER SHEETPicture 119" hidden="1"/>
        <xdr:cNvSpPr>
          <a:spLocks noChangeAspect="1"/>
        </xdr:cNvSpPr>
      </xdr:nvSpPr>
      <xdr:spPr bwMode="auto">
        <a:xfrm>
          <a:off x="12544425" y="276710775"/>
          <a:ext cx="3133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320</xdr:row>
      <xdr:rowOff>28575</xdr:rowOff>
    </xdr:from>
    <xdr:to>
      <xdr:col>9</xdr:col>
      <xdr:colOff>4038600</xdr:colOff>
      <xdr:row>320</xdr:row>
      <xdr:rowOff>4143375</xdr:rowOff>
    </xdr:to>
    <xdr:sp macro="" textlink="">
      <xdr:nvSpPr>
        <xdr:cNvPr id="9253" name="MASTER SHEETPicture 447" hidden="1"/>
        <xdr:cNvSpPr>
          <a:spLocks noChangeAspect="1"/>
        </xdr:cNvSpPr>
      </xdr:nvSpPr>
      <xdr:spPr bwMode="auto">
        <a:xfrm>
          <a:off x="12544425" y="33965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399</xdr:row>
      <xdr:rowOff>28575</xdr:rowOff>
    </xdr:from>
    <xdr:to>
      <xdr:col>9</xdr:col>
      <xdr:colOff>4038600</xdr:colOff>
      <xdr:row>399</xdr:row>
      <xdr:rowOff>4267200</xdr:rowOff>
    </xdr:to>
    <xdr:sp macro="" textlink="">
      <xdr:nvSpPr>
        <xdr:cNvPr id="9254" name="MASTER SHEETPicture 285" hidden="1"/>
        <xdr:cNvSpPr>
          <a:spLocks noChangeAspect="1"/>
        </xdr:cNvSpPr>
      </xdr:nvSpPr>
      <xdr:spPr bwMode="auto">
        <a:xfrm>
          <a:off x="12544425" y="423929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276</xdr:row>
      <xdr:rowOff>28575</xdr:rowOff>
    </xdr:from>
    <xdr:to>
      <xdr:col>9</xdr:col>
      <xdr:colOff>4038600</xdr:colOff>
      <xdr:row>276</xdr:row>
      <xdr:rowOff>3076575</xdr:rowOff>
    </xdr:to>
    <xdr:sp macro="" textlink="">
      <xdr:nvSpPr>
        <xdr:cNvPr id="9255" name="MASTER SHEETPicture 413" hidden="1"/>
        <xdr:cNvSpPr>
          <a:spLocks noChangeAspect="1"/>
        </xdr:cNvSpPr>
      </xdr:nvSpPr>
      <xdr:spPr bwMode="auto">
        <a:xfrm>
          <a:off x="12544425" y="29271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345</xdr:row>
      <xdr:rowOff>28575</xdr:rowOff>
    </xdr:from>
    <xdr:to>
      <xdr:col>9</xdr:col>
      <xdr:colOff>4038600</xdr:colOff>
      <xdr:row>345</xdr:row>
      <xdr:rowOff>2828925</xdr:rowOff>
    </xdr:to>
    <xdr:sp macro="" textlink="">
      <xdr:nvSpPr>
        <xdr:cNvPr id="9256" name="MASTER SHEETPicture 711" hidden="1"/>
        <xdr:cNvSpPr>
          <a:spLocks/>
        </xdr:cNvSpPr>
      </xdr:nvSpPr>
      <xdr:spPr bwMode="auto">
        <a:xfrm>
          <a:off x="12544425" y="36632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125</xdr:row>
      <xdr:rowOff>28575</xdr:rowOff>
    </xdr:from>
    <xdr:to>
      <xdr:col>9</xdr:col>
      <xdr:colOff>4038600</xdr:colOff>
      <xdr:row>125</xdr:row>
      <xdr:rowOff>2200275</xdr:rowOff>
    </xdr:to>
    <xdr:sp macro="" textlink="">
      <xdr:nvSpPr>
        <xdr:cNvPr id="9257" name="MASTER SHEETPicture 419" hidden="1"/>
        <xdr:cNvSpPr>
          <a:spLocks noChangeAspect="1"/>
        </xdr:cNvSpPr>
      </xdr:nvSpPr>
      <xdr:spPr bwMode="auto">
        <a:xfrm>
          <a:off x="12544425" y="13162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354</xdr:row>
      <xdr:rowOff>28575</xdr:rowOff>
    </xdr:from>
    <xdr:to>
      <xdr:col>9</xdr:col>
      <xdr:colOff>4038600</xdr:colOff>
      <xdr:row>354</xdr:row>
      <xdr:rowOff>2733675</xdr:rowOff>
    </xdr:to>
    <xdr:sp macro="" textlink="">
      <xdr:nvSpPr>
        <xdr:cNvPr id="9258" name="MASTER SHEETPicture 151" hidden="1"/>
        <xdr:cNvSpPr>
          <a:spLocks noChangeAspect="1"/>
        </xdr:cNvSpPr>
      </xdr:nvSpPr>
      <xdr:spPr bwMode="auto">
        <a:xfrm>
          <a:off x="12544425" y="375923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331</xdr:row>
      <xdr:rowOff>28575</xdr:rowOff>
    </xdr:from>
    <xdr:to>
      <xdr:col>9</xdr:col>
      <xdr:colOff>4038600</xdr:colOff>
      <xdr:row>331</xdr:row>
      <xdr:rowOff>2162175</xdr:rowOff>
    </xdr:to>
    <xdr:sp macro="" textlink="">
      <xdr:nvSpPr>
        <xdr:cNvPr id="9259" name="MASTER SHEETPicture 97" hidden="1"/>
        <xdr:cNvSpPr>
          <a:spLocks noChangeAspect="1"/>
        </xdr:cNvSpPr>
      </xdr:nvSpPr>
      <xdr:spPr bwMode="auto">
        <a:xfrm>
          <a:off x="12544425" y="351386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198</xdr:row>
      <xdr:rowOff>28575</xdr:rowOff>
    </xdr:from>
    <xdr:to>
      <xdr:col>9</xdr:col>
      <xdr:colOff>4038600</xdr:colOff>
      <xdr:row>198</xdr:row>
      <xdr:rowOff>4143375</xdr:rowOff>
    </xdr:to>
    <xdr:sp macro="" textlink="">
      <xdr:nvSpPr>
        <xdr:cNvPr id="9260" name="MASTER SHEETPicture 445" hidden="1"/>
        <xdr:cNvSpPr>
          <a:spLocks noChangeAspect="1"/>
        </xdr:cNvSpPr>
      </xdr:nvSpPr>
      <xdr:spPr bwMode="auto">
        <a:xfrm>
          <a:off x="12544425" y="20950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53</xdr:row>
      <xdr:rowOff>28575</xdr:rowOff>
    </xdr:from>
    <xdr:to>
      <xdr:col>9</xdr:col>
      <xdr:colOff>4038600</xdr:colOff>
      <xdr:row>53</xdr:row>
      <xdr:rowOff>2857500</xdr:rowOff>
    </xdr:to>
    <xdr:sp macro="" textlink="">
      <xdr:nvSpPr>
        <xdr:cNvPr id="9261" name="MASTER SHEETPicture 411" hidden="1"/>
        <xdr:cNvSpPr>
          <a:spLocks noChangeAspect="1"/>
        </xdr:cNvSpPr>
      </xdr:nvSpPr>
      <xdr:spPr bwMode="auto">
        <a:xfrm>
          <a:off x="12544425" y="5481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347</xdr:row>
      <xdr:rowOff>28575</xdr:rowOff>
    </xdr:from>
    <xdr:to>
      <xdr:col>9</xdr:col>
      <xdr:colOff>3971925</xdr:colOff>
      <xdr:row>347</xdr:row>
      <xdr:rowOff>1981200</xdr:rowOff>
    </xdr:to>
    <xdr:sp macro="" textlink="">
      <xdr:nvSpPr>
        <xdr:cNvPr id="9262" name="MASTER SHEETPicture 473" hidden="1"/>
        <xdr:cNvSpPr>
          <a:spLocks noChangeAspect="1"/>
        </xdr:cNvSpPr>
      </xdr:nvSpPr>
      <xdr:spPr bwMode="auto">
        <a:xfrm>
          <a:off x="12544425" y="368455575"/>
          <a:ext cx="39433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310</xdr:row>
      <xdr:rowOff>28575</xdr:rowOff>
    </xdr:from>
    <xdr:to>
      <xdr:col>9</xdr:col>
      <xdr:colOff>4038600</xdr:colOff>
      <xdr:row>310</xdr:row>
      <xdr:rowOff>3971925</xdr:rowOff>
    </xdr:to>
    <xdr:sp macro="" textlink="">
      <xdr:nvSpPr>
        <xdr:cNvPr id="9263" name="MASTER SHEETPicture 611" hidden="1"/>
        <xdr:cNvSpPr>
          <a:spLocks noChangeAspect="1"/>
        </xdr:cNvSpPr>
      </xdr:nvSpPr>
      <xdr:spPr bwMode="auto">
        <a:xfrm>
          <a:off x="12544425" y="32898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393</xdr:row>
      <xdr:rowOff>28575</xdr:rowOff>
    </xdr:from>
    <xdr:to>
      <xdr:col>9</xdr:col>
      <xdr:colOff>4038600</xdr:colOff>
      <xdr:row>393</xdr:row>
      <xdr:rowOff>2790825</xdr:rowOff>
    </xdr:to>
    <xdr:sp macro="" textlink="">
      <xdr:nvSpPr>
        <xdr:cNvPr id="9264" name="MASTER SHEETPicture 157" hidden="1"/>
        <xdr:cNvSpPr>
          <a:spLocks noChangeAspect="1"/>
        </xdr:cNvSpPr>
      </xdr:nvSpPr>
      <xdr:spPr bwMode="auto">
        <a:xfrm>
          <a:off x="12544425" y="41752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183</xdr:row>
      <xdr:rowOff>28575</xdr:rowOff>
    </xdr:from>
    <xdr:to>
      <xdr:col>9</xdr:col>
      <xdr:colOff>4038600</xdr:colOff>
      <xdr:row>183</xdr:row>
      <xdr:rowOff>3771900</xdr:rowOff>
    </xdr:to>
    <xdr:sp macro="" textlink="">
      <xdr:nvSpPr>
        <xdr:cNvPr id="9265" name="MASTER SHEETPicture 361" hidden="1"/>
        <xdr:cNvSpPr>
          <a:spLocks noChangeAspect="1"/>
        </xdr:cNvSpPr>
      </xdr:nvSpPr>
      <xdr:spPr bwMode="auto">
        <a:xfrm>
          <a:off x="12544425" y="193500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173</xdr:row>
      <xdr:rowOff>28575</xdr:rowOff>
    </xdr:from>
    <xdr:to>
      <xdr:col>9</xdr:col>
      <xdr:colOff>3962400</xdr:colOff>
      <xdr:row>173</xdr:row>
      <xdr:rowOff>3962400</xdr:rowOff>
    </xdr:to>
    <xdr:sp macro="" textlink="">
      <xdr:nvSpPr>
        <xdr:cNvPr id="9266" name="MASTER SHEETPicture 9" hidden="1"/>
        <xdr:cNvSpPr>
          <a:spLocks noChangeAspect="1"/>
        </xdr:cNvSpPr>
      </xdr:nvSpPr>
      <xdr:spPr bwMode="auto">
        <a:xfrm>
          <a:off x="12544425" y="182832375"/>
          <a:ext cx="39338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141</xdr:row>
      <xdr:rowOff>28575</xdr:rowOff>
    </xdr:from>
    <xdr:to>
      <xdr:col>9</xdr:col>
      <xdr:colOff>3629025</xdr:colOff>
      <xdr:row>141</xdr:row>
      <xdr:rowOff>3419475</xdr:rowOff>
    </xdr:to>
    <xdr:sp macro="" textlink="">
      <xdr:nvSpPr>
        <xdr:cNvPr id="9267" name="MASTER SHEETPicture 233" hidden="1"/>
        <xdr:cNvSpPr>
          <a:spLocks noChangeAspect="1"/>
        </xdr:cNvSpPr>
      </xdr:nvSpPr>
      <xdr:spPr bwMode="auto">
        <a:xfrm>
          <a:off x="12544425" y="148694775"/>
          <a:ext cx="36004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101</xdr:row>
      <xdr:rowOff>28575</xdr:rowOff>
    </xdr:from>
    <xdr:to>
      <xdr:col>9</xdr:col>
      <xdr:colOff>4038600</xdr:colOff>
      <xdr:row>101</xdr:row>
      <xdr:rowOff>4181475</xdr:rowOff>
    </xdr:to>
    <xdr:sp macro="" textlink="">
      <xdr:nvSpPr>
        <xdr:cNvPr id="9268" name="MASTER SHEETPicture 443" hidden="1"/>
        <xdr:cNvSpPr>
          <a:spLocks noChangeAspect="1"/>
        </xdr:cNvSpPr>
      </xdr:nvSpPr>
      <xdr:spPr bwMode="auto">
        <a:xfrm>
          <a:off x="12544425" y="10602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15</xdr:row>
      <xdr:rowOff>28575</xdr:rowOff>
    </xdr:from>
    <xdr:to>
      <xdr:col>9</xdr:col>
      <xdr:colOff>4038600</xdr:colOff>
      <xdr:row>15</xdr:row>
      <xdr:rowOff>3505200</xdr:rowOff>
    </xdr:to>
    <xdr:sp macro="" textlink="">
      <xdr:nvSpPr>
        <xdr:cNvPr id="9269" name="MASTER SHEETPicture 281" hidden="1"/>
        <xdr:cNvSpPr>
          <a:spLocks noChangeAspect="1"/>
        </xdr:cNvSpPr>
      </xdr:nvSpPr>
      <xdr:spPr bwMode="auto">
        <a:xfrm>
          <a:off x="12544425" y="14277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291</xdr:row>
      <xdr:rowOff>28575</xdr:rowOff>
    </xdr:from>
    <xdr:to>
      <xdr:col>9</xdr:col>
      <xdr:colOff>3962400</xdr:colOff>
      <xdr:row>291</xdr:row>
      <xdr:rowOff>3543300</xdr:rowOff>
    </xdr:to>
    <xdr:sp macro="" textlink="">
      <xdr:nvSpPr>
        <xdr:cNvPr id="9270" name="MASTER SHEETPicture 201" hidden="1"/>
        <xdr:cNvSpPr>
          <a:spLocks noChangeAspect="1"/>
        </xdr:cNvSpPr>
      </xdr:nvSpPr>
      <xdr:spPr bwMode="auto">
        <a:xfrm>
          <a:off x="12544425" y="308714775"/>
          <a:ext cx="39338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</xdr:row>
      <xdr:rowOff>28575</xdr:rowOff>
    </xdr:from>
    <xdr:to>
      <xdr:col>9</xdr:col>
      <xdr:colOff>4038600</xdr:colOff>
      <xdr:row>2</xdr:row>
      <xdr:rowOff>1990725</xdr:rowOff>
    </xdr:to>
    <xdr:sp macro="" textlink="">
      <xdr:nvSpPr>
        <xdr:cNvPr id="9271" name="MASTER SHEETPicture 207" hidden="1"/>
        <xdr:cNvSpPr>
          <a:spLocks noChangeAspect="1"/>
        </xdr:cNvSpPr>
      </xdr:nvSpPr>
      <xdr:spPr bwMode="auto">
        <a:xfrm>
          <a:off x="12544425" y="409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287</xdr:row>
      <xdr:rowOff>28575</xdr:rowOff>
    </xdr:from>
    <xdr:to>
      <xdr:col>9</xdr:col>
      <xdr:colOff>3162300</xdr:colOff>
      <xdr:row>287</xdr:row>
      <xdr:rowOff>2390775</xdr:rowOff>
    </xdr:to>
    <xdr:sp macro="" textlink="">
      <xdr:nvSpPr>
        <xdr:cNvPr id="9272" name="MASTER SHEETPicture 193" hidden="1"/>
        <xdr:cNvSpPr>
          <a:spLocks noChangeAspect="1"/>
        </xdr:cNvSpPr>
      </xdr:nvSpPr>
      <xdr:spPr bwMode="auto">
        <a:xfrm>
          <a:off x="12544425" y="304447575"/>
          <a:ext cx="3133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61</xdr:row>
      <xdr:rowOff>28575</xdr:rowOff>
    </xdr:from>
    <xdr:to>
      <xdr:col>9</xdr:col>
      <xdr:colOff>4038600</xdr:colOff>
      <xdr:row>61</xdr:row>
      <xdr:rowOff>2695575</xdr:rowOff>
    </xdr:to>
    <xdr:sp macro="" textlink="">
      <xdr:nvSpPr>
        <xdr:cNvPr id="9273" name="MASTER SHEETPicture 1" hidden="1"/>
        <xdr:cNvSpPr>
          <a:spLocks noChangeAspect="1"/>
        </xdr:cNvSpPr>
      </xdr:nvSpPr>
      <xdr:spPr bwMode="auto">
        <a:xfrm>
          <a:off x="12544425" y="6335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351</xdr:row>
      <xdr:rowOff>28575</xdr:rowOff>
    </xdr:from>
    <xdr:to>
      <xdr:col>9</xdr:col>
      <xdr:colOff>3733800</xdr:colOff>
      <xdr:row>351</xdr:row>
      <xdr:rowOff>1685925</xdr:rowOff>
    </xdr:to>
    <xdr:sp macro="" textlink="">
      <xdr:nvSpPr>
        <xdr:cNvPr id="9274" name="MASTER SHEETPicture 277" hidden="1"/>
        <xdr:cNvSpPr>
          <a:spLocks noChangeAspect="1"/>
        </xdr:cNvSpPr>
      </xdr:nvSpPr>
      <xdr:spPr bwMode="auto">
        <a:xfrm>
          <a:off x="12544425" y="372722775"/>
          <a:ext cx="3705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358</xdr:row>
      <xdr:rowOff>28575</xdr:rowOff>
    </xdr:from>
    <xdr:to>
      <xdr:col>9</xdr:col>
      <xdr:colOff>3000375</xdr:colOff>
      <xdr:row>358</xdr:row>
      <xdr:rowOff>2667000</xdr:rowOff>
    </xdr:to>
    <xdr:sp macro="" textlink="">
      <xdr:nvSpPr>
        <xdr:cNvPr id="9275" name="MASTER SHEETPicture 169" hidden="1"/>
        <xdr:cNvSpPr>
          <a:spLocks noChangeAspect="1"/>
        </xdr:cNvSpPr>
      </xdr:nvSpPr>
      <xdr:spPr bwMode="auto">
        <a:xfrm>
          <a:off x="12544425" y="380190375"/>
          <a:ext cx="29718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286</xdr:row>
      <xdr:rowOff>28575</xdr:rowOff>
    </xdr:from>
    <xdr:to>
      <xdr:col>9</xdr:col>
      <xdr:colOff>4038600</xdr:colOff>
      <xdr:row>286</xdr:row>
      <xdr:rowOff>3076575</xdr:rowOff>
    </xdr:to>
    <xdr:sp macro="" textlink="">
      <xdr:nvSpPr>
        <xdr:cNvPr id="9276" name="MASTER SHEETPicture 265" hidden="1"/>
        <xdr:cNvSpPr>
          <a:spLocks noChangeAspect="1"/>
        </xdr:cNvSpPr>
      </xdr:nvSpPr>
      <xdr:spPr bwMode="auto">
        <a:xfrm>
          <a:off x="12544425" y="30338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239</xdr:row>
      <xdr:rowOff>28575</xdr:rowOff>
    </xdr:from>
    <xdr:to>
      <xdr:col>9</xdr:col>
      <xdr:colOff>4038600</xdr:colOff>
      <xdr:row>239</xdr:row>
      <xdr:rowOff>2657475</xdr:rowOff>
    </xdr:to>
    <xdr:sp macro="" textlink="">
      <xdr:nvSpPr>
        <xdr:cNvPr id="9277" name="MASTER SHEETPicture 569" hidden="1"/>
        <xdr:cNvSpPr>
          <a:spLocks noChangeAspect="1"/>
        </xdr:cNvSpPr>
      </xdr:nvSpPr>
      <xdr:spPr bwMode="auto">
        <a:xfrm>
          <a:off x="12544425" y="25324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212</xdr:row>
      <xdr:rowOff>28575</xdr:rowOff>
    </xdr:from>
    <xdr:to>
      <xdr:col>9</xdr:col>
      <xdr:colOff>4038600</xdr:colOff>
      <xdr:row>212</xdr:row>
      <xdr:rowOff>2390775</xdr:rowOff>
    </xdr:to>
    <xdr:sp macro="" textlink="">
      <xdr:nvSpPr>
        <xdr:cNvPr id="9278" name="MASTER SHEETPicture 495" hidden="1"/>
        <xdr:cNvSpPr>
          <a:spLocks noChangeAspect="1"/>
        </xdr:cNvSpPr>
      </xdr:nvSpPr>
      <xdr:spPr bwMode="auto">
        <a:xfrm>
          <a:off x="12544425" y="22443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234</xdr:row>
      <xdr:rowOff>28575</xdr:rowOff>
    </xdr:from>
    <xdr:to>
      <xdr:col>9</xdr:col>
      <xdr:colOff>4038600</xdr:colOff>
      <xdr:row>234</xdr:row>
      <xdr:rowOff>2085975</xdr:rowOff>
    </xdr:to>
    <xdr:sp macro="" textlink="">
      <xdr:nvSpPr>
        <xdr:cNvPr id="9279" name="MASTER SHEETPicture 519" hidden="1"/>
        <xdr:cNvSpPr>
          <a:spLocks noChangeAspect="1"/>
        </xdr:cNvSpPr>
      </xdr:nvSpPr>
      <xdr:spPr bwMode="auto">
        <a:xfrm>
          <a:off x="12544425" y="247907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236</xdr:row>
      <xdr:rowOff>28575</xdr:rowOff>
    </xdr:from>
    <xdr:to>
      <xdr:col>9</xdr:col>
      <xdr:colOff>4038600</xdr:colOff>
      <xdr:row>236</xdr:row>
      <xdr:rowOff>3581400</xdr:rowOff>
    </xdr:to>
    <xdr:sp macro="" textlink="">
      <xdr:nvSpPr>
        <xdr:cNvPr id="9280" name="MASTER SHEETPicture 557" hidden="1"/>
        <xdr:cNvSpPr>
          <a:spLocks noChangeAspect="1"/>
        </xdr:cNvSpPr>
      </xdr:nvSpPr>
      <xdr:spPr bwMode="auto">
        <a:xfrm>
          <a:off x="12544425" y="25004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</xdr:row>
      <xdr:rowOff>28575</xdr:rowOff>
    </xdr:from>
    <xdr:to>
      <xdr:col>9</xdr:col>
      <xdr:colOff>4038600</xdr:colOff>
      <xdr:row>30</xdr:row>
      <xdr:rowOff>2505075</xdr:rowOff>
    </xdr:to>
    <xdr:sp macro="" textlink="">
      <xdr:nvSpPr>
        <xdr:cNvPr id="9281" name="MASTER SHEETPicture 709" hidden="1"/>
        <xdr:cNvSpPr>
          <a:spLocks/>
        </xdr:cNvSpPr>
      </xdr:nvSpPr>
      <xdr:spPr bwMode="auto">
        <a:xfrm>
          <a:off x="12544425" y="30279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96</xdr:row>
      <xdr:rowOff>28575</xdr:rowOff>
    </xdr:from>
    <xdr:to>
      <xdr:col>9</xdr:col>
      <xdr:colOff>3171825</xdr:colOff>
      <xdr:row>96</xdr:row>
      <xdr:rowOff>2524125</xdr:rowOff>
    </xdr:to>
    <xdr:sp macro="" textlink="">
      <xdr:nvSpPr>
        <xdr:cNvPr id="9282" name="MASTER SHEETPicture 131" hidden="1"/>
        <xdr:cNvSpPr>
          <a:spLocks noChangeAspect="1"/>
        </xdr:cNvSpPr>
      </xdr:nvSpPr>
      <xdr:spPr bwMode="auto">
        <a:xfrm>
          <a:off x="12544425" y="100688775"/>
          <a:ext cx="31432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45</xdr:row>
      <xdr:rowOff>28575</xdr:rowOff>
    </xdr:from>
    <xdr:to>
      <xdr:col>9</xdr:col>
      <xdr:colOff>4038600</xdr:colOff>
      <xdr:row>45</xdr:row>
      <xdr:rowOff>1790700</xdr:rowOff>
    </xdr:to>
    <xdr:sp macro="" textlink="">
      <xdr:nvSpPr>
        <xdr:cNvPr id="9283" name="MASTER SHEETPicture 195" hidden="1"/>
        <xdr:cNvSpPr>
          <a:spLocks noChangeAspect="1"/>
        </xdr:cNvSpPr>
      </xdr:nvSpPr>
      <xdr:spPr bwMode="auto">
        <a:xfrm>
          <a:off x="12544425" y="4628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112</xdr:row>
      <xdr:rowOff>28575</xdr:rowOff>
    </xdr:from>
    <xdr:to>
      <xdr:col>9</xdr:col>
      <xdr:colOff>4038600</xdr:colOff>
      <xdr:row>112</xdr:row>
      <xdr:rowOff>2581275</xdr:rowOff>
    </xdr:to>
    <xdr:sp macro="" textlink="">
      <xdr:nvSpPr>
        <xdr:cNvPr id="9284" name="MASTER SHEETPicture 225" hidden="1"/>
        <xdr:cNvSpPr>
          <a:spLocks noChangeAspect="1"/>
        </xdr:cNvSpPr>
      </xdr:nvSpPr>
      <xdr:spPr bwMode="auto">
        <a:xfrm>
          <a:off x="12544425" y="11775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175</xdr:row>
      <xdr:rowOff>28575</xdr:rowOff>
    </xdr:from>
    <xdr:to>
      <xdr:col>9</xdr:col>
      <xdr:colOff>2867025</xdr:colOff>
      <xdr:row>175</xdr:row>
      <xdr:rowOff>2600325</xdr:rowOff>
    </xdr:to>
    <xdr:sp macro="" textlink="">
      <xdr:nvSpPr>
        <xdr:cNvPr id="9285" name="MASTER SHEETPicture 485" hidden="1"/>
        <xdr:cNvSpPr>
          <a:spLocks noChangeAspect="1"/>
        </xdr:cNvSpPr>
      </xdr:nvSpPr>
      <xdr:spPr bwMode="auto">
        <a:xfrm>
          <a:off x="12544425" y="184965975"/>
          <a:ext cx="28384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343</xdr:row>
      <xdr:rowOff>28575</xdr:rowOff>
    </xdr:from>
    <xdr:to>
      <xdr:col>9</xdr:col>
      <xdr:colOff>4038600</xdr:colOff>
      <xdr:row>343</xdr:row>
      <xdr:rowOff>3467100</xdr:rowOff>
    </xdr:to>
    <xdr:sp macro="" textlink="">
      <xdr:nvSpPr>
        <xdr:cNvPr id="9286" name="MASTER SHEETPicture 537" hidden="1"/>
        <xdr:cNvSpPr>
          <a:spLocks noChangeAspect="1"/>
        </xdr:cNvSpPr>
      </xdr:nvSpPr>
      <xdr:spPr bwMode="auto">
        <a:xfrm>
          <a:off x="12544425" y="36418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149</xdr:row>
      <xdr:rowOff>28575</xdr:rowOff>
    </xdr:from>
    <xdr:to>
      <xdr:col>9</xdr:col>
      <xdr:colOff>4038600</xdr:colOff>
      <xdr:row>149</xdr:row>
      <xdr:rowOff>3390900</xdr:rowOff>
    </xdr:to>
    <xdr:sp macro="" textlink="">
      <xdr:nvSpPr>
        <xdr:cNvPr id="9287" name="MASTER SHEETPicture 567" hidden="1"/>
        <xdr:cNvSpPr>
          <a:spLocks noChangeAspect="1"/>
        </xdr:cNvSpPr>
      </xdr:nvSpPr>
      <xdr:spPr bwMode="auto">
        <a:xfrm>
          <a:off x="12544425" y="157229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28575</xdr:colOff>
      <xdr:row>2</xdr:row>
      <xdr:rowOff>28575</xdr:rowOff>
    </xdr:from>
    <xdr:to>
      <xdr:col>10</xdr:col>
      <xdr:colOff>1971675</xdr:colOff>
      <xdr:row>2</xdr:row>
      <xdr:rowOff>1047750</xdr:rowOff>
    </xdr:to>
    <xdr:pic>
      <xdr:nvPicPr>
        <xdr:cNvPr id="9288" name="MASTER SHEETPicture 25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583025" y="409575"/>
          <a:ext cx="194310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</xdr:row>
      <xdr:rowOff>28575</xdr:rowOff>
    </xdr:from>
    <xdr:to>
      <xdr:col>10</xdr:col>
      <xdr:colOff>2133600</xdr:colOff>
      <xdr:row>3</xdr:row>
      <xdr:rowOff>866775</xdr:rowOff>
    </xdr:to>
    <xdr:pic>
      <xdr:nvPicPr>
        <xdr:cNvPr id="9289" name="MASTER SHEETPicture 725"/>
        <xdr:cNvPicPr>
          <a:picLocks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583025" y="1476375"/>
          <a:ext cx="21050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</xdr:row>
      <xdr:rowOff>28575</xdr:rowOff>
    </xdr:from>
    <xdr:to>
      <xdr:col>10</xdr:col>
      <xdr:colOff>2133600</xdr:colOff>
      <xdr:row>4</xdr:row>
      <xdr:rowOff>1114425</xdr:rowOff>
    </xdr:to>
    <xdr:pic>
      <xdr:nvPicPr>
        <xdr:cNvPr id="9290" name="MASTER SHEETPicture 570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583025" y="2543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</xdr:row>
      <xdr:rowOff>28575</xdr:rowOff>
    </xdr:from>
    <xdr:to>
      <xdr:col>10</xdr:col>
      <xdr:colOff>1695450</xdr:colOff>
      <xdr:row>5</xdr:row>
      <xdr:rowOff>1914525</xdr:rowOff>
    </xdr:to>
    <xdr:pic>
      <xdr:nvPicPr>
        <xdr:cNvPr id="9291" name="MASTER SHEETPicture 375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6583025" y="3609975"/>
          <a:ext cx="16668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</xdr:row>
      <xdr:rowOff>28575</xdr:rowOff>
    </xdr:from>
    <xdr:to>
      <xdr:col>10</xdr:col>
      <xdr:colOff>2133600</xdr:colOff>
      <xdr:row>9</xdr:row>
      <xdr:rowOff>752475</xdr:rowOff>
    </xdr:to>
    <xdr:pic>
      <xdr:nvPicPr>
        <xdr:cNvPr id="9292" name="MASTER SHEETPicture 65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583025" y="7877175"/>
          <a:ext cx="210502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7</xdr:row>
      <xdr:rowOff>28575</xdr:rowOff>
    </xdr:from>
    <xdr:to>
      <xdr:col>10</xdr:col>
      <xdr:colOff>2133600</xdr:colOff>
      <xdr:row>7</xdr:row>
      <xdr:rowOff>914400</xdr:rowOff>
    </xdr:to>
    <xdr:pic>
      <xdr:nvPicPr>
        <xdr:cNvPr id="9293" name="MASTER SHEETPicture 129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6583025" y="5743575"/>
          <a:ext cx="21050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10</xdr:col>
      <xdr:colOff>2133600</xdr:colOff>
      <xdr:row>8</xdr:row>
      <xdr:rowOff>771525</xdr:rowOff>
    </xdr:to>
    <xdr:pic>
      <xdr:nvPicPr>
        <xdr:cNvPr id="9294" name="MASTER SHEETPicture 165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6583025" y="6810375"/>
          <a:ext cx="21050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</xdr:row>
      <xdr:rowOff>28575</xdr:rowOff>
    </xdr:from>
    <xdr:to>
      <xdr:col>10</xdr:col>
      <xdr:colOff>2133600</xdr:colOff>
      <xdr:row>6</xdr:row>
      <xdr:rowOff>1238250</xdr:rowOff>
    </xdr:to>
    <xdr:pic>
      <xdr:nvPicPr>
        <xdr:cNvPr id="9295" name="MASTER SHEETPicture 579"/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6583025" y="4676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</xdr:row>
      <xdr:rowOff>28575</xdr:rowOff>
    </xdr:from>
    <xdr:to>
      <xdr:col>10</xdr:col>
      <xdr:colOff>2133600</xdr:colOff>
      <xdr:row>11</xdr:row>
      <xdr:rowOff>1228725</xdr:rowOff>
    </xdr:to>
    <xdr:pic>
      <xdr:nvPicPr>
        <xdr:cNvPr id="9296" name="MASTER SHEETPicture 105"/>
        <xdr:cNvPicPr>
          <a:picLocks noChangeAspect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6583025" y="10010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</xdr:row>
      <xdr:rowOff>28575</xdr:rowOff>
    </xdr:from>
    <xdr:to>
      <xdr:col>10</xdr:col>
      <xdr:colOff>1733550</xdr:colOff>
      <xdr:row>10</xdr:row>
      <xdr:rowOff>1781175</xdr:rowOff>
    </xdr:to>
    <xdr:pic>
      <xdr:nvPicPr>
        <xdr:cNvPr id="9297" name="MASTER SHEETPicture 173"/>
        <xdr:cNvPicPr>
          <a:picLocks noChangeAspect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6583025" y="8943975"/>
          <a:ext cx="17049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</xdr:row>
      <xdr:rowOff>28575</xdr:rowOff>
    </xdr:from>
    <xdr:to>
      <xdr:col>10</xdr:col>
      <xdr:colOff>1285875</xdr:colOff>
      <xdr:row>12</xdr:row>
      <xdr:rowOff>1609725</xdr:rowOff>
    </xdr:to>
    <xdr:pic>
      <xdr:nvPicPr>
        <xdr:cNvPr id="9298" name="MASTER SHEETPicture 677"/>
        <xdr:cNvPicPr>
          <a:picLocks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6583025" y="11077575"/>
          <a:ext cx="12573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18</xdr:row>
      <xdr:rowOff>28575</xdr:rowOff>
    </xdr:from>
    <xdr:to>
      <xdr:col>10</xdr:col>
      <xdr:colOff>2133600</xdr:colOff>
      <xdr:row>18</xdr:row>
      <xdr:rowOff>1485900</xdr:rowOff>
    </xdr:to>
    <xdr:pic>
      <xdr:nvPicPr>
        <xdr:cNvPr id="9299" name="MASTER SHEETPicture 25"/>
        <xdr:cNvPicPr>
          <a:picLocks noChangeAspect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6583025" y="17478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</xdr:row>
      <xdr:rowOff>28575</xdr:rowOff>
    </xdr:from>
    <xdr:to>
      <xdr:col>10</xdr:col>
      <xdr:colOff>2133600</xdr:colOff>
      <xdr:row>17</xdr:row>
      <xdr:rowOff>771525</xdr:rowOff>
    </xdr:to>
    <xdr:pic>
      <xdr:nvPicPr>
        <xdr:cNvPr id="9300" name="MASTER SHEETPicture 99"/>
        <xdr:cNvPicPr>
          <a:picLocks noChangeAspect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6583025" y="16411575"/>
          <a:ext cx="21050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</xdr:row>
      <xdr:rowOff>28575</xdr:rowOff>
    </xdr:from>
    <xdr:to>
      <xdr:col>10</xdr:col>
      <xdr:colOff>1666875</xdr:colOff>
      <xdr:row>14</xdr:row>
      <xdr:rowOff>1914525</xdr:rowOff>
    </xdr:to>
    <xdr:pic>
      <xdr:nvPicPr>
        <xdr:cNvPr id="9301" name="MASTER SHEETPicture 219"/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6583025" y="13211175"/>
          <a:ext cx="16383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</xdr:row>
      <xdr:rowOff>28575</xdr:rowOff>
    </xdr:from>
    <xdr:to>
      <xdr:col>10</xdr:col>
      <xdr:colOff>1562100</xdr:colOff>
      <xdr:row>13</xdr:row>
      <xdr:rowOff>1085850</xdr:rowOff>
    </xdr:to>
    <xdr:pic>
      <xdr:nvPicPr>
        <xdr:cNvPr id="9302" name="MASTER SHEETPicture 301"/>
        <xdr:cNvPicPr>
          <a:picLocks noChangeAspect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6583025" y="12144375"/>
          <a:ext cx="15335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</xdr:row>
      <xdr:rowOff>28575</xdr:rowOff>
    </xdr:from>
    <xdr:to>
      <xdr:col>10</xdr:col>
      <xdr:colOff>1438275</xdr:colOff>
      <xdr:row>15</xdr:row>
      <xdr:rowOff>1628775</xdr:rowOff>
    </xdr:to>
    <xdr:pic>
      <xdr:nvPicPr>
        <xdr:cNvPr id="9303" name="MASTER SHEETPicture 571"/>
        <xdr:cNvPicPr>
          <a:picLocks noChangeAspect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6583025" y="14277975"/>
          <a:ext cx="14097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</xdr:row>
      <xdr:rowOff>28575</xdr:rowOff>
    </xdr:from>
    <xdr:to>
      <xdr:col>10</xdr:col>
      <xdr:colOff>2133600</xdr:colOff>
      <xdr:row>16</xdr:row>
      <xdr:rowOff>809625</xdr:rowOff>
    </xdr:to>
    <xdr:pic>
      <xdr:nvPicPr>
        <xdr:cNvPr id="9304" name="MASTER SHEETPicture 585"/>
        <xdr:cNvPicPr>
          <a:picLocks noChangeAspect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16583025" y="15344775"/>
          <a:ext cx="2105025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21</xdr:row>
      <xdr:rowOff>28575</xdr:rowOff>
    </xdr:from>
    <xdr:to>
      <xdr:col>10</xdr:col>
      <xdr:colOff>1638300</xdr:colOff>
      <xdr:row>21</xdr:row>
      <xdr:rowOff>1895475</xdr:rowOff>
    </xdr:to>
    <xdr:pic>
      <xdr:nvPicPr>
        <xdr:cNvPr id="9305" name="MASTER SHEETPicture 125"/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16583025" y="20678775"/>
          <a:ext cx="1609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20</xdr:row>
      <xdr:rowOff>28575</xdr:rowOff>
    </xdr:from>
    <xdr:to>
      <xdr:col>10</xdr:col>
      <xdr:colOff>2133600</xdr:colOff>
      <xdr:row>20</xdr:row>
      <xdr:rowOff>819150</xdr:rowOff>
    </xdr:to>
    <xdr:pic>
      <xdr:nvPicPr>
        <xdr:cNvPr id="9306" name="MASTER SHEETPicture 127"/>
        <xdr:cNvPicPr>
          <a:picLocks noChangeAspect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16583025" y="19611975"/>
          <a:ext cx="210502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19</xdr:row>
      <xdr:rowOff>28575</xdr:rowOff>
    </xdr:from>
    <xdr:to>
      <xdr:col>10</xdr:col>
      <xdr:colOff>1447800</xdr:colOff>
      <xdr:row>19</xdr:row>
      <xdr:rowOff>1781175</xdr:rowOff>
    </xdr:to>
    <xdr:pic>
      <xdr:nvPicPr>
        <xdr:cNvPr id="9307" name="MASTER SHEETPicture 175"/>
        <xdr:cNvPicPr>
          <a:picLocks noChangeAspect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6583025" y="18545175"/>
          <a:ext cx="1419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</xdr:row>
      <xdr:rowOff>28575</xdr:rowOff>
    </xdr:from>
    <xdr:to>
      <xdr:col>10</xdr:col>
      <xdr:colOff>2133600</xdr:colOff>
      <xdr:row>22</xdr:row>
      <xdr:rowOff>1200150</xdr:rowOff>
    </xdr:to>
    <xdr:pic>
      <xdr:nvPicPr>
        <xdr:cNvPr id="9308" name="MASTER SHEETPicture 305"/>
        <xdr:cNvPicPr>
          <a:picLocks noChangeAspect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16583025" y="21745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</xdr:row>
      <xdr:rowOff>28575</xdr:rowOff>
    </xdr:from>
    <xdr:to>
      <xdr:col>10</xdr:col>
      <xdr:colOff>1066800</xdr:colOff>
      <xdr:row>23</xdr:row>
      <xdr:rowOff>1514475</xdr:rowOff>
    </xdr:to>
    <xdr:pic>
      <xdr:nvPicPr>
        <xdr:cNvPr id="9309" name="MASTER SHEETPicture 729"/>
        <xdr:cNvPicPr>
          <a:picLocks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16583025" y="22812375"/>
          <a:ext cx="1038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</xdr:row>
      <xdr:rowOff>28575</xdr:rowOff>
    </xdr:from>
    <xdr:to>
      <xdr:col>10</xdr:col>
      <xdr:colOff>2133600</xdr:colOff>
      <xdr:row>27</xdr:row>
      <xdr:rowOff>1257300</xdr:rowOff>
    </xdr:to>
    <xdr:pic>
      <xdr:nvPicPr>
        <xdr:cNvPr id="9310" name="MASTER SHEETPicture 51"/>
        <xdr:cNvPicPr>
          <a:picLocks noChangeAspect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16583025" y="27079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</xdr:row>
      <xdr:rowOff>28575</xdr:rowOff>
    </xdr:from>
    <xdr:to>
      <xdr:col>10</xdr:col>
      <xdr:colOff>2133600</xdr:colOff>
      <xdr:row>29</xdr:row>
      <xdr:rowOff>552450</xdr:rowOff>
    </xdr:to>
    <xdr:pic>
      <xdr:nvPicPr>
        <xdr:cNvPr id="9311" name="MASTER SHEETPicture 109"/>
        <xdr:cNvPicPr>
          <a:picLocks noChangeAspect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16583025" y="29213175"/>
          <a:ext cx="21050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</xdr:row>
      <xdr:rowOff>28575</xdr:rowOff>
    </xdr:from>
    <xdr:to>
      <xdr:col>10</xdr:col>
      <xdr:colOff>1952625</xdr:colOff>
      <xdr:row>28</xdr:row>
      <xdr:rowOff>895350</xdr:rowOff>
    </xdr:to>
    <xdr:pic>
      <xdr:nvPicPr>
        <xdr:cNvPr id="9312" name="MASTER SHEETPicture 137"/>
        <xdr:cNvPicPr>
          <a:picLocks noChangeAspect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16583025" y="28146375"/>
          <a:ext cx="1924050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</xdr:row>
      <xdr:rowOff>28575</xdr:rowOff>
    </xdr:from>
    <xdr:to>
      <xdr:col>10</xdr:col>
      <xdr:colOff>2133600</xdr:colOff>
      <xdr:row>26</xdr:row>
      <xdr:rowOff>1266825</xdr:rowOff>
    </xdr:to>
    <xdr:pic>
      <xdr:nvPicPr>
        <xdr:cNvPr id="9313" name="MASTER SHEETPicture 589"/>
        <xdr:cNvPicPr>
          <a:picLocks noChangeAspect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16583025" y="26012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</xdr:row>
      <xdr:rowOff>28575</xdr:rowOff>
    </xdr:from>
    <xdr:to>
      <xdr:col>10</xdr:col>
      <xdr:colOff>2133600</xdr:colOff>
      <xdr:row>25</xdr:row>
      <xdr:rowOff>1181100</xdr:rowOff>
    </xdr:to>
    <xdr:pic>
      <xdr:nvPicPr>
        <xdr:cNvPr id="9314" name="MASTER SHEETPicture 617"/>
        <xdr:cNvPicPr>
          <a:picLocks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16583025" y="24945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</xdr:row>
      <xdr:rowOff>28575</xdr:rowOff>
    </xdr:from>
    <xdr:to>
      <xdr:col>10</xdr:col>
      <xdr:colOff>1866900</xdr:colOff>
      <xdr:row>30</xdr:row>
      <xdr:rowOff>1076325</xdr:rowOff>
    </xdr:to>
    <xdr:pic>
      <xdr:nvPicPr>
        <xdr:cNvPr id="9315" name="MASTER SHEETPicture 5"/>
        <xdr:cNvPicPr>
          <a:picLocks noChangeAspect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16583025" y="30279975"/>
          <a:ext cx="18383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</xdr:row>
      <xdr:rowOff>28575</xdr:rowOff>
    </xdr:from>
    <xdr:to>
      <xdr:col>10</xdr:col>
      <xdr:colOff>2133600</xdr:colOff>
      <xdr:row>31</xdr:row>
      <xdr:rowOff>800100</xdr:rowOff>
    </xdr:to>
    <xdr:pic>
      <xdr:nvPicPr>
        <xdr:cNvPr id="9316" name="MASTER SHEETPicture 95"/>
        <xdr:cNvPicPr>
          <a:picLocks noChangeAspect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16583025" y="31346775"/>
          <a:ext cx="210502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33</xdr:row>
      <xdr:rowOff>28575</xdr:rowOff>
    </xdr:from>
    <xdr:to>
      <xdr:col>10</xdr:col>
      <xdr:colOff>2133600</xdr:colOff>
      <xdr:row>33</xdr:row>
      <xdr:rowOff>742950</xdr:rowOff>
    </xdr:to>
    <xdr:pic>
      <xdr:nvPicPr>
        <xdr:cNvPr id="9317" name="MASTER SHEETPicture 433"/>
        <xdr:cNvPicPr>
          <a:picLocks noChangeAspect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16583025" y="33480375"/>
          <a:ext cx="21050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32</xdr:row>
      <xdr:rowOff>28575</xdr:rowOff>
    </xdr:from>
    <xdr:to>
      <xdr:col>10</xdr:col>
      <xdr:colOff>2133600</xdr:colOff>
      <xdr:row>32</xdr:row>
      <xdr:rowOff>838200</xdr:rowOff>
    </xdr:to>
    <xdr:pic>
      <xdr:nvPicPr>
        <xdr:cNvPr id="9318" name="MASTER SHEETPicture 529"/>
        <xdr:cNvPicPr>
          <a:picLocks noChangeAspect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16583025" y="32413575"/>
          <a:ext cx="21050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</xdr:row>
      <xdr:rowOff>28575</xdr:rowOff>
    </xdr:from>
    <xdr:to>
      <xdr:col>10</xdr:col>
      <xdr:colOff>1057275</xdr:colOff>
      <xdr:row>38</xdr:row>
      <xdr:rowOff>1800225</xdr:rowOff>
    </xdr:to>
    <xdr:pic>
      <xdr:nvPicPr>
        <xdr:cNvPr id="9319" name="MASTER SHEETPicture 73"/>
        <xdr:cNvPicPr>
          <a:picLocks noChangeAspect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16583025" y="38814375"/>
          <a:ext cx="10287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37</xdr:row>
      <xdr:rowOff>28575</xdr:rowOff>
    </xdr:from>
    <xdr:to>
      <xdr:col>10</xdr:col>
      <xdr:colOff>2133600</xdr:colOff>
      <xdr:row>37</xdr:row>
      <xdr:rowOff>895350</xdr:rowOff>
    </xdr:to>
    <xdr:pic>
      <xdr:nvPicPr>
        <xdr:cNvPr id="9320" name="MASTER SHEETPicture 89"/>
        <xdr:cNvPicPr>
          <a:picLocks noChangeAspect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16583025" y="37747575"/>
          <a:ext cx="210502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34</xdr:row>
      <xdr:rowOff>28575</xdr:rowOff>
    </xdr:from>
    <xdr:to>
      <xdr:col>10</xdr:col>
      <xdr:colOff>2133600</xdr:colOff>
      <xdr:row>34</xdr:row>
      <xdr:rowOff>1571625</xdr:rowOff>
    </xdr:to>
    <xdr:pic>
      <xdr:nvPicPr>
        <xdr:cNvPr id="9321" name="MASTER SHEETPicture 229"/>
        <xdr:cNvPicPr>
          <a:picLocks noChangeAspect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16583025" y="34547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</xdr:row>
      <xdr:rowOff>28575</xdr:rowOff>
    </xdr:from>
    <xdr:to>
      <xdr:col>10</xdr:col>
      <xdr:colOff>2133600</xdr:colOff>
      <xdr:row>35</xdr:row>
      <xdr:rowOff>895350</xdr:rowOff>
    </xdr:to>
    <xdr:pic>
      <xdr:nvPicPr>
        <xdr:cNvPr id="9322" name="MASTER SHEETPicture 575"/>
        <xdr:cNvPicPr>
          <a:picLocks noChangeAspect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16583025" y="35613975"/>
          <a:ext cx="210502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</xdr:row>
      <xdr:rowOff>28575</xdr:rowOff>
    </xdr:from>
    <xdr:to>
      <xdr:col>10</xdr:col>
      <xdr:colOff>2038350</xdr:colOff>
      <xdr:row>36</xdr:row>
      <xdr:rowOff>1114425</xdr:rowOff>
    </xdr:to>
    <xdr:pic>
      <xdr:nvPicPr>
        <xdr:cNvPr id="9323" name="MASTER SHEETPicture 587"/>
        <xdr:cNvPicPr>
          <a:picLocks noChangeAspect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16583025" y="36680775"/>
          <a:ext cx="20097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</xdr:row>
      <xdr:rowOff>28575</xdr:rowOff>
    </xdr:from>
    <xdr:to>
      <xdr:col>10</xdr:col>
      <xdr:colOff>2076450</xdr:colOff>
      <xdr:row>39</xdr:row>
      <xdr:rowOff>895350</xdr:rowOff>
    </xdr:to>
    <xdr:pic>
      <xdr:nvPicPr>
        <xdr:cNvPr id="9324" name="MASTER SHEETPicture 91"/>
        <xdr:cNvPicPr>
          <a:picLocks noChangeAspect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16583025" y="39881175"/>
          <a:ext cx="204787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40</xdr:row>
      <xdr:rowOff>28575</xdr:rowOff>
    </xdr:from>
    <xdr:to>
      <xdr:col>10</xdr:col>
      <xdr:colOff>2133600</xdr:colOff>
      <xdr:row>40</xdr:row>
      <xdr:rowOff>866775</xdr:rowOff>
    </xdr:to>
    <xdr:pic>
      <xdr:nvPicPr>
        <xdr:cNvPr id="9325" name="MASTER SHEETPicture 111"/>
        <xdr:cNvPicPr>
          <a:picLocks noChangeAspect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16583025" y="40947975"/>
          <a:ext cx="21050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41</xdr:row>
      <xdr:rowOff>28575</xdr:rowOff>
    </xdr:from>
    <xdr:to>
      <xdr:col>10</xdr:col>
      <xdr:colOff>2133600</xdr:colOff>
      <xdr:row>41</xdr:row>
      <xdr:rowOff>800100</xdr:rowOff>
    </xdr:to>
    <xdr:pic>
      <xdr:nvPicPr>
        <xdr:cNvPr id="9326" name="MASTER SHEETPicture 101"/>
        <xdr:cNvPicPr>
          <a:picLocks noChangeAspect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16583025" y="42014775"/>
          <a:ext cx="210502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42</xdr:row>
      <xdr:rowOff>28575</xdr:rowOff>
    </xdr:from>
    <xdr:to>
      <xdr:col>10</xdr:col>
      <xdr:colOff>2133600</xdr:colOff>
      <xdr:row>42</xdr:row>
      <xdr:rowOff>1066800</xdr:rowOff>
    </xdr:to>
    <xdr:pic>
      <xdr:nvPicPr>
        <xdr:cNvPr id="9327" name="MASTER SHEETPicture 563"/>
        <xdr:cNvPicPr>
          <a:picLocks noChangeAspect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16583025" y="43081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43</xdr:row>
      <xdr:rowOff>28575</xdr:rowOff>
    </xdr:from>
    <xdr:to>
      <xdr:col>10</xdr:col>
      <xdr:colOff>2133600</xdr:colOff>
      <xdr:row>43</xdr:row>
      <xdr:rowOff>723900</xdr:rowOff>
    </xdr:to>
    <xdr:pic>
      <xdr:nvPicPr>
        <xdr:cNvPr id="9328" name="MASTER SHEETPicture 303"/>
        <xdr:cNvPicPr>
          <a:picLocks noChangeAspect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16583025" y="44148375"/>
          <a:ext cx="21050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44</xdr:row>
      <xdr:rowOff>28575</xdr:rowOff>
    </xdr:from>
    <xdr:to>
      <xdr:col>10</xdr:col>
      <xdr:colOff>1447800</xdr:colOff>
      <xdr:row>44</xdr:row>
      <xdr:rowOff>657225</xdr:rowOff>
    </xdr:to>
    <xdr:pic>
      <xdr:nvPicPr>
        <xdr:cNvPr id="9329" name="MASTER SHEETPicture 203"/>
        <xdr:cNvPicPr>
          <a:picLocks noChangeAspect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16583025" y="45215175"/>
          <a:ext cx="141922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45</xdr:row>
      <xdr:rowOff>28575</xdr:rowOff>
    </xdr:from>
    <xdr:to>
      <xdr:col>10</xdr:col>
      <xdr:colOff>2133600</xdr:colOff>
      <xdr:row>45</xdr:row>
      <xdr:rowOff>819150</xdr:rowOff>
    </xdr:to>
    <xdr:pic>
      <xdr:nvPicPr>
        <xdr:cNvPr id="9330" name="MASTER SHEETPicture 58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6583025" y="46281975"/>
          <a:ext cx="210502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46</xdr:row>
      <xdr:rowOff>28575</xdr:rowOff>
    </xdr:from>
    <xdr:to>
      <xdr:col>10</xdr:col>
      <xdr:colOff>2133600</xdr:colOff>
      <xdr:row>46</xdr:row>
      <xdr:rowOff>981075</xdr:rowOff>
    </xdr:to>
    <xdr:pic>
      <xdr:nvPicPr>
        <xdr:cNvPr id="9331" name="MASTER SHEETPicture 209"/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16583025" y="47348775"/>
          <a:ext cx="21050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47</xdr:row>
      <xdr:rowOff>28575</xdr:rowOff>
    </xdr:from>
    <xdr:to>
      <xdr:col>10</xdr:col>
      <xdr:colOff>1609725</xdr:colOff>
      <xdr:row>47</xdr:row>
      <xdr:rowOff>1743075</xdr:rowOff>
    </xdr:to>
    <xdr:pic>
      <xdr:nvPicPr>
        <xdr:cNvPr id="9332" name="MASTER SHEETPicture 15"/>
        <xdr:cNvPicPr>
          <a:picLocks noChangeAspect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16583025" y="48415575"/>
          <a:ext cx="15811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48</xdr:row>
      <xdr:rowOff>28575</xdr:rowOff>
    </xdr:from>
    <xdr:to>
      <xdr:col>10</xdr:col>
      <xdr:colOff>2133600</xdr:colOff>
      <xdr:row>48</xdr:row>
      <xdr:rowOff>628650</xdr:rowOff>
    </xdr:to>
    <xdr:pic>
      <xdr:nvPicPr>
        <xdr:cNvPr id="9333" name="MASTER SHEETPicture 107"/>
        <xdr:cNvPicPr>
          <a:picLocks noChangeAspect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16583025" y="49482375"/>
          <a:ext cx="2105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49</xdr:row>
      <xdr:rowOff>28575</xdr:rowOff>
    </xdr:from>
    <xdr:to>
      <xdr:col>10</xdr:col>
      <xdr:colOff>2133600</xdr:colOff>
      <xdr:row>49</xdr:row>
      <xdr:rowOff>971550</xdr:rowOff>
    </xdr:to>
    <xdr:pic>
      <xdr:nvPicPr>
        <xdr:cNvPr id="9334" name="MASTER SHEETPicture 21"/>
        <xdr:cNvPicPr>
          <a:picLocks noChangeAspect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16583025" y="50549175"/>
          <a:ext cx="210502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50</xdr:row>
      <xdr:rowOff>28575</xdr:rowOff>
    </xdr:from>
    <xdr:to>
      <xdr:col>10</xdr:col>
      <xdr:colOff>1838325</xdr:colOff>
      <xdr:row>50</xdr:row>
      <xdr:rowOff>952500</xdr:rowOff>
    </xdr:to>
    <xdr:pic>
      <xdr:nvPicPr>
        <xdr:cNvPr id="9335" name="MASTER SHEETPicture 57"/>
        <xdr:cNvPicPr>
          <a:picLocks noChangeAspect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16583025" y="51615975"/>
          <a:ext cx="180975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51</xdr:row>
      <xdr:rowOff>28575</xdr:rowOff>
    </xdr:from>
    <xdr:to>
      <xdr:col>10</xdr:col>
      <xdr:colOff>2133600</xdr:colOff>
      <xdr:row>51</xdr:row>
      <xdr:rowOff>866775</xdr:rowOff>
    </xdr:to>
    <xdr:pic>
      <xdr:nvPicPr>
        <xdr:cNvPr id="9336" name="MASTER SHEETPicture 23"/>
        <xdr:cNvPicPr>
          <a:picLocks noChangeAspect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16583025" y="52682775"/>
          <a:ext cx="21050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54</xdr:row>
      <xdr:rowOff>28575</xdr:rowOff>
    </xdr:from>
    <xdr:to>
      <xdr:col>10</xdr:col>
      <xdr:colOff>1438275</xdr:colOff>
      <xdr:row>54</xdr:row>
      <xdr:rowOff>1171575</xdr:rowOff>
    </xdr:to>
    <xdr:pic>
      <xdr:nvPicPr>
        <xdr:cNvPr id="9337" name="MASTER SHEETPicture 205"/>
        <xdr:cNvPicPr>
          <a:picLocks noChangeAspect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16583025" y="55883175"/>
          <a:ext cx="14097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52</xdr:row>
      <xdr:rowOff>28575</xdr:rowOff>
    </xdr:from>
    <xdr:to>
      <xdr:col>10</xdr:col>
      <xdr:colOff>2133600</xdr:colOff>
      <xdr:row>52</xdr:row>
      <xdr:rowOff>1847850</xdr:rowOff>
    </xdr:to>
    <xdr:pic>
      <xdr:nvPicPr>
        <xdr:cNvPr id="9338" name="MASTER SHEETPicture 307"/>
        <xdr:cNvPicPr>
          <a:picLocks noChangeAspect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>
          <a:off x="16583025" y="53749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55</xdr:row>
      <xdr:rowOff>28575</xdr:rowOff>
    </xdr:from>
    <xdr:to>
      <xdr:col>10</xdr:col>
      <xdr:colOff>1466850</xdr:colOff>
      <xdr:row>55</xdr:row>
      <xdr:rowOff>1552575</xdr:rowOff>
    </xdr:to>
    <xdr:pic>
      <xdr:nvPicPr>
        <xdr:cNvPr id="9339" name="MASTER SHEETPicture 489"/>
        <xdr:cNvPicPr>
          <a:picLocks noChangeAspect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16583025" y="56949975"/>
          <a:ext cx="14382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53</xdr:row>
      <xdr:rowOff>28575</xdr:rowOff>
    </xdr:from>
    <xdr:to>
      <xdr:col>10</xdr:col>
      <xdr:colOff>2133600</xdr:colOff>
      <xdr:row>53</xdr:row>
      <xdr:rowOff>742950</xdr:rowOff>
    </xdr:to>
    <xdr:pic>
      <xdr:nvPicPr>
        <xdr:cNvPr id="9340" name="MASTER SHEETPicture 723"/>
        <xdr:cNvPicPr>
          <a:picLocks/>
        </xdr:cNvPicPr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 bwMode="auto">
        <a:xfrm>
          <a:off x="16583025" y="54816375"/>
          <a:ext cx="21050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56</xdr:row>
      <xdr:rowOff>28575</xdr:rowOff>
    </xdr:from>
    <xdr:to>
      <xdr:col>10</xdr:col>
      <xdr:colOff>2000250</xdr:colOff>
      <xdr:row>56</xdr:row>
      <xdr:rowOff>1409700</xdr:rowOff>
    </xdr:to>
    <xdr:pic>
      <xdr:nvPicPr>
        <xdr:cNvPr id="9341" name="MASTER SHEETPicture 223"/>
        <xdr:cNvPicPr>
          <a:picLocks noChangeAspect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16583025" y="58016775"/>
          <a:ext cx="19716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58</xdr:row>
      <xdr:rowOff>28575</xdr:rowOff>
    </xdr:from>
    <xdr:to>
      <xdr:col>10</xdr:col>
      <xdr:colOff>1743075</xdr:colOff>
      <xdr:row>58</xdr:row>
      <xdr:rowOff>742950</xdr:rowOff>
    </xdr:to>
    <xdr:pic>
      <xdr:nvPicPr>
        <xdr:cNvPr id="9342" name="MASTER SHEETPicture 93"/>
        <xdr:cNvPicPr>
          <a:picLocks noChangeAspect="1"/>
        </xdr:cNvPicPr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16583025" y="60150375"/>
          <a:ext cx="17145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57</xdr:row>
      <xdr:rowOff>28575</xdr:rowOff>
    </xdr:from>
    <xdr:to>
      <xdr:col>10</xdr:col>
      <xdr:colOff>2133600</xdr:colOff>
      <xdr:row>57</xdr:row>
      <xdr:rowOff>1343025</xdr:rowOff>
    </xdr:to>
    <xdr:pic>
      <xdr:nvPicPr>
        <xdr:cNvPr id="9343" name="MASTER SHEETPicture 123"/>
        <xdr:cNvPicPr>
          <a:picLocks noChangeAspect="1"/>
        </xdr:cNvPicPr>
      </xdr:nvPicPr>
      <xdr:blipFill>
        <a:blip xmlns:r="http://schemas.openxmlformats.org/officeDocument/2006/relationships" r:embed="rId56" cstate="print"/>
        <a:srcRect/>
        <a:stretch>
          <a:fillRect/>
        </a:stretch>
      </xdr:blipFill>
      <xdr:spPr bwMode="auto">
        <a:xfrm>
          <a:off x="16583025" y="59083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60</xdr:row>
      <xdr:rowOff>19050</xdr:rowOff>
    </xdr:from>
    <xdr:to>
      <xdr:col>10</xdr:col>
      <xdr:colOff>2133600</xdr:colOff>
      <xdr:row>60</xdr:row>
      <xdr:rowOff>885825</xdr:rowOff>
    </xdr:to>
    <xdr:pic>
      <xdr:nvPicPr>
        <xdr:cNvPr id="9344" name="MASTER SHEETPicture 113"/>
        <xdr:cNvPicPr>
          <a:picLocks noChangeAspect="1"/>
        </xdr:cNvPicPr>
      </xdr:nvPicPr>
      <xdr:blipFill>
        <a:blip xmlns:r="http://schemas.openxmlformats.org/officeDocument/2006/relationships" r:embed="rId57" cstate="print"/>
        <a:srcRect/>
        <a:stretch>
          <a:fillRect/>
        </a:stretch>
      </xdr:blipFill>
      <xdr:spPr bwMode="auto">
        <a:xfrm>
          <a:off x="16583025" y="62274450"/>
          <a:ext cx="210502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64</xdr:row>
      <xdr:rowOff>28575</xdr:rowOff>
    </xdr:from>
    <xdr:to>
      <xdr:col>10</xdr:col>
      <xdr:colOff>1381125</xdr:colOff>
      <xdr:row>64</xdr:row>
      <xdr:rowOff>1638300</xdr:rowOff>
    </xdr:to>
    <xdr:pic>
      <xdr:nvPicPr>
        <xdr:cNvPr id="9345" name="MASTER SHEETPicture 487"/>
        <xdr:cNvPicPr>
          <a:picLocks noChangeAspect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16583025" y="66551175"/>
          <a:ext cx="13525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62</xdr:row>
      <xdr:rowOff>28575</xdr:rowOff>
    </xdr:from>
    <xdr:to>
      <xdr:col>10</xdr:col>
      <xdr:colOff>2028825</xdr:colOff>
      <xdr:row>62</xdr:row>
      <xdr:rowOff>2409825</xdr:rowOff>
    </xdr:to>
    <xdr:pic>
      <xdr:nvPicPr>
        <xdr:cNvPr id="9346" name="MASTER SHEETPicture 721"/>
        <xdr:cNvPicPr>
          <a:picLocks/>
        </xdr:cNvPicPr>
      </xdr:nvPicPr>
      <xdr:blipFill>
        <a:blip xmlns:r="http://schemas.openxmlformats.org/officeDocument/2006/relationships" r:embed="rId59" cstate="print"/>
        <a:srcRect/>
        <a:stretch>
          <a:fillRect/>
        </a:stretch>
      </xdr:blipFill>
      <xdr:spPr bwMode="auto">
        <a:xfrm>
          <a:off x="16583025" y="64417575"/>
          <a:ext cx="20002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63</xdr:row>
      <xdr:rowOff>28575</xdr:rowOff>
    </xdr:from>
    <xdr:to>
      <xdr:col>10</xdr:col>
      <xdr:colOff>2133600</xdr:colOff>
      <xdr:row>63</xdr:row>
      <xdr:rowOff>1228725</xdr:rowOff>
    </xdr:to>
    <xdr:pic>
      <xdr:nvPicPr>
        <xdr:cNvPr id="9347" name="MASTER SHEETPicture 733"/>
        <xdr:cNvPicPr>
          <a:picLocks/>
        </xdr:cNvPicPr>
      </xdr:nvPicPr>
      <xdr:blipFill>
        <a:blip xmlns:r="http://schemas.openxmlformats.org/officeDocument/2006/relationships" r:embed="rId60" cstate="print"/>
        <a:srcRect/>
        <a:stretch>
          <a:fillRect/>
        </a:stretch>
      </xdr:blipFill>
      <xdr:spPr bwMode="auto">
        <a:xfrm>
          <a:off x="16583025" y="65484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66</xdr:row>
      <xdr:rowOff>28575</xdr:rowOff>
    </xdr:from>
    <xdr:to>
      <xdr:col>10</xdr:col>
      <xdr:colOff>2133600</xdr:colOff>
      <xdr:row>66</xdr:row>
      <xdr:rowOff>885825</xdr:rowOff>
    </xdr:to>
    <xdr:pic>
      <xdr:nvPicPr>
        <xdr:cNvPr id="9348" name="MASTER SHEETPicture 71"/>
        <xdr:cNvPicPr>
          <a:picLocks noChangeAspect="1"/>
        </xdr:cNvPicPr>
      </xdr:nvPicPr>
      <xdr:blipFill>
        <a:blip xmlns:r="http://schemas.openxmlformats.org/officeDocument/2006/relationships" r:embed="rId61" cstate="print"/>
        <a:srcRect/>
        <a:stretch>
          <a:fillRect/>
        </a:stretch>
      </xdr:blipFill>
      <xdr:spPr bwMode="auto">
        <a:xfrm>
          <a:off x="16583025" y="68684775"/>
          <a:ext cx="2105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67</xdr:row>
      <xdr:rowOff>28575</xdr:rowOff>
    </xdr:from>
    <xdr:to>
      <xdr:col>10</xdr:col>
      <xdr:colOff>2133600</xdr:colOff>
      <xdr:row>67</xdr:row>
      <xdr:rowOff>1238250</xdr:rowOff>
    </xdr:to>
    <xdr:pic>
      <xdr:nvPicPr>
        <xdr:cNvPr id="9349" name="MASTER SHEETPicture 135"/>
        <xdr:cNvPicPr>
          <a:picLocks noChangeAspect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16583025" y="69751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70</xdr:row>
      <xdr:rowOff>28575</xdr:rowOff>
    </xdr:from>
    <xdr:to>
      <xdr:col>10</xdr:col>
      <xdr:colOff>1524000</xdr:colOff>
      <xdr:row>70</xdr:row>
      <xdr:rowOff>809625</xdr:rowOff>
    </xdr:to>
    <xdr:pic>
      <xdr:nvPicPr>
        <xdr:cNvPr id="9350" name="MASTER SHEETPicture 139"/>
        <xdr:cNvPicPr>
          <a:picLocks noChangeAspect="1"/>
        </xdr:cNvPicPr>
      </xdr:nvPicPr>
      <xdr:blipFill>
        <a:blip xmlns:r="http://schemas.openxmlformats.org/officeDocument/2006/relationships" r:embed="rId63" cstate="print"/>
        <a:srcRect/>
        <a:stretch>
          <a:fillRect/>
        </a:stretch>
      </xdr:blipFill>
      <xdr:spPr bwMode="auto">
        <a:xfrm>
          <a:off x="16583025" y="72951975"/>
          <a:ext cx="1495425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69</xdr:row>
      <xdr:rowOff>28575</xdr:rowOff>
    </xdr:from>
    <xdr:to>
      <xdr:col>10</xdr:col>
      <xdr:colOff>2133600</xdr:colOff>
      <xdr:row>69</xdr:row>
      <xdr:rowOff>1162050</xdr:rowOff>
    </xdr:to>
    <xdr:pic>
      <xdr:nvPicPr>
        <xdr:cNvPr id="9351" name="MASTER SHEETPicture 141"/>
        <xdr:cNvPicPr>
          <a:picLocks noChangeAspect="1"/>
        </xdr:cNvPicPr>
      </xdr:nvPicPr>
      <xdr:blipFill>
        <a:blip xmlns:r="http://schemas.openxmlformats.org/officeDocument/2006/relationships" r:embed="rId64" cstate="print"/>
        <a:srcRect/>
        <a:stretch>
          <a:fillRect/>
        </a:stretch>
      </xdr:blipFill>
      <xdr:spPr bwMode="auto">
        <a:xfrm>
          <a:off x="16583025" y="71885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68</xdr:row>
      <xdr:rowOff>28575</xdr:rowOff>
    </xdr:from>
    <xdr:to>
      <xdr:col>10</xdr:col>
      <xdr:colOff>2133600</xdr:colOff>
      <xdr:row>68</xdr:row>
      <xdr:rowOff>781050</xdr:rowOff>
    </xdr:to>
    <xdr:pic>
      <xdr:nvPicPr>
        <xdr:cNvPr id="9352" name="MASTER SHEETPicture 167"/>
        <xdr:cNvPicPr>
          <a:picLocks noChangeAspect="1"/>
        </xdr:cNvPicPr>
      </xdr:nvPicPr>
      <xdr:blipFill>
        <a:blip xmlns:r="http://schemas.openxmlformats.org/officeDocument/2006/relationships" r:embed="rId65" cstate="print"/>
        <a:srcRect/>
        <a:stretch>
          <a:fillRect/>
        </a:stretch>
      </xdr:blipFill>
      <xdr:spPr bwMode="auto">
        <a:xfrm>
          <a:off x="16583025" y="70818375"/>
          <a:ext cx="2105025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65</xdr:row>
      <xdr:rowOff>28575</xdr:rowOff>
    </xdr:from>
    <xdr:to>
      <xdr:col>10</xdr:col>
      <xdr:colOff>2133600</xdr:colOff>
      <xdr:row>65</xdr:row>
      <xdr:rowOff>819150</xdr:rowOff>
    </xdr:to>
    <xdr:pic>
      <xdr:nvPicPr>
        <xdr:cNvPr id="9353" name="MASTER SHEETPicture 591"/>
        <xdr:cNvPicPr>
          <a:picLocks noChangeAspect="1"/>
        </xdr:cNvPicPr>
      </xdr:nvPicPr>
      <xdr:blipFill>
        <a:blip xmlns:r="http://schemas.openxmlformats.org/officeDocument/2006/relationships" r:embed="rId66" cstate="print"/>
        <a:srcRect/>
        <a:stretch>
          <a:fillRect/>
        </a:stretch>
      </xdr:blipFill>
      <xdr:spPr bwMode="auto">
        <a:xfrm>
          <a:off x="16583025" y="67617975"/>
          <a:ext cx="210502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73</xdr:row>
      <xdr:rowOff>28575</xdr:rowOff>
    </xdr:from>
    <xdr:to>
      <xdr:col>10</xdr:col>
      <xdr:colOff>2133600</xdr:colOff>
      <xdr:row>73</xdr:row>
      <xdr:rowOff>1057275</xdr:rowOff>
    </xdr:to>
    <xdr:pic>
      <xdr:nvPicPr>
        <xdr:cNvPr id="9354" name="MASTER SHEETPicture 545"/>
        <xdr:cNvPicPr>
          <a:picLocks noChangeAspect="1"/>
        </xdr:cNvPicPr>
      </xdr:nvPicPr>
      <xdr:blipFill>
        <a:blip xmlns:r="http://schemas.openxmlformats.org/officeDocument/2006/relationships" r:embed="rId67" cstate="print"/>
        <a:srcRect/>
        <a:stretch>
          <a:fillRect/>
        </a:stretch>
      </xdr:blipFill>
      <xdr:spPr bwMode="auto">
        <a:xfrm>
          <a:off x="16583025" y="76152375"/>
          <a:ext cx="2105025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76</xdr:row>
      <xdr:rowOff>28575</xdr:rowOff>
    </xdr:from>
    <xdr:to>
      <xdr:col>10</xdr:col>
      <xdr:colOff>2133600</xdr:colOff>
      <xdr:row>76</xdr:row>
      <xdr:rowOff>838200</xdr:rowOff>
    </xdr:to>
    <xdr:pic>
      <xdr:nvPicPr>
        <xdr:cNvPr id="9355" name="MASTER SHEETPicture 19"/>
        <xdr:cNvPicPr>
          <a:picLocks noChangeAspect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16583025" y="79352775"/>
          <a:ext cx="21050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74</xdr:row>
      <xdr:rowOff>28575</xdr:rowOff>
    </xdr:from>
    <xdr:to>
      <xdr:col>10</xdr:col>
      <xdr:colOff>1438275</xdr:colOff>
      <xdr:row>74</xdr:row>
      <xdr:rowOff>1628775</xdr:rowOff>
    </xdr:to>
    <xdr:pic>
      <xdr:nvPicPr>
        <xdr:cNvPr id="9356" name="MASTER SHEETPicture 573"/>
        <xdr:cNvPicPr>
          <a:picLocks noChangeAspect="1"/>
        </xdr:cNvPicPr>
      </xdr:nvPicPr>
      <xdr:blipFill>
        <a:blip xmlns:r="http://schemas.openxmlformats.org/officeDocument/2006/relationships" r:embed="rId69" cstate="print"/>
        <a:srcRect/>
        <a:stretch>
          <a:fillRect/>
        </a:stretch>
      </xdr:blipFill>
      <xdr:spPr bwMode="auto">
        <a:xfrm>
          <a:off x="16583025" y="77219175"/>
          <a:ext cx="14097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75</xdr:row>
      <xdr:rowOff>28575</xdr:rowOff>
    </xdr:from>
    <xdr:to>
      <xdr:col>10</xdr:col>
      <xdr:colOff>1704975</xdr:colOff>
      <xdr:row>75</xdr:row>
      <xdr:rowOff>1314450</xdr:rowOff>
    </xdr:to>
    <xdr:pic>
      <xdr:nvPicPr>
        <xdr:cNvPr id="9357" name="MASTER SHEETPicture 583"/>
        <xdr:cNvPicPr>
          <a:picLocks noChangeAspect="1"/>
        </xdr:cNvPicPr>
      </xdr:nvPicPr>
      <xdr:blipFill>
        <a:blip xmlns:r="http://schemas.openxmlformats.org/officeDocument/2006/relationships" r:embed="rId70" cstate="print"/>
        <a:srcRect/>
        <a:stretch>
          <a:fillRect/>
        </a:stretch>
      </xdr:blipFill>
      <xdr:spPr bwMode="auto">
        <a:xfrm>
          <a:off x="16583025" y="78285975"/>
          <a:ext cx="16764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77</xdr:row>
      <xdr:rowOff>28575</xdr:rowOff>
    </xdr:from>
    <xdr:to>
      <xdr:col>10</xdr:col>
      <xdr:colOff>2133600</xdr:colOff>
      <xdr:row>77</xdr:row>
      <xdr:rowOff>914400</xdr:rowOff>
    </xdr:to>
    <xdr:pic>
      <xdr:nvPicPr>
        <xdr:cNvPr id="9358" name="MASTER SHEETPicture 3"/>
        <xdr:cNvPicPr>
          <a:picLocks noChangeAspect="1"/>
        </xdr:cNvPicPr>
      </xdr:nvPicPr>
      <xdr:blipFill>
        <a:blip xmlns:r="http://schemas.openxmlformats.org/officeDocument/2006/relationships" r:embed="rId71" cstate="print"/>
        <a:srcRect/>
        <a:stretch>
          <a:fillRect/>
        </a:stretch>
      </xdr:blipFill>
      <xdr:spPr bwMode="auto">
        <a:xfrm>
          <a:off x="16583025" y="80419575"/>
          <a:ext cx="21050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78</xdr:row>
      <xdr:rowOff>28575</xdr:rowOff>
    </xdr:from>
    <xdr:to>
      <xdr:col>10</xdr:col>
      <xdr:colOff>2133600</xdr:colOff>
      <xdr:row>78</xdr:row>
      <xdr:rowOff>1028700</xdr:rowOff>
    </xdr:to>
    <xdr:pic>
      <xdr:nvPicPr>
        <xdr:cNvPr id="9359" name="MASTER SHEETPicture 63"/>
        <xdr:cNvPicPr>
          <a:picLocks noChangeAspect="1"/>
        </xdr:cNvPicPr>
      </xdr:nvPicPr>
      <xdr:blipFill>
        <a:blip xmlns:r="http://schemas.openxmlformats.org/officeDocument/2006/relationships" r:embed="rId72" cstate="print"/>
        <a:srcRect/>
        <a:stretch>
          <a:fillRect/>
        </a:stretch>
      </xdr:blipFill>
      <xdr:spPr bwMode="auto">
        <a:xfrm>
          <a:off x="16583025" y="81486375"/>
          <a:ext cx="210502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79</xdr:row>
      <xdr:rowOff>28575</xdr:rowOff>
    </xdr:from>
    <xdr:to>
      <xdr:col>10</xdr:col>
      <xdr:colOff>2133600</xdr:colOff>
      <xdr:row>79</xdr:row>
      <xdr:rowOff>1362075</xdr:rowOff>
    </xdr:to>
    <xdr:pic>
      <xdr:nvPicPr>
        <xdr:cNvPr id="9360" name="MASTER SHEETPicture 53"/>
        <xdr:cNvPicPr>
          <a:picLocks noChangeAspect="1"/>
        </xdr:cNvPicPr>
      </xdr:nvPicPr>
      <xdr:blipFill>
        <a:blip xmlns:r="http://schemas.openxmlformats.org/officeDocument/2006/relationships" r:embed="rId73" cstate="print"/>
        <a:srcRect/>
        <a:stretch>
          <a:fillRect/>
        </a:stretch>
      </xdr:blipFill>
      <xdr:spPr bwMode="auto">
        <a:xfrm>
          <a:off x="16583025" y="82553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80</xdr:row>
      <xdr:rowOff>28575</xdr:rowOff>
    </xdr:from>
    <xdr:to>
      <xdr:col>10</xdr:col>
      <xdr:colOff>2133600</xdr:colOff>
      <xdr:row>80</xdr:row>
      <xdr:rowOff>904875</xdr:rowOff>
    </xdr:to>
    <xdr:pic>
      <xdr:nvPicPr>
        <xdr:cNvPr id="9361" name="MASTER SHEETPicture 69"/>
        <xdr:cNvPicPr>
          <a:picLocks noChangeAspect="1"/>
        </xdr:cNvPicPr>
      </xdr:nvPicPr>
      <xdr:blipFill>
        <a:blip xmlns:r="http://schemas.openxmlformats.org/officeDocument/2006/relationships" r:embed="rId74" cstate="print"/>
        <a:srcRect/>
        <a:stretch>
          <a:fillRect/>
        </a:stretch>
      </xdr:blipFill>
      <xdr:spPr bwMode="auto">
        <a:xfrm>
          <a:off x="16583025" y="83619975"/>
          <a:ext cx="21050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81</xdr:row>
      <xdr:rowOff>28575</xdr:rowOff>
    </xdr:from>
    <xdr:to>
      <xdr:col>10</xdr:col>
      <xdr:colOff>1981200</xdr:colOff>
      <xdr:row>81</xdr:row>
      <xdr:rowOff>1447800</xdr:rowOff>
    </xdr:to>
    <xdr:pic>
      <xdr:nvPicPr>
        <xdr:cNvPr id="9362" name="MASTER SHEETPicture 191"/>
        <xdr:cNvPicPr>
          <a:picLocks noChangeAspect="1"/>
        </xdr:cNvPicPr>
      </xdr:nvPicPr>
      <xdr:blipFill>
        <a:blip xmlns:r="http://schemas.openxmlformats.org/officeDocument/2006/relationships" r:embed="rId75" cstate="print"/>
        <a:srcRect/>
        <a:stretch>
          <a:fillRect/>
        </a:stretch>
      </xdr:blipFill>
      <xdr:spPr bwMode="auto">
        <a:xfrm>
          <a:off x="16583025" y="84686775"/>
          <a:ext cx="19526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71</xdr:row>
      <xdr:rowOff>0</xdr:rowOff>
    </xdr:from>
    <xdr:to>
      <xdr:col>10</xdr:col>
      <xdr:colOff>1704975</xdr:colOff>
      <xdr:row>71</xdr:row>
      <xdr:rowOff>1009650</xdr:rowOff>
    </xdr:to>
    <xdr:pic>
      <xdr:nvPicPr>
        <xdr:cNvPr id="9363" name="MASTER SHEETPicture 133"/>
        <xdr:cNvPicPr>
          <a:picLocks noChangeAspect="1"/>
        </xdr:cNvPicPr>
      </xdr:nvPicPr>
      <xdr:blipFill>
        <a:blip xmlns:r="http://schemas.openxmlformats.org/officeDocument/2006/relationships" r:embed="rId76" cstate="print"/>
        <a:srcRect/>
        <a:stretch>
          <a:fillRect/>
        </a:stretch>
      </xdr:blipFill>
      <xdr:spPr bwMode="auto">
        <a:xfrm>
          <a:off x="16554450" y="73990200"/>
          <a:ext cx="17049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72</xdr:row>
      <xdr:rowOff>0</xdr:rowOff>
    </xdr:from>
    <xdr:to>
      <xdr:col>10</xdr:col>
      <xdr:colOff>1314450</xdr:colOff>
      <xdr:row>72</xdr:row>
      <xdr:rowOff>885825</xdr:rowOff>
    </xdr:to>
    <xdr:pic>
      <xdr:nvPicPr>
        <xdr:cNvPr id="9364" name="MASTER SHEETPicture 370"/>
        <xdr:cNvPicPr>
          <a:picLocks/>
        </xdr:cNvPicPr>
      </xdr:nvPicPr>
      <xdr:blipFill>
        <a:blip xmlns:r="http://schemas.openxmlformats.org/officeDocument/2006/relationships" r:embed="rId77" cstate="print"/>
        <a:srcRect/>
        <a:stretch>
          <a:fillRect/>
        </a:stretch>
      </xdr:blipFill>
      <xdr:spPr bwMode="auto">
        <a:xfrm>
          <a:off x="16554450" y="75057000"/>
          <a:ext cx="13144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83</xdr:row>
      <xdr:rowOff>28575</xdr:rowOff>
    </xdr:from>
    <xdr:to>
      <xdr:col>10</xdr:col>
      <xdr:colOff>1828800</xdr:colOff>
      <xdr:row>83</xdr:row>
      <xdr:rowOff>1114425</xdr:rowOff>
    </xdr:to>
    <xdr:pic>
      <xdr:nvPicPr>
        <xdr:cNvPr id="9365" name="MASTER SHEETPicture 491"/>
        <xdr:cNvPicPr>
          <a:picLocks noChangeAspect="1"/>
        </xdr:cNvPicPr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16583025" y="86820375"/>
          <a:ext cx="1800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84</xdr:row>
      <xdr:rowOff>28575</xdr:rowOff>
    </xdr:from>
    <xdr:to>
      <xdr:col>10</xdr:col>
      <xdr:colOff>2133600</xdr:colOff>
      <xdr:row>84</xdr:row>
      <xdr:rowOff>800100</xdr:rowOff>
    </xdr:to>
    <xdr:pic>
      <xdr:nvPicPr>
        <xdr:cNvPr id="9366" name="MASTER SHEETPicture 376"/>
        <xdr:cNvPicPr>
          <a:picLocks noChangeAspect="1"/>
        </xdr:cNvPicPr>
      </xdr:nvPicPr>
      <xdr:blipFill>
        <a:blip xmlns:r="http://schemas.openxmlformats.org/officeDocument/2006/relationships" r:embed="rId79" cstate="print"/>
        <a:srcRect/>
        <a:stretch>
          <a:fillRect/>
        </a:stretch>
      </xdr:blipFill>
      <xdr:spPr bwMode="auto">
        <a:xfrm>
          <a:off x="16583025" y="87887175"/>
          <a:ext cx="210502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85</xdr:row>
      <xdr:rowOff>28575</xdr:rowOff>
    </xdr:from>
    <xdr:to>
      <xdr:col>10</xdr:col>
      <xdr:colOff>1866900</xdr:colOff>
      <xdr:row>85</xdr:row>
      <xdr:rowOff>1371600</xdr:rowOff>
    </xdr:to>
    <xdr:pic>
      <xdr:nvPicPr>
        <xdr:cNvPr id="9367" name="MASTER SHEETPicture 319"/>
        <xdr:cNvPicPr>
          <a:picLocks noChangeAspect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16583025" y="88953975"/>
          <a:ext cx="18383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86</xdr:row>
      <xdr:rowOff>28575</xdr:rowOff>
    </xdr:from>
    <xdr:to>
      <xdr:col>10</xdr:col>
      <xdr:colOff>2133600</xdr:colOff>
      <xdr:row>86</xdr:row>
      <xdr:rowOff>1323975</xdr:rowOff>
    </xdr:to>
    <xdr:pic>
      <xdr:nvPicPr>
        <xdr:cNvPr id="9368" name="MASTER SHEETPicture 641"/>
        <xdr:cNvPicPr>
          <a:picLocks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16583025" y="90020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92</xdr:row>
      <xdr:rowOff>28575</xdr:rowOff>
    </xdr:from>
    <xdr:to>
      <xdr:col>10</xdr:col>
      <xdr:colOff>1952625</xdr:colOff>
      <xdr:row>92</xdr:row>
      <xdr:rowOff>1314450</xdr:rowOff>
    </xdr:to>
    <xdr:pic>
      <xdr:nvPicPr>
        <xdr:cNvPr id="9369" name="MASTER SHEETPicture 59"/>
        <xdr:cNvPicPr>
          <a:picLocks noChangeAspect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16583025" y="96421575"/>
          <a:ext cx="19240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90</xdr:row>
      <xdr:rowOff>28575</xdr:rowOff>
    </xdr:from>
    <xdr:to>
      <xdr:col>10</xdr:col>
      <xdr:colOff>2133600</xdr:colOff>
      <xdr:row>90</xdr:row>
      <xdr:rowOff>1295400</xdr:rowOff>
    </xdr:to>
    <xdr:pic>
      <xdr:nvPicPr>
        <xdr:cNvPr id="9370" name="MASTER SHEETPicture 321"/>
        <xdr:cNvPicPr>
          <a:picLocks noChangeAspect="1"/>
        </xdr:cNvPicPr>
      </xdr:nvPicPr>
      <xdr:blipFill>
        <a:blip xmlns:r="http://schemas.openxmlformats.org/officeDocument/2006/relationships" r:embed="rId83" cstate="print"/>
        <a:srcRect/>
        <a:stretch>
          <a:fillRect/>
        </a:stretch>
      </xdr:blipFill>
      <xdr:spPr bwMode="auto">
        <a:xfrm>
          <a:off x="16583025" y="94287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89</xdr:row>
      <xdr:rowOff>28575</xdr:rowOff>
    </xdr:from>
    <xdr:to>
      <xdr:col>10</xdr:col>
      <xdr:colOff>1752600</xdr:colOff>
      <xdr:row>89</xdr:row>
      <xdr:rowOff>1905000</xdr:rowOff>
    </xdr:to>
    <xdr:pic>
      <xdr:nvPicPr>
        <xdr:cNvPr id="9371" name="MASTER SHEETPicture 329"/>
        <xdr:cNvPicPr>
          <a:picLocks noChangeAspect="1"/>
        </xdr:cNvPicPr>
      </xdr:nvPicPr>
      <xdr:blipFill>
        <a:blip xmlns:r="http://schemas.openxmlformats.org/officeDocument/2006/relationships" r:embed="rId84" cstate="print"/>
        <a:srcRect/>
        <a:stretch>
          <a:fillRect/>
        </a:stretch>
      </xdr:blipFill>
      <xdr:spPr bwMode="auto">
        <a:xfrm>
          <a:off x="16583025" y="93221175"/>
          <a:ext cx="1724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87</xdr:row>
      <xdr:rowOff>28575</xdr:rowOff>
    </xdr:from>
    <xdr:to>
      <xdr:col>10</xdr:col>
      <xdr:colOff>1752600</xdr:colOff>
      <xdr:row>87</xdr:row>
      <xdr:rowOff>1828800</xdr:rowOff>
    </xdr:to>
    <xdr:pic>
      <xdr:nvPicPr>
        <xdr:cNvPr id="9372" name="MASTER SHEETPicture 365"/>
        <xdr:cNvPicPr>
          <a:picLocks noChangeAspect="1"/>
        </xdr:cNvPicPr>
      </xdr:nvPicPr>
      <xdr:blipFill>
        <a:blip xmlns:r="http://schemas.openxmlformats.org/officeDocument/2006/relationships" r:embed="rId85" cstate="print"/>
        <a:srcRect/>
        <a:stretch>
          <a:fillRect/>
        </a:stretch>
      </xdr:blipFill>
      <xdr:spPr bwMode="auto">
        <a:xfrm>
          <a:off x="16583025" y="91087575"/>
          <a:ext cx="1724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93</xdr:row>
      <xdr:rowOff>28575</xdr:rowOff>
    </xdr:from>
    <xdr:to>
      <xdr:col>10</xdr:col>
      <xdr:colOff>2133600</xdr:colOff>
      <xdr:row>93</xdr:row>
      <xdr:rowOff>1343025</xdr:rowOff>
    </xdr:to>
    <xdr:pic>
      <xdr:nvPicPr>
        <xdr:cNvPr id="9373" name="MASTER SHEETPicture 525"/>
        <xdr:cNvPicPr>
          <a:picLocks noChangeAspect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16583025" y="97488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95</xdr:row>
      <xdr:rowOff>28575</xdr:rowOff>
    </xdr:from>
    <xdr:to>
      <xdr:col>10</xdr:col>
      <xdr:colOff>2133600</xdr:colOff>
      <xdr:row>95</xdr:row>
      <xdr:rowOff>1266825</xdr:rowOff>
    </xdr:to>
    <xdr:pic>
      <xdr:nvPicPr>
        <xdr:cNvPr id="9374" name="MASTER SHEETPicture 653"/>
        <xdr:cNvPicPr>
          <a:picLocks/>
        </xdr:cNvPicPr>
      </xdr:nvPicPr>
      <xdr:blipFill>
        <a:blip xmlns:r="http://schemas.openxmlformats.org/officeDocument/2006/relationships" r:embed="rId87" cstate="print"/>
        <a:srcRect/>
        <a:stretch>
          <a:fillRect/>
        </a:stretch>
      </xdr:blipFill>
      <xdr:spPr bwMode="auto">
        <a:xfrm>
          <a:off x="16583025" y="99621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91</xdr:row>
      <xdr:rowOff>28575</xdr:rowOff>
    </xdr:from>
    <xdr:to>
      <xdr:col>10</xdr:col>
      <xdr:colOff>2133600</xdr:colOff>
      <xdr:row>91</xdr:row>
      <xdr:rowOff>1638300</xdr:rowOff>
    </xdr:to>
    <xdr:pic>
      <xdr:nvPicPr>
        <xdr:cNvPr id="9375" name="MASTER SHEETPicture 697"/>
        <xdr:cNvPicPr>
          <a:picLocks/>
        </xdr:cNvPicPr>
      </xdr:nvPicPr>
      <xdr:blipFill>
        <a:blip xmlns:r="http://schemas.openxmlformats.org/officeDocument/2006/relationships" r:embed="rId88" cstate="print"/>
        <a:srcRect/>
        <a:stretch>
          <a:fillRect/>
        </a:stretch>
      </xdr:blipFill>
      <xdr:spPr bwMode="auto">
        <a:xfrm>
          <a:off x="16583025" y="95354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96</xdr:row>
      <xdr:rowOff>28575</xdr:rowOff>
    </xdr:from>
    <xdr:to>
      <xdr:col>10</xdr:col>
      <xdr:colOff>2133600</xdr:colOff>
      <xdr:row>96</xdr:row>
      <xdr:rowOff>1543050</xdr:rowOff>
    </xdr:to>
    <xdr:pic>
      <xdr:nvPicPr>
        <xdr:cNvPr id="9376" name="MASTER SHEETPicture 378"/>
        <xdr:cNvPicPr>
          <a:picLocks noChangeAspect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16583025" y="100688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88</xdr:row>
      <xdr:rowOff>28575</xdr:rowOff>
    </xdr:from>
    <xdr:to>
      <xdr:col>10</xdr:col>
      <xdr:colOff>2133600</xdr:colOff>
      <xdr:row>88</xdr:row>
      <xdr:rowOff>866775</xdr:rowOff>
    </xdr:to>
    <xdr:pic>
      <xdr:nvPicPr>
        <xdr:cNvPr id="9377" name="MASTER SHEETPicture 522"/>
        <xdr:cNvPicPr>
          <a:picLocks noChangeAspect="1"/>
        </xdr:cNvPicPr>
      </xdr:nvPicPr>
      <xdr:blipFill>
        <a:blip xmlns:r="http://schemas.openxmlformats.org/officeDocument/2006/relationships" r:embed="rId90" cstate="print"/>
        <a:srcRect/>
        <a:stretch>
          <a:fillRect/>
        </a:stretch>
      </xdr:blipFill>
      <xdr:spPr bwMode="auto">
        <a:xfrm>
          <a:off x="16583025" y="92154375"/>
          <a:ext cx="21050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94</xdr:row>
      <xdr:rowOff>28575</xdr:rowOff>
    </xdr:from>
    <xdr:to>
      <xdr:col>10</xdr:col>
      <xdr:colOff>1847850</xdr:colOff>
      <xdr:row>94</xdr:row>
      <xdr:rowOff>1114425</xdr:rowOff>
    </xdr:to>
    <xdr:pic>
      <xdr:nvPicPr>
        <xdr:cNvPr id="9378" name="MASTER SHEETPicture 571"/>
        <xdr:cNvPicPr>
          <a:picLocks noChangeAspect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16583025" y="98555175"/>
          <a:ext cx="18192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97</xdr:row>
      <xdr:rowOff>28575</xdr:rowOff>
    </xdr:from>
    <xdr:to>
      <xdr:col>10</xdr:col>
      <xdr:colOff>2133600</xdr:colOff>
      <xdr:row>97</xdr:row>
      <xdr:rowOff>1343025</xdr:rowOff>
    </xdr:to>
    <xdr:pic>
      <xdr:nvPicPr>
        <xdr:cNvPr id="9379" name="MASTER SHEETPicture 235"/>
        <xdr:cNvPicPr>
          <a:picLocks noChangeAspect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16583025" y="101755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107</xdr:row>
      <xdr:rowOff>28575</xdr:rowOff>
    </xdr:from>
    <xdr:to>
      <xdr:col>10</xdr:col>
      <xdr:colOff>2133600</xdr:colOff>
      <xdr:row>107</xdr:row>
      <xdr:rowOff>1276350</xdr:rowOff>
    </xdr:to>
    <xdr:pic>
      <xdr:nvPicPr>
        <xdr:cNvPr id="9380" name="MASTER SHEETPicture 331"/>
        <xdr:cNvPicPr>
          <a:picLocks noChangeAspect="1"/>
        </xdr:cNvPicPr>
      </xdr:nvPicPr>
      <xdr:blipFill>
        <a:blip xmlns:r="http://schemas.openxmlformats.org/officeDocument/2006/relationships" r:embed="rId93" cstate="print"/>
        <a:srcRect/>
        <a:stretch>
          <a:fillRect/>
        </a:stretch>
      </xdr:blipFill>
      <xdr:spPr bwMode="auto">
        <a:xfrm>
          <a:off x="16583025" y="112423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98</xdr:row>
      <xdr:rowOff>28575</xdr:rowOff>
    </xdr:from>
    <xdr:to>
      <xdr:col>10</xdr:col>
      <xdr:colOff>1914525</xdr:colOff>
      <xdr:row>98</xdr:row>
      <xdr:rowOff>1876425</xdr:rowOff>
    </xdr:to>
    <xdr:pic>
      <xdr:nvPicPr>
        <xdr:cNvPr id="9381" name="MASTER SHEETPicture 339"/>
        <xdr:cNvPicPr>
          <a:picLocks noChangeAspect="1"/>
        </xdr:cNvPicPr>
      </xdr:nvPicPr>
      <xdr:blipFill>
        <a:blip xmlns:r="http://schemas.openxmlformats.org/officeDocument/2006/relationships" r:embed="rId94" cstate="print"/>
        <a:srcRect/>
        <a:stretch>
          <a:fillRect/>
        </a:stretch>
      </xdr:blipFill>
      <xdr:spPr bwMode="auto">
        <a:xfrm>
          <a:off x="16583025" y="102822375"/>
          <a:ext cx="18859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100</xdr:row>
      <xdr:rowOff>28575</xdr:rowOff>
    </xdr:from>
    <xdr:to>
      <xdr:col>10</xdr:col>
      <xdr:colOff>2133600</xdr:colOff>
      <xdr:row>100</xdr:row>
      <xdr:rowOff>771525</xdr:rowOff>
    </xdr:to>
    <xdr:pic>
      <xdr:nvPicPr>
        <xdr:cNvPr id="9382" name="MASTER SHEETPicture 347"/>
        <xdr:cNvPicPr>
          <a:picLocks noChangeAspect="1"/>
        </xdr:cNvPicPr>
      </xdr:nvPicPr>
      <xdr:blipFill>
        <a:blip xmlns:r="http://schemas.openxmlformats.org/officeDocument/2006/relationships" r:embed="rId95" cstate="print"/>
        <a:srcRect/>
        <a:stretch>
          <a:fillRect/>
        </a:stretch>
      </xdr:blipFill>
      <xdr:spPr bwMode="auto">
        <a:xfrm>
          <a:off x="16583025" y="104955975"/>
          <a:ext cx="21050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108</xdr:row>
      <xdr:rowOff>28575</xdr:rowOff>
    </xdr:from>
    <xdr:to>
      <xdr:col>10</xdr:col>
      <xdr:colOff>2133600</xdr:colOff>
      <xdr:row>108</xdr:row>
      <xdr:rowOff>1000125</xdr:rowOff>
    </xdr:to>
    <xdr:pic>
      <xdr:nvPicPr>
        <xdr:cNvPr id="9383" name="MASTER SHEETPicture 355"/>
        <xdr:cNvPicPr>
          <a:picLocks noChangeAspect="1"/>
        </xdr:cNvPicPr>
      </xdr:nvPicPr>
      <xdr:blipFill>
        <a:blip xmlns:r="http://schemas.openxmlformats.org/officeDocument/2006/relationships" r:embed="rId96" cstate="print"/>
        <a:srcRect/>
        <a:stretch>
          <a:fillRect/>
        </a:stretch>
      </xdr:blipFill>
      <xdr:spPr bwMode="auto">
        <a:xfrm>
          <a:off x="16583025" y="113490375"/>
          <a:ext cx="210502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99</xdr:row>
      <xdr:rowOff>28575</xdr:rowOff>
    </xdr:from>
    <xdr:to>
      <xdr:col>10</xdr:col>
      <xdr:colOff>2133600</xdr:colOff>
      <xdr:row>99</xdr:row>
      <xdr:rowOff>1590675</xdr:rowOff>
    </xdr:to>
    <xdr:pic>
      <xdr:nvPicPr>
        <xdr:cNvPr id="9384" name="MASTER SHEETPicture 395"/>
        <xdr:cNvPicPr>
          <a:picLocks noChangeAspect="1"/>
        </xdr:cNvPicPr>
      </xdr:nvPicPr>
      <xdr:blipFill>
        <a:blip xmlns:r="http://schemas.openxmlformats.org/officeDocument/2006/relationships" r:embed="rId97" cstate="print"/>
        <a:srcRect/>
        <a:stretch>
          <a:fillRect/>
        </a:stretch>
      </xdr:blipFill>
      <xdr:spPr bwMode="auto">
        <a:xfrm>
          <a:off x="16583025" y="103889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101</xdr:row>
      <xdr:rowOff>28575</xdr:rowOff>
    </xdr:from>
    <xdr:to>
      <xdr:col>10</xdr:col>
      <xdr:colOff>2133600</xdr:colOff>
      <xdr:row>101</xdr:row>
      <xdr:rowOff>1257300</xdr:rowOff>
    </xdr:to>
    <xdr:pic>
      <xdr:nvPicPr>
        <xdr:cNvPr id="9385" name="MASTER SHEETPicture 471"/>
        <xdr:cNvPicPr>
          <a:picLocks noChangeAspect="1"/>
        </xdr:cNvPicPr>
      </xdr:nvPicPr>
      <xdr:blipFill>
        <a:blip xmlns:r="http://schemas.openxmlformats.org/officeDocument/2006/relationships" r:embed="rId98" cstate="print"/>
        <a:srcRect/>
        <a:stretch>
          <a:fillRect/>
        </a:stretch>
      </xdr:blipFill>
      <xdr:spPr bwMode="auto">
        <a:xfrm>
          <a:off x="16583025" y="106022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103</xdr:row>
      <xdr:rowOff>28575</xdr:rowOff>
    </xdr:from>
    <xdr:to>
      <xdr:col>10</xdr:col>
      <xdr:colOff>2133600</xdr:colOff>
      <xdr:row>103</xdr:row>
      <xdr:rowOff>1543050</xdr:rowOff>
    </xdr:to>
    <xdr:pic>
      <xdr:nvPicPr>
        <xdr:cNvPr id="9386" name="MASTER SHEETPicture 521"/>
        <xdr:cNvPicPr>
          <a:picLocks noChangeAspect="1"/>
        </xdr:cNvPicPr>
      </xdr:nvPicPr>
      <xdr:blipFill>
        <a:blip xmlns:r="http://schemas.openxmlformats.org/officeDocument/2006/relationships" r:embed="rId99" cstate="print"/>
        <a:srcRect/>
        <a:stretch>
          <a:fillRect/>
        </a:stretch>
      </xdr:blipFill>
      <xdr:spPr bwMode="auto">
        <a:xfrm>
          <a:off x="16583025" y="108156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102</xdr:row>
      <xdr:rowOff>28575</xdr:rowOff>
    </xdr:from>
    <xdr:to>
      <xdr:col>10</xdr:col>
      <xdr:colOff>2133600</xdr:colOff>
      <xdr:row>102</xdr:row>
      <xdr:rowOff>1247775</xdr:rowOff>
    </xdr:to>
    <xdr:pic>
      <xdr:nvPicPr>
        <xdr:cNvPr id="9387" name="MASTER SHEETPicture 615"/>
        <xdr:cNvPicPr>
          <a:picLocks/>
        </xdr:cNvPicPr>
      </xdr:nvPicPr>
      <xdr:blipFill>
        <a:blip xmlns:r="http://schemas.openxmlformats.org/officeDocument/2006/relationships" r:embed="rId100" cstate="print"/>
        <a:srcRect/>
        <a:stretch>
          <a:fillRect/>
        </a:stretch>
      </xdr:blipFill>
      <xdr:spPr bwMode="auto">
        <a:xfrm>
          <a:off x="16583025" y="107089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106</xdr:row>
      <xdr:rowOff>28575</xdr:rowOff>
    </xdr:from>
    <xdr:to>
      <xdr:col>10</xdr:col>
      <xdr:colOff>1838325</xdr:colOff>
      <xdr:row>106</xdr:row>
      <xdr:rowOff>1419225</xdr:rowOff>
    </xdr:to>
    <xdr:pic>
      <xdr:nvPicPr>
        <xdr:cNvPr id="9388" name="MASTER SHEETPicture 645"/>
        <xdr:cNvPicPr>
          <a:picLocks/>
        </xdr:cNvPicPr>
      </xdr:nvPicPr>
      <xdr:blipFill>
        <a:blip xmlns:r="http://schemas.openxmlformats.org/officeDocument/2006/relationships" r:embed="rId101" cstate="print"/>
        <a:srcRect/>
        <a:stretch>
          <a:fillRect/>
        </a:stretch>
      </xdr:blipFill>
      <xdr:spPr bwMode="auto">
        <a:xfrm>
          <a:off x="16583025" y="111356775"/>
          <a:ext cx="18097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104</xdr:row>
      <xdr:rowOff>28575</xdr:rowOff>
    </xdr:from>
    <xdr:to>
      <xdr:col>10</xdr:col>
      <xdr:colOff>2133600</xdr:colOff>
      <xdr:row>104</xdr:row>
      <xdr:rowOff>1476375</xdr:rowOff>
    </xdr:to>
    <xdr:pic>
      <xdr:nvPicPr>
        <xdr:cNvPr id="9389" name="MASTER SHEETPicture 679"/>
        <xdr:cNvPicPr>
          <a:picLocks/>
        </xdr:cNvPicPr>
      </xdr:nvPicPr>
      <xdr:blipFill>
        <a:blip xmlns:r="http://schemas.openxmlformats.org/officeDocument/2006/relationships" r:embed="rId102" cstate="print"/>
        <a:srcRect/>
        <a:stretch>
          <a:fillRect/>
        </a:stretch>
      </xdr:blipFill>
      <xdr:spPr bwMode="auto">
        <a:xfrm>
          <a:off x="16583025" y="109223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105</xdr:row>
      <xdr:rowOff>28575</xdr:rowOff>
    </xdr:from>
    <xdr:to>
      <xdr:col>10</xdr:col>
      <xdr:colOff>1438275</xdr:colOff>
      <xdr:row>105</xdr:row>
      <xdr:rowOff>800100</xdr:rowOff>
    </xdr:to>
    <xdr:pic>
      <xdr:nvPicPr>
        <xdr:cNvPr id="9390" name="MASTER SHEETPicture 572"/>
        <xdr:cNvPicPr>
          <a:picLocks noChangeAspect="1"/>
        </xdr:cNvPicPr>
      </xdr:nvPicPr>
      <xdr:blipFill>
        <a:blip xmlns:r="http://schemas.openxmlformats.org/officeDocument/2006/relationships" r:embed="rId103" cstate="print"/>
        <a:srcRect/>
        <a:stretch>
          <a:fillRect/>
        </a:stretch>
      </xdr:blipFill>
      <xdr:spPr bwMode="auto">
        <a:xfrm>
          <a:off x="16583025" y="110289975"/>
          <a:ext cx="14097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110</xdr:row>
      <xdr:rowOff>28575</xdr:rowOff>
    </xdr:from>
    <xdr:to>
      <xdr:col>10</xdr:col>
      <xdr:colOff>2133600</xdr:colOff>
      <xdr:row>110</xdr:row>
      <xdr:rowOff>1000125</xdr:rowOff>
    </xdr:to>
    <xdr:pic>
      <xdr:nvPicPr>
        <xdr:cNvPr id="9391" name="MASTER SHEETPicture 323"/>
        <xdr:cNvPicPr>
          <a:picLocks noChangeAspect="1"/>
        </xdr:cNvPicPr>
      </xdr:nvPicPr>
      <xdr:blipFill>
        <a:blip xmlns:r="http://schemas.openxmlformats.org/officeDocument/2006/relationships" r:embed="rId104" cstate="print"/>
        <a:srcRect/>
        <a:stretch>
          <a:fillRect/>
        </a:stretch>
      </xdr:blipFill>
      <xdr:spPr bwMode="auto">
        <a:xfrm>
          <a:off x="16583025" y="115623975"/>
          <a:ext cx="210502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112</xdr:row>
      <xdr:rowOff>28575</xdr:rowOff>
    </xdr:from>
    <xdr:to>
      <xdr:col>10</xdr:col>
      <xdr:colOff>1114425</xdr:colOff>
      <xdr:row>112</xdr:row>
      <xdr:rowOff>1695450</xdr:rowOff>
    </xdr:to>
    <xdr:pic>
      <xdr:nvPicPr>
        <xdr:cNvPr id="9392" name="MASTER SHEETPicture 349"/>
        <xdr:cNvPicPr>
          <a:picLocks noChangeAspect="1"/>
        </xdr:cNvPicPr>
      </xdr:nvPicPr>
      <xdr:blipFill>
        <a:blip xmlns:r="http://schemas.openxmlformats.org/officeDocument/2006/relationships" r:embed="rId105" cstate="print"/>
        <a:srcRect/>
        <a:stretch>
          <a:fillRect/>
        </a:stretch>
      </xdr:blipFill>
      <xdr:spPr bwMode="auto">
        <a:xfrm>
          <a:off x="16583025" y="117757575"/>
          <a:ext cx="10858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111</xdr:row>
      <xdr:rowOff>28575</xdr:rowOff>
    </xdr:from>
    <xdr:to>
      <xdr:col>10</xdr:col>
      <xdr:colOff>2133600</xdr:colOff>
      <xdr:row>111</xdr:row>
      <xdr:rowOff>885825</xdr:rowOff>
    </xdr:to>
    <xdr:pic>
      <xdr:nvPicPr>
        <xdr:cNvPr id="9393" name="MASTER SHEETPicture 695"/>
        <xdr:cNvPicPr>
          <a:picLocks/>
        </xdr:cNvPicPr>
      </xdr:nvPicPr>
      <xdr:blipFill>
        <a:blip xmlns:r="http://schemas.openxmlformats.org/officeDocument/2006/relationships" r:embed="rId106" cstate="print"/>
        <a:srcRect/>
        <a:stretch>
          <a:fillRect/>
        </a:stretch>
      </xdr:blipFill>
      <xdr:spPr bwMode="auto">
        <a:xfrm>
          <a:off x="16583025" y="116690775"/>
          <a:ext cx="2105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109</xdr:row>
      <xdr:rowOff>28575</xdr:rowOff>
    </xdr:from>
    <xdr:to>
      <xdr:col>10</xdr:col>
      <xdr:colOff>1562100</xdr:colOff>
      <xdr:row>109</xdr:row>
      <xdr:rowOff>1914525</xdr:rowOff>
    </xdr:to>
    <xdr:pic>
      <xdr:nvPicPr>
        <xdr:cNvPr id="9394" name="MASTER SHEETPicture 520"/>
        <xdr:cNvPicPr>
          <a:picLocks noChangeAspect="1"/>
        </xdr:cNvPicPr>
      </xdr:nvPicPr>
      <xdr:blipFill>
        <a:blip xmlns:r="http://schemas.openxmlformats.org/officeDocument/2006/relationships" r:embed="rId107" cstate="print"/>
        <a:srcRect/>
        <a:stretch>
          <a:fillRect/>
        </a:stretch>
      </xdr:blipFill>
      <xdr:spPr bwMode="auto">
        <a:xfrm>
          <a:off x="16583025" y="114557175"/>
          <a:ext cx="15335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113</xdr:row>
      <xdr:rowOff>28575</xdr:rowOff>
    </xdr:from>
    <xdr:to>
      <xdr:col>10</xdr:col>
      <xdr:colOff>2133600</xdr:colOff>
      <xdr:row>113</xdr:row>
      <xdr:rowOff>1914525</xdr:rowOff>
    </xdr:to>
    <xdr:pic>
      <xdr:nvPicPr>
        <xdr:cNvPr id="9395" name="MASTER SHEETPicture 380"/>
        <xdr:cNvPicPr>
          <a:picLocks noChangeAspect="1"/>
        </xdr:cNvPicPr>
      </xdr:nvPicPr>
      <xdr:blipFill>
        <a:blip xmlns:r="http://schemas.openxmlformats.org/officeDocument/2006/relationships" r:embed="rId108" cstate="print"/>
        <a:srcRect/>
        <a:stretch>
          <a:fillRect/>
        </a:stretch>
      </xdr:blipFill>
      <xdr:spPr bwMode="auto">
        <a:xfrm>
          <a:off x="16583025" y="118824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114</xdr:row>
      <xdr:rowOff>28575</xdr:rowOff>
    </xdr:from>
    <xdr:to>
      <xdr:col>10</xdr:col>
      <xdr:colOff>2066925</xdr:colOff>
      <xdr:row>114</xdr:row>
      <xdr:rowOff>1609725</xdr:rowOff>
    </xdr:to>
    <xdr:pic>
      <xdr:nvPicPr>
        <xdr:cNvPr id="9396" name="MASTER SHEETPicture 681"/>
        <xdr:cNvPicPr>
          <a:picLocks/>
        </xdr:cNvPicPr>
      </xdr:nvPicPr>
      <xdr:blipFill>
        <a:blip xmlns:r="http://schemas.openxmlformats.org/officeDocument/2006/relationships" r:embed="rId109" cstate="print"/>
        <a:srcRect/>
        <a:stretch>
          <a:fillRect/>
        </a:stretch>
      </xdr:blipFill>
      <xdr:spPr bwMode="auto">
        <a:xfrm>
          <a:off x="16583025" y="119891175"/>
          <a:ext cx="20383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115</xdr:row>
      <xdr:rowOff>28575</xdr:rowOff>
    </xdr:from>
    <xdr:to>
      <xdr:col>10</xdr:col>
      <xdr:colOff>2133600</xdr:colOff>
      <xdr:row>115</xdr:row>
      <xdr:rowOff>952500</xdr:rowOff>
    </xdr:to>
    <xdr:pic>
      <xdr:nvPicPr>
        <xdr:cNvPr id="9397" name="MASTER SHEETPicture 573"/>
        <xdr:cNvPicPr>
          <a:picLocks noChangeAspect="1"/>
        </xdr:cNvPicPr>
      </xdr:nvPicPr>
      <xdr:blipFill>
        <a:blip xmlns:r="http://schemas.openxmlformats.org/officeDocument/2006/relationships" r:embed="rId110" cstate="print"/>
        <a:srcRect/>
        <a:stretch>
          <a:fillRect/>
        </a:stretch>
      </xdr:blipFill>
      <xdr:spPr bwMode="auto">
        <a:xfrm>
          <a:off x="16583025" y="120957975"/>
          <a:ext cx="2105025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117</xdr:row>
      <xdr:rowOff>28575</xdr:rowOff>
    </xdr:from>
    <xdr:to>
      <xdr:col>10</xdr:col>
      <xdr:colOff>2133600</xdr:colOff>
      <xdr:row>117</xdr:row>
      <xdr:rowOff>1343025</xdr:rowOff>
    </xdr:to>
    <xdr:pic>
      <xdr:nvPicPr>
        <xdr:cNvPr id="9398" name="MASTER SHEETPicture 315"/>
        <xdr:cNvPicPr>
          <a:picLocks noChangeAspect="1"/>
        </xdr:cNvPicPr>
      </xdr:nvPicPr>
      <xdr:blipFill>
        <a:blip xmlns:r="http://schemas.openxmlformats.org/officeDocument/2006/relationships" r:embed="rId111" cstate="print"/>
        <a:srcRect/>
        <a:stretch>
          <a:fillRect/>
        </a:stretch>
      </xdr:blipFill>
      <xdr:spPr bwMode="auto">
        <a:xfrm>
          <a:off x="16583025" y="123091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119</xdr:row>
      <xdr:rowOff>28575</xdr:rowOff>
    </xdr:from>
    <xdr:to>
      <xdr:col>10</xdr:col>
      <xdr:colOff>2000250</xdr:colOff>
      <xdr:row>119</xdr:row>
      <xdr:rowOff>1514475</xdr:rowOff>
    </xdr:to>
    <xdr:pic>
      <xdr:nvPicPr>
        <xdr:cNvPr id="9399" name="MASTER SHEETPicture 325"/>
        <xdr:cNvPicPr>
          <a:picLocks noChangeAspect="1"/>
        </xdr:cNvPicPr>
      </xdr:nvPicPr>
      <xdr:blipFill>
        <a:blip xmlns:r="http://schemas.openxmlformats.org/officeDocument/2006/relationships" r:embed="rId112" cstate="print"/>
        <a:srcRect/>
        <a:stretch>
          <a:fillRect/>
        </a:stretch>
      </xdr:blipFill>
      <xdr:spPr bwMode="auto">
        <a:xfrm>
          <a:off x="16583025" y="125225175"/>
          <a:ext cx="19716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118</xdr:row>
      <xdr:rowOff>28575</xdr:rowOff>
    </xdr:from>
    <xdr:to>
      <xdr:col>10</xdr:col>
      <xdr:colOff>1647825</xdr:colOff>
      <xdr:row>118</xdr:row>
      <xdr:rowOff>1866900</xdr:rowOff>
    </xdr:to>
    <xdr:pic>
      <xdr:nvPicPr>
        <xdr:cNvPr id="9400" name="MASTER SHEETPicture 357"/>
        <xdr:cNvPicPr>
          <a:picLocks noChangeAspect="1"/>
        </xdr:cNvPicPr>
      </xdr:nvPicPr>
      <xdr:blipFill>
        <a:blip xmlns:r="http://schemas.openxmlformats.org/officeDocument/2006/relationships" r:embed="rId113" cstate="print"/>
        <a:srcRect/>
        <a:stretch>
          <a:fillRect/>
        </a:stretch>
      </xdr:blipFill>
      <xdr:spPr bwMode="auto">
        <a:xfrm>
          <a:off x="16583025" y="124158375"/>
          <a:ext cx="16192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120</xdr:row>
      <xdr:rowOff>28575</xdr:rowOff>
    </xdr:from>
    <xdr:to>
      <xdr:col>10</xdr:col>
      <xdr:colOff>1238250</xdr:colOff>
      <xdr:row>120</xdr:row>
      <xdr:rowOff>1809750</xdr:rowOff>
    </xdr:to>
    <xdr:pic>
      <xdr:nvPicPr>
        <xdr:cNvPr id="9401" name="MASTER SHEETPicture 393"/>
        <xdr:cNvPicPr>
          <a:picLocks noChangeAspect="1"/>
        </xdr:cNvPicPr>
      </xdr:nvPicPr>
      <xdr:blipFill>
        <a:blip xmlns:r="http://schemas.openxmlformats.org/officeDocument/2006/relationships" r:embed="rId114" cstate="print"/>
        <a:srcRect/>
        <a:stretch>
          <a:fillRect/>
        </a:stretch>
      </xdr:blipFill>
      <xdr:spPr bwMode="auto">
        <a:xfrm>
          <a:off x="16583025" y="126291975"/>
          <a:ext cx="12096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116</xdr:row>
      <xdr:rowOff>28575</xdr:rowOff>
    </xdr:from>
    <xdr:to>
      <xdr:col>10</xdr:col>
      <xdr:colOff>1524000</xdr:colOff>
      <xdr:row>116</xdr:row>
      <xdr:rowOff>1495425</xdr:rowOff>
    </xdr:to>
    <xdr:pic>
      <xdr:nvPicPr>
        <xdr:cNvPr id="9402" name="MASTER SHEETPicture 643"/>
        <xdr:cNvPicPr>
          <a:picLocks/>
        </xdr:cNvPicPr>
      </xdr:nvPicPr>
      <xdr:blipFill>
        <a:blip xmlns:r="http://schemas.openxmlformats.org/officeDocument/2006/relationships" r:embed="rId115" cstate="print"/>
        <a:srcRect/>
        <a:stretch>
          <a:fillRect/>
        </a:stretch>
      </xdr:blipFill>
      <xdr:spPr bwMode="auto">
        <a:xfrm>
          <a:off x="16583025" y="122024775"/>
          <a:ext cx="14954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121</xdr:row>
      <xdr:rowOff>28575</xdr:rowOff>
    </xdr:from>
    <xdr:to>
      <xdr:col>10</xdr:col>
      <xdr:colOff>1495425</xdr:colOff>
      <xdr:row>121</xdr:row>
      <xdr:rowOff>1285875</xdr:rowOff>
    </xdr:to>
    <xdr:pic>
      <xdr:nvPicPr>
        <xdr:cNvPr id="9403" name="MASTER SHEETPicture 689"/>
        <xdr:cNvPicPr>
          <a:picLocks/>
        </xdr:cNvPicPr>
      </xdr:nvPicPr>
      <xdr:blipFill>
        <a:blip xmlns:r="http://schemas.openxmlformats.org/officeDocument/2006/relationships" r:embed="rId116" cstate="print"/>
        <a:srcRect/>
        <a:stretch>
          <a:fillRect/>
        </a:stretch>
      </xdr:blipFill>
      <xdr:spPr bwMode="auto">
        <a:xfrm>
          <a:off x="16583025" y="127358775"/>
          <a:ext cx="14668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122</xdr:row>
      <xdr:rowOff>28575</xdr:rowOff>
    </xdr:from>
    <xdr:to>
      <xdr:col>10</xdr:col>
      <xdr:colOff>2133600</xdr:colOff>
      <xdr:row>122</xdr:row>
      <xdr:rowOff>914400</xdr:rowOff>
    </xdr:to>
    <xdr:pic>
      <xdr:nvPicPr>
        <xdr:cNvPr id="9404" name="MASTER SHEETPicture 49"/>
        <xdr:cNvPicPr>
          <a:picLocks noChangeAspect="1"/>
        </xdr:cNvPicPr>
      </xdr:nvPicPr>
      <xdr:blipFill>
        <a:blip xmlns:r="http://schemas.openxmlformats.org/officeDocument/2006/relationships" r:embed="rId117" cstate="print"/>
        <a:srcRect/>
        <a:stretch>
          <a:fillRect/>
        </a:stretch>
      </xdr:blipFill>
      <xdr:spPr bwMode="auto">
        <a:xfrm>
          <a:off x="16583025" y="128425575"/>
          <a:ext cx="21050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123</xdr:row>
      <xdr:rowOff>28575</xdr:rowOff>
    </xdr:from>
    <xdr:to>
      <xdr:col>10</xdr:col>
      <xdr:colOff>1952625</xdr:colOff>
      <xdr:row>123</xdr:row>
      <xdr:rowOff>828675</xdr:rowOff>
    </xdr:to>
    <xdr:pic>
      <xdr:nvPicPr>
        <xdr:cNvPr id="9405" name="MASTER SHEETPicture 382"/>
        <xdr:cNvPicPr>
          <a:picLocks noChangeAspect="1"/>
        </xdr:cNvPicPr>
      </xdr:nvPicPr>
      <xdr:blipFill>
        <a:blip xmlns:r="http://schemas.openxmlformats.org/officeDocument/2006/relationships" r:embed="rId118" cstate="print"/>
        <a:srcRect/>
        <a:stretch>
          <a:fillRect/>
        </a:stretch>
      </xdr:blipFill>
      <xdr:spPr bwMode="auto">
        <a:xfrm>
          <a:off x="16583025" y="129492375"/>
          <a:ext cx="192405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126</xdr:row>
      <xdr:rowOff>28575</xdr:rowOff>
    </xdr:from>
    <xdr:to>
      <xdr:col>10</xdr:col>
      <xdr:colOff>1057275</xdr:colOff>
      <xdr:row>126</xdr:row>
      <xdr:rowOff>1028700</xdr:rowOff>
    </xdr:to>
    <xdr:pic>
      <xdr:nvPicPr>
        <xdr:cNvPr id="9406" name="MASTER SHEETPicture 647"/>
        <xdr:cNvPicPr>
          <a:picLocks/>
        </xdr:cNvPicPr>
      </xdr:nvPicPr>
      <xdr:blipFill>
        <a:blip xmlns:r="http://schemas.openxmlformats.org/officeDocument/2006/relationships" r:embed="rId119" cstate="print"/>
        <a:srcRect/>
        <a:stretch>
          <a:fillRect/>
        </a:stretch>
      </xdr:blipFill>
      <xdr:spPr bwMode="auto">
        <a:xfrm>
          <a:off x="16583025" y="132692775"/>
          <a:ext cx="102870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125</xdr:row>
      <xdr:rowOff>28575</xdr:rowOff>
    </xdr:from>
    <xdr:to>
      <xdr:col>10</xdr:col>
      <xdr:colOff>2133600</xdr:colOff>
      <xdr:row>125</xdr:row>
      <xdr:rowOff>1543050</xdr:rowOff>
    </xdr:to>
    <xdr:pic>
      <xdr:nvPicPr>
        <xdr:cNvPr id="9407" name="MASTER SHEETPicture 651"/>
        <xdr:cNvPicPr>
          <a:picLocks/>
        </xdr:cNvPicPr>
      </xdr:nvPicPr>
      <xdr:blipFill>
        <a:blip xmlns:r="http://schemas.openxmlformats.org/officeDocument/2006/relationships" r:embed="rId120" cstate="print"/>
        <a:srcRect/>
        <a:stretch>
          <a:fillRect/>
        </a:stretch>
      </xdr:blipFill>
      <xdr:spPr bwMode="auto">
        <a:xfrm>
          <a:off x="16583025" y="131625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124</xdr:row>
      <xdr:rowOff>28575</xdr:rowOff>
    </xdr:from>
    <xdr:to>
      <xdr:col>10</xdr:col>
      <xdr:colOff>2133600</xdr:colOff>
      <xdr:row>124</xdr:row>
      <xdr:rowOff>1114425</xdr:rowOff>
    </xdr:to>
    <xdr:pic>
      <xdr:nvPicPr>
        <xdr:cNvPr id="9408" name="MASTER SHEETPicture 186"/>
        <xdr:cNvPicPr>
          <a:picLocks noChangeAspect="1"/>
        </xdr:cNvPicPr>
      </xdr:nvPicPr>
      <xdr:blipFill>
        <a:blip xmlns:r="http://schemas.openxmlformats.org/officeDocument/2006/relationships" r:embed="rId121" cstate="print"/>
        <a:srcRect/>
        <a:stretch>
          <a:fillRect/>
        </a:stretch>
      </xdr:blipFill>
      <xdr:spPr bwMode="auto">
        <a:xfrm>
          <a:off x="16583025" y="130559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127</xdr:row>
      <xdr:rowOff>28575</xdr:rowOff>
    </xdr:from>
    <xdr:to>
      <xdr:col>10</xdr:col>
      <xdr:colOff>2133600</xdr:colOff>
      <xdr:row>127</xdr:row>
      <xdr:rowOff>1457325</xdr:rowOff>
    </xdr:to>
    <xdr:pic>
      <xdr:nvPicPr>
        <xdr:cNvPr id="9409" name="MASTER SHEETPicture 333"/>
        <xdr:cNvPicPr>
          <a:picLocks noChangeAspect="1"/>
        </xdr:cNvPicPr>
      </xdr:nvPicPr>
      <xdr:blipFill>
        <a:blip xmlns:r="http://schemas.openxmlformats.org/officeDocument/2006/relationships" r:embed="rId122" cstate="print"/>
        <a:srcRect/>
        <a:stretch>
          <a:fillRect/>
        </a:stretch>
      </xdr:blipFill>
      <xdr:spPr bwMode="auto">
        <a:xfrm>
          <a:off x="16583025" y="133759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131</xdr:row>
      <xdr:rowOff>28575</xdr:rowOff>
    </xdr:from>
    <xdr:to>
      <xdr:col>10</xdr:col>
      <xdr:colOff>1447800</xdr:colOff>
      <xdr:row>131</xdr:row>
      <xdr:rowOff>1552575</xdr:rowOff>
    </xdr:to>
    <xdr:pic>
      <xdr:nvPicPr>
        <xdr:cNvPr id="9410" name="MASTER SHEETPicture 237"/>
        <xdr:cNvPicPr>
          <a:picLocks noChangeAspect="1"/>
        </xdr:cNvPicPr>
      </xdr:nvPicPr>
      <xdr:blipFill>
        <a:blip xmlns:r="http://schemas.openxmlformats.org/officeDocument/2006/relationships" r:embed="rId123" cstate="print"/>
        <a:srcRect/>
        <a:stretch>
          <a:fillRect/>
        </a:stretch>
      </xdr:blipFill>
      <xdr:spPr bwMode="auto">
        <a:xfrm>
          <a:off x="16583025" y="138026775"/>
          <a:ext cx="1419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130</xdr:row>
      <xdr:rowOff>28575</xdr:rowOff>
    </xdr:from>
    <xdr:to>
      <xdr:col>10</xdr:col>
      <xdr:colOff>2038350</xdr:colOff>
      <xdr:row>130</xdr:row>
      <xdr:rowOff>1143000</xdr:rowOff>
    </xdr:to>
    <xdr:pic>
      <xdr:nvPicPr>
        <xdr:cNvPr id="9411" name="MASTER SHEETPicture 327"/>
        <xdr:cNvPicPr>
          <a:picLocks noChangeAspect="1"/>
        </xdr:cNvPicPr>
      </xdr:nvPicPr>
      <xdr:blipFill>
        <a:blip xmlns:r="http://schemas.openxmlformats.org/officeDocument/2006/relationships" r:embed="rId124" cstate="print"/>
        <a:srcRect/>
        <a:stretch>
          <a:fillRect/>
        </a:stretch>
      </xdr:blipFill>
      <xdr:spPr bwMode="auto">
        <a:xfrm>
          <a:off x="16583025" y="136959975"/>
          <a:ext cx="20097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132</xdr:row>
      <xdr:rowOff>28575</xdr:rowOff>
    </xdr:from>
    <xdr:to>
      <xdr:col>10</xdr:col>
      <xdr:colOff>1257300</xdr:colOff>
      <xdr:row>132</xdr:row>
      <xdr:rowOff>1724025</xdr:rowOff>
    </xdr:to>
    <xdr:pic>
      <xdr:nvPicPr>
        <xdr:cNvPr id="9412" name="MASTER SHEETPicture 337"/>
        <xdr:cNvPicPr>
          <a:picLocks noChangeAspect="1"/>
        </xdr:cNvPicPr>
      </xdr:nvPicPr>
      <xdr:blipFill>
        <a:blip xmlns:r="http://schemas.openxmlformats.org/officeDocument/2006/relationships" r:embed="rId125" cstate="print"/>
        <a:srcRect/>
        <a:stretch>
          <a:fillRect/>
        </a:stretch>
      </xdr:blipFill>
      <xdr:spPr bwMode="auto">
        <a:xfrm>
          <a:off x="16583025" y="139093575"/>
          <a:ext cx="1228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128</xdr:row>
      <xdr:rowOff>28575</xdr:rowOff>
    </xdr:from>
    <xdr:to>
      <xdr:col>10</xdr:col>
      <xdr:colOff>2133600</xdr:colOff>
      <xdr:row>128</xdr:row>
      <xdr:rowOff>1162050</xdr:rowOff>
    </xdr:to>
    <xdr:pic>
      <xdr:nvPicPr>
        <xdr:cNvPr id="9413" name="MASTER SHEETPicture 353"/>
        <xdr:cNvPicPr>
          <a:picLocks noChangeAspect="1"/>
        </xdr:cNvPicPr>
      </xdr:nvPicPr>
      <xdr:blipFill>
        <a:blip xmlns:r="http://schemas.openxmlformats.org/officeDocument/2006/relationships" r:embed="rId126" cstate="print"/>
        <a:srcRect/>
        <a:stretch>
          <a:fillRect/>
        </a:stretch>
      </xdr:blipFill>
      <xdr:spPr bwMode="auto">
        <a:xfrm>
          <a:off x="16583025" y="134826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129</xdr:row>
      <xdr:rowOff>28575</xdr:rowOff>
    </xdr:from>
    <xdr:to>
      <xdr:col>10</xdr:col>
      <xdr:colOff>2133600</xdr:colOff>
      <xdr:row>129</xdr:row>
      <xdr:rowOff>1114425</xdr:rowOff>
    </xdr:to>
    <xdr:pic>
      <xdr:nvPicPr>
        <xdr:cNvPr id="9414" name="MASTER SHEETPicture 369"/>
        <xdr:cNvPicPr>
          <a:picLocks noChangeAspect="1"/>
        </xdr:cNvPicPr>
      </xdr:nvPicPr>
      <xdr:blipFill>
        <a:blip xmlns:r="http://schemas.openxmlformats.org/officeDocument/2006/relationships" r:embed="rId127" cstate="print"/>
        <a:srcRect/>
        <a:stretch>
          <a:fillRect/>
        </a:stretch>
      </xdr:blipFill>
      <xdr:spPr bwMode="auto">
        <a:xfrm>
          <a:off x="16583025" y="135893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134</xdr:row>
      <xdr:rowOff>28575</xdr:rowOff>
    </xdr:from>
    <xdr:to>
      <xdr:col>10</xdr:col>
      <xdr:colOff>1409700</xdr:colOff>
      <xdr:row>134</xdr:row>
      <xdr:rowOff>542925</xdr:rowOff>
    </xdr:to>
    <xdr:pic>
      <xdr:nvPicPr>
        <xdr:cNvPr id="9415" name="MASTER SHEETPicture 707"/>
        <xdr:cNvPicPr>
          <a:picLocks/>
        </xdr:cNvPicPr>
      </xdr:nvPicPr>
      <xdr:blipFill>
        <a:blip xmlns:r="http://schemas.openxmlformats.org/officeDocument/2006/relationships" r:embed="rId128" cstate="print"/>
        <a:srcRect/>
        <a:stretch>
          <a:fillRect/>
        </a:stretch>
      </xdr:blipFill>
      <xdr:spPr bwMode="auto">
        <a:xfrm>
          <a:off x="16583025" y="141227175"/>
          <a:ext cx="13811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133</xdr:row>
      <xdr:rowOff>28575</xdr:rowOff>
    </xdr:from>
    <xdr:to>
      <xdr:col>10</xdr:col>
      <xdr:colOff>2133600</xdr:colOff>
      <xdr:row>133</xdr:row>
      <xdr:rowOff>3943350</xdr:rowOff>
    </xdr:to>
    <xdr:pic>
      <xdr:nvPicPr>
        <xdr:cNvPr id="9416" name="MASTER SHEETPicture 189"/>
        <xdr:cNvPicPr>
          <a:picLocks noChangeAspect="1"/>
        </xdr:cNvPicPr>
      </xdr:nvPicPr>
      <xdr:blipFill>
        <a:blip xmlns:r="http://schemas.openxmlformats.org/officeDocument/2006/relationships" r:embed="rId129" cstate="print"/>
        <a:srcRect/>
        <a:stretch>
          <a:fillRect/>
        </a:stretch>
      </xdr:blipFill>
      <xdr:spPr bwMode="auto">
        <a:xfrm>
          <a:off x="16583025" y="140160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136</xdr:row>
      <xdr:rowOff>28575</xdr:rowOff>
    </xdr:from>
    <xdr:to>
      <xdr:col>10</xdr:col>
      <xdr:colOff>2133600</xdr:colOff>
      <xdr:row>136</xdr:row>
      <xdr:rowOff>1171575</xdr:rowOff>
    </xdr:to>
    <xdr:pic>
      <xdr:nvPicPr>
        <xdr:cNvPr id="9417" name="MASTER SHEETPicture 639"/>
        <xdr:cNvPicPr>
          <a:picLocks/>
        </xdr:cNvPicPr>
      </xdr:nvPicPr>
      <xdr:blipFill>
        <a:blip xmlns:r="http://schemas.openxmlformats.org/officeDocument/2006/relationships" r:embed="rId130" cstate="print"/>
        <a:srcRect/>
        <a:stretch>
          <a:fillRect/>
        </a:stretch>
      </xdr:blipFill>
      <xdr:spPr bwMode="auto">
        <a:xfrm>
          <a:off x="16583025" y="143360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137</xdr:row>
      <xdr:rowOff>28575</xdr:rowOff>
    </xdr:from>
    <xdr:to>
      <xdr:col>10</xdr:col>
      <xdr:colOff>2133600</xdr:colOff>
      <xdr:row>137</xdr:row>
      <xdr:rowOff>800100</xdr:rowOff>
    </xdr:to>
    <xdr:pic>
      <xdr:nvPicPr>
        <xdr:cNvPr id="9418" name="MASTER SHEETPicture 359"/>
        <xdr:cNvPicPr>
          <a:picLocks noChangeAspect="1"/>
        </xdr:cNvPicPr>
      </xdr:nvPicPr>
      <xdr:blipFill>
        <a:blip xmlns:r="http://schemas.openxmlformats.org/officeDocument/2006/relationships" r:embed="rId131" cstate="print"/>
        <a:srcRect/>
        <a:stretch>
          <a:fillRect/>
        </a:stretch>
      </xdr:blipFill>
      <xdr:spPr bwMode="auto">
        <a:xfrm>
          <a:off x="16583025" y="144427575"/>
          <a:ext cx="210502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138</xdr:row>
      <xdr:rowOff>28575</xdr:rowOff>
    </xdr:from>
    <xdr:to>
      <xdr:col>10</xdr:col>
      <xdr:colOff>2133600</xdr:colOff>
      <xdr:row>138</xdr:row>
      <xdr:rowOff>1524000</xdr:rowOff>
    </xdr:to>
    <xdr:pic>
      <xdr:nvPicPr>
        <xdr:cNvPr id="9419" name="MASTER SHEETPicture 517"/>
        <xdr:cNvPicPr>
          <a:picLocks noChangeAspect="1"/>
        </xdr:cNvPicPr>
      </xdr:nvPicPr>
      <xdr:blipFill>
        <a:blip xmlns:r="http://schemas.openxmlformats.org/officeDocument/2006/relationships" r:embed="rId132" cstate="print"/>
        <a:srcRect/>
        <a:stretch>
          <a:fillRect/>
        </a:stretch>
      </xdr:blipFill>
      <xdr:spPr bwMode="auto">
        <a:xfrm>
          <a:off x="16583025" y="145494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139</xdr:row>
      <xdr:rowOff>28575</xdr:rowOff>
    </xdr:from>
    <xdr:to>
      <xdr:col>10</xdr:col>
      <xdr:colOff>2133600</xdr:colOff>
      <xdr:row>139</xdr:row>
      <xdr:rowOff>885825</xdr:rowOff>
    </xdr:to>
    <xdr:pic>
      <xdr:nvPicPr>
        <xdr:cNvPr id="9420" name="MASTER SHEETPicture 367"/>
        <xdr:cNvPicPr>
          <a:picLocks noChangeAspect="1"/>
        </xdr:cNvPicPr>
      </xdr:nvPicPr>
      <xdr:blipFill>
        <a:blip xmlns:r="http://schemas.openxmlformats.org/officeDocument/2006/relationships" r:embed="rId133" cstate="print"/>
        <a:srcRect/>
        <a:stretch>
          <a:fillRect/>
        </a:stretch>
      </xdr:blipFill>
      <xdr:spPr bwMode="auto">
        <a:xfrm>
          <a:off x="16583025" y="146561175"/>
          <a:ext cx="2105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142</xdr:row>
      <xdr:rowOff>28575</xdr:rowOff>
    </xdr:from>
    <xdr:to>
      <xdr:col>10</xdr:col>
      <xdr:colOff>1238250</xdr:colOff>
      <xdr:row>142</xdr:row>
      <xdr:rowOff>942975</xdr:rowOff>
    </xdr:to>
    <xdr:pic>
      <xdr:nvPicPr>
        <xdr:cNvPr id="9421" name="MASTER SHEETPicture 17"/>
        <xdr:cNvPicPr>
          <a:picLocks noChangeAspect="1"/>
        </xdr:cNvPicPr>
      </xdr:nvPicPr>
      <xdr:blipFill>
        <a:blip xmlns:r="http://schemas.openxmlformats.org/officeDocument/2006/relationships" r:embed="rId134" cstate="print"/>
        <a:srcRect/>
        <a:stretch>
          <a:fillRect/>
        </a:stretch>
      </xdr:blipFill>
      <xdr:spPr bwMode="auto">
        <a:xfrm>
          <a:off x="16583025" y="149761575"/>
          <a:ext cx="120967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140</xdr:row>
      <xdr:rowOff>28575</xdr:rowOff>
    </xdr:from>
    <xdr:to>
      <xdr:col>10</xdr:col>
      <xdr:colOff>2133600</xdr:colOff>
      <xdr:row>140</xdr:row>
      <xdr:rowOff>1323975</xdr:rowOff>
    </xdr:to>
    <xdr:pic>
      <xdr:nvPicPr>
        <xdr:cNvPr id="9422" name="MASTER SHEETPicture 351"/>
        <xdr:cNvPicPr>
          <a:picLocks noChangeAspect="1"/>
        </xdr:cNvPicPr>
      </xdr:nvPicPr>
      <xdr:blipFill>
        <a:blip xmlns:r="http://schemas.openxmlformats.org/officeDocument/2006/relationships" r:embed="rId135" cstate="print"/>
        <a:srcRect/>
        <a:stretch>
          <a:fillRect/>
        </a:stretch>
      </xdr:blipFill>
      <xdr:spPr bwMode="auto">
        <a:xfrm>
          <a:off x="16583025" y="147627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141</xdr:row>
      <xdr:rowOff>28575</xdr:rowOff>
    </xdr:from>
    <xdr:to>
      <xdr:col>10</xdr:col>
      <xdr:colOff>1800225</xdr:colOff>
      <xdr:row>141</xdr:row>
      <xdr:rowOff>1838325</xdr:rowOff>
    </xdr:to>
    <xdr:pic>
      <xdr:nvPicPr>
        <xdr:cNvPr id="9423" name="MASTER SHEETPicture 524"/>
        <xdr:cNvPicPr>
          <a:picLocks noChangeAspect="1"/>
        </xdr:cNvPicPr>
      </xdr:nvPicPr>
      <xdr:blipFill>
        <a:blip xmlns:r="http://schemas.openxmlformats.org/officeDocument/2006/relationships" r:embed="rId136" cstate="print"/>
        <a:srcRect/>
        <a:stretch>
          <a:fillRect/>
        </a:stretch>
      </xdr:blipFill>
      <xdr:spPr bwMode="auto">
        <a:xfrm>
          <a:off x="16583025" y="148694775"/>
          <a:ext cx="17716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143</xdr:row>
      <xdr:rowOff>28575</xdr:rowOff>
    </xdr:from>
    <xdr:to>
      <xdr:col>10</xdr:col>
      <xdr:colOff>1628775</xdr:colOff>
      <xdr:row>143</xdr:row>
      <xdr:rowOff>1504950</xdr:rowOff>
    </xdr:to>
    <xdr:pic>
      <xdr:nvPicPr>
        <xdr:cNvPr id="9424" name="MASTER SHEETPicture 190"/>
        <xdr:cNvPicPr>
          <a:picLocks noChangeAspect="1"/>
        </xdr:cNvPicPr>
      </xdr:nvPicPr>
      <xdr:blipFill>
        <a:blip xmlns:r="http://schemas.openxmlformats.org/officeDocument/2006/relationships" r:embed="rId137" cstate="print"/>
        <a:srcRect/>
        <a:stretch>
          <a:fillRect/>
        </a:stretch>
      </xdr:blipFill>
      <xdr:spPr bwMode="auto">
        <a:xfrm>
          <a:off x="16583025" y="150828375"/>
          <a:ext cx="16002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144</xdr:row>
      <xdr:rowOff>28575</xdr:rowOff>
    </xdr:from>
    <xdr:to>
      <xdr:col>10</xdr:col>
      <xdr:colOff>1838325</xdr:colOff>
      <xdr:row>144</xdr:row>
      <xdr:rowOff>914400</xdr:rowOff>
    </xdr:to>
    <xdr:pic>
      <xdr:nvPicPr>
        <xdr:cNvPr id="9425" name="MASTER SHEETPicture 191"/>
        <xdr:cNvPicPr>
          <a:picLocks noChangeAspect="1"/>
        </xdr:cNvPicPr>
      </xdr:nvPicPr>
      <xdr:blipFill>
        <a:blip xmlns:r="http://schemas.openxmlformats.org/officeDocument/2006/relationships" r:embed="rId138" cstate="print"/>
        <a:srcRect/>
        <a:stretch>
          <a:fillRect/>
        </a:stretch>
      </xdr:blipFill>
      <xdr:spPr bwMode="auto">
        <a:xfrm>
          <a:off x="16583025" y="151895175"/>
          <a:ext cx="18097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149</xdr:row>
      <xdr:rowOff>28575</xdr:rowOff>
    </xdr:from>
    <xdr:to>
      <xdr:col>10</xdr:col>
      <xdr:colOff>1666875</xdr:colOff>
      <xdr:row>149</xdr:row>
      <xdr:rowOff>1228725</xdr:rowOff>
    </xdr:to>
    <xdr:pic>
      <xdr:nvPicPr>
        <xdr:cNvPr id="9426" name="MASTER SHEETPicture 343"/>
        <xdr:cNvPicPr>
          <a:picLocks noChangeAspect="1"/>
        </xdr:cNvPicPr>
      </xdr:nvPicPr>
      <xdr:blipFill>
        <a:blip xmlns:r="http://schemas.openxmlformats.org/officeDocument/2006/relationships" r:embed="rId139" cstate="print"/>
        <a:srcRect/>
        <a:stretch>
          <a:fillRect/>
        </a:stretch>
      </xdr:blipFill>
      <xdr:spPr bwMode="auto">
        <a:xfrm>
          <a:off x="16583025" y="157229175"/>
          <a:ext cx="16383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147</xdr:row>
      <xdr:rowOff>28575</xdr:rowOff>
    </xdr:from>
    <xdr:to>
      <xdr:col>10</xdr:col>
      <xdr:colOff>1457325</xdr:colOff>
      <xdr:row>147</xdr:row>
      <xdr:rowOff>1104900</xdr:rowOff>
    </xdr:to>
    <xdr:pic>
      <xdr:nvPicPr>
        <xdr:cNvPr id="9427" name="MASTER SHEETPicture 345"/>
        <xdr:cNvPicPr>
          <a:picLocks noChangeAspect="1"/>
        </xdr:cNvPicPr>
      </xdr:nvPicPr>
      <xdr:blipFill>
        <a:blip xmlns:r="http://schemas.openxmlformats.org/officeDocument/2006/relationships" r:embed="rId140" cstate="print"/>
        <a:srcRect/>
        <a:stretch>
          <a:fillRect/>
        </a:stretch>
      </xdr:blipFill>
      <xdr:spPr bwMode="auto">
        <a:xfrm>
          <a:off x="16583025" y="155095575"/>
          <a:ext cx="14287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152</xdr:row>
      <xdr:rowOff>28575</xdr:rowOff>
    </xdr:from>
    <xdr:to>
      <xdr:col>10</xdr:col>
      <xdr:colOff>2133600</xdr:colOff>
      <xdr:row>152</xdr:row>
      <xdr:rowOff>1257300</xdr:rowOff>
    </xdr:to>
    <xdr:pic>
      <xdr:nvPicPr>
        <xdr:cNvPr id="9428" name="MASTER SHEETPicture 523"/>
        <xdr:cNvPicPr>
          <a:picLocks noChangeAspect="1"/>
        </xdr:cNvPicPr>
      </xdr:nvPicPr>
      <xdr:blipFill>
        <a:blip xmlns:r="http://schemas.openxmlformats.org/officeDocument/2006/relationships" r:embed="rId141" cstate="print"/>
        <a:srcRect/>
        <a:stretch>
          <a:fillRect/>
        </a:stretch>
      </xdr:blipFill>
      <xdr:spPr bwMode="auto">
        <a:xfrm>
          <a:off x="16583025" y="160429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150</xdr:row>
      <xdr:rowOff>28575</xdr:rowOff>
    </xdr:from>
    <xdr:to>
      <xdr:col>10</xdr:col>
      <xdr:colOff>1628775</xdr:colOff>
      <xdr:row>150</xdr:row>
      <xdr:rowOff>1228725</xdr:rowOff>
    </xdr:to>
    <xdr:pic>
      <xdr:nvPicPr>
        <xdr:cNvPr id="9429" name="MASTER SHEETPicture 693"/>
        <xdr:cNvPicPr>
          <a:picLocks/>
        </xdr:cNvPicPr>
      </xdr:nvPicPr>
      <xdr:blipFill>
        <a:blip xmlns:r="http://schemas.openxmlformats.org/officeDocument/2006/relationships" r:embed="rId142" cstate="print"/>
        <a:srcRect/>
        <a:stretch>
          <a:fillRect/>
        </a:stretch>
      </xdr:blipFill>
      <xdr:spPr bwMode="auto">
        <a:xfrm>
          <a:off x="16583025" y="158295975"/>
          <a:ext cx="16002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145</xdr:row>
      <xdr:rowOff>28575</xdr:rowOff>
    </xdr:from>
    <xdr:to>
      <xdr:col>10</xdr:col>
      <xdr:colOff>2038350</xdr:colOff>
      <xdr:row>145</xdr:row>
      <xdr:rowOff>1028700</xdr:rowOff>
    </xdr:to>
    <xdr:pic>
      <xdr:nvPicPr>
        <xdr:cNvPr id="9430" name="MASTER SHEETPicture 192"/>
        <xdr:cNvPicPr>
          <a:picLocks noChangeAspect="1"/>
        </xdr:cNvPicPr>
      </xdr:nvPicPr>
      <xdr:blipFill>
        <a:blip xmlns:r="http://schemas.openxmlformats.org/officeDocument/2006/relationships" r:embed="rId143" cstate="print"/>
        <a:srcRect/>
        <a:stretch>
          <a:fillRect/>
        </a:stretch>
      </xdr:blipFill>
      <xdr:spPr bwMode="auto">
        <a:xfrm>
          <a:off x="16583025" y="152961975"/>
          <a:ext cx="20097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146</xdr:row>
      <xdr:rowOff>28575</xdr:rowOff>
    </xdr:from>
    <xdr:to>
      <xdr:col>10</xdr:col>
      <xdr:colOff>2133600</xdr:colOff>
      <xdr:row>146</xdr:row>
      <xdr:rowOff>971550</xdr:rowOff>
    </xdr:to>
    <xdr:pic>
      <xdr:nvPicPr>
        <xdr:cNvPr id="9431" name="MASTER SHEETPicture 193"/>
        <xdr:cNvPicPr>
          <a:picLocks noChangeAspect="1"/>
        </xdr:cNvPicPr>
      </xdr:nvPicPr>
      <xdr:blipFill>
        <a:blip xmlns:r="http://schemas.openxmlformats.org/officeDocument/2006/relationships" r:embed="rId144" cstate="print"/>
        <a:srcRect/>
        <a:stretch>
          <a:fillRect/>
        </a:stretch>
      </xdr:blipFill>
      <xdr:spPr bwMode="auto">
        <a:xfrm>
          <a:off x="16583025" y="154028775"/>
          <a:ext cx="210502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151</xdr:row>
      <xdr:rowOff>28575</xdr:rowOff>
    </xdr:from>
    <xdr:to>
      <xdr:col>10</xdr:col>
      <xdr:colOff>2133600</xdr:colOff>
      <xdr:row>151</xdr:row>
      <xdr:rowOff>952500</xdr:rowOff>
    </xdr:to>
    <xdr:pic>
      <xdr:nvPicPr>
        <xdr:cNvPr id="9432" name="MASTER SHEETPicture 194"/>
        <xdr:cNvPicPr>
          <a:picLocks noChangeAspect="1"/>
        </xdr:cNvPicPr>
      </xdr:nvPicPr>
      <xdr:blipFill>
        <a:blip xmlns:r="http://schemas.openxmlformats.org/officeDocument/2006/relationships" r:embed="rId145" cstate="print"/>
        <a:srcRect/>
        <a:stretch>
          <a:fillRect/>
        </a:stretch>
      </xdr:blipFill>
      <xdr:spPr bwMode="auto">
        <a:xfrm>
          <a:off x="16583025" y="159362775"/>
          <a:ext cx="2105025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148</xdr:row>
      <xdr:rowOff>28575</xdr:rowOff>
    </xdr:from>
    <xdr:to>
      <xdr:col>10</xdr:col>
      <xdr:colOff>2133600</xdr:colOff>
      <xdr:row>148</xdr:row>
      <xdr:rowOff>1257300</xdr:rowOff>
    </xdr:to>
    <xdr:pic>
      <xdr:nvPicPr>
        <xdr:cNvPr id="9433" name="MASTER SHEETPicture 518"/>
        <xdr:cNvPicPr>
          <a:picLocks noChangeAspect="1"/>
        </xdr:cNvPicPr>
      </xdr:nvPicPr>
      <xdr:blipFill>
        <a:blip xmlns:r="http://schemas.openxmlformats.org/officeDocument/2006/relationships" r:embed="rId146" cstate="print"/>
        <a:srcRect/>
        <a:stretch>
          <a:fillRect/>
        </a:stretch>
      </xdr:blipFill>
      <xdr:spPr bwMode="auto">
        <a:xfrm>
          <a:off x="16583025" y="156162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153</xdr:row>
      <xdr:rowOff>28575</xdr:rowOff>
    </xdr:from>
    <xdr:to>
      <xdr:col>10</xdr:col>
      <xdr:colOff>1285875</xdr:colOff>
      <xdr:row>153</xdr:row>
      <xdr:rowOff>1685925</xdr:rowOff>
    </xdr:to>
    <xdr:pic>
      <xdr:nvPicPr>
        <xdr:cNvPr id="9434" name="MASTER SHEETPicture 574"/>
        <xdr:cNvPicPr>
          <a:picLocks noChangeAspect="1"/>
        </xdr:cNvPicPr>
      </xdr:nvPicPr>
      <xdr:blipFill>
        <a:blip xmlns:r="http://schemas.openxmlformats.org/officeDocument/2006/relationships" r:embed="rId147" cstate="print"/>
        <a:srcRect/>
        <a:stretch>
          <a:fillRect/>
        </a:stretch>
      </xdr:blipFill>
      <xdr:spPr bwMode="auto">
        <a:xfrm>
          <a:off x="16583025" y="161496375"/>
          <a:ext cx="12573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160</xdr:row>
      <xdr:rowOff>28575</xdr:rowOff>
    </xdr:from>
    <xdr:to>
      <xdr:col>10</xdr:col>
      <xdr:colOff>2133600</xdr:colOff>
      <xdr:row>160</xdr:row>
      <xdr:rowOff>1104900</xdr:rowOff>
    </xdr:to>
    <xdr:pic>
      <xdr:nvPicPr>
        <xdr:cNvPr id="9435" name="MASTER SHEETPicture 317"/>
        <xdr:cNvPicPr>
          <a:picLocks noChangeAspect="1"/>
        </xdr:cNvPicPr>
      </xdr:nvPicPr>
      <xdr:blipFill>
        <a:blip xmlns:r="http://schemas.openxmlformats.org/officeDocument/2006/relationships" r:embed="rId148" cstate="print"/>
        <a:srcRect/>
        <a:stretch>
          <a:fillRect/>
        </a:stretch>
      </xdr:blipFill>
      <xdr:spPr bwMode="auto">
        <a:xfrm>
          <a:off x="16583025" y="168963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158</xdr:row>
      <xdr:rowOff>28575</xdr:rowOff>
    </xdr:from>
    <xdr:to>
      <xdr:col>10</xdr:col>
      <xdr:colOff>1647825</xdr:colOff>
      <xdr:row>158</xdr:row>
      <xdr:rowOff>1428750</xdr:rowOff>
    </xdr:to>
    <xdr:pic>
      <xdr:nvPicPr>
        <xdr:cNvPr id="9436" name="MASTER SHEETPicture 341"/>
        <xdr:cNvPicPr>
          <a:picLocks noChangeAspect="1"/>
        </xdr:cNvPicPr>
      </xdr:nvPicPr>
      <xdr:blipFill>
        <a:blip xmlns:r="http://schemas.openxmlformats.org/officeDocument/2006/relationships" r:embed="rId149" cstate="print"/>
        <a:srcRect/>
        <a:stretch>
          <a:fillRect/>
        </a:stretch>
      </xdr:blipFill>
      <xdr:spPr bwMode="auto">
        <a:xfrm>
          <a:off x="16583025" y="166830375"/>
          <a:ext cx="16192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157</xdr:row>
      <xdr:rowOff>28575</xdr:rowOff>
    </xdr:from>
    <xdr:to>
      <xdr:col>10</xdr:col>
      <xdr:colOff>2133600</xdr:colOff>
      <xdr:row>157</xdr:row>
      <xdr:rowOff>647700</xdr:rowOff>
    </xdr:to>
    <xdr:pic>
      <xdr:nvPicPr>
        <xdr:cNvPr id="9437" name="MASTER SHEETPicture 391"/>
        <xdr:cNvPicPr>
          <a:picLocks noChangeAspect="1"/>
        </xdr:cNvPicPr>
      </xdr:nvPicPr>
      <xdr:blipFill>
        <a:blip xmlns:r="http://schemas.openxmlformats.org/officeDocument/2006/relationships" r:embed="rId150" cstate="print"/>
        <a:srcRect/>
        <a:stretch>
          <a:fillRect/>
        </a:stretch>
      </xdr:blipFill>
      <xdr:spPr bwMode="auto">
        <a:xfrm>
          <a:off x="16583025" y="165763575"/>
          <a:ext cx="210502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155</xdr:row>
      <xdr:rowOff>28575</xdr:rowOff>
    </xdr:from>
    <xdr:to>
      <xdr:col>10</xdr:col>
      <xdr:colOff>2133600</xdr:colOff>
      <xdr:row>155</xdr:row>
      <xdr:rowOff>1143000</xdr:rowOff>
    </xdr:to>
    <xdr:pic>
      <xdr:nvPicPr>
        <xdr:cNvPr id="9438" name="MASTER SHEETPicture 655"/>
        <xdr:cNvPicPr>
          <a:picLocks/>
        </xdr:cNvPicPr>
      </xdr:nvPicPr>
      <xdr:blipFill>
        <a:blip xmlns:r="http://schemas.openxmlformats.org/officeDocument/2006/relationships" r:embed="rId151" cstate="print"/>
        <a:srcRect/>
        <a:stretch>
          <a:fillRect/>
        </a:stretch>
      </xdr:blipFill>
      <xdr:spPr bwMode="auto">
        <a:xfrm>
          <a:off x="16583025" y="163629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154</xdr:row>
      <xdr:rowOff>28575</xdr:rowOff>
    </xdr:from>
    <xdr:to>
      <xdr:col>10</xdr:col>
      <xdr:colOff>2133600</xdr:colOff>
      <xdr:row>154</xdr:row>
      <xdr:rowOff>981075</xdr:rowOff>
    </xdr:to>
    <xdr:pic>
      <xdr:nvPicPr>
        <xdr:cNvPr id="9439" name="MASTER SHEETPicture 384"/>
        <xdr:cNvPicPr>
          <a:picLocks noChangeAspect="1"/>
        </xdr:cNvPicPr>
      </xdr:nvPicPr>
      <xdr:blipFill>
        <a:blip xmlns:r="http://schemas.openxmlformats.org/officeDocument/2006/relationships" r:embed="rId152" cstate="print"/>
        <a:srcRect/>
        <a:stretch>
          <a:fillRect/>
        </a:stretch>
      </xdr:blipFill>
      <xdr:spPr bwMode="auto">
        <a:xfrm>
          <a:off x="16583025" y="162563175"/>
          <a:ext cx="21050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159</xdr:row>
      <xdr:rowOff>28575</xdr:rowOff>
    </xdr:from>
    <xdr:to>
      <xdr:col>10</xdr:col>
      <xdr:colOff>2038350</xdr:colOff>
      <xdr:row>159</xdr:row>
      <xdr:rowOff>1800225</xdr:rowOff>
    </xdr:to>
    <xdr:pic>
      <xdr:nvPicPr>
        <xdr:cNvPr id="9440" name="MASTER SHEETPicture 515"/>
        <xdr:cNvPicPr>
          <a:picLocks noChangeAspect="1"/>
        </xdr:cNvPicPr>
      </xdr:nvPicPr>
      <xdr:blipFill>
        <a:blip xmlns:r="http://schemas.openxmlformats.org/officeDocument/2006/relationships" r:embed="rId153" cstate="print"/>
        <a:srcRect/>
        <a:stretch>
          <a:fillRect/>
        </a:stretch>
      </xdr:blipFill>
      <xdr:spPr bwMode="auto">
        <a:xfrm>
          <a:off x="16583025" y="167897175"/>
          <a:ext cx="20097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156</xdr:row>
      <xdr:rowOff>28575</xdr:rowOff>
    </xdr:from>
    <xdr:to>
      <xdr:col>10</xdr:col>
      <xdr:colOff>2133600</xdr:colOff>
      <xdr:row>156</xdr:row>
      <xdr:rowOff>1228725</xdr:rowOff>
    </xdr:to>
    <xdr:pic>
      <xdr:nvPicPr>
        <xdr:cNvPr id="9441" name="MASTER SHEETPicture 523"/>
        <xdr:cNvPicPr>
          <a:picLocks noChangeAspect="1"/>
        </xdr:cNvPicPr>
      </xdr:nvPicPr>
      <xdr:blipFill>
        <a:blip xmlns:r="http://schemas.openxmlformats.org/officeDocument/2006/relationships" r:embed="rId154" cstate="print"/>
        <a:srcRect/>
        <a:stretch>
          <a:fillRect/>
        </a:stretch>
      </xdr:blipFill>
      <xdr:spPr bwMode="auto">
        <a:xfrm>
          <a:off x="16583025" y="164696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161</xdr:row>
      <xdr:rowOff>28575</xdr:rowOff>
    </xdr:from>
    <xdr:to>
      <xdr:col>10</xdr:col>
      <xdr:colOff>2133600</xdr:colOff>
      <xdr:row>161</xdr:row>
      <xdr:rowOff>2028825</xdr:rowOff>
    </xdr:to>
    <xdr:pic>
      <xdr:nvPicPr>
        <xdr:cNvPr id="9442" name="MASTER SHEETPicture 575"/>
        <xdr:cNvPicPr>
          <a:picLocks noChangeAspect="1"/>
        </xdr:cNvPicPr>
      </xdr:nvPicPr>
      <xdr:blipFill>
        <a:blip xmlns:r="http://schemas.openxmlformats.org/officeDocument/2006/relationships" r:embed="rId155" cstate="print"/>
        <a:srcRect/>
        <a:stretch>
          <a:fillRect/>
        </a:stretch>
      </xdr:blipFill>
      <xdr:spPr bwMode="auto">
        <a:xfrm>
          <a:off x="16583025" y="170030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38100</xdr:colOff>
      <xdr:row>82</xdr:row>
      <xdr:rowOff>38100</xdr:rowOff>
    </xdr:from>
    <xdr:to>
      <xdr:col>10</xdr:col>
      <xdr:colOff>2095500</xdr:colOff>
      <xdr:row>82</xdr:row>
      <xdr:rowOff>895350</xdr:rowOff>
    </xdr:to>
    <xdr:pic>
      <xdr:nvPicPr>
        <xdr:cNvPr id="9443" name="MASTER SHEETPicture 669"/>
        <xdr:cNvPicPr>
          <a:picLocks/>
        </xdr:cNvPicPr>
      </xdr:nvPicPr>
      <xdr:blipFill>
        <a:blip xmlns:r="http://schemas.openxmlformats.org/officeDocument/2006/relationships" r:embed="rId156" cstate="print"/>
        <a:srcRect/>
        <a:stretch>
          <a:fillRect/>
        </a:stretch>
      </xdr:blipFill>
      <xdr:spPr bwMode="auto">
        <a:xfrm>
          <a:off x="16592550" y="85763100"/>
          <a:ext cx="20574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135</xdr:row>
      <xdr:rowOff>0</xdr:rowOff>
    </xdr:from>
    <xdr:to>
      <xdr:col>10</xdr:col>
      <xdr:colOff>1628775</xdr:colOff>
      <xdr:row>135</xdr:row>
      <xdr:rowOff>790575</xdr:rowOff>
    </xdr:to>
    <xdr:pic>
      <xdr:nvPicPr>
        <xdr:cNvPr id="9444" name="MASTER SHEETPicture 705"/>
        <xdr:cNvPicPr>
          <a:picLocks/>
        </xdr:cNvPicPr>
      </xdr:nvPicPr>
      <xdr:blipFill>
        <a:blip xmlns:r="http://schemas.openxmlformats.org/officeDocument/2006/relationships" r:embed="rId157" cstate="print"/>
        <a:srcRect/>
        <a:stretch>
          <a:fillRect/>
        </a:stretch>
      </xdr:blipFill>
      <xdr:spPr bwMode="auto">
        <a:xfrm>
          <a:off x="16554450" y="142265400"/>
          <a:ext cx="162877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167</xdr:row>
      <xdr:rowOff>28575</xdr:rowOff>
    </xdr:from>
    <xdr:to>
      <xdr:col>10</xdr:col>
      <xdr:colOff>2019300</xdr:colOff>
      <xdr:row>167</xdr:row>
      <xdr:rowOff>695325</xdr:rowOff>
    </xdr:to>
    <xdr:pic>
      <xdr:nvPicPr>
        <xdr:cNvPr id="9445" name="MASTER SHEETPicture 27"/>
        <xdr:cNvPicPr>
          <a:picLocks noChangeAspect="1"/>
        </xdr:cNvPicPr>
      </xdr:nvPicPr>
      <xdr:blipFill>
        <a:blip xmlns:r="http://schemas.openxmlformats.org/officeDocument/2006/relationships" r:embed="rId158" cstate="print"/>
        <a:srcRect/>
        <a:stretch>
          <a:fillRect/>
        </a:stretch>
      </xdr:blipFill>
      <xdr:spPr bwMode="auto">
        <a:xfrm>
          <a:off x="16583025" y="176431575"/>
          <a:ext cx="199072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164</xdr:row>
      <xdr:rowOff>28575</xdr:rowOff>
    </xdr:from>
    <xdr:to>
      <xdr:col>10</xdr:col>
      <xdr:colOff>2133600</xdr:colOff>
      <xdr:row>164</xdr:row>
      <xdr:rowOff>838200</xdr:rowOff>
    </xdr:to>
    <xdr:pic>
      <xdr:nvPicPr>
        <xdr:cNvPr id="9446" name="MASTER SHEETPicture 35"/>
        <xdr:cNvPicPr>
          <a:picLocks noChangeAspect="1"/>
        </xdr:cNvPicPr>
      </xdr:nvPicPr>
      <xdr:blipFill>
        <a:blip xmlns:r="http://schemas.openxmlformats.org/officeDocument/2006/relationships" r:embed="rId159" cstate="print"/>
        <a:srcRect/>
        <a:stretch>
          <a:fillRect/>
        </a:stretch>
      </xdr:blipFill>
      <xdr:spPr bwMode="auto">
        <a:xfrm>
          <a:off x="16583025" y="173231175"/>
          <a:ext cx="21050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168</xdr:row>
      <xdr:rowOff>28575</xdr:rowOff>
    </xdr:from>
    <xdr:to>
      <xdr:col>10</xdr:col>
      <xdr:colOff>2133600</xdr:colOff>
      <xdr:row>168</xdr:row>
      <xdr:rowOff>1171575</xdr:rowOff>
    </xdr:to>
    <xdr:pic>
      <xdr:nvPicPr>
        <xdr:cNvPr id="9447" name="MASTER SHEETPicture 43"/>
        <xdr:cNvPicPr>
          <a:picLocks noChangeAspect="1"/>
        </xdr:cNvPicPr>
      </xdr:nvPicPr>
      <xdr:blipFill>
        <a:blip xmlns:r="http://schemas.openxmlformats.org/officeDocument/2006/relationships" r:embed="rId160" cstate="print"/>
        <a:srcRect/>
        <a:stretch>
          <a:fillRect/>
        </a:stretch>
      </xdr:blipFill>
      <xdr:spPr bwMode="auto">
        <a:xfrm>
          <a:off x="16583025" y="177498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165</xdr:row>
      <xdr:rowOff>28575</xdr:rowOff>
    </xdr:from>
    <xdr:to>
      <xdr:col>10</xdr:col>
      <xdr:colOff>1666875</xdr:colOff>
      <xdr:row>165</xdr:row>
      <xdr:rowOff>1552575</xdr:rowOff>
    </xdr:to>
    <xdr:pic>
      <xdr:nvPicPr>
        <xdr:cNvPr id="9448" name="MASTER SHEETPicture 47"/>
        <xdr:cNvPicPr>
          <a:picLocks noChangeAspect="1"/>
        </xdr:cNvPicPr>
      </xdr:nvPicPr>
      <xdr:blipFill>
        <a:blip xmlns:r="http://schemas.openxmlformats.org/officeDocument/2006/relationships" r:embed="rId161" cstate="print"/>
        <a:srcRect/>
        <a:stretch>
          <a:fillRect/>
        </a:stretch>
      </xdr:blipFill>
      <xdr:spPr bwMode="auto">
        <a:xfrm>
          <a:off x="16583025" y="174297975"/>
          <a:ext cx="16383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163</xdr:row>
      <xdr:rowOff>28575</xdr:rowOff>
    </xdr:from>
    <xdr:to>
      <xdr:col>10</xdr:col>
      <xdr:colOff>2133600</xdr:colOff>
      <xdr:row>163</xdr:row>
      <xdr:rowOff>1114425</xdr:rowOff>
    </xdr:to>
    <xdr:pic>
      <xdr:nvPicPr>
        <xdr:cNvPr id="9449" name="MASTER SHEETPicture 667"/>
        <xdr:cNvPicPr>
          <a:picLocks/>
        </xdr:cNvPicPr>
      </xdr:nvPicPr>
      <xdr:blipFill>
        <a:blip xmlns:r="http://schemas.openxmlformats.org/officeDocument/2006/relationships" r:embed="rId162" cstate="print"/>
        <a:srcRect/>
        <a:stretch>
          <a:fillRect/>
        </a:stretch>
      </xdr:blipFill>
      <xdr:spPr bwMode="auto">
        <a:xfrm>
          <a:off x="16583025" y="172164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166</xdr:row>
      <xdr:rowOff>28575</xdr:rowOff>
    </xdr:from>
    <xdr:to>
      <xdr:col>10</xdr:col>
      <xdr:colOff>1685925</xdr:colOff>
      <xdr:row>166</xdr:row>
      <xdr:rowOff>1400175</xdr:rowOff>
    </xdr:to>
    <xdr:pic>
      <xdr:nvPicPr>
        <xdr:cNvPr id="9450" name="MASTER SHEETPicture 735"/>
        <xdr:cNvPicPr>
          <a:picLocks/>
        </xdr:cNvPicPr>
      </xdr:nvPicPr>
      <xdr:blipFill>
        <a:blip xmlns:r="http://schemas.openxmlformats.org/officeDocument/2006/relationships" r:embed="rId163" cstate="print"/>
        <a:srcRect/>
        <a:stretch>
          <a:fillRect/>
        </a:stretch>
      </xdr:blipFill>
      <xdr:spPr bwMode="auto">
        <a:xfrm>
          <a:off x="16583025" y="175364775"/>
          <a:ext cx="16573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171</xdr:row>
      <xdr:rowOff>28575</xdr:rowOff>
    </xdr:from>
    <xdr:to>
      <xdr:col>10</xdr:col>
      <xdr:colOff>2133600</xdr:colOff>
      <xdr:row>171</xdr:row>
      <xdr:rowOff>1143000</xdr:rowOff>
    </xdr:to>
    <xdr:pic>
      <xdr:nvPicPr>
        <xdr:cNvPr id="9451" name="MASTER SHEETPicture 159"/>
        <xdr:cNvPicPr>
          <a:picLocks noChangeAspect="1"/>
        </xdr:cNvPicPr>
      </xdr:nvPicPr>
      <xdr:blipFill>
        <a:blip xmlns:r="http://schemas.openxmlformats.org/officeDocument/2006/relationships" r:embed="rId164" cstate="print"/>
        <a:srcRect/>
        <a:stretch>
          <a:fillRect/>
        </a:stretch>
      </xdr:blipFill>
      <xdr:spPr bwMode="auto">
        <a:xfrm>
          <a:off x="16583025" y="180698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169</xdr:row>
      <xdr:rowOff>28575</xdr:rowOff>
    </xdr:from>
    <xdr:to>
      <xdr:col>10</xdr:col>
      <xdr:colOff>2133600</xdr:colOff>
      <xdr:row>169</xdr:row>
      <xdr:rowOff>1019175</xdr:rowOff>
    </xdr:to>
    <xdr:pic>
      <xdr:nvPicPr>
        <xdr:cNvPr id="9452" name="MASTER SHEETPicture 423"/>
        <xdr:cNvPicPr>
          <a:picLocks noChangeAspect="1"/>
        </xdr:cNvPicPr>
      </xdr:nvPicPr>
      <xdr:blipFill>
        <a:blip xmlns:r="http://schemas.openxmlformats.org/officeDocument/2006/relationships" r:embed="rId165" cstate="print"/>
        <a:srcRect/>
        <a:stretch>
          <a:fillRect/>
        </a:stretch>
      </xdr:blipFill>
      <xdr:spPr bwMode="auto">
        <a:xfrm>
          <a:off x="16583025" y="178565175"/>
          <a:ext cx="2105025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172</xdr:row>
      <xdr:rowOff>28575</xdr:rowOff>
    </xdr:from>
    <xdr:to>
      <xdr:col>10</xdr:col>
      <xdr:colOff>1838325</xdr:colOff>
      <xdr:row>172</xdr:row>
      <xdr:rowOff>1485900</xdr:rowOff>
    </xdr:to>
    <xdr:pic>
      <xdr:nvPicPr>
        <xdr:cNvPr id="9453" name="MASTER SHEETPicture 467"/>
        <xdr:cNvPicPr>
          <a:picLocks noChangeAspect="1"/>
        </xdr:cNvPicPr>
      </xdr:nvPicPr>
      <xdr:blipFill>
        <a:blip xmlns:r="http://schemas.openxmlformats.org/officeDocument/2006/relationships" r:embed="rId166" cstate="print"/>
        <a:srcRect/>
        <a:stretch>
          <a:fillRect/>
        </a:stretch>
      </xdr:blipFill>
      <xdr:spPr bwMode="auto">
        <a:xfrm>
          <a:off x="16583025" y="181765575"/>
          <a:ext cx="18097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170</xdr:row>
      <xdr:rowOff>28575</xdr:rowOff>
    </xdr:from>
    <xdr:to>
      <xdr:col>10</xdr:col>
      <xdr:colOff>2133600</xdr:colOff>
      <xdr:row>170</xdr:row>
      <xdr:rowOff>1524000</xdr:rowOff>
    </xdr:to>
    <xdr:pic>
      <xdr:nvPicPr>
        <xdr:cNvPr id="9454" name="MASTER SHEETPicture 597"/>
        <xdr:cNvPicPr>
          <a:picLocks noChangeAspect="1"/>
        </xdr:cNvPicPr>
      </xdr:nvPicPr>
      <xdr:blipFill>
        <a:blip xmlns:r="http://schemas.openxmlformats.org/officeDocument/2006/relationships" r:embed="rId167" cstate="print"/>
        <a:srcRect/>
        <a:stretch>
          <a:fillRect/>
        </a:stretch>
      </xdr:blipFill>
      <xdr:spPr bwMode="auto">
        <a:xfrm>
          <a:off x="16583025" y="179631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174</xdr:row>
      <xdr:rowOff>28575</xdr:rowOff>
    </xdr:from>
    <xdr:to>
      <xdr:col>10</xdr:col>
      <xdr:colOff>2133600</xdr:colOff>
      <xdr:row>174</xdr:row>
      <xdr:rowOff>1352550</xdr:rowOff>
    </xdr:to>
    <xdr:pic>
      <xdr:nvPicPr>
        <xdr:cNvPr id="9455" name="MASTER SHEETPicture 181"/>
        <xdr:cNvPicPr>
          <a:picLocks noChangeAspect="1"/>
        </xdr:cNvPicPr>
      </xdr:nvPicPr>
      <xdr:blipFill>
        <a:blip xmlns:r="http://schemas.openxmlformats.org/officeDocument/2006/relationships" r:embed="rId168" cstate="print"/>
        <a:srcRect/>
        <a:stretch>
          <a:fillRect/>
        </a:stretch>
      </xdr:blipFill>
      <xdr:spPr bwMode="auto">
        <a:xfrm>
          <a:off x="16583025" y="183899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175</xdr:row>
      <xdr:rowOff>28575</xdr:rowOff>
    </xdr:from>
    <xdr:to>
      <xdr:col>10</xdr:col>
      <xdr:colOff>2133600</xdr:colOff>
      <xdr:row>175</xdr:row>
      <xdr:rowOff>1143000</xdr:rowOff>
    </xdr:to>
    <xdr:pic>
      <xdr:nvPicPr>
        <xdr:cNvPr id="9456" name="MASTER SHEETPicture 183"/>
        <xdr:cNvPicPr>
          <a:picLocks noChangeAspect="1"/>
        </xdr:cNvPicPr>
      </xdr:nvPicPr>
      <xdr:blipFill>
        <a:blip xmlns:r="http://schemas.openxmlformats.org/officeDocument/2006/relationships" r:embed="rId169" cstate="print"/>
        <a:srcRect/>
        <a:stretch>
          <a:fillRect/>
        </a:stretch>
      </xdr:blipFill>
      <xdr:spPr bwMode="auto">
        <a:xfrm>
          <a:off x="16583025" y="184965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177</xdr:row>
      <xdr:rowOff>28575</xdr:rowOff>
    </xdr:from>
    <xdr:to>
      <xdr:col>10</xdr:col>
      <xdr:colOff>1562100</xdr:colOff>
      <xdr:row>177</xdr:row>
      <xdr:rowOff>914400</xdr:rowOff>
    </xdr:to>
    <xdr:pic>
      <xdr:nvPicPr>
        <xdr:cNvPr id="9457" name="MASTER SHEETPicture 199"/>
        <xdr:cNvPicPr>
          <a:picLocks noChangeAspect="1"/>
        </xdr:cNvPicPr>
      </xdr:nvPicPr>
      <xdr:blipFill>
        <a:blip xmlns:r="http://schemas.openxmlformats.org/officeDocument/2006/relationships" r:embed="rId170" cstate="print"/>
        <a:srcRect/>
        <a:stretch>
          <a:fillRect/>
        </a:stretch>
      </xdr:blipFill>
      <xdr:spPr bwMode="auto">
        <a:xfrm>
          <a:off x="16583025" y="187099575"/>
          <a:ext cx="15335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176</xdr:row>
      <xdr:rowOff>28575</xdr:rowOff>
    </xdr:from>
    <xdr:to>
      <xdr:col>10</xdr:col>
      <xdr:colOff>2133600</xdr:colOff>
      <xdr:row>176</xdr:row>
      <xdr:rowOff>885825</xdr:rowOff>
    </xdr:to>
    <xdr:pic>
      <xdr:nvPicPr>
        <xdr:cNvPr id="9458" name="MASTER SHEETPicture 215"/>
        <xdr:cNvPicPr>
          <a:picLocks noChangeAspect="1"/>
        </xdr:cNvPicPr>
      </xdr:nvPicPr>
      <xdr:blipFill>
        <a:blip xmlns:r="http://schemas.openxmlformats.org/officeDocument/2006/relationships" r:embed="rId171" cstate="print"/>
        <a:srcRect/>
        <a:stretch>
          <a:fillRect/>
        </a:stretch>
      </xdr:blipFill>
      <xdr:spPr bwMode="auto">
        <a:xfrm>
          <a:off x="16583025" y="186032775"/>
          <a:ext cx="2105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173</xdr:row>
      <xdr:rowOff>28575</xdr:rowOff>
    </xdr:from>
    <xdr:to>
      <xdr:col>10</xdr:col>
      <xdr:colOff>2133600</xdr:colOff>
      <xdr:row>173</xdr:row>
      <xdr:rowOff>1114425</xdr:rowOff>
    </xdr:to>
    <xdr:pic>
      <xdr:nvPicPr>
        <xdr:cNvPr id="9459" name="MASTER SHEETPicture 565"/>
        <xdr:cNvPicPr>
          <a:picLocks noChangeAspect="1"/>
        </xdr:cNvPicPr>
      </xdr:nvPicPr>
      <xdr:blipFill>
        <a:blip xmlns:r="http://schemas.openxmlformats.org/officeDocument/2006/relationships" r:embed="rId172" cstate="print"/>
        <a:srcRect/>
        <a:stretch>
          <a:fillRect/>
        </a:stretch>
      </xdr:blipFill>
      <xdr:spPr bwMode="auto">
        <a:xfrm>
          <a:off x="16583025" y="182832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179</xdr:row>
      <xdr:rowOff>28575</xdr:rowOff>
    </xdr:from>
    <xdr:to>
      <xdr:col>10</xdr:col>
      <xdr:colOff>2133600</xdr:colOff>
      <xdr:row>179</xdr:row>
      <xdr:rowOff>838200</xdr:rowOff>
    </xdr:to>
    <xdr:pic>
      <xdr:nvPicPr>
        <xdr:cNvPr id="9460" name="MASTER SHEETPicture 603"/>
        <xdr:cNvPicPr>
          <a:picLocks noChangeAspect="1"/>
        </xdr:cNvPicPr>
      </xdr:nvPicPr>
      <xdr:blipFill>
        <a:blip xmlns:r="http://schemas.openxmlformats.org/officeDocument/2006/relationships" r:embed="rId173" cstate="print"/>
        <a:srcRect/>
        <a:stretch>
          <a:fillRect/>
        </a:stretch>
      </xdr:blipFill>
      <xdr:spPr bwMode="auto">
        <a:xfrm>
          <a:off x="16583025" y="189233175"/>
          <a:ext cx="21050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178</xdr:row>
      <xdr:rowOff>28575</xdr:rowOff>
    </xdr:from>
    <xdr:to>
      <xdr:col>10</xdr:col>
      <xdr:colOff>2047875</xdr:colOff>
      <xdr:row>178</xdr:row>
      <xdr:rowOff>819150</xdr:rowOff>
    </xdr:to>
    <xdr:pic>
      <xdr:nvPicPr>
        <xdr:cNvPr id="9461" name="MASTER SHEETPicture 607"/>
        <xdr:cNvPicPr>
          <a:picLocks/>
        </xdr:cNvPicPr>
      </xdr:nvPicPr>
      <xdr:blipFill>
        <a:blip xmlns:r="http://schemas.openxmlformats.org/officeDocument/2006/relationships" r:embed="rId174" cstate="print"/>
        <a:srcRect/>
        <a:stretch>
          <a:fillRect/>
        </a:stretch>
      </xdr:blipFill>
      <xdr:spPr bwMode="auto">
        <a:xfrm>
          <a:off x="16583025" y="188166375"/>
          <a:ext cx="20193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182</xdr:row>
      <xdr:rowOff>28575</xdr:rowOff>
    </xdr:from>
    <xdr:to>
      <xdr:col>10</xdr:col>
      <xdr:colOff>2133600</xdr:colOff>
      <xdr:row>182</xdr:row>
      <xdr:rowOff>981075</xdr:rowOff>
    </xdr:to>
    <xdr:pic>
      <xdr:nvPicPr>
        <xdr:cNvPr id="9462" name="MASTER SHEETPicture 45"/>
        <xdr:cNvPicPr>
          <a:picLocks noChangeAspect="1"/>
        </xdr:cNvPicPr>
      </xdr:nvPicPr>
      <xdr:blipFill>
        <a:blip xmlns:r="http://schemas.openxmlformats.org/officeDocument/2006/relationships" r:embed="rId175" cstate="print"/>
        <a:srcRect/>
        <a:stretch>
          <a:fillRect/>
        </a:stretch>
      </xdr:blipFill>
      <xdr:spPr bwMode="auto">
        <a:xfrm>
          <a:off x="16583025" y="192433575"/>
          <a:ext cx="21050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1819275</xdr:colOff>
      <xdr:row>181</xdr:row>
      <xdr:rowOff>2400300</xdr:rowOff>
    </xdr:to>
    <xdr:pic>
      <xdr:nvPicPr>
        <xdr:cNvPr id="9463" name="MASTER SHEETPicture 551"/>
        <xdr:cNvPicPr>
          <a:picLocks noChangeAspect="1"/>
        </xdr:cNvPicPr>
      </xdr:nvPicPr>
      <xdr:blipFill>
        <a:blip xmlns:r="http://schemas.openxmlformats.org/officeDocument/2006/relationships" r:embed="rId176" cstate="print"/>
        <a:srcRect/>
        <a:stretch>
          <a:fillRect/>
        </a:stretch>
      </xdr:blipFill>
      <xdr:spPr bwMode="auto">
        <a:xfrm>
          <a:off x="16583025" y="191366775"/>
          <a:ext cx="17907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180</xdr:row>
      <xdr:rowOff>28575</xdr:rowOff>
    </xdr:from>
    <xdr:to>
      <xdr:col>10</xdr:col>
      <xdr:colOff>2133600</xdr:colOff>
      <xdr:row>180</xdr:row>
      <xdr:rowOff>885825</xdr:rowOff>
    </xdr:to>
    <xdr:pic>
      <xdr:nvPicPr>
        <xdr:cNvPr id="9464" name="MASTER SHEETPicture 599"/>
        <xdr:cNvPicPr>
          <a:picLocks noChangeAspect="1"/>
        </xdr:cNvPicPr>
      </xdr:nvPicPr>
      <xdr:blipFill>
        <a:blip xmlns:r="http://schemas.openxmlformats.org/officeDocument/2006/relationships" r:embed="rId177" cstate="print"/>
        <a:srcRect/>
        <a:stretch>
          <a:fillRect/>
        </a:stretch>
      </xdr:blipFill>
      <xdr:spPr bwMode="auto">
        <a:xfrm>
          <a:off x="16583025" y="190299975"/>
          <a:ext cx="2105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184</xdr:row>
      <xdr:rowOff>28575</xdr:rowOff>
    </xdr:from>
    <xdr:to>
      <xdr:col>10</xdr:col>
      <xdr:colOff>2105025</xdr:colOff>
      <xdr:row>184</xdr:row>
      <xdr:rowOff>1114425</xdr:rowOff>
    </xdr:to>
    <xdr:pic>
      <xdr:nvPicPr>
        <xdr:cNvPr id="9465" name="MASTER SHEETPicture 145"/>
        <xdr:cNvPicPr>
          <a:picLocks noChangeAspect="1"/>
        </xdr:cNvPicPr>
      </xdr:nvPicPr>
      <xdr:blipFill>
        <a:blip xmlns:r="http://schemas.openxmlformats.org/officeDocument/2006/relationships" r:embed="rId178" cstate="print"/>
        <a:srcRect/>
        <a:stretch>
          <a:fillRect/>
        </a:stretch>
      </xdr:blipFill>
      <xdr:spPr bwMode="auto">
        <a:xfrm>
          <a:off x="16583025" y="194567175"/>
          <a:ext cx="20764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187</xdr:row>
      <xdr:rowOff>28575</xdr:rowOff>
    </xdr:from>
    <xdr:to>
      <xdr:col>10</xdr:col>
      <xdr:colOff>2133600</xdr:colOff>
      <xdr:row>187</xdr:row>
      <xdr:rowOff>1114425</xdr:rowOff>
    </xdr:to>
    <xdr:pic>
      <xdr:nvPicPr>
        <xdr:cNvPr id="9466" name="MASTER SHEETPicture 149"/>
        <xdr:cNvPicPr>
          <a:picLocks noChangeAspect="1"/>
        </xdr:cNvPicPr>
      </xdr:nvPicPr>
      <xdr:blipFill>
        <a:blip xmlns:r="http://schemas.openxmlformats.org/officeDocument/2006/relationships" r:embed="rId179" cstate="print"/>
        <a:srcRect/>
        <a:stretch>
          <a:fillRect/>
        </a:stretch>
      </xdr:blipFill>
      <xdr:spPr bwMode="auto">
        <a:xfrm>
          <a:off x="16583025" y="197767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186</xdr:row>
      <xdr:rowOff>28575</xdr:rowOff>
    </xdr:from>
    <xdr:to>
      <xdr:col>10</xdr:col>
      <xdr:colOff>1209675</xdr:colOff>
      <xdr:row>186</xdr:row>
      <xdr:rowOff>1133475</xdr:rowOff>
    </xdr:to>
    <xdr:pic>
      <xdr:nvPicPr>
        <xdr:cNvPr id="9467" name="MASTER SHEETPicture 171"/>
        <xdr:cNvPicPr>
          <a:picLocks noChangeAspect="1"/>
        </xdr:cNvPicPr>
      </xdr:nvPicPr>
      <xdr:blipFill>
        <a:blip xmlns:r="http://schemas.openxmlformats.org/officeDocument/2006/relationships" r:embed="rId180" cstate="print"/>
        <a:srcRect/>
        <a:stretch>
          <a:fillRect/>
        </a:stretch>
      </xdr:blipFill>
      <xdr:spPr bwMode="auto">
        <a:xfrm>
          <a:off x="16583025" y="196700775"/>
          <a:ext cx="11811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191</xdr:row>
      <xdr:rowOff>28575</xdr:rowOff>
    </xdr:from>
    <xdr:to>
      <xdr:col>10</xdr:col>
      <xdr:colOff>2133600</xdr:colOff>
      <xdr:row>191</xdr:row>
      <xdr:rowOff>819150</xdr:rowOff>
    </xdr:to>
    <xdr:pic>
      <xdr:nvPicPr>
        <xdr:cNvPr id="9468" name="MASTER SHEETPicture 313"/>
        <xdr:cNvPicPr>
          <a:picLocks noChangeAspect="1"/>
        </xdr:cNvPicPr>
      </xdr:nvPicPr>
      <xdr:blipFill>
        <a:blip xmlns:r="http://schemas.openxmlformats.org/officeDocument/2006/relationships" r:embed="rId181" cstate="print"/>
        <a:srcRect/>
        <a:stretch>
          <a:fillRect/>
        </a:stretch>
      </xdr:blipFill>
      <xdr:spPr bwMode="auto">
        <a:xfrm>
          <a:off x="16583025" y="202034775"/>
          <a:ext cx="210502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189</xdr:row>
      <xdr:rowOff>28575</xdr:rowOff>
    </xdr:from>
    <xdr:to>
      <xdr:col>10</xdr:col>
      <xdr:colOff>2133600</xdr:colOff>
      <xdr:row>189</xdr:row>
      <xdr:rowOff>1066800</xdr:rowOff>
    </xdr:to>
    <xdr:pic>
      <xdr:nvPicPr>
        <xdr:cNvPr id="9469" name="MASTER SHEETPicture 547"/>
        <xdr:cNvPicPr>
          <a:picLocks noChangeAspect="1"/>
        </xdr:cNvPicPr>
      </xdr:nvPicPr>
      <xdr:blipFill>
        <a:blip xmlns:r="http://schemas.openxmlformats.org/officeDocument/2006/relationships" r:embed="rId182" cstate="print"/>
        <a:srcRect/>
        <a:stretch>
          <a:fillRect/>
        </a:stretch>
      </xdr:blipFill>
      <xdr:spPr bwMode="auto">
        <a:xfrm>
          <a:off x="16583025" y="199901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192</xdr:row>
      <xdr:rowOff>28575</xdr:rowOff>
    </xdr:from>
    <xdr:to>
      <xdr:col>10</xdr:col>
      <xdr:colOff>2133600</xdr:colOff>
      <xdr:row>192</xdr:row>
      <xdr:rowOff>1228725</xdr:rowOff>
    </xdr:to>
    <xdr:pic>
      <xdr:nvPicPr>
        <xdr:cNvPr id="9470" name="MASTER SHEETPicture 555"/>
        <xdr:cNvPicPr>
          <a:picLocks noChangeAspect="1"/>
        </xdr:cNvPicPr>
      </xdr:nvPicPr>
      <xdr:blipFill>
        <a:blip xmlns:r="http://schemas.openxmlformats.org/officeDocument/2006/relationships" r:embed="rId183" cstate="print"/>
        <a:srcRect/>
        <a:stretch>
          <a:fillRect/>
        </a:stretch>
      </xdr:blipFill>
      <xdr:spPr bwMode="auto">
        <a:xfrm>
          <a:off x="16583025" y="203101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190</xdr:row>
      <xdr:rowOff>28575</xdr:rowOff>
    </xdr:from>
    <xdr:to>
      <xdr:col>10</xdr:col>
      <xdr:colOff>2133600</xdr:colOff>
      <xdr:row>190</xdr:row>
      <xdr:rowOff>914400</xdr:rowOff>
    </xdr:to>
    <xdr:pic>
      <xdr:nvPicPr>
        <xdr:cNvPr id="9471" name="MASTER SHEETPicture 601"/>
        <xdr:cNvPicPr>
          <a:picLocks noChangeAspect="1"/>
        </xdr:cNvPicPr>
      </xdr:nvPicPr>
      <xdr:blipFill>
        <a:blip xmlns:r="http://schemas.openxmlformats.org/officeDocument/2006/relationships" r:embed="rId184" cstate="print"/>
        <a:srcRect/>
        <a:stretch>
          <a:fillRect/>
        </a:stretch>
      </xdr:blipFill>
      <xdr:spPr bwMode="auto">
        <a:xfrm>
          <a:off x="16583025" y="200967975"/>
          <a:ext cx="21050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195</xdr:row>
      <xdr:rowOff>28575</xdr:rowOff>
    </xdr:from>
    <xdr:to>
      <xdr:col>10</xdr:col>
      <xdr:colOff>2133600</xdr:colOff>
      <xdr:row>195</xdr:row>
      <xdr:rowOff>885825</xdr:rowOff>
    </xdr:to>
    <xdr:pic>
      <xdr:nvPicPr>
        <xdr:cNvPr id="9472" name="MASTER SHEETPicture 147"/>
        <xdr:cNvPicPr>
          <a:picLocks noChangeAspect="1"/>
        </xdr:cNvPicPr>
      </xdr:nvPicPr>
      <xdr:blipFill>
        <a:blip xmlns:r="http://schemas.openxmlformats.org/officeDocument/2006/relationships" r:embed="rId185" cstate="print"/>
        <a:srcRect/>
        <a:stretch>
          <a:fillRect/>
        </a:stretch>
      </xdr:blipFill>
      <xdr:spPr bwMode="auto">
        <a:xfrm>
          <a:off x="16583025" y="206301975"/>
          <a:ext cx="2105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196</xdr:row>
      <xdr:rowOff>28575</xdr:rowOff>
    </xdr:from>
    <xdr:to>
      <xdr:col>10</xdr:col>
      <xdr:colOff>2133600</xdr:colOff>
      <xdr:row>196</xdr:row>
      <xdr:rowOff>742950</xdr:rowOff>
    </xdr:to>
    <xdr:pic>
      <xdr:nvPicPr>
        <xdr:cNvPr id="9473" name="MASTER SHEETPicture 179"/>
        <xdr:cNvPicPr>
          <a:picLocks noChangeAspect="1"/>
        </xdr:cNvPicPr>
      </xdr:nvPicPr>
      <xdr:blipFill>
        <a:blip xmlns:r="http://schemas.openxmlformats.org/officeDocument/2006/relationships" r:embed="rId186" cstate="print"/>
        <a:srcRect/>
        <a:stretch>
          <a:fillRect/>
        </a:stretch>
      </xdr:blipFill>
      <xdr:spPr bwMode="auto">
        <a:xfrm>
          <a:off x="16583025" y="207368775"/>
          <a:ext cx="21050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198</xdr:row>
      <xdr:rowOff>28575</xdr:rowOff>
    </xdr:from>
    <xdr:to>
      <xdr:col>10</xdr:col>
      <xdr:colOff>2133600</xdr:colOff>
      <xdr:row>198</xdr:row>
      <xdr:rowOff>1133475</xdr:rowOff>
    </xdr:to>
    <xdr:pic>
      <xdr:nvPicPr>
        <xdr:cNvPr id="9474" name="MASTER SHEETPicture 619"/>
        <xdr:cNvPicPr>
          <a:picLocks/>
        </xdr:cNvPicPr>
      </xdr:nvPicPr>
      <xdr:blipFill>
        <a:blip xmlns:r="http://schemas.openxmlformats.org/officeDocument/2006/relationships" r:embed="rId187" cstate="print"/>
        <a:srcRect/>
        <a:stretch>
          <a:fillRect/>
        </a:stretch>
      </xdr:blipFill>
      <xdr:spPr bwMode="auto">
        <a:xfrm>
          <a:off x="16583025" y="209502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199</xdr:row>
      <xdr:rowOff>38100</xdr:rowOff>
    </xdr:from>
    <xdr:to>
      <xdr:col>11</xdr:col>
      <xdr:colOff>0</xdr:colOff>
      <xdr:row>199</xdr:row>
      <xdr:rowOff>866775</xdr:rowOff>
    </xdr:to>
    <xdr:pic>
      <xdr:nvPicPr>
        <xdr:cNvPr id="9475" name="MASTER SHEETPicture 189"/>
        <xdr:cNvPicPr>
          <a:picLocks noChangeAspect="1"/>
        </xdr:cNvPicPr>
      </xdr:nvPicPr>
      <xdr:blipFill>
        <a:blip xmlns:r="http://schemas.openxmlformats.org/officeDocument/2006/relationships" r:embed="rId188" cstate="print"/>
        <a:srcRect/>
        <a:stretch>
          <a:fillRect/>
        </a:stretch>
      </xdr:blipFill>
      <xdr:spPr bwMode="auto">
        <a:xfrm>
          <a:off x="16583025" y="210578700"/>
          <a:ext cx="210502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201</xdr:row>
      <xdr:rowOff>28575</xdr:rowOff>
    </xdr:from>
    <xdr:to>
      <xdr:col>10</xdr:col>
      <xdr:colOff>2133600</xdr:colOff>
      <xdr:row>201</xdr:row>
      <xdr:rowOff>1266825</xdr:rowOff>
    </xdr:to>
    <xdr:pic>
      <xdr:nvPicPr>
        <xdr:cNvPr id="9476" name="MASTER SHEETPicture 435"/>
        <xdr:cNvPicPr>
          <a:picLocks noChangeAspect="1"/>
        </xdr:cNvPicPr>
      </xdr:nvPicPr>
      <xdr:blipFill>
        <a:blip xmlns:r="http://schemas.openxmlformats.org/officeDocument/2006/relationships" r:embed="rId189" cstate="print"/>
        <a:srcRect/>
        <a:stretch>
          <a:fillRect/>
        </a:stretch>
      </xdr:blipFill>
      <xdr:spPr bwMode="auto">
        <a:xfrm>
          <a:off x="16583025" y="212702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203</xdr:row>
      <xdr:rowOff>38100</xdr:rowOff>
    </xdr:from>
    <xdr:to>
      <xdr:col>10</xdr:col>
      <xdr:colOff>2133600</xdr:colOff>
      <xdr:row>204</xdr:row>
      <xdr:rowOff>9525</xdr:rowOff>
    </xdr:to>
    <xdr:pic>
      <xdr:nvPicPr>
        <xdr:cNvPr id="9477" name="MASTER SHEETPicture 505"/>
        <xdr:cNvPicPr>
          <a:picLocks noChangeAspect="1"/>
        </xdr:cNvPicPr>
      </xdr:nvPicPr>
      <xdr:blipFill>
        <a:blip xmlns:r="http://schemas.openxmlformats.org/officeDocument/2006/relationships" r:embed="rId190" cstate="print"/>
        <a:srcRect/>
        <a:stretch>
          <a:fillRect/>
        </a:stretch>
      </xdr:blipFill>
      <xdr:spPr bwMode="auto">
        <a:xfrm>
          <a:off x="16583025" y="214845900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202</xdr:row>
      <xdr:rowOff>28575</xdr:rowOff>
    </xdr:from>
    <xdr:to>
      <xdr:col>10</xdr:col>
      <xdr:colOff>1066800</xdr:colOff>
      <xdr:row>202</xdr:row>
      <xdr:rowOff>2228850</xdr:rowOff>
    </xdr:to>
    <xdr:pic>
      <xdr:nvPicPr>
        <xdr:cNvPr id="9478" name="MASTER SHEETPicture 627"/>
        <xdr:cNvPicPr>
          <a:picLocks/>
        </xdr:cNvPicPr>
      </xdr:nvPicPr>
      <xdr:blipFill>
        <a:blip xmlns:r="http://schemas.openxmlformats.org/officeDocument/2006/relationships" r:embed="rId191" cstate="print"/>
        <a:srcRect/>
        <a:stretch>
          <a:fillRect/>
        </a:stretch>
      </xdr:blipFill>
      <xdr:spPr bwMode="auto">
        <a:xfrm>
          <a:off x="16583025" y="213769575"/>
          <a:ext cx="1038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205</xdr:row>
      <xdr:rowOff>28575</xdr:rowOff>
    </xdr:from>
    <xdr:to>
      <xdr:col>10</xdr:col>
      <xdr:colOff>2133600</xdr:colOff>
      <xdr:row>205</xdr:row>
      <xdr:rowOff>1009650</xdr:rowOff>
    </xdr:to>
    <xdr:pic>
      <xdr:nvPicPr>
        <xdr:cNvPr id="9479" name="MASTER SHEETPicture 29"/>
        <xdr:cNvPicPr>
          <a:picLocks noChangeAspect="1"/>
        </xdr:cNvPicPr>
      </xdr:nvPicPr>
      <xdr:blipFill>
        <a:blip xmlns:r="http://schemas.openxmlformats.org/officeDocument/2006/relationships" r:embed="rId192" cstate="print"/>
        <a:srcRect/>
        <a:stretch>
          <a:fillRect/>
        </a:stretch>
      </xdr:blipFill>
      <xdr:spPr bwMode="auto">
        <a:xfrm>
          <a:off x="16583025" y="216969975"/>
          <a:ext cx="2105025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206</xdr:row>
      <xdr:rowOff>28575</xdr:rowOff>
    </xdr:from>
    <xdr:to>
      <xdr:col>10</xdr:col>
      <xdr:colOff>2133600</xdr:colOff>
      <xdr:row>206</xdr:row>
      <xdr:rowOff>1666875</xdr:rowOff>
    </xdr:to>
    <xdr:pic>
      <xdr:nvPicPr>
        <xdr:cNvPr id="9480" name="MASTER SHEETPicture 37"/>
        <xdr:cNvPicPr>
          <a:picLocks noChangeAspect="1"/>
        </xdr:cNvPicPr>
      </xdr:nvPicPr>
      <xdr:blipFill>
        <a:blip xmlns:r="http://schemas.openxmlformats.org/officeDocument/2006/relationships" r:embed="rId193" cstate="print"/>
        <a:srcRect/>
        <a:stretch>
          <a:fillRect/>
        </a:stretch>
      </xdr:blipFill>
      <xdr:spPr bwMode="auto">
        <a:xfrm>
          <a:off x="16583025" y="218036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207</xdr:row>
      <xdr:rowOff>28575</xdr:rowOff>
    </xdr:from>
    <xdr:to>
      <xdr:col>10</xdr:col>
      <xdr:colOff>2057400</xdr:colOff>
      <xdr:row>207</xdr:row>
      <xdr:rowOff>1581150</xdr:rowOff>
    </xdr:to>
    <xdr:pic>
      <xdr:nvPicPr>
        <xdr:cNvPr id="9481" name="MASTER SHEETPicture 77"/>
        <xdr:cNvPicPr>
          <a:picLocks noChangeAspect="1"/>
        </xdr:cNvPicPr>
      </xdr:nvPicPr>
      <xdr:blipFill>
        <a:blip xmlns:r="http://schemas.openxmlformats.org/officeDocument/2006/relationships" r:embed="rId194" cstate="print"/>
        <a:srcRect/>
        <a:stretch>
          <a:fillRect/>
        </a:stretch>
      </xdr:blipFill>
      <xdr:spPr bwMode="auto">
        <a:xfrm>
          <a:off x="16583025" y="219103575"/>
          <a:ext cx="20288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208</xdr:row>
      <xdr:rowOff>28575</xdr:rowOff>
    </xdr:from>
    <xdr:to>
      <xdr:col>10</xdr:col>
      <xdr:colOff>2133600</xdr:colOff>
      <xdr:row>208</xdr:row>
      <xdr:rowOff>1152525</xdr:rowOff>
    </xdr:to>
    <xdr:pic>
      <xdr:nvPicPr>
        <xdr:cNvPr id="9482" name="MASTER SHEETPicture 621"/>
        <xdr:cNvPicPr>
          <a:picLocks/>
        </xdr:cNvPicPr>
      </xdr:nvPicPr>
      <xdr:blipFill>
        <a:blip xmlns:r="http://schemas.openxmlformats.org/officeDocument/2006/relationships" r:embed="rId195" cstate="print"/>
        <a:srcRect/>
        <a:stretch>
          <a:fillRect/>
        </a:stretch>
      </xdr:blipFill>
      <xdr:spPr bwMode="auto">
        <a:xfrm>
          <a:off x="16583025" y="220170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209</xdr:row>
      <xdr:rowOff>28575</xdr:rowOff>
    </xdr:from>
    <xdr:to>
      <xdr:col>10</xdr:col>
      <xdr:colOff>1971675</xdr:colOff>
      <xdr:row>209</xdr:row>
      <xdr:rowOff>1838325</xdr:rowOff>
    </xdr:to>
    <xdr:pic>
      <xdr:nvPicPr>
        <xdr:cNvPr id="9483" name="MASTER SHEETPicture 605"/>
        <xdr:cNvPicPr>
          <a:picLocks noChangeAspect="1"/>
        </xdr:cNvPicPr>
      </xdr:nvPicPr>
      <xdr:blipFill>
        <a:blip xmlns:r="http://schemas.openxmlformats.org/officeDocument/2006/relationships" r:embed="rId196" cstate="print"/>
        <a:srcRect/>
        <a:stretch>
          <a:fillRect/>
        </a:stretch>
      </xdr:blipFill>
      <xdr:spPr bwMode="auto">
        <a:xfrm>
          <a:off x="16583025" y="221237175"/>
          <a:ext cx="19431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212</xdr:row>
      <xdr:rowOff>28575</xdr:rowOff>
    </xdr:from>
    <xdr:to>
      <xdr:col>10</xdr:col>
      <xdr:colOff>2038350</xdr:colOff>
      <xdr:row>212</xdr:row>
      <xdr:rowOff>1485900</xdr:rowOff>
    </xdr:to>
    <xdr:pic>
      <xdr:nvPicPr>
        <xdr:cNvPr id="9484" name="MASTER SHEETPicture 631"/>
        <xdr:cNvPicPr>
          <a:picLocks/>
        </xdr:cNvPicPr>
      </xdr:nvPicPr>
      <xdr:blipFill>
        <a:blip xmlns:r="http://schemas.openxmlformats.org/officeDocument/2006/relationships" r:embed="rId197" cstate="print"/>
        <a:srcRect/>
        <a:stretch>
          <a:fillRect/>
        </a:stretch>
      </xdr:blipFill>
      <xdr:spPr bwMode="auto">
        <a:xfrm>
          <a:off x="16583025" y="224437575"/>
          <a:ext cx="20097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213</xdr:row>
      <xdr:rowOff>28575</xdr:rowOff>
    </xdr:from>
    <xdr:to>
      <xdr:col>10</xdr:col>
      <xdr:colOff>2133600</xdr:colOff>
      <xdr:row>213</xdr:row>
      <xdr:rowOff>1076325</xdr:rowOff>
    </xdr:to>
    <xdr:pic>
      <xdr:nvPicPr>
        <xdr:cNvPr id="9485" name="MASTER SHEETPicture 531"/>
        <xdr:cNvPicPr>
          <a:picLocks noChangeAspect="1"/>
        </xdr:cNvPicPr>
      </xdr:nvPicPr>
      <xdr:blipFill>
        <a:blip xmlns:r="http://schemas.openxmlformats.org/officeDocument/2006/relationships" r:embed="rId198" cstate="print"/>
        <a:srcRect/>
        <a:stretch>
          <a:fillRect/>
        </a:stretch>
      </xdr:blipFill>
      <xdr:spPr bwMode="auto">
        <a:xfrm>
          <a:off x="16583025" y="225504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214</xdr:row>
      <xdr:rowOff>28575</xdr:rowOff>
    </xdr:from>
    <xdr:to>
      <xdr:col>10</xdr:col>
      <xdr:colOff>2133600</xdr:colOff>
      <xdr:row>214</xdr:row>
      <xdr:rowOff>1695450</xdr:rowOff>
    </xdr:to>
    <xdr:pic>
      <xdr:nvPicPr>
        <xdr:cNvPr id="9486" name="MASTER SHEETPicture 185"/>
        <xdr:cNvPicPr>
          <a:picLocks noChangeAspect="1"/>
        </xdr:cNvPicPr>
      </xdr:nvPicPr>
      <xdr:blipFill>
        <a:blip xmlns:r="http://schemas.openxmlformats.org/officeDocument/2006/relationships" r:embed="rId199" cstate="print"/>
        <a:srcRect/>
        <a:stretch>
          <a:fillRect/>
        </a:stretch>
      </xdr:blipFill>
      <xdr:spPr bwMode="auto">
        <a:xfrm>
          <a:off x="16583025" y="226571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215</xdr:row>
      <xdr:rowOff>28575</xdr:rowOff>
    </xdr:from>
    <xdr:to>
      <xdr:col>10</xdr:col>
      <xdr:colOff>2133600</xdr:colOff>
      <xdr:row>215</xdr:row>
      <xdr:rowOff>1143000</xdr:rowOff>
    </xdr:to>
    <xdr:pic>
      <xdr:nvPicPr>
        <xdr:cNvPr id="9487" name="MASTER SHEETPicture 75"/>
        <xdr:cNvPicPr>
          <a:picLocks noChangeAspect="1"/>
        </xdr:cNvPicPr>
      </xdr:nvPicPr>
      <xdr:blipFill>
        <a:blip xmlns:r="http://schemas.openxmlformats.org/officeDocument/2006/relationships" r:embed="rId200" cstate="print"/>
        <a:srcRect/>
        <a:stretch>
          <a:fillRect/>
        </a:stretch>
      </xdr:blipFill>
      <xdr:spPr bwMode="auto">
        <a:xfrm>
          <a:off x="16583025" y="227637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216</xdr:row>
      <xdr:rowOff>28575</xdr:rowOff>
    </xdr:from>
    <xdr:to>
      <xdr:col>10</xdr:col>
      <xdr:colOff>2133600</xdr:colOff>
      <xdr:row>216</xdr:row>
      <xdr:rowOff>1114425</xdr:rowOff>
    </xdr:to>
    <xdr:pic>
      <xdr:nvPicPr>
        <xdr:cNvPr id="9488" name="MASTER SHEETPicture 41"/>
        <xdr:cNvPicPr>
          <a:picLocks noChangeAspect="1"/>
        </xdr:cNvPicPr>
      </xdr:nvPicPr>
      <xdr:blipFill>
        <a:blip xmlns:r="http://schemas.openxmlformats.org/officeDocument/2006/relationships" r:embed="rId201" cstate="print"/>
        <a:srcRect/>
        <a:stretch>
          <a:fillRect/>
        </a:stretch>
      </xdr:blipFill>
      <xdr:spPr bwMode="auto">
        <a:xfrm>
          <a:off x="16583025" y="228704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217</xdr:row>
      <xdr:rowOff>28575</xdr:rowOff>
    </xdr:from>
    <xdr:to>
      <xdr:col>10</xdr:col>
      <xdr:colOff>2133600</xdr:colOff>
      <xdr:row>217</xdr:row>
      <xdr:rowOff>1143000</xdr:rowOff>
    </xdr:to>
    <xdr:pic>
      <xdr:nvPicPr>
        <xdr:cNvPr id="9489" name="MASTER SHEETPicture 143"/>
        <xdr:cNvPicPr>
          <a:picLocks noChangeAspect="1"/>
        </xdr:cNvPicPr>
      </xdr:nvPicPr>
      <xdr:blipFill>
        <a:blip xmlns:r="http://schemas.openxmlformats.org/officeDocument/2006/relationships" r:embed="rId202" cstate="print"/>
        <a:srcRect/>
        <a:stretch>
          <a:fillRect/>
        </a:stretch>
      </xdr:blipFill>
      <xdr:spPr bwMode="auto">
        <a:xfrm>
          <a:off x="16583025" y="229771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218</xdr:row>
      <xdr:rowOff>28575</xdr:rowOff>
    </xdr:from>
    <xdr:to>
      <xdr:col>10</xdr:col>
      <xdr:colOff>2124075</xdr:colOff>
      <xdr:row>218</xdr:row>
      <xdr:rowOff>1143000</xdr:rowOff>
    </xdr:to>
    <xdr:pic>
      <xdr:nvPicPr>
        <xdr:cNvPr id="9490" name="MASTER SHEETPicture 161"/>
        <xdr:cNvPicPr>
          <a:picLocks noChangeAspect="1"/>
        </xdr:cNvPicPr>
      </xdr:nvPicPr>
      <xdr:blipFill>
        <a:blip xmlns:r="http://schemas.openxmlformats.org/officeDocument/2006/relationships" r:embed="rId203" cstate="print"/>
        <a:srcRect/>
        <a:stretch>
          <a:fillRect/>
        </a:stretch>
      </xdr:blipFill>
      <xdr:spPr bwMode="auto">
        <a:xfrm>
          <a:off x="16583025" y="230838375"/>
          <a:ext cx="20955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219</xdr:row>
      <xdr:rowOff>28575</xdr:rowOff>
    </xdr:from>
    <xdr:to>
      <xdr:col>10</xdr:col>
      <xdr:colOff>2133600</xdr:colOff>
      <xdr:row>219</xdr:row>
      <xdr:rowOff>1066800</xdr:rowOff>
    </xdr:to>
    <xdr:pic>
      <xdr:nvPicPr>
        <xdr:cNvPr id="9491" name="MASTER SHEETPicture 13"/>
        <xdr:cNvPicPr>
          <a:picLocks noChangeAspect="1"/>
        </xdr:cNvPicPr>
      </xdr:nvPicPr>
      <xdr:blipFill>
        <a:blip xmlns:r="http://schemas.openxmlformats.org/officeDocument/2006/relationships" r:embed="rId204" cstate="print"/>
        <a:srcRect/>
        <a:stretch>
          <a:fillRect/>
        </a:stretch>
      </xdr:blipFill>
      <xdr:spPr bwMode="auto">
        <a:xfrm>
          <a:off x="16583025" y="231905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224</xdr:row>
      <xdr:rowOff>28575</xdr:rowOff>
    </xdr:from>
    <xdr:to>
      <xdr:col>10</xdr:col>
      <xdr:colOff>2133600</xdr:colOff>
      <xdr:row>224</xdr:row>
      <xdr:rowOff>828675</xdr:rowOff>
    </xdr:to>
    <xdr:pic>
      <xdr:nvPicPr>
        <xdr:cNvPr id="9492" name="MASTER SHEETPicture 87"/>
        <xdr:cNvPicPr>
          <a:picLocks noChangeAspect="1"/>
        </xdr:cNvPicPr>
      </xdr:nvPicPr>
      <xdr:blipFill>
        <a:blip xmlns:r="http://schemas.openxmlformats.org/officeDocument/2006/relationships" r:embed="rId205" cstate="print"/>
        <a:srcRect/>
        <a:stretch>
          <a:fillRect/>
        </a:stretch>
      </xdr:blipFill>
      <xdr:spPr bwMode="auto">
        <a:xfrm>
          <a:off x="16583025" y="237239175"/>
          <a:ext cx="210502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220</xdr:row>
      <xdr:rowOff>28575</xdr:rowOff>
    </xdr:from>
    <xdr:to>
      <xdr:col>10</xdr:col>
      <xdr:colOff>1438275</xdr:colOff>
      <xdr:row>220</xdr:row>
      <xdr:rowOff>1800225</xdr:rowOff>
    </xdr:to>
    <xdr:pic>
      <xdr:nvPicPr>
        <xdr:cNvPr id="9493" name="MASTER SHEETPicture 429"/>
        <xdr:cNvPicPr>
          <a:picLocks noChangeAspect="1"/>
        </xdr:cNvPicPr>
      </xdr:nvPicPr>
      <xdr:blipFill>
        <a:blip xmlns:r="http://schemas.openxmlformats.org/officeDocument/2006/relationships" r:embed="rId206" cstate="print"/>
        <a:srcRect/>
        <a:stretch>
          <a:fillRect/>
        </a:stretch>
      </xdr:blipFill>
      <xdr:spPr bwMode="auto">
        <a:xfrm>
          <a:off x="16583025" y="232971975"/>
          <a:ext cx="14097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223</xdr:row>
      <xdr:rowOff>28575</xdr:rowOff>
    </xdr:from>
    <xdr:to>
      <xdr:col>10</xdr:col>
      <xdr:colOff>1447800</xdr:colOff>
      <xdr:row>223</xdr:row>
      <xdr:rowOff>1724025</xdr:rowOff>
    </xdr:to>
    <xdr:pic>
      <xdr:nvPicPr>
        <xdr:cNvPr id="9494" name="MASTER SHEETPicture 625"/>
        <xdr:cNvPicPr>
          <a:picLocks/>
        </xdr:cNvPicPr>
      </xdr:nvPicPr>
      <xdr:blipFill>
        <a:blip xmlns:r="http://schemas.openxmlformats.org/officeDocument/2006/relationships" r:embed="rId207" cstate="print"/>
        <a:srcRect/>
        <a:stretch>
          <a:fillRect/>
        </a:stretch>
      </xdr:blipFill>
      <xdr:spPr bwMode="auto">
        <a:xfrm>
          <a:off x="16583025" y="236172375"/>
          <a:ext cx="1419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222</xdr:row>
      <xdr:rowOff>28575</xdr:rowOff>
    </xdr:from>
    <xdr:to>
      <xdr:col>10</xdr:col>
      <xdr:colOff>1247775</xdr:colOff>
      <xdr:row>222</xdr:row>
      <xdr:rowOff>1228725</xdr:rowOff>
    </xdr:to>
    <xdr:pic>
      <xdr:nvPicPr>
        <xdr:cNvPr id="9495" name="MASTER SHEETPicture 635"/>
        <xdr:cNvPicPr>
          <a:picLocks/>
        </xdr:cNvPicPr>
      </xdr:nvPicPr>
      <xdr:blipFill>
        <a:blip xmlns:r="http://schemas.openxmlformats.org/officeDocument/2006/relationships" r:embed="rId208" cstate="print"/>
        <a:srcRect/>
        <a:stretch>
          <a:fillRect/>
        </a:stretch>
      </xdr:blipFill>
      <xdr:spPr bwMode="auto">
        <a:xfrm>
          <a:off x="16583025" y="235105575"/>
          <a:ext cx="12192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221</xdr:row>
      <xdr:rowOff>28575</xdr:rowOff>
    </xdr:from>
    <xdr:to>
      <xdr:col>10</xdr:col>
      <xdr:colOff>1323975</xdr:colOff>
      <xdr:row>221</xdr:row>
      <xdr:rowOff>2343150</xdr:rowOff>
    </xdr:to>
    <xdr:pic>
      <xdr:nvPicPr>
        <xdr:cNvPr id="9496" name="MASTER SHEETPicture 373"/>
        <xdr:cNvPicPr>
          <a:picLocks noChangeAspect="1"/>
        </xdr:cNvPicPr>
      </xdr:nvPicPr>
      <xdr:blipFill>
        <a:blip xmlns:r="http://schemas.openxmlformats.org/officeDocument/2006/relationships" r:embed="rId209" cstate="print"/>
        <a:srcRect/>
        <a:stretch>
          <a:fillRect/>
        </a:stretch>
      </xdr:blipFill>
      <xdr:spPr bwMode="auto">
        <a:xfrm>
          <a:off x="16583025" y="234038775"/>
          <a:ext cx="12954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227</xdr:row>
      <xdr:rowOff>28575</xdr:rowOff>
    </xdr:from>
    <xdr:to>
      <xdr:col>10</xdr:col>
      <xdr:colOff>2133600</xdr:colOff>
      <xdr:row>227</xdr:row>
      <xdr:rowOff>1752600</xdr:rowOff>
    </xdr:to>
    <xdr:pic>
      <xdr:nvPicPr>
        <xdr:cNvPr id="9497" name="MASTER SHEETPicture 33"/>
        <xdr:cNvPicPr>
          <a:picLocks noChangeAspect="1"/>
        </xdr:cNvPicPr>
      </xdr:nvPicPr>
      <xdr:blipFill>
        <a:blip xmlns:r="http://schemas.openxmlformats.org/officeDocument/2006/relationships" r:embed="rId210" cstate="print"/>
        <a:srcRect/>
        <a:stretch>
          <a:fillRect/>
        </a:stretch>
      </xdr:blipFill>
      <xdr:spPr bwMode="auto">
        <a:xfrm>
          <a:off x="16583025" y="240439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226</xdr:row>
      <xdr:rowOff>28575</xdr:rowOff>
    </xdr:from>
    <xdr:to>
      <xdr:col>10</xdr:col>
      <xdr:colOff>2133600</xdr:colOff>
      <xdr:row>226</xdr:row>
      <xdr:rowOff>1428750</xdr:rowOff>
    </xdr:to>
    <xdr:pic>
      <xdr:nvPicPr>
        <xdr:cNvPr id="9498" name="MASTER SHEETPicture 81"/>
        <xdr:cNvPicPr>
          <a:picLocks noChangeAspect="1"/>
        </xdr:cNvPicPr>
      </xdr:nvPicPr>
      <xdr:blipFill>
        <a:blip xmlns:r="http://schemas.openxmlformats.org/officeDocument/2006/relationships" r:embed="rId211" cstate="print"/>
        <a:srcRect/>
        <a:stretch>
          <a:fillRect/>
        </a:stretch>
      </xdr:blipFill>
      <xdr:spPr bwMode="auto">
        <a:xfrm>
          <a:off x="16583025" y="239372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229</xdr:row>
      <xdr:rowOff>28575</xdr:rowOff>
    </xdr:from>
    <xdr:to>
      <xdr:col>10</xdr:col>
      <xdr:colOff>2133600</xdr:colOff>
      <xdr:row>229</xdr:row>
      <xdr:rowOff>1209675</xdr:rowOff>
    </xdr:to>
    <xdr:pic>
      <xdr:nvPicPr>
        <xdr:cNvPr id="9499" name="MASTER SHEETPicture 221"/>
        <xdr:cNvPicPr>
          <a:picLocks noChangeAspect="1"/>
        </xdr:cNvPicPr>
      </xdr:nvPicPr>
      <xdr:blipFill>
        <a:blip xmlns:r="http://schemas.openxmlformats.org/officeDocument/2006/relationships" r:embed="rId212" cstate="print"/>
        <a:srcRect/>
        <a:stretch>
          <a:fillRect/>
        </a:stretch>
      </xdr:blipFill>
      <xdr:spPr bwMode="auto">
        <a:xfrm>
          <a:off x="16583025" y="242573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228</xdr:row>
      <xdr:rowOff>28575</xdr:rowOff>
    </xdr:from>
    <xdr:to>
      <xdr:col>10</xdr:col>
      <xdr:colOff>2133600</xdr:colOff>
      <xdr:row>228</xdr:row>
      <xdr:rowOff>657225</xdr:rowOff>
    </xdr:to>
    <xdr:pic>
      <xdr:nvPicPr>
        <xdr:cNvPr id="9500" name="MASTER SHEETPicture 431"/>
        <xdr:cNvPicPr>
          <a:picLocks noChangeAspect="1"/>
        </xdr:cNvPicPr>
      </xdr:nvPicPr>
      <xdr:blipFill>
        <a:blip xmlns:r="http://schemas.openxmlformats.org/officeDocument/2006/relationships" r:embed="rId213" cstate="print"/>
        <a:srcRect/>
        <a:stretch>
          <a:fillRect/>
        </a:stretch>
      </xdr:blipFill>
      <xdr:spPr bwMode="auto">
        <a:xfrm>
          <a:off x="16583025" y="241506375"/>
          <a:ext cx="210502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230</xdr:row>
      <xdr:rowOff>28575</xdr:rowOff>
    </xdr:from>
    <xdr:to>
      <xdr:col>10</xdr:col>
      <xdr:colOff>2057400</xdr:colOff>
      <xdr:row>230</xdr:row>
      <xdr:rowOff>1323975</xdr:rowOff>
    </xdr:to>
    <xdr:pic>
      <xdr:nvPicPr>
        <xdr:cNvPr id="9501" name="MASTER SHEETPicture 311"/>
        <xdr:cNvPicPr>
          <a:picLocks noChangeAspect="1"/>
        </xdr:cNvPicPr>
      </xdr:nvPicPr>
      <xdr:blipFill>
        <a:blip xmlns:r="http://schemas.openxmlformats.org/officeDocument/2006/relationships" r:embed="rId214" cstate="print"/>
        <a:srcRect/>
        <a:stretch>
          <a:fillRect/>
        </a:stretch>
      </xdr:blipFill>
      <xdr:spPr bwMode="auto">
        <a:xfrm>
          <a:off x="16583025" y="243639975"/>
          <a:ext cx="20288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231</xdr:row>
      <xdr:rowOff>28575</xdr:rowOff>
    </xdr:from>
    <xdr:to>
      <xdr:col>10</xdr:col>
      <xdr:colOff>2133600</xdr:colOff>
      <xdr:row>231</xdr:row>
      <xdr:rowOff>1295400</xdr:rowOff>
    </xdr:to>
    <xdr:pic>
      <xdr:nvPicPr>
        <xdr:cNvPr id="9502" name="MASTER SHEETPicture 731"/>
        <xdr:cNvPicPr>
          <a:picLocks/>
        </xdr:cNvPicPr>
      </xdr:nvPicPr>
      <xdr:blipFill>
        <a:blip xmlns:r="http://schemas.openxmlformats.org/officeDocument/2006/relationships" r:embed="rId215" cstate="print"/>
        <a:srcRect/>
        <a:stretch>
          <a:fillRect/>
        </a:stretch>
      </xdr:blipFill>
      <xdr:spPr bwMode="auto">
        <a:xfrm>
          <a:off x="16583025" y="244706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232</xdr:row>
      <xdr:rowOff>28575</xdr:rowOff>
    </xdr:from>
    <xdr:to>
      <xdr:col>10</xdr:col>
      <xdr:colOff>1647825</xdr:colOff>
      <xdr:row>232</xdr:row>
      <xdr:rowOff>1228725</xdr:rowOff>
    </xdr:to>
    <xdr:pic>
      <xdr:nvPicPr>
        <xdr:cNvPr id="9503" name="MASTER SHEETPicture 663"/>
        <xdr:cNvPicPr>
          <a:picLocks/>
        </xdr:cNvPicPr>
      </xdr:nvPicPr>
      <xdr:blipFill>
        <a:blip xmlns:r="http://schemas.openxmlformats.org/officeDocument/2006/relationships" r:embed="rId216" cstate="print"/>
        <a:srcRect/>
        <a:stretch>
          <a:fillRect/>
        </a:stretch>
      </xdr:blipFill>
      <xdr:spPr bwMode="auto">
        <a:xfrm>
          <a:off x="16583025" y="245773575"/>
          <a:ext cx="16192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233</xdr:row>
      <xdr:rowOff>28575</xdr:rowOff>
    </xdr:from>
    <xdr:to>
      <xdr:col>10</xdr:col>
      <xdr:colOff>2133600</xdr:colOff>
      <xdr:row>233</xdr:row>
      <xdr:rowOff>1400175</xdr:rowOff>
    </xdr:to>
    <xdr:pic>
      <xdr:nvPicPr>
        <xdr:cNvPr id="9504" name="MASTER SHEETPicture 685"/>
        <xdr:cNvPicPr>
          <a:picLocks/>
        </xdr:cNvPicPr>
      </xdr:nvPicPr>
      <xdr:blipFill>
        <a:blip xmlns:r="http://schemas.openxmlformats.org/officeDocument/2006/relationships" r:embed="rId217" cstate="print"/>
        <a:srcRect/>
        <a:stretch>
          <a:fillRect/>
        </a:stretch>
      </xdr:blipFill>
      <xdr:spPr bwMode="auto">
        <a:xfrm>
          <a:off x="16583025" y="246840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234</xdr:row>
      <xdr:rowOff>28575</xdr:rowOff>
    </xdr:from>
    <xdr:to>
      <xdr:col>10</xdr:col>
      <xdr:colOff>2133600</xdr:colOff>
      <xdr:row>234</xdr:row>
      <xdr:rowOff>1114425</xdr:rowOff>
    </xdr:to>
    <xdr:pic>
      <xdr:nvPicPr>
        <xdr:cNvPr id="9505" name="MASTER SHEETPicture 31"/>
        <xdr:cNvPicPr>
          <a:picLocks noChangeAspect="1"/>
        </xdr:cNvPicPr>
      </xdr:nvPicPr>
      <xdr:blipFill>
        <a:blip xmlns:r="http://schemas.openxmlformats.org/officeDocument/2006/relationships" r:embed="rId218" cstate="print"/>
        <a:srcRect/>
        <a:stretch>
          <a:fillRect/>
        </a:stretch>
      </xdr:blipFill>
      <xdr:spPr bwMode="auto">
        <a:xfrm>
          <a:off x="16583025" y="247907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235</xdr:row>
      <xdr:rowOff>28575</xdr:rowOff>
    </xdr:from>
    <xdr:to>
      <xdr:col>10</xdr:col>
      <xdr:colOff>2133600</xdr:colOff>
      <xdr:row>235</xdr:row>
      <xdr:rowOff>1143000</xdr:rowOff>
    </xdr:to>
    <xdr:pic>
      <xdr:nvPicPr>
        <xdr:cNvPr id="9506" name="MASTER SHEETPicture 211"/>
        <xdr:cNvPicPr>
          <a:picLocks noChangeAspect="1"/>
        </xdr:cNvPicPr>
      </xdr:nvPicPr>
      <xdr:blipFill>
        <a:blip xmlns:r="http://schemas.openxmlformats.org/officeDocument/2006/relationships" r:embed="rId219" cstate="print"/>
        <a:srcRect/>
        <a:stretch>
          <a:fillRect/>
        </a:stretch>
      </xdr:blipFill>
      <xdr:spPr bwMode="auto">
        <a:xfrm>
          <a:off x="16583025" y="248973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236</xdr:row>
      <xdr:rowOff>28575</xdr:rowOff>
    </xdr:from>
    <xdr:to>
      <xdr:col>10</xdr:col>
      <xdr:colOff>2133600</xdr:colOff>
      <xdr:row>236</xdr:row>
      <xdr:rowOff>1343025</xdr:rowOff>
    </xdr:to>
    <xdr:pic>
      <xdr:nvPicPr>
        <xdr:cNvPr id="9507" name="MASTER SHEETPicture 703"/>
        <xdr:cNvPicPr>
          <a:picLocks/>
        </xdr:cNvPicPr>
      </xdr:nvPicPr>
      <xdr:blipFill>
        <a:blip xmlns:r="http://schemas.openxmlformats.org/officeDocument/2006/relationships" r:embed="rId220" cstate="print"/>
        <a:srcRect/>
        <a:stretch>
          <a:fillRect/>
        </a:stretch>
      </xdr:blipFill>
      <xdr:spPr bwMode="auto">
        <a:xfrm>
          <a:off x="16583025" y="250040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237</xdr:row>
      <xdr:rowOff>28575</xdr:rowOff>
    </xdr:from>
    <xdr:to>
      <xdr:col>10</xdr:col>
      <xdr:colOff>1695450</xdr:colOff>
      <xdr:row>237</xdr:row>
      <xdr:rowOff>1200150</xdr:rowOff>
    </xdr:to>
    <xdr:pic>
      <xdr:nvPicPr>
        <xdr:cNvPr id="9508" name="MASTER SHEETPicture 155"/>
        <xdr:cNvPicPr>
          <a:picLocks noChangeAspect="1"/>
        </xdr:cNvPicPr>
      </xdr:nvPicPr>
      <xdr:blipFill>
        <a:blip xmlns:r="http://schemas.openxmlformats.org/officeDocument/2006/relationships" r:embed="rId221" cstate="print"/>
        <a:srcRect/>
        <a:stretch>
          <a:fillRect/>
        </a:stretch>
      </xdr:blipFill>
      <xdr:spPr bwMode="auto">
        <a:xfrm>
          <a:off x="16583025" y="251107575"/>
          <a:ext cx="16668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239</xdr:row>
      <xdr:rowOff>28575</xdr:rowOff>
    </xdr:from>
    <xdr:to>
      <xdr:col>10</xdr:col>
      <xdr:colOff>1838325</xdr:colOff>
      <xdr:row>239</xdr:row>
      <xdr:rowOff>1657350</xdr:rowOff>
    </xdr:to>
    <xdr:pic>
      <xdr:nvPicPr>
        <xdr:cNvPr id="9509" name="MASTER SHEETPicture 437"/>
        <xdr:cNvPicPr>
          <a:picLocks noChangeAspect="1"/>
        </xdr:cNvPicPr>
      </xdr:nvPicPr>
      <xdr:blipFill>
        <a:blip xmlns:r="http://schemas.openxmlformats.org/officeDocument/2006/relationships" r:embed="rId222" cstate="print"/>
        <a:srcRect/>
        <a:stretch>
          <a:fillRect/>
        </a:stretch>
      </xdr:blipFill>
      <xdr:spPr bwMode="auto">
        <a:xfrm>
          <a:off x="16583025" y="253241175"/>
          <a:ext cx="18097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241</xdr:row>
      <xdr:rowOff>28575</xdr:rowOff>
    </xdr:from>
    <xdr:to>
      <xdr:col>10</xdr:col>
      <xdr:colOff>2133600</xdr:colOff>
      <xdr:row>241</xdr:row>
      <xdr:rowOff>647700</xdr:rowOff>
    </xdr:to>
    <xdr:pic>
      <xdr:nvPicPr>
        <xdr:cNvPr id="9510" name="MASTER SHEETPicture 737"/>
        <xdr:cNvPicPr>
          <a:picLocks/>
        </xdr:cNvPicPr>
      </xdr:nvPicPr>
      <xdr:blipFill>
        <a:blip xmlns:r="http://schemas.openxmlformats.org/officeDocument/2006/relationships" r:embed="rId223" cstate="print"/>
        <a:srcRect/>
        <a:stretch>
          <a:fillRect/>
        </a:stretch>
      </xdr:blipFill>
      <xdr:spPr bwMode="auto">
        <a:xfrm>
          <a:off x="16583025" y="255374775"/>
          <a:ext cx="210502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19050</xdr:colOff>
      <xdr:row>162</xdr:row>
      <xdr:rowOff>38100</xdr:rowOff>
    </xdr:from>
    <xdr:to>
      <xdr:col>10</xdr:col>
      <xdr:colOff>2095500</xdr:colOff>
      <xdr:row>162</xdr:row>
      <xdr:rowOff>847725</xdr:rowOff>
    </xdr:to>
    <xdr:pic>
      <xdr:nvPicPr>
        <xdr:cNvPr id="9511" name="MASTER SHEETPicture 593"/>
        <xdr:cNvPicPr>
          <a:picLocks noChangeAspect="1"/>
        </xdr:cNvPicPr>
      </xdr:nvPicPr>
      <xdr:blipFill>
        <a:blip xmlns:r="http://schemas.openxmlformats.org/officeDocument/2006/relationships" r:embed="rId224" cstate="print"/>
        <a:srcRect/>
        <a:stretch>
          <a:fillRect/>
        </a:stretch>
      </xdr:blipFill>
      <xdr:spPr bwMode="auto">
        <a:xfrm>
          <a:off x="16573500" y="171107100"/>
          <a:ext cx="207645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190500</xdr:colOff>
      <xdr:row>183</xdr:row>
      <xdr:rowOff>47625</xdr:rowOff>
    </xdr:from>
    <xdr:to>
      <xdr:col>10</xdr:col>
      <xdr:colOff>1743075</xdr:colOff>
      <xdr:row>183</xdr:row>
      <xdr:rowOff>981075</xdr:rowOff>
    </xdr:to>
    <xdr:pic>
      <xdr:nvPicPr>
        <xdr:cNvPr id="9512" name="MASTER SHEETPicture 543"/>
        <xdr:cNvPicPr>
          <a:picLocks noChangeAspect="1"/>
        </xdr:cNvPicPr>
      </xdr:nvPicPr>
      <xdr:blipFill>
        <a:blip xmlns:r="http://schemas.openxmlformats.org/officeDocument/2006/relationships" r:embed="rId225" cstate="print"/>
        <a:srcRect/>
        <a:stretch>
          <a:fillRect/>
        </a:stretch>
      </xdr:blipFill>
      <xdr:spPr bwMode="auto">
        <a:xfrm>
          <a:off x="16744950" y="193519425"/>
          <a:ext cx="1552575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57150</xdr:colOff>
      <xdr:row>184</xdr:row>
      <xdr:rowOff>1028700</xdr:rowOff>
    </xdr:from>
    <xdr:to>
      <xdr:col>10</xdr:col>
      <xdr:colOff>1724025</xdr:colOff>
      <xdr:row>185</xdr:row>
      <xdr:rowOff>1028700</xdr:rowOff>
    </xdr:to>
    <xdr:pic>
      <xdr:nvPicPr>
        <xdr:cNvPr id="9513" name="MASTER SHEETPicture 85"/>
        <xdr:cNvPicPr>
          <a:picLocks noChangeAspect="1"/>
        </xdr:cNvPicPr>
      </xdr:nvPicPr>
      <xdr:blipFill>
        <a:blip xmlns:r="http://schemas.openxmlformats.org/officeDocument/2006/relationships" r:embed="rId226" cstate="print"/>
        <a:srcRect/>
        <a:stretch>
          <a:fillRect/>
        </a:stretch>
      </xdr:blipFill>
      <xdr:spPr bwMode="auto">
        <a:xfrm>
          <a:off x="16611600" y="195567300"/>
          <a:ext cx="16668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188</xdr:row>
      <xdr:rowOff>0</xdr:rowOff>
    </xdr:from>
    <xdr:to>
      <xdr:col>10</xdr:col>
      <xdr:colOff>1990725</xdr:colOff>
      <xdr:row>188</xdr:row>
      <xdr:rowOff>1009650</xdr:rowOff>
    </xdr:to>
    <xdr:pic>
      <xdr:nvPicPr>
        <xdr:cNvPr id="9514" name="MASTER SHEETPicture 727"/>
        <xdr:cNvPicPr>
          <a:picLocks/>
        </xdr:cNvPicPr>
      </xdr:nvPicPr>
      <xdr:blipFill>
        <a:blip xmlns:r="http://schemas.openxmlformats.org/officeDocument/2006/relationships" r:embed="rId227" cstate="print"/>
        <a:srcRect/>
        <a:stretch>
          <a:fillRect/>
        </a:stretch>
      </xdr:blipFill>
      <xdr:spPr bwMode="auto">
        <a:xfrm>
          <a:off x="16583025" y="198805800"/>
          <a:ext cx="1962150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193</xdr:row>
      <xdr:rowOff>0</xdr:rowOff>
    </xdr:from>
    <xdr:to>
      <xdr:col>10</xdr:col>
      <xdr:colOff>1676400</xdr:colOff>
      <xdr:row>193</xdr:row>
      <xdr:rowOff>1047750</xdr:rowOff>
    </xdr:to>
    <xdr:pic>
      <xdr:nvPicPr>
        <xdr:cNvPr id="9515" name="MASTER SHEETPicture 501"/>
        <xdr:cNvPicPr>
          <a:picLocks noChangeAspect="1"/>
        </xdr:cNvPicPr>
      </xdr:nvPicPr>
      <xdr:blipFill>
        <a:blip xmlns:r="http://schemas.openxmlformats.org/officeDocument/2006/relationships" r:embed="rId228" cstate="print"/>
        <a:srcRect/>
        <a:stretch>
          <a:fillRect/>
        </a:stretch>
      </xdr:blipFill>
      <xdr:spPr bwMode="auto">
        <a:xfrm>
          <a:off x="16554450" y="204139800"/>
          <a:ext cx="1676400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390525</xdr:colOff>
      <xdr:row>194</xdr:row>
      <xdr:rowOff>0</xdr:rowOff>
    </xdr:from>
    <xdr:to>
      <xdr:col>10</xdr:col>
      <xdr:colOff>1695450</xdr:colOff>
      <xdr:row>194</xdr:row>
      <xdr:rowOff>942975</xdr:rowOff>
    </xdr:to>
    <xdr:pic>
      <xdr:nvPicPr>
        <xdr:cNvPr id="9516" name="MASTER SHEETPicture 153"/>
        <xdr:cNvPicPr>
          <a:picLocks noChangeAspect="1"/>
        </xdr:cNvPicPr>
      </xdr:nvPicPr>
      <xdr:blipFill>
        <a:blip xmlns:r="http://schemas.openxmlformats.org/officeDocument/2006/relationships" r:embed="rId229" cstate="print"/>
        <a:srcRect/>
        <a:stretch>
          <a:fillRect/>
        </a:stretch>
      </xdr:blipFill>
      <xdr:spPr bwMode="auto">
        <a:xfrm>
          <a:off x="16944975" y="205206600"/>
          <a:ext cx="130492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409575</xdr:colOff>
      <xdr:row>197</xdr:row>
      <xdr:rowOff>0</xdr:rowOff>
    </xdr:from>
    <xdr:to>
      <xdr:col>10</xdr:col>
      <xdr:colOff>1619250</xdr:colOff>
      <xdr:row>197</xdr:row>
      <xdr:rowOff>885825</xdr:rowOff>
    </xdr:to>
    <xdr:pic>
      <xdr:nvPicPr>
        <xdr:cNvPr id="9517" name="MASTER SHEETPicture 79"/>
        <xdr:cNvPicPr>
          <a:picLocks noChangeAspect="1"/>
        </xdr:cNvPicPr>
      </xdr:nvPicPr>
      <xdr:blipFill>
        <a:blip xmlns:r="http://schemas.openxmlformats.org/officeDocument/2006/relationships" r:embed="rId230" cstate="print"/>
        <a:srcRect/>
        <a:stretch>
          <a:fillRect/>
        </a:stretch>
      </xdr:blipFill>
      <xdr:spPr bwMode="auto">
        <a:xfrm>
          <a:off x="16964025" y="208407000"/>
          <a:ext cx="1209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200</xdr:row>
      <xdr:rowOff>0</xdr:rowOff>
    </xdr:from>
    <xdr:to>
      <xdr:col>10</xdr:col>
      <xdr:colOff>1743075</xdr:colOff>
      <xdr:row>200</xdr:row>
      <xdr:rowOff>876300</xdr:rowOff>
    </xdr:to>
    <xdr:pic>
      <xdr:nvPicPr>
        <xdr:cNvPr id="9518" name="MASTER SHEETPicture 213"/>
        <xdr:cNvPicPr>
          <a:picLocks noChangeAspect="1"/>
        </xdr:cNvPicPr>
      </xdr:nvPicPr>
      <xdr:blipFill>
        <a:blip xmlns:r="http://schemas.openxmlformats.org/officeDocument/2006/relationships" r:embed="rId231" cstate="print"/>
        <a:srcRect/>
        <a:stretch>
          <a:fillRect/>
        </a:stretch>
      </xdr:blipFill>
      <xdr:spPr bwMode="auto">
        <a:xfrm>
          <a:off x="16554450" y="211607400"/>
          <a:ext cx="17430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1809750</xdr:colOff>
      <xdr:row>204</xdr:row>
      <xdr:rowOff>904875</xdr:rowOff>
    </xdr:to>
    <xdr:pic>
      <xdr:nvPicPr>
        <xdr:cNvPr id="9519" name="MASTER SHEETPicture 83"/>
        <xdr:cNvPicPr>
          <a:picLocks noChangeAspect="1"/>
        </xdr:cNvPicPr>
      </xdr:nvPicPr>
      <xdr:blipFill>
        <a:blip xmlns:r="http://schemas.openxmlformats.org/officeDocument/2006/relationships" r:embed="rId232" cstate="print"/>
        <a:srcRect/>
        <a:stretch>
          <a:fillRect/>
        </a:stretch>
      </xdr:blipFill>
      <xdr:spPr bwMode="auto">
        <a:xfrm>
          <a:off x="16554450" y="215874600"/>
          <a:ext cx="18097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210</xdr:row>
      <xdr:rowOff>0</xdr:rowOff>
    </xdr:from>
    <xdr:to>
      <xdr:col>10</xdr:col>
      <xdr:colOff>771525</xdr:colOff>
      <xdr:row>210</xdr:row>
      <xdr:rowOff>866775</xdr:rowOff>
    </xdr:to>
    <xdr:pic>
      <xdr:nvPicPr>
        <xdr:cNvPr id="9520" name="MASTER SHEETPicture 479"/>
        <xdr:cNvPicPr>
          <a:picLocks noChangeAspect="1"/>
        </xdr:cNvPicPr>
      </xdr:nvPicPr>
      <xdr:blipFill>
        <a:blip xmlns:r="http://schemas.openxmlformats.org/officeDocument/2006/relationships" r:embed="rId233" cstate="print"/>
        <a:srcRect/>
        <a:stretch>
          <a:fillRect/>
        </a:stretch>
      </xdr:blipFill>
      <xdr:spPr bwMode="auto">
        <a:xfrm>
          <a:off x="16554450" y="222275400"/>
          <a:ext cx="77152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211</xdr:row>
      <xdr:rowOff>0</xdr:rowOff>
    </xdr:from>
    <xdr:to>
      <xdr:col>10</xdr:col>
      <xdr:colOff>1152525</xdr:colOff>
      <xdr:row>211</xdr:row>
      <xdr:rowOff>904875</xdr:rowOff>
    </xdr:to>
    <xdr:pic>
      <xdr:nvPicPr>
        <xdr:cNvPr id="9521" name="MASTER SHEETPicture 439"/>
        <xdr:cNvPicPr>
          <a:picLocks noChangeAspect="1"/>
        </xdr:cNvPicPr>
      </xdr:nvPicPr>
      <xdr:blipFill>
        <a:blip xmlns:r="http://schemas.openxmlformats.org/officeDocument/2006/relationships" r:embed="rId234" cstate="print"/>
        <a:srcRect/>
        <a:stretch>
          <a:fillRect/>
        </a:stretch>
      </xdr:blipFill>
      <xdr:spPr bwMode="auto">
        <a:xfrm>
          <a:off x="16554450" y="223342200"/>
          <a:ext cx="115252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225</xdr:row>
      <xdr:rowOff>0</xdr:rowOff>
    </xdr:from>
    <xdr:to>
      <xdr:col>10</xdr:col>
      <xdr:colOff>1133475</xdr:colOff>
      <xdr:row>225</xdr:row>
      <xdr:rowOff>800100</xdr:rowOff>
    </xdr:to>
    <xdr:pic>
      <xdr:nvPicPr>
        <xdr:cNvPr id="9522" name="MASTER SHEETPicture 717"/>
        <xdr:cNvPicPr>
          <a:picLocks/>
        </xdr:cNvPicPr>
      </xdr:nvPicPr>
      <xdr:blipFill>
        <a:blip xmlns:r="http://schemas.openxmlformats.org/officeDocument/2006/relationships" r:embed="rId235" cstate="print"/>
        <a:srcRect/>
        <a:stretch>
          <a:fillRect/>
        </a:stretch>
      </xdr:blipFill>
      <xdr:spPr bwMode="auto">
        <a:xfrm>
          <a:off x="16554450" y="238277400"/>
          <a:ext cx="113347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714375</xdr:colOff>
      <xdr:row>238</xdr:row>
      <xdr:rowOff>0</xdr:rowOff>
    </xdr:from>
    <xdr:to>
      <xdr:col>10</xdr:col>
      <xdr:colOff>1819275</xdr:colOff>
      <xdr:row>238</xdr:row>
      <xdr:rowOff>923925</xdr:rowOff>
    </xdr:to>
    <xdr:pic>
      <xdr:nvPicPr>
        <xdr:cNvPr id="9523" name="MASTER SHEETPicture 427"/>
        <xdr:cNvPicPr>
          <a:picLocks noChangeAspect="1"/>
        </xdr:cNvPicPr>
      </xdr:nvPicPr>
      <xdr:blipFill>
        <a:blip xmlns:r="http://schemas.openxmlformats.org/officeDocument/2006/relationships" r:embed="rId236" cstate="print"/>
        <a:srcRect/>
        <a:stretch>
          <a:fillRect/>
        </a:stretch>
      </xdr:blipFill>
      <xdr:spPr bwMode="auto">
        <a:xfrm>
          <a:off x="17268825" y="252145800"/>
          <a:ext cx="110490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240</xdr:row>
      <xdr:rowOff>0</xdr:rowOff>
    </xdr:from>
    <xdr:to>
      <xdr:col>11</xdr:col>
      <xdr:colOff>0</xdr:colOff>
      <xdr:row>240</xdr:row>
      <xdr:rowOff>866775</xdr:rowOff>
    </xdr:to>
    <xdr:pic>
      <xdr:nvPicPr>
        <xdr:cNvPr id="9524" name="MASTER SHEETPicture 609"/>
        <xdr:cNvPicPr>
          <a:picLocks/>
        </xdr:cNvPicPr>
      </xdr:nvPicPr>
      <xdr:blipFill>
        <a:blip xmlns:r="http://schemas.openxmlformats.org/officeDocument/2006/relationships" r:embed="rId237" cstate="print"/>
        <a:srcRect/>
        <a:stretch>
          <a:fillRect/>
        </a:stretch>
      </xdr:blipFill>
      <xdr:spPr bwMode="auto">
        <a:xfrm>
          <a:off x="16554450" y="254279400"/>
          <a:ext cx="239077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242</xdr:row>
      <xdr:rowOff>28575</xdr:rowOff>
    </xdr:from>
    <xdr:to>
      <xdr:col>10</xdr:col>
      <xdr:colOff>2133600</xdr:colOff>
      <xdr:row>242</xdr:row>
      <xdr:rowOff>885825</xdr:rowOff>
    </xdr:to>
    <xdr:pic>
      <xdr:nvPicPr>
        <xdr:cNvPr id="9525" name="MASTER SHEETPicture 259"/>
        <xdr:cNvPicPr>
          <a:picLocks noChangeAspect="1"/>
        </xdr:cNvPicPr>
      </xdr:nvPicPr>
      <xdr:blipFill>
        <a:blip xmlns:r="http://schemas.openxmlformats.org/officeDocument/2006/relationships" r:embed="rId238" cstate="print"/>
        <a:srcRect/>
        <a:stretch>
          <a:fillRect/>
        </a:stretch>
      </xdr:blipFill>
      <xdr:spPr bwMode="auto">
        <a:xfrm>
          <a:off x="16583025" y="256441575"/>
          <a:ext cx="2105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243</xdr:row>
      <xdr:rowOff>28575</xdr:rowOff>
    </xdr:from>
    <xdr:to>
      <xdr:col>10</xdr:col>
      <xdr:colOff>2133600</xdr:colOff>
      <xdr:row>243</xdr:row>
      <xdr:rowOff>1552575</xdr:rowOff>
    </xdr:to>
    <xdr:pic>
      <xdr:nvPicPr>
        <xdr:cNvPr id="9526" name="MASTER SHEETPicture 469"/>
        <xdr:cNvPicPr>
          <a:picLocks noChangeAspect="1"/>
        </xdr:cNvPicPr>
      </xdr:nvPicPr>
      <xdr:blipFill>
        <a:blip xmlns:r="http://schemas.openxmlformats.org/officeDocument/2006/relationships" r:embed="rId239" cstate="print"/>
        <a:srcRect/>
        <a:stretch>
          <a:fillRect/>
        </a:stretch>
      </xdr:blipFill>
      <xdr:spPr bwMode="auto">
        <a:xfrm>
          <a:off x="16583025" y="257508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244</xdr:row>
      <xdr:rowOff>28575</xdr:rowOff>
    </xdr:from>
    <xdr:to>
      <xdr:col>10</xdr:col>
      <xdr:colOff>2133600</xdr:colOff>
      <xdr:row>244</xdr:row>
      <xdr:rowOff>1143000</xdr:rowOff>
    </xdr:to>
    <xdr:pic>
      <xdr:nvPicPr>
        <xdr:cNvPr id="9527" name="MASTER SHEETPicture 239"/>
        <xdr:cNvPicPr>
          <a:picLocks noChangeAspect="1"/>
        </xdr:cNvPicPr>
      </xdr:nvPicPr>
      <xdr:blipFill>
        <a:blip xmlns:r="http://schemas.openxmlformats.org/officeDocument/2006/relationships" r:embed="rId240" cstate="print"/>
        <a:srcRect/>
        <a:stretch>
          <a:fillRect/>
        </a:stretch>
      </xdr:blipFill>
      <xdr:spPr bwMode="auto">
        <a:xfrm>
          <a:off x="16583025" y="258575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247</xdr:row>
      <xdr:rowOff>28575</xdr:rowOff>
    </xdr:from>
    <xdr:to>
      <xdr:col>10</xdr:col>
      <xdr:colOff>2114550</xdr:colOff>
      <xdr:row>247</xdr:row>
      <xdr:rowOff>2209800</xdr:rowOff>
    </xdr:to>
    <xdr:pic>
      <xdr:nvPicPr>
        <xdr:cNvPr id="9528" name="MASTER SHEETPicture 247"/>
        <xdr:cNvPicPr>
          <a:picLocks noChangeAspect="1"/>
        </xdr:cNvPicPr>
      </xdr:nvPicPr>
      <xdr:blipFill>
        <a:blip xmlns:r="http://schemas.openxmlformats.org/officeDocument/2006/relationships" r:embed="rId241" cstate="print"/>
        <a:srcRect/>
        <a:stretch>
          <a:fillRect/>
        </a:stretch>
      </xdr:blipFill>
      <xdr:spPr bwMode="auto">
        <a:xfrm>
          <a:off x="16583025" y="261775575"/>
          <a:ext cx="20859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246</xdr:row>
      <xdr:rowOff>28575</xdr:rowOff>
    </xdr:from>
    <xdr:to>
      <xdr:col>10</xdr:col>
      <xdr:colOff>1943100</xdr:colOff>
      <xdr:row>246</xdr:row>
      <xdr:rowOff>1962150</xdr:rowOff>
    </xdr:to>
    <xdr:pic>
      <xdr:nvPicPr>
        <xdr:cNvPr id="9529" name="MASTER SHEETPicture 253"/>
        <xdr:cNvPicPr>
          <a:picLocks noChangeAspect="1"/>
        </xdr:cNvPicPr>
      </xdr:nvPicPr>
      <xdr:blipFill>
        <a:blip xmlns:r="http://schemas.openxmlformats.org/officeDocument/2006/relationships" r:embed="rId242" cstate="print"/>
        <a:srcRect/>
        <a:stretch>
          <a:fillRect/>
        </a:stretch>
      </xdr:blipFill>
      <xdr:spPr bwMode="auto">
        <a:xfrm>
          <a:off x="16583025" y="260708775"/>
          <a:ext cx="19145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245</xdr:row>
      <xdr:rowOff>28575</xdr:rowOff>
    </xdr:from>
    <xdr:to>
      <xdr:col>10</xdr:col>
      <xdr:colOff>2133600</xdr:colOff>
      <xdr:row>245</xdr:row>
      <xdr:rowOff>1114425</xdr:rowOff>
    </xdr:to>
    <xdr:pic>
      <xdr:nvPicPr>
        <xdr:cNvPr id="9530" name="MASTER SHEETPicture 255"/>
        <xdr:cNvPicPr>
          <a:picLocks noChangeAspect="1"/>
        </xdr:cNvPicPr>
      </xdr:nvPicPr>
      <xdr:blipFill>
        <a:blip xmlns:r="http://schemas.openxmlformats.org/officeDocument/2006/relationships" r:embed="rId243" cstate="print"/>
        <a:srcRect/>
        <a:stretch>
          <a:fillRect/>
        </a:stretch>
      </xdr:blipFill>
      <xdr:spPr bwMode="auto">
        <a:xfrm>
          <a:off x="16583025" y="259641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250</xdr:row>
      <xdr:rowOff>28575</xdr:rowOff>
    </xdr:from>
    <xdr:to>
      <xdr:col>10</xdr:col>
      <xdr:colOff>2133600</xdr:colOff>
      <xdr:row>250</xdr:row>
      <xdr:rowOff>838200</xdr:rowOff>
    </xdr:to>
    <xdr:pic>
      <xdr:nvPicPr>
        <xdr:cNvPr id="9531" name="MASTER SHEETPicture 527"/>
        <xdr:cNvPicPr>
          <a:picLocks noChangeAspect="1"/>
        </xdr:cNvPicPr>
      </xdr:nvPicPr>
      <xdr:blipFill>
        <a:blip xmlns:r="http://schemas.openxmlformats.org/officeDocument/2006/relationships" r:embed="rId244" cstate="print"/>
        <a:srcRect/>
        <a:stretch>
          <a:fillRect/>
        </a:stretch>
      </xdr:blipFill>
      <xdr:spPr bwMode="auto">
        <a:xfrm>
          <a:off x="16583025" y="264975975"/>
          <a:ext cx="21050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249</xdr:row>
      <xdr:rowOff>28575</xdr:rowOff>
    </xdr:from>
    <xdr:to>
      <xdr:col>10</xdr:col>
      <xdr:colOff>2133600</xdr:colOff>
      <xdr:row>249</xdr:row>
      <xdr:rowOff>1143000</xdr:rowOff>
    </xdr:to>
    <xdr:pic>
      <xdr:nvPicPr>
        <xdr:cNvPr id="9532" name="MASTER SHEETPicture 549"/>
        <xdr:cNvPicPr>
          <a:picLocks noChangeAspect="1"/>
        </xdr:cNvPicPr>
      </xdr:nvPicPr>
      <xdr:blipFill>
        <a:blip xmlns:r="http://schemas.openxmlformats.org/officeDocument/2006/relationships" r:embed="rId245" cstate="print"/>
        <a:srcRect/>
        <a:stretch>
          <a:fillRect/>
        </a:stretch>
      </xdr:blipFill>
      <xdr:spPr bwMode="auto">
        <a:xfrm>
          <a:off x="16583025" y="263909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248</xdr:row>
      <xdr:rowOff>28575</xdr:rowOff>
    </xdr:from>
    <xdr:to>
      <xdr:col>10</xdr:col>
      <xdr:colOff>2133600</xdr:colOff>
      <xdr:row>248</xdr:row>
      <xdr:rowOff>923925</xdr:rowOff>
    </xdr:to>
    <xdr:pic>
      <xdr:nvPicPr>
        <xdr:cNvPr id="9533" name="MASTER SHEETPicture 683"/>
        <xdr:cNvPicPr>
          <a:picLocks/>
        </xdr:cNvPicPr>
      </xdr:nvPicPr>
      <xdr:blipFill>
        <a:blip xmlns:r="http://schemas.openxmlformats.org/officeDocument/2006/relationships" r:embed="rId246" cstate="print"/>
        <a:srcRect/>
        <a:stretch>
          <a:fillRect/>
        </a:stretch>
      </xdr:blipFill>
      <xdr:spPr bwMode="auto">
        <a:xfrm>
          <a:off x="16583025" y="262842375"/>
          <a:ext cx="210502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251</xdr:row>
      <xdr:rowOff>28575</xdr:rowOff>
    </xdr:from>
    <xdr:to>
      <xdr:col>10</xdr:col>
      <xdr:colOff>2124075</xdr:colOff>
      <xdr:row>251</xdr:row>
      <xdr:rowOff>1428750</xdr:rowOff>
    </xdr:to>
    <xdr:pic>
      <xdr:nvPicPr>
        <xdr:cNvPr id="9534" name="MASTER SHEETPicture 309"/>
        <xdr:cNvPicPr>
          <a:picLocks noChangeAspect="1"/>
        </xdr:cNvPicPr>
      </xdr:nvPicPr>
      <xdr:blipFill>
        <a:blip xmlns:r="http://schemas.openxmlformats.org/officeDocument/2006/relationships" r:embed="rId247" cstate="print"/>
        <a:srcRect/>
        <a:stretch>
          <a:fillRect/>
        </a:stretch>
      </xdr:blipFill>
      <xdr:spPr bwMode="auto">
        <a:xfrm>
          <a:off x="16583025" y="266042775"/>
          <a:ext cx="20955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255</xdr:row>
      <xdr:rowOff>28575</xdr:rowOff>
    </xdr:from>
    <xdr:to>
      <xdr:col>10</xdr:col>
      <xdr:colOff>2133600</xdr:colOff>
      <xdr:row>255</xdr:row>
      <xdr:rowOff>866775</xdr:rowOff>
    </xdr:to>
    <xdr:pic>
      <xdr:nvPicPr>
        <xdr:cNvPr id="9535" name="MASTER SHEETPicture 417"/>
        <xdr:cNvPicPr>
          <a:picLocks noChangeAspect="1"/>
        </xdr:cNvPicPr>
      </xdr:nvPicPr>
      <xdr:blipFill>
        <a:blip xmlns:r="http://schemas.openxmlformats.org/officeDocument/2006/relationships" r:embed="rId248" cstate="print"/>
        <a:srcRect/>
        <a:stretch>
          <a:fillRect/>
        </a:stretch>
      </xdr:blipFill>
      <xdr:spPr bwMode="auto">
        <a:xfrm>
          <a:off x="16583025" y="270309975"/>
          <a:ext cx="21050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254</xdr:row>
      <xdr:rowOff>28575</xdr:rowOff>
    </xdr:from>
    <xdr:to>
      <xdr:col>10</xdr:col>
      <xdr:colOff>2133600</xdr:colOff>
      <xdr:row>254</xdr:row>
      <xdr:rowOff>1333500</xdr:rowOff>
    </xdr:to>
    <xdr:pic>
      <xdr:nvPicPr>
        <xdr:cNvPr id="9536" name="MASTER SHEETPicture 453"/>
        <xdr:cNvPicPr>
          <a:picLocks noChangeAspect="1"/>
        </xdr:cNvPicPr>
      </xdr:nvPicPr>
      <xdr:blipFill>
        <a:blip xmlns:r="http://schemas.openxmlformats.org/officeDocument/2006/relationships" r:embed="rId249" cstate="print"/>
        <a:srcRect/>
        <a:stretch>
          <a:fillRect/>
        </a:stretch>
      </xdr:blipFill>
      <xdr:spPr bwMode="auto">
        <a:xfrm>
          <a:off x="16583025" y="269243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253</xdr:row>
      <xdr:rowOff>28575</xdr:rowOff>
    </xdr:from>
    <xdr:to>
      <xdr:col>10</xdr:col>
      <xdr:colOff>2133600</xdr:colOff>
      <xdr:row>253</xdr:row>
      <xdr:rowOff>1247775</xdr:rowOff>
    </xdr:to>
    <xdr:pic>
      <xdr:nvPicPr>
        <xdr:cNvPr id="9537" name="MASTER SHEETPicture 455"/>
        <xdr:cNvPicPr>
          <a:picLocks noChangeAspect="1"/>
        </xdr:cNvPicPr>
      </xdr:nvPicPr>
      <xdr:blipFill>
        <a:blip xmlns:r="http://schemas.openxmlformats.org/officeDocument/2006/relationships" r:embed="rId250" cstate="print"/>
        <a:srcRect/>
        <a:stretch>
          <a:fillRect/>
        </a:stretch>
      </xdr:blipFill>
      <xdr:spPr bwMode="auto">
        <a:xfrm>
          <a:off x="16583025" y="268176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252</xdr:row>
      <xdr:rowOff>28575</xdr:rowOff>
    </xdr:from>
    <xdr:to>
      <xdr:col>10</xdr:col>
      <xdr:colOff>2133600</xdr:colOff>
      <xdr:row>252</xdr:row>
      <xdr:rowOff>1228725</xdr:rowOff>
    </xdr:to>
    <xdr:pic>
      <xdr:nvPicPr>
        <xdr:cNvPr id="9538" name="MASTER SHEETPicture 459"/>
        <xdr:cNvPicPr>
          <a:picLocks noChangeAspect="1"/>
        </xdr:cNvPicPr>
      </xdr:nvPicPr>
      <xdr:blipFill>
        <a:blip xmlns:r="http://schemas.openxmlformats.org/officeDocument/2006/relationships" r:embed="rId251" cstate="print"/>
        <a:srcRect/>
        <a:stretch>
          <a:fillRect/>
        </a:stretch>
      </xdr:blipFill>
      <xdr:spPr bwMode="auto">
        <a:xfrm>
          <a:off x="16583025" y="267109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257</xdr:row>
      <xdr:rowOff>28575</xdr:rowOff>
    </xdr:from>
    <xdr:to>
      <xdr:col>10</xdr:col>
      <xdr:colOff>2133600</xdr:colOff>
      <xdr:row>257</xdr:row>
      <xdr:rowOff>1323975</xdr:rowOff>
    </xdr:to>
    <xdr:pic>
      <xdr:nvPicPr>
        <xdr:cNvPr id="9539" name="MASTER SHEETPicture 241"/>
        <xdr:cNvPicPr>
          <a:picLocks noChangeAspect="1"/>
        </xdr:cNvPicPr>
      </xdr:nvPicPr>
      <xdr:blipFill>
        <a:blip xmlns:r="http://schemas.openxmlformats.org/officeDocument/2006/relationships" r:embed="rId252" cstate="print"/>
        <a:srcRect/>
        <a:stretch>
          <a:fillRect/>
        </a:stretch>
      </xdr:blipFill>
      <xdr:spPr bwMode="auto">
        <a:xfrm>
          <a:off x="16583025" y="272443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260</xdr:row>
      <xdr:rowOff>28575</xdr:rowOff>
    </xdr:from>
    <xdr:to>
      <xdr:col>10</xdr:col>
      <xdr:colOff>2133600</xdr:colOff>
      <xdr:row>260</xdr:row>
      <xdr:rowOff>1695450</xdr:rowOff>
    </xdr:to>
    <xdr:pic>
      <xdr:nvPicPr>
        <xdr:cNvPr id="9540" name="MASTER SHEETPicture 421"/>
        <xdr:cNvPicPr>
          <a:picLocks noChangeAspect="1"/>
        </xdr:cNvPicPr>
      </xdr:nvPicPr>
      <xdr:blipFill>
        <a:blip xmlns:r="http://schemas.openxmlformats.org/officeDocument/2006/relationships" r:embed="rId253" cstate="print"/>
        <a:srcRect/>
        <a:stretch>
          <a:fillRect/>
        </a:stretch>
      </xdr:blipFill>
      <xdr:spPr bwMode="auto">
        <a:xfrm>
          <a:off x="16583025" y="275643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256</xdr:row>
      <xdr:rowOff>28575</xdr:rowOff>
    </xdr:from>
    <xdr:to>
      <xdr:col>10</xdr:col>
      <xdr:colOff>2133600</xdr:colOff>
      <xdr:row>256</xdr:row>
      <xdr:rowOff>838200</xdr:rowOff>
    </xdr:to>
    <xdr:pic>
      <xdr:nvPicPr>
        <xdr:cNvPr id="9541" name="MASTER SHEETPicture 503"/>
        <xdr:cNvPicPr>
          <a:picLocks noChangeAspect="1"/>
        </xdr:cNvPicPr>
      </xdr:nvPicPr>
      <xdr:blipFill>
        <a:blip xmlns:r="http://schemas.openxmlformats.org/officeDocument/2006/relationships" r:embed="rId254" cstate="print"/>
        <a:srcRect/>
        <a:stretch>
          <a:fillRect/>
        </a:stretch>
      </xdr:blipFill>
      <xdr:spPr bwMode="auto">
        <a:xfrm>
          <a:off x="16583025" y="271376775"/>
          <a:ext cx="21050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259</xdr:row>
      <xdr:rowOff>28575</xdr:rowOff>
    </xdr:from>
    <xdr:to>
      <xdr:col>10</xdr:col>
      <xdr:colOff>2133600</xdr:colOff>
      <xdr:row>259</xdr:row>
      <xdr:rowOff>1181100</xdr:rowOff>
    </xdr:to>
    <xdr:pic>
      <xdr:nvPicPr>
        <xdr:cNvPr id="9542" name="MASTER SHEETPicture 533"/>
        <xdr:cNvPicPr>
          <a:picLocks noChangeAspect="1"/>
        </xdr:cNvPicPr>
      </xdr:nvPicPr>
      <xdr:blipFill>
        <a:blip xmlns:r="http://schemas.openxmlformats.org/officeDocument/2006/relationships" r:embed="rId255" cstate="print"/>
        <a:srcRect/>
        <a:stretch>
          <a:fillRect/>
        </a:stretch>
      </xdr:blipFill>
      <xdr:spPr bwMode="auto">
        <a:xfrm>
          <a:off x="16583025" y="274577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258</xdr:row>
      <xdr:rowOff>28575</xdr:rowOff>
    </xdr:from>
    <xdr:to>
      <xdr:col>10</xdr:col>
      <xdr:colOff>2066925</xdr:colOff>
      <xdr:row>258</xdr:row>
      <xdr:rowOff>1552575</xdr:rowOff>
    </xdr:to>
    <xdr:pic>
      <xdr:nvPicPr>
        <xdr:cNvPr id="9543" name="MASTER SHEETPicture 659"/>
        <xdr:cNvPicPr>
          <a:picLocks/>
        </xdr:cNvPicPr>
      </xdr:nvPicPr>
      <xdr:blipFill>
        <a:blip xmlns:r="http://schemas.openxmlformats.org/officeDocument/2006/relationships" r:embed="rId256" cstate="print"/>
        <a:srcRect/>
        <a:stretch>
          <a:fillRect/>
        </a:stretch>
      </xdr:blipFill>
      <xdr:spPr bwMode="auto">
        <a:xfrm>
          <a:off x="16583025" y="273510375"/>
          <a:ext cx="20383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261</xdr:row>
      <xdr:rowOff>28575</xdr:rowOff>
    </xdr:from>
    <xdr:to>
      <xdr:col>10</xdr:col>
      <xdr:colOff>2133600</xdr:colOff>
      <xdr:row>261</xdr:row>
      <xdr:rowOff>876300</xdr:rowOff>
    </xdr:to>
    <xdr:pic>
      <xdr:nvPicPr>
        <xdr:cNvPr id="9544" name="MASTER SHEETPicture 227"/>
        <xdr:cNvPicPr>
          <a:picLocks noChangeAspect="1"/>
        </xdr:cNvPicPr>
      </xdr:nvPicPr>
      <xdr:blipFill>
        <a:blip xmlns:r="http://schemas.openxmlformats.org/officeDocument/2006/relationships" r:embed="rId257" cstate="print"/>
        <a:srcRect/>
        <a:stretch>
          <a:fillRect/>
        </a:stretch>
      </xdr:blipFill>
      <xdr:spPr bwMode="auto">
        <a:xfrm>
          <a:off x="16583025" y="276710775"/>
          <a:ext cx="2105025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262</xdr:row>
      <xdr:rowOff>28575</xdr:rowOff>
    </xdr:from>
    <xdr:to>
      <xdr:col>10</xdr:col>
      <xdr:colOff>2133600</xdr:colOff>
      <xdr:row>262</xdr:row>
      <xdr:rowOff>1476375</xdr:rowOff>
    </xdr:to>
    <xdr:pic>
      <xdr:nvPicPr>
        <xdr:cNvPr id="9545" name="MASTER SHEETPicture 516"/>
        <xdr:cNvPicPr>
          <a:picLocks noChangeAspect="1"/>
        </xdr:cNvPicPr>
      </xdr:nvPicPr>
      <xdr:blipFill>
        <a:blip xmlns:r="http://schemas.openxmlformats.org/officeDocument/2006/relationships" r:embed="rId258" cstate="print"/>
        <a:srcRect/>
        <a:stretch>
          <a:fillRect/>
        </a:stretch>
      </xdr:blipFill>
      <xdr:spPr bwMode="auto">
        <a:xfrm>
          <a:off x="16583025" y="277777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267</xdr:row>
      <xdr:rowOff>28575</xdr:rowOff>
    </xdr:from>
    <xdr:to>
      <xdr:col>10</xdr:col>
      <xdr:colOff>1638300</xdr:colOff>
      <xdr:row>267</xdr:row>
      <xdr:rowOff>2190750</xdr:rowOff>
    </xdr:to>
    <xdr:pic>
      <xdr:nvPicPr>
        <xdr:cNvPr id="9546" name="MASTER SHEETPicture 287"/>
        <xdr:cNvPicPr>
          <a:picLocks noChangeAspect="1"/>
        </xdr:cNvPicPr>
      </xdr:nvPicPr>
      <xdr:blipFill>
        <a:blip xmlns:r="http://schemas.openxmlformats.org/officeDocument/2006/relationships" r:embed="rId259" cstate="print"/>
        <a:srcRect/>
        <a:stretch>
          <a:fillRect/>
        </a:stretch>
      </xdr:blipFill>
      <xdr:spPr bwMode="auto">
        <a:xfrm>
          <a:off x="16583025" y="283111575"/>
          <a:ext cx="1609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264</xdr:row>
      <xdr:rowOff>28575</xdr:rowOff>
    </xdr:from>
    <xdr:to>
      <xdr:col>10</xdr:col>
      <xdr:colOff>2133600</xdr:colOff>
      <xdr:row>264</xdr:row>
      <xdr:rowOff>1085850</xdr:rowOff>
    </xdr:to>
    <xdr:pic>
      <xdr:nvPicPr>
        <xdr:cNvPr id="9547" name="MASTER SHEETPicture 293"/>
        <xdr:cNvPicPr>
          <a:picLocks noChangeAspect="1"/>
        </xdr:cNvPicPr>
      </xdr:nvPicPr>
      <xdr:blipFill>
        <a:blip xmlns:r="http://schemas.openxmlformats.org/officeDocument/2006/relationships" r:embed="rId260" cstate="print"/>
        <a:srcRect/>
        <a:stretch>
          <a:fillRect/>
        </a:stretch>
      </xdr:blipFill>
      <xdr:spPr bwMode="auto">
        <a:xfrm>
          <a:off x="16583025" y="279911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265</xdr:row>
      <xdr:rowOff>28575</xdr:rowOff>
    </xdr:from>
    <xdr:to>
      <xdr:col>10</xdr:col>
      <xdr:colOff>2133600</xdr:colOff>
      <xdr:row>265</xdr:row>
      <xdr:rowOff>2009775</xdr:rowOff>
    </xdr:to>
    <xdr:pic>
      <xdr:nvPicPr>
        <xdr:cNvPr id="9548" name="MASTER SHEETPicture 415"/>
        <xdr:cNvPicPr>
          <a:picLocks noChangeAspect="1"/>
        </xdr:cNvPicPr>
      </xdr:nvPicPr>
      <xdr:blipFill>
        <a:blip xmlns:r="http://schemas.openxmlformats.org/officeDocument/2006/relationships" r:embed="rId261" cstate="print"/>
        <a:srcRect/>
        <a:stretch>
          <a:fillRect/>
        </a:stretch>
      </xdr:blipFill>
      <xdr:spPr bwMode="auto">
        <a:xfrm>
          <a:off x="16583025" y="280977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263</xdr:row>
      <xdr:rowOff>28575</xdr:rowOff>
    </xdr:from>
    <xdr:to>
      <xdr:col>10</xdr:col>
      <xdr:colOff>2133600</xdr:colOff>
      <xdr:row>263</xdr:row>
      <xdr:rowOff>933450</xdr:rowOff>
    </xdr:to>
    <xdr:pic>
      <xdr:nvPicPr>
        <xdr:cNvPr id="9549" name="MASTER SHEETPicture 449"/>
        <xdr:cNvPicPr>
          <a:picLocks noChangeAspect="1"/>
        </xdr:cNvPicPr>
      </xdr:nvPicPr>
      <xdr:blipFill>
        <a:blip xmlns:r="http://schemas.openxmlformats.org/officeDocument/2006/relationships" r:embed="rId262" cstate="print"/>
        <a:srcRect/>
        <a:stretch>
          <a:fillRect/>
        </a:stretch>
      </xdr:blipFill>
      <xdr:spPr bwMode="auto">
        <a:xfrm>
          <a:off x="16583025" y="278844375"/>
          <a:ext cx="210502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269</xdr:row>
      <xdr:rowOff>28575</xdr:rowOff>
    </xdr:from>
    <xdr:to>
      <xdr:col>10</xdr:col>
      <xdr:colOff>2133600</xdr:colOff>
      <xdr:row>269</xdr:row>
      <xdr:rowOff>838200</xdr:rowOff>
    </xdr:to>
    <xdr:pic>
      <xdr:nvPicPr>
        <xdr:cNvPr id="9550" name="MASTER SHEETPicture 493"/>
        <xdr:cNvPicPr>
          <a:picLocks noChangeAspect="1"/>
        </xdr:cNvPicPr>
      </xdr:nvPicPr>
      <xdr:blipFill>
        <a:blip xmlns:r="http://schemas.openxmlformats.org/officeDocument/2006/relationships" r:embed="rId263" cstate="print"/>
        <a:srcRect/>
        <a:stretch>
          <a:fillRect/>
        </a:stretch>
      </xdr:blipFill>
      <xdr:spPr bwMode="auto">
        <a:xfrm>
          <a:off x="16583025" y="285245175"/>
          <a:ext cx="21050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266</xdr:row>
      <xdr:rowOff>28575</xdr:rowOff>
    </xdr:from>
    <xdr:to>
      <xdr:col>10</xdr:col>
      <xdr:colOff>1581150</xdr:colOff>
      <xdr:row>266</xdr:row>
      <xdr:rowOff>1485900</xdr:rowOff>
    </xdr:to>
    <xdr:pic>
      <xdr:nvPicPr>
        <xdr:cNvPr id="9551" name="MASTER SHEETPicture 513"/>
        <xdr:cNvPicPr>
          <a:picLocks noChangeAspect="1"/>
        </xdr:cNvPicPr>
      </xdr:nvPicPr>
      <xdr:blipFill>
        <a:blip xmlns:r="http://schemas.openxmlformats.org/officeDocument/2006/relationships" r:embed="rId264" cstate="print"/>
        <a:srcRect/>
        <a:stretch>
          <a:fillRect/>
        </a:stretch>
      </xdr:blipFill>
      <xdr:spPr bwMode="auto">
        <a:xfrm>
          <a:off x="16583025" y="282044775"/>
          <a:ext cx="15525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268</xdr:row>
      <xdr:rowOff>28575</xdr:rowOff>
    </xdr:from>
    <xdr:to>
      <xdr:col>10</xdr:col>
      <xdr:colOff>1638300</xdr:colOff>
      <xdr:row>268</xdr:row>
      <xdr:rowOff>1781175</xdr:rowOff>
    </xdr:to>
    <xdr:pic>
      <xdr:nvPicPr>
        <xdr:cNvPr id="9552" name="MASTER SHEETPicture 559"/>
        <xdr:cNvPicPr>
          <a:picLocks noChangeAspect="1"/>
        </xdr:cNvPicPr>
      </xdr:nvPicPr>
      <xdr:blipFill>
        <a:blip xmlns:r="http://schemas.openxmlformats.org/officeDocument/2006/relationships" r:embed="rId265" cstate="print"/>
        <a:srcRect/>
        <a:stretch>
          <a:fillRect/>
        </a:stretch>
      </xdr:blipFill>
      <xdr:spPr bwMode="auto">
        <a:xfrm>
          <a:off x="16583025" y="284178375"/>
          <a:ext cx="1609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270</xdr:row>
      <xdr:rowOff>28575</xdr:rowOff>
    </xdr:from>
    <xdr:to>
      <xdr:col>10</xdr:col>
      <xdr:colOff>2133600</xdr:colOff>
      <xdr:row>270</xdr:row>
      <xdr:rowOff>1343025</xdr:rowOff>
    </xdr:to>
    <xdr:pic>
      <xdr:nvPicPr>
        <xdr:cNvPr id="9553" name="MASTER SHEETPicture 507"/>
        <xdr:cNvPicPr>
          <a:picLocks noChangeAspect="1"/>
        </xdr:cNvPicPr>
      </xdr:nvPicPr>
      <xdr:blipFill>
        <a:blip xmlns:r="http://schemas.openxmlformats.org/officeDocument/2006/relationships" r:embed="rId266" cstate="print"/>
        <a:srcRect/>
        <a:stretch>
          <a:fillRect/>
        </a:stretch>
      </xdr:blipFill>
      <xdr:spPr bwMode="auto">
        <a:xfrm>
          <a:off x="16583025" y="286311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274</xdr:row>
      <xdr:rowOff>28575</xdr:rowOff>
    </xdr:from>
    <xdr:to>
      <xdr:col>10</xdr:col>
      <xdr:colOff>1609725</xdr:colOff>
      <xdr:row>274</xdr:row>
      <xdr:rowOff>1085850</xdr:rowOff>
    </xdr:to>
    <xdr:pic>
      <xdr:nvPicPr>
        <xdr:cNvPr id="9554" name="MASTER SHEETPicture 275"/>
        <xdr:cNvPicPr>
          <a:picLocks noChangeAspect="1"/>
        </xdr:cNvPicPr>
      </xdr:nvPicPr>
      <xdr:blipFill>
        <a:blip xmlns:r="http://schemas.openxmlformats.org/officeDocument/2006/relationships" r:embed="rId267" cstate="print"/>
        <a:srcRect/>
        <a:stretch>
          <a:fillRect/>
        </a:stretch>
      </xdr:blipFill>
      <xdr:spPr bwMode="auto">
        <a:xfrm>
          <a:off x="16583025" y="290579175"/>
          <a:ext cx="15811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272</xdr:row>
      <xdr:rowOff>28575</xdr:rowOff>
    </xdr:from>
    <xdr:to>
      <xdr:col>10</xdr:col>
      <xdr:colOff>2133600</xdr:colOff>
      <xdr:row>272</xdr:row>
      <xdr:rowOff>1590675</xdr:rowOff>
    </xdr:to>
    <xdr:pic>
      <xdr:nvPicPr>
        <xdr:cNvPr id="9555" name="MASTER SHEETPicture 279"/>
        <xdr:cNvPicPr>
          <a:picLocks noChangeAspect="1"/>
        </xdr:cNvPicPr>
      </xdr:nvPicPr>
      <xdr:blipFill>
        <a:blip xmlns:r="http://schemas.openxmlformats.org/officeDocument/2006/relationships" r:embed="rId268" cstate="print"/>
        <a:srcRect/>
        <a:stretch>
          <a:fillRect/>
        </a:stretch>
      </xdr:blipFill>
      <xdr:spPr bwMode="auto">
        <a:xfrm>
          <a:off x="16583025" y="288445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277</xdr:row>
      <xdr:rowOff>28575</xdr:rowOff>
    </xdr:from>
    <xdr:to>
      <xdr:col>10</xdr:col>
      <xdr:colOff>2133600</xdr:colOff>
      <xdr:row>277</xdr:row>
      <xdr:rowOff>885825</xdr:rowOff>
    </xdr:to>
    <xdr:pic>
      <xdr:nvPicPr>
        <xdr:cNvPr id="9556" name="MASTER SHEETPicture 297"/>
        <xdr:cNvPicPr>
          <a:picLocks noChangeAspect="1"/>
        </xdr:cNvPicPr>
      </xdr:nvPicPr>
      <xdr:blipFill>
        <a:blip xmlns:r="http://schemas.openxmlformats.org/officeDocument/2006/relationships" r:embed="rId269" cstate="print"/>
        <a:srcRect/>
        <a:stretch>
          <a:fillRect/>
        </a:stretch>
      </xdr:blipFill>
      <xdr:spPr bwMode="auto">
        <a:xfrm>
          <a:off x="16583025" y="293779575"/>
          <a:ext cx="2105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273</xdr:row>
      <xdr:rowOff>28575</xdr:rowOff>
    </xdr:from>
    <xdr:to>
      <xdr:col>10</xdr:col>
      <xdr:colOff>2133600</xdr:colOff>
      <xdr:row>273</xdr:row>
      <xdr:rowOff>2047875</xdr:rowOff>
    </xdr:to>
    <xdr:pic>
      <xdr:nvPicPr>
        <xdr:cNvPr id="9557" name="MASTER SHEETPicture 399"/>
        <xdr:cNvPicPr>
          <a:picLocks noChangeAspect="1"/>
        </xdr:cNvPicPr>
      </xdr:nvPicPr>
      <xdr:blipFill>
        <a:blip xmlns:r="http://schemas.openxmlformats.org/officeDocument/2006/relationships" r:embed="rId270" cstate="print"/>
        <a:srcRect/>
        <a:stretch>
          <a:fillRect/>
        </a:stretch>
      </xdr:blipFill>
      <xdr:spPr bwMode="auto">
        <a:xfrm>
          <a:off x="16583025" y="289512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276</xdr:row>
      <xdr:rowOff>28575</xdr:rowOff>
    </xdr:from>
    <xdr:to>
      <xdr:col>10</xdr:col>
      <xdr:colOff>2095500</xdr:colOff>
      <xdr:row>276</xdr:row>
      <xdr:rowOff>1571625</xdr:rowOff>
    </xdr:to>
    <xdr:pic>
      <xdr:nvPicPr>
        <xdr:cNvPr id="9558" name="MASTER SHEETPicture 539"/>
        <xdr:cNvPicPr>
          <a:picLocks noChangeAspect="1"/>
        </xdr:cNvPicPr>
      </xdr:nvPicPr>
      <xdr:blipFill>
        <a:blip xmlns:r="http://schemas.openxmlformats.org/officeDocument/2006/relationships" r:embed="rId271" cstate="print"/>
        <a:srcRect/>
        <a:stretch>
          <a:fillRect/>
        </a:stretch>
      </xdr:blipFill>
      <xdr:spPr bwMode="auto">
        <a:xfrm>
          <a:off x="16583025" y="292712775"/>
          <a:ext cx="20669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278</xdr:row>
      <xdr:rowOff>28575</xdr:rowOff>
    </xdr:from>
    <xdr:to>
      <xdr:col>10</xdr:col>
      <xdr:colOff>2133600</xdr:colOff>
      <xdr:row>278</xdr:row>
      <xdr:rowOff>1552575</xdr:rowOff>
    </xdr:to>
    <xdr:pic>
      <xdr:nvPicPr>
        <xdr:cNvPr id="9559" name="MASTER SHEETPicture 553"/>
        <xdr:cNvPicPr>
          <a:picLocks noChangeAspect="1"/>
        </xdr:cNvPicPr>
      </xdr:nvPicPr>
      <xdr:blipFill>
        <a:blip xmlns:r="http://schemas.openxmlformats.org/officeDocument/2006/relationships" r:embed="rId272" cstate="print"/>
        <a:srcRect/>
        <a:stretch>
          <a:fillRect/>
        </a:stretch>
      </xdr:blipFill>
      <xdr:spPr bwMode="auto">
        <a:xfrm>
          <a:off x="16583025" y="294846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275</xdr:row>
      <xdr:rowOff>28575</xdr:rowOff>
    </xdr:from>
    <xdr:to>
      <xdr:col>10</xdr:col>
      <xdr:colOff>1638300</xdr:colOff>
      <xdr:row>275</xdr:row>
      <xdr:rowOff>1552575</xdr:rowOff>
    </xdr:to>
    <xdr:pic>
      <xdr:nvPicPr>
        <xdr:cNvPr id="9560" name="MASTER SHEETPicture 665"/>
        <xdr:cNvPicPr>
          <a:picLocks/>
        </xdr:cNvPicPr>
      </xdr:nvPicPr>
      <xdr:blipFill>
        <a:blip xmlns:r="http://schemas.openxmlformats.org/officeDocument/2006/relationships" r:embed="rId273" cstate="print"/>
        <a:srcRect/>
        <a:stretch>
          <a:fillRect/>
        </a:stretch>
      </xdr:blipFill>
      <xdr:spPr bwMode="auto">
        <a:xfrm>
          <a:off x="16583025" y="291645975"/>
          <a:ext cx="1609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279</xdr:row>
      <xdr:rowOff>28575</xdr:rowOff>
    </xdr:from>
    <xdr:to>
      <xdr:col>10</xdr:col>
      <xdr:colOff>2133600</xdr:colOff>
      <xdr:row>279</xdr:row>
      <xdr:rowOff>1485900</xdr:rowOff>
    </xdr:to>
    <xdr:pic>
      <xdr:nvPicPr>
        <xdr:cNvPr id="9561" name="MASTER SHEETPicture 273"/>
        <xdr:cNvPicPr>
          <a:picLocks noChangeAspect="1"/>
        </xdr:cNvPicPr>
      </xdr:nvPicPr>
      <xdr:blipFill>
        <a:blip xmlns:r="http://schemas.openxmlformats.org/officeDocument/2006/relationships" r:embed="rId274" cstate="print"/>
        <a:srcRect/>
        <a:stretch>
          <a:fillRect/>
        </a:stretch>
      </xdr:blipFill>
      <xdr:spPr bwMode="auto">
        <a:xfrm>
          <a:off x="16583025" y="295913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280</xdr:row>
      <xdr:rowOff>28575</xdr:rowOff>
    </xdr:from>
    <xdr:to>
      <xdr:col>10</xdr:col>
      <xdr:colOff>2133600</xdr:colOff>
      <xdr:row>280</xdr:row>
      <xdr:rowOff>1695450</xdr:rowOff>
    </xdr:to>
    <xdr:pic>
      <xdr:nvPicPr>
        <xdr:cNvPr id="9562" name="MASTER SHEETPicture 629"/>
        <xdr:cNvPicPr>
          <a:picLocks/>
        </xdr:cNvPicPr>
      </xdr:nvPicPr>
      <xdr:blipFill>
        <a:blip xmlns:r="http://schemas.openxmlformats.org/officeDocument/2006/relationships" r:embed="rId275" cstate="print"/>
        <a:srcRect/>
        <a:stretch>
          <a:fillRect/>
        </a:stretch>
      </xdr:blipFill>
      <xdr:spPr bwMode="auto">
        <a:xfrm>
          <a:off x="16583025" y="296979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281</xdr:row>
      <xdr:rowOff>28575</xdr:rowOff>
    </xdr:from>
    <xdr:to>
      <xdr:col>10</xdr:col>
      <xdr:colOff>2133600</xdr:colOff>
      <xdr:row>281</xdr:row>
      <xdr:rowOff>1552575</xdr:rowOff>
    </xdr:to>
    <xdr:pic>
      <xdr:nvPicPr>
        <xdr:cNvPr id="9563" name="MASTER SHEETPicture 401"/>
        <xdr:cNvPicPr>
          <a:picLocks noChangeAspect="1"/>
        </xdr:cNvPicPr>
      </xdr:nvPicPr>
      <xdr:blipFill>
        <a:blip xmlns:r="http://schemas.openxmlformats.org/officeDocument/2006/relationships" r:embed="rId276" cstate="print"/>
        <a:srcRect/>
        <a:stretch>
          <a:fillRect/>
        </a:stretch>
      </xdr:blipFill>
      <xdr:spPr bwMode="auto">
        <a:xfrm>
          <a:off x="16583025" y="298046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284</xdr:row>
      <xdr:rowOff>28575</xdr:rowOff>
    </xdr:from>
    <xdr:to>
      <xdr:col>10</xdr:col>
      <xdr:colOff>2133600</xdr:colOff>
      <xdr:row>284</xdr:row>
      <xdr:rowOff>1228725</xdr:rowOff>
    </xdr:to>
    <xdr:pic>
      <xdr:nvPicPr>
        <xdr:cNvPr id="9564" name="MASTER SHEETPicture 243"/>
        <xdr:cNvPicPr>
          <a:picLocks noChangeAspect="1"/>
        </xdr:cNvPicPr>
      </xdr:nvPicPr>
      <xdr:blipFill>
        <a:blip xmlns:r="http://schemas.openxmlformats.org/officeDocument/2006/relationships" r:embed="rId277" cstate="print"/>
        <a:srcRect/>
        <a:stretch>
          <a:fillRect/>
        </a:stretch>
      </xdr:blipFill>
      <xdr:spPr bwMode="auto">
        <a:xfrm>
          <a:off x="16583025" y="301247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286</xdr:row>
      <xdr:rowOff>28575</xdr:rowOff>
    </xdr:from>
    <xdr:to>
      <xdr:col>10</xdr:col>
      <xdr:colOff>1771650</xdr:colOff>
      <xdr:row>286</xdr:row>
      <xdr:rowOff>1428750</xdr:rowOff>
    </xdr:to>
    <xdr:pic>
      <xdr:nvPicPr>
        <xdr:cNvPr id="9565" name="MASTER SHEETPicture 261"/>
        <xdr:cNvPicPr>
          <a:picLocks noChangeAspect="1"/>
        </xdr:cNvPicPr>
      </xdr:nvPicPr>
      <xdr:blipFill>
        <a:blip xmlns:r="http://schemas.openxmlformats.org/officeDocument/2006/relationships" r:embed="rId278" cstate="print"/>
        <a:srcRect/>
        <a:stretch>
          <a:fillRect/>
        </a:stretch>
      </xdr:blipFill>
      <xdr:spPr bwMode="auto">
        <a:xfrm>
          <a:off x="16583025" y="303380775"/>
          <a:ext cx="17430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283</xdr:row>
      <xdr:rowOff>28575</xdr:rowOff>
    </xdr:from>
    <xdr:to>
      <xdr:col>10</xdr:col>
      <xdr:colOff>2133600</xdr:colOff>
      <xdr:row>283</xdr:row>
      <xdr:rowOff>1257300</xdr:rowOff>
    </xdr:to>
    <xdr:pic>
      <xdr:nvPicPr>
        <xdr:cNvPr id="9566" name="MASTER SHEETPicture 271"/>
        <xdr:cNvPicPr>
          <a:picLocks noChangeAspect="1"/>
        </xdr:cNvPicPr>
      </xdr:nvPicPr>
      <xdr:blipFill>
        <a:blip xmlns:r="http://schemas.openxmlformats.org/officeDocument/2006/relationships" r:embed="rId279" cstate="print"/>
        <a:srcRect/>
        <a:stretch>
          <a:fillRect/>
        </a:stretch>
      </xdr:blipFill>
      <xdr:spPr bwMode="auto">
        <a:xfrm>
          <a:off x="16583025" y="300180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288</xdr:row>
      <xdr:rowOff>28575</xdr:rowOff>
    </xdr:from>
    <xdr:to>
      <xdr:col>10</xdr:col>
      <xdr:colOff>1733550</xdr:colOff>
      <xdr:row>288</xdr:row>
      <xdr:rowOff>1695450</xdr:rowOff>
    </xdr:to>
    <xdr:pic>
      <xdr:nvPicPr>
        <xdr:cNvPr id="9567" name="MASTER SHEETPicture 291"/>
        <xdr:cNvPicPr>
          <a:picLocks noChangeAspect="1"/>
        </xdr:cNvPicPr>
      </xdr:nvPicPr>
      <xdr:blipFill>
        <a:blip xmlns:r="http://schemas.openxmlformats.org/officeDocument/2006/relationships" r:embed="rId280" cstate="print"/>
        <a:srcRect/>
        <a:stretch>
          <a:fillRect/>
        </a:stretch>
      </xdr:blipFill>
      <xdr:spPr bwMode="auto">
        <a:xfrm>
          <a:off x="16583025" y="305514375"/>
          <a:ext cx="17049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282</xdr:row>
      <xdr:rowOff>28575</xdr:rowOff>
    </xdr:from>
    <xdr:to>
      <xdr:col>10</xdr:col>
      <xdr:colOff>1828800</xdr:colOff>
      <xdr:row>282</xdr:row>
      <xdr:rowOff>866775</xdr:rowOff>
    </xdr:to>
    <xdr:pic>
      <xdr:nvPicPr>
        <xdr:cNvPr id="9568" name="MASTER SHEETPicture 409"/>
        <xdr:cNvPicPr>
          <a:picLocks noChangeAspect="1"/>
        </xdr:cNvPicPr>
      </xdr:nvPicPr>
      <xdr:blipFill>
        <a:blip xmlns:r="http://schemas.openxmlformats.org/officeDocument/2006/relationships" r:embed="rId281" cstate="print"/>
        <a:srcRect/>
        <a:stretch>
          <a:fillRect/>
        </a:stretch>
      </xdr:blipFill>
      <xdr:spPr bwMode="auto">
        <a:xfrm>
          <a:off x="16583025" y="299113575"/>
          <a:ext cx="18002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285</xdr:row>
      <xdr:rowOff>28575</xdr:rowOff>
    </xdr:from>
    <xdr:to>
      <xdr:col>10</xdr:col>
      <xdr:colOff>2133600</xdr:colOff>
      <xdr:row>285</xdr:row>
      <xdr:rowOff>1381125</xdr:rowOff>
    </xdr:to>
    <xdr:pic>
      <xdr:nvPicPr>
        <xdr:cNvPr id="9569" name="MASTER SHEETPicture 497"/>
        <xdr:cNvPicPr>
          <a:picLocks noChangeAspect="1"/>
        </xdr:cNvPicPr>
      </xdr:nvPicPr>
      <xdr:blipFill>
        <a:blip xmlns:r="http://schemas.openxmlformats.org/officeDocument/2006/relationships" r:embed="rId282" cstate="print"/>
        <a:srcRect/>
        <a:stretch>
          <a:fillRect/>
        </a:stretch>
      </xdr:blipFill>
      <xdr:spPr bwMode="auto">
        <a:xfrm>
          <a:off x="16583025" y="302313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289</xdr:row>
      <xdr:rowOff>28575</xdr:rowOff>
    </xdr:from>
    <xdr:to>
      <xdr:col>10</xdr:col>
      <xdr:colOff>2105025</xdr:colOff>
      <xdr:row>289</xdr:row>
      <xdr:rowOff>1457325</xdr:rowOff>
    </xdr:to>
    <xdr:pic>
      <xdr:nvPicPr>
        <xdr:cNvPr id="9570" name="MASTER SHEETPicture 541"/>
        <xdr:cNvPicPr>
          <a:picLocks noChangeAspect="1"/>
        </xdr:cNvPicPr>
      </xdr:nvPicPr>
      <xdr:blipFill>
        <a:blip xmlns:r="http://schemas.openxmlformats.org/officeDocument/2006/relationships" r:embed="rId283" cstate="print"/>
        <a:srcRect/>
        <a:stretch>
          <a:fillRect/>
        </a:stretch>
      </xdr:blipFill>
      <xdr:spPr bwMode="auto">
        <a:xfrm>
          <a:off x="16583025" y="306581175"/>
          <a:ext cx="20764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287</xdr:row>
      <xdr:rowOff>28575</xdr:rowOff>
    </xdr:from>
    <xdr:to>
      <xdr:col>10</xdr:col>
      <xdr:colOff>2133600</xdr:colOff>
      <xdr:row>287</xdr:row>
      <xdr:rowOff>1381125</xdr:rowOff>
    </xdr:to>
    <xdr:pic>
      <xdr:nvPicPr>
        <xdr:cNvPr id="9571" name="MASTER SHEETPicture 713"/>
        <xdr:cNvPicPr>
          <a:picLocks/>
        </xdr:cNvPicPr>
      </xdr:nvPicPr>
      <xdr:blipFill>
        <a:blip xmlns:r="http://schemas.openxmlformats.org/officeDocument/2006/relationships" r:embed="rId284" cstate="print"/>
        <a:srcRect/>
        <a:stretch>
          <a:fillRect/>
        </a:stretch>
      </xdr:blipFill>
      <xdr:spPr bwMode="auto">
        <a:xfrm>
          <a:off x="16583025" y="304447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290</xdr:row>
      <xdr:rowOff>28575</xdr:rowOff>
    </xdr:from>
    <xdr:to>
      <xdr:col>10</xdr:col>
      <xdr:colOff>2133600</xdr:colOff>
      <xdr:row>290</xdr:row>
      <xdr:rowOff>1028700</xdr:rowOff>
    </xdr:to>
    <xdr:pic>
      <xdr:nvPicPr>
        <xdr:cNvPr id="9572" name="MASTER SHEETPicture 535"/>
        <xdr:cNvPicPr>
          <a:picLocks noChangeAspect="1"/>
        </xdr:cNvPicPr>
      </xdr:nvPicPr>
      <xdr:blipFill>
        <a:blip xmlns:r="http://schemas.openxmlformats.org/officeDocument/2006/relationships" r:embed="rId285" cstate="print"/>
        <a:srcRect/>
        <a:stretch>
          <a:fillRect/>
        </a:stretch>
      </xdr:blipFill>
      <xdr:spPr bwMode="auto">
        <a:xfrm>
          <a:off x="16583025" y="307647975"/>
          <a:ext cx="210502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291</xdr:row>
      <xdr:rowOff>28575</xdr:rowOff>
    </xdr:from>
    <xdr:to>
      <xdr:col>10</xdr:col>
      <xdr:colOff>2133600</xdr:colOff>
      <xdr:row>291</xdr:row>
      <xdr:rowOff>1457325</xdr:rowOff>
    </xdr:to>
    <xdr:pic>
      <xdr:nvPicPr>
        <xdr:cNvPr id="9573" name="MASTER SHEETPicture 463"/>
        <xdr:cNvPicPr>
          <a:picLocks noChangeAspect="1"/>
        </xdr:cNvPicPr>
      </xdr:nvPicPr>
      <xdr:blipFill>
        <a:blip xmlns:r="http://schemas.openxmlformats.org/officeDocument/2006/relationships" r:embed="rId286" cstate="print"/>
        <a:srcRect/>
        <a:stretch>
          <a:fillRect/>
        </a:stretch>
      </xdr:blipFill>
      <xdr:spPr bwMode="auto">
        <a:xfrm>
          <a:off x="16583025" y="308714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292</xdr:row>
      <xdr:rowOff>28575</xdr:rowOff>
    </xdr:from>
    <xdr:to>
      <xdr:col>10</xdr:col>
      <xdr:colOff>2133600</xdr:colOff>
      <xdr:row>292</xdr:row>
      <xdr:rowOff>1524000</xdr:rowOff>
    </xdr:to>
    <xdr:pic>
      <xdr:nvPicPr>
        <xdr:cNvPr id="9574" name="MASTER SHEETPicture 481"/>
        <xdr:cNvPicPr>
          <a:picLocks noChangeAspect="1"/>
        </xdr:cNvPicPr>
      </xdr:nvPicPr>
      <xdr:blipFill>
        <a:blip xmlns:r="http://schemas.openxmlformats.org/officeDocument/2006/relationships" r:embed="rId287" cstate="print"/>
        <a:srcRect/>
        <a:stretch>
          <a:fillRect/>
        </a:stretch>
      </xdr:blipFill>
      <xdr:spPr bwMode="auto">
        <a:xfrm>
          <a:off x="16583025" y="309781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293</xdr:row>
      <xdr:rowOff>28575</xdr:rowOff>
    </xdr:from>
    <xdr:to>
      <xdr:col>10</xdr:col>
      <xdr:colOff>2133600</xdr:colOff>
      <xdr:row>293</xdr:row>
      <xdr:rowOff>838200</xdr:rowOff>
    </xdr:to>
    <xdr:pic>
      <xdr:nvPicPr>
        <xdr:cNvPr id="9575" name="MASTER SHEETPicture 461"/>
        <xdr:cNvPicPr>
          <a:picLocks noChangeAspect="1"/>
        </xdr:cNvPicPr>
      </xdr:nvPicPr>
      <xdr:blipFill>
        <a:blip xmlns:r="http://schemas.openxmlformats.org/officeDocument/2006/relationships" r:embed="rId288" cstate="print"/>
        <a:srcRect/>
        <a:stretch>
          <a:fillRect/>
        </a:stretch>
      </xdr:blipFill>
      <xdr:spPr bwMode="auto">
        <a:xfrm>
          <a:off x="16583025" y="310848375"/>
          <a:ext cx="21050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295</xdr:row>
      <xdr:rowOff>28575</xdr:rowOff>
    </xdr:from>
    <xdr:to>
      <xdr:col>10</xdr:col>
      <xdr:colOff>2133600</xdr:colOff>
      <xdr:row>295</xdr:row>
      <xdr:rowOff>1143000</xdr:rowOff>
    </xdr:to>
    <xdr:pic>
      <xdr:nvPicPr>
        <xdr:cNvPr id="9576" name="MASTER SHEETPicture 257"/>
        <xdr:cNvPicPr>
          <a:picLocks noChangeAspect="1"/>
        </xdr:cNvPicPr>
      </xdr:nvPicPr>
      <xdr:blipFill>
        <a:blip xmlns:r="http://schemas.openxmlformats.org/officeDocument/2006/relationships" r:embed="rId289" cstate="print"/>
        <a:srcRect/>
        <a:stretch>
          <a:fillRect/>
        </a:stretch>
      </xdr:blipFill>
      <xdr:spPr bwMode="auto">
        <a:xfrm>
          <a:off x="16583025" y="312981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294</xdr:row>
      <xdr:rowOff>28575</xdr:rowOff>
    </xdr:from>
    <xdr:to>
      <xdr:col>10</xdr:col>
      <xdr:colOff>2133600</xdr:colOff>
      <xdr:row>294</xdr:row>
      <xdr:rowOff>1495425</xdr:rowOff>
    </xdr:to>
    <xdr:pic>
      <xdr:nvPicPr>
        <xdr:cNvPr id="9577" name="MASTER SHEETPicture 295"/>
        <xdr:cNvPicPr>
          <a:picLocks noChangeAspect="1"/>
        </xdr:cNvPicPr>
      </xdr:nvPicPr>
      <xdr:blipFill>
        <a:blip xmlns:r="http://schemas.openxmlformats.org/officeDocument/2006/relationships" r:embed="rId290" cstate="print"/>
        <a:srcRect/>
        <a:stretch>
          <a:fillRect/>
        </a:stretch>
      </xdr:blipFill>
      <xdr:spPr bwMode="auto">
        <a:xfrm>
          <a:off x="16583025" y="311915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296</xdr:row>
      <xdr:rowOff>28575</xdr:rowOff>
    </xdr:from>
    <xdr:to>
      <xdr:col>10</xdr:col>
      <xdr:colOff>1981200</xdr:colOff>
      <xdr:row>296</xdr:row>
      <xdr:rowOff>1400175</xdr:rowOff>
    </xdr:to>
    <xdr:pic>
      <xdr:nvPicPr>
        <xdr:cNvPr id="9578" name="MASTER SHEETPicture 289"/>
        <xdr:cNvPicPr>
          <a:picLocks noChangeAspect="1"/>
        </xdr:cNvPicPr>
      </xdr:nvPicPr>
      <xdr:blipFill>
        <a:blip xmlns:r="http://schemas.openxmlformats.org/officeDocument/2006/relationships" r:embed="rId291" cstate="print"/>
        <a:srcRect/>
        <a:stretch>
          <a:fillRect/>
        </a:stretch>
      </xdr:blipFill>
      <xdr:spPr bwMode="auto">
        <a:xfrm>
          <a:off x="16583025" y="314048775"/>
          <a:ext cx="19526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299</xdr:row>
      <xdr:rowOff>28575</xdr:rowOff>
    </xdr:from>
    <xdr:to>
      <xdr:col>10</xdr:col>
      <xdr:colOff>1743075</xdr:colOff>
      <xdr:row>299</xdr:row>
      <xdr:rowOff>1743075</xdr:rowOff>
    </xdr:to>
    <xdr:pic>
      <xdr:nvPicPr>
        <xdr:cNvPr id="9579" name="MASTER SHEETPicture 517"/>
        <xdr:cNvPicPr>
          <a:picLocks noChangeAspect="1"/>
        </xdr:cNvPicPr>
      </xdr:nvPicPr>
      <xdr:blipFill>
        <a:blip xmlns:r="http://schemas.openxmlformats.org/officeDocument/2006/relationships" r:embed="rId292" cstate="print"/>
        <a:srcRect/>
        <a:stretch>
          <a:fillRect/>
        </a:stretch>
      </xdr:blipFill>
      <xdr:spPr bwMode="auto">
        <a:xfrm>
          <a:off x="16583025" y="317249175"/>
          <a:ext cx="17145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300</xdr:row>
      <xdr:rowOff>28575</xdr:rowOff>
    </xdr:from>
    <xdr:to>
      <xdr:col>10</xdr:col>
      <xdr:colOff>2133600</xdr:colOff>
      <xdr:row>300</xdr:row>
      <xdr:rowOff>1552575</xdr:rowOff>
    </xdr:to>
    <xdr:pic>
      <xdr:nvPicPr>
        <xdr:cNvPr id="9580" name="MASTER SHEETPicture 561"/>
        <xdr:cNvPicPr>
          <a:picLocks noChangeAspect="1"/>
        </xdr:cNvPicPr>
      </xdr:nvPicPr>
      <xdr:blipFill>
        <a:blip xmlns:r="http://schemas.openxmlformats.org/officeDocument/2006/relationships" r:embed="rId293" cstate="print"/>
        <a:srcRect/>
        <a:stretch>
          <a:fillRect/>
        </a:stretch>
      </xdr:blipFill>
      <xdr:spPr bwMode="auto">
        <a:xfrm>
          <a:off x="16583025" y="318315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298</xdr:row>
      <xdr:rowOff>28575</xdr:rowOff>
    </xdr:from>
    <xdr:to>
      <xdr:col>10</xdr:col>
      <xdr:colOff>2133600</xdr:colOff>
      <xdr:row>298</xdr:row>
      <xdr:rowOff>1295400</xdr:rowOff>
    </xdr:to>
    <xdr:pic>
      <xdr:nvPicPr>
        <xdr:cNvPr id="9581" name="MASTER SHEETPicture 671"/>
        <xdr:cNvPicPr>
          <a:picLocks/>
        </xdr:cNvPicPr>
      </xdr:nvPicPr>
      <xdr:blipFill>
        <a:blip xmlns:r="http://schemas.openxmlformats.org/officeDocument/2006/relationships" r:embed="rId294" cstate="print"/>
        <a:srcRect/>
        <a:stretch>
          <a:fillRect/>
        </a:stretch>
      </xdr:blipFill>
      <xdr:spPr bwMode="auto">
        <a:xfrm>
          <a:off x="16583025" y="316182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301</xdr:row>
      <xdr:rowOff>28575</xdr:rowOff>
    </xdr:from>
    <xdr:to>
      <xdr:col>10</xdr:col>
      <xdr:colOff>2133600</xdr:colOff>
      <xdr:row>301</xdr:row>
      <xdr:rowOff>1485900</xdr:rowOff>
    </xdr:to>
    <xdr:pic>
      <xdr:nvPicPr>
        <xdr:cNvPr id="9582" name="MASTER SHEETPicture 163"/>
        <xdr:cNvPicPr>
          <a:picLocks noChangeAspect="1"/>
        </xdr:cNvPicPr>
      </xdr:nvPicPr>
      <xdr:blipFill>
        <a:blip xmlns:r="http://schemas.openxmlformats.org/officeDocument/2006/relationships" r:embed="rId295" cstate="print"/>
        <a:srcRect/>
        <a:stretch>
          <a:fillRect/>
        </a:stretch>
      </xdr:blipFill>
      <xdr:spPr bwMode="auto">
        <a:xfrm>
          <a:off x="16583025" y="319382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302</xdr:row>
      <xdr:rowOff>28575</xdr:rowOff>
    </xdr:from>
    <xdr:to>
      <xdr:col>10</xdr:col>
      <xdr:colOff>2133600</xdr:colOff>
      <xdr:row>302</xdr:row>
      <xdr:rowOff>609600</xdr:rowOff>
    </xdr:to>
    <xdr:pic>
      <xdr:nvPicPr>
        <xdr:cNvPr id="9583" name="MASTER SHEETPicture 457"/>
        <xdr:cNvPicPr>
          <a:picLocks noChangeAspect="1"/>
        </xdr:cNvPicPr>
      </xdr:nvPicPr>
      <xdr:blipFill>
        <a:blip xmlns:r="http://schemas.openxmlformats.org/officeDocument/2006/relationships" r:embed="rId296" cstate="print"/>
        <a:srcRect/>
        <a:stretch>
          <a:fillRect/>
        </a:stretch>
      </xdr:blipFill>
      <xdr:spPr bwMode="auto">
        <a:xfrm>
          <a:off x="16583025" y="320449575"/>
          <a:ext cx="210502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304</xdr:row>
      <xdr:rowOff>28575</xdr:rowOff>
    </xdr:from>
    <xdr:to>
      <xdr:col>10</xdr:col>
      <xdr:colOff>2133600</xdr:colOff>
      <xdr:row>304</xdr:row>
      <xdr:rowOff>1828800</xdr:rowOff>
    </xdr:to>
    <xdr:pic>
      <xdr:nvPicPr>
        <xdr:cNvPr id="9584" name="MASTER SHEETPicture 245"/>
        <xdr:cNvPicPr>
          <a:picLocks noChangeAspect="1"/>
        </xdr:cNvPicPr>
      </xdr:nvPicPr>
      <xdr:blipFill>
        <a:blip xmlns:r="http://schemas.openxmlformats.org/officeDocument/2006/relationships" r:embed="rId297" cstate="print"/>
        <a:srcRect/>
        <a:stretch>
          <a:fillRect/>
        </a:stretch>
      </xdr:blipFill>
      <xdr:spPr bwMode="auto">
        <a:xfrm>
          <a:off x="16583025" y="322583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305</xdr:row>
      <xdr:rowOff>28575</xdr:rowOff>
    </xdr:from>
    <xdr:to>
      <xdr:col>10</xdr:col>
      <xdr:colOff>2133600</xdr:colOff>
      <xdr:row>305</xdr:row>
      <xdr:rowOff>971550</xdr:rowOff>
    </xdr:to>
    <xdr:pic>
      <xdr:nvPicPr>
        <xdr:cNvPr id="9585" name="MASTER SHEETPicture 403"/>
        <xdr:cNvPicPr>
          <a:picLocks noChangeAspect="1"/>
        </xdr:cNvPicPr>
      </xdr:nvPicPr>
      <xdr:blipFill>
        <a:blip xmlns:r="http://schemas.openxmlformats.org/officeDocument/2006/relationships" r:embed="rId298" cstate="print"/>
        <a:srcRect/>
        <a:stretch>
          <a:fillRect/>
        </a:stretch>
      </xdr:blipFill>
      <xdr:spPr bwMode="auto">
        <a:xfrm>
          <a:off x="16583025" y="323649975"/>
          <a:ext cx="210502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306</xdr:row>
      <xdr:rowOff>28575</xdr:rowOff>
    </xdr:from>
    <xdr:to>
      <xdr:col>10</xdr:col>
      <xdr:colOff>2133600</xdr:colOff>
      <xdr:row>306</xdr:row>
      <xdr:rowOff>1123950</xdr:rowOff>
    </xdr:to>
    <xdr:pic>
      <xdr:nvPicPr>
        <xdr:cNvPr id="9586" name="MASTER SHEETPicture 267"/>
        <xdr:cNvPicPr>
          <a:picLocks noChangeAspect="1"/>
        </xdr:cNvPicPr>
      </xdr:nvPicPr>
      <xdr:blipFill>
        <a:blip xmlns:r="http://schemas.openxmlformats.org/officeDocument/2006/relationships" r:embed="rId299" cstate="print"/>
        <a:srcRect/>
        <a:stretch>
          <a:fillRect/>
        </a:stretch>
      </xdr:blipFill>
      <xdr:spPr bwMode="auto">
        <a:xfrm>
          <a:off x="16583025" y="324716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307</xdr:row>
      <xdr:rowOff>28575</xdr:rowOff>
    </xdr:from>
    <xdr:to>
      <xdr:col>10</xdr:col>
      <xdr:colOff>2133600</xdr:colOff>
      <xdr:row>307</xdr:row>
      <xdr:rowOff>1323975</xdr:rowOff>
    </xdr:to>
    <xdr:pic>
      <xdr:nvPicPr>
        <xdr:cNvPr id="9587" name="MASTER SHEETPicture 673"/>
        <xdr:cNvPicPr>
          <a:picLocks/>
        </xdr:cNvPicPr>
      </xdr:nvPicPr>
      <xdr:blipFill>
        <a:blip xmlns:r="http://schemas.openxmlformats.org/officeDocument/2006/relationships" r:embed="rId300" cstate="print"/>
        <a:srcRect/>
        <a:stretch>
          <a:fillRect/>
        </a:stretch>
      </xdr:blipFill>
      <xdr:spPr bwMode="auto">
        <a:xfrm>
          <a:off x="16583025" y="325783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309</xdr:row>
      <xdr:rowOff>28575</xdr:rowOff>
    </xdr:from>
    <xdr:to>
      <xdr:col>10</xdr:col>
      <xdr:colOff>2133600</xdr:colOff>
      <xdr:row>309</xdr:row>
      <xdr:rowOff>1085850</xdr:rowOff>
    </xdr:to>
    <xdr:pic>
      <xdr:nvPicPr>
        <xdr:cNvPr id="9588" name="MASTER SHEETPicture 515"/>
        <xdr:cNvPicPr>
          <a:picLocks noChangeAspect="1"/>
        </xdr:cNvPicPr>
      </xdr:nvPicPr>
      <xdr:blipFill>
        <a:blip xmlns:r="http://schemas.openxmlformats.org/officeDocument/2006/relationships" r:embed="rId301" cstate="print"/>
        <a:srcRect/>
        <a:stretch>
          <a:fillRect/>
        </a:stretch>
      </xdr:blipFill>
      <xdr:spPr bwMode="auto">
        <a:xfrm>
          <a:off x="16583025" y="327917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308</xdr:row>
      <xdr:rowOff>28575</xdr:rowOff>
    </xdr:from>
    <xdr:to>
      <xdr:col>10</xdr:col>
      <xdr:colOff>2133600</xdr:colOff>
      <xdr:row>308</xdr:row>
      <xdr:rowOff>1438275</xdr:rowOff>
    </xdr:to>
    <xdr:pic>
      <xdr:nvPicPr>
        <xdr:cNvPr id="9589" name="MASTER SHEETPicture 595"/>
        <xdr:cNvPicPr>
          <a:picLocks noChangeAspect="1"/>
        </xdr:cNvPicPr>
      </xdr:nvPicPr>
      <xdr:blipFill>
        <a:blip xmlns:r="http://schemas.openxmlformats.org/officeDocument/2006/relationships" r:embed="rId302" cstate="print"/>
        <a:srcRect/>
        <a:stretch>
          <a:fillRect/>
        </a:stretch>
      </xdr:blipFill>
      <xdr:spPr bwMode="auto">
        <a:xfrm>
          <a:off x="16583025" y="326850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310</xdr:row>
      <xdr:rowOff>28575</xdr:rowOff>
    </xdr:from>
    <xdr:to>
      <xdr:col>10</xdr:col>
      <xdr:colOff>1952625</xdr:colOff>
      <xdr:row>310</xdr:row>
      <xdr:rowOff>1600200</xdr:rowOff>
    </xdr:to>
    <xdr:pic>
      <xdr:nvPicPr>
        <xdr:cNvPr id="9590" name="MASTER SHEETPicture 633"/>
        <xdr:cNvPicPr>
          <a:picLocks/>
        </xdr:cNvPicPr>
      </xdr:nvPicPr>
      <xdr:blipFill>
        <a:blip xmlns:r="http://schemas.openxmlformats.org/officeDocument/2006/relationships" r:embed="rId303" cstate="print"/>
        <a:srcRect/>
        <a:stretch>
          <a:fillRect/>
        </a:stretch>
      </xdr:blipFill>
      <xdr:spPr bwMode="auto">
        <a:xfrm>
          <a:off x="16583025" y="328983975"/>
          <a:ext cx="19240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311</xdr:row>
      <xdr:rowOff>28575</xdr:rowOff>
    </xdr:from>
    <xdr:to>
      <xdr:col>10</xdr:col>
      <xdr:colOff>2133600</xdr:colOff>
      <xdr:row>311</xdr:row>
      <xdr:rowOff>800100</xdr:rowOff>
    </xdr:to>
    <xdr:pic>
      <xdr:nvPicPr>
        <xdr:cNvPr id="9591" name="MASTER SHEETPicture 103"/>
        <xdr:cNvPicPr>
          <a:picLocks noChangeAspect="1"/>
        </xdr:cNvPicPr>
      </xdr:nvPicPr>
      <xdr:blipFill>
        <a:blip xmlns:r="http://schemas.openxmlformats.org/officeDocument/2006/relationships" r:embed="rId304" cstate="print"/>
        <a:srcRect/>
        <a:stretch>
          <a:fillRect/>
        </a:stretch>
      </xdr:blipFill>
      <xdr:spPr bwMode="auto">
        <a:xfrm>
          <a:off x="16583025" y="330050775"/>
          <a:ext cx="210502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312</xdr:row>
      <xdr:rowOff>28575</xdr:rowOff>
    </xdr:from>
    <xdr:to>
      <xdr:col>10</xdr:col>
      <xdr:colOff>2133600</xdr:colOff>
      <xdr:row>312</xdr:row>
      <xdr:rowOff>1276350</xdr:rowOff>
    </xdr:to>
    <xdr:pic>
      <xdr:nvPicPr>
        <xdr:cNvPr id="9592" name="MASTER SHEETPicture 451"/>
        <xdr:cNvPicPr>
          <a:picLocks noChangeAspect="1"/>
        </xdr:cNvPicPr>
      </xdr:nvPicPr>
      <xdr:blipFill>
        <a:blip xmlns:r="http://schemas.openxmlformats.org/officeDocument/2006/relationships" r:embed="rId305" cstate="print"/>
        <a:srcRect/>
        <a:stretch>
          <a:fillRect/>
        </a:stretch>
      </xdr:blipFill>
      <xdr:spPr bwMode="auto">
        <a:xfrm>
          <a:off x="16583025" y="331117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313</xdr:row>
      <xdr:rowOff>28575</xdr:rowOff>
    </xdr:from>
    <xdr:to>
      <xdr:col>10</xdr:col>
      <xdr:colOff>2133600</xdr:colOff>
      <xdr:row>313</xdr:row>
      <xdr:rowOff>1209675</xdr:rowOff>
    </xdr:to>
    <xdr:pic>
      <xdr:nvPicPr>
        <xdr:cNvPr id="9593" name="MASTER SHEETPicture 397"/>
        <xdr:cNvPicPr>
          <a:picLocks noChangeAspect="1"/>
        </xdr:cNvPicPr>
      </xdr:nvPicPr>
      <xdr:blipFill>
        <a:blip xmlns:r="http://schemas.openxmlformats.org/officeDocument/2006/relationships" r:embed="rId306" cstate="print"/>
        <a:srcRect/>
        <a:stretch>
          <a:fillRect/>
        </a:stretch>
      </xdr:blipFill>
      <xdr:spPr bwMode="auto">
        <a:xfrm>
          <a:off x="16583025" y="332184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314</xdr:row>
      <xdr:rowOff>28575</xdr:rowOff>
    </xdr:from>
    <xdr:to>
      <xdr:col>10</xdr:col>
      <xdr:colOff>1952625</xdr:colOff>
      <xdr:row>314</xdr:row>
      <xdr:rowOff>1152525</xdr:rowOff>
    </xdr:to>
    <xdr:pic>
      <xdr:nvPicPr>
        <xdr:cNvPr id="9594" name="MASTER SHEETPicture 269"/>
        <xdr:cNvPicPr>
          <a:picLocks noChangeAspect="1"/>
        </xdr:cNvPicPr>
      </xdr:nvPicPr>
      <xdr:blipFill>
        <a:blip xmlns:r="http://schemas.openxmlformats.org/officeDocument/2006/relationships" r:embed="rId307" cstate="print"/>
        <a:srcRect/>
        <a:stretch>
          <a:fillRect/>
        </a:stretch>
      </xdr:blipFill>
      <xdr:spPr bwMode="auto">
        <a:xfrm>
          <a:off x="16583025" y="333251175"/>
          <a:ext cx="19240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315</xdr:row>
      <xdr:rowOff>28575</xdr:rowOff>
    </xdr:from>
    <xdr:to>
      <xdr:col>10</xdr:col>
      <xdr:colOff>1495425</xdr:colOff>
      <xdr:row>315</xdr:row>
      <xdr:rowOff>1685925</xdr:rowOff>
    </xdr:to>
    <xdr:pic>
      <xdr:nvPicPr>
        <xdr:cNvPr id="9595" name="MASTER SHEETPicture 407"/>
        <xdr:cNvPicPr>
          <a:picLocks noChangeAspect="1"/>
        </xdr:cNvPicPr>
      </xdr:nvPicPr>
      <xdr:blipFill>
        <a:blip xmlns:r="http://schemas.openxmlformats.org/officeDocument/2006/relationships" r:embed="rId308" cstate="print"/>
        <a:srcRect/>
        <a:stretch>
          <a:fillRect/>
        </a:stretch>
      </xdr:blipFill>
      <xdr:spPr bwMode="auto">
        <a:xfrm>
          <a:off x="16583025" y="334317975"/>
          <a:ext cx="14668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316</xdr:row>
      <xdr:rowOff>28575</xdr:rowOff>
    </xdr:from>
    <xdr:to>
      <xdr:col>10</xdr:col>
      <xdr:colOff>1866900</xdr:colOff>
      <xdr:row>316</xdr:row>
      <xdr:rowOff>1371600</xdr:rowOff>
    </xdr:to>
    <xdr:pic>
      <xdr:nvPicPr>
        <xdr:cNvPr id="9596" name="MASTER SHEETPicture 299"/>
        <xdr:cNvPicPr>
          <a:picLocks noChangeAspect="1"/>
        </xdr:cNvPicPr>
      </xdr:nvPicPr>
      <xdr:blipFill>
        <a:blip xmlns:r="http://schemas.openxmlformats.org/officeDocument/2006/relationships" r:embed="rId309" cstate="print"/>
        <a:srcRect/>
        <a:stretch>
          <a:fillRect/>
        </a:stretch>
      </xdr:blipFill>
      <xdr:spPr bwMode="auto">
        <a:xfrm>
          <a:off x="16583025" y="335384775"/>
          <a:ext cx="18383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318</xdr:row>
      <xdr:rowOff>28575</xdr:rowOff>
    </xdr:from>
    <xdr:to>
      <xdr:col>10</xdr:col>
      <xdr:colOff>2105025</xdr:colOff>
      <xdr:row>318</xdr:row>
      <xdr:rowOff>1866900</xdr:rowOff>
    </xdr:to>
    <xdr:pic>
      <xdr:nvPicPr>
        <xdr:cNvPr id="9597" name="MASTER SHEETPicture 405"/>
        <xdr:cNvPicPr>
          <a:picLocks noChangeAspect="1"/>
        </xdr:cNvPicPr>
      </xdr:nvPicPr>
      <xdr:blipFill>
        <a:blip xmlns:r="http://schemas.openxmlformats.org/officeDocument/2006/relationships" r:embed="rId310" cstate="print"/>
        <a:srcRect/>
        <a:stretch>
          <a:fillRect/>
        </a:stretch>
      </xdr:blipFill>
      <xdr:spPr bwMode="auto">
        <a:xfrm>
          <a:off x="16583025" y="337518375"/>
          <a:ext cx="20764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317</xdr:row>
      <xdr:rowOff>28575</xdr:rowOff>
    </xdr:from>
    <xdr:to>
      <xdr:col>10</xdr:col>
      <xdr:colOff>1514475</xdr:colOff>
      <xdr:row>317</xdr:row>
      <xdr:rowOff>1162050</xdr:rowOff>
    </xdr:to>
    <xdr:pic>
      <xdr:nvPicPr>
        <xdr:cNvPr id="9598" name="MASTER SHEETPicture 719"/>
        <xdr:cNvPicPr>
          <a:picLocks/>
        </xdr:cNvPicPr>
      </xdr:nvPicPr>
      <xdr:blipFill>
        <a:blip xmlns:r="http://schemas.openxmlformats.org/officeDocument/2006/relationships" r:embed="rId311" cstate="print"/>
        <a:srcRect/>
        <a:stretch>
          <a:fillRect/>
        </a:stretch>
      </xdr:blipFill>
      <xdr:spPr bwMode="auto">
        <a:xfrm>
          <a:off x="16583025" y="336451575"/>
          <a:ext cx="14859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319</xdr:row>
      <xdr:rowOff>28575</xdr:rowOff>
    </xdr:from>
    <xdr:to>
      <xdr:col>10</xdr:col>
      <xdr:colOff>2133600</xdr:colOff>
      <xdr:row>319</xdr:row>
      <xdr:rowOff>914400</xdr:rowOff>
    </xdr:to>
    <xdr:pic>
      <xdr:nvPicPr>
        <xdr:cNvPr id="9599" name="MASTER SHEETPicture 623"/>
        <xdr:cNvPicPr>
          <a:picLocks/>
        </xdr:cNvPicPr>
      </xdr:nvPicPr>
      <xdr:blipFill>
        <a:blip xmlns:r="http://schemas.openxmlformats.org/officeDocument/2006/relationships" r:embed="rId312" cstate="print"/>
        <a:srcRect/>
        <a:stretch>
          <a:fillRect/>
        </a:stretch>
      </xdr:blipFill>
      <xdr:spPr bwMode="auto">
        <a:xfrm>
          <a:off x="16583025" y="338585175"/>
          <a:ext cx="21050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320</xdr:row>
      <xdr:rowOff>28575</xdr:rowOff>
    </xdr:from>
    <xdr:to>
      <xdr:col>10</xdr:col>
      <xdr:colOff>2038350</xdr:colOff>
      <xdr:row>320</xdr:row>
      <xdr:rowOff>1552575</xdr:rowOff>
    </xdr:to>
    <xdr:pic>
      <xdr:nvPicPr>
        <xdr:cNvPr id="9600" name="MASTER SHEETPicture 657"/>
        <xdr:cNvPicPr>
          <a:picLocks/>
        </xdr:cNvPicPr>
      </xdr:nvPicPr>
      <xdr:blipFill>
        <a:blip xmlns:r="http://schemas.openxmlformats.org/officeDocument/2006/relationships" r:embed="rId313" cstate="print"/>
        <a:srcRect/>
        <a:stretch>
          <a:fillRect/>
        </a:stretch>
      </xdr:blipFill>
      <xdr:spPr bwMode="auto">
        <a:xfrm>
          <a:off x="16583025" y="339651975"/>
          <a:ext cx="20097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321</xdr:row>
      <xdr:rowOff>28575</xdr:rowOff>
    </xdr:from>
    <xdr:to>
      <xdr:col>10</xdr:col>
      <xdr:colOff>2133600</xdr:colOff>
      <xdr:row>321</xdr:row>
      <xdr:rowOff>1143000</xdr:rowOff>
    </xdr:to>
    <xdr:pic>
      <xdr:nvPicPr>
        <xdr:cNvPr id="9601" name="MASTER SHEETPicture 477"/>
        <xdr:cNvPicPr>
          <a:picLocks noChangeAspect="1"/>
        </xdr:cNvPicPr>
      </xdr:nvPicPr>
      <xdr:blipFill>
        <a:blip xmlns:r="http://schemas.openxmlformats.org/officeDocument/2006/relationships" r:embed="rId314" cstate="print"/>
        <a:srcRect/>
        <a:stretch>
          <a:fillRect/>
        </a:stretch>
      </xdr:blipFill>
      <xdr:spPr bwMode="auto">
        <a:xfrm>
          <a:off x="16583025" y="340718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271</xdr:row>
      <xdr:rowOff>0</xdr:rowOff>
    </xdr:from>
    <xdr:to>
      <xdr:col>10</xdr:col>
      <xdr:colOff>942975</xdr:colOff>
      <xdr:row>271</xdr:row>
      <xdr:rowOff>990600</xdr:rowOff>
    </xdr:to>
    <xdr:pic>
      <xdr:nvPicPr>
        <xdr:cNvPr id="9602" name="MASTER SHEETPicture 499"/>
        <xdr:cNvPicPr>
          <a:picLocks noChangeAspect="1"/>
        </xdr:cNvPicPr>
      </xdr:nvPicPr>
      <xdr:blipFill>
        <a:blip xmlns:r="http://schemas.openxmlformats.org/officeDocument/2006/relationships" r:embed="rId315" cstate="print"/>
        <a:srcRect/>
        <a:stretch>
          <a:fillRect/>
        </a:stretch>
      </xdr:blipFill>
      <xdr:spPr bwMode="auto">
        <a:xfrm>
          <a:off x="16554450" y="287350200"/>
          <a:ext cx="942975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297</xdr:row>
      <xdr:rowOff>0</xdr:rowOff>
    </xdr:from>
    <xdr:to>
      <xdr:col>10</xdr:col>
      <xdr:colOff>1457325</xdr:colOff>
      <xdr:row>297</xdr:row>
      <xdr:rowOff>895350</xdr:rowOff>
    </xdr:to>
    <xdr:pic>
      <xdr:nvPicPr>
        <xdr:cNvPr id="9603" name="MASTER SHEETPicture 283"/>
        <xdr:cNvPicPr>
          <a:picLocks noChangeAspect="1"/>
        </xdr:cNvPicPr>
      </xdr:nvPicPr>
      <xdr:blipFill>
        <a:blip xmlns:r="http://schemas.openxmlformats.org/officeDocument/2006/relationships" r:embed="rId316" cstate="print"/>
        <a:srcRect/>
        <a:stretch>
          <a:fillRect/>
        </a:stretch>
      </xdr:blipFill>
      <xdr:spPr bwMode="auto">
        <a:xfrm>
          <a:off x="16554450" y="315087000"/>
          <a:ext cx="145732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303</xdr:row>
      <xdr:rowOff>0</xdr:rowOff>
    </xdr:from>
    <xdr:to>
      <xdr:col>10</xdr:col>
      <xdr:colOff>1209675</xdr:colOff>
      <xdr:row>303</xdr:row>
      <xdr:rowOff>857250</xdr:rowOff>
    </xdr:to>
    <xdr:pic>
      <xdr:nvPicPr>
        <xdr:cNvPr id="9604" name="MASTER SHEETPicture 249"/>
        <xdr:cNvPicPr>
          <a:picLocks noChangeAspect="1"/>
        </xdr:cNvPicPr>
      </xdr:nvPicPr>
      <xdr:blipFill>
        <a:blip xmlns:r="http://schemas.openxmlformats.org/officeDocument/2006/relationships" r:embed="rId317" cstate="print"/>
        <a:srcRect/>
        <a:stretch>
          <a:fillRect/>
        </a:stretch>
      </xdr:blipFill>
      <xdr:spPr bwMode="auto">
        <a:xfrm>
          <a:off x="16554450" y="321487800"/>
          <a:ext cx="120967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322</xdr:row>
      <xdr:rowOff>28575</xdr:rowOff>
    </xdr:from>
    <xdr:to>
      <xdr:col>10</xdr:col>
      <xdr:colOff>1628775</xdr:colOff>
      <xdr:row>322</xdr:row>
      <xdr:rowOff>1485900</xdr:rowOff>
    </xdr:to>
    <xdr:pic>
      <xdr:nvPicPr>
        <xdr:cNvPr id="9605" name="MASTER SHEETPicture 441"/>
        <xdr:cNvPicPr>
          <a:picLocks noChangeAspect="1"/>
        </xdr:cNvPicPr>
      </xdr:nvPicPr>
      <xdr:blipFill>
        <a:blip xmlns:r="http://schemas.openxmlformats.org/officeDocument/2006/relationships" r:embed="rId318" cstate="print"/>
        <a:srcRect/>
        <a:stretch>
          <a:fillRect/>
        </a:stretch>
      </xdr:blipFill>
      <xdr:spPr bwMode="auto">
        <a:xfrm>
          <a:off x="16583025" y="341785575"/>
          <a:ext cx="16002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323</xdr:row>
      <xdr:rowOff>28575</xdr:rowOff>
    </xdr:from>
    <xdr:to>
      <xdr:col>10</xdr:col>
      <xdr:colOff>1743075</xdr:colOff>
      <xdr:row>323</xdr:row>
      <xdr:rowOff>800100</xdr:rowOff>
    </xdr:to>
    <xdr:pic>
      <xdr:nvPicPr>
        <xdr:cNvPr id="9606" name="MASTER SHEETPicture 11"/>
        <xdr:cNvPicPr>
          <a:picLocks noChangeAspect="1"/>
        </xdr:cNvPicPr>
      </xdr:nvPicPr>
      <xdr:blipFill>
        <a:blip xmlns:r="http://schemas.openxmlformats.org/officeDocument/2006/relationships" r:embed="rId319" cstate="print"/>
        <a:srcRect/>
        <a:stretch>
          <a:fillRect/>
        </a:stretch>
      </xdr:blipFill>
      <xdr:spPr bwMode="auto">
        <a:xfrm>
          <a:off x="16583025" y="342852375"/>
          <a:ext cx="1714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325</xdr:row>
      <xdr:rowOff>28575</xdr:rowOff>
    </xdr:from>
    <xdr:to>
      <xdr:col>10</xdr:col>
      <xdr:colOff>2124075</xdr:colOff>
      <xdr:row>325</xdr:row>
      <xdr:rowOff>1133475</xdr:rowOff>
    </xdr:to>
    <xdr:pic>
      <xdr:nvPicPr>
        <xdr:cNvPr id="9607" name="MASTER SHEETPicture 386"/>
        <xdr:cNvPicPr>
          <a:picLocks noChangeAspect="1"/>
        </xdr:cNvPicPr>
      </xdr:nvPicPr>
      <xdr:blipFill>
        <a:blip xmlns:r="http://schemas.openxmlformats.org/officeDocument/2006/relationships" r:embed="rId320" cstate="print"/>
        <a:srcRect/>
        <a:stretch>
          <a:fillRect/>
        </a:stretch>
      </xdr:blipFill>
      <xdr:spPr bwMode="auto">
        <a:xfrm>
          <a:off x="16583025" y="344985975"/>
          <a:ext cx="20955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327</xdr:row>
      <xdr:rowOff>28575</xdr:rowOff>
    </xdr:from>
    <xdr:to>
      <xdr:col>10</xdr:col>
      <xdr:colOff>2085975</xdr:colOff>
      <xdr:row>327</xdr:row>
      <xdr:rowOff>1123950</xdr:rowOff>
    </xdr:to>
    <xdr:pic>
      <xdr:nvPicPr>
        <xdr:cNvPr id="9608" name="MASTER SHEETPicture 509"/>
        <xdr:cNvPicPr>
          <a:picLocks noChangeAspect="1"/>
        </xdr:cNvPicPr>
      </xdr:nvPicPr>
      <xdr:blipFill>
        <a:blip xmlns:r="http://schemas.openxmlformats.org/officeDocument/2006/relationships" r:embed="rId321" cstate="print"/>
        <a:srcRect/>
        <a:stretch>
          <a:fillRect/>
        </a:stretch>
      </xdr:blipFill>
      <xdr:spPr bwMode="auto">
        <a:xfrm>
          <a:off x="16583025" y="347119575"/>
          <a:ext cx="20574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329</xdr:row>
      <xdr:rowOff>28575</xdr:rowOff>
    </xdr:from>
    <xdr:to>
      <xdr:col>10</xdr:col>
      <xdr:colOff>2133600</xdr:colOff>
      <xdr:row>329</xdr:row>
      <xdr:rowOff>714375</xdr:rowOff>
    </xdr:to>
    <xdr:pic>
      <xdr:nvPicPr>
        <xdr:cNvPr id="9609" name="MASTER SHEETPicture 335"/>
        <xdr:cNvPicPr>
          <a:picLocks noChangeAspect="1"/>
        </xdr:cNvPicPr>
      </xdr:nvPicPr>
      <xdr:blipFill>
        <a:blip xmlns:r="http://schemas.openxmlformats.org/officeDocument/2006/relationships" r:embed="rId322" cstate="print"/>
        <a:srcRect/>
        <a:stretch>
          <a:fillRect/>
        </a:stretch>
      </xdr:blipFill>
      <xdr:spPr bwMode="auto">
        <a:xfrm>
          <a:off x="16583025" y="349253175"/>
          <a:ext cx="21050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331</xdr:row>
      <xdr:rowOff>28575</xdr:rowOff>
    </xdr:from>
    <xdr:to>
      <xdr:col>10</xdr:col>
      <xdr:colOff>2133600</xdr:colOff>
      <xdr:row>331</xdr:row>
      <xdr:rowOff>1143000</xdr:rowOff>
    </xdr:to>
    <xdr:pic>
      <xdr:nvPicPr>
        <xdr:cNvPr id="9610" name="MASTER SHEETPicture 465"/>
        <xdr:cNvPicPr>
          <a:picLocks noChangeAspect="1"/>
        </xdr:cNvPicPr>
      </xdr:nvPicPr>
      <xdr:blipFill>
        <a:blip xmlns:r="http://schemas.openxmlformats.org/officeDocument/2006/relationships" r:embed="rId323" cstate="print"/>
        <a:srcRect/>
        <a:stretch>
          <a:fillRect/>
        </a:stretch>
      </xdr:blipFill>
      <xdr:spPr bwMode="auto">
        <a:xfrm>
          <a:off x="16583025" y="351386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330</xdr:row>
      <xdr:rowOff>28575</xdr:rowOff>
    </xdr:from>
    <xdr:to>
      <xdr:col>10</xdr:col>
      <xdr:colOff>2133600</xdr:colOff>
      <xdr:row>330</xdr:row>
      <xdr:rowOff>1400175</xdr:rowOff>
    </xdr:to>
    <xdr:pic>
      <xdr:nvPicPr>
        <xdr:cNvPr id="9611" name="MASTER SHEETPicture 687"/>
        <xdr:cNvPicPr>
          <a:picLocks/>
        </xdr:cNvPicPr>
      </xdr:nvPicPr>
      <xdr:blipFill>
        <a:blip xmlns:r="http://schemas.openxmlformats.org/officeDocument/2006/relationships" r:embed="rId324" cstate="print"/>
        <a:srcRect/>
        <a:stretch>
          <a:fillRect/>
        </a:stretch>
      </xdr:blipFill>
      <xdr:spPr bwMode="auto">
        <a:xfrm>
          <a:off x="16583025" y="350319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333</xdr:row>
      <xdr:rowOff>19050</xdr:rowOff>
    </xdr:from>
    <xdr:to>
      <xdr:col>10</xdr:col>
      <xdr:colOff>2133600</xdr:colOff>
      <xdr:row>333</xdr:row>
      <xdr:rowOff>1104900</xdr:rowOff>
    </xdr:to>
    <xdr:pic>
      <xdr:nvPicPr>
        <xdr:cNvPr id="9612" name="MASTER SHEETPicture 117"/>
        <xdr:cNvPicPr>
          <a:picLocks noChangeAspect="1"/>
        </xdr:cNvPicPr>
      </xdr:nvPicPr>
      <xdr:blipFill>
        <a:blip xmlns:r="http://schemas.openxmlformats.org/officeDocument/2006/relationships" r:embed="rId325" cstate="print"/>
        <a:srcRect/>
        <a:stretch>
          <a:fillRect/>
        </a:stretch>
      </xdr:blipFill>
      <xdr:spPr bwMode="auto">
        <a:xfrm>
          <a:off x="16583025" y="353510850"/>
          <a:ext cx="2105025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334</xdr:row>
      <xdr:rowOff>28575</xdr:rowOff>
    </xdr:from>
    <xdr:to>
      <xdr:col>10</xdr:col>
      <xdr:colOff>2133600</xdr:colOff>
      <xdr:row>334</xdr:row>
      <xdr:rowOff>838200</xdr:rowOff>
    </xdr:to>
    <xdr:pic>
      <xdr:nvPicPr>
        <xdr:cNvPr id="9613" name="MASTER SHEETPicture 231"/>
        <xdr:cNvPicPr>
          <a:picLocks noChangeAspect="1"/>
        </xdr:cNvPicPr>
      </xdr:nvPicPr>
      <xdr:blipFill>
        <a:blip xmlns:r="http://schemas.openxmlformats.org/officeDocument/2006/relationships" r:embed="rId326" cstate="print"/>
        <a:srcRect/>
        <a:stretch>
          <a:fillRect/>
        </a:stretch>
      </xdr:blipFill>
      <xdr:spPr bwMode="auto">
        <a:xfrm>
          <a:off x="16583025" y="354587175"/>
          <a:ext cx="21050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335</xdr:row>
      <xdr:rowOff>28575</xdr:rowOff>
    </xdr:from>
    <xdr:to>
      <xdr:col>10</xdr:col>
      <xdr:colOff>2133600</xdr:colOff>
      <xdr:row>335</xdr:row>
      <xdr:rowOff>2028825</xdr:rowOff>
    </xdr:to>
    <xdr:pic>
      <xdr:nvPicPr>
        <xdr:cNvPr id="9614" name="MASTER SHEETPicture 388"/>
        <xdr:cNvPicPr>
          <a:picLocks noChangeAspect="1"/>
        </xdr:cNvPicPr>
      </xdr:nvPicPr>
      <xdr:blipFill>
        <a:blip xmlns:r="http://schemas.openxmlformats.org/officeDocument/2006/relationships" r:embed="rId327" cstate="print"/>
        <a:srcRect/>
        <a:stretch>
          <a:fillRect/>
        </a:stretch>
      </xdr:blipFill>
      <xdr:spPr bwMode="auto">
        <a:xfrm>
          <a:off x="16583025" y="355653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336</xdr:row>
      <xdr:rowOff>28575</xdr:rowOff>
    </xdr:from>
    <xdr:to>
      <xdr:col>10</xdr:col>
      <xdr:colOff>1828800</xdr:colOff>
      <xdr:row>336</xdr:row>
      <xdr:rowOff>1247775</xdr:rowOff>
    </xdr:to>
    <xdr:pic>
      <xdr:nvPicPr>
        <xdr:cNvPr id="9615" name="MASTER SHEETPicture 483"/>
        <xdr:cNvPicPr>
          <a:picLocks noChangeAspect="1"/>
        </xdr:cNvPicPr>
      </xdr:nvPicPr>
      <xdr:blipFill>
        <a:blip xmlns:r="http://schemas.openxmlformats.org/officeDocument/2006/relationships" r:embed="rId328" cstate="print"/>
        <a:srcRect/>
        <a:stretch>
          <a:fillRect/>
        </a:stretch>
      </xdr:blipFill>
      <xdr:spPr bwMode="auto">
        <a:xfrm>
          <a:off x="16583025" y="356720775"/>
          <a:ext cx="1800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339</xdr:row>
      <xdr:rowOff>28575</xdr:rowOff>
    </xdr:from>
    <xdr:to>
      <xdr:col>10</xdr:col>
      <xdr:colOff>1466850</xdr:colOff>
      <xdr:row>339</xdr:row>
      <xdr:rowOff>1114425</xdr:rowOff>
    </xdr:to>
    <xdr:pic>
      <xdr:nvPicPr>
        <xdr:cNvPr id="9616" name="MASTER SHEETPicture 61"/>
        <xdr:cNvPicPr>
          <a:picLocks noChangeAspect="1"/>
        </xdr:cNvPicPr>
      </xdr:nvPicPr>
      <xdr:blipFill>
        <a:blip xmlns:r="http://schemas.openxmlformats.org/officeDocument/2006/relationships" r:embed="rId329" cstate="print"/>
        <a:srcRect/>
        <a:stretch>
          <a:fillRect/>
        </a:stretch>
      </xdr:blipFill>
      <xdr:spPr bwMode="auto">
        <a:xfrm>
          <a:off x="16583025" y="359921175"/>
          <a:ext cx="14382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340</xdr:row>
      <xdr:rowOff>28575</xdr:rowOff>
    </xdr:from>
    <xdr:to>
      <xdr:col>10</xdr:col>
      <xdr:colOff>2133600</xdr:colOff>
      <xdr:row>340</xdr:row>
      <xdr:rowOff>800100</xdr:rowOff>
    </xdr:to>
    <xdr:pic>
      <xdr:nvPicPr>
        <xdr:cNvPr id="9617" name="MASTER SHEETPicture 577"/>
        <xdr:cNvPicPr>
          <a:picLocks noChangeAspect="1"/>
        </xdr:cNvPicPr>
      </xdr:nvPicPr>
      <xdr:blipFill>
        <a:blip xmlns:r="http://schemas.openxmlformats.org/officeDocument/2006/relationships" r:embed="rId330" cstate="print"/>
        <a:srcRect/>
        <a:stretch>
          <a:fillRect/>
        </a:stretch>
      </xdr:blipFill>
      <xdr:spPr bwMode="auto">
        <a:xfrm>
          <a:off x="16583025" y="360987975"/>
          <a:ext cx="210502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341</xdr:row>
      <xdr:rowOff>28575</xdr:rowOff>
    </xdr:from>
    <xdr:to>
      <xdr:col>10</xdr:col>
      <xdr:colOff>2133600</xdr:colOff>
      <xdr:row>341</xdr:row>
      <xdr:rowOff>2828925</xdr:rowOff>
    </xdr:to>
    <xdr:pic>
      <xdr:nvPicPr>
        <xdr:cNvPr id="9618" name="MASTER SHEETPicture 374"/>
        <xdr:cNvPicPr>
          <a:picLocks noChangeAspect="1"/>
        </xdr:cNvPicPr>
      </xdr:nvPicPr>
      <xdr:blipFill>
        <a:blip xmlns:r="http://schemas.openxmlformats.org/officeDocument/2006/relationships" r:embed="rId331" cstate="print"/>
        <a:srcRect/>
        <a:stretch>
          <a:fillRect/>
        </a:stretch>
      </xdr:blipFill>
      <xdr:spPr bwMode="auto">
        <a:xfrm>
          <a:off x="16583025" y="362054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342</xdr:row>
      <xdr:rowOff>28575</xdr:rowOff>
    </xdr:from>
    <xdr:to>
      <xdr:col>10</xdr:col>
      <xdr:colOff>2009775</xdr:colOff>
      <xdr:row>342</xdr:row>
      <xdr:rowOff>1114425</xdr:rowOff>
    </xdr:to>
    <xdr:pic>
      <xdr:nvPicPr>
        <xdr:cNvPr id="9619" name="MASTER SHEETPicture 675"/>
        <xdr:cNvPicPr>
          <a:picLocks/>
        </xdr:cNvPicPr>
      </xdr:nvPicPr>
      <xdr:blipFill>
        <a:blip xmlns:r="http://schemas.openxmlformats.org/officeDocument/2006/relationships" r:embed="rId332" cstate="print"/>
        <a:srcRect/>
        <a:stretch>
          <a:fillRect/>
        </a:stretch>
      </xdr:blipFill>
      <xdr:spPr bwMode="auto">
        <a:xfrm>
          <a:off x="16583025" y="363121575"/>
          <a:ext cx="19812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344</xdr:row>
      <xdr:rowOff>28575</xdr:rowOff>
    </xdr:from>
    <xdr:to>
      <xdr:col>10</xdr:col>
      <xdr:colOff>2133600</xdr:colOff>
      <xdr:row>344</xdr:row>
      <xdr:rowOff>971550</xdr:rowOff>
    </xdr:to>
    <xdr:pic>
      <xdr:nvPicPr>
        <xdr:cNvPr id="9620" name="MASTER SHEETPicture 649"/>
        <xdr:cNvPicPr>
          <a:picLocks/>
        </xdr:cNvPicPr>
      </xdr:nvPicPr>
      <xdr:blipFill>
        <a:blip xmlns:r="http://schemas.openxmlformats.org/officeDocument/2006/relationships" r:embed="rId333" cstate="print"/>
        <a:srcRect/>
        <a:stretch>
          <a:fillRect/>
        </a:stretch>
      </xdr:blipFill>
      <xdr:spPr bwMode="auto">
        <a:xfrm>
          <a:off x="16583025" y="365255175"/>
          <a:ext cx="210502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38100</xdr:colOff>
      <xdr:row>346</xdr:row>
      <xdr:rowOff>28575</xdr:rowOff>
    </xdr:from>
    <xdr:to>
      <xdr:col>11</xdr:col>
      <xdr:colOff>0</xdr:colOff>
      <xdr:row>347</xdr:row>
      <xdr:rowOff>0</xdr:rowOff>
    </xdr:to>
    <xdr:pic>
      <xdr:nvPicPr>
        <xdr:cNvPr id="9621" name="MASTER SHEETPicture 613"/>
        <xdr:cNvPicPr>
          <a:picLocks/>
        </xdr:cNvPicPr>
      </xdr:nvPicPr>
      <xdr:blipFill>
        <a:blip xmlns:r="http://schemas.openxmlformats.org/officeDocument/2006/relationships" r:embed="rId334" cstate="print"/>
        <a:srcRect/>
        <a:stretch>
          <a:fillRect/>
        </a:stretch>
      </xdr:blipFill>
      <xdr:spPr bwMode="auto">
        <a:xfrm>
          <a:off x="16592550" y="367388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345</xdr:row>
      <xdr:rowOff>28575</xdr:rowOff>
    </xdr:from>
    <xdr:to>
      <xdr:col>10</xdr:col>
      <xdr:colOff>1514475</xdr:colOff>
      <xdr:row>345</xdr:row>
      <xdr:rowOff>1552575</xdr:rowOff>
    </xdr:to>
    <xdr:pic>
      <xdr:nvPicPr>
        <xdr:cNvPr id="9622" name="MASTER SHEETPicture 637"/>
        <xdr:cNvPicPr>
          <a:picLocks/>
        </xdr:cNvPicPr>
      </xdr:nvPicPr>
      <xdr:blipFill>
        <a:blip xmlns:r="http://schemas.openxmlformats.org/officeDocument/2006/relationships" r:embed="rId335" cstate="print"/>
        <a:srcRect/>
        <a:stretch>
          <a:fillRect/>
        </a:stretch>
      </xdr:blipFill>
      <xdr:spPr bwMode="auto">
        <a:xfrm>
          <a:off x="16583025" y="366321975"/>
          <a:ext cx="14859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348</xdr:row>
      <xdr:rowOff>28575</xdr:rowOff>
    </xdr:from>
    <xdr:to>
      <xdr:col>10</xdr:col>
      <xdr:colOff>2133600</xdr:colOff>
      <xdr:row>348</xdr:row>
      <xdr:rowOff>1143000</xdr:rowOff>
    </xdr:to>
    <xdr:pic>
      <xdr:nvPicPr>
        <xdr:cNvPr id="9623" name="MASTER SHEETPicture 187"/>
        <xdr:cNvPicPr>
          <a:picLocks noChangeAspect="1"/>
        </xdr:cNvPicPr>
      </xdr:nvPicPr>
      <xdr:blipFill>
        <a:blip xmlns:r="http://schemas.openxmlformats.org/officeDocument/2006/relationships" r:embed="rId336" cstate="print"/>
        <a:srcRect/>
        <a:stretch>
          <a:fillRect/>
        </a:stretch>
      </xdr:blipFill>
      <xdr:spPr bwMode="auto">
        <a:xfrm>
          <a:off x="16583025" y="369522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347</xdr:row>
      <xdr:rowOff>28575</xdr:rowOff>
    </xdr:from>
    <xdr:to>
      <xdr:col>10</xdr:col>
      <xdr:colOff>2133600</xdr:colOff>
      <xdr:row>347</xdr:row>
      <xdr:rowOff>1314450</xdr:rowOff>
    </xdr:to>
    <xdr:pic>
      <xdr:nvPicPr>
        <xdr:cNvPr id="9624" name="MASTER SHEETPicture 715"/>
        <xdr:cNvPicPr>
          <a:picLocks/>
        </xdr:cNvPicPr>
      </xdr:nvPicPr>
      <xdr:blipFill>
        <a:blip xmlns:r="http://schemas.openxmlformats.org/officeDocument/2006/relationships" r:embed="rId337" cstate="print"/>
        <a:srcRect/>
        <a:stretch>
          <a:fillRect/>
        </a:stretch>
      </xdr:blipFill>
      <xdr:spPr bwMode="auto">
        <a:xfrm>
          <a:off x="16583025" y="368455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349</xdr:row>
      <xdr:rowOff>28575</xdr:rowOff>
    </xdr:from>
    <xdr:to>
      <xdr:col>10</xdr:col>
      <xdr:colOff>2133600</xdr:colOff>
      <xdr:row>349</xdr:row>
      <xdr:rowOff>866775</xdr:rowOff>
    </xdr:to>
    <xdr:pic>
      <xdr:nvPicPr>
        <xdr:cNvPr id="9625" name="MASTER SHEETPicture 363"/>
        <xdr:cNvPicPr>
          <a:picLocks noChangeAspect="1"/>
        </xdr:cNvPicPr>
      </xdr:nvPicPr>
      <xdr:blipFill>
        <a:blip xmlns:r="http://schemas.openxmlformats.org/officeDocument/2006/relationships" r:embed="rId338" cstate="print"/>
        <a:srcRect/>
        <a:stretch>
          <a:fillRect/>
        </a:stretch>
      </xdr:blipFill>
      <xdr:spPr bwMode="auto">
        <a:xfrm>
          <a:off x="16583025" y="370589175"/>
          <a:ext cx="21050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350</xdr:row>
      <xdr:rowOff>28575</xdr:rowOff>
    </xdr:from>
    <xdr:to>
      <xdr:col>10</xdr:col>
      <xdr:colOff>1485900</xdr:colOff>
      <xdr:row>350</xdr:row>
      <xdr:rowOff>647700</xdr:rowOff>
    </xdr:to>
    <xdr:pic>
      <xdr:nvPicPr>
        <xdr:cNvPr id="9626" name="MASTER SHEETPicture 177"/>
        <xdr:cNvPicPr>
          <a:picLocks noChangeAspect="1"/>
        </xdr:cNvPicPr>
      </xdr:nvPicPr>
      <xdr:blipFill>
        <a:blip xmlns:r="http://schemas.openxmlformats.org/officeDocument/2006/relationships" r:embed="rId339" cstate="print"/>
        <a:srcRect/>
        <a:stretch>
          <a:fillRect/>
        </a:stretch>
      </xdr:blipFill>
      <xdr:spPr bwMode="auto">
        <a:xfrm>
          <a:off x="16583025" y="371655975"/>
          <a:ext cx="145732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351</xdr:row>
      <xdr:rowOff>28575</xdr:rowOff>
    </xdr:from>
    <xdr:to>
      <xdr:col>10</xdr:col>
      <xdr:colOff>2133600</xdr:colOff>
      <xdr:row>351</xdr:row>
      <xdr:rowOff>933450</xdr:rowOff>
    </xdr:to>
    <xdr:pic>
      <xdr:nvPicPr>
        <xdr:cNvPr id="9627" name="MASTER SHEETPicture 55"/>
        <xdr:cNvPicPr>
          <a:picLocks noChangeAspect="1"/>
        </xdr:cNvPicPr>
      </xdr:nvPicPr>
      <xdr:blipFill>
        <a:blip xmlns:r="http://schemas.openxmlformats.org/officeDocument/2006/relationships" r:embed="rId340" cstate="print"/>
        <a:srcRect/>
        <a:stretch>
          <a:fillRect/>
        </a:stretch>
      </xdr:blipFill>
      <xdr:spPr bwMode="auto">
        <a:xfrm>
          <a:off x="16583025" y="372722775"/>
          <a:ext cx="210502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352</xdr:row>
      <xdr:rowOff>28575</xdr:rowOff>
    </xdr:from>
    <xdr:to>
      <xdr:col>10</xdr:col>
      <xdr:colOff>1638300</xdr:colOff>
      <xdr:row>352</xdr:row>
      <xdr:rowOff>1409700</xdr:rowOff>
    </xdr:to>
    <xdr:pic>
      <xdr:nvPicPr>
        <xdr:cNvPr id="9628" name="MASTER SHEETPicture 701"/>
        <xdr:cNvPicPr>
          <a:picLocks/>
        </xdr:cNvPicPr>
      </xdr:nvPicPr>
      <xdr:blipFill>
        <a:blip xmlns:r="http://schemas.openxmlformats.org/officeDocument/2006/relationships" r:embed="rId341" cstate="print"/>
        <a:srcRect/>
        <a:stretch>
          <a:fillRect/>
        </a:stretch>
      </xdr:blipFill>
      <xdr:spPr bwMode="auto">
        <a:xfrm>
          <a:off x="16583025" y="373789575"/>
          <a:ext cx="1609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353</xdr:row>
      <xdr:rowOff>28575</xdr:rowOff>
    </xdr:from>
    <xdr:to>
      <xdr:col>10</xdr:col>
      <xdr:colOff>1438275</xdr:colOff>
      <xdr:row>353</xdr:row>
      <xdr:rowOff>1400175</xdr:rowOff>
    </xdr:to>
    <xdr:pic>
      <xdr:nvPicPr>
        <xdr:cNvPr id="9629" name="MASTER SHEETPicture 119"/>
        <xdr:cNvPicPr>
          <a:picLocks noChangeAspect="1"/>
        </xdr:cNvPicPr>
      </xdr:nvPicPr>
      <xdr:blipFill>
        <a:blip xmlns:r="http://schemas.openxmlformats.org/officeDocument/2006/relationships" r:embed="rId342" cstate="print"/>
        <a:srcRect/>
        <a:stretch>
          <a:fillRect/>
        </a:stretch>
      </xdr:blipFill>
      <xdr:spPr bwMode="auto">
        <a:xfrm>
          <a:off x="16583025" y="374856375"/>
          <a:ext cx="14097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355</xdr:row>
      <xdr:rowOff>28575</xdr:rowOff>
    </xdr:from>
    <xdr:to>
      <xdr:col>10</xdr:col>
      <xdr:colOff>1924050</xdr:colOff>
      <xdr:row>355</xdr:row>
      <xdr:rowOff>2171700</xdr:rowOff>
    </xdr:to>
    <xdr:pic>
      <xdr:nvPicPr>
        <xdr:cNvPr id="9630" name="MASTER SHEETPicture 285"/>
        <xdr:cNvPicPr>
          <a:picLocks noChangeAspect="1"/>
        </xdr:cNvPicPr>
      </xdr:nvPicPr>
      <xdr:blipFill>
        <a:blip xmlns:r="http://schemas.openxmlformats.org/officeDocument/2006/relationships" r:embed="rId343" cstate="print"/>
        <a:srcRect/>
        <a:stretch>
          <a:fillRect/>
        </a:stretch>
      </xdr:blipFill>
      <xdr:spPr bwMode="auto">
        <a:xfrm>
          <a:off x="16583025" y="376989975"/>
          <a:ext cx="18954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356</xdr:row>
      <xdr:rowOff>28575</xdr:rowOff>
    </xdr:from>
    <xdr:to>
      <xdr:col>10</xdr:col>
      <xdr:colOff>2076450</xdr:colOff>
      <xdr:row>356</xdr:row>
      <xdr:rowOff>904875</xdr:rowOff>
    </xdr:to>
    <xdr:pic>
      <xdr:nvPicPr>
        <xdr:cNvPr id="9631" name="MASTER SHEETPicture 389"/>
        <xdr:cNvPicPr>
          <a:picLocks noChangeAspect="1"/>
        </xdr:cNvPicPr>
      </xdr:nvPicPr>
      <xdr:blipFill>
        <a:blip xmlns:r="http://schemas.openxmlformats.org/officeDocument/2006/relationships" r:embed="rId344" cstate="print"/>
        <a:srcRect/>
        <a:stretch>
          <a:fillRect/>
        </a:stretch>
      </xdr:blipFill>
      <xdr:spPr bwMode="auto">
        <a:xfrm>
          <a:off x="16583025" y="378056775"/>
          <a:ext cx="20478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358</xdr:row>
      <xdr:rowOff>28575</xdr:rowOff>
    </xdr:from>
    <xdr:to>
      <xdr:col>10</xdr:col>
      <xdr:colOff>2133600</xdr:colOff>
      <xdr:row>358</xdr:row>
      <xdr:rowOff>1400175</xdr:rowOff>
    </xdr:to>
    <xdr:pic>
      <xdr:nvPicPr>
        <xdr:cNvPr id="9632" name="MASTER SHEETPicture 413"/>
        <xdr:cNvPicPr>
          <a:picLocks noChangeAspect="1"/>
        </xdr:cNvPicPr>
      </xdr:nvPicPr>
      <xdr:blipFill>
        <a:blip xmlns:r="http://schemas.openxmlformats.org/officeDocument/2006/relationships" r:embed="rId345" cstate="print"/>
        <a:srcRect/>
        <a:stretch>
          <a:fillRect/>
        </a:stretch>
      </xdr:blipFill>
      <xdr:spPr bwMode="auto">
        <a:xfrm>
          <a:off x="16583025" y="380190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357</xdr:row>
      <xdr:rowOff>28575</xdr:rowOff>
    </xdr:from>
    <xdr:to>
      <xdr:col>10</xdr:col>
      <xdr:colOff>2114550</xdr:colOff>
      <xdr:row>357</xdr:row>
      <xdr:rowOff>1285875</xdr:rowOff>
    </xdr:to>
    <xdr:pic>
      <xdr:nvPicPr>
        <xdr:cNvPr id="9633" name="MASTER SHEETPicture 711"/>
        <xdr:cNvPicPr>
          <a:picLocks/>
        </xdr:cNvPicPr>
      </xdr:nvPicPr>
      <xdr:blipFill>
        <a:blip xmlns:r="http://schemas.openxmlformats.org/officeDocument/2006/relationships" r:embed="rId346" cstate="print"/>
        <a:srcRect/>
        <a:stretch>
          <a:fillRect/>
        </a:stretch>
      </xdr:blipFill>
      <xdr:spPr bwMode="auto">
        <a:xfrm>
          <a:off x="16583025" y="379123575"/>
          <a:ext cx="20859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359</xdr:row>
      <xdr:rowOff>28575</xdr:rowOff>
    </xdr:from>
    <xdr:to>
      <xdr:col>10</xdr:col>
      <xdr:colOff>2133600</xdr:colOff>
      <xdr:row>359</xdr:row>
      <xdr:rowOff>1000125</xdr:rowOff>
    </xdr:to>
    <xdr:pic>
      <xdr:nvPicPr>
        <xdr:cNvPr id="9634" name="MASTER SHEETPicture 419"/>
        <xdr:cNvPicPr>
          <a:picLocks noChangeAspect="1"/>
        </xdr:cNvPicPr>
      </xdr:nvPicPr>
      <xdr:blipFill>
        <a:blip xmlns:r="http://schemas.openxmlformats.org/officeDocument/2006/relationships" r:embed="rId347" cstate="print"/>
        <a:srcRect/>
        <a:stretch>
          <a:fillRect/>
        </a:stretch>
      </xdr:blipFill>
      <xdr:spPr bwMode="auto">
        <a:xfrm>
          <a:off x="16583025" y="381257175"/>
          <a:ext cx="210502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360</xdr:row>
      <xdr:rowOff>28575</xdr:rowOff>
    </xdr:from>
    <xdr:to>
      <xdr:col>10</xdr:col>
      <xdr:colOff>2133600</xdr:colOff>
      <xdr:row>360</xdr:row>
      <xdr:rowOff>1238250</xdr:rowOff>
    </xdr:to>
    <xdr:pic>
      <xdr:nvPicPr>
        <xdr:cNvPr id="9635" name="MASTER SHEETPicture 151"/>
        <xdr:cNvPicPr>
          <a:picLocks noChangeAspect="1"/>
        </xdr:cNvPicPr>
      </xdr:nvPicPr>
      <xdr:blipFill>
        <a:blip xmlns:r="http://schemas.openxmlformats.org/officeDocument/2006/relationships" r:embed="rId348" cstate="print"/>
        <a:srcRect/>
        <a:stretch>
          <a:fillRect/>
        </a:stretch>
      </xdr:blipFill>
      <xdr:spPr bwMode="auto">
        <a:xfrm>
          <a:off x="16583025" y="382323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361</xdr:row>
      <xdr:rowOff>28575</xdr:rowOff>
    </xdr:from>
    <xdr:to>
      <xdr:col>10</xdr:col>
      <xdr:colOff>2133600</xdr:colOff>
      <xdr:row>361</xdr:row>
      <xdr:rowOff>981075</xdr:rowOff>
    </xdr:to>
    <xdr:pic>
      <xdr:nvPicPr>
        <xdr:cNvPr id="9636" name="MASTER SHEETPicture 97"/>
        <xdr:cNvPicPr>
          <a:picLocks noChangeAspect="1"/>
        </xdr:cNvPicPr>
      </xdr:nvPicPr>
      <xdr:blipFill>
        <a:blip xmlns:r="http://schemas.openxmlformats.org/officeDocument/2006/relationships" r:embed="rId349" cstate="print"/>
        <a:srcRect/>
        <a:stretch>
          <a:fillRect/>
        </a:stretch>
      </xdr:blipFill>
      <xdr:spPr bwMode="auto">
        <a:xfrm>
          <a:off x="16583025" y="383390775"/>
          <a:ext cx="21050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364</xdr:row>
      <xdr:rowOff>28575</xdr:rowOff>
    </xdr:from>
    <xdr:to>
      <xdr:col>10</xdr:col>
      <xdr:colOff>2133600</xdr:colOff>
      <xdr:row>364</xdr:row>
      <xdr:rowOff>1876425</xdr:rowOff>
    </xdr:to>
    <xdr:pic>
      <xdr:nvPicPr>
        <xdr:cNvPr id="9637" name="MASTER SHEETPicture 445"/>
        <xdr:cNvPicPr>
          <a:picLocks noChangeAspect="1"/>
        </xdr:cNvPicPr>
      </xdr:nvPicPr>
      <xdr:blipFill>
        <a:blip xmlns:r="http://schemas.openxmlformats.org/officeDocument/2006/relationships" r:embed="rId350" cstate="print"/>
        <a:srcRect/>
        <a:stretch>
          <a:fillRect/>
        </a:stretch>
      </xdr:blipFill>
      <xdr:spPr bwMode="auto">
        <a:xfrm>
          <a:off x="16583025" y="386591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363</xdr:row>
      <xdr:rowOff>28575</xdr:rowOff>
    </xdr:from>
    <xdr:to>
      <xdr:col>10</xdr:col>
      <xdr:colOff>1447800</xdr:colOff>
      <xdr:row>363</xdr:row>
      <xdr:rowOff>771525</xdr:rowOff>
    </xdr:to>
    <xdr:pic>
      <xdr:nvPicPr>
        <xdr:cNvPr id="9638" name="MASTER SHEETPicture 390"/>
        <xdr:cNvPicPr>
          <a:picLocks noChangeAspect="1"/>
        </xdr:cNvPicPr>
      </xdr:nvPicPr>
      <xdr:blipFill>
        <a:blip xmlns:r="http://schemas.openxmlformats.org/officeDocument/2006/relationships" r:embed="rId351" cstate="print"/>
        <a:srcRect/>
        <a:stretch>
          <a:fillRect/>
        </a:stretch>
      </xdr:blipFill>
      <xdr:spPr bwMode="auto">
        <a:xfrm>
          <a:off x="16583025" y="385524375"/>
          <a:ext cx="14192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362</xdr:row>
      <xdr:rowOff>28575</xdr:rowOff>
    </xdr:from>
    <xdr:to>
      <xdr:col>10</xdr:col>
      <xdr:colOff>2133600</xdr:colOff>
      <xdr:row>362</xdr:row>
      <xdr:rowOff>866775</xdr:rowOff>
    </xdr:to>
    <xdr:pic>
      <xdr:nvPicPr>
        <xdr:cNvPr id="9639" name="MASTER SHEETPicture 521"/>
        <xdr:cNvPicPr>
          <a:picLocks noChangeAspect="1"/>
        </xdr:cNvPicPr>
      </xdr:nvPicPr>
      <xdr:blipFill>
        <a:blip xmlns:r="http://schemas.openxmlformats.org/officeDocument/2006/relationships" r:embed="rId352" cstate="print"/>
        <a:srcRect/>
        <a:stretch>
          <a:fillRect/>
        </a:stretch>
      </xdr:blipFill>
      <xdr:spPr bwMode="auto">
        <a:xfrm>
          <a:off x="16583025" y="384457575"/>
          <a:ext cx="21050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365</xdr:row>
      <xdr:rowOff>28575</xdr:rowOff>
    </xdr:from>
    <xdr:to>
      <xdr:col>10</xdr:col>
      <xdr:colOff>2000250</xdr:colOff>
      <xdr:row>365</xdr:row>
      <xdr:rowOff>1295400</xdr:rowOff>
    </xdr:to>
    <xdr:pic>
      <xdr:nvPicPr>
        <xdr:cNvPr id="9640" name="MASTER SHEETPicture 411"/>
        <xdr:cNvPicPr>
          <a:picLocks noChangeAspect="1"/>
        </xdr:cNvPicPr>
      </xdr:nvPicPr>
      <xdr:blipFill>
        <a:blip xmlns:r="http://schemas.openxmlformats.org/officeDocument/2006/relationships" r:embed="rId353" cstate="print"/>
        <a:srcRect/>
        <a:stretch>
          <a:fillRect/>
        </a:stretch>
      </xdr:blipFill>
      <xdr:spPr bwMode="auto">
        <a:xfrm>
          <a:off x="16583025" y="387657975"/>
          <a:ext cx="19716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367</xdr:row>
      <xdr:rowOff>28575</xdr:rowOff>
    </xdr:from>
    <xdr:to>
      <xdr:col>10</xdr:col>
      <xdr:colOff>1800225</xdr:colOff>
      <xdr:row>367</xdr:row>
      <xdr:rowOff>904875</xdr:rowOff>
    </xdr:to>
    <xdr:pic>
      <xdr:nvPicPr>
        <xdr:cNvPr id="9641" name="MASTER SHEETPicture 473"/>
        <xdr:cNvPicPr>
          <a:picLocks noChangeAspect="1"/>
        </xdr:cNvPicPr>
      </xdr:nvPicPr>
      <xdr:blipFill>
        <a:blip xmlns:r="http://schemas.openxmlformats.org/officeDocument/2006/relationships" r:embed="rId354" cstate="print"/>
        <a:srcRect/>
        <a:stretch>
          <a:fillRect/>
        </a:stretch>
      </xdr:blipFill>
      <xdr:spPr bwMode="auto">
        <a:xfrm>
          <a:off x="16583025" y="389791575"/>
          <a:ext cx="17716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366</xdr:row>
      <xdr:rowOff>28575</xdr:rowOff>
    </xdr:from>
    <xdr:to>
      <xdr:col>10</xdr:col>
      <xdr:colOff>2133600</xdr:colOff>
      <xdr:row>366</xdr:row>
      <xdr:rowOff>1800225</xdr:rowOff>
    </xdr:to>
    <xdr:pic>
      <xdr:nvPicPr>
        <xdr:cNvPr id="9642" name="MASTER SHEETPicture 611"/>
        <xdr:cNvPicPr>
          <a:picLocks/>
        </xdr:cNvPicPr>
      </xdr:nvPicPr>
      <xdr:blipFill>
        <a:blip xmlns:r="http://schemas.openxmlformats.org/officeDocument/2006/relationships" r:embed="rId355" cstate="print"/>
        <a:srcRect/>
        <a:stretch>
          <a:fillRect/>
        </a:stretch>
      </xdr:blipFill>
      <xdr:spPr bwMode="auto">
        <a:xfrm>
          <a:off x="16583025" y="388724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368</xdr:row>
      <xdr:rowOff>28575</xdr:rowOff>
    </xdr:from>
    <xdr:to>
      <xdr:col>10</xdr:col>
      <xdr:colOff>2133600</xdr:colOff>
      <xdr:row>368</xdr:row>
      <xdr:rowOff>1266825</xdr:rowOff>
    </xdr:to>
    <xdr:pic>
      <xdr:nvPicPr>
        <xdr:cNvPr id="9643" name="MASTER SHEETPicture 157"/>
        <xdr:cNvPicPr>
          <a:picLocks noChangeAspect="1"/>
        </xdr:cNvPicPr>
      </xdr:nvPicPr>
      <xdr:blipFill>
        <a:blip xmlns:r="http://schemas.openxmlformats.org/officeDocument/2006/relationships" r:embed="rId356" cstate="print"/>
        <a:srcRect/>
        <a:stretch>
          <a:fillRect/>
        </a:stretch>
      </xdr:blipFill>
      <xdr:spPr bwMode="auto">
        <a:xfrm>
          <a:off x="16583025" y="390858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369</xdr:row>
      <xdr:rowOff>28575</xdr:rowOff>
    </xdr:from>
    <xdr:to>
      <xdr:col>10</xdr:col>
      <xdr:colOff>1866900</xdr:colOff>
      <xdr:row>369</xdr:row>
      <xdr:rowOff>1714500</xdr:rowOff>
    </xdr:to>
    <xdr:pic>
      <xdr:nvPicPr>
        <xdr:cNvPr id="9644" name="MASTER SHEETPicture 361"/>
        <xdr:cNvPicPr>
          <a:picLocks noChangeAspect="1"/>
        </xdr:cNvPicPr>
      </xdr:nvPicPr>
      <xdr:blipFill>
        <a:blip xmlns:r="http://schemas.openxmlformats.org/officeDocument/2006/relationships" r:embed="rId357" cstate="print"/>
        <a:srcRect/>
        <a:stretch>
          <a:fillRect/>
        </a:stretch>
      </xdr:blipFill>
      <xdr:spPr bwMode="auto">
        <a:xfrm>
          <a:off x="16583025" y="391925175"/>
          <a:ext cx="18383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371</xdr:row>
      <xdr:rowOff>28575</xdr:rowOff>
    </xdr:from>
    <xdr:to>
      <xdr:col>10</xdr:col>
      <xdr:colOff>1800225</xdr:colOff>
      <xdr:row>371</xdr:row>
      <xdr:rowOff>1800225</xdr:rowOff>
    </xdr:to>
    <xdr:pic>
      <xdr:nvPicPr>
        <xdr:cNvPr id="9645" name="MASTER SHEETPicture 9"/>
        <xdr:cNvPicPr>
          <a:picLocks noChangeAspect="1"/>
        </xdr:cNvPicPr>
      </xdr:nvPicPr>
      <xdr:blipFill>
        <a:blip xmlns:r="http://schemas.openxmlformats.org/officeDocument/2006/relationships" r:embed="rId358" cstate="print"/>
        <a:srcRect/>
        <a:stretch>
          <a:fillRect/>
        </a:stretch>
      </xdr:blipFill>
      <xdr:spPr bwMode="auto">
        <a:xfrm>
          <a:off x="16583025" y="394058775"/>
          <a:ext cx="17716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372</xdr:row>
      <xdr:rowOff>28575</xdr:rowOff>
    </xdr:from>
    <xdr:to>
      <xdr:col>10</xdr:col>
      <xdr:colOff>1647825</xdr:colOff>
      <xdr:row>372</xdr:row>
      <xdr:rowOff>1552575</xdr:rowOff>
    </xdr:to>
    <xdr:pic>
      <xdr:nvPicPr>
        <xdr:cNvPr id="9646" name="MASTER SHEETPicture 233"/>
        <xdr:cNvPicPr>
          <a:picLocks noChangeAspect="1"/>
        </xdr:cNvPicPr>
      </xdr:nvPicPr>
      <xdr:blipFill>
        <a:blip xmlns:r="http://schemas.openxmlformats.org/officeDocument/2006/relationships" r:embed="rId359" cstate="print"/>
        <a:srcRect/>
        <a:stretch>
          <a:fillRect/>
        </a:stretch>
      </xdr:blipFill>
      <xdr:spPr bwMode="auto">
        <a:xfrm>
          <a:off x="16583025" y="395125575"/>
          <a:ext cx="16192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373</xdr:row>
      <xdr:rowOff>28575</xdr:rowOff>
    </xdr:from>
    <xdr:to>
      <xdr:col>10</xdr:col>
      <xdr:colOff>2133600</xdr:colOff>
      <xdr:row>373</xdr:row>
      <xdr:rowOff>1114425</xdr:rowOff>
    </xdr:to>
    <xdr:pic>
      <xdr:nvPicPr>
        <xdr:cNvPr id="9647" name="MASTER SHEETPicture 699"/>
        <xdr:cNvPicPr>
          <a:picLocks/>
        </xdr:cNvPicPr>
      </xdr:nvPicPr>
      <xdr:blipFill>
        <a:blip xmlns:r="http://schemas.openxmlformats.org/officeDocument/2006/relationships" r:embed="rId360" cstate="print"/>
        <a:srcRect/>
        <a:stretch>
          <a:fillRect/>
        </a:stretch>
      </xdr:blipFill>
      <xdr:spPr bwMode="auto">
        <a:xfrm>
          <a:off x="16583025" y="396192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374</xdr:row>
      <xdr:rowOff>28575</xdr:rowOff>
    </xdr:from>
    <xdr:to>
      <xdr:col>10</xdr:col>
      <xdr:colOff>1905000</xdr:colOff>
      <xdr:row>374</xdr:row>
      <xdr:rowOff>1895475</xdr:rowOff>
    </xdr:to>
    <xdr:pic>
      <xdr:nvPicPr>
        <xdr:cNvPr id="9648" name="MASTER SHEETPicture 443"/>
        <xdr:cNvPicPr>
          <a:picLocks noChangeAspect="1"/>
        </xdr:cNvPicPr>
      </xdr:nvPicPr>
      <xdr:blipFill>
        <a:blip xmlns:r="http://schemas.openxmlformats.org/officeDocument/2006/relationships" r:embed="rId361" cstate="print"/>
        <a:srcRect/>
        <a:stretch>
          <a:fillRect/>
        </a:stretch>
      </xdr:blipFill>
      <xdr:spPr bwMode="auto">
        <a:xfrm>
          <a:off x="16583025" y="397259175"/>
          <a:ext cx="18764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375</xdr:row>
      <xdr:rowOff>28575</xdr:rowOff>
    </xdr:from>
    <xdr:to>
      <xdr:col>10</xdr:col>
      <xdr:colOff>2133600</xdr:colOff>
      <xdr:row>375</xdr:row>
      <xdr:rowOff>1590675</xdr:rowOff>
    </xdr:to>
    <xdr:pic>
      <xdr:nvPicPr>
        <xdr:cNvPr id="9649" name="MASTER SHEETPicture 281"/>
        <xdr:cNvPicPr>
          <a:picLocks noChangeAspect="1"/>
        </xdr:cNvPicPr>
      </xdr:nvPicPr>
      <xdr:blipFill>
        <a:blip xmlns:r="http://schemas.openxmlformats.org/officeDocument/2006/relationships" r:embed="rId362" cstate="print"/>
        <a:srcRect/>
        <a:stretch>
          <a:fillRect/>
        </a:stretch>
      </xdr:blipFill>
      <xdr:spPr bwMode="auto">
        <a:xfrm>
          <a:off x="16583025" y="398325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377</xdr:row>
      <xdr:rowOff>28575</xdr:rowOff>
    </xdr:from>
    <xdr:to>
      <xdr:col>10</xdr:col>
      <xdr:colOff>1800225</xdr:colOff>
      <xdr:row>377</xdr:row>
      <xdr:rowOff>1609725</xdr:rowOff>
    </xdr:to>
    <xdr:pic>
      <xdr:nvPicPr>
        <xdr:cNvPr id="9650" name="MASTER SHEETPicture 201"/>
        <xdr:cNvPicPr>
          <a:picLocks noChangeAspect="1"/>
        </xdr:cNvPicPr>
      </xdr:nvPicPr>
      <xdr:blipFill>
        <a:blip xmlns:r="http://schemas.openxmlformats.org/officeDocument/2006/relationships" r:embed="rId363" cstate="print"/>
        <a:srcRect/>
        <a:stretch>
          <a:fillRect/>
        </a:stretch>
      </xdr:blipFill>
      <xdr:spPr bwMode="auto">
        <a:xfrm>
          <a:off x="16583025" y="400459575"/>
          <a:ext cx="17716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376</xdr:row>
      <xdr:rowOff>28575</xdr:rowOff>
    </xdr:from>
    <xdr:to>
      <xdr:col>10</xdr:col>
      <xdr:colOff>2133600</xdr:colOff>
      <xdr:row>376</xdr:row>
      <xdr:rowOff>914400</xdr:rowOff>
    </xdr:to>
    <xdr:pic>
      <xdr:nvPicPr>
        <xdr:cNvPr id="9651" name="MASTER SHEETPicture 207"/>
        <xdr:cNvPicPr>
          <a:picLocks noChangeAspect="1"/>
        </xdr:cNvPicPr>
      </xdr:nvPicPr>
      <xdr:blipFill>
        <a:blip xmlns:r="http://schemas.openxmlformats.org/officeDocument/2006/relationships" r:embed="rId364" cstate="print"/>
        <a:srcRect/>
        <a:stretch>
          <a:fillRect/>
        </a:stretch>
      </xdr:blipFill>
      <xdr:spPr bwMode="auto">
        <a:xfrm>
          <a:off x="16583025" y="399392775"/>
          <a:ext cx="21050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380</xdr:row>
      <xdr:rowOff>28575</xdr:rowOff>
    </xdr:from>
    <xdr:to>
      <xdr:col>10</xdr:col>
      <xdr:colOff>2133600</xdr:colOff>
      <xdr:row>380</xdr:row>
      <xdr:rowOff>1228725</xdr:rowOff>
    </xdr:to>
    <xdr:pic>
      <xdr:nvPicPr>
        <xdr:cNvPr id="9652" name="MASTER SHEETPicture 1"/>
        <xdr:cNvPicPr>
          <a:picLocks noChangeAspect="1"/>
        </xdr:cNvPicPr>
      </xdr:nvPicPr>
      <xdr:blipFill>
        <a:blip xmlns:r="http://schemas.openxmlformats.org/officeDocument/2006/relationships" r:embed="rId365" cstate="print"/>
        <a:srcRect/>
        <a:stretch>
          <a:fillRect/>
        </a:stretch>
      </xdr:blipFill>
      <xdr:spPr bwMode="auto">
        <a:xfrm>
          <a:off x="16583025" y="403659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379</xdr:row>
      <xdr:rowOff>28575</xdr:rowOff>
    </xdr:from>
    <xdr:to>
      <xdr:col>10</xdr:col>
      <xdr:colOff>1695450</xdr:colOff>
      <xdr:row>379</xdr:row>
      <xdr:rowOff>771525</xdr:rowOff>
    </xdr:to>
    <xdr:pic>
      <xdr:nvPicPr>
        <xdr:cNvPr id="9653" name="MASTER SHEETPicture 277"/>
        <xdr:cNvPicPr>
          <a:picLocks noChangeAspect="1"/>
        </xdr:cNvPicPr>
      </xdr:nvPicPr>
      <xdr:blipFill>
        <a:blip xmlns:r="http://schemas.openxmlformats.org/officeDocument/2006/relationships" r:embed="rId366" cstate="print"/>
        <a:srcRect/>
        <a:stretch>
          <a:fillRect/>
        </a:stretch>
      </xdr:blipFill>
      <xdr:spPr bwMode="auto">
        <a:xfrm>
          <a:off x="16583025" y="402593175"/>
          <a:ext cx="16668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381</xdr:row>
      <xdr:rowOff>28575</xdr:rowOff>
    </xdr:from>
    <xdr:to>
      <xdr:col>10</xdr:col>
      <xdr:colOff>2133600</xdr:colOff>
      <xdr:row>381</xdr:row>
      <xdr:rowOff>1504950</xdr:rowOff>
    </xdr:to>
    <xdr:pic>
      <xdr:nvPicPr>
        <xdr:cNvPr id="9654" name="MASTER SHEETPicture 372"/>
        <xdr:cNvPicPr>
          <a:picLocks noChangeAspect="1"/>
        </xdr:cNvPicPr>
      </xdr:nvPicPr>
      <xdr:blipFill>
        <a:blip xmlns:r="http://schemas.openxmlformats.org/officeDocument/2006/relationships" r:embed="rId367" cstate="print"/>
        <a:srcRect/>
        <a:stretch>
          <a:fillRect/>
        </a:stretch>
      </xdr:blipFill>
      <xdr:spPr bwMode="auto">
        <a:xfrm>
          <a:off x="16583025" y="404726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382</xdr:row>
      <xdr:rowOff>19050</xdr:rowOff>
    </xdr:from>
    <xdr:to>
      <xdr:col>10</xdr:col>
      <xdr:colOff>2133600</xdr:colOff>
      <xdr:row>382</xdr:row>
      <xdr:rowOff>1333500</xdr:rowOff>
    </xdr:to>
    <xdr:pic>
      <xdr:nvPicPr>
        <xdr:cNvPr id="9655" name="MASTER SHEETPicture 115"/>
        <xdr:cNvPicPr>
          <a:picLocks noChangeAspect="1"/>
        </xdr:cNvPicPr>
      </xdr:nvPicPr>
      <xdr:blipFill>
        <a:blip xmlns:r="http://schemas.openxmlformats.org/officeDocument/2006/relationships" r:embed="rId368" cstate="print"/>
        <a:srcRect/>
        <a:stretch>
          <a:fillRect/>
        </a:stretch>
      </xdr:blipFill>
      <xdr:spPr bwMode="auto">
        <a:xfrm>
          <a:off x="16583025" y="405784050"/>
          <a:ext cx="2105025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384</xdr:row>
      <xdr:rowOff>28575</xdr:rowOff>
    </xdr:from>
    <xdr:to>
      <xdr:col>10</xdr:col>
      <xdr:colOff>1847850</xdr:colOff>
      <xdr:row>384</xdr:row>
      <xdr:rowOff>1285875</xdr:rowOff>
    </xdr:to>
    <xdr:pic>
      <xdr:nvPicPr>
        <xdr:cNvPr id="9656" name="MASTER SHEETPicture 197"/>
        <xdr:cNvPicPr>
          <a:picLocks noChangeAspect="1"/>
        </xdr:cNvPicPr>
      </xdr:nvPicPr>
      <xdr:blipFill>
        <a:blip xmlns:r="http://schemas.openxmlformats.org/officeDocument/2006/relationships" r:embed="rId369" cstate="print"/>
        <a:srcRect/>
        <a:stretch>
          <a:fillRect/>
        </a:stretch>
      </xdr:blipFill>
      <xdr:spPr bwMode="auto">
        <a:xfrm>
          <a:off x="16583025" y="407927175"/>
          <a:ext cx="18192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385</xdr:row>
      <xdr:rowOff>28575</xdr:rowOff>
    </xdr:from>
    <xdr:to>
      <xdr:col>10</xdr:col>
      <xdr:colOff>2133600</xdr:colOff>
      <xdr:row>385</xdr:row>
      <xdr:rowOff>1400175</xdr:rowOff>
    </xdr:to>
    <xdr:pic>
      <xdr:nvPicPr>
        <xdr:cNvPr id="9657" name="MASTER SHEETPicture 265"/>
        <xdr:cNvPicPr>
          <a:picLocks noChangeAspect="1"/>
        </xdr:cNvPicPr>
      </xdr:nvPicPr>
      <xdr:blipFill>
        <a:blip xmlns:r="http://schemas.openxmlformats.org/officeDocument/2006/relationships" r:embed="rId370" cstate="print"/>
        <a:srcRect/>
        <a:stretch>
          <a:fillRect/>
        </a:stretch>
      </xdr:blipFill>
      <xdr:spPr bwMode="auto">
        <a:xfrm>
          <a:off x="16583025" y="408993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386</xdr:row>
      <xdr:rowOff>28575</xdr:rowOff>
    </xdr:from>
    <xdr:to>
      <xdr:col>10</xdr:col>
      <xdr:colOff>2133600</xdr:colOff>
      <xdr:row>386</xdr:row>
      <xdr:rowOff>1209675</xdr:rowOff>
    </xdr:to>
    <xdr:pic>
      <xdr:nvPicPr>
        <xdr:cNvPr id="9658" name="MASTER SHEETPicture 569"/>
        <xdr:cNvPicPr>
          <a:picLocks noChangeAspect="1"/>
        </xdr:cNvPicPr>
      </xdr:nvPicPr>
      <xdr:blipFill>
        <a:blip xmlns:r="http://schemas.openxmlformats.org/officeDocument/2006/relationships" r:embed="rId371" cstate="print"/>
        <a:srcRect/>
        <a:stretch>
          <a:fillRect/>
        </a:stretch>
      </xdr:blipFill>
      <xdr:spPr bwMode="auto">
        <a:xfrm>
          <a:off x="16583025" y="410060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388</xdr:row>
      <xdr:rowOff>28575</xdr:rowOff>
    </xdr:from>
    <xdr:to>
      <xdr:col>10</xdr:col>
      <xdr:colOff>2133600</xdr:colOff>
      <xdr:row>388</xdr:row>
      <xdr:rowOff>1085850</xdr:rowOff>
    </xdr:to>
    <xdr:pic>
      <xdr:nvPicPr>
        <xdr:cNvPr id="9659" name="MASTER SHEETPicture 495"/>
        <xdr:cNvPicPr>
          <a:picLocks noChangeAspect="1"/>
        </xdr:cNvPicPr>
      </xdr:nvPicPr>
      <xdr:blipFill>
        <a:blip xmlns:r="http://schemas.openxmlformats.org/officeDocument/2006/relationships" r:embed="rId372" cstate="print"/>
        <a:srcRect/>
        <a:stretch>
          <a:fillRect/>
        </a:stretch>
      </xdr:blipFill>
      <xdr:spPr bwMode="auto">
        <a:xfrm>
          <a:off x="16583025" y="412194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387</xdr:row>
      <xdr:rowOff>28575</xdr:rowOff>
    </xdr:from>
    <xdr:to>
      <xdr:col>10</xdr:col>
      <xdr:colOff>2066925</xdr:colOff>
      <xdr:row>387</xdr:row>
      <xdr:rowOff>952500</xdr:rowOff>
    </xdr:to>
    <xdr:pic>
      <xdr:nvPicPr>
        <xdr:cNvPr id="9660" name="MASTER SHEETPicture 519"/>
        <xdr:cNvPicPr>
          <a:picLocks noChangeAspect="1"/>
        </xdr:cNvPicPr>
      </xdr:nvPicPr>
      <xdr:blipFill>
        <a:blip xmlns:r="http://schemas.openxmlformats.org/officeDocument/2006/relationships" r:embed="rId373" cstate="print"/>
        <a:srcRect/>
        <a:stretch>
          <a:fillRect/>
        </a:stretch>
      </xdr:blipFill>
      <xdr:spPr bwMode="auto">
        <a:xfrm>
          <a:off x="16583025" y="411127575"/>
          <a:ext cx="203835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390</xdr:row>
      <xdr:rowOff>28575</xdr:rowOff>
    </xdr:from>
    <xdr:to>
      <xdr:col>10</xdr:col>
      <xdr:colOff>1981200</xdr:colOff>
      <xdr:row>390</xdr:row>
      <xdr:rowOff>838200</xdr:rowOff>
    </xdr:to>
    <xdr:pic>
      <xdr:nvPicPr>
        <xdr:cNvPr id="9661" name="MASTER SHEETPicture 661"/>
        <xdr:cNvPicPr>
          <a:picLocks/>
        </xdr:cNvPicPr>
      </xdr:nvPicPr>
      <xdr:blipFill>
        <a:blip xmlns:r="http://schemas.openxmlformats.org/officeDocument/2006/relationships" r:embed="rId374" cstate="print"/>
        <a:srcRect/>
        <a:stretch>
          <a:fillRect/>
        </a:stretch>
      </xdr:blipFill>
      <xdr:spPr bwMode="auto">
        <a:xfrm>
          <a:off x="16583025" y="414327975"/>
          <a:ext cx="19526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389</xdr:row>
      <xdr:rowOff>28575</xdr:rowOff>
    </xdr:from>
    <xdr:to>
      <xdr:col>10</xdr:col>
      <xdr:colOff>2133600</xdr:colOff>
      <xdr:row>389</xdr:row>
      <xdr:rowOff>885825</xdr:rowOff>
    </xdr:to>
    <xdr:pic>
      <xdr:nvPicPr>
        <xdr:cNvPr id="9662" name="MASTER SHEETPicture 519"/>
        <xdr:cNvPicPr>
          <a:picLocks noChangeAspect="1"/>
        </xdr:cNvPicPr>
      </xdr:nvPicPr>
      <xdr:blipFill>
        <a:blip xmlns:r="http://schemas.openxmlformats.org/officeDocument/2006/relationships" r:embed="rId375" cstate="print"/>
        <a:srcRect/>
        <a:stretch>
          <a:fillRect/>
        </a:stretch>
      </xdr:blipFill>
      <xdr:spPr bwMode="auto">
        <a:xfrm>
          <a:off x="16583025" y="413261175"/>
          <a:ext cx="2105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391</xdr:row>
      <xdr:rowOff>28575</xdr:rowOff>
    </xdr:from>
    <xdr:to>
      <xdr:col>10</xdr:col>
      <xdr:colOff>2133600</xdr:colOff>
      <xdr:row>391</xdr:row>
      <xdr:rowOff>1628775</xdr:rowOff>
    </xdr:to>
    <xdr:pic>
      <xdr:nvPicPr>
        <xdr:cNvPr id="9663" name="MASTER SHEETPicture 557"/>
        <xdr:cNvPicPr>
          <a:picLocks noChangeAspect="1"/>
        </xdr:cNvPicPr>
      </xdr:nvPicPr>
      <xdr:blipFill>
        <a:blip xmlns:r="http://schemas.openxmlformats.org/officeDocument/2006/relationships" r:embed="rId376" cstate="print"/>
        <a:srcRect/>
        <a:stretch>
          <a:fillRect/>
        </a:stretch>
      </xdr:blipFill>
      <xdr:spPr bwMode="auto">
        <a:xfrm>
          <a:off x="16583025" y="415394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392</xdr:row>
      <xdr:rowOff>28575</xdr:rowOff>
    </xdr:from>
    <xdr:to>
      <xdr:col>10</xdr:col>
      <xdr:colOff>2133600</xdr:colOff>
      <xdr:row>392</xdr:row>
      <xdr:rowOff>1143000</xdr:rowOff>
    </xdr:to>
    <xdr:pic>
      <xdr:nvPicPr>
        <xdr:cNvPr id="9664" name="MASTER SHEETPicture 709"/>
        <xdr:cNvPicPr>
          <a:picLocks/>
        </xdr:cNvPicPr>
      </xdr:nvPicPr>
      <xdr:blipFill>
        <a:blip xmlns:r="http://schemas.openxmlformats.org/officeDocument/2006/relationships" r:embed="rId377" cstate="print"/>
        <a:srcRect/>
        <a:stretch>
          <a:fillRect/>
        </a:stretch>
      </xdr:blipFill>
      <xdr:spPr bwMode="auto">
        <a:xfrm>
          <a:off x="16583025" y="416461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393</xdr:row>
      <xdr:rowOff>28575</xdr:rowOff>
    </xdr:from>
    <xdr:to>
      <xdr:col>10</xdr:col>
      <xdr:colOff>2133600</xdr:colOff>
      <xdr:row>393</xdr:row>
      <xdr:rowOff>1838325</xdr:rowOff>
    </xdr:to>
    <xdr:pic>
      <xdr:nvPicPr>
        <xdr:cNvPr id="9665" name="MASTER SHEETPicture 391"/>
        <xdr:cNvPicPr>
          <a:picLocks noChangeAspect="1"/>
        </xdr:cNvPicPr>
      </xdr:nvPicPr>
      <xdr:blipFill>
        <a:blip xmlns:r="http://schemas.openxmlformats.org/officeDocument/2006/relationships" r:embed="rId378" cstate="print"/>
        <a:srcRect/>
        <a:stretch>
          <a:fillRect/>
        </a:stretch>
      </xdr:blipFill>
      <xdr:spPr bwMode="auto">
        <a:xfrm>
          <a:off x="16583025" y="417528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398</xdr:row>
      <xdr:rowOff>28575</xdr:rowOff>
    </xdr:from>
    <xdr:to>
      <xdr:col>10</xdr:col>
      <xdr:colOff>1438275</xdr:colOff>
      <xdr:row>398</xdr:row>
      <xdr:rowOff>1152525</xdr:rowOff>
    </xdr:to>
    <xdr:pic>
      <xdr:nvPicPr>
        <xdr:cNvPr id="9666" name="MASTER SHEETPicture 131"/>
        <xdr:cNvPicPr>
          <a:picLocks noChangeAspect="1"/>
        </xdr:cNvPicPr>
      </xdr:nvPicPr>
      <xdr:blipFill>
        <a:blip xmlns:r="http://schemas.openxmlformats.org/officeDocument/2006/relationships" r:embed="rId379" cstate="print"/>
        <a:srcRect/>
        <a:stretch>
          <a:fillRect/>
        </a:stretch>
      </xdr:blipFill>
      <xdr:spPr bwMode="auto">
        <a:xfrm>
          <a:off x="16583025" y="422862375"/>
          <a:ext cx="14097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401</xdr:row>
      <xdr:rowOff>28575</xdr:rowOff>
    </xdr:from>
    <xdr:to>
      <xdr:col>10</xdr:col>
      <xdr:colOff>1866900</xdr:colOff>
      <xdr:row>401</xdr:row>
      <xdr:rowOff>819150</xdr:rowOff>
    </xdr:to>
    <xdr:pic>
      <xdr:nvPicPr>
        <xdr:cNvPr id="9667" name="MASTER SHEETPicture 195"/>
        <xdr:cNvPicPr>
          <a:picLocks noChangeAspect="1"/>
        </xdr:cNvPicPr>
      </xdr:nvPicPr>
      <xdr:blipFill>
        <a:blip xmlns:r="http://schemas.openxmlformats.org/officeDocument/2006/relationships" r:embed="rId380" cstate="print"/>
        <a:srcRect/>
        <a:stretch>
          <a:fillRect/>
        </a:stretch>
      </xdr:blipFill>
      <xdr:spPr bwMode="auto">
        <a:xfrm>
          <a:off x="16583025" y="426062775"/>
          <a:ext cx="183832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394</xdr:row>
      <xdr:rowOff>28575</xdr:rowOff>
    </xdr:from>
    <xdr:to>
      <xdr:col>10</xdr:col>
      <xdr:colOff>1971675</xdr:colOff>
      <xdr:row>394</xdr:row>
      <xdr:rowOff>1171575</xdr:rowOff>
    </xdr:to>
    <xdr:pic>
      <xdr:nvPicPr>
        <xdr:cNvPr id="9668" name="MASTER SHEETPicture 225"/>
        <xdr:cNvPicPr>
          <a:picLocks noChangeAspect="1"/>
        </xdr:cNvPicPr>
      </xdr:nvPicPr>
      <xdr:blipFill>
        <a:blip xmlns:r="http://schemas.openxmlformats.org/officeDocument/2006/relationships" r:embed="rId381" cstate="print"/>
        <a:srcRect/>
        <a:stretch>
          <a:fillRect/>
        </a:stretch>
      </xdr:blipFill>
      <xdr:spPr bwMode="auto">
        <a:xfrm>
          <a:off x="16583025" y="418595175"/>
          <a:ext cx="19431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399</xdr:row>
      <xdr:rowOff>28575</xdr:rowOff>
    </xdr:from>
    <xdr:to>
      <xdr:col>10</xdr:col>
      <xdr:colOff>1304925</xdr:colOff>
      <xdr:row>399</xdr:row>
      <xdr:rowOff>1181100</xdr:rowOff>
    </xdr:to>
    <xdr:pic>
      <xdr:nvPicPr>
        <xdr:cNvPr id="9669" name="MASTER SHEETPicture 485"/>
        <xdr:cNvPicPr>
          <a:picLocks noChangeAspect="1"/>
        </xdr:cNvPicPr>
      </xdr:nvPicPr>
      <xdr:blipFill>
        <a:blip xmlns:r="http://schemas.openxmlformats.org/officeDocument/2006/relationships" r:embed="rId382" cstate="print"/>
        <a:srcRect/>
        <a:stretch>
          <a:fillRect/>
        </a:stretch>
      </xdr:blipFill>
      <xdr:spPr bwMode="auto">
        <a:xfrm>
          <a:off x="16583025" y="423929175"/>
          <a:ext cx="12763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397</xdr:row>
      <xdr:rowOff>28575</xdr:rowOff>
    </xdr:from>
    <xdr:to>
      <xdr:col>10</xdr:col>
      <xdr:colOff>2085975</xdr:colOff>
      <xdr:row>397</xdr:row>
      <xdr:rowOff>1571625</xdr:rowOff>
    </xdr:to>
    <xdr:pic>
      <xdr:nvPicPr>
        <xdr:cNvPr id="9670" name="MASTER SHEETPicture 537"/>
        <xdr:cNvPicPr>
          <a:picLocks noChangeAspect="1"/>
        </xdr:cNvPicPr>
      </xdr:nvPicPr>
      <xdr:blipFill>
        <a:blip xmlns:r="http://schemas.openxmlformats.org/officeDocument/2006/relationships" r:embed="rId383" cstate="print"/>
        <a:srcRect/>
        <a:stretch>
          <a:fillRect/>
        </a:stretch>
      </xdr:blipFill>
      <xdr:spPr bwMode="auto">
        <a:xfrm>
          <a:off x="16583025" y="421795575"/>
          <a:ext cx="20574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400</xdr:row>
      <xdr:rowOff>28575</xdr:rowOff>
    </xdr:from>
    <xdr:to>
      <xdr:col>10</xdr:col>
      <xdr:colOff>2133600</xdr:colOff>
      <xdr:row>400</xdr:row>
      <xdr:rowOff>1543050</xdr:rowOff>
    </xdr:to>
    <xdr:pic>
      <xdr:nvPicPr>
        <xdr:cNvPr id="9671" name="MASTER SHEETPicture 567"/>
        <xdr:cNvPicPr>
          <a:picLocks noChangeAspect="1"/>
        </xdr:cNvPicPr>
      </xdr:nvPicPr>
      <xdr:blipFill>
        <a:blip xmlns:r="http://schemas.openxmlformats.org/officeDocument/2006/relationships" r:embed="rId384" cstate="print"/>
        <a:srcRect/>
        <a:stretch>
          <a:fillRect/>
        </a:stretch>
      </xdr:blipFill>
      <xdr:spPr bwMode="auto">
        <a:xfrm>
          <a:off x="16583025" y="424995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395</xdr:row>
      <xdr:rowOff>28575</xdr:rowOff>
    </xdr:from>
    <xdr:to>
      <xdr:col>10</xdr:col>
      <xdr:colOff>1838325</xdr:colOff>
      <xdr:row>395</xdr:row>
      <xdr:rowOff>2000250</xdr:rowOff>
    </xdr:to>
    <xdr:pic>
      <xdr:nvPicPr>
        <xdr:cNvPr id="9672" name="MASTER SHEETPicture 392"/>
        <xdr:cNvPicPr>
          <a:picLocks noChangeAspect="1"/>
        </xdr:cNvPicPr>
      </xdr:nvPicPr>
      <xdr:blipFill>
        <a:blip xmlns:r="http://schemas.openxmlformats.org/officeDocument/2006/relationships" r:embed="rId385" cstate="print"/>
        <a:srcRect/>
        <a:stretch>
          <a:fillRect/>
        </a:stretch>
      </xdr:blipFill>
      <xdr:spPr bwMode="auto">
        <a:xfrm>
          <a:off x="16583025" y="419661975"/>
          <a:ext cx="18097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396</xdr:row>
      <xdr:rowOff>28575</xdr:rowOff>
    </xdr:from>
    <xdr:to>
      <xdr:col>10</xdr:col>
      <xdr:colOff>2133600</xdr:colOff>
      <xdr:row>396</xdr:row>
      <xdr:rowOff>571500</xdr:rowOff>
    </xdr:to>
    <xdr:pic>
      <xdr:nvPicPr>
        <xdr:cNvPr id="9673" name="MASTER SHEETPicture 393"/>
        <xdr:cNvPicPr>
          <a:picLocks noChangeAspect="1"/>
        </xdr:cNvPicPr>
      </xdr:nvPicPr>
      <xdr:blipFill>
        <a:blip xmlns:r="http://schemas.openxmlformats.org/officeDocument/2006/relationships" r:embed="rId386" cstate="print"/>
        <a:srcRect/>
        <a:stretch>
          <a:fillRect/>
        </a:stretch>
      </xdr:blipFill>
      <xdr:spPr bwMode="auto">
        <a:xfrm>
          <a:off x="16583025" y="420728775"/>
          <a:ext cx="2105025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324</xdr:row>
      <xdr:rowOff>0</xdr:rowOff>
    </xdr:from>
    <xdr:to>
      <xdr:col>10</xdr:col>
      <xdr:colOff>1847850</xdr:colOff>
      <xdr:row>325</xdr:row>
      <xdr:rowOff>66675</xdr:rowOff>
    </xdr:to>
    <xdr:pic>
      <xdr:nvPicPr>
        <xdr:cNvPr id="9674" name="MASTER SHEETPicture 691"/>
        <xdr:cNvPicPr>
          <a:picLocks/>
        </xdr:cNvPicPr>
      </xdr:nvPicPr>
      <xdr:blipFill>
        <a:blip xmlns:r="http://schemas.openxmlformats.org/officeDocument/2006/relationships" r:embed="rId387" cstate="print"/>
        <a:srcRect/>
        <a:stretch>
          <a:fillRect/>
        </a:stretch>
      </xdr:blipFill>
      <xdr:spPr bwMode="auto">
        <a:xfrm>
          <a:off x="16554450" y="343890600"/>
          <a:ext cx="1847850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325</xdr:row>
      <xdr:rowOff>1019175</xdr:rowOff>
    </xdr:from>
    <xdr:to>
      <xdr:col>10</xdr:col>
      <xdr:colOff>1647825</xdr:colOff>
      <xdr:row>327</xdr:row>
      <xdr:rowOff>47625</xdr:rowOff>
    </xdr:to>
    <xdr:pic>
      <xdr:nvPicPr>
        <xdr:cNvPr id="9675" name="MASTER SHEETPicture 576"/>
        <xdr:cNvPicPr>
          <a:picLocks noChangeAspect="1"/>
        </xdr:cNvPicPr>
      </xdr:nvPicPr>
      <xdr:blipFill>
        <a:blip xmlns:r="http://schemas.openxmlformats.org/officeDocument/2006/relationships" r:embed="rId388" cstate="print"/>
        <a:srcRect/>
        <a:stretch>
          <a:fillRect/>
        </a:stretch>
      </xdr:blipFill>
      <xdr:spPr bwMode="auto">
        <a:xfrm>
          <a:off x="16602075" y="345976575"/>
          <a:ext cx="1600200" cy="1162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328</xdr:row>
      <xdr:rowOff>0</xdr:rowOff>
    </xdr:from>
    <xdr:to>
      <xdr:col>10</xdr:col>
      <xdr:colOff>1209675</xdr:colOff>
      <xdr:row>328</xdr:row>
      <xdr:rowOff>981075</xdr:rowOff>
    </xdr:to>
    <xdr:pic>
      <xdr:nvPicPr>
        <xdr:cNvPr id="9676" name="MASTER SHEETPicture 263"/>
        <xdr:cNvPicPr>
          <a:picLocks noChangeAspect="1"/>
        </xdr:cNvPicPr>
      </xdr:nvPicPr>
      <xdr:blipFill>
        <a:blip xmlns:r="http://schemas.openxmlformats.org/officeDocument/2006/relationships" r:embed="rId389" cstate="print"/>
        <a:srcRect/>
        <a:stretch>
          <a:fillRect/>
        </a:stretch>
      </xdr:blipFill>
      <xdr:spPr bwMode="auto">
        <a:xfrm>
          <a:off x="16554450" y="348157800"/>
          <a:ext cx="1209675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332</xdr:row>
      <xdr:rowOff>0</xdr:rowOff>
    </xdr:from>
    <xdr:to>
      <xdr:col>10</xdr:col>
      <xdr:colOff>733425</xdr:colOff>
      <xdr:row>332</xdr:row>
      <xdr:rowOff>942975</xdr:rowOff>
    </xdr:to>
    <xdr:pic>
      <xdr:nvPicPr>
        <xdr:cNvPr id="9677" name="MASTER SHEETPicture 425"/>
        <xdr:cNvPicPr>
          <a:picLocks noChangeAspect="1"/>
        </xdr:cNvPicPr>
      </xdr:nvPicPr>
      <xdr:blipFill>
        <a:blip xmlns:r="http://schemas.openxmlformats.org/officeDocument/2006/relationships" r:embed="rId390" cstate="print"/>
        <a:srcRect/>
        <a:stretch>
          <a:fillRect/>
        </a:stretch>
      </xdr:blipFill>
      <xdr:spPr bwMode="auto">
        <a:xfrm>
          <a:off x="16554450" y="352425000"/>
          <a:ext cx="73342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123825</xdr:colOff>
      <xdr:row>337</xdr:row>
      <xdr:rowOff>180975</xdr:rowOff>
    </xdr:from>
    <xdr:to>
      <xdr:col>10</xdr:col>
      <xdr:colOff>1905000</xdr:colOff>
      <xdr:row>337</xdr:row>
      <xdr:rowOff>838200</xdr:rowOff>
    </xdr:to>
    <xdr:pic>
      <xdr:nvPicPr>
        <xdr:cNvPr id="9678" name="MASTER SHEETPicture 511"/>
        <xdr:cNvPicPr>
          <a:picLocks noChangeAspect="1"/>
        </xdr:cNvPicPr>
      </xdr:nvPicPr>
      <xdr:blipFill>
        <a:blip xmlns:r="http://schemas.openxmlformats.org/officeDocument/2006/relationships" r:embed="rId391" cstate="print"/>
        <a:srcRect/>
        <a:stretch>
          <a:fillRect/>
        </a:stretch>
      </xdr:blipFill>
      <xdr:spPr bwMode="auto">
        <a:xfrm>
          <a:off x="16678275" y="357939975"/>
          <a:ext cx="17811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219075</xdr:colOff>
      <xdr:row>337</xdr:row>
      <xdr:rowOff>990600</xdr:rowOff>
    </xdr:from>
    <xdr:to>
      <xdr:col>10</xdr:col>
      <xdr:colOff>1657350</xdr:colOff>
      <xdr:row>338</xdr:row>
      <xdr:rowOff>885825</xdr:rowOff>
    </xdr:to>
    <xdr:pic>
      <xdr:nvPicPr>
        <xdr:cNvPr id="9679" name="MASTER SHEETPicture 475"/>
        <xdr:cNvPicPr>
          <a:picLocks noChangeAspect="1"/>
        </xdr:cNvPicPr>
      </xdr:nvPicPr>
      <xdr:blipFill>
        <a:blip xmlns:r="http://schemas.openxmlformats.org/officeDocument/2006/relationships" r:embed="rId392" cstate="print"/>
        <a:srcRect/>
        <a:stretch>
          <a:fillRect/>
        </a:stretch>
      </xdr:blipFill>
      <xdr:spPr bwMode="auto">
        <a:xfrm>
          <a:off x="16773525" y="358749600"/>
          <a:ext cx="143827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343</xdr:row>
      <xdr:rowOff>0</xdr:rowOff>
    </xdr:from>
    <xdr:to>
      <xdr:col>10</xdr:col>
      <xdr:colOff>1971675</xdr:colOff>
      <xdr:row>343</xdr:row>
      <xdr:rowOff>981075</xdr:rowOff>
    </xdr:to>
    <xdr:pic>
      <xdr:nvPicPr>
        <xdr:cNvPr id="9680" name="MASTER SHEETPicture 121"/>
        <xdr:cNvPicPr>
          <a:picLocks noChangeAspect="1"/>
        </xdr:cNvPicPr>
      </xdr:nvPicPr>
      <xdr:blipFill>
        <a:blip xmlns:r="http://schemas.openxmlformats.org/officeDocument/2006/relationships" r:embed="rId393" cstate="print"/>
        <a:srcRect/>
        <a:stretch>
          <a:fillRect/>
        </a:stretch>
      </xdr:blipFill>
      <xdr:spPr bwMode="auto">
        <a:xfrm>
          <a:off x="16554450" y="364159800"/>
          <a:ext cx="1971675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114300</xdr:colOff>
      <xdr:row>354</xdr:row>
      <xdr:rowOff>95250</xdr:rowOff>
    </xdr:from>
    <xdr:to>
      <xdr:col>10</xdr:col>
      <xdr:colOff>2124075</xdr:colOff>
      <xdr:row>354</xdr:row>
      <xdr:rowOff>800100</xdr:rowOff>
    </xdr:to>
    <xdr:pic>
      <xdr:nvPicPr>
        <xdr:cNvPr id="9681" name="MASTER SHEETPicture 447"/>
        <xdr:cNvPicPr>
          <a:picLocks noChangeAspect="1"/>
        </xdr:cNvPicPr>
      </xdr:nvPicPr>
      <xdr:blipFill>
        <a:blip xmlns:r="http://schemas.openxmlformats.org/officeDocument/2006/relationships" r:embed="rId394" cstate="print"/>
        <a:srcRect/>
        <a:stretch>
          <a:fillRect/>
        </a:stretch>
      </xdr:blipFill>
      <xdr:spPr bwMode="auto">
        <a:xfrm>
          <a:off x="16668750" y="375989850"/>
          <a:ext cx="200977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85725</xdr:colOff>
      <xdr:row>370</xdr:row>
      <xdr:rowOff>133350</xdr:rowOff>
    </xdr:from>
    <xdr:to>
      <xdr:col>10</xdr:col>
      <xdr:colOff>2047875</xdr:colOff>
      <xdr:row>370</xdr:row>
      <xdr:rowOff>866775</xdr:rowOff>
    </xdr:to>
    <xdr:pic>
      <xdr:nvPicPr>
        <xdr:cNvPr id="9682" name="MASTER SHEETPicture 39"/>
        <xdr:cNvPicPr>
          <a:picLocks noChangeAspect="1"/>
        </xdr:cNvPicPr>
      </xdr:nvPicPr>
      <xdr:blipFill>
        <a:blip xmlns:r="http://schemas.openxmlformats.org/officeDocument/2006/relationships" r:embed="rId395" cstate="print"/>
        <a:srcRect/>
        <a:stretch>
          <a:fillRect/>
        </a:stretch>
      </xdr:blipFill>
      <xdr:spPr bwMode="auto">
        <a:xfrm>
          <a:off x="16640175" y="393096750"/>
          <a:ext cx="196215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161925</xdr:colOff>
      <xdr:row>378</xdr:row>
      <xdr:rowOff>0</xdr:rowOff>
    </xdr:from>
    <xdr:to>
      <xdr:col>10</xdr:col>
      <xdr:colOff>1409700</xdr:colOff>
      <xdr:row>378</xdr:row>
      <xdr:rowOff>895350</xdr:rowOff>
    </xdr:to>
    <xdr:pic>
      <xdr:nvPicPr>
        <xdr:cNvPr id="9683" name="MASTER SHEETPicture 193"/>
        <xdr:cNvPicPr>
          <a:picLocks noChangeAspect="1"/>
        </xdr:cNvPicPr>
      </xdr:nvPicPr>
      <xdr:blipFill>
        <a:blip xmlns:r="http://schemas.openxmlformats.org/officeDocument/2006/relationships" r:embed="rId396" cstate="print"/>
        <a:srcRect/>
        <a:stretch>
          <a:fillRect/>
        </a:stretch>
      </xdr:blipFill>
      <xdr:spPr bwMode="auto">
        <a:xfrm>
          <a:off x="16716375" y="401497800"/>
          <a:ext cx="124777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383</xdr:row>
      <xdr:rowOff>0</xdr:rowOff>
    </xdr:from>
    <xdr:to>
      <xdr:col>10</xdr:col>
      <xdr:colOff>1152525</xdr:colOff>
      <xdr:row>383</xdr:row>
      <xdr:rowOff>933450</xdr:rowOff>
    </xdr:to>
    <xdr:pic>
      <xdr:nvPicPr>
        <xdr:cNvPr id="9684" name="MASTER SHEETPicture 169"/>
        <xdr:cNvPicPr>
          <a:picLocks noChangeAspect="1"/>
        </xdr:cNvPicPr>
      </xdr:nvPicPr>
      <xdr:blipFill>
        <a:blip xmlns:r="http://schemas.openxmlformats.org/officeDocument/2006/relationships" r:embed="rId397" cstate="print"/>
        <a:srcRect/>
        <a:stretch>
          <a:fillRect/>
        </a:stretch>
      </xdr:blipFill>
      <xdr:spPr bwMode="auto">
        <a:xfrm>
          <a:off x="16554450" y="406831800"/>
          <a:ext cx="1152525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2</xdr:row>
      <xdr:rowOff>0</xdr:rowOff>
    </xdr:from>
    <xdr:to>
      <xdr:col>3</xdr:col>
      <xdr:colOff>1466850</xdr:colOff>
      <xdr:row>3</xdr:row>
      <xdr:rowOff>66675</xdr:rowOff>
    </xdr:to>
    <xdr:pic>
      <xdr:nvPicPr>
        <xdr:cNvPr id="11265" name="Picture 1" descr="Insight 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57675" y="381000"/>
          <a:ext cx="1104900" cy="1352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276225</xdr:colOff>
      <xdr:row>2</xdr:row>
      <xdr:rowOff>1238250</xdr:rowOff>
    </xdr:from>
    <xdr:to>
      <xdr:col>3</xdr:col>
      <xdr:colOff>1457325</xdr:colOff>
      <xdr:row>4</xdr:row>
      <xdr:rowOff>9525</xdr:rowOff>
    </xdr:to>
    <xdr:pic>
      <xdr:nvPicPr>
        <xdr:cNvPr id="11266" name="Picture 2" descr="Insight Picture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71950" y="1619250"/>
          <a:ext cx="1181100" cy="1276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971550</xdr:colOff>
      <xdr:row>4</xdr:row>
      <xdr:rowOff>1076325</xdr:rowOff>
    </xdr:to>
    <xdr:pic>
      <xdr:nvPicPr>
        <xdr:cNvPr id="11267" name="Picture 3" descr="Insight Picture 3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95725" y="2886075"/>
          <a:ext cx="971550" cy="1076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1371600</xdr:colOff>
      <xdr:row>6</xdr:row>
      <xdr:rowOff>76200</xdr:rowOff>
    </xdr:to>
    <xdr:pic>
      <xdr:nvPicPr>
        <xdr:cNvPr id="11268" name="Picture 4" descr="Insight Picture 4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895725" y="4105275"/>
          <a:ext cx="1371600" cy="1295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1419225</xdr:colOff>
      <xdr:row>7</xdr:row>
      <xdr:rowOff>19050</xdr:rowOff>
    </xdr:to>
    <xdr:pic>
      <xdr:nvPicPr>
        <xdr:cNvPr id="11269" name="Picture 5" descr="Insight Picture 5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895725" y="5324475"/>
          <a:ext cx="141922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</xdr:colOff>
      <xdr:row>7</xdr:row>
      <xdr:rowOff>0</xdr:rowOff>
    </xdr:from>
    <xdr:to>
      <xdr:col>4</xdr:col>
      <xdr:colOff>9525</xdr:colOff>
      <xdr:row>7</xdr:row>
      <xdr:rowOff>1190625</xdr:rowOff>
    </xdr:to>
    <xdr:pic>
      <xdr:nvPicPr>
        <xdr:cNvPr id="11270" name="Picture 6" descr="Insight Picture 6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905250" y="6543675"/>
          <a:ext cx="1571625" cy="1190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1123950</xdr:colOff>
      <xdr:row>9</xdr:row>
      <xdr:rowOff>9525</xdr:rowOff>
    </xdr:to>
    <xdr:pic>
      <xdr:nvPicPr>
        <xdr:cNvPr id="11271" name="Picture 7" descr="Insight Picture 7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895725" y="7762875"/>
          <a:ext cx="1123950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1238250</xdr:colOff>
      <xdr:row>9</xdr:row>
      <xdr:rowOff>1143000</xdr:rowOff>
    </xdr:to>
    <xdr:pic>
      <xdr:nvPicPr>
        <xdr:cNvPr id="11272" name="Picture 8" descr="Insight Picture 8"/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895725" y="8982075"/>
          <a:ext cx="1238250" cy="1143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10</xdr:row>
      <xdr:rowOff>114300</xdr:rowOff>
    </xdr:from>
    <xdr:to>
      <xdr:col>4</xdr:col>
      <xdr:colOff>57150</xdr:colOff>
      <xdr:row>10</xdr:row>
      <xdr:rowOff>1123950</xdr:rowOff>
    </xdr:to>
    <xdr:pic>
      <xdr:nvPicPr>
        <xdr:cNvPr id="11273" name="Picture 9" descr="Insight Picture 9"/>
        <xdr:cNvPicPr>
          <a:picLocks noChangeAspect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971925" y="10315575"/>
          <a:ext cx="15525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133350</xdr:colOff>
      <xdr:row>13</xdr:row>
      <xdr:rowOff>1123950</xdr:rowOff>
    </xdr:from>
    <xdr:to>
      <xdr:col>4</xdr:col>
      <xdr:colOff>114300</xdr:colOff>
      <xdr:row>14</xdr:row>
      <xdr:rowOff>1066800</xdr:rowOff>
    </xdr:to>
    <xdr:pic>
      <xdr:nvPicPr>
        <xdr:cNvPr id="11274" name="Picture 13" descr="Insight Picture 13"/>
        <xdr:cNvPicPr>
          <a:picLocks noChangeAspect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029075" y="14982825"/>
          <a:ext cx="1552575" cy="1162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1019175</xdr:colOff>
      <xdr:row>11</xdr:row>
      <xdr:rowOff>1181100</xdr:rowOff>
    </xdr:to>
    <xdr:pic>
      <xdr:nvPicPr>
        <xdr:cNvPr id="11275" name="Picture 10" descr="Insight Picture 10"/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895725" y="11420475"/>
          <a:ext cx="1019175" cy="1181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4</xdr:col>
      <xdr:colOff>207169</xdr:colOff>
      <xdr:row>12</xdr:row>
      <xdr:rowOff>1028700</xdr:rowOff>
    </xdr:to>
    <xdr:pic>
      <xdr:nvPicPr>
        <xdr:cNvPr id="11276" name="Picture 11" descr="Insight Picture 11"/>
        <xdr:cNvPicPr>
          <a:picLocks noChangeAspect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895725" y="12639675"/>
          <a:ext cx="1781175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95250</xdr:colOff>
      <xdr:row>13</xdr:row>
      <xdr:rowOff>95250</xdr:rowOff>
    </xdr:from>
    <xdr:to>
      <xdr:col>4</xdr:col>
      <xdr:colOff>57150</xdr:colOff>
      <xdr:row>13</xdr:row>
      <xdr:rowOff>1171575</xdr:rowOff>
    </xdr:to>
    <xdr:pic>
      <xdr:nvPicPr>
        <xdr:cNvPr id="11277" name="Picture 12" descr="Insight Picture 12"/>
        <xdr:cNvPicPr>
          <a:picLocks noChangeAspect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990975" y="13954125"/>
          <a:ext cx="1533525" cy="1076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1085850</xdr:colOff>
      <xdr:row>16</xdr:row>
      <xdr:rowOff>9525</xdr:rowOff>
    </xdr:to>
    <xdr:pic>
      <xdr:nvPicPr>
        <xdr:cNvPr id="11278" name="Picture 14" descr="Insight Picture 14"/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895725" y="16297275"/>
          <a:ext cx="1085850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16</xdr:row>
      <xdr:rowOff>66675</xdr:rowOff>
    </xdr:from>
    <xdr:to>
      <xdr:col>4</xdr:col>
      <xdr:colOff>123825</xdr:colOff>
      <xdr:row>16</xdr:row>
      <xdr:rowOff>1162050</xdr:rowOff>
    </xdr:to>
    <xdr:pic>
      <xdr:nvPicPr>
        <xdr:cNvPr id="11279" name="Picture 15" descr="Insight Picture 15"/>
        <xdr:cNvPicPr>
          <a:picLocks noChangeAspect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952875" y="17583150"/>
          <a:ext cx="1638300" cy="1095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17</xdr:row>
      <xdr:rowOff>0</xdr:rowOff>
    </xdr:from>
    <xdr:to>
      <xdr:col>3</xdr:col>
      <xdr:colOff>1514475</xdr:colOff>
      <xdr:row>17</xdr:row>
      <xdr:rowOff>1209675</xdr:rowOff>
    </xdr:to>
    <xdr:pic>
      <xdr:nvPicPr>
        <xdr:cNvPr id="11280" name="Picture 16" descr="Insight Picture 16"/>
        <xdr:cNvPicPr>
          <a:picLocks noChangeAspect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4286250" y="18735675"/>
          <a:ext cx="1123950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1066800</xdr:colOff>
      <xdr:row>19</xdr:row>
      <xdr:rowOff>0</xdr:rowOff>
    </xdr:to>
    <xdr:pic>
      <xdr:nvPicPr>
        <xdr:cNvPr id="11281" name="Picture 17" descr="Insight Picture 17"/>
        <xdr:cNvPicPr>
          <a:picLocks noChangeAspect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3895725" y="19954875"/>
          <a:ext cx="1066800" cy="1219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1114425</xdr:colOff>
      <xdr:row>19</xdr:row>
      <xdr:rowOff>1133475</xdr:rowOff>
    </xdr:to>
    <xdr:pic>
      <xdr:nvPicPr>
        <xdr:cNvPr id="11282" name="Picture 19" descr="Insight Picture 19"/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3895725" y="21174075"/>
          <a:ext cx="111442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20</xdr:row>
      <xdr:rowOff>1200150</xdr:rowOff>
    </xdr:from>
    <xdr:to>
      <xdr:col>4</xdr:col>
      <xdr:colOff>159544</xdr:colOff>
      <xdr:row>21</xdr:row>
      <xdr:rowOff>1181100</xdr:rowOff>
    </xdr:to>
    <xdr:pic>
      <xdr:nvPicPr>
        <xdr:cNvPr id="11283" name="Picture 20" descr="Insight Picture 20"/>
        <xdr:cNvPicPr>
          <a:picLocks noChangeAspect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3933825" y="23593425"/>
          <a:ext cx="1695450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22</xdr:row>
      <xdr:rowOff>47625</xdr:rowOff>
    </xdr:from>
    <xdr:to>
      <xdr:col>3</xdr:col>
      <xdr:colOff>1438275</xdr:colOff>
      <xdr:row>23</xdr:row>
      <xdr:rowOff>66675</xdr:rowOff>
    </xdr:to>
    <xdr:pic>
      <xdr:nvPicPr>
        <xdr:cNvPr id="11284" name="Picture 21" descr="Insight Picture 21"/>
        <xdr:cNvPicPr>
          <a:picLocks noChangeAspect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4143375" y="24879300"/>
          <a:ext cx="119062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990600</xdr:colOff>
      <xdr:row>24</xdr:row>
      <xdr:rowOff>76200</xdr:rowOff>
    </xdr:to>
    <xdr:pic>
      <xdr:nvPicPr>
        <xdr:cNvPr id="11285" name="Picture 22" descr="Insight Picture 22"/>
        <xdr:cNvPicPr>
          <a:picLocks noChangeAspect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3895725" y="26050875"/>
          <a:ext cx="990600" cy="1295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1133475</xdr:colOff>
      <xdr:row>25</xdr:row>
      <xdr:rowOff>66675</xdr:rowOff>
    </xdr:to>
    <xdr:pic>
      <xdr:nvPicPr>
        <xdr:cNvPr id="11286" name="Picture 23" descr="Insight Picture 23"/>
        <xdr:cNvPicPr>
          <a:picLocks noChangeAspect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895725" y="27270075"/>
          <a:ext cx="1133475" cy="1285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216694</xdr:colOff>
      <xdr:row>28</xdr:row>
      <xdr:rowOff>95250</xdr:rowOff>
    </xdr:to>
    <xdr:pic>
      <xdr:nvPicPr>
        <xdr:cNvPr id="11287" name="Picture 26" descr="Insight Picture 26"/>
        <xdr:cNvPicPr>
          <a:picLocks noChangeAspect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3895725" y="30927675"/>
          <a:ext cx="1790700" cy="1314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285750</xdr:colOff>
      <xdr:row>29</xdr:row>
      <xdr:rowOff>9525</xdr:rowOff>
    </xdr:from>
    <xdr:to>
      <xdr:col>3</xdr:col>
      <xdr:colOff>1257300</xdr:colOff>
      <xdr:row>30</xdr:row>
      <xdr:rowOff>114300</xdr:rowOff>
    </xdr:to>
    <xdr:pic>
      <xdr:nvPicPr>
        <xdr:cNvPr id="11288" name="Picture 28" descr="Insight Picture 28"/>
        <xdr:cNvPicPr>
          <a:picLocks noChangeAspect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4181475" y="33375600"/>
          <a:ext cx="971550" cy="1323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4</xdr:col>
      <xdr:colOff>85725</xdr:colOff>
      <xdr:row>29</xdr:row>
      <xdr:rowOff>28575</xdr:rowOff>
    </xdr:to>
    <xdr:pic>
      <xdr:nvPicPr>
        <xdr:cNvPr id="11289" name="Picture 27" descr="Insight Picture 27"/>
        <xdr:cNvPicPr>
          <a:picLocks noChangeAspect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3895725" y="32146875"/>
          <a:ext cx="1657350" cy="1247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838200</xdr:colOff>
      <xdr:row>31</xdr:row>
      <xdr:rowOff>104775</xdr:rowOff>
    </xdr:to>
    <xdr:pic>
      <xdr:nvPicPr>
        <xdr:cNvPr id="11290" name="Picture 29" descr="Insight Picture 29"/>
        <xdr:cNvPicPr>
          <a:picLocks noChangeAspect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3895725" y="34585275"/>
          <a:ext cx="838200" cy="1323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1333500</xdr:colOff>
      <xdr:row>32</xdr:row>
      <xdr:rowOff>9525</xdr:rowOff>
    </xdr:to>
    <xdr:pic>
      <xdr:nvPicPr>
        <xdr:cNvPr id="11291" name="Picture 30" descr="Insight Picture 30"/>
        <xdr:cNvPicPr>
          <a:picLocks noChangeAspect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3895725" y="35804475"/>
          <a:ext cx="1333500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971550</xdr:colOff>
      <xdr:row>33</xdr:row>
      <xdr:rowOff>1200150</xdr:rowOff>
    </xdr:to>
    <xdr:pic>
      <xdr:nvPicPr>
        <xdr:cNvPr id="11292" name="Picture 31" descr="Insight Picture 31"/>
        <xdr:cNvPicPr>
          <a:picLocks noChangeAspect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3895725" y="38242875"/>
          <a:ext cx="971550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4</xdr:col>
      <xdr:colOff>9525</xdr:colOff>
      <xdr:row>34</xdr:row>
      <xdr:rowOff>1200150</xdr:rowOff>
    </xdr:to>
    <xdr:pic>
      <xdr:nvPicPr>
        <xdr:cNvPr id="11293" name="Picture 32" descr="Insight Picture 32"/>
        <xdr:cNvPicPr>
          <a:picLocks noChangeAspect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895725" y="39462075"/>
          <a:ext cx="1581150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38100</xdr:colOff>
      <xdr:row>33</xdr:row>
      <xdr:rowOff>9525</xdr:rowOff>
    </xdr:to>
    <xdr:pic>
      <xdr:nvPicPr>
        <xdr:cNvPr id="11294" name="Picture 33" descr="Insight Picture 33"/>
        <xdr:cNvPicPr>
          <a:picLocks noChangeAspect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895725" y="37023675"/>
          <a:ext cx="1609725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27214</xdr:colOff>
      <xdr:row>35</xdr:row>
      <xdr:rowOff>1211036</xdr:rowOff>
    </xdr:from>
    <xdr:to>
      <xdr:col>4</xdr:col>
      <xdr:colOff>224858</xdr:colOff>
      <xdr:row>37</xdr:row>
      <xdr:rowOff>53068</xdr:rowOff>
    </xdr:to>
    <xdr:pic>
      <xdr:nvPicPr>
        <xdr:cNvPr id="11295" name="Picture 35" descr="Insight Picture 35"/>
        <xdr:cNvPicPr>
          <a:picLocks noChangeAspect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918857" y="42073286"/>
          <a:ext cx="1767568" cy="1291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1600200</xdr:colOff>
      <xdr:row>35</xdr:row>
      <xdr:rowOff>0</xdr:rowOff>
    </xdr:from>
    <xdr:to>
      <xdr:col>4</xdr:col>
      <xdr:colOff>85725</xdr:colOff>
      <xdr:row>36</xdr:row>
      <xdr:rowOff>47625</xdr:rowOff>
    </xdr:to>
    <xdr:pic>
      <xdr:nvPicPr>
        <xdr:cNvPr id="11296" name="Picture 34" descr="Insight Picture 34"/>
        <xdr:cNvPicPr>
          <a:picLocks noChangeAspect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886200" y="40681275"/>
          <a:ext cx="166687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66675</xdr:colOff>
      <xdr:row>27</xdr:row>
      <xdr:rowOff>0</xdr:rowOff>
    </xdr:to>
    <xdr:pic>
      <xdr:nvPicPr>
        <xdr:cNvPr id="11297" name="Picture 25" descr="Insight Picture 25"/>
        <xdr:cNvPicPr>
          <a:picLocks noChangeAspect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895725" y="29708475"/>
          <a:ext cx="1638300" cy="1219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1000125</xdr:colOff>
      <xdr:row>26</xdr:row>
      <xdr:rowOff>0</xdr:rowOff>
    </xdr:to>
    <xdr:pic>
      <xdr:nvPicPr>
        <xdr:cNvPr id="11298" name="Picture 24" descr="Insight Picture 24"/>
        <xdr:cNvPicPr>
          <a:picLocks noChangeAspect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3895725" y="28489275"/>
          <a:ext cx="1000125" cy="1219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1123950</xdr:colOff>
      <xdr:row>20</xdr:row>
      <xdr:rowOff>1143000</xdr:rowOff>
    </xdr:to>
    <xdr:pic>
      <xdr:nvPicPr>
        <xdr:cNvPr id="11299" name="Picture 19" descr="Insight Picture 19"/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3895725" y="22393275"/>
          <a:ext cx="1123950" cy="1143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406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8" sqref="F8"/>
    </sheetView>
  </sheetViews>
  <sheetFormatPr defaultColWidth="8.85546875" defaultRowHeight="15" x14ac:dyDescent="0.25"/>
  <cols>
    <col min="1" max="1" width="21.5703125" style="5" bestFit="1" customWidth="1"/>
    <col min="2" max="2" width="8.5703125" style="5" customWidth="1"/>
    <col min="3" max="3" width="14.5703125" style="5" customWidth="1"/>
    <col min="4" max="4" width="15.5703125" style="5" customWidth="1"/>
    <col min="5" max="5" width="23.5703125" style="1" customWidth="1"/>
    <col min="6" max="6" width="30.42578125" style="1" customWidth="1"/>
    <col min="7" max="7" width="22.28515625" style="5" customWidth="1"/>
    <col min="8" max="8" width="32.7109375" style="5" customWidth="1"/>
    <col min="9" max="9" width="18.42578125" style="5" customWidth="1"/>
    <col min="10" max="10" width="60.5703125" style="5" customWidth="1"/>
    <col min="11" max="11" width="32" style="5" customWidth="1"/>
    <col min="12" max="13" width="13.7109375" style="35" hidden="1" customWidth="1"/>
    <col min="14" max="14" width="13.7109375" style="42" customWidth="1"/>
    <col min="15" max="15" width="13.7109375" style="50" customWidth="1"/>
    <col min="16" max="16" width="15.140625" style="55" hidden="1" customWidth="1"/>
    <col min="17" max="17" width="13.7109375" style="55" hidden="1" customWidth="1"/>
    <col min="18" max="20" width="13.7109375" style="54" hidden="1" customWidth="1"/>
    <col min="21" max="21" width="8.85546875" style="54" hidden="1" customWidth="1"/>
    <col min="22" max="23" width="8.85546875" style="45" hidden="1" customWidth="1"/>
    <col min="24" max="31" width="8.85546875" style="54" hidden="1" customWidth="1"/>
    <col min="32" max="37" width="8.85546875" style="41" customWidth="1"/>
    <col min="38" max="43" width="8.85546875" style="45" hidden="1" customWidth="1"/>
    <col min="44" max="45" width="8.85546875" style="48" customWidth="1"/>
    <col min="46" max="47" width="11.7109375" style="114" customWidth="1"/>
    <col min="48" max="49" width="11.7109375" style="48" customWidth="1"/>
    <col min="50" max="50" width="11.7109375" style="45" bestFit="1" customWidth="1"/>
    <col min="51" max="55" width="8.85546875" style="45"/>
    <col min="56" max="56" width="8.85546875" style="73"/>
    <col min="57" max="57" width="8.85546875" style="114"/>
    <col min="58" max="58" width="39.5703125" style="48" bestFit="1" customWidth="1"/>
    <col min="59" max="59" width="39.5703125" style="48" customWidth="1"/>
    <col min="60" max="60" width="17.85546875" style="48" bestFit="1" customWidth="1"/>
    <col min="61" max="61" width="47.140625" style="114" bestFit="1" customWidth="1"/>
    <col min="62" max="62" width="35.85546875" style="55" bestFit="1" customWidth="1"/>
    <col min="63" max="64" width="8.85546875" style="55"/>
    <col min="65" max="65" width="32.5703125" style="196" bestFit="1" customWidth="1"/>
    <col min="66" max="66" width="28.7109375" style="55" bestFit="1" customWidth="1"/>
    <col min="67" max="68" width="8.85546875" style="55"/>
    <col min="69" max="69" width="38.28515625" style="196" bestFit="1" customWidth="1"/>
    <col min="70" max="70" width="32.140625" style="55" bestFit="1" customWidth="1"/>
    <col min="71" max="71" width="13.5703125" style="55" bestFit="1" customWidth="1"/>
    <col min="72" max="72" width="8.85546875" style="55"/>
    <col min="73" max="73" width="39.140625" style="196" bestFit="1" customWidth="1"/>
    <col min="74" max="74" width="68.28515625" style="196" bestFit="1" customWidth="1"/>
    <col min="75" max="75" width="29.28515625" style="55" customWidth="1"/>
    <col min="76" max="76" width="24.28515625" style="48" bestFit="1" customWidth="1"/>
    <col min="77" max="77" width="9.5703125" style="48" bestFit="1" customWidth="1"/>
    <col min="78" max="78" width="29.7109375" style="48" bestFit="1" customWidth="1"/>
    <col min="79" max="79" width="37.85546875" style="41" customWidth="1"/>
    <col min="80" max="16384" width="8.85546875" style="1"/>
  </cols>
  <sheetData>
    <row r="1" spans="1:79" x14ac:dyDescent="0.25"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108"/>
      <c r="AU1" s="108"/>
      <c r="AV1" s="71"/>
      <c r="AW1" s="71"/>
      <c r="AX1" s="206" t="s">
        <v>797</v>
      </c>
      <c r="AY1" s="205"/>
      <c r="AZ1" s="205"/>
      <c r="BA1" s="205"/>
      <c r="BB1" s="205"/>
      <c r="BC1" s="205"/>
      <c r="BD1" s="205"/>
      <c r="BE1" s="207"/>
      <c r="BF1" s="206" t="s">
        <v>1740</v>
      </c>
      <c r="BG1" s="205"/>
      <c r="BH1" s="205"/>
      <c r="BI1" s="207"/>
      <c r="BJ1" s="208" t="s">
        <v>2372</v>
      </c>
      <c r="BK1" s="208"/>
      <c r="BL1" s="208"/>
      <c r="BM1" s="208"/>
      <c r="BN1" s="208"/>
      <c r="BO1" s="208"/>
      <c r="BP1" s="208"/>
      <c r="BQ1" s="208"/>
      <c r="BR1" s="208"/>
      <c r="BS1" s="208"/>
      <c r="BT1" s="208"/>
      <c r="BU1" s="208"/>
      <c r="BV1" s="208"/>
      <c r="BW1" s="208"/>
      <c r="BX1" s="209" t="s">
        <v>2377</v>
      </c>
      <c r="BY1" s="209"/>
      <c r="BZ1" s="209"/>
      <c r="CA1" s="210"/>
    </row>
    <row r="2" spans="1:79" s="2" customFormat="1" x14ac:dyDescent="0.25">
      <c r="A2" s="3" t="s">
        <v>1773</v>
      </c>
      <c r="B2" s="3" t="s">
        <v>1774</v>
      </c>
      <c r="C2" s="3" t="s">
        <v>789</v>
      </c>
      <c r="D2" s="3" t="s">
        <v>790</v>
      </c>
      <c r="E2" s="2" t="s">
        <v>349</v>
      </c>
      <c r="F2" s="2" t="s">
        <v>350</v>
      </c>
      <c r="G2" s="3" t="s">
        <v>791</v>
      </c>
      <c r="H2" s="3" t="s">
        <v>792</v>
      </c>
      <c r="I2" s="3" t="s">
        <v>384</v>
      </c>
      <c r="J2" s="6" t="s">
        <v>878</v>
      </c>
      <c r="K2" s="6" t="s">
        <v>1199</v>
      </c>
      <c r="L2" s="31" t="s">
        <v>1768</v>
      </c>
      <c r="M2" s="31" t="s">
        <v>1769</v>
      </c>
      <c r="N2" s="38" t="s">
        <v>1770</v>
      </c>
      <c r="O2" s="46" t="s">
        <v>1771</v>
      </c>
      <c r="P2" s="51" t="s">
        <v>2067</v>
      </c>
      <c r="Q2" s="51">
        <v>6.25</v>
      </c>
      <c r="R2" s="52">
        <f>Q2/4</f>
        <v>1.5625</v>
      </c>
      <c r="S2" s="52">
        <f>R2/4</f>
        <v>0.390625</v>
      </c>
      <c r="T2" s="52">
        <f>S2/4</f>
        <v>9.765625E-2</v>
      </c>
      <c r="U2" s="52">
        <v>0</v>
      </c>
      <c r="V2" s="44" t="s">
        <v>794</v>
      </c>
      <c r="W2" s="44" t="s">
        <v>795</v>
      </c>
      <c r="X2" s="51" t="s">
        <v>2068</v>
      </c>
      <c r="Y2" s="51">
        <v>6.25</v>
      </c>
      <c r="Z2" s="52">
        <f>Y2/4</f>
        <v>1.5625</v>
      </c>
      <c r="AA2" s="52">
        <f>Z2/4</f>
        <v>0.390625</v>
      </c>
      <c r="AB2" s="52">
        <f>AA2/4</f>
        <v>9.765625E-2</v>
      </c>
      <c r="AC2" s="52">
        <v>0</v>
      </c>
      <c r="AD2" s="52" t="s">
        <v>794</v>
      </c>
      <c r="AE2" s="52" t="s">
        <v>795</v>
      </c>
      <c r="AF2" s="39" t="s">
        <v>2069</v>
      </c>
      <c r="AG2" s="39">
        <v>6.25</v>
      </c>
      <c r="AH2" s="39">
        <f>AG2/4</f>
        <v>1.5625</v>
      </c>
      <c r="AI2" s="39">
        <f>AH2/4</f>
        <v>0.390625</v>
      </c>
      <c r="AJ2" s="39">
        <f>AI2/4</f>
        <v>9.765625E-2</v>
      </c>
      <c r="AK2" s="39">
        <v>0</v>
      </c>
      <c r="AL2" s="44" t="s">
        <v>2325</v>
      </c>
      <c r="AM2" s="44">
        <v>6.25</v>
      </c>
      <c r="AN2" s="44">
        <f>AM2/4</f>
        <v>1.5625</v>
      </c>
      <c r="AO2" s="44">
        <f>AN2/4</f>
        <v>0.390625</v>
      </c>
      <c r="AP2" s="44">
        <f>AO2/4</f>
        <v>9.765625E-2</v>
      </c>
      <c r="AQ2" s="44">
        <v>0</v>
      </c>
      <c r="AR2" s="47" t="s">
        <v>2326</v>
      </c>
      <c r="AS2" s="47" t="s">
        <v>2327</v>
      </c>
      <c r="AT2" s="118" t="s">
        <v>2070</v>
      </c>
      <c r="AU2" s="118" t="s">
        <v>2071</v>
      </c>
      <c r="AV2" s="46" t="s">
        <v>2338</v>
      </c>
      <c r="AW2" s="46" t="s">
        <v>2339</v>
      </c>
      <c r="AX2" s="43" t="s">
        <v>1201</v>
      </c>
      <c r="AY2" s="43" t="s">
        <v>1611</v>
      </c>
      <c r="AZ2" s="44" t="s">
        <v>1609</v>
      </c>
      <c r="BA2" s="44" t="s">
        <v>1610</v>
      </c>
      <c r="BB2" s="44" t="s">
        <v>1612</v>
      </c>
      <c r="BC2" s="44" t="s">
        <v>1613</v>
      </c>
      <c r="BD2" s="72" t="s">
        <v>1614</v>
      </c>
      <c r="BE2" s="113" t="s">
        <v>1615</v>
      </c>
      <c r="BF2" s="47" t="s">
        <v>1741</v>
      </c>
      <c r="BG2" s="47" t="s">
        <v>2336</v>
      </c>
      <c r="BH2" s="47" t="s">
        <v>1742</v>
      </c>
      <c r="BI2" s="113" t="s">
        <v>1743</v>
      </c>
      <c r="BJ2" s="51" t="s">
        <v>2369</v>
      </c>
      <c r="BK2" s="51" t="s">
        <v>1771</v>
      </c>
      <c r="BL2" s="51" t="s">
        <v>2355</v>
      </c>
      <c r="BM2" s="43" t="s">
        <v>2358</v>
      </c>
      <c r="BN2" s="51" t="s">
        <v>2361</v>
      </c>
      <c r="BO2" s="51" t="s">
        <v>1771</v>
      </c>
      <c r="BP2" s="51" t="s">
        <v>2362</v>
      </c>
      <c r="BQ2" s="43" t="s">
        <v>2363</v>
      </c>
      <c r="BR2" s="51" t="s">
        <v>2367</v>
      </c>
      <c r="BS2" s="51" t="s">
        <v>1771</v>
      </c>
      <c r="BT2" s="51" t="s">
        <v>2366</v>
      </c>
      <c r="BU2" s="43" t="s">
        <v>2370</v>
      </c>
      <c r="BV2" s="43" t="s">
        <v>2365</v>
      </c>
      <c r="BW2" s="51" t="s">
        <v>2368</v>
      </c>
      <c r="BX2" s="199" t="s">
        <v>2373</v>
      </c>
      <c r="BY2" s="199" t="s">
        <v>2374</v>
      </c>
      <c r="BZ2" s="199" t="s">
        <v>2375</v>
      </c>
      <c r="CA2" s="197" t="s">
        <v>2376</v>
      </c>
    </row>
    <row r="3" spans="1:79" ht="84" customHeight="1" x14ac:dyDescent="0.35">
      <c r="A3" s="5" t="s">
        <v>1775</v>
      </c>
      <c r="B3" s="5" t="s">
        <v>1776</v>
      </c>
      <c r="C3" s="5" t="s">
        <v>216</v>
      </c>
      <c r="D3" s="5" t="s">
        <v>1777</v>
      </c>
      <c r="E3" s="1" t="s">
        <v>325</v>
      </c>
      <c r="G3" s="4">
        <v>320.43699400000003</v>
      </c>
      <c r="H3" s="4">
        <v>320.43699400000003</v>
      </c>
      <c r="I3" t="s">
        <v>385</v>
      </c>
      <c r="J3" s="10" t="s">
        <v>798</v>
      </c>
      <c r="K3" s="10" t="s">
        <v>798</v>
      </c>
      <c r="L3" s="32">
        <v>4.4171985219999996</v>
      </c>
      <c r="M3" s="32">
        <v>4.6149884109999997</v>
      </c>
      <c r="N3" s="39">
        <f t="shared" ref="N3:N66" si="0">AVERAGE(L3:M3)</f>
        <v>4.5160934664999992</v>
      </c>
      <c r="O3" s="47">
        <f t="shared" ref="O3:O66" si="1">STDEV(L3:M3)</f>
        <v>0.13985857176203456</v>
      </c>
      <c r="P3" s="53">
        <v>104.93528183716074</v>
      </c>
      <c r="Q3" s="53">
        <v>111.34864300626303</v>
      </c>
      <c r="R3" s="53">
        <v>104.63465553235906</v>
      </c>
      <c r="S3" s="53">
        <v>90.605427974947801</v>
      </c>
      <c r="T3" s="53">
        <v>100.47599164926933</v>
      </c>
      <c r="U3" s="54">
        <v>100</v>
      </c>
      <c r="V3" s="67">
        <v>68.8</v>
      </c>
      <c r="W3" s="45">
        <v>96.2</v>
      </c>
      <c r="X3" s="68">
        <v>102.39876854662846</v>
      </c>
      <c r="Y3" s="68">
        <v>94.702184974558506</v>
      </c>
      <c r="Z3" s="68">
        <v>124.35968700560139</v>
      </c>
      <c r="AA3" s="68">
        <v>145.39701543592594</v>
      </c>
      <c r="AB3" s="68">
        <v>153.40146235087866</v>
      </c>
      <c r="AC3" s="54">
        <v>100</v>
      </c>
      <c r="AD3" s="54">
        <v>56.3</v>
      </c>
      <c r="AE3" s="54">
        <v>94.8</v>
      </c>
      <c r="AF3" s="41">
        <f t="shared" ref="AF3:AK3" si="2">AVERAGE(P3,X3)</f>
        <v>103.6670251918946</v>
      </c>
      <c r="AG3" s="41">
        <f t="shared" si="2"/>
        <v>103.02541399041077</v>
      </c>
      <c r="AH3" s="41">
        <f t="shared" si="2"/>
        <v>114.49717126898022</v>
      </c>
      <c r="AI3" s="41">
        <f t="shared" si="2"/>
        <v>118.00122170543688</v>
      </c>
      <c r="AJ3" s="41">
        <f t="shared" si="2"/>
        <v>126.938727000074</v>
      </c>
      <c r="AK3" s="41">
        <f t="shared" si="2"/>
        <v>100</v>
      </c>
      <c r="AL3" s="45">
        <f t="shared" ref="AL3:AQ3" si="3">STDEV(P3,X3)</f>
        <v>1.7935857483051814</v>
      </c>
      <c r="AM3" s="45">
        <f t="shared" si="3"/>
        <v>11.770823356955539</v>
      </c>
      <c r="AN3" s="45">
        <f t="shared" si="3"/>
        <v>13.947703513847724</v>
      </c>
      <c r="AO3" s="45">
        <f t="shared" si="3"/>
        <v>38.743503045633439</v>
      </c>
      <c r="AP3" s="45">
        <f t="shared" si="3"/>
        <v>37.423959230597838</v>
      </c>
      <c r="AQ3" s="45">
        <f t="shared" si="3"/>
        <v>0</v>
      </c>
      <c r="AR3" s="48">
        <f>AVERAGE(AL3:AP3)</f>
        <v>20.735914979067946</v>
      </c>
      <c r="AS3" s="48">
        <f>MEDIAN(AL3:AP3)</f>
        <v>13.947703513847724</v>
      </c>
      <c r="AT3" s="114">
        <f>AVERAGE(V3,AD3)</f>
        <v>62.55</v>
      </c>
      <c r="AU3" s="114">
        <f>AVERAGE(W3,AE3)</f>
        <v>95.5</v>
      </c>
      <c r="AV3" s="48">
        <f>STDEV(V3,AD3)</f>
        <v>8.8388347648318444</v>
      </c>
      <c r="AW3" s="48">
        <f>STDEV(W3,AE3)</f>
        <v>0.98994949366117058</v>
      </c>
    </row>
    <row r="4" spans="1:79" ht="84" customHeight="1" x14ac:dyDescent="0.35">
      <c r="A4" s="5" t="s">
        <v>1775</v>
      </c>
      <c r="B4" s="5" t="s">
        <v>1778</v>
      </c>
      <c r="C4" s="5" t="s">
        <v>1779</v>
      </c>
      <c r="D4" s="5" t="s">
        <v>1780</v>
      </c>
      <c r="E4" s="1" t="s">
        <v>326</v>
      </c>
      <c r="G4" s="4">
        <v>393.82303999999999</v>
      </c>
      <c r="H4" s="4">
        <v>393.82303999999999</v>
      </c>
      <c r="I4" t="s">
        <v>386</v>
      </c>
      <c r="J4" s="10" t="s">
        <v>799</v>
      </c>
      <c r="K4" s="10" t="s">
        <v>799</v>
      </c>
      <c r="L4" s="33">
        <v>62.008733620000001</v>
      </c>
      <c r="M4" s="33">
        <v>40.401751220000001</v>
      </c>
      <c r="N4" s="40">
        <f t="shared" si="0"/>
        <v>51.205242420000005</v>
      </c>
      <c r="O4" s="47">
        <f t="shared" si="1"/>
        <v>15.278443776018385</v>
      </c>
      <c r="Q4" s="56"/>
      <c r="U4" s="54">
        <v>100</v>
      </c>
      <c r="BF4" s="119"/>
      <c r="BG4" s="119"/>
    </row>
    <row r="5" spans="1:79" ht="84" customHeight="1" x14ac:dyDescent="0.25">
      <c r="A5" s="5" t="s">
        <v>1775</v>
      </c>
      <c r="B5" s="5" t="s">
        <v>1781</v>
      </c>
      <c r="C5" s="5" t="s">
        <v>1782</v>
      </c>
      <c r="D5" s="5" t="s">
        <v>1783</v>
      </c>
      <c r="E5" s="1" t="s">
        <v>327</v>
      </c>
      <c r="G5" s="4">
        <v>456.98818999999997</v>
      </c>
      <c r="H5" s="4">
        <v>456.98818999999997</v>
      </c>
      <c r="I5" t="s">
        <v>387</v>
      </c>
      <c r="J5" t="s">
        <v>800</v>
      </c>
      <c r="K5" s="1" t="s">
        <v>800</v>
      </c>
      <c r="L5" s="33">
        <v>127.61168960000001</v>
      </c>
      <c r="M5" s="33">
        <v>77.857326810000004</v>
      </c>
      <c r="N5" s="40">
        <f t="shared" si="0"/>
        <v>102.734508205</v>
      </c>
      <c r="O5" s="47">
        <f t="shared" si="1"/>
        <v>35.181647322424674</v>
      </c>
      <c r="Q5" s="56"/>
      <c r="U5" s="54">
        <v>100</v>
      </c>
      <c r="BF5" s="119"/>
      <c r="BG5" s="119"/>
    </row>
    <row r="6" spans="1:79" ht="84" customHeight="1" x14ac:dyDescent="0.25">
      <c r="A6" s="5" t="s">
        <v>1775</v>
      </c>
      <c r="B6" s="5" t="s">
        <v>1784</v>
      </c>
      <c r="C6" s="5" t="s">
        <v>1785</v>
      </c>
      <c r="D6" s="5" t="s">
        <v>1786</v>
      </c>
      <c r="E6" s="1" t="s">
        <v>328</v>
      </c>
      <c r="F6" s="1" t="s">
        <v>355</v>
      </c>
      <c r="G6" s="4">
        <v>669.55473999999992</v>
      </c>
      <c r="H6" s="4">
        <v>555.50473999999997</v>
      </c>
      <c r="I6" t="s">
        <v>388</v>
      </c>
      <c r="J6" t="s">
        <v>801</v>
      </c>
      <c r="K6" s="1" t="s">
        <v>801</v>
      </c>
      <c r="L6" s="34">
        <v>116.07322809999999</v>
      </c>
      <c r="M6" s="34">
        <v>84.347154259999996</v>
      </c>
      <c r="N6" s="40">
        <f t="shared" si="0"/>
        <v>100.21019118</v>
      </c>
      <c r="O6" s="47">
        <f t="shared" si="1"/>
        <v>22.433721952689112</v>
      </c>
      <c r="Q6" s="56"/>
      <c r="U6" s="54">
        <v>100</v>
      </c>
      <c r="BF6" s="119"/>
      <c r="BG6" s="119"/>
    </row>
    <row r="7" spans="1:79" ht="84" customHeight="1" x14ac:dyDescent="0.35">
      <c r="A7" s="5" t="s">
        <v>1775</v>
      </c>
      <c r="B7" s="5" t="s">
        <v>1787</v>
      </c>
      <c r="C7" s="5" t="s">
        <v>1788</v>
      </c>
      <c r="D7" s="5" t="s">
        <v>1789</v>
      </c>
      <c r="E7" s="1" t="s">
        <v>338</v>
      </c>
      <c r="G7" s="4">
        <v>354.37815999999998</v>
      </c>
      <c r="H7" s="4">
        <v>354.37815999999998</v>
      </c>
      <c r="I7" t="s">
        <v>389</v>
      </c>
      <c r="J7" s="10" t="s">
        <v>802</v>
      </c>
      <c r="K7" s="10" t="s">
        <v>802</v>
      </c>
      <c r="L7" s="33">
        <v>92.895532419999995</v>
      </c>
      <c r="M7" s="33">
        <v>82.431109969999994</v>
      </c>
      <c r="N7" s="40">
        <f t="shared" si="0"/>
        <v>87.663321194999995</v>
      </c>
      <c r="O7" s="47">
        <f t="shared" si="1"/>
        <v>7.3994640755957466</v>
      </c>
      <c r="Q7" s="56"/>
      <c r="U7" s="54">
        <v>100</v>
      </c>
      <c r="BF7" s="119"/>
      <c r="BG7" s="119"/>
    </row>
    <row r="8" spans="1:79" ht="84" customHeight="1" x14ac:dyDescent="0.35">
      <c r="A8" s="5" t="s">
        <v>1775</v>
      </c>
      <c r="B8" s="5" t="s">
        <v>1790</v>
      </c>
      <c r="C8" s="5" t="s">
        <v>1791</v>
      </c>
      <c r="D8" s="5" t="s">
        <v>1792</v>
      </c>
      <c r="E8" s="1" t="s">
        <v>329</v>
      </c>
      <c r="G8" s="4">
        <v>385.81598000000002</v>
      </c>
      <c r="H8" s="4">
        <v>385.81598000000002</v>
      </c>
      <c r="I8" t="s">
        <v>390</v>
      </c>
      <c r="J8" s="10" t="s">
        <v>803</v>
      </c>
      <c r="K8" s="10" t="s">
        <v>803</v>
      </c>
      <c r="L8" s="32">
        <v>21.73136268</v>
      </c>
      <c r="M8" s="32">
        <v>17.3474118</v>
      </c>
      <c r="N8" s="39">
        <f t="shared" si="0"/>
        <v>19.53938724</v>
      </c>
      <c r="O8" s="47">
        <f t="shared" si="1"/>
        <v>3.0999213956367315</v>
      </c>
      <c r="P8" s="57">
        <v>-8.3261058109280093</v>
      </c>
      <c r="Q8" s="57">
        <v>9.2512286788089124</v>
      </c>
      <c r="R8" s="53">
        <v>49.031511997687197</v>
      </c>
      <c r="S8" s="53">
        <v>82.335935241399255</v>
      </c>
      <c r="T8" s="53">
        <v>75.39751373229258</v>
      </c>
      <c r="U8" s="54">
        <v>100</v>
      </c>
      <c r="V8" s="45">
        <v>1.5</v>
      </c>
      <c r="W8" s="45">
        <v>5.9</v>
      </c>
      <c r="X8" s="53">
        <v>82.948527854268164</v>
      </c>
      <c r="Y8" s="53">
        <v>105.6555814446092</v>
      </c>
      <c r="Z8" s="53">
        <v>79.389959754289336</v>
      </c>
      <c r="AA8" s="53">
        <v>92.268587163736498</v>
      </c>
      <c r="AB8" s="53">
        <v>90.687001341523683</v>
      </c>
      <c r="AC8" s="54">
        <v>100</v>
      </c>
      <c r="AD8" s="54">
        <v>61.3</v>
      </c>
      <c r="AE8" s="54">
        <v>100</v>
      </c>
      <c r="AF8" s="41">
        <f t="shared" ref="AF8:AK8" si="4">AVERAGE(P8,X8)</f>
        <v>37.311211021670076</v>
      </c>
      <c r="AG8" s="41">
        <f t="shared" si="4"/>
        <v>57.453405061709056</v>
      </c>
      <c r="AH8" s="41">
        <f t="shared" si="4"/>
        <v>64.210735875988263</v>
      </c>
      <c r="AI8" s="41">
        <f t="shared" si="4"/>
        <v>87.302261202567877</v>
      </c>
      <c r="AJ8" s="41">
        <f t="shared" si="4"/>
        <v>83.042257536908124</v>
      </c>
      <c r="AK8" s="41">
        <f t="shared" si="4"/>
        <v>100</v>
      </c>
      <c r="AL8" s="45">
        <f t="shared" ref="AL8:AQ8" si="5">STDEV(P8,X8)</f>
        <v>64.540912414978152</v>
      </c>
      <c r="AM8" s="45">
        <f t="shared" si="5"/>
        <v>68.168171576597487</v>
      </c>
      <c r="AN8" s="45">
        <f t="shared" si="5"/>
        <v>21.466664274990922</v>
      </c>
      <c r="AO8" s="45">
        <f t="shared" si="5"/>
        <v>7.023445529450262</v>
      </c>
      <c r="AP8" s="45">
        <f t="shared" si="5"/>
        <v>10.811300369355006</v>
      </c>
      <c r="AQ8" s="45">
        <f t="shared" si="5"/>
        <v>0</v>
      </c>
      <c r="AR8" s="48">
        <f>AVERAGE(AL8:AP8)</f>
        <v>34.402098833074369</v>
      </c>
      <c r="AS8" s="48">
        <f>MEDIAN(AL8:AP8)</f>
        <v>21.466664274990922</v>
      </c>
      <c r="AT8" s="114">
        <f>AVERAGE(V8,AD8)</f>
        <v>31.4</v>
      </c>
      <c r="AU8" s="114">
        <f>AVERAGE(W8,AE8)</f>
        <v>52.95</v>
      </c>
      <c r="AV8" s="48">
        <f>STDEV(V8,AD8)</f>
        <v>42.284985514955537</v>
      </c>
      <c r="AW8" s="48">
        <f>STDEV(W8,AE8)</f>
        <v>66.538748109654108</v>
      </c>
      <c r="BF8" s="119"/>
      <c r="BG8" s="119"/>
    </row>
    <row r="9" spans="1:79" ht="84" customHeight="1" x14ac:dyDescent="0.35">
      <c r="A9" s="5" t="s">
        <v>1775</v>
      </c>
      <c r="B9" s="5" t="s">
        <v>1793</v>
      </c>
      <c r="C9" s="5" t="s">
        <v>1794</v>
      </c>
      <c r="D9" s="5" t="s">
        <v>1795</v>
      </c>
      <c r="E9" s="1" t="s">
        <v>329</v>
      </c>
      <c r="G9" s="4">
        <v>343.37702999999999</v>
      </c>
      <c r="H9" s="4">
        <v>343.37702999999999</v>
      </c>
      <c r="I9" t="s">
        <v>391</v>
      </c>
      <c r="J9" s="10" t="s">
        <v>804</v>
      </c>
      <c r="K9" s="10" t="s">
        <v>804</v>
      </c>
      <c r="L9" s="33">
        <v>99.798454820000003</v>
      </c>
      <c r="M9" s="33">
        <v>85.27427247</v>
      </c>
      <c r="N9" s="39">
        <f t="shared" si="0"/>
        <v>92.536363644999994</v>
      </c>
      <c r="O9" s="47">
        <f t="shared" si="1"/>
        <v>10.270147830874969</v>
      </c>
      <c r="Q9" s="56"/>
      <c r="U9" s="54">
        <v>100</v>
      </c>
      <c r="BF9" s="119"/>
      <c r="BG9" s="119"/>
    </row>
    <row r="10" spans="1:79" ht="84" customHeight="1" x14ac:dyDescent="0.35">
      <c r="A10" s="5" t="s">
        <v>1775</v>
      </c>
      <c r="B10" s="5" t="s">
        <v>1796</v>
      </c>
      <c r="C10" s="5" t="s">
        <v>1797</v>
      </c>
      <c r="D10" s="5" t="s">
        <v>1798</v>
      </c>
      <c r="E10" s="1" t="s">
        <v>329</v>
      </c>
      <c r="G10" s="4">
        <v>346.21230000000003</v>
      </c>
      <c r="H10" s="4">
        <v>346.21230000000003</v>
      </c>
      <c r="I10" t="s">
        <v>392</v>
      </c>
      <c r="J10" s="10" t="s">
        <v>805</v>
      </c>
      <c r="K10" s="10" t="s">
        <v>805</v>
      </c>
      <c r="L10" s="32">
        <v>6.7349680889999997</v>
      </c>
      <c r="M10" s="32">
        <v>-0.20602626800000001</v>
      </c>
      <c r="N10" s="39">
        <f t="shared" si="0"/>
        <v>3.2644709105</v>
      </c>
      <c r="O10" s="47">
        <f t="shared" si="1"/>
        <v>4.9080241780122593</v>
      </c>
      <c r="P10" s="53">
        <v>93.71189979123173</v>
      </c>
      <c r="Q10" s="53">
        <v>100.82672233820458</v>
      </c>
      <c r="R10" s="53">
        <v>92.208768267223391</v>
      </c>
      <c r="S10" s="53">
        <v>101.02713987473904</v>
      </c>
      <c r="T10" s="53">
        <v>106.33820459290189</v>
      </c>
      <c r="U10" s="54">
        <v>100</v>
      </c>
      <c r="V10" s="45">
        <v>52.2</v>
      </c>
      <c r="W10" s="45">
        <v>96.4</v>
      </c>
      <c r="X10" s="68">
        <v>132.26151280625987</v>
      </c>
      <c r="Y10" s="68">
        <v>113.07136443323213</v>
      </c>
      <c r="Z10" s="68">
        <v>131.03005943472868</v>
      </c>
      <c r="AA10" s="68">
        <v>101.57779963227433</v>
      </c>
      <c r="AB10" s="68">
        <v>143.85769872151192</v>
      </c>
      <c r="AC10" s="54">
        <v>100</v>
      </c>
      <c r="AD10" s="54">
        <v>56.4</v>
      </c>
      <c r="AE10" s="54">
        <v>91</v>
      </c>
      <c r="AF10" s="41">
        <f t="shared" ref="AF10:AK10" si="6">AVERAGE(P10,X10)</f>
        <v>112.9867062987458</v>
      </c>
      <c r="AG10" s="41">
        <f t="shared" si="6"/>
        <v>106.94904338571835</v>
      </c>
      <c r="AH10" s="41">
        <f t="shared" si="6"/>
        <v>111.61941385097603</v>
      </c>
      <c r="AI10" s="41">
        <f t="shared" si="6"/>
        <v>101.30246975350668</v>
      </c>
      <c r="AJ10" s="41">
        <f t="shared" si="6"/>
        <v>125.09795165720691</v>
      </c>
      <c r="AK10" s="41">
        <f t="shared" si="6"/>
        <v>100</v>
      </c>
      <c r="AL10" s="45">
        <f t="shared" ref="AL10:AQ10" si="7">STDEV(P10,X10)</f>
        <v>27.258692775043606</v>
      </c>
      <c r="AM10" s="45">
        <f t="shared" si="7"/>
        <v>8.6582694585962408</v>
      </c>
      <c r="AN10" s="45">
        <f t="shared" si="7"/>
        <v>27.450798238960449</v>
      </c>
      <c r="AO10" s="45">
        <f t="shared" si="7"/>
        <v>0.3893752486797506</v>
      </c>
      <c r="AP10" s="45">
        <f t="shared" si="7"/>
        <v>26.530288725028988</v>
      </c>
      <c r="AQ10" s="45">
        <f t="shared" si="7"/>
        <v>0</v>
      </c>
      <c r="AR10" s="48">
        <f>AVERAGE(AL10:AP10)</f>
        <v>18.057484889261808</v>
      </c>
      <c r="AS10" s="48">
        <f>MEDIAN(AL10:AP10)</f>
        <v>26.530288725028988</v>
      </c>
      <c r="AT10" s="114">
        <f>AVERAGE(V10,AD10)</f>
        <v>54.3</v>
      </c>
      <c r="AU10" s="114">
        <f>AVERAGE(W10,AE10)</f>
        <v>93.7</v>
      </c>
      <c r="AV10" s="48">
        <f>STDEV(V10,AD10)</f>
        <v>2.9698484809834969</v>
      </c>
      <c r="AW10" s="48">
        <f>STDEV(W10,AE10)</f>
        <v>3.8183766184073606</v>
      </c>
      <c r="BF10" s="119"/>
      <c r="BG10" s="119"/>
    </row>
    <row r="11" spans="1:79" ht="84" customHeight="1" x14ac:dyDescent="0.35">
      <c r="A11" s="5" t="s">
        <v>1775</v>
      </c>
      <c r="B11" s="5" t="s">
        <v>1799</v>
      </c>
      <c r="C11" s="5" t="s">
        <v>1800</v>
      </c>
      <c r="D11" s="5" t="s">
        <v>1801</v>
      </c>
      <c r="E11" s="1" t="s">
        <v>329</v>
      </c>
      <c r="G11" s="4">
        <v>344.83524</v>
      </c>
      <c r="H11" s="4">
        <v>344.83524</v>
      </c>
      <c r="I11" t="s">
        <v>393</v>
      </c>
      <c r="J11" s="10" t="s">
        <v>806</v>
      </c>
      <c r="K11" s="10" t="s">
        <v>806</v>
      </c>
      <c r="L11" s="33">
        <v>104.4843802</v>
      </c>
      <c r="M11" s="33">
        <v>82.987380889999997</v>
      </c>
      <c r="N11" s="40">
        <f t="shared" si="0"/>
        <v>93.735880545000001</v>
      </c>
      <c r="O11" s="47">
        <f t="shared" si="1"/>
        <v>15.200673987263531</v>
      </c>
      <c r="Q11" s="56"/>
      <c r="U11" s="54">
        <v>100</v>
      </c>
      <c r="BF11" s="119"/>
      <c r="BG11" s="119"/>
    </row>
    <row r="12" spans="1:79" ht="84" customHeight="1" x14ac:dyDescent="0.35">
      <c r="A12" s="5" t="s">
        <v>1775</v>
      </c>
      <c r="B12" s="5" t="s">
        <v>1802</v>
      </c>
      <c r="C12" s="5" t="s">
        <v>1803</v>
      </c>
      <c r="D12" s="5" t="s">
        <v>1804</v>
      </c>
      <c r="E12" s="1" t="s">
        <v>329</v>
      </c>
      <c r="G12" s="4">
        <v>344.77226000000002</v>
      </c>
      <c r="H12" s="4">
        <v>344.77226000000002</v>
      </c>
      <c r="I12" t="s">
        <v>394</v>
      </c>
      <c r="J12" s="10" t="s">
        <v>807</v>
      </c>
      <c r="K12" s="10" t="s">
        <v>807</v>
      </c>
      <c r="L12" s="33">
        <v>60.144440709999998</v>
      </c>
      <c r="M12" s="33">
        <v>2.5753283539999998</v>
      </c>
      <c r="N12" s="40">
        <f t="shared" si="0"/>
        <v>31.359884531999999</v>
      </c>
      <c r="O12" s="47">
        <f t="shared" si="1"/>
        <v>40.707509733817865</v>
      </c>
      <c r="Q12" s="56"/>
      <c r="U12" s="54">
        <v>100</v>
      </c>
      <c r="BF12" s="119"/>
      <c r="BG12" s="119"/>
    </row>
    <row r="13" spans="1:79" ht="84" customHeight="1" x14ac:dyDescent="0.35">
      <c r="A13" s="5" t="s">
        <v>1775</v>
      </c>
      <c r="B13" s="5" t="s">
        <v>1805</v>
      </c>
      <c r="C13" s="5" t="s">
        <v>1806</v>
      </c>
      <c r="D13" s="5" t="s">
        <v>1807</v>
      </c>
      <c r="E13" s="1" t="s">
        <v>330</v>
      </c>
      <c r="G13" s="4">
        <v>327.305992</v>
      </c>
      <c r="H13" s="4">
        <v>327.305992</v>
      </c>
      <c r="I13" t="s">
        <v>395</v>
      </c>
      <c r="J13" s="11" t="s">
        <v>808</v>
      </c>
      <c r="K13" s="11" t="s">
        <v>808</v>
      </c>
      <c r="L13" s="33">
        <v>73.597581460000001</v>
      </c>
      <c r="M13" s="33">
        <v>97.883080090000007</v>
      </c>
      <c r="N13" s="40">
        <f t="shared" si="0"/>
        <v>85.740330775000004</v>
      </c>
      <c r="O13" s="47">
        <f t="shared" si="1"/>
        <v>17.172440765769576</v>
      </c>
      <c r="Q13" s="56"/>
      <c r="U13" s="54">
        <v>100</v>
      </c>
      <c r="BF13" s="119"/>
      <c r="BG13" s="119"/>
    </row>
    <row r="14" spans="1:79" ht="84" customHeight="1" x14ac:dyDescent="0.35">
      <c r="A14" s="5" t="s">
        <v>1775</v>
      </c>
      <c r="B14" s="5" t="s">
        <v>1808</v>
      </c>
      <c r="C14" s="5" t="s">
        <v>344</v>
      </c>
      <c r="D14" s="5" t="s">
        <v>1809</v>
      </c>
      <c r="E14" s="1" t="s">
        <v>325</v>
      </c>
      <c r="G14" s="4">
        <v>457.28463999999997</v>
      </c>
      <c r="H14" s="4">
        <v>231.25381999999999</v>
      </c>
      <c r="I14" t="s">
        <v>396</v>
      </c>
      <c r="J14" s="10" t="s">
        <v>809</v>
      </c>
      <c r="K14" s="10" t="s">
        <v>809</v>
      </c>
      <c r="L14" s="33">
        <v>81.357070879999995</v>
      </c>
      <c r="M14" s="33">
        <v>112.3461241</v>
      </c>
      <c r="N14" s="40">
        <f t="shared" si="0"/>
        <v>96.851597489999989</v>
      </c>
      <c r="O14" s="47">
        <f t="shared" si="1"/>
        <v>21.912569674412886</v>
      </c>
      <c r="Q14" s="56"/>
      <c r="U14" s="54">
        <v>100</v>
      </c>
      <c r="BF14" s="119"/>
      <c r="BG14" s="119"/>
    </row>
    <row r="15" spans="1:79" ht="84" customHeight="1" x14ac:dyDescent="0.35">
      <c r="A15" s="5" t="s">
        <v>1775</v>
      </c>
      <c r="B15" s="5" t="s">
        <v>1810</v>
      </c>
      <c r="C15" s="5" t="s">
        <v>1811</v>
      </c>
      <c r="D15" s="5" t="s">
        <v>1812</v>
      </c>
      <c r="E15" s="1" t="s">
        <v>329</v>
      </c>
      <c r="G15" s="4">
        <v>349.81684000000001</v>
      </c>
      <c r="H15" s="4">
        <v>349.81684000000001</v>
      </c>
      <c r="I15" t="s">
        <v>397</v>
      </c>
      <c r="J15" s="10" t="s">
        <v>810</v>
      </c>
      <c r="K15" s="10" t="s">
        <v>810</v>
      </c>
      <c r="L15" s="33">
        <v>82.71750084</v>
      </c>
      <c r="M15" s="33">
        <v>134.2879217</v>
      </c>
      <c r="N15" s="40">
        <f t="shared" si="0"/>
        <v>108.50271126999999</v>
      </c>
      <c r="O15" s="47">
        <f t="shared" si="1"/>
        <v>36.465794298750211</v>
      </c>
      <c r="Q15" s="56"/>
      <c r="U15" s="54">
        <v>100</v>
      </c>
      <c r="BF15" s="119"/>
      <c r="BG15" s="119"/>
    </row>
    <row r="16" spans="1:79" ht="84" customHeight="1" x14ac:dyDescent="0.35">
      <c r="A16" s="5" t="s">
        <v>1775</v>
      </c>
      <c r="B16" s="5" t="s">
        <v>1813</v>
      </c>
      <c r="C16" s="5" t="s">
        <v>1814</v>
      </c>
      <c r="D16" s="5" t="s">
        <v>1815</v>
      </c>
      <c r="E16" s="1" t="s">
        <v>338</v>
      </c>
      <c r="G16" s="4">
        <v>313.78143</v>
      </c>
      <c r="H16" s="4">
        <v>313.78143</v>
      </c>
      <c r="I16" t="s">
        <v>398</v>
      </c>
      <c r="J16" s="10" t="s">
        <v>811</v>
      </c>
      <c r="K16" s="10" t="s">
        <v>811</v>
      </c>
      <c r="L16" s="33">
        <v>101.1588848</v>
      </c>
      <c r="M16" s="33">
        <v>77.301055880000007</v>
      </c>
      <c r="N16" s="40">
        <f t="shared" si="0"/>
        <v>89.229970339999994</v>
      </c>
      <c r="O16" s="47">
        <f t="shared" si="1"/>
        <v>16.870032613720628</v>
      </c>
      <c r="Q16" s="56"/>
      <c r="U16" s="54">
        <v>100</v>
      </c>
      <c r="BF16" s="119"/>
      <c r="BG16" s="119"/>
    </row>
    <row r="17" spans="1:79" ht="84" customHeight="1" x14ac:dyDescent="0.35">
      <c r="A17" s="5" t="s">
        <v>1775</v>
      </c>
      <c r="B17" s="5" t="s">
        <v>1816</v>
      </c>
      <c r="C17" s="5" t="s">
        <v>1817</v>
      </c>
      <c r="D17" s="5" t="s">
        <v>1818</v>
      </c>
      <c r="E17" s="1" t="s">
        <v>338</v>
      </c>
      <c r="F17" s="1" t="s">
        <v>373</v>
      </c>
      <c r="G17" s="4">
        <v>383.87126999999998</v>
      </c>
      <c r="H17" s="4">
        <v>383.87126999999998</v>
      </c>
      <c r="I17" t="s">
        <v>399</v>
      </c>
      <c r="J17" s="10" t="s">
        <v>812</v>
      </c>
      <c r="K17" s="10" t="s">
        <v>812</v>
      </c>
      <c r="L17" s="33">
        <v>5.7272421900000001</v>
      </c>
      <c r="M17" s="33">
        <v>87.499356169999999</v>
      </c>
      <c r="N17" s="40">
        <f t="shared" si="0"/>
        <v>46.613299179999999</v>
      </c>
      <c r="O17" s="47">
        <f t="shared" si="1"/>
        <v>57.821616307217283</v>
      </c>
      <c r="Q17" s="56"/>
      <c r="U17" s="54">
        <v>100</v>
      </c>
      <c r="BF17" s="119"/>
      <c r="BG17" s="119"/>
    </row>
    <row r="18" spans="1:79" ht="84" customHeight="1" x14ac:dyDescent="0.35">
      <c r="A18" s="5" t="s">
        <v>1775</v>
      </c>
      <c r="B18" s="5" t="s">
        <v>1819</v>
      </c>
      <c r="C18" s="5" t="s">
        <v>1820</v>
      </c>
      <c r="D18" s="5" t="s">
        <v>1821</v>
      </c>
      <c r="E18" s="1" t="s">
        <v>329</v>
      </c>
      <c r="G18" s="4">
        <v>368.42955999999998</v>
      </c>
      <c r="H18" s="4">
        <v>368.42955999999998</v>
      </c>
      <c r="I18" t="s">
        <v>400</v>
      </c>
      <c r="J18" s="10" t="s">
        <v>813</v>
      </c>
      <c r="K18" s="10" t="s">
        <v>813</v>
      </c>
      <c r="L18" s="33">
        <v>76.419213970000001</v>
      </c>
      <c r="M18" s="33">
        <v>87.128508879999998</v>
      </c>
      <c r="N18" s="40">
        <f t="shared" si="0"/>
        <v>81.773861425000007</v>
      </c>
      <c r="O18" s="47">
        <f t="shared" si="1"/>
        <v>7.5726150525875751</v>
      </c>
      <c r="Q18" s="56"/>
      <c r="U18" s="54">
        <v>100</v>
      </c>
      <c r="BF18" s="119"/>
      <c r="BG18" s="119"/>
    </row>
    <row r="19" spans="1:79" ht="84" customHeight="1" x14ac:dyDescent="0.35">
      <c r="A19" s="5" t="s">
        <v>1775</v>
      </c>
      <c r="B19" s="5" t="s">
        <v>1822</v>
      </c>
      <c r="C19" s="5" t="s">
        <v>1823</v>
      </c>
      <c r="D19" s="5" t="s">
        <v>1824</v>
      </c>
      <c r="E19" s="1" t="s">
        <v>329</v>
      </c>
      <c r="G19" s="4">
        <v>431.38623999999999</v>
      </c>
      <c r="H19" s="4">
        <v>431.38623999999999</v>
      </c>
      <c r="I19" t="s">
        <v>401</v>
      </c>
      <c r="J19" s="10" t="s">
        <v>814</v>
      </c>
      <c r="K19" s="10" t="s">
        <v>814</v>
      </c>
      <c r="L19" s="33">
        <v>83.221363789999998</v>
      </c>
      <c r="M19" s="33">
        <v>75.632243110000005</v>
      </c>
      <c r="N19" s="40">
        <f t="shared" si="0"/>
        <v>79.426803449999994</v>
      </c>
      <c r="O19" s="47">
        <f t="shared" si="1"/>
        <v>5.3663186960710583</v>
      </c>
      <c r="Q19" s="56"/>
      <c r="U19" s="54">
        <v>100</v>
      </c>
      <c r="BF19" s="119"/>
      <c r="BG19" s="119"/>
    </row>
    <row r="20" spans="1:79" ht="84" customHeight="1" x14ac:dyDescent="0.35">
      <c r="A20" s="5" t="s">
        <v>1775</v>
      </c>
      <c r="B20" s="5" t="s">
        <v>1825</v>
      </c>
      <c r="C20" s="5" t="s">
        <v>1826</v>
      </c>
      <c r="D20" s="5" t="s">
        <v>1827</v>
      </c>
      <c r="E20" s="1" t="s">
        <v>329</v>
      </c>
      <c r="G20" s="4">
        <v>308.37759999999997</v>
      </c>
      <c r="H20" s="4">
        <v>308.37759999999997</v>
      </c>
      <c r="I20" t="s">
        <v>402</v>
      </c>
      <c r="J20" s="10" t="s">
        <v>815</v>
      </c>
      <c r="K20" s="10" t="s">
        <v>815</v>
      </c>
      <c r="L20" s="32">
        <v>0.73899899199999997</v>
      </c>
      <c r="M20" s="32">
        <v>1.5864022659999999</v>
      </c>
      <c r="N20" s="39">
        <f t="shared" si="0"/>
        <v>1.1627006289999999</v>
      </c>
      <c r="O20" s="47">
        <f t="shared" si="1"/>
        <v>0.59920460144508159</v>
      </c>
      <c r="P20" s="57">
        <v>0.86847599164926803</v>
      </c>
      <c r="Q20" s="53">
        <v>76.075156576200413</v>
      </c>
      <c r="R20" s="53">
        <v>91.206680584551151</v>
      </c>
      <c r="S20" s="53">
        <v>93.010438413361172</v>
      </c>
      <c r="T20" s="53">
        <v>106.63883089770354</v>
      </c>
      <c r="U20" s="54">
        <v>100</v>
      </c>
      <c r="V20" s="45">
        <v>9.8000000000000007</v>
      </c>
      <c r="W20" s="45">
        <v>17.600000000000001</v>
      </c>
      <c r="X20" s="69">
        <v>-45.786120494291687</v>
      </c>
      <c r="Y20" s="68">
        <v>128.77239492025484</v>
      </c>
      <c r="Z20" s="68">
        <v>123.33347586265873</v>
      </c>
      <c r="AA20" s="68">
        <v>129.7986060631975</v>
      </c>
      <c r="AB20" s="68">
        <v>124.77017146277845</v>
      </c>
      <c r="AC20" s="54">
        <v>100</v>
      </c>
      <c r="AD20" s="54">
        <v>10.6</v>
      </c>
      <c r="AE20" s="54">
        <v>13.4</v>
      </c>
      <c r="AF20" s="41">
        <f t="shared" ref="AF20:AK27" si="8">AVERAGE(P20,X20)</f>
        <v>-22.458822251321209</v>
      </c>
      <c r="AG20" s="41">
        <f t="shared" si="8"/>
        <v>102.42377574822763</v>
      </c>
      <c r="AH20" s="41">
        <f t="shared" si="8"/>
        <v>107.27007822360494</v>
      </c>
      <c r="AI20" s="41">
        <f t="shared" si="8"/>
        <v>111.40452223827933</v>
      </c>
      <c r="AJ20" s="41">
        <f t="shared" si="8"/>
        <v>115.704501180241</v>
      </c>
      <c r="AK20" s="41">
        <f t="shared" si="8"/>
        <v>100</v>
      </c>
      <c r="AL20" s="45">
        <f t="shared" ref="AL20:AQ27" si="9">STDEV(P20,X20)</f>
        <v>32.98978154873091</v>
      </c>
      <c r="AM20" s="45">
        <f t="shared" si="9"/>
        <v>37.262574582884618</v>
      </c>
      <c r="AN20" s="45">
        <f t="shared" si="9"/>
        <v>22.717074798941901</v>
      </c>
      <c r="AO20" s="45">
        <f t="shared" si="9"/>
        <v>26.013162812626842</v>
      </c>
      <c r="AP20" s="45">
        <f t="shared" si="9"/>
        <v>12.820793865567197</v>
      </c>
      <c r="AQ20" s="45">
        <f t="shared" si="9"/>
        <v>0</v>
      </c>
      <c r="AR20" s="48">
        <f t="shared" ref="AR20:AR27" si="10">AVERAGE(AL20:AP20)</f>
        <v>26.36067752175029</v>
      </c>
      <c r="AS20" s="48">
        <f t="shared" ref="AS20:AS27" si="11">MEDIAN(AL20:AP20)</f>
        <v>26.013162812626842</v>
      </c>
      <c r="AT20" s="114">
        <f t="shared" ref="AT20:AT26" si="12">AVERAGE(V20,AD20)</f>
        <v>10.199999999999999</v>
      </c>
      <c r="AU20" s="114">
        <f t="shared" ref="AU20:AU26" si="13">AVERAGE(W20,AE20)</f>
        <v>15.5</v>
      </c>
      <c r="AV20" s="48">
        <f t="shared" ref="AV20:AW27" si="14">STDEV(V20,AD20)</f>
        <v>0.56568542494923724</v>
      </c>
      <c r="AW20" s="48">
        <f t="shared" si="14"/>
        <v>2.969848480983508</v>
      </c>
    </row>
    <row r="21" spans="1:79" ht="84" customHeight="1" x14ac:dyDescent="0.35">
      <c r="A21" s="5" t="s">
        <v>1775</v>
      </c>
      <c r="B21" s="5" t="s">
        <v>1828</v>
      </c>
      <c r="C21" s="5" t="s">
        <v>217</v>
      </c>
      <c r="D21" s="5" t="s">
        <v>1829</v>
      </c>
      <c r="E21" s="1" t="s">
        <v>329</v>
      </c>
      <c r="G21" s="4">
        <v>367.71399100000002</v>
      </c>
      <c r="H21" s="4">
        <v>367.71399100000002</v>
      </c>
      <c r="I21" t="s">
        <v>403</v>
      </c>
      <c r="J21" s="10" t="s">
        <v>816</v>
      </c>
      <c r="K21" s="10" t="s">
        <v>816</v>
      </c>
      <c r="L21" s="32">
        <v>0.48706751799999998</v>
      </c>
      <c r="M21" s="32">
        <v>7.0254957510000002</v>
      </c>
      <c r="N21" s="39">
        <f t="shared" si="0"/>
        <v>3.7562816345000001</v>
      </c>
      <c r="O21" s="47">
        <f t="shared" si="1"/>
        <v>4.6233669418558758</v>
      </c>
      <c r="P21" s="57">
        <v>2.7724425887265136</v>
      </c>
      <c r="Q21" s="57">
        <v>4.6764091858037569</v>
      </c>
      <c r="R21" s="53">
        <v>50.421711899791234</v>
      </c>
      <c r="S21" s="53">
        <v>74.371607515657615</v>
      </c>
      <c r="T21" s="53">
        <v>102.22964509394569</v>
      </c>
      <c r="U21" s="54">
        <v>100</v>
      </c>
      <c r="V21" s="45">
        <v>7.7</v>
      </c>
      <c r="W21" s="45">
        <v>17.600000000000001</v>
      </c>
      <c r="X21" s="68">
        <v>83.61910463077777</v>
      </c>
      <c r="Y21" s="68">
        <v>95.215290546029834</v>
      </c>
      <c r="Z21" s="68">
        <v>136.161115149442</v>
      </c>
      <c r="AA21" s="68">
        <v>135.75063069226493</v>
      </c>
      <c r="AB21" s="68">
        <v>119.33125240518237</v>
      </c>
      <c r="AC21" s="54">
        <v>100</v>
      </c>
      <c r="AD21" s="54">
        <v>13.4</v>
      </c>
      <c r="AE21" s="54">
        <v>60.8</v>
      </c>
      <c r="AF21" s="41">
        <f t="shared" si="8"/>
        <v>43.195773609752145</v>
      </c>
      <c r="AG21" s="41">
        <f t="shared" si="8"/>
        <v>49.945849865916799</v>
      </c>
      <c r="AH21" s="41">
        <f t="shared" si="8"/>
        <v>93.291413524616615</v>
      </c>
      <c r="AI21" s="41">
        <f t="shared" si="8"/>
        <v>105.06111910396127</v>
      </c>
      <c r="AJ21" s="41">
        <f t="shared" si="8"/>
        <v>110.78044874956403</v>
      </c>
      <c r="AK21" s="41">
        <f t="shared" si="8"/>
        <v>100</v>
      </c>
      <c r="AL21" s="45">
        <f t="shared" si="9"/>
        <v>57.167222966231485</v>
      </c>
      <c r="AM21" s="45">
        <f t="shared" si="9"/>
        <v>64.020656970860159</v>
      </c>
      <c r="AN21" s="45">
        <f t="shared" si="9"/>
        <v>60.626913452715968</v>
      </c>
      <c r="AO21" s="45">
        <f t="shared" si="9"/>
        <v>43.401523510785296</v>
      </c>
      <c r="AP21" s="45">
        <f t="shared" si="9"/>
        <v>12.092662498964893</v>
      </c>
      <c r="AQ21" s="45">
        <f t="shared" si="9"/>
        <v>0</v>
      </c>
      <c r="AR21" s="48">
        <f t="shared" si="10"/>
        <v>47.461795879911563</v>
      </c>
      <c r="AS21" s="48">
        <f t="shared" si="11"/>
        <v>57.167222966231485</v>
      </c>
      <c r="AT21" s="114">
        <f t="shared" si="12"/>
        <v>10.55</v>
      </c>
      <c r="AU21" s="114">
        <f t="shared" si="13"/>
        <v>39.200000000000003</v>
      </c>
      <c r="AV21" s="48">
        <f t="shared" si="14"/>
        <v>4.0305086527633218</v>
      </c>
      <c r="AW21" s="48">
        <f t="shared" si="14"/>
        <v>30.547012947258843</v>
      </c>
      <c r="BF21" s="119"/>
      <c r="BG21" s="119"/>
    </row>
    <row r="22" spans="1:79" ht="84" customHeight="1" x14ac:dyDescent="0.35">
      <c r="A22" s="5" t="s">
        <v>1775</v>
      </c>
      <c r="B22" s="5" t="s">
        <v>1830</v>
      </c>
      <c r="C22" s="5" t="s">
        <v>1831</v>
      </c>
      <c r="D22" s="5" t="s">
        <v>1832</v>
      </c>
      <c r="E22" s="1" t="s">
        <v>329</v>
      </c>
      <c r="G22" s="4">
        <v>383.46733</v>
      </c>
      <c r="H22" s="4">
        <v>383.46733</v>
      </c>
      <c r="I22" t="s">
        <v>404</v>
      </c>
      <c r="J22" s="10" t="s">
        <v>817</v>
      </c>
      <c r="K22" s="10" t="s">
        <v>817</v>
      </c>
      <c r="L22" s="32">
        <v>2.04904266</v>
      </c>
      <c r="M22" s="32">
        <v>2.8225598760000001</v>
      </c>
      <c r="N22" s="39">
        <f t="shared" si="0"/>
        <v>2.4358012680000001</v>
      </c>
      <c r="O22" s="47">
        <f t="shared" si="1"/>
        <v>0.5469592687981385</v>
      </c>
      <c r="P22" s="57">
        <v>2.321503131524008</v>
      </c>
      <c r="Q22" s="57">
        <v>-8.3507306889353344E-2</v>
      </c>
      <c r="R22" s="53">
        <v>41.102296450939448</v>
      </c>
      <c r="S22" s="53">
        <v>85.845511482254693</v>
      </c>
      <c r="T22" s="53">
        <v>103.8830897703549</v>
      </c>
      <c r="U22" s="54">
        <v>100</v>
      </c>
      <c r="V22" s="45">
        <v>10</v>
      </c>
      <c r="W22" s="45">
        <v>18.399999999999999</v>
      </c>
      <c r="X22" s="69">
        <v>-50.198828408945126</v>
      </c>
      <c r="Y22" s="68">
        <v>114.40543891905759</v>
      </c>
      <c r="Z22" s="68">
        <v>97.986060631975022</v>
      </c>
      <c r="AA22" s="68">
        <v>125.69376149142686</v>
      </c>
      <c r="AB22" s="68">
        <v>142.42100312139223</v>
      </c>
      <c r="AC22" s="54">
        <v>100</v>
      </c>
      <c r="AD22" s="54">
        <v>3.5</v>
      </c>
      <c r="AE22" s="54">
        <v>11.7</v>
      </c>
      <c r="AF22" s="41">
        <f t="shared" si="8"/>
        <v>-23.938662638710557</v>
      </c>
      <c r="AG22" s="41">
        <f t="shared" si="8"/>
        <v>57.160965806084114</v>
      </c>
      <c r="AH22" s="41">
        <f t="shared" si="8"/>
        <v>69.544178541457228</v>
      </c>
      <c r="AI22" s="41">
        <f t="shared" si="8"/>
        <v>105.76963648684077</v>
      </c>
      <c r="AJ22" s="41">
        <f t="shared" si="8"/>
        <v>123.15204644587357</v>
      </c>
      <c r="AK22" s="41">
        <f t="shared" si="8"/>
        <v>100</v>
      </c>
      <c r="AL22" s="45">
        <f t="shared" si="9"/>
        <v>37.137482582431439</v>
      </c>
      <c r="AM22" s="45">
        <f t="shared" si="9"/>
        <v>80.955910247269074</v>
      </c>
      <c r="AN22" s="45">
        <f t="shared" si="9"/>
        <v>40.222895391826718</v>
      </c>
      <c r="AO22" s="45">
        <f t="shared" si="9"/>
        <v>28.176967799902553</v>
      </c>
      <c r="AP22" s="45">
        <f t="shared" si="9"/>
        <v>27.250419863298049</v>
      </c>
      <c r="AQ22" s="45">
        <f t="shared" si="9"/>
        <v>0</v>
      </c>
      <c r="AR22" s="48">
        <f t="shared" si="10"/>
        <v>42.748735176945566</v>
      </c>
      <c r="AS22" s="48">
        <f t="shared" si="11"/>
        <v>37.137482582431439</v>
      </c>
      <c r="AT22" s="114">
        <f t="shared" si="12"/>
        <v>6.75</v>
      </c>
      <c r="AU22" s="114">
        <f t="shared" si="13"/>
        <v>15.049999999999999</v>
      </c>
      <c r="AV22" s="48">
        <f t="shared" si="14"/>
        <v>4.5961940777125587</v>
      </c>
      <c r="AW22" s="48">
        <f t="shared" si="14"/>
        <v>4.7376154339498679</v>
      </c>
      <c r="BF22" s="119"/>
      <c r="BG22" s="119"/>
    </row>
    <row r="23" spans="1:79" ht="84" customHeight="1" x14ac:dyDescent="0.35">
      <c r="A23" s="5" t="s">
        <v>1775</v>
      </c>
      <c r="B23" s="5" t="s">
        <v>1833</v>
      </c>
      <c r="C23" s="5" t="s">
        <v>218</v>
      </c>
      <c r="D23" s="5" t="s">
        <v>1834</v>
      </c>
      <c r="E23" s="1" t="s">
        <v>325</v>
      </c>
      <c r="G23" s="4">
        <v>377.50999200000001</v>
      </c>
      <c r="H23" s="4">
        <v>377.50999200000001</v>
      </c>
      <c r="I23" t="s">
        <v>405</v>
      </c>
      <c r="J23" s="10" t="s">
        <v>818</v>
      </c>
      <c r="K23" s="10" t="s">
        <v>818</v>
      </c>
      <c r="L23" s="32">
        <v>1.2932482359999999</v>
      </c>
      <c r="M23" s="32">
        <v>-2.0602626999999998E-2</v>
      </c>
      <c r="N23" s="39">
        <f t="shared" si="0"/>
        <v>0.63632280450000001</v>
      </c>
      <c r="O23" s="47">
        <f t="shared" si="1"/>
        <v>0.92903285469509755</v>
      </c>
      <c r="P23" s="53">
        <v>95.415448851774514</v>
      </c>
      <c r="Q23" s="53">
        <v>81.286012526096016</v>
      </c>
      <c r="R23" s="53">
        <v>84.743215031315216</v>
      </c>
      <c r="S23" s="53">
        <v>95.064718162839242</v>
      </c>
      <c r="T23" s="53">
        <v>88.751565762004162</v>
      </c>
      <c r="U23" s="54">
        <v>100</v>
      </c>
      <c r="V23" s="45">
        <v>65.3</v>
      </c>
      <c r="W23" s="45">
        <v>93.8</v>
      </c>
      <c r="X23" s="69">
        <v>-21.875400863727705</v>
      </c>
      <c r="Y23" s="68">
        <v>117.0735878907085</v>
      </c>
      <c r="Z23" s="68">
        <v>140.88168640697822</v>
      </c>
      <c r="AA23" s="68">
        <v>96.549365031855302</v>
      </c>
      <c r="AB23" s="68">
        <v>150.32282892205072</v>
      </c>
      <c r="AC23" s="54">
        <v>100</v>
      </c>
      <c r="AD23" s="54">
        <v>49.8</v>
      </c>
      <c r="AE23" s="54">
        <v>89.8</v>
      </c>
      <c r="AF23" s="41">
        <f t="shared" si="8"/>
        <v>36.770023994023404</v>
      </c>
      <c r="AG23" s="41">
        <f t="shared" si="8"/>
        <v>99.179800208402256</v>
      </c>
      <c r="AH23" s="41">
        <f t="shared" si="8"/>
        <v>112.81245071914671</v>
      </c>
      <c r="AI23" s="41">
        <f t="shared" si="8"/>
        <v>95.807041597347279</v>
      </c>
      <c r="AJ23" s="41">
        <f t="shared" si="8"/>
        <v>119.53719734202744</v>
      </c>
      <c r="AK23" s="41">
        <f t="shared" si="8"/>
        <v>100</v>
      </c>
      <c r="AL23" s="45">
        <f t="shared" si="9"/>
        <v>82.937155204963872</v>
      </c>
      <c r="AM23" s="45">
        <f t="shared" si="9"/>
        <v>25.305637222542099</v>
      </c>
      <c r="AN23" s="45">
        <f t="shared" si="9"/>
        <v>39.6958937951782</v>
      </c>
      <c r="AO23" s="45">
        <f t="shared" si="9"/>
        <v>1.0498038687486324</v>
      </c>
      <c r="AP23" s="45">
        <f t="shared" si="9"/>
        <v>43.53745770669039</v>
      </c>
      <c r="AQ23" s="45">
        <f t="shared" si="9"/>
        <v>0</v>
      </c>
      <c r="AR23" s="48">
        <f t="shared" si="10"/>
        <v>38.50518955962464</v>
      </c>
      <c r="AS23" s="48">
        <f t="shared" si="11"/>
        <v>39.6958937951782</v>
      </c>
      <c r="AT23" s="114">
        <f t="shared" si="12"/>
        <v>57.55</v>
      </c>
      <c r="AU23" s="114">
        <f t="shared" si="13"/>
        <v>91.8</v>
      </c>
      <c r="AV23" s="48">
        <f t="shared" si="14"/>
        <v>10.960155108391486</v>
      </c>
      <c r="AW23" s="48">
        <f t="shared" si="14"/>
        <v>2.8284271247461903</v>
      </c>
      <c r="BF23" s="119"/>
      <c r="BG23" s="119"/>
    </row>
    <row r="24" spans="1:79" ht="84" customHeight="1" x14ac:dyDescent="0.35">
      <c r="A24" s="5" t="s">
        <v>1775</v>
      </c>
      <c r="B24" s="5" t="s">
        <v>1835</v>
      </c>
      <c r="C24" s="5" t="s">
        <v>1836</v>
      </c>
      <c r="D24" s="5" t="s">
        <v>1837</v>
      </c>
      <c r="E24" s="1" t="s">
        <v>326</v>
      </c>
      <c r="G24" s="4">
        <v>267.32898</v>
      </c>
      <c r="H24" s="4">
        <v>267.32898</v>
      </c>
      <c r="I24" t="s">
        <v>406</v>
      </c>
      <c r="J24" s="10" t="s">
        <v>819</v>
      </c>
      <c r="K24" s="10" t="s">
        <v>819</v>
      </c>
      <c r="L24" s="32">
        <v>15.602956000000001</v>
      </c>
      <c r="M24" s="32">
        <v>5.2948750970000003</v>
      </c>
      <c r="N24" s="39">
        <f t="shared" si="0"/>
        <v>10.4489155485</v>
      </c>
      <c r="O24" s="47">
        <f t="shared" si="1"/>
        <v>7.2889139075308487</v>
      </c>
      <c r="P24" s="53">
        <v>83.941544885177436</v>
      </c>
      <c r="Q24" s="53">
        <v>90.555323590814183</v>
      </c>
      <c r="R24" s="53">
        <v>96.467640918580372</v>
      </c>
      <c r="S24" s="53">
        <v>95.665970772442591</v>
      </c>
      <c r="T24" s="53">
        <v>110.74739039665968</v>
      </c>
      <c r="U24" s="54">
        <v>100</v>
      </c>
      <c r="V24" s="45">
        <v>66</v>
      </c>
      <c r="W24" s="45">
        <v>100</v>
      </c>
      <c r="X24" s="69">
        <v>8.9109334245521108</v>
      </c>
      <c r="Y24" s="68">
        <v>96.344122803266771</v>
      </c>
      <c r="Z24" s="68">
        <v>120.25484243383073</v>
      </c>
      <c r="AA24" s="68">
        <v>131.13268054902295</v>
      </c>
      <c r="AB24" s="68">
        <v>153.91456792235005</v>
      </c>
      <c r="AC24" s="54">
        <v>100</v>
      </c>
      <c r="AD24" s="54">
        <v>32.799999999999997</v>
      </c>
      <c r="AE24" s="54">
        <v>92.8</v>
      </c>
      <c r="AF24" s="41">
        <f t="shared" si="8"/>
        <v>46.426239154864774</v>
      </c>
      <c r="AG24" s="41">
        <f t="shared" si="8"/>
        <v>93.44972319704047</v>
      </c>
      <c r="AH24" s="41">
        <f t="shared" si="8"/>
        <v>108.36124167620555</v>
      </c>
      <c r="AI24" s="41">
        <f t="shared" si="8"/>
        <v>113.39932566073277</v>
      </c>
      <c r="AJ24" s="41">
        <f t="shared" si="8"/>
        <v>132.33097915950486</v>
      </c>
      <c r="AK24" s="41">
        <f t="shared" si="8"/>
        <v>100</v>
      </c>
      <c r="AL24" s="45">
        <f t="shared" si="9"/>
        <v>53.054654160381254</v>
      </c>
      <c r="AM24" s="45">
        <f t="shared" si="9"/>
        <v>4.0932991780525709</v>
      </c>
      <c r="AN24" s="45">
        <f t="shared" si="9"/>
        <v>16.820091496884345</v>
      </c>
      <c r="AO24" s="45">
        <f t="shared" si="9"/>
        <v>25.078750989395179</v>
      </c>
      <c r="AP24" s="45">
        <f t="shared" si="9"/>
        <v>30.5238039530992</v>
      </c>
      <c r="AQ24" s="45">
        <f t="shared" si="9"/>
        <v>0</v>
      </c>
      <c r="AR24" s="48">
        <f t="shared" si="10"/>
        <v>25.914119955562505</v>
      </c>
      <c r="AS24" s="48">
        <f t="shared" si="11"/>
        <v>25.078750989395179</v>
      </c>
      <c r="AT24" s="114">
        <f t="shared" si="12"/>
        <v>49.4</v>
      </c>
      <c r="AU24" s="114">
        <f t="shared" si="13"/>
        <v>96.4</v>
      </c>
      <c r="AV24" s="48">
        <f t="shared" si="14"/>
        <v>23.475945135393395</v>
      </c>
      <c r="AW24" s="48">
        <f t="shared" si="14"/>
        <v>5.0911688245431437</v>
      </c>
      <c r="BF24" s="119"/>
      <c r="BG24" s="119"/>
    </row>
    <row r="25" spans="1:79" ht="84" customHeight="1" x14ac:dyDescent="0.35">
      <c r="A25" s="5" t="s">
        <v>1775</v>
      </c>
      <c r="B25" s="5" t="s">
        <v>1838</v>
      </c>
      <c r="C25" s="5" t="s">
        <v>1839</v>
      </c>
      <c r="D25" s="5" t="s">
        <v>1840</v>
      </c>
      <c r="E25" s="1" t="s">
        <v>329</v>
      </c>
      <c r="G25" s="4">
        <v>349.40469999999999</v>
      </c>
      <c r="H25" s="4">
        <v>349.40469999999999</v>
      </c>
      <c r="I25" t="s">
        <v>407</v>
      </c>
      <c r="J25" s="10" t="s">
        <v>820</v>
      </c>
      <c r="K25" s="10" t="s">
        <v>820</v>
      </c>
      <c r="L25" s="32">
        <v>0.48706751799999998</v>
      </c>
      <c r="M25" s="32">
        <v>5.4802987380000001</v>
      </c>
      <c r="N25" s="39">
        <f t="shared" si="0"/>
        <v>2.983683128</v>
      </c>
      <c r="O25" s="47">
        <f t="shared" si="1"/>
        <v>3.5307476556943778</v>
      </c>
      <c r="P25" s="53">
        <v>33.436325678496864</v>
      </c>
      <c r="Q25" s="53">
        <v>55.832985386221281</v>
      </c>
      <c r="R25" s="53">
        <v>72.718162839248421</v>
      </c>
      <c r="S25" s="53">
        <v>91.757828810020854</v>
      </c>
      <c r="T25" s="53">
        <v>99.173277661795396</v>
      </c>
      <c r="U25" s="54">
        <v>100</v>
      </c>
      <c r="V25" s="45">
        <v>47</v>
      </c>
      <c r="W25" s="45">
        <v>89.8</v>
      </c>
      <c r="X25" s="68">
        <v>108.76127763287296</v>
      </c>
      <c r="Y25" s="68">
        <v>144.06294095010048</v>
      </c>
      <c r="Z25" s="68">
        <v>166.94744943772179</v>
      </c>
      <c r="AA25" s="68">
        <v>138.6240218925044</v>
      </c>
      <c r="AB25" s="68">
        <v>143.85769872151192</v>
      </c>
      <c r="AC25" s="54">
        <v>100</v>
      </c>
      <c r="AD25" s="54">
        <v>27.2</v>
      </c>
      <c r="AE25" s="54">
        <v>92.5</v>
      </c>
      <c r="AF25" s="41">
        <f t="shared" si="8"/>
        <v>71.098801655684909</v>
      </c>
      <c r="AG25" s="41">
        <f t="shared" si="8"/>
        <v>99.947963168160882</v>
      </c>
      <c r="AH25" s="41">
        <f t="shared" si="8"/>
        <v>119.8328061384851</v>
      </c>
      <c r="AI25" s="41">
        <f t="shared" si="8"/>
        <v>115.19092535126262</v>
      </c>
      <c r="AJ25" s="41">
        <f t="shared" si="8"/>
        <v>121.51548819165366</v>
      </c>
      <c r="AK25" s="41">
        <f t="shared" si="8"/>
        <v>100</v>
      </c>
      <c r="AL25" s="45">
        <f t="shared" si="9"/>
        <v>53.26278431949023</v>
      </c>
      <c r="AM25" s="45">
        <f t="shared" si="9"/>
        <v>62.387999883006756</v>
      </c>
      <c r="AN25" s="45">
        <f t="shared" si="9"/>
        <v>66.630167540151191</v>
      </c>
      <c r="AO25" s="45">
        <f t="shared" si="9"/>
        <v>33.139402937022297</v>
      </c>
      <c r="AP25" s="45">
        <f t="shared" si="9"/>
        <v>31.596657144720552</v>
      </c>
      <c r="AQ25" s="45">
        <f t="shared" si="9"/>
        <v>0</v>
      </c>
      <c r="AR25" s="48">
        <f t="shared" si="10"/>
        <v>49.403402364878204</v>
      </c>
      <c r="AS25" s="48">
        <f t="shared" si="11"/>
        <v>53.26278431949023</v>
      </c>
      <c r="AT25" s="114">
        <f t="shared" si="12"/>
        <v>37.1</v>
      </c>
      <c r="AU25" s="114">
        <f t="shared" si="13"/>
        <v>91.15</v>
      </c>
      <c r="AV25" s="48">
        <f t="shared" si="14"/>
        <v>14.00071426749364</v>
      </c>
      <c r="AW25" s="48">
        <f t="shared" si="14"/>
        <v>1.9091883092036803</v>
      </c>
      <c r="BF25" s="119"/>
      <c r="BG25" s="119"/>
    </row>
    <row r="26" spans="1:79" ht="84" customHeight="1" x14ac:dyDescent="0.35">
      <c r="A26" s="5" t="s">
        <v>1775</v>
      </c>
      <c r="B26" s="5" t="s">
        <v>1841</v>
      </c>
      <c r="C26" s="5" t="s">
        <v>1842</v>
      </c>
      <c r="D26" s="5" t="s">
        <v>1843</v>
      </c>
      <c r="E26" s="1" t="s">
        <v>338</v>
      </c>
      <c r="G26" s="4">
        <v>546.66052000000002</v>
      </c>
      <c r="H26" s="4">
        <v>546.66052000000002</v>
      </c>
      <c r="I26" t="s">
        <v>408</v>
      </c>
      <c r="J26" s="10" t="s">
        <v>821</v>
      </c>
      <c r="K26" s="10" t="s">
        <v>821</v>
      </c>
      <c r="L26" s="32">
        <v>0.23513604299999999</v>
      </c>
      <c r="M26" s="32">
        <v>1.462786505</v>
      </c>
      <c r="N26" s="39">
        <f t="shared" si="0"/>
        <v>0.84896127399999999</v>
      </c>
      <c r="O26" s="47">
        <f t="shared" si="1"/>
        <v>0.86807996660699782</v>
      </c>
      <c r="P26" s="53">
        <v>87.949895615866367</v>
      </c>
      <c r="Q26" s="53">
        <v>108.69311064718161</v>
      </c>
      <c r="R26" s="53">
        <v>94.613778705636747</v>
      </c>
      <c r="S26" s="53">
        <v>91.4572025052192</v>
      </c>
      <c r="T26" s="53">
        <v>104.28392484342379</v>
      </c>
      <c r="U26" s="54">
        <v>100</v>
      </c>
      <c r="V26" s="45">
        <v>62.6</v>
      </c>
      <c r="W26" s="45">
        <v>92.5</v>
      </c>
      <c r="X26" s="68">
        <v>131.23530166331722</v>
      </c>
      <c r="Y26" s="68">
        <v>144.16556206439475</v>
      </c>
      <c r="Z26" s="68">
        <v>140.36858083550689</v>
      </c>
      <c r="AA26" s="68">
        <v>134.21131397785092</v>
      </c>
      <c r="AB26" s="68">
        <v>126.61735152007525</v>
      </c>
      <c r="AC26" s="54">
        <v>100</v>
      </c>
      <c r="AD26" s="54">
        <v>39.1</v>
      </c>
      <c r="AE26" s="54">
        <v>89.3</v>
      </c>
      <c r="AF26" s="41">
        <f t="shared" si="8"/>
        <v>109.59259863959178</v>
      </c>
      <c r="AG26" s="41">
        <f t="shared" si="8"/>
        <v>126.42933635578818</v>
      </c>
      <c r="AH26" s="41">
        <f t="shared" si="8"/>
        <v>117.49117977057182</v>
      </c>
      <c r="AI26" s="41">
        <f t="shared" si="8"/>
        <v>112.83425824153505</v>
      </c>
      <c r="AJ26" s="41">
        <f t="shared" si="8"/>
        <v>115.45063818174953</v>
      </c>
      <c r="AK26" s="41">
        <f t="shared" si="8"/>
        <v>100</v>
      </c>
      <c r="AL26" s="45">
        <f t="shared" si="9"/>
        <v>30.607404142565738</v>
      </c>
      <c r="AM26" s="45">
        <f t="shared" si="9"/>
        <v>25.082810942421847</v>
      </c>
      <c r="AN26" s="45">
        <f t="shared" si="9"/>
        <v>32.353530857879868</v>
      </c>
      <c r="AO26" s="45">
        <f t="shared" si="9"/>
        <v>30.231722145903539</v>
      </c>
      <c r="AP26" s="45">
        <f t="shared" si="9"/>
        <v>15.792117450192784</v>
      </c>
      <c r="AQ26" s="45">
        <f t="shared" si="9"/>
        <v>0</v>
      </c>
      <c r="AR26" s="48">
        <f t="shared" si="10"/>
        <v>26.813517107792755</v>
      </c>
      <c r="AS26" s="48">
        <f t="shared" si="11"/>
        <v>30.231722145903539</v>
      </c>
      <c r="AT26" s="114">
        <f t="shared" si="12"/>
        <v>50.85</v>
      </c>
      <c r="AU26" s="114">
        <f t="shared" si="13"/>
        <v>90.9</v>
      </c>
      <c r="AV26" s="48">
        <f t="shared" si="14"/>
        <v>16.617009357883866</v>
      </c>
      <c r="AW26" s="48">
        <f t="shared" si="14"/>
        <v>2.2627416997969543</v>
      </c>
      <c r="BF26" s="119"/>
      <c r="BG26" s="119"/>
    </row>
    <row r="27" spans="1:79" ht="84" customHeight="1" x14ac:dyDescent="0.35">
      <c r="A27" s="5" t="s">
        <v>1775</v>
      </c>
      <c r="B27" s="5" t="s">
        <v>1844</v>
      </c>
      <c r="C27" s="5" t="s">
        <v>1845</v>
      </c>
      <c r="D27" s="5" t="s">
        <v>1846</v>
      </c>
      <c r="E27" s="1" t="s">
        <v>338</v>
      </c>
      <c r="F27" s="1" t="s">
        <v>375</v>
      </c>
      <c r="G27" s="4">
        <v>406.26256999999998</v>
      </c>
      <c r="H27" s="4">
        <v>406.26256999999998</v>
      </c>
      <c r="I27" t="s">
        <v>409</v>
      </c>
      <c r="J27" s="10" t="s">
        <v>822</v>
      </c>
      <c r="K27" s="10" t="s">
        <v>822</v>
      </c>
      <c r="L27" s="32">
        <v>0.68861269700000005</v>
      </c>
      <c r="M27" s="32">
        <v>0.28843677600000001</v>
      </c>
      <c r="N27" s="39">
        <f t="shared" si="0"/>
        <v>0.48852473650000006</v>
      </c>
      <c r="O27" s="47">
        <f t="shared" si="1"/>
        <v>0.28296710740667208</v>
      </c>
      <c r="P27" s="57">
        <v>-1.1858037578288099</v>
      </c>
      <c r="Q27" s="57">
        <v>-1.4363256784968688</v>
      </c>
      <c r="R27" s="57">
        <v>1.6701461377870111E-2</v>
      </c>
      <c r="S27" s="57">
        <v>0.1670146137787053</v>
      </c>
      <c r="T27" s="57">
        <v>9.1858037578288094</v>
      </c>
      <c r="U27" s="54">
        <v>100</v>
      </c>
      <c r="V27" s="45" t="s">
        <v>2337</v>
      </c>
      <c r="W27" s="45" t="s">
        <v>2337</v>
      </c>
      <c r="X27" s="69">
        <v>-47.838542780177015</v>
      </c>
      <c r="Y27" s="69">
        <v>-37.576431350750411</v>
      </c>
      <c r="Z27" s="69">
        <v>-44.759909351349037</v>
      </c>
      <c r="AA27" s="69">
        <v>-48.556890580236875</v>
      </c>
      <c r="AB27" s="69">
        <v>-42.70748706546371</v>
      </c>
      <c r="AC27" s="54">
        <v>100</v>
      </c>
      <c r="AD27" s="54" t="s">
        <v>2337</v>
      </c>
      <c r="AE27" s="54" t="s">
        <v>2337</v>
      </c>
      <c r="AF27" s="41">
        <f t="shared" si="8"/>
        <v>-24.512173269002911</v>
      </c>
      <c r="AG27" s="41">
        <f t="shared" si="8"/>
        <v>-19.506378514623641</v>
      </c>
      <c r="AH27" s="41">
        <f t="shared" si="8"/>
        <v>-22.371603944985583</v>
      </c>
      <c r="AI27" s="41">
        <f t="shared" si="8"/>
        <v>-24.194937983229085</v>
      </c>
      <c r="AJ27" s="41">
        <f t="shared" si="8"/>
        <v>-16.760841653817451</v>
      </c>
      <c r="AK27" s="41">
        <f t="shared" si="8"/>
        <v>100</v>
      </c>
      <c r="AL27" s="45">
        <f t="shared" si="9"/>
        <v>32.988468123628678</v>
      </c>
      <c r="AM27" s="45">
        <f t="shared" si="9"/>
        <v>25.55491379364889</v>
      </c>
      <c r="AN27" s="45">
        <f t="shared" si="9"/>
        <v>31.661845144230082</v>
      </c>
      <c r="AO27" s="45">
        <f t="shared" si="9"/>
        <v>34.45300376857886</v>
      </c>
      <c r="AP27" s="45">
        <f t="shared" si="9"/>
        <v>36.694097839235774</v>
      </c>
      <c r="AQ27" s="45">
        <f t="shared" si="9"/>
        <v>0</v>
      </c>
      <c r="AR27" s="48">
        <f t="shared" si="10"/>
        <v>32.270465733864462</v>
      </c>
      <c r="AS27" s="48">
        <f t="shared" si="11"/>
        <v>32.988468123628678</v>
      </c>
      <c r="AT27" s="114" t="s">
        <v>796</v>
      </c>
      <c r="AU27" s="114" t="s">
        <v>796</v>
      </c>
      <c r="AV27" s="48" t="e">
        <f t="shared" si="14"/>
        <v>#DIV/0!</v>
      </c>
      <c r="AW27" s="48" t="e">
        <f t="shared" si="14"/>
        <v>#DIV/0!</v>
      </c>
      <c r="AX27" s="45">
        <v>0.06</v>
      </c>
      <c r="AY27" s="45">
        <v>1.4999999999999999E-2</v>
      </c>
      <c r="AZ27" s="45">
        <v>0.06</v>
      </c>
      <c r="BA27" s="45">
        <v>0.125</v>
      </c>
      <c r="BB27" s="45" t="s">
        <v>1616</v>
      </c>
      <c r="BC27" s="45">
        <v>0.125</v>
      </c>
      <c r="BD27" s="73">
        <v>0.03</v>
      </c>
      <c r="BE27" s="114">
        <v>0.06</v>
      </c>
      <c r="BF27" s="119">
        <f>4/29*100</f>
        <v>13.793103448275861</v>
      </c>
      <c r="BG27" s="119">
        <v>363.8</v>
      </c>
      <c r="BH27" s="48">
        <v>0.49</v>
      </c>
      <c r="BI27" s="114" t="s">
        <v>1745</v>
      </c>
      <c r="BJ27" s="55">
        <v>20</v>
      </c>
      <c r="BK27" s="55">
        <v>3.6</v>
      </c>
      <c r="BL27" s="55">
        <v>2E-3</v>
      </c>
      <c r="BM27" s="196" t="s">
        <v>1744</v>
      </c>
      <c r="BN27" s="55">
        <v>4.3799999999999999E-2</v>
      </c>
      <c r="BO27" s="55">
        <v>9.0679999999999997E-3</v>
      </c>
      <c r="BP27" s="55">
        <v>2E-3</v>
      </c>
      <c r="BQ27" s="196" t="s">
        <v>1744</v>
      </c>
      <c r="BR27" s="55">
        <v>2.1519999999999998E-3</v>
      </c>
      <c r="BS27" s="55">
        <v>1.7420000000000001E-4</v>
      </c>
      <c r="BT27" s="55">
        <v>5.9900000000000002E-2</v>
      </c>
      <c r="BU27" s="196" t="s">
        <v>1745</v>
      </c>
      <c r="BV27" s="196" t="s">
        <v>1744</v>
      </c>
      <c r="BW27" s="55">
        <v>4.7E-2</v>
      </c>
      <c r="BX27" s="48">
        <v>3.702</v>
      </c>
      <c r="BY27" s="48">
        <v>1.1990000000000001</v>
      </c>
      <c r="BZ27" s="48">
        <v>0.46100000000000002</v>
      </c>
      <c r="CA27" s="41" t="s">
        <v>1744</v>
      </c>
    </row>
    <row r="28" spans="1:79" ht="84" customHeight="1" x14ac:dyDescent="0.35">
      <c r="A28" s="5" t="s">
        <v>1775</v>
      </c>
      <c r="B28" s="5" t="s">
        <v>1847</v>
      </c>
      <c r="C28" s="5" t="s">
        <v>219</v>
      </c>
      <c r="D28" s="5" t="s">
        <v>1848</v>
      </c>
      <c r="E28" s="1" t="s">
        <v>329</v>
      </c>
      <c r="G28" s="4">
        <v>252.27299500000001</v>
      </c>
      <c r="H28" s="4">
        <v>252.27299500000001</v>
      </c>
      <c r="I28" t="s">
        <v>410</v>
      </c>
      <c r="J28" s="10" t="s">
        <v>823</v>
      </c>
      <c r="K28" s="10" t="s">
        <v>823</v>
      </c>
      <c r="L28" s="33">
        <v>98.790728920000006</v>
      </c>
      <c r="M28" s="33">
        <v>94.112799379999998</v>
      </c>
      <c r="N28" s="40">
        <f t="shared" si="0"/>
        <v>96.451764150000002</v>
      </c>
      <c r="O28" s="47">
        <f t="shared" si="1"/>
        <v>3.3077956996468725</v>
      </c>
      <c r="Q28" s="56"/>
      <c r="U28" s="54">
        <v>100</v>
      </c>
      <c r="BF28" s="119"/>
      <c r="BG28" s="119"/>
    </row>
    <row r="29" spans="1:79" ht="84" customHeight="1" x14ac:dyDescent="0.35">
      <c r="A29" s="5" t="s">
        <v>1775</v>
      </c>
      <c r="B29" s="5" t="s">
        <v>1849</v>
      </c>
      <c r="C29" s="5" t="s">
        <v>1850</v>
      </c>
      <c r="D29" s="5" t="s">
        <v>1851</v>
      </c>
      <c r="E29" s="1" t="s">
        <v>329</v>
      </c>
      <c r="G29" s="4">
        <v>314.78611999999998</v>
      </c>
      <c r="H29" s="4">
        <v>314.78611999999998</v>
      </c>
      <c r="I29" t="s">
        <v>411</v>
      </c>
      <c r="J29" s="10" t="s">
        <v>824</v>
      </c>
      <c r="K29" s="10" t="s">
        <v>824</v>
      </c>
      <c r="L29" s="33">
        <v>100.6550218</v>
      </c>
      <c r="M29" s="33">
        <v>112.8405872</v>
      </c>
      <c r="N29" s="40">
        <f t="shared" si="0"/>
        <v>106.7478045</v>
      </c>
      <c r="O29" s="47">
        <f t="shared" si="1"/>
        <v>8.6164959269321653</v>
      </c>
      <c r="Q29" s="56"/>
      <c r="U29" s="54">
        <v>100</v>
      </c>
      <c r="BF29" s="119"/>
      <c r="BG29" s="119"/>
    </row>
    <row r="30" spans="1:79" ht="84" customHeight="1" x14ac:dyDescent="0.35">
      <c r="A30" s="5" t="s">
        <v>1775</v>
      </c>
      <c r="B30" s="5" t="s">
        <v>1852</v>
      </c>
      <c r="C30" s="5" t="s">
        <v>1853</v>
      </c>
      <c r="D30" s="5" t="s">
        <v>1854</v>
      </c>
      <c r="E30" s="1" t="s">
        <v>329</v>
      </c>
      <c r="G30" s="4">
        <v>302.82170000000002</v>
      </c>
      <c r="H30" s="4">
        <v>302.82170000000002</v>
      </c>
      <c r="I30" t="s">
        <v>412</v>
      </c>
      <c r="J30" s="10" t="s">
        <v>825</v>
      </c>
      <c r="K30" s="10" t="s">
        <v>825</v>
      </c>
      <c r="L30" s="32">
        <v>-1.4617508530000001</v>
      </c>
      <c r="M30" s="32">
        <v>0.53566829800000004</v>
      </c>
      <c r="N30" s="39">
        <f t="shared" si="0"/>
        <v>-0.46304127750000001</v>
      </c>
      <c r="O30" s="47">
        <f t="shared" si="1"/>
        <v>1.4123886265439767</v>
      </c>
      <c r="P30" s="57">
        <v>-4.8568950563746665</v>
      </c>
      <c r="Q30" s="53">
        <v>60.595547846198336</v>
      </c>
      <c r="R30" s="53">
        <v>65.915004336513462</v>
      </c>
      <c r="S30" s="53">
        <v>87.655391731714388</v>
      </c>
      <c r="T30" s="53">
        <v>134.60537727666957</v>
      </c>
      <c r="U30" s="54">
        <v>100</v>
      </c>
      <c r="V30" s="45">
        <v>8.1999999999999993</v>
      </c>
      <c r="W30" s="45">
        <v>15.4</v>
      </c>
      <c r="X30" s="53">
        <v>110.852220574737</v>
      </c>
      <c r="Y30" s="53">
        <v>127.62832733178</v>
      </c>
      <c r="Z30" s="53">
        <v>81.366942032055348</v>
      </c>
      <c r="AA30" s="53">
        <v>104.24345124620488</v>
      </c>
      <c r="AB30" s="53">
        <v>95.318788392289761</v>
      </c>
      <c r="AD30" s="54">
        <v>66.8</v>
      </c>
      <c r="AE30" s="54">
        <v>93.6</v>
      </c>
      <c r="AF30" s="41">
        <f t="shared" ref="AF30:AK30" si="15">AVERAGE(P30,X30)</f>
        <v>52.997662759181168</v>
      </c>
      <c r="AG30" s="41">
        <f t="shared" si="15"/>
        <v>94.111937588989164</v>
      </c>
      <c r="AH30" s="41">
        <f t="shared" si="15"/>
        <v>73.640973184284405</v>
      </c>
      <c r="AI30" s="41">
        <f t="shared" si="15"/>
        <v>95.949421488959644</v>
      </c>
      <c r="AJ30" s="41">
        <f t="shared" si="15"/>
        <v>114.96208283447967</v>
      </c>
      <c r="AK30" s="41">
        <f t="shared" si="15"/>
        <v>100</v>
      </c>
      <c r="AL30" s="45">
        <f t="shared" ref="AL30:AQ30" si="16">STDEV(P30,X30)</f>
        <v>81.818700307857412</v>
      </c>
      <c r="AM30" s="45">
        <f t="shared" si="16"/>
        <v>47.399332936037297</v>
      </c>
      <c r="AN30" s="45">
        <f t="shared" si="16"/>
        <v>10.926169926989605</v>
      </c>
      <c r="AO30" s="45">
        <f t="shared" si="16"/>
        <v>11.729529369422259</v>
      </c>
      <c r="AP30" s="45">
        <f t="shared" si="16"/>
        <v>27.779813409832929</v>
      </c>
      <c r="AQ30" s="45" t="e">
        <f t="shared" si="16"/>
        <v>#DIV/0!</v>
      </c>
      <c r="AR30" s="48">
        <f>AVERAGE(AL30:AP30)</f>
        <v>35.930709190027905</v>
      </c>
      <c r="AS30" s="48">
        <f>MEDIAN(AL30:AP30)</f>
        <v>27.779813409832929</v>
      </c>
      <c r="AT30" s="114">
        <f>AVERAGE(V30,AD30)</f>
        <v>37.5</v>
      </c>
      <c r="AU30" s="114">
        <f>AVERAGE(W30,AE30)</f>
        <v>54.5</v>
      </c>
      <c r="AV30" s="48">
        <f>STDEV(V30,AD30)</f>
        <v>41.436457377531681</v>
      </c>
      <c r="AW30" s="48">
        <f>STDEV(W30,AE30)</f>
        <v>55.295750288788007</v>
      </c>
      <c r="BF30" s="119"/>
      <c r="BG30" s="119"/>
    </row>
    <row r="31" spans="1:79" ht="84" customHeight="1" x14ac:dyDescent="0.35">
      <c r="A31" s="5" t="s">
        <v>1775</v>
      </c>
      <c r="B31" s="5" t="s">
        <v>1855</v>
      </c>
      <c r="C31" s="5" t="s">
        <v>1856</v>
      </c>
      <c r="D31" s="5" t="s">
        <v>1857</v>
      </c>
      <c r="E31" s="1" t="s">
        <v>329</v>
      </c>
      <c r="G31" s="4">
        <v>307.30342000000002</v>
      </c>
      <c r="H31" s="4">
        <v>307.30342000000002</v>
      </c>
      <c r="I31" t="s">
        <v>413</v>
      </c>
      <c r="J31" s="10" t="s">
        <v>826</v>
      </c>
      <c r="K31" s="10" t="s">
        <v>826</v>
      </c>
      <c r="L31" s="33">
        <v>85.740678540000005</v>
      </c>
      <c r="M31" s="33">
        <v>84.841617310000004</v>
      </c>
      <c r="N31" s="40">
        <f t="shared" si="0"/>
        <v>85.291147925000004</v>
      </c>
      <c r="O31" s="47">
        <f t="shared" si="1"/>
        <v>0.63573229243491891</v>
      </c>
      <c r="Q31" s="56"/>
      <c r="U31" s="54">
        <v>100</v>
      </c>
      <c r="BF31" s="119"/>
      <c r="BG31" s="119"/>
    </row>
    <row r="32" spans="1:79" ht="84" customHeight="1" x14ac:dyDescent="0.35">
      <c r="A32" s="5" t="s">
        <v>1775</v>
      </c>
      <c r="B32" s="5" t="s">
        <v>1858</v>
      </c>
      <c r="C32" s="5" t="s">
        <v>1859</v>
      </c>
      <c r="D32" s="5" t="s">
        <v>1860</v>
      </c>
      <c r="E32" s="1" t="s">
        <v>329</v>
      </c>
      <c r="G32" s="4">
        <v>321.16592000000003</v>
      </c>
      <c r="H32" s="4">
        <v>321.16592000000003</v>
      </c>
      <c r="I32" t="s">
        <v>414</v>
      </c>
      <c r="J32" s="10" t="s">
        <v>827</v>
      </c>
      <c r="K32" s="10" t="s">
        <v>827</v>
      </c>
      <c r="L32" s="33">
        <v>83.422908969999995</v>
      </c>
      <c r="M32" s="33">
        <v>79.155292299999999</v>
      </c>
      <c r="N32" s="40">
        <f t="shared" si="0"/>
        <v>81.289100634999997</v>
      </c>
      <c r="O32" s="47">
        <f t="shared" si="1"/>
        <v>3.017660686861749</v>
      </c>
      <c r="Q32" s="56"/>
      <c r="U32" s="54">
        <v>100</v>
      </c>
      <c r="BF32" s="119"/>
      <c r="BG32" s="119"/>
    </row>
    <row r="33" spans="1:79" ht="84" customHeight="1" x14ac:dyDescent="0.35">
      <c r="A33" s="5" t="s">
        <v>1775</v>
      </c>
      <c r="B33" s="5" t="s">
        <v>1861</v>
      </c>
      <c r="C33" s="5" t="s">
        <v>1862</v>
      </c>
      <c r="D33" s="5" t="s">
        <v>1863</v>
      </c>
      <c r="E33" s="1" t="s">
        <v>338</v>
      </c>
      <c r="G33" s="4">
        <v>320.38499999999999</v>
      </c>
      <c r="H33" s="4">
        <v>320.38499999999999</v>
      </c>
      <c r="I33" t="s">
        <v>415</v>
      </c>
      <c r="J33" s="10" t="s">
        <v>828</v>
      </c>
      <c r="K33" s="10" t="s">
        <v>828</v>
      </c>
      <c r="L33" s="32">
        <v>1.2018840340000001</v>
      </c>
      <c r="M33" s="32">
        <v>6.8400721090000003</v>
      </c>
      <c r="N33" s="39">
        <f t="shared" si="0"/>
        <v>4.0209780715000001</v>
      </c>
      <c r="O33" s="47">
        <f t="shared" si="1"/>
        <v>3.986801021437627</v>
      </c>
      <c r="P33" s="57">
        <v>-2.7753686036426606</v>
      </c>
      <c r="Q33" s="53">
        <v>65.683723619543244</v>
      </c>
      <c r="R33" s="53">
        <v>55.044810638912992</v>
      </c>
      <c r="S33" s="53">
        <v>49.031511997687197</v>
      </c>
      <c r="T33" s="53">
        <v>119.80341139057531</v>
      </c>
      <c r="U33" s="54">
        <v>100</v>
      </c>
      <c r="V33" s="45">
        <v>0.4</v>
      </c>
      <c r="W33" s="45">
        <v>16.399999999999999</v>
      </c>
      <c r="X33" s="53">
        <v>112.49029160488597</v>
      </c>
      <c r="Y33" s="53">
        <v>95.262303184353598</v>
      </c>
      <c r="Z33" s="53">
        <v>78.599166843182928</v>
      </c>
      <c r="AA33" s="53">
        <v>92.833439243098212</v>
      </c>
      <c r="AB33" s="53">
        <v>105.88152227635388</v>
      </c>
      <c r="AD33" s="54">
        <v>70.7</v>
      </c>
      <c r="AE33" s="54">
        <v>97.7</v>
      </c>
      <c r="AF33" s="41">
        <f t="shared" ref="AF33:AK33" si="17">AVERAGE(P33,X33)</f>
        <v>54.857461500621653</v>
      </c>
      <c r="AG33" s="41">
        <f t="shared" si="17"/>
        <v>80.473013401948421</v>
      </c>
      <c r="AH33" s="41">
        <f t="shared" si="17"/>
        <v>66.82198874104796</v>
      </c>
      <c r="AI33" s="41">
        <f t="shared" si="17"/>
        <v>70.932475620392708</v>
      </c>
      <c r="AJ33" s="41">
        <f t="shared" si="17"/>
        <v>112.84246683346458</v>
      </c>
      <c r="AK33" s="41">
        <f t="shared" si="17"/>
        <v>100</v>
      </c>
      <c r="AL33" s="45">
        <f t="shared" ref="AL33:AQ33" si="18">STDEV(P33,X33)</f>
        <v>81.505129971394993</v>
      </c>
      <c r="AM33" s="45">
        <f t="shared" si="18"/>
        <v>20.915214188143217</v>
      </c>
      <c r="AN33" s="45">
        <f t="shared" si="18"/>
        <v>16.655444998522697</v>
      </c>
      <c r="AO33" s="45">
        <f t="shared" si="18"/>
        <v>30.972639784269884</v>
      </c>
      <c r="AP33" s="45">
        <f t="shared" si="18"/>
        <v>9.8442621995931496</v>
      </c>
      <c r="AQ33" s="45" t="e">
        <f t="shared" si="18"/>
        <v>#DIV/0!</v>
      </c>
      <c r="AR33" s="48">
        <f>AVERAGE(AL33:AP33)</f>
        <v>31.978538228384785</v>
      </c>
      <c r="AS33" s="48">
        <f>MEDIAN(AL33:AP33)</f>
        <v>20.915214188143217</v>
      </c>
      <c r="AT33" s="114">
        <f>AVERAGE(V33,AD33)</f>
        <v>35.550000000000004</v>
      </c>
      <c r="AU33" s="114">
        <f>AVERAGE(W33,AE33)</f>
        <v>57.05</v>
      </c>
      <c r="AV33" s="48">
        <f>STDEV(V33,AD33)</f>
        <v>49.709606717414289</v>
      </c>
      <c r="AW33" s="48">
        <f>STDEV(W33,AE33)</f>
        <v>57.487781310466318</v>
      </c>
    </row>
    <row r="34" spans="1:79" ht="84" customHeight="1" x14ac:dyDescent="0.35">
      <c r="A34" s="5" t="s">
        <v>1775</v>
      </c>
      <c r="B34" s="5" t="s">
        <v>1864</v>
      </c>
      <c r="C34" s="5" t="s">
        <v>1865</v>
      </c>
      <c r="D34" s="5" t="s">
        <v>1866</v>
      </c>
      <c r="E34" s="1" t="s">
        <v>325</v>
      </c>
      <c r="G34" s="4">
        <v>339.39199300000001</v>
      </c>
      <c r="H34" s="4">
        <v>339.39199300000001</v>
      </c>
      <c r="I34" t="s">
        <v>416</v>
      </c>
      <c r="J34" s="10" t="s">
        <v>829</v>
      </c>
      <c r="K34" s="10" t="s">
        <v>829</v>
      </c>
      <c r="L34" s="33">
        <v>42.005374539999998</v>
      </c>
      <c r="M34" s="33">
        <v>51.341746069999999</v>
      </c>
      <c r="N34" s="40">
        <f t="shared" si="0"/>
        <v>46.673560304999995</v>
      </c>
      <c r="O34" s="47">
        <f t="shared" si="1"/>
        <v>6.6018116205400226</v>
      </c>
      <c r="Q34" s="56"/>
      <c r="U34" s="54">
        <v>100</v>
      </c>
      <c r="BF34" s="119"/>
      <c r="BG34" s="119"/>
    </row>
    <row r="35" spans="1:79" ht="84" customHeight="1" x14ac:dyDescent="0.35">
      <c r="A35" s="5" t="s">
        <v>1775</v>
      </c>
      <c r="B35" s="5" t="s">
        <v>1867</v>
      </c>
      <c r="C35" s="5" t="s">
        <v>1868</v>
      </c>
      <c r="D35" s="5" t="s">
        <v>1869</v>
      </c>
      <c r="E35" s="1" t="s">
        <v>329</v>
      </c>
      <c r="G35" s="4">
        <v>435.33398999999997</v>
      </c>
      <c r="H35" s="4">
        <v>435.33398999999997</v>
      </c>
      <c r="I35" t="s">
        <v>417</v>
      </c>
      <c r="J35" s="10" t="s">
        <v>830</v>
      </c>
      <c r="K35" s="10" t="s">
        <v>830</v>
      </c>
      <c r="L35" s="32">
        <v>-0.41988579100000001</v>
      </c>
      <c r="M35" s="32">
        <v>-8.2410506999999994E-2</v>
      </c>
      <c r="N35" s="39">
        <f t="shared" si="0"/>
        <v>-0.25114814899999999</v>
      </c>
      <c r="O35" s="47">
        <f t="shared" si="1"/>
        <v>0.238631061799256</v>
      </c>
      <c r="P35" s="53">
        <v>76.475991649269318</v>
      </c>
      <c r="Q35" s="53">
        <v>110.19624217118998</v>
      </c>
      <c r="R35" s="53">
        <v>100.52609603340292</v>
      </c>
      <c r="S35" s="53">
        <v>108.49269311064718</v>
      </c>
      <c r="T35" s="53">
        <v>100.62630480167014</v>
      </c>
      <c r="U35" s="54">
        <v>100</v>
      </c>
      <c r="V35" s="45">
        <v>63.2</v>
      </c>
      <c r="W35" s="45">
        <v>92.2</v>
      </c>
      <c r="X35" s="68">
        <v>34.874075341001422</v>
      </c>
      <c r="Y35" s="68">
        <v>98.396545089152099</v>
      </c>
      <c r="Z35" s="68">
        <v>133.28772394920256</v>
      </c>
      <c r="AA35" s="68">
        <v>120.66532689100782</v>
      </c>
      <c r="AB35" s="68">
        <v>123.94920254842432</v>
      </c>
      <c r="AD35" s="54">
        <v>46.8</v>
      </c>
      <c r="AE35" s="54">
        <v>89.3</v>
      </c>
      <c r="AF35" s="41">
        <f t="shared" ref="AF35:AK35" si="19">AVERAGE(P35,X35)</f>
        <v>55.675033495135366</v>
      </c>
      <c r="AG35" s="41">
        <f t="shared" si="19"/>
        <v>104.29639363017104</v>
      </c>
      <c r="AH35" s="41">
        <f t="shared" si="19"/>
        <v>116.90690999130274</v>
      </c>
      <c r="AI35" s="41">
        <f t="shared" si="19"/>
        <v>114.57901000082751</v>
      </c>
      <c r="AJ35" s="41">
        <f t="shared" si="19"/>
        <v>112.28775367504724</v>
      </c>
      <c r="AK35" s="41">
        <f t="shared" si="19"/>
        <v>100</v>
      </c>
      <c r="AL35" s="45">
        <f t="shared" ref="AL35:AQ35" si="20">STDEV(P35,X35)</f>
        <v>29.416997131931463</v>
      </c>
      <c r="AM35" s="45">
        <f t="shared" si="20"/>
        <v>8.3436458226561037</v>
      </c>
      <c r="AN35" s="45">
        <f t="shared" si="20"/>
        <v>23.165969261972389</v>
      </c>
      <c r="AO35" s="45">
        <f t="shared" si="20"/>
        <v>8.6073518909934492</v>
      </c>
      <c r="AP35" s="45">
        <f t="shared" si="20"/>
        <v>16.491779153650292</v>
      </c>
      <c r="AQ35" s="45" t="e">
        <f t="shared" si="20"/>
        <v>#DIV/0!</v>
      </c>
      <c r="AR35" s="48">
        <f>AVERAGE(AL35:AP35)</f>
        <v>17.205148652240741</v>
      </c>
      <c r="AS35" s="48">
        <f>MEDIAN(AL35:AP35)</f>
        <v>16.491779153650292</v>
      </c>
      <c r="AT35" s="114">
        <f>AVERAGE(V35,AD35)</f>
        <v>55</v>
      </c>
      <c r="AU35" s="114">
        <f>AVERAGE(W35,AE35)</f>
        <v>90.75</v>
      </c>
      <c r="AV35" s="48">
        <f>STDEV(V35,AD35)</f>
        <v>11.59655121145936</v>
      </c>
      <c r="AW35" s="48">
        <f>STDEV(W35,AE35)</f>
        <v>2.0506096654409918</v>
      </c>
    </row>
    <row r="36" spans="1:79" ht="84" customHeight="1" x14ac:dyDescent="0.35">
      <c r="A36" s="5" t="s">
        <v>1775</v>
      </c>
      <c r="B36" s="5" t="s">
        <v>1870</v>
      </c>
      <c r="C36" s="5" t="s">
        <v>1871</v>
      </c>
      <c r="D36" s="5" t="s">
        <v>1872</v>
      </c>
      <c r="E36" s="1" t="s">
        <v>338</v>
      </c>
      <c r="G36" s="4">
        <v>337.37245999999999</v>
      </c>
      <c r="H36" s="4">
        <v>337.37245999999999</v>
      </c>
      <c r="I36" t="s">
        <v>418</v>
      </c>
      <c r="J36" s="10" t="s">
        <v>831</v>
      </c>
      <c r="K36" s="10" t="s">
        <v>831</v>
      </c>
      <c r="L36" s="33">
        <v>72.337924079999993</v>
      </c>
      <c r="M36" s="33">
        <v>97.883080090000007</v>
      </c>
      <c r="N36" s="40">
        <f t="shared" si="0"/>
        <v>85.110502085000007</v>
      </c>
      <c r="O36" s="47">
        <f t="shared" si="1"/>
        <v>18.063153041139245</v>
      </c>
      <c r="Q36" s="56"/>
      <c r="U36" s="54">
        <v>100</v>
      </c>
      <c r="BF36" s="119"/>
      <c r="BG36" s="119"/>
    </row>
    <row r="37" spans="1:79" ht="84" customHeight="1" x14ac:dyDescent="0.35">
      <c r="A37" s="5" t="s">
        <v>1775</v>
      </c>
      <c r="B37" s="5" t="s">
        <v>1873</v>
      </c>
      <c r="C37" s="5" t="s">
        <v>1874</v>
      </c>
      <c r="D37" s="5" t="s">
        <v>1875</v>
      </c>
      <c r="E37" s="1" t="s">
        <v>338</v>
      </c>
      <c r="F37" s="1" t="s">
        <v>374</v>
      </c>
      <c r="G37" s="4">
        <v>337.41552000000001</v>
      </c>
      <c r="H37" s="4">
        <v>337.41552000000001</v>
      </c>
      <c r="I37" t="s">
        <v>419</v>
      </c>
      <c r="J37" s="10" t="s">
        <v>832</v>
      </c>
      <c r="K37" s="10" t="s">
        <v>832</v>
      </c>
      <c r="L37" s="32">
        <v>-1.591684262</v>
      </c>
      <c r="M37" s="32">
        <v>0.84470769999999995</v>
      </c>
      <c r="N37" s="39">
        <f t="shared" si="0"/>
        <v>-0.37348828100000003</v>
      </c>
      <c r="O37" s="47">
        <f t="shared" si="1"/>
        <v>1.7227892779585974</v>
      </c>
      <c r="P37" s="57">
        <v>-11.795316565481343</v>
      </c>
      <c r="Q37" s="57">
        <v>-15.264527320034684</v>
      </c>
      <c r="R37" s="57">
        <v>-14.339404452153795</v>
      </c>
      <c r="S37" s="57">
        <v>-15.264527320034684</v>
      </c>
      <c r="T37" s="57">
        <v>-14.339404452153795</v>
      </c>
      <c r="U37" s="54">
        <v>100</v>
      </c>
      <c r="V37" s="45" t="s">
        <v>2337</v>
      </c>
      <c r="W37" s="45">
        <v>9.7000000000000003E-2</v>
      </c>
      <c r="X37" s="57">
        <v>1.6663136341170657</v>
      </c>
      <c r="Y37" s="57">
        <v>0.14121301984042939</v>
      </c>
      <c r="Z37" s="57">
        <v>2.2311657134787817</v>
      </c>
      <c r="AA37" s="57">
        <v>-0.36715385158511643</v>
      </c>
      <c r="AB37" s="57">
        <v>1.4968580103085503</v>
      </c>
      <c r="AD37" s="54" t="s">
        <v>2337</v>
      </c>
      <c r="AE37" s="54">
        <v>9.7000000000000003E-2</v>
      </c>
      <c r="AF37" s="41">
        <f t="shared" ref="AF37:AK37" si="21">AVERAGE(P37,X37)</f>
        <v>-5.064501465682139</v>
      </c>
      <c r="AG37" s="41">
        <f t="shared" si="21"/>
        <v>-7.561657150097127</v>
      </c>
      <c r="AH37" s="41">
        <f t="shared" si="21"/>
        <v>-6.0541193693375064</v>
      </c>
      <c r="AI37" s="41">
        <f t="shared" si="21"/>
        <v>-7.8158405858099007</v>
      </c>
      <c r="AJ37" s="41">
        <f t="shared" si="21"/>
        <v>-6.4212732209226226</v>
      </c>
      <c r="AK37" s="41">
        <f t="shared" si="21"/>
        <v>100</v>
      </c>
      <c r="AL37" s="45">
        <f t="shared" ref="AL37:AQ37" si="22">STDEV(P37,X37)</f>
        <v>9.5188099999616504</v>
      </c>
      <c r="AM37" s="45">
        <f t="shared" si="22"/>
        <v>10.893503463524842</v>
      </c>
      <c r="AN37" s="45">
        <f t="shared" si="22"/>
        <v>11.717162532246288</v>
      </c>
      <c r="AO37" s="45">
        <f t="shared" si="22"/>
        <v>10.534033801409247</v>
      </c>
      <c r="AP37" s="45">
        <f t="shared" si="22"/>
        <v>11.197928575857098</v>
      </c>
      <c r="AQ37" s="45" t="e">
        <f t="shared" si="22"/>
        <v>#DIV/0!</v>
      </c>
      <c r="AR37" s="48">
        <f>AVERAGE(AL37:AP37)</f>
        <v>10.772287674599825</v>
      </c>
      <c r="AS37" s="48">
        <f>MEDIAN(AL37:AP37)</f>
        <v>10.893503463524842</v>
      </c>
      <c r="AT37" s="114" t="s">
        <v>796</v>
      </c>
      <c r="AU37" s="114" t="s">
        <v>2342</v>
      </c>
      <c r="AV37" s="48" t="e">
        <f>STDEV(V37,AD37)</f>
        <v>#DIV/0!</v>
      </c>
      <c r="AW37" s="48">
        <f>STDEV(W37,AE37)</f>
        <v>0</v>
      </c>
      <c r="AX37" s="45">
        <v>0.06</v>
      </c>
      <c r="AY37" s="45">
        <v>7.0000000000000001E-3</v>
      </c>
      <c r="AZ37" s="45">
        <v>0.06</v>
      </c>
      <c r="BA37" s="45">
        <v>0.03</v>
      </c>
      <c r="BB37" s="45" t="s">
        <v>1616</v>
      </c>
      <c r="BC37" s="45">
        <v>0.06</v>
      </c>
      <c r="BD37" s="73">
        <v>0.25</v>
      </c>
      <c r="BE37" s="114">
        <v>0.06</v>
      </c>
      <c r="BF37" s="119">
        <f>3/26*100</f>
        <v>11.538461538461538</v>
      </c>
      <c r="BG37" s="119">
        <v>473.1</v>
      </c>
      <c r="BH37" s="48">
        <v>1.78E-2</v>
      </c>
      <c r="BI37" s="114" t="s">
        <v>1744</v>
      </c>
      <c r="BJ37" s="55">
        <v>18</v>
      </c>
      <c r="BK37" s="55">
        <v>7.9</v>
      </c>
      <c r="BL37" s="55">
        <v>7.0000000000000001E-3</v>
      </c>
      <c r="BM37" s="196" t="s">
        <v>1744</v>
      </c>
      <c r="BN37" s="55">
        <v>4.58E-2</v>
      </c>
      <c r="BO37" s="55">
        <v>1.847E-2</v>
      </c>
      <c r="BP37" s="55">
        <v>7.0000000000000001E-3</v>
      </c>
      <c r="BQ37" s="196" t="s">
        <v>1744</v>
      </c>
      <c r="BR37" s="55">
        <v>2.5690000000000001E-3</v>
      </c>
      <c r="BS37" s="55">
        <v>1.504E-4</v>
      </c>
      <c r="BT37" s="55">
        <v>0.43759999999999999</v>
      </c>
      <c r="BU37" s="196" t="s">
        <v>1745</v>
      </c>
      <c r="BV37" s="196" t="s">
        <v>1745</v>
      </c>
      <c r="BW37" s="55">
        <v>0.54700000000000004</v>
      </c>
      <c r="BX37" s="48">
        <v>1.879</v>
      </c>
      <c r="BY37" s="48">
        <v>1.6120000000000001</v>
      </c>
      <c r="BZ37" s="48">
        <v>0.56879999999999997</v>
      </c>
      <c r="CA37" s="41" t="s">
        <v>1745</v>
      </c>
    </row>
    <row r="38" spans="1:79" ht="84" customHeight="1" x14ac:dyDescent="0.35">
      <c r="A38" s="5" t="s">
        <v>1775</v>
      </c>
      <c r="B38" s="5" t="s">
        <v>1876</v>
      </c>
      <c r="C38" s="5" t="s">
        <v>1877</v>
      </c>
      <c r="D38" s="5" t="s">
        <v>1878</v>
      </c>
      <c r="E38" s="1" t="s">
        <v>329</v>
      </c>
      <c r="G38" s="4">
        <v>321.39465999999999</v>
      </c>
      <c r="H38" s="4">
        <v>321.39465999999999</v>
      </c>
      <c r="I38" t="s">
        <v>420</v>
      </c>
      <c r="J38" s="10" t="s">
        <v>833</v>
      </c>
      <c r="K38" s="10" t="s">
        <v>833</v>
      </c>
      <c r="L38" s="33">
        <v>78.686597250000005</v>
      </c>
      <c r="M38" s="33">
        <v>105.670873</v>
      </c>
      <c r="N38" s="40">
        <f t="shared" si="0"/>
        <v>92.178735125000003</v>
      </c>
      <c r="O38" s="47">
        <f t="shared" si="1"/>
        <v>19.080764368232689</v>
      </c>
      <c r="Q38" s="56"/>
      <c r="U38" s="54">
        <v>100</v>
      </c>
      <c r="BF38" s="119"/>
      <c r="BG38" s="119"/>
    </row>
    <row r="39" spans="1:79" ht="84" customHeight="1" x14ac:dyDescent="0.35">
      <c r="A39" s="5" t="s">
        <v>1775</v>
      </c>
      <c r="B39" s="5" t="s">
        <v>1879</v>
      </c>
      <c r="C39" s="5" t="s">
        <v>1880</v>
      </c>
      <c r="D39" s="5" t="s">
        <v>1881</v>
      </c>
      <c r="E39" s="1" t="s">
        <v>329</v>
      </c>
      <c r="G39" s="4">
        <v>283.75546000000003</v>
      </c>
      <c r="H39" s="4">
        <v>283.75546000000003</v>
      </c>
      <c r="I39" t="s">
        <v>421</v>
      </c>
      <c r="J39" s="10" t="s">
        <v>834</v>
      </c>
      <c r="K39" s="10" t="s">
        <v>834</v>
      </c>
      <c r="L39" s="32">
        <v>-1.3318174439999999</v>
      </c>
      <c r="M39" s="32">
        <v>0.65928405899999998</v>
      </c>
      <c r="N39" s="39">
        <f t="shared" si="0"/>
        <v>-0.33626669249999996</v>
      </c>
      <c r="O39" s="47">
        <f t="shared" si="1"/>
        <v>1.4079213748020269</v>
      </c>
      <c r="P39" s="57">
        <v>15.958369470945375</v>
      </c>
      <c r="Q39" s="53">
        <v>78.40416305290546</v>
      </c>
      <c r="R39" s="53">
        <v>90.893321769297501</v>
      </c>
      <c r="S39" s="53">
        <v>89.968198901416613</v>
      </c>
      <c r="T39" s="53">
        <v>193.5819601040763</v>
      </c>
      <c r="U39" s="54">
        <v>100</v>
      </c>
      <c r="V39" s="45">
        <v>10.8</v>
      </c>
      <c r="W39" s="45">
        <v>35.4</v>
      </c>
      <c r="X39" s="53">
        <v>71.764456682906157</v>
      </c>
      <c r="Y39" s="53">
        <v>97.860622749417487</v>
      </c>
      <c r="Z39" s="53">
        <v>84.078232012991592</v>
      </c>
      <c r="AA39" s="53">
        <v>71.82094189084232</v>
      </c>
      <c r="AB39" s="53">
        <v>93.454776530396089</v>
      </c>
      <c r="AD39" s="54">
        <v>47.3</v>
      </c>
      <c r="AE39" s="54">
        <v>90.1</v>
      </c>
      <c r="AF39" s="41">
        <f t="shared" ref="AF39:AK40" si="23">AVERAGE(P39,X39)</f>
        <v>43.861413076925764</v>
      </c>
      <c r="AG39" s="41">
        <f t="shared" si="23"/>
        <v>88.132392901161467</v>
      </c>
      <c r="AH39" s="41">
        <f t="shared" si="23"/>
        <v>87.485776891144553</v>
      </c>
      <c r="AI39" s="41">
        <f t="shared" si="23"/>
        <v>80.894570396129467</v>
      </c>
      <c r="AJ39" s="41">
        <f t="shared" si="23"/>
        <v>143.5183683172362</v>
      </c>
      <c r="AK39" s="41">
        <f t="shared" si="23"/>
        <v>100</v>
      </c>
      <c r="AL39" s="45">
        <f t="shared" ref="AL39:AQ40" si="24">STDEV(P39,X39)</f>
        <v>39.460862699065345</v>
      </c>
      <c r="AM39" s="45">
        <f t="shared" si="24"/>
        <v>13.757794589286542</v>
      </c>
      <c r="AN39" s="45">
        <f t="shared" si="24"/>
        <v>4.8189961810788837</v>
      </c>
      <c r="AO39" s="45">
        <f t="shared" si="24"/>
        <v>12.832048492112252</v>
      </c>
      <c r="AP39" s="45">
        <f t="shared" si="24"/>
        <v>70.800610486059568</v>
      </c>
      <c r="AQ39" s="45" t="e">
        <f t="shared" si="24"/>
        <v>#DIV/0!</v>
      </c>
      <c r="AR39" s="48">
        <f>AVERAGE(AL39:AP39)</f>
        <v>28.334062489520516</v>
      </c>
      <c r="AS39" s="48">
        <f>MEDIAN(AL39:AP39)</f>
        <v>13.757794589286542</v>
      </c>
      <c r="AT39" s="114">
        <f>AVERAGE(V39,AD39)</f>
        <v>29.049999999999997</v>
      </c>
      <c r="AU39" s="114">
        <f>AVERAGE(W39,AE39)</f>
        <v>62.75</v>
      </c>
      <c r="AV39" s="48">
        <f>STDEV(V39,AD39)</f>
        <v>25.80939751330898</v>
      </c>
      <c r="AW39" s="48">
        <f>STDEV(W39,AE39)</f>
        <v>38.678740930904127</v>
      </c>
      <c r="BF39" s="119"/>
      <c r="BG39" s="119"/>
    </row>
    <row r="40" spans="1:79" ht="84" customHeight="1" x14ac:dyDescent="0.35">
      <c r="A40" s="5" t="s">
        <v>1775</v>
      </c>
      <c r="B40" s="5" t="s">
        <v>1882</v>
      </c>
      <c r="C40" s="5" t="s">
        <v>1883</v>
      </c>
      <c r="D40" s="5" t="s">
        <v>1884</v>
      </c>
      <c r="E40" s="1" t="s">
        <v>329</v>
      </c>
      <c r="G40" s="4">
        <v>319.40192000000002</v>
      </c>
      <c r="H40" s="4">
        <v>319.40192000000002</v>
      </c>
      <c r="I40" t="s">
        <v>422</v>
      </c>
      <c r="J40" s="10" t="s">
        <v>835</v>
      </c>
      <c r="K40" s="10" t="s">
        <v>835</v>
      </c>
      <c r="L40" s="32">
        <v>0.42228357999999999</v>
      </c>
      <c r="M40" s="32">
        <v>1.0919392219999999</v>
      </c>
      <c r="N40" s="39">
        <f t="shared" si="0"/>
        <v>0.75711140099999996</v>
      </c>
      <c r="O40" s="47">
        <f t="shared" si="1"/>
        <v>0.47351804551803089</v>
      </c>
      <c r="P40" s="57">
        <v>2.5440878866724508</v>
      </c>
      <c r="Q40" s="53">
        <v>88.117953165654825</v>
      </c>
      <c r="R40" s="53">
        <v>67.53396935530499</v>
      </c>
      <c r="S40" s="53">
        <v>61.058109280138787</v>
      </c>
      <c r="T40" s="53">
        <v>139.92483376698468</v>
      </c>
      <c r="U40" s="54">
        <v>100</v>
      </c>
      <c r="V40" s="45">
        <v>10.8</v>
      </c>
      <c r="W40" s="45">
        <v>19.8</v>
      </c>
      <c r="X40" s="53">
        <v>99.329238155757963</v>
      </c>
      <c r="Y40" s="53">
        <v>105.20369978111984</v>
      </c>
      <c r="Z40" s="53">
        <v>90.687001341523683</v>
      </c>
      <c r="AA40" s="53">
        <v>93.793687778013123</v>
      </c>
      <c r="AB40" s="53">
        <v>104.80830332556661</v>
      </c>
      <c r="AD40" s="54">
        <v>63.4</v>
      </c>
      <c r="AE40" s="54">
        <v>93.3</v>
      </c>
      <c r="AF40" s="41">
        <f t="shared" si="23"/>
        <v>50.93666302121521</v>
      </c>
      <c r="AG40" s="41">
        <f t="shared" si="23"/>
        <v>96.660826473387331</v>
      </c>
      <c r="AH40" s="41">
        <f t="shared" si="23"/>
        <v>79.110485348414329</v>
      </c>
      <c r="AI40" s="41">
        <f t="shared" si="23"/>
        <v>77.425898529075951</v>
      </c>
      <c r="AJ40" s="41">
        <f t="shared" si="23"/>
        <v>122.36656854627564</v>
      </c>
      <c r="AK40" s="41">
        <f t="shared" si="23"/>
        <v>100</v>
      </c>
      <c r="AL40" s="45">
        <f t="shared" si="24"/>
        <v>68.437436073429382</v>
      </c>
      <c r="AM40" s="45">
        <f t="shared" si="24"/>
        <v>12.081447293430413</v>
      </c>
      <c r="AN40" s="45">
        <f t="shared" si="24"/>
        <v>16.371665922484336</v>
      </c>
      <c r="AO40" s="45">
        <f t="shared" si="24"/>
        <v>23.147549541911495</v>
      </c>
      <c r="AP40" s="45">
        <f t="shared" si="24"/>
        <v>24.831136806870568</v>
      </c>
      <c r="AQ40" s="45" t="e">
        <f t="shared" si="24"/>
        <v>#DIV/0!</v>
      </c>
      <c r="AR40" s="48">
        <f>AVERAGE(AL40:AP40)</f>
        <v>28.973847127625241</v>
      </c>
      <c r="AS40" s="48">
        <f>MEDIAN(AL40:AP40)</f>
        <v>23.147549541911495</v>
      </c>
      <c r="AT40" s="114">
        <f>AVERAGE(V40,AD40)</f>
        <v>37.1</v>
      </c>
      <c r="AU40" s="114">
        <f>AVERAGE(W40,AE40)</f>
        <v>56.55</v>
      </c>
      <c r="AV40" s="48">
        <f>STDEV(V40,AD40)</f>
        <v>37.193816690412397</v>
      </c>
      <c r="AW40" s="48">
        <f>STDEV(W40,AE40)</f>
        <v>51.972348417211251</v>
      </c>
      <c r="BF40" s="119"/>
      <c r="BG40" s="119"/>
    </row>
    <row r="41" spans="1:79" ht="84" customHeight="1" x14ac:dyDescent="0.35">
      <c r="A41" s="5" t="s">
        <v>1775</v>
      </c>
      <c r="B41" s="5" t="s">
        <v>1885</v>
      </c>
      <c r="C41" s="5" t="s">
        <v>1886</v>
      </c>
      <c r="D41" s="5" t="s">
        <v>1887</v>
      </c>
      <c r="E41" s="1" t="s">
        <v>329</v>
      </c>
      <c r="G41" s="4">
        <v>345.43597</v>
      </c>
      <c r="H41" s="4">
        <v>345.43597</v>
      </c>
      <c r="I41" t="s">
        <v>423</v>
      </c>
      <c r="J41" s="10" t="s">
        <v>836</v>
      </c>
      <c r="K41" s="10" t="s">
        <v>836</v>
      </c>
      <c r="L41" s="33">
        <v>60.04366812</v>
      </c>
      <c r="M41" s="33">
        <v>89.106361059999998</v>
      </c>
      <c r="N41" s="40">
        <f t="shared" si="0"/>
        <v>74.575014589999995</v>
      </c>
      <c r="O41" s="47">
        <f t="shared" si="1"/>
        <v>20.550427257416413</v>
      </c>
      <c r="Q41" s="56"/>
      <c r="U41" s="54">
        <v>100</v>
      </c>
      <c r="BF41" s="119"/>
      <c r="BG41" s="119"/>
    </row>
    <row r="42" spans="1:79" ht="84" customHeight="1" x14ac:dyDescent="0.35">
      <c r="A42" s="5" t="s">
        <v>1775</v>
      </c>
      <c r="B42" s="5" t="s">
        <v>1888</v>
      </c>
      <c r="C42" s="5" t="s">
        <v>1889</v>
      </c>
      <c r="D42" s="5" t="s">
        <v>1890</v>
      </c>
      <c r="E42" s="1" t="s">
        <v>329</v>
      </c>
      <c r="G42" s="4">
        <v>329.34877999999998</v>
      </c>
      <c r="H42" s="4">
        <v>329.34877999999998</v>
      </c>
      <c r="I42" t="s">
        <v>424</v>
      </c>
      <c r="J42" s="10" t="s">
        <v>837</v>
      </c>
      <c r="K42" s="10" t="s">
        <v>837</v>
      </c>
      <c r="L42" s="32">
        <v>-1.006983921</v>
      </c>
      <c r="M42" s="32">
        <v>2.204481071</v>
      </c>
      <c r="N42" s="39">
        <f t="shared" si="0"/>
        <v>0.59874857500000001</v>
      </c>
      <c r="O42" s="47">
        <f t="shared" si="1"/>
        <v>2.2708486733864017</v>
      </c>
      <c r="P42" s="57">
        <v>-12.25787799942179</v>
      </c>
      <c r="Q42" s="53">
        <v>53.425845620121429</v>
      </c>
      <c r="R42" s="53">
        <v>51.344319167389429</v>
      </c>
      <c r="S42" s="53">
        <v>53.19456490315121</v>
      </c>
      <c r="T42" s="53">
        <v>132.06128938999711</v>
      </c>
      <c r="U42" s="54">
        <v>100</v>
      </c>
      <c r="V42" s="45">
        <v>7.2</v>
      </c>
      <c r="W42" s="45">
        <v>13.2</v>
      </c>
      <c r="X42" s="57">
        <v>0.87552072301066086</v>
      </c>
      <c r="Y42" s="53">
        <v>88.540563439949153</v>
      </c>
      <c r="Z42" s="53">
        <v>109.27063475252419</v>
      </c>
      <c r="AA42" s="53">
        <v>123.33545152863094</v>
      </c>
      <c r="AB42" s="53">
        <v>115.03212596201371</v>
      </c>
      <c r="AD42" s="54">
        <v>10.5</v>
      </c>
      <c r="AE42" s="54">
        <v>18.899999999999999</v>
      </c>
      <c r="AF42" s="41">
        <f t="shared" ref="AF42:AK43" si="25">AVERAGE(P42,X42)</f>
        <v>-5.6911786382055647</v>
      </c>
      <c r="AG42" s="41">
        <f t="shared" si="25"/>
        <v>70.983204530035295</v>
      </c>
      <c r="AH42" s="41">
        <f t="shared" si="25"/>
        <v>80.307476959956801</v>
      </c>
      <c r="AI42" s="41">
        <f t="shared" si="25"/>
        <v>88.265008215891072</v>
      </c>
      <c r="AJ42" s="41">
        <f t="shared" si="25"/>
        <v>123.54670767600541</v>
      </c>
      <c r="AK42" s="41">
        <f t="shared" si="25"/>
        <v>100</v>
      </c>
      <c r="AL42" s="45">
        <f t="shared" ref="AL42:AQ43" si="26">STDEV(P42,X42)</f>
        <v>9.286715296658727</v>
      </c>
      <c r="AM42" s="45">
        <f t="shared" si="26"/>
        <v>24.829855089852266</v>
      </c>
      <c r="AN42" s="45">
        <f t="shared" si="26"/>
        <v>40.960090559400818</v>
      </c>
      <c r="AO42" s="45">
        <f t="shared" si="26"/>
        <v>49.597096571313557</v>
      </c>
      <c r="AP42" s="45">
        <f t="shared" si="26"/>
        <v>12.04143693786102</v>
      </c>
      <c r="AQ42" s="45" t="e">
        <f t="shared" si="26"/>
        <v>#DIV/0!</v>
      </c>
      <c r="AR42" s="48">
        <f>AVERAGE(AL42:AP42)</f>
        <v>27.343038891017279</v>
      </c>
      <c r="AS42" s="48">
        <f>MEDIAN(AL42:AP42)</f>
        <v>24.829855089852266</v>
      </c>
      <c r="AT42" s="114">
        <f>AVERAGE(V42,AD42)</f>
        <v>8.85</v>
      </c>
      <c r="AU42" s="114">
        <f>AVERAGE(W42,AE42)</f>
        <v>16.049999999999997</v>
      </c>
      <c r="AV42" s="48">
        <f>STDEV(V42,AD42)</f>
        <v>2.3334523779156116</v>
      </c>
      <c r="AW42" s="48">
        <f>STDEV(W42,AE42)</f>
        <v>4.0305086527633351</v>
      </c>
      <c r="BF42" s="119"/>
      <c r="BG42" s="119"/>
    </row>
    <row r="43" spans="1:79" ht="84" customHeight="1" x14ac:dyDescent="0.35">
      <c r="A43" s="5" t="s">
        <v>1775</v>
      </c>
      <c r="B43" s="5" t="s">
        <v>1891</v>
      </c>
      <c r="C43" s="5" t="s">
        <v>1892</v>
      </c>
      <c r="D43" s="5" t="s">
        <v>1893</v>
      </c>
      <c r="E43" s="1" t="s">
        <v>338</v>
      </c>
      <c r="G43" s="4">
        <v>263.29392000000001</v>
      </c>
      <c r="H43" s="4">
        <v>263.29392000000001</v>
      </c>
      <c r="I43" t="s">
        <v>425</v>
      </c>
      <c r="J43" s="10" t="s">
        <v>838</v>
      </c>
      <c r="K43" s="10" t="s">
        <v>838</v>
      </c>
      <c r="L43" s="32">
        <v>-0.26872690599999999</v>
      </c>
      <c r="M43" s="32">
        <v>-0.20602626800000001</v>
      </c>
      <c r="N43" s="39">
        <f t="shared" si="0"/>
        <v>-0.237376587</v>
      </c>
      <c r="O43" s="47">
        <f t="shared" si="1"/>
        <v>4.4336046314522863E-2</v>
      </c>
      <c r="P43" s="53">
        <v>83.390396659707719</v>
      </c>
      <c r="Q43" s="53">
        <v>80.484342379958235</v>
      </c>
      <c r="R43" s="53">
        <v>98.922755741127347</v>
      </c>
      <c r="S43" s="53">
        <v>81.837160751565747</v>
      </c>
      <c r="T43" s="53">
        <v>89.40292275574113</v>
      </c>
      <c r="U43" s="54">
        <v>100</v>
      </c>
      <c r="V43" s="45">
        <v>49.8</v>
      </c>
      <c r="W43" s="45">
        <v>89.7</v>
      </c>
      <c r="X43" s="68">
        <v>131.33792277761148</v>
      </c>
      <c r="Y43" s="68">
        <v>106.70885534698765</v>
      </c>
      <c r="Z43" s="68">
        <v>120.25484243383073</v>
      </c>
      <c r="AA43" s="68">
        <v>139.44499080685853</v>
      </c>
      <c r="AB43" s="68">
        <v>157.91679137982638</v>
      </c>
      <c r="AD43" s="54">
        <v>54.5</v>
      </c>
      <c r="AE43" s="54">
        <v>90.6</v>
      </c>
      <c r="AF43" s="41">
        <f t="shared" si="25"/>
        <v>107.36415971865961</v>
      </c>
      <c r="AG43" s="41">
        <f t="shared" si="25"/>
        <v>93.596598863472934</v>
      </c>
      <c r="AH43" s="41">
        <f t="shared" si="25"/>
        <v>109.58879908747903</v>
      </c>
      <c r="AI43" s="41">
        <f t="shared" si="25"/>
        <v>110.64107577921214</v>
      </c>
      <c r="AJ43" s="41">
        <f t="shared" si="25"/>
        <v>123.65985706778375</v>
      </c>
      <c r="AK43" s="41">
        <f t="shared" si="25"/>
        <v>100</v>
      </c>
      <c r="AL43" s="45">
        <f t="shared" si="26"/>
        <v>33.904020859088845</v>
      </c>
      <c r="AM43" s="45">
        <f t="shared" si="26"/>
        <v>18.543530952301044</v>
      </c>
      <c r="AN43" s="45">
        <f t="shared" si="26"/>
        <v>15.084063157269874</v>
      </c>
      <c r="AO43" s="45">
        <f t="shared" si="26"/>
        <v>40.734887281539656</v>
      </c>
      <c r="AP43" s="45">
        <f t="shared" si="26"/>
        <v>48.44662110941497</v>
      </c>
      <c r="AQ43" s="45" t="e">
        <f t="shared" si="26"/>
        <v>#DIV/0!</v>
      </c>
      <c r="AR43" s="48">
        <f>AVERAGE(AL43:AP43)</f>
        <v>31.342624671922881</v>
      </c>
      <c r="AS43" s="48">
        <f>MEDIAN(AL43:AP43)</f>
        <v>33.904020859088845</v>
      </c>
      <c r="AT43" s="114">
        <f>AVERAGE(V43,AD43)</f>
        <v>52.15</v>
      </c>
      <c r="AU43" s="114">
        <f>AVERAGE(W43,AE43)</f>
        <v>90.15</v>
      </c>
      <c r="AV43" s="48">
        <f>STDEV(V43,AD43)</f>
        <v>3.3234018715767757</v>
      </c>
      <c r="AW43" s="48">
        <f>STDEV(W43,AE43)</f>
        <v>0.63639610306788674</v>
      </c>
      <c r="BF43" s="119"/>
      <c r="BG43" s="119"/>
    </row>
    <row r="44" spans="1:79" ht="84" customHeight="1" x14ac:dyDescent="0.35">
      <c r="A44" s="5" t="s">
        <v>1775</v>
      </c>
      <c r="B44" s="5" t="s">
        <v>1894</v>
      </c>
      <c r="C44" s="5" t="s">
        <v>1895</v>
      </c>
      <c r="D44" s="5" t="s">
        <v>1896</v>
      </c>
      <c r="E44" s="1" t="s">
        <v>325</v>
      </c>
      <c r="G44" s="4">
        <v>345.84643999999997</v>
      </c>
      <c r="H44" s="4">
        <v>345.84643999999997</v>
      </c>
      <c r="I44" t="s">
        <v>426</v>
      </c>
      <c r="J44" s="10" t="s">
        <v>839</v>
      </c>
      <c r="K44" s="10" t="s">
        <v>839</v>
      </c>
      <c r="L44" s="33">
        <v>90.376217670000003</v>
      </c>
      <c r="M44" s="33">
        <v>98.130311610000007</v>
      </c>
      <c r="N44" s="40">
        <f t="shared" si="0"/>
        <v>94.253264639999998</v>
      </c>
      <c r="O44" s="47">
        <f t="shared" si="1"/>
        <v>5.4829724069315171</v>
      </c>
      <c r="Q44" s="56"/>
      <c r="U44" s="54">
        <v>100</v>
      </c>
      <c r="BF44" s="119"/>
      <c r="BG44" s="119"/>
    </row>
    <row r="45" spans="1:79" ht="84" customHeight="1" x14ac:dyDescent="0.35">
      <c r="A45" s="5" t="s">
        <v>1775</v>
      </c>
      <c r="B45" s="5" t="s">
        <v>1897</v>
      </c>
      <c r="C45" s="5" t="s">
        <v>1898</v>
      </c>
      <c r="D45" s="5" t="s">
        <v>1899</v>
      </c>
      <c r="E45" s="1" t="s">
        <v>329</v>
      </c>
      <c r="G45" s="4">
        <v>239.24899500000001</v>
      </c>
      <c r="H45" s="4">
        <v>239.24899500000001</v>
      </c>
      <c r="I45" t="s">
        <v>427</v>
      </c>
      <c r="J45" s="10" t="s">
        <v>840</v>
      </c>
      <c r="K45" s="10" t="s">
        <v>840</v>
      </c>
      <c r="L45" s="33">
        <v>88.310379580000003</v>
      </c>
      <c r="M45" s="33">
        <v>87.561164050000002</v>
      </c>
      <c r="N45" s="40">
        <f t="shared" si="0"/>
        <v>87.93577181500001</v>
      </c>
      <c r="O45" s="47">
        <f t="shared" si="1"/>
        <v>0.52977538183327377</v>
      </c>
      <c r="Q45" s="56"/>
      <c r="U45" s="54">
        <v>100</v>
      </c>
      <c r="BF45" s="119"/>
      <c r="BG45" s="119"/>
    </row>
    <row r="46" spans="1:79" ht="84" customHeight="1" x14ac:dyDescent="0.35">
      <c r="A46" s="5" t="s">
        <v>1775</v>
      </c>
      <c r="B46" s="5" t="s">
        <v>1900</v>
      </c>
      <c r="C46" s="5" t="s">
        <v>1901</v>
      </c>
      <c r="D46" s="5" t="s">
        <v>1902</v>
      </c>
      <c r="E46" s="1" t="s">
        <v>338</v>
      </c>
      <c r="G46" s="4">
        <v>331.38458000000003</v>
      </c>
      <c r="H46" s="4">
        <v>331.38458000000003</v>
      </c>
      <c r="I46" t="s">
        <v>428</v>
      </c>
      <c r="J46" s="10" t="s">
        <v>841</v>
      </c>
      <c r="K46" s="10" t="s">
        <v>841</v>
      </c>
      <c r="L46" s="33">
        <v>71.027880420000002</v>
      </c>
      <c r="M46" s="33">
        <v>69.018799900000005</v>
      </c>
      <c r="N46" s="40">
        <f t="shared" si="0"/>
        <v>70.023340160000004</v>
      </c>
      <c r="O46" s="47">
        <f t="shared" si="1"/>
        <v>1.4206344596417935</v>
      </c>
      <c r="Q46" s="56"/>
      <c r="U46" s="54">
        <v>100</v>
      </c>
      <c r="BF46" s="119"/>
      <c r="BG46" s="119"/>
    </row>
    <row r="47" spans="1:79" ht="84" customHeight="1" x14ac:dyDescent="0.35">
      <c r="A47" s="5" t="s">
        <v>1775</v>
      </c>
      <c r="B47" s="5" t="s">
        <v>1903</v>
      </c>
      <c r="C47" s="5" t="s">
        <v>1904</v>
      </c>
      <c r="D47" s="5" t="s">
        <v>1905</v>
      </c>
      <c r="E47" s="1" t="s">
        <v>329</v>
      </c>
      <c r="F47" s="1" t="s">
        <v>383</v>
      </c>
      <c r="G47" s="4">
        <v>353.4117</v>
      </c>
      <c r="H47" s="4">
        <v>353.4117</v>
      </c>
      <c r="I47" t="s">
        <v>429</v>
      </c>
      <c r="J47" s="10" t="s">
        <v>842</v>
      </c>
      <c r="K47" s="10" t="s">
        <v>842</v>
      </c>
      <c r="L47" s="33">
        <v>95.011756800000001</v>
      </c>
      <c r="M47" s="33">
        <v>93.927375740000002</v>
      </c>
      <c r="N47" s="40">
        <f t="shared" si="0"/>
        <v>94.469566270000001</v>
      </c>
      <c r="O47" s="47">
        <f t="shared" si="1"/>
        <v>0.76677320091625523</v>
      </c>
      <c r="Q47" s="56"/>
      <c r="U47" s="54">
        <v>100</v>
      </c>
    </row>
    <row r="48" spans="1:79" ht="84" customHeight="1" x14ac:dyDescent="0.35">
      <c r="A48" s="5" t="s">
        <v>1775</v>
      </c>
      <c r="B48" s="5" t="s">
        <v>1906</v>
      </c>
      <c r="C48" s="5" t="s">
        <v>220</v>
      </c>
      <c r="D48" s="5" t="s">
        <v>1907</v>
      </c>
      <c r="E48" s="1" t="s">
        <v>329</v>
      </c>
      <c r="G48" s="4">
        <v>375.42499199999901</v>
      </c>
      <c r="H48" s="4">
        <v>375.42499199999901</v>
      </c>
      <c r="I48" t="s">
        <v>430</v>
      </c>
      <c r="J48" s="10" t="s">
        <v>843</v>
      </c>
      <c r="K48" s="10" t="s">
        <v>843</v>
      </c>
      <c r="L48" s="33">
        <v>73.496808869999995</v>
      </c>
      <c r="M48" s="33">
        <v>83.605459699999997</v>
      </c>
      <c r="N48" s="40">
        <f t="shared" si="0"/>
        <v>78.551134284999989</v>
      </c>
      <c r="O48" s="47">
        <f t="shared" si="1"/>
        <v>7.1478955505400235</v>
      </c>
      <c r="Q48" s="56"/>
      <c r="U48" s="54">
        <v>100</v>
      </c>
      <c r="BF48" s="119"/>
      <c r="BG48" s="119"/>
    </row>
    <row r="49" spans="1:59" ht="84" customHeight="1" x14ac:dyDescent="0.35">
      <c r="A49" s="5" t="s">
        <v>1775</v>
      </c>
      <c r="B49" s="5" t="s">
        <v>1908</v>
      </c>
      <c r="C49" s="5" t="s">
        <v>1909</v>
      </c>
      <c r="D49" s="5" t="s">
        <v>1910</v>
      </c>
      <c r="E49" s="1" t="s">
        <v>329</v>
      </c>
      <c r="G49" s="4">
        <v>317.76684</v>
      </c>
      <c r="H49" s="4">
        <v>317.76684</v>
      </c>
      <c r="I49" t="s">
        <v>431</v>
      </c>
      <c r="J49" s="10" t="s">
        <v>844</v>
      </c>
      <c r="K49" s="10" t="s">
        <v>844</v>
      </c>
      <c r="L49" s="32">
        <v>-0.21834061099999999</v>
      </c>
      <c r="M49" s="32">
        <v>2.6989441150000002</v>
      </c>
      <c r="N49" s="39">
        <f t="shared" si="0"/>
        <v>1.2403017520000001</v>
      </c>
      <c r="O49" s="47">
        <f t="shared" si="1"/>
        <v>2.0628318124065395</v>
      </c>
      <c r="P49" s="53">
        <v>97.118997912317312</v>
      </c>
      <c r="Q49" s="53">
        <v>106.58872651356994</v>
      </c>
      <c r="R49" s="53">
        <v>92.208768267223391</v>
      </c>
      <c r="S49" s="53">
        <v>89.954070981210847</v>
      </c>
      <c r="T49" s="53">
        <v>99.073068893528188</v>
      </c>
      <c r="U49" s="54">
        <v>100</v>
      </c>
      <c r="V49" s="45">
        <v>50.3</v>
      </c>
      <c r="W49" s="45">
        <v>89.8</v>
      </c>
      <c r="X49" s="68">
        <v>147.24419549322269</v>
      </c>
      <c r="Y49" s="68">
        <v>94.804806088852771</v>
      </c>
      <c r="Z49" s="68">
        <v>152.27263009364179</v>
      </c>
      <c r="AA49" s="68">
        <v>159.14824475135759</v>
      </c>
      <c r="AB49" s="68">
        <v>140.47120194980116</v>
      </c>
      <c r="AD49" s="54">
        <v>53.5</v>
      </c>
      <c r="AE49" s="54">
        <v>92.8</v>
      </c>
      <c r="AF49" s="41">
        <f t="shared" ref="AF49:AK49" si="27">AVERAGE(P49,X49)</f>
        <v>122.18159670277001</v>
      </c>
      <c r="AG49" s="41">
        <f t="shared" si="27"/>
        <v>100.69676630121135</v>
      </c>
      <c r="AH49" s="41">
        <f t="shared" si="27"/>
        <v>122.24069918043259</v>
      </c>
      <c r="AI49" s="41">
        <f t="shared" si="27"/>
        <v>124.55115786628423</v>
      </c>
      <c r="AJ49" s="41">
        <f t="shared" si="27"/>
        <v>119.77213542166467</v>
      </c>
      <c r="AK49" s="41">
        <f t="shared" si="27"/>
        <v>100</v>
      </c>
      <c r="AL49" s="45">
        <f t="shared" ref="AL49:AQ49" si="28">STDEV(P49,X49)</f>
        <v>35.443867117773685</v>
      </c>
      <c r="AM49" s="45">
        <f t="shared" si="28"/>
        <v>8.3324900412801703</v>
      </c>
      <c r="AN49" s="45">
        <f t="shared" si="28"/>
        <v>42.471564001712274</v>
      </c>
      <c r="AO49" s="45">
        <f t="shared" si="28"/>
        <v>48.927669491471086</v>
      </c>
      <c r="AP49" s="45">
        <f t="shared" si="28"/>
        <v>29.272900612553638</v>
      </c>
      <c r="AQ49" s="45" t="e">
        <f t="shared" si="28"/>
        <v>#DIV/0!</v>
      </c>
      <c r="AR49" s="48">
        <f>AVERAGE(AL49:AP49)</f>
        <v>32.889698252958169</v>
      </c>
      <c r="AS49" s="48">
        <f>MEDIAN(AL49:AP49)</f>
        <v>35.443867117773685</v>
      </c>
      <c r="AT49" s="114">
        <f>AVERAGE(V49,AD49)</f>
        <v>51.9</v>
      </c>
      <c r="AU49" s="114">
        <f>AVERAGE(W49,AE49)</f>
        <v>91.3</v>
      </c>
      <c r="AV49" s="48">
        <f>STDEV(V49,AD49)</f>
        <v>2.2627416997969543</v>
      </c>
      <c r="AW49" s="48">
        <f>STDEV(W49,AE49)</f>
        <v>2.1213203435596424</v>
      </c>
      <c r="BF49" s="119"/>
      <c r="BG49" s="119"/>
    </row>
    <row r="50" spans="1:59" ht="84" customHeight="1" x14ac:dyDescent="0.35">
      <c r="A50" s="5" t="s">
        <v>1775</v>
      </c>
      <c r="B50" s="5" t="s">
        <v>1911</v>
      </c>
      <c r="C50" s="5" t="s">
        <v>1912</v>
      </c>
      <c r="D50" s="5" t="s">
        <v>1913</v>
      </c>
      <c r="E50" s="1" t="s">
        <v>329</v>
      </c>
      <c r="G50" s="4">
        <v>433.43169999999998</v>
      </c>
      <c r="H50" s="4">
        <v>433.43169999999998</v>
      </c>
      <c r="I50" t="s">
        <v>432</v>
      </c>
      <c r="J50" s="10" t="s">
        <v>845</v>
      </c>
      <c r="K50" s="10" t="s">
        <v>845</v>
      </c>
      <c r="L50" s="33">
        <v>106.147128</v>
      </c>
      <c r="M50" s="33">
        <v>83.852691219999997</v>
      </c>
      <c r="N50" s="40">
        <f t="shared" si="0"/>
        <v>94.999909610000003</v>
      </c>
      <c r="O50" s="47">
        <f t="shared" si="1"/>
        <v>15.764547429872643</v>
      </c>
      <c r="Q50" s="56"/>
      <c r="U50" s="54">
        <v>100</v>
      </c>
      <c r="BF50" s="119"/>
      <c r="BG50" s="119"/>
    </row>
    <row r="51" spans="1:59" ht="84" customHeight="1" x14ac:dyDescent="0.35">
      <c r="A51" s="5" t="s">
        <v>1775</v>
      </c>
      <c r="B51" s="5" t="s">
        <v>1914</v>
      </c>
      <c r="C51" s="5" t="s">
        <v>1915</v>
      </c>
      <c r="D51" s="5" t="s">
        <v>1916</v>
      </c>
      <c r="E51" s="1" t="s">
        <v>329</v>
      </c>
      <c r="G51" s="4">
        <v>281.35226</v>
      </c>
      <c r="H51" s="4">
        <v>281.35226</v>
      </c>
      <c r="I51" t="s">
        <v>433</v>
      </c>
      <c r="J51" s="10" t="s">
        <v>846</v>
      </c>
      <c r="K51" s="10" t="s">
        <v>846</v>
      </c>
      <c r="L51" s="33">
        <v>84.934497820000004</v>
      </c>
      <c r="M51" s="33">
        <v>97.265001290000001</v>
      </c>
      <c r="N51" s="40">
        <f t="shared" si="0"/>
        <v>91.099749555000002</v>
      </c>
      <c r="O51" s="47">
        <f t="shared" si="1"/>
        <v>8.7189826190812525</v>
      </c>
      <c r="Q51" s="56"/>
      <c r="U51" s="54">
        <v>100</v>
      </c>
      <c r="BF51" s="119"/>
      <c r="BG51" s="119"/>
    </row>
    <row r="52" spans="1:59" ht="84" customHeight="1" x14ac:dyDescent="0.35">
      <c r="A52" s="5" t="s">
        <v>1775</v>
      </c>
      <c r="B52" s="5" t="s">
        <v>1917</v>
      </c>
      <c r="C52" s="5" t="s">
        <v>1918</v>
      </c>
      <c r="D52" s="5" t="s">
        <v>1919</v>
      </c>
      <c r="E52" s="1" t="s">
        <v>329</v>
      </c>
      <c r="G52" s="4">
        <v>365.42561999999998</v>
      </c>
      <c r="H52" s="4">
        <v>365.42561999999998</v>
      </c>
      <c r="I52" t="s">
        <v>434</v>
      </c>
      <c r="J52" s="10" t="s">
        <v>847</v>
      </c>
      <c r="K52" s="10" t="s">
        <v>847</v>
      </c>
      <c r="L52" s="33">
        <v>78.333893180000004</v>
      </c>
      <c r="M52" s="33">
        <v>113.8913211</v>
      </c>
      <c r="N52" s="40">
        <f t="shared" si="0"/>
        <v>96.112607139999994</v>
      </c>
      <c r="O52" s="47">
        <f t="shared" si="1"/>
        <v>25.142898403783871</v>
      </c>
      <c r="Q52" s="56"/>
      <c r="U52" s="54">
        <v>100</v>
      </c>
      <c r="BF52" s="119"/>
      <c r="BG52" s="119"/>
    </row>
    <row r="53" spans="1:59" ht="84" customHeight="1" x14ac:dyDescent="0.35">
      <c r="A53" s="5" t="s">
        <v>1775</v>
      </c>
      <c r="B53" s="5" t="s">
        <v>1920</v>
      </c>
      <c r="C53" s="5" t="s">
        <v>221</v>
      </c>
      <c r="D53" s="5" t="s">
        <v>1921</v>
      </c>
      <c r="E53" s="1" t="s">
        <v>325</v>
      </c>
      <c r="G53" s="4">
        <v>420.48698999999903</v>
      </c>
      <c r="H53" s="4">
        <v>420.48698999999903</v>
      </c>
      <c r="I53" t="s">
        <v>435</v>
      </c>
      <c r="J53" s="10" t="s">
        <v>848</v>
      </c>
      <c r="K53" s="10" t="s">
        <v>848</v>
      </c>
      <c r="L53" s="33">
        <v>94.054417200000003</v>
      </c>
      <c r="M53" s="33">
        <v>97.697656449999997</v>
      </c>
      <c r="N53" s="40">
        <f t="shared" si="0"/>
        <v>95.876036825</v>
      </c>
      <c r="O53" s="47">
        <f t="shared" si="1"/>
        <v>2.5761591791599869</v>
      </c>
      <c r="Q53" s="56"/>
      <c r="U53" s="54">
        <v>100</v>
      </c>
      <c r="BF53" s="119"/>
      <c r="BG53" s="119"/>
    </row>
    <row r="54" spans="1:59" ht="84" customHeight="1" x14ac:dyDescent="0.35">
      <c r="A54" s="5" t="s">
        <v>1775</v>
      </c>
      <c r="B54" s="5" t="s">
        <v>1922</v>
      </c>
      <c r="C54" s="5" t="s">
        <v>1923</v>
      </c>
      <c r="D54" s="5" t="s">
        <v>1924</v>
      </c>
      <c r="E54" s="1" t="s">
        <v>326</v>
      </c>
      <c r="G54" s="4">
        <v>343.37858</v>
      </c>
      <c r="H54" s="4">
        <v>343.37858</v>
      </c>
      <c r="I54" t="s">
        <v>436</v>
      </c>
      <c r="J54" s="10" t="s">
        <v>849</v>
      </c>
      <c r="K54" s="10" t="s">
        <v>849</v>
      </c>
      <c r="L54" s="33">
        <v>76.872690629999994</v>
      </c>
      <c r="M54" s="33">
        <v>77.053824359999993</v>
      </c>
      <c r="N54" s="40">
        <f t="shared" si="0"/>
        <v>76.963257494999993</v>
      </c>
      <c r="O54" s="47">
        <f t="shared" si="1"/>
        <v>0.12808088878461255</v>
      </c>
      <c r="Q54" s="56"/>
      <c r="U54" s="54">
        <v>100</v>
      </c>
    </row>
    <row r="55" spans="1:59" ht="84" customHeight="1" x14ac:dyDescent="0.35">
      <c r="A55" s="5" t="s">
        <v>1775</v>
      </c>
      <c r="B55" s="5" t="s">
        <v>1925</v>
      </c>
      <c r="C55" s="5" t="s">
        <v>1926</v>
      </c>
      <c r="D55" s="5" t="s">
        <v>1927</v>
      </c>
      <c r="E55" s="1" t="s">
        <v>329</v>
      </c>
      <c r="G55" s="4">
        <v>330.36165999999997</v>
      </c>
      <c r="H55" s="4">
        <v>330.36165999999997</v>
      </c>
      <c r="I55" t="s">
        <v>437</v>
      </c>
      <c r="J55" s="10" t="s">
        <v>850</v>
      </c>
      <c r="K55" s="10" t="s">
        <v>850</v>
      </c>
      <c r="L55" s="32">
        <v>2.3009741350000001</v>
      </c>
      <c r="M55" s="32">
        <v>-2.0602626999999998E-2</v>
      </c>
      <c r="N55" s="39">
        <f t="shared" si="0"/>
        <v>1.140185754</v>
      </c>
      <c r="O55" s="47">
        <f t="shared" si="1"/>
        <v>1.6416026714553076</v>
      </c>
      <c r="P55" s="53">
        <v>95.215031315240083</v>
      </c>
      <c r="Q55" s="53">
        <v>100.22546972860124</v>
      </c>
      <c r="R55" s="53">
        <v>87.549060542797477</v>
      </c>
      <c r="S55" s="53">
        <v>100.17536534446762</v>
      </c>
      <c r="T55" s="53">
        <v>100.72651356993735</v>
      </c>
      <c r="U55" s="54">
        <v>100</v>
      </c>
      <c r="V55" s="45">
        <v>57.9</v>
      </c>
      <c r="W55" s="45">
        <v>93.2</v>
      </c>
      <c r="X55" s="68">
        <v>134.10869286355668</v>
      </c>
      <c r="Y55" s="68">
        <v>109.17176209005002</v>
      </c>
      <c r="Z55" s="68">
        <v>142.62624534998073</v>
      </c>
      <c r="AA55" s="68">
        <v>138.72664300679864</v>
      </c>
      <c r="AB55" s="68">
        <v>164.48454269465941</v>
      </c>
      <c r="AD55" s="54">
        <v>33.5</v>
      </c>
      <c r="AE55" s="54">
        <v>86.7</v>
      </c>
      <c r="AF55" s="41">
        <f t="shared" ref="AF55:AK55" si="29">AVERAGE(P55,X55)</f>
        <v>114.66186208939838</v>
      </c>
      <c r="AG55" s="41">
        <f t="shared" si="29"/>
        <v>104.69861590932564</v>
      </c>
      <c r="AH55" s="41">
        <f t="shared" si="29"/>
        <v>115.08765294638911</v>
      </c>
      <c r="AI55" s="41">
        <f t="shared" si="29"/>
        <v>119.45100417563313</v>
      </c>
      <c r="AJ55" s="41">
        <f t="shared" si="29"/>
        <v>132.60552813229839</v>
      </c>
      <c r="AK55" s="41">
        <f t="shared" si="29"/>
        <v>100</v>
      </c>
      <c r="AL55" s="45">
        <f t="shared" ref="AL55:AQ55" si="30">STDEV(P55,X55)</f>
        <v>27.50197182598917</v>
      </c>
      <c r="AM55" s="45">
        <f t="shared" si="30"/>
        <v>6.3259839952578467</v>
      </c>
      <c r="AN55" s="45">
        <f t="shared" si="30"/>
        <v>38.94545086582395</v>
      </c>
      <c r="AO55" s="45">
        <f t="shared" si="30"/>
        <v>27.259869858439753</v>
      </c>
      <c r="AP55" s="45">
        <f t="shared" si="30"/>
        <v>45.083734749180351</v>
      </c>
      <c r="AQ55" s="45" t="e">
        <f t="shared" si="30"/>
        <v>#DIV/0!</v>
      </c>
      <c r="AR55" s="48">
        <f>AVERAGE(AL55:AP55)</f>
        <v>29.023402258938216</v>
      </c>
      <c r="AS55" s="48">
        <f>MEDIAN(AL55:AP55)</f>
        <v>27.50197182598917</v>
      </c>
      <c r="AT55" s="114">
        <f>AVERAGE(V55,AD55)</f>
        <v>45.7</v>
      </c>
      <c r="AU55" s="114">
        <f>AVERAGE(W55,AE55)</f>
        <v>89.95</v>
      </c>
      <c r="AV55" s="48">
        <f>STDEV(V55,AD55)</f>
        <v>17.253405460951743</v>
      </c>
      <c r="AW55" s="48">
        <f>STDEV(W55,AE55)</f>
        <v>4.5961940777125587</v>
      </c>
      <c r="BF55" s="119"/>
      <c r="BG55" s="119"/>
    </row>
    <row r="56" spans="1:59" ht="84" customHeight="1" x14ac:dyDescent="0.35">
      <c r="A56" s="5" t="s">
        <v>1775</v>
      </c>
      <c r="B56" s="5" t="s">
        <v>1928</v>
      </c>
      <c r="C56" s="5" t="s">
        <v>1929</v>
      </c>
      <c r="D56" s="5" t="s">
        <v>1930</v>
      </c>
      <c r="E56" s="1" t="s">
        <v>338</v>
      </c>
      <c r="G56" s="4">
        <v>269.30399499999902</v>
      </c>
      <c r="H56" s="4">
        <v>269.30399499999902</v>
      </c>
      <c r="I56" t="s">
        <v>438</v>
      </c>
      <c r="J56" s="10" t="s">
        <v>851</v>
      </c>
      <c r="K56" s="10" t="s">
        <v>851</v>
      </c>
      <c r="L56" s="33">
        <v>45.330869999999997</v>
      </c>
      <c r="M56" s="33">
        <v>79.587947459999995</v>
      </c>
      <c r="N56" s="40">
        <f t="shared" si="0"/>
        <v>62.459408729999993</v>
      </c>
      <c r="O56" s="47">
        <f t="shared" si="1"/>
        <v>24.22341177559883</v>
      </c>
      <c r="Q56" s="56"/>
      <c r="U56" s="54">
        <v>100</v>
      </c>
      <c r="BF56" s="119"/>
      <c r="BG56" s="119"/>
    </row>
    <row r="57" spans="1:59" ht="84" customHeight="1" x14ac:dyDescent="0.35">
      <c r="A57" s="5" t="s">
        <v>1775</v>
      </c>
      <c r="B57" s="5" t="s">
        <v>1931</v>
      </c>
      <c r="C57" s="5" t="s">
        <v>1932</v>
      </c>
      <c r="D57" s="5" t="s">
        <v>1933</v>
      </c>
      <c r="E57" s="1" t="s">
        <v>329</v>
      </c>
      <c r="G57" s="4">
        <v>386.8553</v>
      </c>
      <c r="H57" s="4">
        <v>386.8553</v>
      </c>
      <c r="I57" t="s">
        <v>439</v>
      </c>
      <c r="J57" s="10" t="s">
        <v>852</v>
      </c>
      <c r="K57" s="10" t="s">
        <v>852</v>
      </c>
      <c r="L57" s="32">
        <v>2.6032919049999999</v>
      </c>
      <c r="M57" s="32">
        <v>3.8732938450000001</v>
      </c>
      <c r="N57" s="39">
        <f t="shared" si="0"/>
        <v>3.238292875</v>
      </c>
      <c r="O57" s="47">
        <f t="shared" si="1"/>
        <v>0.89802698389406921</v>
      </c>
      <c r="P57" s="53">
        <v>103.43215031315238</v>
      </c>
      <c r="Q57" s="53">
        <v>100.17536534446762</v>
      </c>
      <c r="R57" s="53">
        <v>89.352818371607498</v>
      </c>
      <c r="S57" s="53">
        <v>107.34029227557411</v>
      </c>
      <c r="T57" s="53">
        <v>91.306889352818359</v>
      </c>
      <c r="U57" s="54">
        <v>100</v>
      </c>
      <c r="V57" s="45">
        <v>66.8</v>
      </c>
      <c r="W57" s="45">
        <v>94.7</v>
      </c>
      <c r="X57" s="68">
        <v>143.65245649292342</v>
      </c>
      <c r="Y57" s="68">
        <v>119.02338906229954</v>
      </c>
      <c r="Z57" s="68">
        <v>139.23974857826997</v>
      </c>
      <c r="AA57" s="68">
        <v>127.54094154872364</v>
      </c>
      <c r="AB57" s="68">
        <v>138.31615854962158</v>
      </c>
      <c r="AD57" s="54">
        <v>51.4</v>
      </c>
      <c r="AE57" s="54">
        <v>93.4</v>
      </c>
      <c r="AF57" s="41">
        <f t="shared" ref="AF57:AK57" si="31">AVERAGE(P57,X57)</f>
        <v>123.54230340303789</v>
      </c>
      <c r="AG57" s="41">
        <f t="shared" si="31"/>
        <v>109.59937720338358</v>
      </c>
      <c r="AH57" s="41">
        <f t="shared" si="31"/>
        <v>114.29628347493873</v>
      </c>
      <c r="AI57" s="41">
        <f t="shared" si="31"/>
        <v>117.44061691214887</v>
      </c>
      <c r="AJ57" s="41">
        <f t="shared" si="31"/>
        <v>114.81152395121997</v>
      </c>
      <c r="AK57" s="41">
        <f t="shared" si="31"/>
        <v>100</v>
      </c>
      <c r="AL57" s="45">
        <f t="shared" ref="AL57:AQ57" si="32">STDEV(P57,X57)</f>
        <v>28.440051241115363</v>
      </c>
      <c r="AM57" s="45">
        <f t="shared" si="32"/>
        <v>13.327565382843835</v>
      </c>
      <c r="AN57" s="45">
        <f t="shared" si="32"/>
        <v>35.275386641711052</v>
      </c>
      <c r="AO57" s="45">
        <f t="shared" si="32"/>
        <v>14.28401608541513</v>
      </c>
      <c r="AP57" s="45">
        <f t="shared" si="32"/>
        <v>33.240573027683425</v>
      </c>
      <c r="AQ57" s="45" t="e">
        <f t="shared" si="32"/>
        <v>#DIV/0!</v>
      </c>
      <c r="AR57" s="48">
        <f>AVERAGE(AL57:AP57)</f>
        <v>24.913518475753762</v>
      </c>
      <c r="AS57" s="48">
        <f>MEDIAN(AL57:AP57)</f>
        <v>28.440051241115363</v>
      </c>
      <c r="AT57" s="114">
        <f>AVERAGE(V57,AD57)</f>
        <v>59.099999999999994</v>
      </c>
      <c r="AU57" s="114">
        <f>AVERAGE(W57,AE57)</f>
        <v>94.050000000000011</v>
      </c>
      <c r="AV57" s="48">
        <f>STDEV(V57,AD57)</f>
        <v>10.889444430272871</v>
      </c>
      <c r="AW57" s="48">
        <f>STDEV(W57,AE57)</f>
        <v>0.91923881554250975</v>
      </c>
      <c r="BF57" s="119"/>
      <c r="BG57" s="119"/>
    </row>
    <row r="58" spans="1:59" ht="84" customHeight="1" x14ac:dyDescent="0.35">
      <c r="A58" s="5" t="s">
        <v>1775</v>
      </c>
      <c r="B58" s="5" t="s">
        <v>1934</v>
      </c>
      <c r="C58" s="5" t="s">
        <v>1935</v>
      </c>
      <c r="D58" s="5" t="s">
        <v>1936</v>
      </c>
      <c r="E58" s="1" t="s">
        <v>329</v>
      </c>
      <c r="G58" s="4">
        <v>380.43365</v>
      </c>
      <c r="H58" s="4">
        <v>380.43365</v>
      </c>
      <c r="I58" t="s">
        <v>440</v>
      </c>
      <c r="J58" s="10" t="s">
        <v>853</v>
      </c>
      <c r="K58" s="10" t="s">
        <v>853</v>
      </c>
      <c r="L58" s="33">
        <v>76.016123609999994</v>
      </c>
      <c r="M58" s="33">
        <v>93.680144220000003</v>
      </c>
      <c r="N58" s="40">
        <f t="shared" si="0"/>
        <v>84.848133915000005</v>
      </c>
      <c r="O58" s="47">
        <f t="shared" si="1"/>
        <v>12.490348756349841</v>
      </c>
      <c r="Q58" s="56"/>
      <c r="U58" s="54">
        <v>100</v>
      </c>
      <c r="BF58" s="119"/>
      <c r="BG58" s="119"/>
    </row>
    <row r="59" spans="1:59" ht="84" customHeight="1" x14ac:dyDescent="0.35">
      <c r="A59" s="5" t="s">
        <v>1775</v>
      </c>
      <c r="B59" s="5" t="s">
        <v>1937</v>
      </c>
      <c r="C59" s="5" t="s">
        <v>1938</v>
      </c>
      <c r="D59" s="5" t="s">
        <v>1939</v>
      </c>
      <c r="E59" s="1" t="s">
        <v>329</v>
      </c>
      <c r="G59" s="4">
        <v>318.12551000000002</v>
      </c>
      <c r="H59" s="4">
        <v>318.12551000000002</v>
      </c>
      <c r="I59" t="s">
        <v>441</v>
      </c>
      <c r="J59" s="10" t="s">
        <v>854</v>
      </c>
      <c r="K59" s="10" t="s">
        <v>854</v>
      </c>
      <c r="L59" s="33">
        <v>99.496137050000002</v>
      </c>
      <c r="M59" s="33">
        <v>71.67653876</v>
      </c>
      <c r="N59" s="40">
        <f t="shared" si="0"/>
        <v>85.586337904999993</v>
      </c>
      <c r="O59" s="47">
        <f t="shared" si="1"/>
        <v>19.671426600744759</v>
      </c>
      <c r="Q59" s="56"/>
      <c r="U59" s="54">
        <v>100</v>
      </c>
    </row>
    <row r="60" spans="1:59" ht="84" customHeight="1" x14ac:dyDescent="0.35">
      <c r="A60" s="5" t="s">
        <v>1775</v>
      </c>
      <c r="B60" s="5" t="s">
        <v>1940</v>
      </c>
      <c r="C60" s="5" t="s">
        <v>1941</v>
      </c>
      <c r="D60" s="5" t="s">
        <v>1942</v>
      </c>
      <c r="E60" s="1" t="s">
        <v>329</v>
      </c>
      <c r="G60" s="4">
        <v>475.60575</v>
      </c>
      <c r="H60" s="4">
        <v>475.60575</v>
      </c>
      <c r="I60" t="s">
        <v>442</v>
      </c>
      <c r="J60" s="10" t="s">
        <v>855</v>
      </c>
      <c r="K60" s="10" t="s">
        <v>855</v>
      </c>
      <c r="L60" s="33">
        <v>81.961706419999999</v>
      </c>
      <c r="M60" s="33">
        <v>70.007725989999997</v>
      </c>
      <c r="N60" s="40">
        <f t="shared" si="0"/>
        <v>75.984716204999998</v>
      </c>
      <c r="O60" s="47">
        <f t="shared" si="1"/>
        <v>8.4527406242242815</v>
      </c>
      <c r="Q60" s="56"/>
      <c r="U60" s="54">
        <v>100</v>
      </c>
      <c r="BF60" s="119"/>
      <c r="BG60" s="119"/>
    </row>
    <row r="61" spans="1:59" ht="84" customHeight="1" x14ac:dyDescent="0.35">
      <c r="A61" s="5" t="s">
        <v>1775</v>
      </c>
      <c r="B61" s="5" t="s">
        <v>1943</v>
      </c>
      <c r="C61" s="5" t="s">
        <v>1944</v>
      </c>
      <c r="D61" s="5" t="s">
        <v>1945</v>
      </c>
      <c r="E61" s="1" t="s">
        <v>329</v>
      </c>
      <c r="G61" s="4">
        <v>357.42675000000003</v>
      </c>
      <c r="H61" s="4">
        <v>357.42675000000003</v>
      </c>
      <c r="I61" t="s">
        <v>443</v>
      </c>
      <c r="J61" s="10" t="s">
        <v>856</v>
      </c>
      <c r="K61" s="10" t="s">
        <v>856</v>
      </c>
      <c r="L61" s="33">
        <v>108.7672153</v>
      </c>
      <c r="M61" s="33">
        <v>75.694050989999994</v>
      </c>
      <c r="N61" s="40">
        <f t="shared" si="0"/>
        <v>92.230633144999999</v>
      </c>
      <c r="O61" s="47">
        <f t="shared" si="1"/>
        <v>23.386258758897913</v>
      </c>
      <c r="Q61" s="56"/>
      <c r="U61" s="54">
        <v>100</v>
      </c>
      <c r="BF61" s="119"/>
      <c r="BG61" s="119"/>
    </row>
    <row r="62" spans="1:59" ht="84" customHeight="1" x14ac:dyDescent="0.35">
      <c r="A62" s="5" t="s">
        <v>1775</v>
      </c>
      <c r="B62" s="5" t="s">
        <v>1946</v>
      </c>
      <c r="C62" s="5" t="s">
        <v>1947</v>
      </c>
      <c r="D62" s="5" t="s">
        <v>1948</v>
      </c>
      <c r="E62" s="1" t="s">
        <v>329</v>
      </c>
      <c r="G62" s="4">
        <v>376.83557999999999</v>
      </c>
      <c r="H62" s="4">
        <v>376.83557999999999</v>
      </c>
      <c r="I62" t="s">
        <v>444</v>
      </c>
      <c r="J62" s="10" t="s">
        <v>857</v>
      </c>
      <c r="K62" s="10" t="s">
        <v>857</v>
      </c>
      <c r="L62" s="33">
        <v>90.728921729999996</v>
      </c>
      <c r="M62" s="33">
        <v>101.2207056</v>
      </c>
      <c r="N62" s="40">
        <f t="shared" si="0"/>
        <v>95.974813664999999</v>
      </c>
      <c r="O62" s="47">
        <f t="shared" si="1"/>
        <v>7.4188115212206425</v>
      </c>
      <c r="Q62" s="56"/>
      <c r="U62" s="54">
        <v>100</v>
      </c>
      <c r="BF62" s="119"/>
      <c r="BG62" s="119"/>
    </row>
    <row r="63" spans="1:59" ht="84" customHeight="1" x14ac:dyDescent="0.35">
      <c r="A63" s="5" t="s">
        <v>1775</v>
      </c>
      <c r="B63" s="5" t="s">
        <v>1949</v>
      </c>
      <c r="C63" s="5" t="s">
        <v>1950</v>
      </c>
      <c r="D63" s="5" t="s">
        <v>1951</v>
      </c>
      <c r="E63" s="1" t="s">
        <v>326</v>
      </c>
      <c r="G63" s="4">
        <v>464.58312000000001</v>
      </c>
      <c r="H63" s="4">
        <v>464.58312000000001</v>
      </c>
      <c r="I63" t="s">
        <v>445</v>
      </c>
      <c r="J63" s="10" t="s">
        <v>858</v>
      </c>
      <c r="K63" s="10" t="s">
        <v>858</v>
      </c>
      <c r="L63" s="33">
        <v>74.605307359999998</v>
      </c>
      <c r="M63" s="33">
        <v>89.106361059999998</v>
      </c>
      <c r="N63" s="40">
        <f t="shared" si="0"/>
        <v>81.855834209999998</v>
      </c>
      <c r="O63" s="47">
        <f t="shared" si="1"/>
        <v>10.253793405620275</v>
      </c>
      <c r="Q63" s="56"/>
      <c r="U63" s="54">
        <v>100</v>
      </c>
      <c r="BF63" s="119"/>
      <c r="BG63" s="119"/>
    </row>
    <row r="64" spans="1:59" ht="84" customHeight="1" x14ac:dyDescent="0.35">
      <c r="A64" s="5" t="s">
        <v>1775</v>
      </c>
      <c r="B64" s="5" t="s">
        <v>1952</v>
      </c>
      <c r="C64" s="5" t="s">
        <v>1953</v>
      </c>
      <c r="D64" s="5" t="s">
        <v>1954</v>
      </c>
      <c r="E64" s="1" t="s">
        <v>326</v>
      </c>
      <c r="G64" s="4">
        <v>391.29428999999999</v>
      </c>
      <c r="H64" s="4">
        <v>391.29428999999999</v>
      </c>
      <c r="I64" t="s">
        <v>446</v>
      </c>
      <c r="J64" s="10" t="s">
        <v>859</v>
      </c>
      <c r="K64" s="10" t="s">
        <v>859</v>
      </c>
      <c r="L64" s="33">
        <v>82.818273430000005</v>
      </c>
      <c r="M64" s="33">
        <v>83.049188770000001</v>
      </c>
      <c r="N64" s="40">
        <f t="shared" si="0"/>
        <v>82.933731100000003</v>
      </c>
      <c r="O64" s="47">
        <f t="shared" si="1"/>
        <v>0.16328180279399418</v>
      </c>
      <c r="Q64" s="56"/>
      <c r="U64" s="54">
        <v>100</v>
      </c>
      <c r="BF64" s="119"/>
      <c r="BG64" s="119"/>
    </row>
    <row r="65" spans="1:59" ht="84" customHeight="1" x14ac:dyDescent="0.35">
      <c r="A65" s="5" t="s">
        <v>1775</v>
      </c>
      <c r="B65" s="5" t="s">
        <v>1955</v>
      </c>
      <c r="C65" s="5" t="s">
        <v>1956</v>
      </c>
      <c r="D65" s="5" t="s">
        <v>1957</v>
      </c>
      <c r="E65" s="1" t="s">
        <v>338</v>
      </c>
      <c r="G65" s="4">
        <v>312.34399300000001</v>
      </c>
      <c r="H65" s="4">
        <v>312.34399300000001</v>
      </c>
      <c r="I65" t="s">
        <v>447</v>
      </c>
      <c r="J65" s="10" t="s">
        <v>860</v>
      </c>
      <c r="K65" s="10" t="s">
        <v>860</v>
      </c>
      <c r="L65" s="33">
        <v>107.50755789999999</v>
      </c>
      <c r="M65" s="33">
        <v>124.5222766</v>
      </c>
      <c r="N65" s="40">
        <f t="shared" si="0"/>
        <v>116.01491725</v>
      </c>
      <c r="O65" s="47">
        <f t="shared" si="1"/>
        <v>12.031222972751561</v>
      </c>
      <c r="Q65" s="56"/>
      <c r="U65" s="54">
        <v>100</v>
      </c>
      <c r="BF65" s="119"/>
      <c r="BG65" s="119"/>
    </row>
    <row r="66" spans="1:59" ht="84" customHeight="1" x14ac:dyDescent="0.35">
      <c r="A66" s="5" t="s">
        <v>1775</v>
      </c>
      <c r="B66" s="5" t="s">
        <v>1958</v>
      </c>
      <c r="C66" s="5" t="s">
        <v>1959</v>
      </c>
      <c r="D66" s="5" t="s">
        <v>1960</v>
      </c>
      <c r="E66" s="1" t="s">
        <v>338</v>
      </c>
      <c r="G66" s="4">
        <v>308.39744000000002</v>
      </c>
      <c r="H66" s="4">
        <v>308.39744000000002</v>
      </c>
      <c r="I66" t="s">
        <v>448</v>
      </c>
      <c r="J66" s="10" t="s">
        <v>861</v>
      </c>
      <c r="K66" s="10" t="s">
        <v>861</v>
      </c>
      <c r="L66" s="32">
        <v>3.107154854</v>
      </c>
      <c r="M66" s="32">
        <v>1.7718259080000001</v>
      </c>
      <c r="N66" s="39">
        <f t="shared" si="0"/>
        <v>2.4394903810000002</v>
      </c>
      <c r="O66" s="47">
        <f t="shared" si="1"/>
        <v>0.94422015283128502</v>
      </c>
      <c r="P66" s="53">
        <v>102.1294363256785</v>
      </c>
      <c r="Q66" s="53">
        <v>99.724425887265127</v>
      </c>
      <c r="R66" s="53">
        <v>100.62630480167014</v>
      </c>
      <c r="S66" s="53">
        <v>101.02713987473904</v>
      </c>
      <c r="T66" s="53">
        <v>114.10438413361167</v>
      </c>
      <c r="U66" s="54">
        <v>100</v>
      </c>
      <c r="V66" s="45">
        <v>61.2</v>
      </c>
      <c r="W66" s="45">
        <v>94.2</v>
      </c>
      <c r="X66" s="68">
        <v>93.778594945910115</v>
      </c>
      <c r="Y66" s="68">
        <v>117.79193569076838</v>
      </c>
      <c r="Z66" s="68">
        <v>146.52584769316289</v>
      </c>
      <c r="AA66" s="68">
        <v>134.72441954932225</v>
      </c>
      <c r="AB66" s="68">
        <v>164.07405823748235</v>
      </c>
      <c r="AD66" s="54">
        <v>55.7</v>
      </c>
      <c r="AE66" s="54">
        <v>92.4</v>
      </c>
      <c r="AF66" s="41">
        <f t="shared" ref="AF66:AK66" si="33">AVERAGE(P66,X66)</f>
        <v>97.954015635794306</v>
      </c>
      <c r="AG66" s="41">
        <f t="shared" si="33"/>
        <v>108.75818078901676</v>
      </c>
      <c r="AH66" s="41">
        <f t="shared" si="33"/>
        <v>123.57607624741652</v>
      </c>
      <c r="AI66" s="41">
        <f t="shared" si="33"/>
        <v>117.87577971203063</v>
      </c>
      <c r="AJ66" s="41">
        <f t="shared" si="33"/>
        <v>139.08922118554702</v>
      </c>
      <c r="AK66" s="41">
        <f t="shared" si="33"/>
        <v>100</v>
      </c>
      <c r="AL66" s="45">
        <f t="shared" ref="AL66:AQ66" si="34">STDEV(P66,X66)</f>
        <v>5.9049365682474493</v>
      </c>
      <c r="AM66" s="45">
        <f t="shared" si="34"/>
        <v>12.775658701211579</v>
      </c>
      <c r="AN66" s="45">
        <f t="shared" si="34"/>
        <v>32.455878031937267</v>
      </c>
      <c r="AO66" s="45">
        <f t="shared" si="34"/>
        <v>23.827574965437474</v>
      </c>
      <c r="AP66" s="45">
        <f t="shared" si="34"/>
        <v>35.333895412528818</v>
      </c>
      <c r="AQ66" s="45" t="e">
        <f t="shared" si="34"/>
        <v>#DIV/0!</v>
      </c>
      <c r="AR66" s="48">
        <f>AVERAGE(AL66:AP66)</f>
        <v>22.059588735872516</v>
      </c>
      <c r="AS66" s="48">
        <f>MEDIAN(AL66:AP66)</f>
        <v>23.827574965437474</v>
      </c>
      <c r="AT66" s="114">
        <f>AVERAGE(V66,AD66)</f>
        <v>58.45</v>
      </c>
      <c r="AU66" s="114">
        <f>AVERAGE(W66,AE66)</f>
        <v>93.300000000000011</v>
      </c>
      <c r="AV66" s="48">
        <f>STDEV(V66,AD66)</f>
        <v>3.8890872965260113</v>
      </c>
      <c r="AW66" s="48">
        <f>STDEV(W66,AE66)</f>
        <v>1.2727922061357835</v>
      </c>
      <c r="BF66" s="119"/>
      <c r="BG66" s="119"/>
    </row>
    <row r="67" spans="1:59" ht="84" customHeight="1" x14ac:dyDescent="0.35">
      <c r="A67" s="5" t="s">
        <v>1775</v>
      </c>
      <c r="B67" s="5" t="s">
        <v>1961</v>
      </c>
      <c r="C67" s="5" t="s">
        <v>222</v>
      </c>
      <c r="D67" s="5" t="s">
        <v>1962</v>
      </c>
      <c r="E67" s="1" t="s">
        <v>329</v>
      </c>
      <c r="G67" s="4">
        <v>345.87399299999902</v>
      </c>
      <c r="H67" s="4">
        <v>345.87399299999902</v>
      </c>
      <c r="I67" t="s">
        <v>449</v>
      </c>
      <c r="J67" s="10" t="s">
        <v>862</v>
      </c>
      <c r="K67" s="10" t="s">
        <v>862</v>
      </c>
      <c r="L67" s="33">
        <v>115.6197514</v>
      </c>
      <c r="M67" s="33">
        <v>66.546484680000006</v>
      </c>
      <c r="N67" s="40">
        <f t="shared" ref="N67:N130" si="35">AVERAGE(L67:M67)</f>
        <v>91.083118040000002</v>
      </c>
      <c r="O67" s="47">
        <f t="shared" ref="O67:O130" si="36">STDEV(L67:M67)</f>
        <v>34.700039672688099</v>
      </c>
      <c r="Q67" s="56"/>
      <c r="U67" s="54">
        <v>100</v>
      </c>
      <c r="BF67" s="119"/>
      <c r="BG67" s="119"/>
    </row>
    <row r="68" spans="1:59" ht="84" customHeight="1" x14ac:dyDescent="0.35">
      <c r="A68" s="5" t="s">
        <v>1775</v>
      </c>
      <c r="B68" s="5" t="s">
        <v>1963</v>
      </c>
      <c r="C68" s="5" t="s">
        <v>1964</v>
      </c>
      <c r="D68" s="5" t="s">
        <v>1965</v>
      </c>
      <c r="E68" s="1" t="s">
        <v>329</v>
      </c>
      <c r="G68" s="4">
        <v>371.45488</v>
      </c>
      <c r="H68" s="4">
        <v>371.45488</v>
      </c>
      <c r="I68" t="s">
        <v>450</v>
      </c>
      <c r="J68" s="10" t="s">
        <v>863</v>
      </c>
      <c r="K68" s="10" t="s">
        <v>863</v>
      </c>
      <c r="L68" s="32">
        <v>2.4017467250000002</v>
      </c>
      <c r="M68" s="32">
        <v>0.226628895</v>
      </c>
      <c r="N68" s="39">
        <f t="shared" si="35"/>
        <v>1.3141878100000002</v>
      </c>
      <c r="O68" s="47">
        <f t="shared" si="36"/>
        <v>1.538040567472768</v>
      </c>
      <c r="P68" s="58">
        <v>105.72852760736198</v>
      </c>
      <c r="Q68" s="59">
        <v>101.35736196319019</v>
      </c>
      <c r="R68" s="58">
        <v>112.58435582822086</v>
      </c>
      <c r="S68" s="60">
        <v>107.70705521472392</v>
      </c>
      <c r="T68" s="58">
        <v>112.26226993865032</v>
      </c>
      <c r="U68" s="58">
        <v>100</v>
      </c>
      <c r="V68" s="45">
        <v>66.5</v>
      </c>
      <c r="W68" s="45">
        <v>94.5</v>
      </c>
      <c r="X68" s="58">
        <v>83.428159884767751</v>
      </c>
      <c r="Y68" s="59">
        <v>58.883687432481103</v>
      </c>
      <c r="Z68" s="58">
        <v>110.04681310767018</v>
      </c>
      <c r="AA68" s="59">
        <v>75.649981994958594</v>
      </c>
      <c r="AB68" s="58">
        <v>67.410875045012602</v>
      </c>
      <c r="AD68" s="54">
        <v>57.7</v>
      </c>
      <c r="AE68" s="54">
        <v>91.4</v>
      </c>
      <c r="AF68" s="41">
        <f t="shared" ref="AF68:AK68" si="37">AVERAGE(P68,X68)</f>
        <v>94.57834374606486</v>
      </c>
      <c r="AG68" s="41">
        <f t="shared" si="37"/>
        <v>80.120524697835648</v>
      </c>
      <c r="AH68" s="41">
        <f t="shared" si="37"/>
        <v>111.31558446794551</v>
      </c>
      <c r="AI68" s="41">
        <f t="shared" si="37"/>
        <v>91.678518604841258</v>
      </c>
      <c r="AJ68" s="41">
        <f t="shared" si="37"/>
        <v>89.836572491831461</v>
      </c>
      <c r="AK68" s="41">
        <f t="shared" si="37"/>
        <v>100</v>
      </c>
      <c r="AL68" s="45">
        <f t="shared" ref="AL68:AQ68" si="38">STDEV(P68,X68)</f>
        <v>15.768741239600065</v>
      </c>
      <c r="AM68" s="45">
        <f t="shared" si="38"/>
        <v>30.033423282574713</v>
      </c>
      <c r="AN68" s="45">
        <f t="shared" si="38"/>
        <v>1.7943136652519529</v>
      </c>
      <c r="AO68" s="45">
        <f t="shared" si="38"/>
        <v>22.66777385868976</v>
      </c>
      <c r="AP68" s="45">
        <f t="shared" si="38"/>
        <v>31.714725474966951</v>
      </c>
      <c r="AQ68" s="45" t="e">
        <f t="shared" si="38"/>
        <v>#DIV/0!</v>
      </c>
      <c r="AR68" s="48">
        <f>AVERAGE(AL68:AP68)</f>
        <v>20.395795504216689</v>
      </c>
      <c r="AS68" s="48">
        <f>MEDIAN(AL68:AP68)</f>
        <v>22.66777385868976</v>
      </c>
      <c r="AT68" s="114">
        <f>AVERAGE(V68,AD68)</f>
        <v>62.1</v>
      </c>
      <c r="AU68" s="114">
        <f>AVERAGE(W68,AE68)</f>
        <v>92.95</v>
      </c>
      <c r="AV68" s="48">
        <f>STDEV(V68,AD68)</f>
        <v>6.2225396744416166</v>
      </c>
      <c r="AW68" s="48">
        <f>STDEV(W68,AE68)</f>
        <v>2.192031021678293</v>
      </c>
      <c r="BF68" s="119"/>
      <c r="BG68" s="119"/>
    </row>
    <row r="69" spans="1:59" ht="84" customHeight="1" x14ac:dyDescent="0.35">
      <c r="A69" s="5" t="s">
        <v>1775</v>
      </c>
      <c r="B69" s="5" t="s">
        <v>1966</v>
      </c>
      <c r="C69" s="5" t="s">
        <v>1967</v>
      </c>
      <c r="D69" s="5" t="s">
        <v>1968</v>
      </c>
      <c r="E69" s="1" t="s">
        <v>329</v>
      </c>
      <c r="G69" s="4">
        <v>339.84032000000002</v>
      </c>
      <c r="H69" s="4">
        <v>339.84032000000002</v>
      </c>
      <c r="I69" t="s">
        <v>451</v>
      </c>
      <c r="J69" s="10" t="s">
        <v>864</v>
      </c>
      <c r="K69" s="10" t="s">
        <v>864</v>
      </c>
      <c r="L69" s="33">
        <v>96.321800469999999</v>
      </c>
      <c r="M69" s="33">
        <v>84.77980943</v>
      </c>
      <c r="N69" s="40">
        <f t="shared" si="35"/>
        <v>90.55080495</v>
      </c>
      <c r="O69" s="47">
        <f t="shared" si="36"/>
        <v>8.1614201327783711</v>
      </c>
      <c r="Q69" s="56"/>
      <c r="U69" s="54">
        <v>100</v>
      </c>
      <c r="BF69" s="119"/>
      <c r="BG69" s="119"/>
    </row>
    <row r="70" spans="1:59" ht="84" customHeight="1" x14ac:dyDescent="0.35">
      <c r="A70" s="5" t="s">
        <v>1775</v>
      </c>
      <c r="B70" s="5" t="s">
        <v>1969</v>
      </c>
      <c r="C70" s="5" t="s">
        <v>1970</v>
      </c>
      <c r="D70" s="5" t="s">
        <v>1971</v>
      </c>
      <c r="E70" s="1" t="s">
        <v>329</v>
      </c>
      <c r="G70" s="4">
        <v>343.42338999999998</v>
      </c>
      <c r="H70" s="4">
        <v>343.42338999999998</v>
      </c>
      <c r="I70" t="s">
        <v>452</v>
      </c>
      <c r="J70" s="10" t="s">
        <v>865</v>
      </c>
      <c r="K70" s="10" t="s">
        <v>865</v>
      </c>
      <c r="L70" s="32">
        <v>4.255319149</v>
      </c>
      <c r="M70" s="32">
        <v>0.10301313400000001</v>
      </c>
      <c r="N70" s="39">
        <f t="shared" si="35"/>
        <v>2.1791661415000001</v>
      </c>
      <c r="O70" s="47">
        <f t="shared" si="36"/>
        <v>2.9361237407681897</v>
      </c>
      <c r="P70" s="53">
        <v>97.600462561433929</v>
      </c>
      <c r="Q70" s="61">
        <v>72.390864411679672</v>
      </c>
      <c r="R70" s="53">
        <v>75.860075166233017</v>
      </c>
      <c r="S70" s="54">
        <v>66.840127204394335</v>
      </c>
      <c r="T70" s="53">
        <v>81.410812373518354</v>
      </c>
      <c r="U70" s="54">
        <v>100</v>
      </c>
      <c r="V70" s="45">
        <v>65.3</v>
      </c>
      <c r="W70" s="45">
        <v>95.5</v>
      </c>
      <c r="X70" s="53">
        <v>107.57607851443902</v>
      </c>
      <c r="Y70" s="61">
        <v>100.91082397797078</v>
      </c>
      <c r="Z70" s="53">
        <v>95.714184847842958</v>
      </c>
      <c r="AA70" s="54">
        <v>121.52792487467343</v>
      </c>
      <c r="AB70" s="53">
        <v>135.64922685871636</v>
      </c>
      <c r="AD70" s="54">
        <v>66.3</v>
      </c>
      <c r="AE70" s="54">
        <v>93.2</v>
      </c>
      <c r="AF70" s="41">
        <f t="shared" ref="AF70:AK71" si="39">AVERAGE(P70,X70)</f>
        <v>102.58827053793647</v>
      </c>
      <c r="AG70" s="41">
        <f t="shared" si="39"/>
        <v>86.650844194825225</v>
      </c>
      <c r="AH70" s="41">
        <f t="shared" si="39"/>
        <v>85.787130007037987</v>
      </c>
      <c r="AI70" s="41">
        <f t="shared" si="39"/>
        <v>94.184026039533876</v>
      </c>
      <c r="AJ70" s="41">
        <f t="shared" si="39"/>
        <v>108.53001961611736</v>
      </c>
      <c r="AK70" s="41">
        <f t="shared" si="39"/>
        <v>100</v>
      </c>
      <c r="AL70" s="45">
        <f t="shared" ref="AL70:AQ71" si="40">STDEV(P70,X70)</f>
        <v>7.0538256868826021</v>
      </c>
      <c r="AM70" s="45">
        <f t="shared" si="40"/>
        <v>20.166656808490561</v>
      </c>
      <c r="AN70" s="45">
        <f t="shared" si="40"/>
        <v>14.038975590287935</v>
      </c>
      <c r="AO70" s="45">
        <f t="shared" si="40"/>
        <v>38.670112580812265</v>
      </c>
      <c r="AP70" s="45">
        <f t="shared" si="40"/>
        <v>38.352350683290148</v>
      </c>
      <c r="AQ70" s="45" t="e">
        <f t="shared" si="40"/>
        <v>#DIV/0!</v>
      </c>
      <c r="AR70" s="48">
        <f>AVERAGE(AL70:AP70)</f>
        <v>23.656384269952703</v>
      </c>
      <c r="AS70" s="48">
        <f>MEDIAN(AL70:AP70)</f>
        <v>20.166656808490561</v>
      </c>
      <c r="AT70" s="114">
        <f>AVERAGE(V70,AD70)</f>
        <v>65.8</v>
      </c>
      <c r="AU70" s="114">
        <f>AVERAGE(W70,AE70)</f>
        <v>94.35</v>
      </c>
      <c r="AV70" s="48">
        <f>STDEV(V70,AD70)</f>
        <v>0.70710678118654757</v>
      </c>
      <c r="AW70" s="48">
        <f>STDEV(W70,AE70)</f>
        <v>1.6263455967290572</v>
      </c>
      <c r="BF70" s="119"/>
      <c r="BG70" s="119"/>
    </row>
    <row r="71" spans="1:59" ht="84" customHeight="1" x14ac:dyDescent="0.35">
      <c r="A71" s="5" t="s">
        <v>1775</v>
      </c>
      <c r="B71" s="5" t="s">
        <v>1972</v>
      </c>
      <c r="C71" s="5" t="s">
        <v>1973</v>
      </c>
      <c r="D71" s="5" t="s">
        <v>1974</v>
      </c>
      <c r="E71" s="1" t="s">
        <v>329</v>
      </c>
      <c r="G71" s="4">
        <v>258.38182</v>
      </c>
      <c r="H71" s="4">
        <v>258.38182</v>
      </c>
      <c r="I71" t="s">
        <v>453</v>
      </c>
      <c r="J71" s="10" t="s">
        <v>866</v>
      </c>
      <c r="K71" s="10" t="s">
        <v>866</v>
      </c>
      <c r="L71" s="32">
        <v>-0.55221698900000005</v>
      </c>
      <c r="M71" s="32">
        <v>0.47386041699999998</v>
      </c>
      <c r="N71" s="39">
        <f t="shared" si="35"/>
        <v>-3.9178286000000034E-2</v>
      </c>
      <c r="O71" s="47">
        <f t="shared" si="36"/>
        <v>0.72554629180490227</v>
      </c>
      <c r="P71" s="57">
        <v>-12.720439433362236</v>
      </c>
      <c r="Q71" s="61">
        <v>63.602197166811237</v>
      </c>
      <c r="R71" s="53">
        <v>89.505637467476163</v>
      </c>
      <c r="S71" s="54">
        <v>92.974848222029507</v>
      </c>
      <c r="T71" s="53">
        <v>97.137901127493492</v>
      </c>
      <c r="U71" s="54">
        <v>100</v>
      </c>
      <c r="V71" s="45">
        <v>8.1999999999999993</v>
      </c>
      <c r="W71" s="45">
        <v>13.6</v>
      </c>
      <c r="X71" s="57">
        <v>-0.5366094753936318</v>
      </c>
      <c r="Y71" s="61">
        <v>100.74136835416225</v>
      </c>
      <c r="Z71" s="53">
        <v>102.32295417637505</v>
      </c>
      <c r="AA71" s="54">
        <v>69.335592741650771</v>
      </c>
      <c r="AB71" s="53">
        <v>71.82094189084232</v>
      </c>
      <c r="AD71" s="54">
        <v>11.2</v>
      </c>
      <c r="AE71" s="54">
        <v>19.100000000000001</v>
      </c>
      <c r="AF71" s="41">
        <f t="shared" si="39"/>
        <v>-6.628524454377934</v>
      </c>
      <c r="AG71" s="41">
        <f t="shared" si="39"/>
        <v>82.171782760486735</v>
      </c>
      <c r="AH71" s="41">
        <f t="shared" si="39"/>
        <v>95.914295821925606</v>
      </c>
      <c r="AI71" s="41">
        <f t="shared" si="39"/>
        <v>81.155220481840132</v>
      </c>
      <c r="AJ71" s="41">
        <f t="shared" si="39"/>
        <v>84.479421509167906</v>
      </c>
      <c r="AK71" s="41">
        <f t="shared" si="39"/>
        <v>100</v>
      </c>
      <c r="AL71" s="45">
        <f t="shared" si="40"/>
        <v>8.6152687841034101</v>
      </c>
      <c r="AM71" s="45">
        <f t="shared" si="40"/>
        <v>26.261359794223985</v>
      </c>
      <c r="AN71" s="45">
        <f t="shared" si="40"/>
        <v>9.0632115614780435</v>
      </c>
      <c r="AO71" s="45">
        <f t="shared" si="40"/>
        <v>16.715477852377099</v>
      </c>
      <c r="AP71" s="45">
        <f t="shared" si="40"/>
        <v>17.901793555259431</v>
      </c>
      <c r="AQ71" s="45" t="e">
        <f t="shared" si="40"/>
        <v>#DIV/0!</v>
      </c>
      <c r="AR71" s="48">
        <f>AVERAGE(AL71:AP71)</f>
        <v>15.711422309488393</v>
      </c>
      <c r="AS71" s="48">
        <f>MEDIAN(AL71:AP71)</f>
        <v>16.715477852377099</v>
      </c>
      <c r="AT71" s="114">
        <f>AVERAGE(V71,AD71)</f>
        <v>9.6999999999999993</v>
      </c>
      <c r="AU71" s="114">
        <f>AVERAGE(W71,AE71)</f>
        <v>16.350000000000001</v>
      </c>
      <c r="AV71" s="48">
        <f>STDEV(V71,AD71)</f>
        <v>2.1213203435596424</v>
      </c>
      <c r="AW71" s="48">
        <f>STDEV(W71,AE71)</f>
        <v>3.8890872965259966</v>
      </c>
      <c r="BF71" s="119"/>
      <c r="BG71" s="119"/>
    </row>
    <row r="72" spans="1:59" ht="84" customHeight="1" x14ac:dyDescent="0.35">
      <c r="A72" s="5" t="s">
        <v>1775</v>
      </c>
      <c r="B72" s="5" t="s">
        <v>1975</v>
      </c>
      <c r="C72" s="5" t="s">
        <v>1976</v>
      </c>
      <c r="D72" s="5" t="s">
        <v>1977</v>
      </c>
      <c r="E72" s="1" t="s">
        <v>329</v>
      </c>
      <c r="G72" s="4">
        <v>335.35658000000001</v>
      </c>
      <c r="H72" s="4">
        <v>335.35658000000001</v>
      </c>
      <c r="I72" t="s">
        <v>454</v>
      </c>
      <c r="J72" s="10" t="s">
        <v>867</v>
      </c>
      <c r="K72" s="10" t="s">
        <v>867</v>
      </c>
      <c r="L72" s="33">
        <v>71.279811890000005</v>
      </c>
      <c r="M72" s="33">
        <v>100.4172032</v>
      </c>
      <c r="N72" s="40">
        <f t="shared" si="35"/>
        <v>85.848507545000004</v>
      </c>
      <c r="O72" s="47">
        <f t="shared" si="36"/>
        <v>20.603246981386981</v>
      </c>
      <c r="Q72" s="56"/>
      <c r="U72" s="54">
        <v>100</v>
      </c>
      <c r="BF72" s="119"/>
      <c r="BG72" s="119"/>
    </row>
    <row r="73" spans="1:59" ht="84" customHeight="1" x14ac:dyDescent="0.25">
      <c r="A73" s="5" t="s">
        <v>1775</v>
      </c>
      <c r="B73" s="5" t="s">
        <v>1978</v>
      </c>
      <c r="C73" s="5" t="s">
        <v>1979</v>
      </c>
      <c r="D73" s="5" t="s">
        <v>1980</v>
      </c>
      <c r="E73" s="1" t="s">
        <v>327</v>
      </c>
      <c r="G73" s="4">
        <v>465.49669999999998</v>
      </c>
      <c r="H73" s="4">
        <v>465.49669999999998</v>
      </c>
      <c r="I73" t="s">
        <v>455</v>
      </c>
      <c r="J73" s="12" t="s">
        <v>868</v>
      </c>
      <c r="K73" s="12" t="s">
        <v>868</v>
      </c>
      <c r="L73" s="33">
        <v>108.1121935</v>
      </c>
      <c r="M73" s="33">
        <v>128.5397888</v>
      </c>
      <c r="N73" s="40">
        <f t="shared" si="35"/>
        <v>118.32599114999999</v>
      </c>
      <c r="O73" s="47">
        <f t="shared" si="36"/>
        <v>14.444491159964441</v>
      </c>
      <c r="Q73" s="56"/>
      <c r="U73" s="54">
        <v>100</v>
      </c>
      <c r="BF73" s="119"/>
      <c r="BG73" s="119"/>
    </row>
    <row r="74" spans="1:59" ht="84" customHeight="1" x14ac:dyDescent="0.35">
      <c r="A74" s="5" t="s">
        <v>1775</v>
      </c>
      <c r="B74" s="5" t="s">
        <v>1981</v>
      </c>
      <c r="C74" s="5" t="s">
        <v>1982</v>
      </c>
      <c r="D74" s="5" t="s">
        <v>1983</v>
      </c>
      <c r="E74" s="1" t="s">
        <v>338</v>
      </c>
      <c r="G74" s="4">
        <v>421.53194000000002</v>
      </c>
      <c r="H74" s="4">
        <v>421.53194000000002</v>
      </c>
      <c r="I74" t="s">
        <v>456</v>
      </c>
      <c r="J74" s="10" t="s">
        <v>869</v>
      </c>
      <c r="K74" s="10" t="s">
        <v>869</v>
      </c>
      <c r="L74" s="33">
        <v>109.6237823</v>
      </c>
      <c r="M74" s="33">
        <v>82.863765130000004</v>
      </c>
      <c r="N74" s="40">
        <f t="shared" si="35"/>
        <v>96.243773715000003</v>
      </c>
      <c r="O74" s="47">
        <f t="shared" si="36"/>
        <v>18.922189605575408</v>
      </c>
      <c r="Q74" s="56"/>
      <c r="U74" s="54">
        <v>100</v>
      </c>
      <c r="BF74" s="119"/>
      <c r="BG74" s="119"/>
    </row>
    <row r="75" spans="1:59" ht="84" customHeight="1" x14ac:dyDescent="0.35">
      <c r="A75" s="5" t="s">
        <v>1775</v>
      </c>
      <c r="B75" s="5" t="s">
        <v>1984</v>
      </c>
      <c r="C75" s="5" t="s">
        <v>223</v>
      </c>
      <c r="D75" s="5" t="s">
        <v>1985</v>
      </c>
      <c r="E75" s="1" t="s">
        <v>338</v>
      </c>
      <c r="G75" s="4">
        <v>297.33299399999902</v>
      </c>
      <c r="H75" s="4">
        <v>297.33299399999902</v>
      </c>
      <c r="I75" t="s">
        <v>457</v>
      </c>
      <c r="J75" s="10" t="s">
        <v>870</v>
      </c>
      <c r="K75" s="10" t="s">
        <v>870</v>
      </c>
      <c r="L75" s="33">
        <v>121.61572049999999</v>
      </c>
      <c r="M75" s="33">
        <v>104.6201391</v>
      </c>
      <c r="N75" s="40">
        <f t="shared" si="35"/>
        <v>113.1179298</v>
      </c>
      <c r="O75" s="47">
        <f t="shared" si="36"/>
        <v>12.017690858147951</v>
      </c>
      <c r="Q75" s="56"/>
      <c r="U75" s="54">
        <v>100</v>
      </c>
      <c r="BF75" s="119"/>
      <c r="BG75" s="119"/>
    </row>
    <row r="76" spans="1:59" ht="84" customHeight="1" x14ac:dyDescent="0.35">
      <c r="A76" s="5" t="s">
        <v>1775</v>
      </c>
      <c r="B76" s="5" t="s">
        <v>1986</v>
      </c>
      <c r="C76" s="5" t="s">
        <v>1987</v>
      </c>
      <c r="D76" s="5" t="s">
        <v>1988</v>
      </c>
      <c r="E76" s="1" t="s">
        <v>338</v>
      </c>
      <c r="G76" s="4">
        <v>365.44546000000003</v>
      </c>
      <c r="H76" s="4">
        <v>365.44546000000003</v>
      </c>
      <c r="I76" t="s">
        <v>458</v>
      </c>
      <c r="J76" s="10" t="s">
        <v>871</v>
      </c>
      <c r="K76" s="10" t="s">
        <v>871</v>
      </c>
      <c r="L76" s="33">
        <v>93.600940539999996</v>
      </c>
      <c r="M76" s="33">
        <v>88.488282260000005</v>
      </c>
      <c r="N76" s="40">
        <f t="shared" si="35"/>
        <v>91.044611400000008</v>
      </c>
      <c r="O76" s="47">
        <f t="shared" si="36"/>
        <v>3.6151953396775443</v>
      </c>
      <c r="Q76" s="56"/>
      <c r="U76" s="54">
        <v>100</v>
      </c>
      <c r="BF76" s="119"/>
      <c r="BG76" s="119"/>
    </row>
    <row r="77" spans="1:59" ht="84" customHeight="1" x14ac:dyDescent="0.35">
      <c r="A77" s="5" t="s">
        <v>1775</v>
      </c>
      <c r="B77" s="5" t="s">
        <v>1989</v>
      </c>
      <c r="C77" s="5" t="s">
        <v>1990</v>
      </c>
      <c r="D77" s="5" t="s">
        <v>1991</v>
      </c>
      <c r="E77" s="1" t="s">
        <v>329</v>
      </c>
      <c r="G77" s="4">
        <v>332.35262999999998</v>
      </c>
      <c r="H77" s="4">
        <v>332.35262999999998</v>
      </c>
      <c r="I77" t="s">
        <v>459</v>
      </c>
      <c r="J77" s="10" t="s">
        <v>872</v>
      </c>
      <c r="K77" s="10" t="s">
        <v>872</v>
      </c>
      <c r="L77" s="33">
        <v>125.6466241</v>
      </c>
      <c r="M77" s="33">
        <v>92.938449649999995</v>
      </c>
      <c r="N77" s="40">
        <f t="shared" si="35"/>
        <v>109.292536875</v>
      </c>
      <c r="O77" s="47">
        <f t="shared" si="36"/>
        <v>23.128171953827572</v>
      </c>
      <c r="Q77" s="56"/>
      <c r="U77" s="54">
        <v>100</v>
      </c>
      <c r="BF77" s="119"/>
      <c r="BG77" s="119"/>
    </row>
    <row r="78" spans="1:59" ht="84" customHeight="1" x14ac:dyDescent="0.35">
      <c r="A78" s="5" t="s">
        <v>1775</v>
      </c>
      <c r="B78" s="5" t="s">
        <v>1992</v>
      </c>
      <c r="C78" s="5" t="s">
        <v>224</v>
      </c>
      <c r="D78" s="5" t="s">
        <v>1993</v>
      </c>
      <c r="E78" s="1" t="s">
        <v>329</v>
      </c>
      <c r="G78" s="4">
        <v>319.78799299999901</v>
      </c>
      <c r="H78" s="4">
        <v>319.78799299999901</v>
      </c>
      <c r="I78" t="s">
        <v>460</v>
      </c>
      <c r="J78" s="10" t="s">
        <v>873</v>
      </c>
      <c r="K78" s="10" t="s">
        <v>873</v>
      </c>
      <c r="L78" s="32">
        <v>-1.3967841480000001</v>
      </c>
      <c r="M78" s="32">
        <v>3.0079835180000001</v>
      </c>
      <c r="N78" s="39">
        <f t="shared" si="35"/>
        <v>0.80559968500000001</v>
      </c>
      <c r="O78" s="47">
        <f t="shared" si="36"/>
        <v>3.1146410861798413</v>
      </c>
      <c r="P78" s="57">
        <v>-3.4692107545533291</v>
      </c>
      <c r="Q78" s="61">
        <v>80.948250939577918</v>
      </c>
      <c r="R78" s="53">
        <v>89.043076033535712</v>
      </c>
      <c r="S78" s="54">
        <v>94.362532523850845</v>
      </c>
      <c r="T78" s="53">
        <v>67.99653078924544</v>
      </c>
      <c r="U78" s="54">
        <v>100</v>
      </c>
      <c r="V78" s="45">
        <v>9.8000000000000007</v>
      </c>
      <c r="W78" s="45">
        <v>17.100000000000001</v>
      </c>
      <c r="X78" s="53">
        <v>67.471580879757113</v>
      </c>
      <c r="Y78" s="61">
        <v>98.199533997034521</v>
      </c>
      <c r="Z78" s="53">
        <v>103.90453999858786</v>
      </c>
      <c r="AA78" s="54">
        <v>74.814657911459435</v>
      </c>
      <c r="AB78" s="53">
        <v>102.77483583986442</v>
      </c>
      <c r="AD78" s="54">
        <v>44.1</v>
      </c>
      <c r="AE78" s="54">
        <v>91.8</v>
      </c>
      <c r="AF78" s="41">
        <f t="shared" ref="AF78:AK79" si="41">AVERAGE(P78,X78)</f>
        <v>32.001185062601891</v>
      </c>
      <c r="AG78" s="41">
        <f t="shared" si="41"/>
        <v>89.573892468306212</v>
      </c>
      <c r="AH78" s="41">
        <f t="shared" si="41"/>
        <v>96.473808016061781</v>
      </c>
      <c r="AI78" s="41">
        <f t="shared" si="41"/>
        <v>84.58859521765514</v>
      </c>
      <c r="AJ78" s="41">
        <f t="shared" si="41"/>
        <v>85.385683314554939</v>
      </c>
      <c r="AK78" s="41">
        <f t="shared" si="41"/>
        <v>100</v>
      </c>
      <c r="AL78" s="45">
        <f t="shared" ref="AL78:AQ79" si="42">STDEV(P78,X78)</f>
        <v>50.162714827362812</v>
      </c>
      <c r="AM78" s="45">
        <f t="shared" si="42"/>
        <v>12.198499234096163</v>
      </c>
      <c r="AN78" s="45">
        <f t="shared" si="42"/>
        <v>10.508641948047893</v>
      </c>
      <c r="AO78" s="45">
        <f t="shared" si="42"/>
        <v>13.822434696206296</v>
      </c>
      <c r="AP78" s="45">
        <f t="shared" si="42"/>
        <v>24.591975339466995</v>
      </c>
      <c r="AQ78" s="45" t="e">
        <f t="shared" si="42"/>
        <v>#DIV/0!</v>
      </c>
      <c r="AR78" s="48">
        <f>AVERAGE(AL78:AP78)</f>
        <v>22.256853209036031</v>
      </c>
      <c r="AS78" s="48">
        <f>MEDIAN(AL78:AP78)</f>
        <v>13.822434696206296</v>
      </c>
      <c r="AT78" s="114">
        <f t="shared" ref="AT78:AT79" si="43">AVERAGE(V78,AD78)</f>
        <v>26.950000000000003</v>
      </c>
      <c r="AU78" s="114">
        <f t="shared" ref="AU78:AU79" si="44">AVERAGE(W78,AE78)</f>
        <v>54.45</v>
      </c>
      <c r="AV78" s="48">
        <f>STDEV(V78,AD78)</f>
        <v>24.253762594698578</v>
      </c>
      <c r="AW78" s="48">
        <f>STDEV(W78,AE78)</f>
        <v>52.820876554635092</v>
      </c>
      <c r="BF78" s="119"/>
      <c r="BG78" s="119"/>
    </row>
    <row r="79" spans="1:59" ht="84" customHeight="1" x14ac:dyDescent="0.35">
      <c r="A79" s="5" t="s">
        <v>1775</v>
      </c>
      <c r="B79" s="5" t="s">
        <v>1994</v>
      </c>
      <c r="C79" s="5" t="s">
        <v>1995</v>
      </c>
      <c r="D79" s="5" t="s">
        <v>1996</v>
      </c>
      <c r="E79" s="1" t="s">
        <v>329</v>
      </c>
      <c r="G79" s="4">
        <v>336.42746</v>
      </c>
      <c r="H79" s="4">
        <v>336.42746</v>
      </c>
      <c r="I79" t="s">
        <v>461</v>
      </c>
      <c r="J79" s="10" t="s">
        <v>874</v>
      </c>
      <c r="K79" s="10" t="s">
        <v>874</v>
      </c>
      <c r="L79" s="32">
        <v>3.3590863290000001</v>
      </c>
      <c r="M79" s="32">
        <v>2.3280968319999999</v>
      </c>
      <c r="N79" s="39">
        <f t="shared" si="35"/>
        <v>2.8435915805</v>
      </c>
      <c r="O79" s="47">
        <f t="shared" si="36"/>
        <v>0.72901966466080892</v>
      </c>
      <c r="P79" s="53">
        <v>78.075153374233125</v>
      </c>
      <c r="Q79" s="53">
        <v>86.679447852760745</v>
      </c>
      <c r="R79" s="53">
        <v>98.780674846625772</v>
      </c>
      <c r="S79" s="53">
        <v>100.25306748466258</v>
      </c>
      <c r="T79" s="53">
        <v>96.342024539877301</v>
      </c>
      <c r="U79" s="53">
        <v>100</v>
      </c>
      <c r="V79" s="45">
        <v>53.8</v>
      </c>
      <c r="W79" s="45">
        <v>93.3</v>
      </c>
      <c r="X79" s="53">
        <v>75.131436802304663</v>
      </c>
      <c r="Y79" s="53">
        <v>96.737486496218963</v>
      </c>
      <c r="Z79" s="53">
        <v>83.370543752250654</v>
      </c>
      <c r="AA79" s="53">
        <v>77.436082102988863</v>
      </c>
      <c r="AB79" s="53">
        <v>70.867842996038902</v>
      </c>
      <c r="AD79" s="54">
        <v>50.5</v>
      </c>
      <c r="AE79" s="54">
        <v>92.1</v>
      </c>
      <c r="AF79" s="41">
        <f t="shared" si="41"/>
        <v>76.603295088268894</v>
      </c>
      <c r="AG79" s="41">
        <f t="shared" si="41"/>
        <v>91.708467174489854</v>
      </c>
      <c r="AH79" s="41">
        <f t="shared" si="41"/>
        <v>91.075609299438213</v>
      </c>
      <c r="AI79" s="41">
        <f t="shared" si="41"/>
        <v>88.844574793825728</v>
      </c>
      <c r="AJ79" s="41">
        <f t="shared" si="41"/>
        <v>83.604933767958101</v>
      </c>
      <c r="AK79" s="41">
        <f t="shared" si="41"/>
        <v>100</v>
      </c>
      <c r="AL79" s="45">
        <f t="shared" si="42"/>
        <v>2.0815219499018331</v>
      </c>
      <c r="AM79" s="45">
        <f t="shared" si="42"/>
        <v>7.1121073302256494</v>
      </c>
      <c r="AN79" s="45">
        <f t="shared" si="42"/>
        <v>10.896608195806319</v>
      </c>
      <c r="AO79" s="45">
        <f t="shared" si="42"/>
        <v>16.134045089615682</v>
      </c>
      <c r="AP79" s="45">
        <f t="shared" si="42"/>
        <v>18.01296651482534</v>
      </c>
      <c r="AQ79" s="45" t="e">
        <f t="shared" si="42"/>
        <v>#DIV/0!</v>
      </c>
      <c r="AR79" s="48">
        <f>AVERAGE(AL79:AP79)</f>
        <v>10.847449816074965</v>
      </c>
      <c r="AS79" s="48">
        <f>MEDIAN(AL79:AP79)</f>
        <v>10.896608195806319</v>
      </c>
      <c r="AT79" s="114">
        <f t="shared" si="43"/>
        <v>52.15</v>
      </c>
      <c r="AU79" s="114">
        <f t="shared" si="44"/>
        <v>92.699999999999989</v>
      </c>
      <c r="AV79" s="48">
        <f>STDEV(V79,AD79)</f>
        <v>2.3334523779156049</v>
      </c>
      <c r="AW79" s="48">
        <f>STDEV(W79,AE79)</f>
        <v>0.84852813742385902</v>
      </c>
      <c r="BF79" s="119"/>
      <c r="BG79" s="119"/>
    </row>
    <row r="80" spans="1:59" ht="84" customHeight="1" x14ac:dyDescent="0.35">
      <c r="A80" s="5" t="s">
        <v>1775</v>
      </c>
      <c r="B80" s="5" t="s">
        <v>1997</v>
      </c>
      <c r="C80" s="5" t="s">
        <v>225</v>
      </c>
      <c r="D80" s="5" t="s">
        <v>1998</v>
      </c>
      <c r="E80" s="1" t="s">
        <v>329</v>
      </c>
      <c r="G80" s="4">
        <v>419.36798900000002</v>
      </c>
      <c r="H80" s="4">
        <v>419.36798900000002</v>
      </c>
      <c r="I80" t="s">
        <v>462</v>
      </c>
      <c r="J80" s="10" t="s">
        <v>875</v>
      </c>
      <c r="K80" s="10" t="s">
        <v>875</v>
      </c>
      <c r="L80" s="33">
        <v>66.2411824</v>
      </c>
      <c r="M80" s="33">
        <v>104.8055627</v>
      </c>
      <c r="N80" s="40">
        <f t="shared" si="35"/>
        <v>85.523372550000005</v>
      </c>
      <c r="O80" s="47">
        <f t="shared" si="36"/>
        <v>27.269134822386889</v>
      </c>
      <c r="Q80" s="56"/>
      <c r="U80" s="54">
        <v>100</v>
      </c>
      <c r="BF80" s="119"/>
      <c r="BG80" s="119"/>
    </row>
    <row r="81" spans="1:59" ht="84" customHeight="1" x14ac:dyDescent="0.35">
      <c r="A81" s="5" t="s">
        <v>1775</v>
      </c>
      <c r="B81" s="5" t="s">
        <v>1999</v>
      </c>
      <c r="C81" s="5" t="s">
        <v>2000</v>
      </c>
      <c r="D81" s="5" t="s">
        <v>2001</v>
      </c>
      <c r="E81" s="1" t="s">
        <v>329</v>
      </c>
      <c r="G81" s="4">
        <v>364.39449999999999</v>
      </c>
      <c r="H81" s="4">
        <v>364.39449999999999</v>
      </c>
      <c r="I81" t="s">
        <v>463</v>
      </c>
      <c r="J81" s="10" t="s">
        <v>876</v>
      </c>
      <c r="K81" s="10" t="s">
        <v>876</v>
      </c>
      <c r="L81" s="32">
        <v>-1.9165177849999999</v>
      </c>
      <c r="M81" s="32">
        <v>8.9415400460000001</v>
      </c>
      <c r="N81" s="39">
        <f t="shared" si="35"/>
        <v>3.5125111305000001</v>
      </c>
      <c r="O81" s="47">
        <f t="shared" si="36"/>
        <v>7.6778063228157967</v>
      </c>
      <c r="P81" s="53">
        <v>41.39924833766986</v>
      </c>
      <c r="Q81" s="61">
        <v>118.18444637178378</v>
      </c>
      <c r="R81" s="53">
        <v>60.364267129228111</v>
      </c>
      <c r="S81" s="54">
        <v>92.743567505059275</v>
      </c>
      <c r="T81" s="53">
        <v>95.056374674761514</v>
      </c>
      <c r="U81" s="54">
        <v>100</v>
      </c>
      <c r="V81" s="45">
        <v>20</v>
      </c>
      <c r="W81" s="45">
        <v>75.8</v>
      </c>
      <c r="X81" s="53">
        <v>109.04469392077949</v>
      </c>
      <c r="Y81" s="61">
        <v>106.89825601920495</v>
      </c>
      <c r="Z81" s="53">
        <v>110.79573536680081</v>
      </c>
      <c r="AA81" s="54">
        <v>109.04469392077949</v>
      </c>
      <c r="AB81" s="53">
        <v>122.54465861752455</v>
      </c>
      <c r="AD81" s="54">
        <v>70.099999999999994</v>
      </c>
      <c r="AE81" s="54">
        <v>99.2</v>
      </c>
      <c r="AF81" s="41">
        <f t="shared" ref="AF81:AK82" si="45">AVERAGE(P81,X81)</f>
        <v>75.22197112922467</v>
      </c>
      <c r="AG81" s="41">
        <f t="shared" si="45"/>
        <v>112.54135119549437</v>
      </c>
      <c r="AH81" s="41">
        <f t="shared" si="45"/>
        <v>85.580001248014469</v>
      </c>
      <c r="AI81" s="41">
        <f t="shared" si="45"/>
        <v>100.89413071291938</v>
      </c>
      <c r="AJ81" s="41">
        <f t="shared" si="45"/>
        <v>108.80051664614302</v>
      </c>
      <c r="AK81" s="41">
        <f t="shared" si="45"/>
        <v>100</v>
      </c>
      <c r="AL81" s="45">
        <f t="shared" ref="AL81:AQ82" si="46">STDEV(P81,X81)</f>
        <v>47.83255328820244</v>
      </c>
      <c r="AM81" s="45">
        <f t="shared" si="46"/>
        <v>7.9805417320706802</v>
      </c>
      <c r="AN81" s="45">
        <f t="shared" si="46"/>
        <v>35.660433175981609</v>
      </c>
      <c r="AO81" s="45">
        <f t="shared" si="46"/>
        <v>11.526637029534927</v>
      </c>
      <c r="AP81" s="45">
        <f t="shared" si="46"/>
        <v>19.437151979109185</v>
      </c>
      <c r="AQ81" s="45" t="e">
        <f t="shared" si="46"/>
        <v>#DIV/0!</v>
      </c>
      <c r="AR81" s="48">
        <f>AVERAGE(AL81:AP81)</f>
        <v>24.48746344097977</v>
      </c>
      <c r="AS81" s="48">
        <f>MEDIAN(AL81:AP81)</f>
        <v>19.437151979109185</v>
      </c>
      <c r="AT81" s="114">
        <f t="shared" ref="AT81:AT82" si="47">AVERAGE(V81,AD81)</f>
        <v>45.05</v>
      </c>
      <c r="AU81" s="114">
        <f t="shared" ref="AU81:AU82" si="48">AVERAGE(W81,AE81)</f>
        <v>87.5</v>
      </c>
      <c r="AV81" s="48">
        <f>STDEV(V81,AD81)</f>
        <v>35.426049737446029</v>
      </c>
      <c r="AW81" s="48">
        <f>STDEV(W81,AE81)</f>
        <v>16.546298679765233</v>
      </c>
      <c r="BF81" s="119"/>
      <c r="BG81" s="119"/>
    </row>
    <row r="82" spans="1:59" ht="84" customHeight="1" x14ac:dyDescent="0.35">
      <c r="A82" s="5" t="s">
        <v>1775</v>
      </c>
      <c r="B82" s="5" t="s">
        <v>2002</v>
      </c>
      <c r="C82" s="5" t="s">
        <v>2003</v>
      </c>
      <c r="D82" s="5" t="s">
        <v>2004</v>
      </c>
      <c r="E82" s="1" t="s">
        <v>329</v>
      </c>
      <c r="G82" s="4">
        <v>347.39371999999997</v>
      </c>
      <c r="H82" s="4">
        <v>347.39371999999997</v>
      </c>
      <c r="I82" t="s">
        <v>464</v>
      </c>
      <c r="J82" s="10" t="s">
        <v>877</v>
      </c>
      <c r="K82" s="10" t="s">
        <v>877</v>
      </c>
      <c r="L82" s="32">
        <v>1.0413167619999999</v>
      </c>
      <c r="M82" s="32">
        <v>2.5135204739999999</v>
      </c>
      <c r="N82" s="39">
        <f t="shared" si="35"/>
        <v>1.777418618</v>
      </c>
      <c r="O82" s="47">
        <f t="shared" si="36"/>
        <v>1.0410052280432069</v>
      </c>
      <c r="P82" s="57">
        <v>4.4555214723926362</v>
      </c>
      <c r="Q82" s="53">
        <v>75.314417177914123</v>
      </c>
      <c r="R82" s="53">
        <v>83.044478527607353</v>
      </c>
      <c r="S82" s="53">
        <v>98.274539877300597</v>
      </c>
      <c r="T82" s="53">
        <v>92.661042944785279</v>
      </c>
      <c r="U82" s="53">
        <v>100</v>
      </c>
      <c r="V82" s="45">
        <v>9.8000000000000007</v>
      </c>
      <c r="W82" s="45">
        <v>20.7</v>
      </c>
      <c r="X82" s="65">
        <v>22.988836874324818</v>
      </c>
      <c r="Y82" s="53">
        <v>82.102988836874331</v>
      </c>
      <c r="Z82" s="53">
        <v>90.91825711199138</v>
      </c>
      <c r="AA82" s="53">
        <v>96.046092906013698</v>
      </c>
      <c r="AB82" s="53">
        <v>76.571840115232277</v>
      </c>
      <c r="AD82" s="54">
        <v>11.8</v>
      </c>
      <c r="AE82" s="54">
        <v>60.8</v>
      </c>
      <c r="AF82" s="41">
        <f t="shared" si="45"/>
        <v>13.722179173358727</v>
      </c>
      <c r="AG82" s="41">
        <f t="shared" si="45"/>
        <v>78.708703007394234</v>
      </c>
      <c r="AH82" s="41">
        <f t="shared" si="45"/>
        <v>86.981367819799374</v>
      </c>
      <c r="AI82" s="41">
        <f t="shared" si="45"/>
        <v>97.160316391657148</v>
      </c>
      <c r="AJ82" s="41">
        <f t="shared" si="45"/>
        <v>84.616441530008785</v>
      </c>
      <c r="AK82" s="41">
        <f t="shared" si="45"/>
        <v>100</v>
      </c>
      <c r="AL82" s="45">
        <f t="shared" si="46"/>
        <v>13.10503299857533</v>
      </c>
      <c r="AM82" s="45">
        <f t="shared" si="46"/>
        <v>4.8002450546215742</v>
      </c>
      <c r="AN82" s="45">
        <f t="shared" si="46"/>
        <v>5.56760223057936</v>
      </c>
      <c r="AO82" s="45">
        <f t="shared" si="46"/>
        <v>1.5757499649115905</v>
      </c>
      <c r="AP82" s="45">
        <f t="shared" si="46"/>
        <v>11.376784424662716</v>
      </c>
      <c r="AQ82" s="45" t="e">
        <f t="shared" si="46"/>
        <v>#DIV/0!</v>
      </c>
      <c r="AR82" s="48">
        <f>AVERAGE(AL82:AP82)</f>
        <v>7.2850829346701147</v>
      </c>
      <c r="AS82" s="48">
        <f>MEDIAN(AL82:AP82)</f>
        <v>5.56760223057936</v>
      </c>
      <c r="AT82" s="114">
        <f t="shared" si="47"/>
        <v>10.8</v>
      </c>
      <c r="AU82" s="114">
        <f t="shared" si="48"/>
        <v>40.75</v>
      </c>
      <c r="AV82" s="48">
        <f>STDEV(V82,AD82)</f>
        <v>1.4142135623730951</v>
      </c>
      <c r="AW82" s="48">
        <f>STDEV(W82,AE82)</f>
        <v>28.354981925580557</v>
      </c>
      <c r="BF82" s="119"/>
      <c r="BG82" s="119"/>
    </row>
    <row r="83" spans="1:59" ht="84" customHeight="1" x14ac:dyDescent="0.35">
      <c r="A83" s="5" t="s">
        <v>2005</v>
      </c>
      <c r="B83" s="5" t="s">
        <v>1776</v>
      </c>
      <c r="C83" s="5" t="s">
        <v>2006</v>
      </c>
      <c r="D83" s="5" t="s">
        <v>2007</v>
      </c>
      <c r="E83" s="1" t="s">
        <v>339</v>
      </c>
      <c r="G83" s="4">
        <v>474.52827000000002</v>
      </c>
      <c r="H83" s="4">
        <v>474.52827000000002</v>
      </c>
      <c r="I83" t="s">
        <v>465</v>
      </c>
      <c r="J83" s="10" t="s">
        <v>879</v>
      </c>
      <c r="K83" s="10" t="s">
        <v>879</v>
      </c>
      <c r="L83" s="33">
        <v>109.35850739999999</v>
      </c>
      <c r="M83" s="33">
        <v>113.2382216</v>
      </c>
      <c r="N83" s="41">
        <f t="shared" si="35"/>
        <v>111.29836449999999</v>
      </c>
      <c r="O83" s="48">
        <f t="shared" si="36"/>
        <v>2.7433722198857478</v>
      </c>
      <c r="Q83" s="56"/>
      <c r="U83" s="54">
        <v>100</v>
      </c>
      <c r="BF83" s="119"/>
      <c r="BG83" s="119"/>
    </row>
    <row r="84" spans="1:59" ht="84" customHeight="1" x14ac:dyDescent="0.35">
      <c r="A84" s="5" t="s">
        <v>2005</v>
      </c>
      <c r="B84" s="5" t="s">
        <v>1778</v>
      </c>
      <c r="C84" s="5" t="s">
        <v>2008</v>
      </c>
      <c r="D84" s="5" t="s">
        <v>2009</v>
      </c>
      <c r="E84" s="1" t="s">
        <v>338</v>
      </c>
      <c r="G84" s="4">
        <v>321.06199199999901</v>
      </c>
      <c r="H84" s="4">
        <v>321.06199199999901</v>
      </c>
      <c r="I84" t="s">
        <v>466</v>
      </c>
      <c r="J84" s="10" t="s">
        <v>880</v>
      </c>
      <c r="K84" s="10" t="s">
        <v>880</v>
      </c>
      <c r="L84" s="33">
        <v>104.1849402</v>
      </c>
      <c r="M84" s="33">
        <v>196.05175850000001</v>
      </c>
      <c r="N84" s="41">
        <f t="shared" si="35"/>
        <v>150.11834935000002</v>
      </c>
      <c r="O84" s="48">
        <f t="shared" si="36"/>
        <v>64.959650185962303</v>
      </c>
      <c r="Q84" s="56"/>
      <c r="U84" s="54">
        <v>100</v>
      </c>
      <c r="BF84" s="119"/>
      <c r="BG84" s="119"/>
    </row>
    <row r="85" spans="1:59" ht="84" customHeight="1" x14ac:dyDescent="0.25">
      <c r="A85" s="5" t="s">
        <v>2005</v>
      </c>
      <c r="B85" s="5" t="s">
        <v>1781</v>
      </c>
      <c r="C85" s="5" t="s">
        <v>226</v>
      </c>
      <c r="D85" s="5" t="s">
        <v>2010</v>
      </c>
      <c r="E85" s="1" t="s">
        <v>328</v>
      </c>
      <c r="F85" s="1" t="s">
        <v>785</v>
      </c>
      <c r="G85" s="4">
        <v>592.68699299999901</v>
      </c>
      <c r="H85" s="4">
        <v>340.42699299999902</v>
      </c>
      <c r="I85" t="s">
        <v>467</v>
      </c>
      <c r="J85" t="s">
        <v>881</v>
      </c>
      <c r="K85" s="1" t="s">
        <v>881</v>
      </c>
      <c r="L85" s="33">
        <v>104.3038727</v>
      </c>
      <c r="M85" s="33">
        <v>-7.0006635700000004</v>
      </c>
      <c r="N85" s="41">
        <f t="shared" si="35"/>
        <v>48.651604565</v>
      </c>
      <c r="O85" s="48">
        <f t="shared" si="36"/>
        <v>78.70419237334103</v>
      </c>
      <c r="Q85" s="56"/>
      <c r="U85" s="54">
        <v>100</v>
      </c>
      <c r="BF85" s="119"/>
      <c r="BG85" s="119"/>
    </row>
    <row r="86" spans="1:59" ht="84" customHeight="1" x14ac:dyDescent="0.35">
      <c r="A86" s="5" t="s">
        <v>2005</v>
      </c>
      <c r="B86" s="5" t="s">
        <v>1784</v>
      </c>
      <c r="C86" s="5" t="s">
        <v>227</v>
      </c>
      <c r="D86" s="5" t="s">
        <v>779</v>
      </c>
      <c r="E86" s="1" t="s">
        <v>325</v>
      </c>
      <c r="G86" s="5">
        <v>269.35000000000002</v>
      </c>
      <c r="H86" s="5">
        <v>269.35000000000002</v>
      </c>
      <c r="I86" t="s">
        <v>468</v>
      </c>
      <c r="J86" s="10" t="s">
        <v>882</v>
      </c>
      <c r="K86" s="10" t="s">
        <v>882</v>
      </c>
      <c r="L86" s="33">
        <v>84.50159816</v>
      </c>
      <c r="M86" s="33">
        <v>103.68281349999999</v>
      </c>
      <c r="N86" s="41">
        <f t="shared" si="35"/>
        <v>94.092205829999997</v>
      </c>
      <c r="O86" s="48">
        <f t="shared" si="36"/>
        <v>13.5631674383134</v>
      </c>
      <c r="Q86" s="56"/>
      <c r="U86" s="54">
        <v>100</v>
      </c>
      <c r="BF86" s="119"/>
      <c r="BG86" s="119"/>
    </row>
    <row r="87" spans="1:59" ht="84" customHeight="1" x14ac:dyDescent="0.35">
      <c r="A87" s="5" t="s">
        <v>2005</v>
      </c>
      <c r="B87" s="5" t="s">
        <v>1787</v>
      </c>
      <c r="C87" s="5" t="s">
        <v>2011</v>
      </c>
      <c r="D87" s="5" t="s">
        <v>2012</v>
      </c>
      <c r="E87" s="1" t="s">
        <v>333</v>
      </c>
      <c r="G87" s="4">
        <v>452.97871999999995</v>
      </c>
      <c r="H87" s="4">
        <v>416.51871999999997</v>
      </c>
      <c r="I87" t="s">
        <v>469</v>
      </c>
      <c r="J87" s="10" t="s">
        <v>883</v>
      </c>
      <c r="K87" s="10" t="s">
        <v>883</v>
      </c>
      <c r="L87" s="32">
        <v>0.35679773999999997</v>
      </c>
      <c r="M87" s="32">
        <v>-7.3988055739999998</v>
      </c>
      <c r="N87" s="39">
        <f t="shared" si="35"/>
        <v>-3.5210039169999998</v>
      </c>
      <c r="O87" s="48">
        <f t="shared" si="36"/>
        <v>5.4840396955222603</v>
      </c>
      <c r="P87" s="53">
        <v>84.102760736196331</v>
      </c>
      <c r="Q87" s="53">
        <v>100.25306748466258</v>
      </c>
      <c r="R87" s="53">
        <v>75.406441717791424</v>
      </c>
      <c r="S87" s="53">
        <v>83.50460122699387</v>
      </c>
      <c r="T87" s="53">
        <v>103.38190184049081</v>
      </c>
      <c r="U87" s="53">
        <v>100</v>
      </c>
      <c r="V87" s="45">
        <v>55.8</v>
      </c>
      <c r="W87" s="45">
        <v>91.3</v>
      </c>
      <c r="X87" s="53">
        <v>74.843356139719134</v>
      </c>
      <c r="Y87" s="53">
        <v>95.239467050774223</v>
      </c>
      <c r="Z87" s="53">
        <v>98.638818869283412</v>
      </c>
      <c r="AA87" s="53">
        <v>90.975873244508477</v>
      </c>
      <c r="AB87" s="53">
        <v>74.785740007202023</v>
      </c>
      <c r="AD87" s="54">
        <v>47.7</v>
      </c>
      <c r="AE87" s="54">
        <v>84.2</v>
      </c>
      <c r="AF87" s="41">
        <f t="shared" ref="AF87:AK87" si="49">AVERAGE(P87,X87)</f>
        <v>79.473058437957732</v>
      </c>
      <c r="AG87" s="41">
        <f t="shared" si="49"/>
        <v>97.746267267718395</v>
      </c>
      <c r="AH87" s="41">
        <f t="shared" si="49"/>
        <v>87.022630293537418</v>
      </c>
      <c r="AI87" s="41">
        <f t="shared" si="49"/>
        <v>87.240237235751181</v>
      </c>
      <c r="AJ87" s="41">
        <f t="shared" si="49"/>
        <v>89.083820923846417</v>
      </c>
      <c r="AK87" s="41">
        <f t="shared" si="49"/>
        <v>100</v>
      </c>
      <c r="AL87" s="45">
        <f t="shared" ref="AL87:AQ87" si="50">STDEV(P87,X87)</f>
        <v>6.5473877799189131</v>
      </c>
      <c r="AM87" s="45">
        <f t="shared" si="50"/>
        <v>3.5451508649622738</v>
      </c>
      <c r="AN87" s="45">
        <f t="shared" si="50"/>
        <v>16.427771426903412</v>
      </c>
      <c r="AO87" s="45">
        <f t="shared" si="50"/>
        <v>5.2829871076738772</v>
      </c>
      <c r="AP87" s="45">
        <f t="shared" si="50"/>
        <v>20.220539948226453</v>
      </c>
      <c r="AQ87" s="45" t="e">
        <f t="shared" si="50"/>
        <v>#DIV/0!</v>
      </c>
      <c r="AR87" s="48">
        <f>AVERAGE(AL87:AP87)</f>
        <v>10.404767425536985</v>
      </c>
      <c r="AS87" s="48">
        <f>MEDIAN(AL87:AP87)</f>
        <v>6.5473877799189131</v>
      </c>
      <c r="AT87" s="114">
        <f>AVERAGE(V87,AD87)</f>
        <v>51.75</v>
      </c>
      <c r="AU87" s="114">
        <f>AVERAGE(W87,AE87)</f>
        <v>87.75</v>
      </c>
      <c r="AV87" s="48">
        <f>STDEV(V87,AD87)</f>
        <v>5.7275649276110316</v>
      </c>
      <c r="AW87" s="48">
        <f>STDEV(W87,AE87)</f>
        <v>5.0204581464244837</v>
      </c>
      <c r="BF87" s="119"/>
      <c r="BG87" s="119"/>
    </row>
    <row r="88" spans="1:59" ht="84" customHeight="1" x14ac:dyDescent="0.35">
      <c r="A88" s="5" t="s">
        <v>2005</v>
      </c>
      <c r="B88" s="5" t="s">
        <v>1790</v>
      </c>
      <c r="C88" s="5" t="s">
        <v>228</v>
      </c>
      <c r="D88" s="5" t="s">
        <v>2013</v>
      </c>
      <c r="E88" s="1" t="s">
        <v>325</v>
      </c>
      <c r="G88" s="4">
        <v>374.40399300000001</v>
      </c>
      <c r="H88" s="4">
        <v>374.40399300000001</v>
      </c>
      <c r="I88" t="s">
        <v>470</v>
      </c>
      <c r="J88" s="10" t="s">
        <v>884</v>
      </c>
      <c r="K88" s="10" t="s">
        <v>884</v>
      </c>
      <c r="L88" s="33">
        <v>101.2116257</v>
      </c>
      <c r="M88" s="33">
        <v>192.2694094</v>
      </c>
      <c r="N88" s="41">
        <f t="shared" si="35"/>
        <v>146.74051754999999</v>
      </c>
      <c r="O88" s="48">
        <f t="shared" si="36"/>
        <v>64.387576334087953</v>
      </c>
      <c r="Q88" s="56"/>
      <c r="U88" s="54">
        <v>100</v>
      </c>
      <c r="BF88" s="119"/>
      <c r="BG88" s="119"/>
    </row>
    <row r="89" spans="1:59" ht="84" customHeight="1" x14ac:dyDescent="0.35">
      <c r="A89" s="5" t="s">
        <v>2005</v>
      </c>
      <c r="B89" s="5" t="s">
        <v>1793</v>
      </c>
      <c r="C89" s="5" t="s">
        <v>229</v>
      </c>
      <c r="D89" s="5" t="s">
        <v>2014</v>
      </c>
      <c r="E89" s="1" t="s">
        <v>325</v>
      </c>
      <c r="G89" s="4">
        <v>385.466992</v>
      </c>
      <c r="H89" s="4">
        <v>385.466992</v>
      </c>
      <c r="I89" t="s">
        <v>471</v>
      </c>
      <c r="J89" s="10" t="s">
        <v>885</v>
      </c>
      <c r="K89" s="16" t="s">
        <v>885</v>
      </c>
      <c r="L89" s="33">
        <v>103.8281424</v>
      </c>
      <c r="M89" s="33">
        <v>138.1220969</v>
      </c>
      <c r="N89" s="41">
        <f t="shared" si="35"/>
        <v>120.97511965000001</v>
      </c>
      <c r="O89" s="48">
        <f t="shared" si="36"/>
        <v>24.249487780652821</v>
      </c>
      <c r="Q89" s="56"/>
      <c r="U89" s="54">
        <v>100</v>
      </c>
      <c r="BF89" s="119"/>
      <c r="BG89" s="119"/>
    </row>
    <row r="90" spans="1:59" ht="84" customHeight="1" x14ac:dyDescent="0.35">
      <c r="A90" s="5" t="s">
        <v>2005</v>
      </c>
      <c r="B90" s="5" t="s">
        <v>1796</v>
      </c>
      <c r="C90" s="5" t="s">
        <v>230</v>
      </c>
      <c r="D90" s="5" t="s">
        <v>2015</v>
      </c>
      <c r="E90" s="1" t="s">
        <v>325</v>
      </c>
      <c r="G90" s="4">
        <v>414.50899099999901</v>
      </c>
      <c r="H90" s="4">
        <v>414.50899099999901</v>
      </c>
      <c r="I90" t="s">
        <v>472</v>
      </c>
      <c r="J90" s="10" t="s">
        <v>886</v>
      </c>
      <c r="K90" s="10" t="s">
        <v>886</v>
      </c>
      <c r="L90" s="33">
        <v>78.971233179999999</v>
      </c>
      <c r="M90" s="33">
        <v>24.25348374</v>
      </c>
      <c r="N90" s="41">
        <f t="shared" si="35"/>
        <v>51.612358459999996</v>
      </c>
      <c r="O90" s="48">
        <f t="shared" si="36"/>
        <v>38.691291680290419</v>
      </c>
      <c r="Q90" s="56"/>
      <c r="U90" s="54">
        <v>100</v>
      </c>
      <c r="BF90" s="119"/>
      <c r="BG90" s="119"/>
    </row>
    <row r="91" spans="1:59" ht="84" customHeight="1" x14ac:dyDescent="0.35">
      <c r="A91" s="5" t="s">
        <v>2005</v>
      </c>
      <c r="B91" s="5" t="s">
        <v>1799</v>
      </c>
      <c r="C91" s="5" t="s">
        <v>231</v>
      </c>
      <c r="D91" s="5" t="s">
        <v>2016</v>
      </c>
      <c r="E91" s="1" t="s">
        <v>325</v>
      </c>
      <c r="G91" s="4">
        <v>415.49299100000002</v>
      </c>
      <c r="H91" s="4">
        <v>415.49299100000002</v>
      </c>
      <c r="I91" t="s">
        <v>473</v>
      </c>
      <c r="J91" s="10" t="s">
        <v>887</v>
      </c>
      <c r="K91" s="10" t="s">
        <v>887</v>
      </c>
      <c r="L91" s="33">
        <v>78.495502860000002</v>
      </c>
      <c r="M91" s="33">
        <v>135.73324489999999</v>
      </c>
      <c r="N91" s="41">
        <f t="shared" si="35"/>
        <v>107.11437387999999</v>
      </c>
      <c r="O91" s="48">
        <f t="shared" si="36"/>
        <v>40.473195536290362</v>
      </c>
      <c r="Q91" s="56"/>
      <c r="U91" s="54">
        <v>100</v>
      </c>
      <c r="BF91" s="119"/>
      <c r="BG91" s="119"/>
    </row>
    <row r="92" spans="1:59" ht="84" customHeight="1" x14ac:dyDescent="0.35">
      <c r="A92" s="5" t="s">
        <v>2005</v>
      </c>
      <c r="B92" s="5" t="s">
        <v>1802</v>
      </c>
      <c r="C92" s="5" t="s">
        <v>2017</v>
      </c>
      <c r="D92" s="5" t="s">
        <v>2018</v>
      </c>
      <c r="E92" s="1" t="s">
        <v>331</v>
      </c>
      <c r="G92" s="4">
        <v>461.51136000000002</v>
      </c>
      <c r="H92" s="4">
        <v>461.51136000000002</v>
      </c>
      <c r="I92" t="s">
        <v>474</v>
      </c>
      <c r="J92" s="10" t="s">
        <v>888</v>
      </c>
      <c r="K92" s="10" t="s">
        <v>888</v>
      </c>
      <c r="L92" s="33">
        <v>102.75774920000001</v>
      </c>
      <c r="M92" s="33">
        <v>117.81685469999999</v>
      </c>
      <c r="N92" s="41">
        <f t="shared" si="35"/>
        <v>110.28730195</v>
      </c>
      <c r="O92" s="48">
        <f t="shared" si="36"/>
        <v>10.648395617653625</v>
      </c>
      <c r="Q92" s="56"/>
      <c r="U92" s="54">
        <v>100</v>
      </c>
      <c r="BF92" s="119"/>
      <c r="BG92" s="119"/>
    </row>
    <row r="93" spans="1:59" ht="84" customHeight="1" x14ac:dyDescent="0.35">
      <c r="A93" s="5" t="s">
        <v>2005</v>
      </c>
      <c r="B93" s="5" t="s">
        <v>1805</v>
      </c>
      <c r="C93" s="5" t="s">
        <v>232</v>
      </c>
      <c r="D93" s="5" t="s">
        <v>2019</v>
      </c>
      <c r="E93" s="1" t="s">
        <v>329</v>
      </c>
      <c r="G93" s="4">
        <v>299.76099399999902</v>
      </c>
      <c r="H93" s="4">
        <v>299.76099399999902</v>
      </c>
      <c r="I93" t="s">
        <v>475</v>
      </c>
      <c r="J93" s="10" t="s">
        <v>889</v>
      </c>
      <c r="K93" s="10" t="s">
        <v>889</v>
      </c>
      <c r="L93" s="33">
        <v>56.136177799999999</v>
      </c>
      <c r="M93" s="33">
        <v>10.119442599999999</v>
      </c>
      <c r="N93" s="41">
        <f t="shared" si="35"/>
        <v>33.127810199999999</v>
      </c>
      <c r="O93" s="48">
        <f t="shared" si="36"/>
        <v>32.538745507985702</v>
      </c>
      <c r="Q93" s="56"/>
      <c r="U93" s="54">
        <v>100</v>
      </c>
      <c r="BF93" s="119"/>
      <c r="BG93" s="119"/>
    </row>
    <row r="94" spans="1:59" ht="84" customHeight="1" x14ac:dyDescent="0.35">
      <c r="A94" s="5" t="s">
        <v>2005</v>
      </c>
      <c r="B94" s="5" t="s">
        <v>1808</v>
      </c>
      <c r="C94" s="5" t="s">
        <v>2020</v>
      </c>
      <c r="D94" s="5" t="s">
        <v>2021</v>
      </c>
      <c r="E94" s="1" t="s">
        <v>338</v>
      </c>
      <c r="G94" s="4">
        <v>371.45663000000002</v>
      </c>
      <c r="H94" s="4">
        <v>371.45663000000002</v>
      </c>
      <c r="I94" t="s">
        <v>476</v>
      </c>
      <c r="J94" s="10" t="s">
        <v>890</v>
      </c>
      <c r="K94" s="10" t="s">
        <v>890</v>
      </c>
      <c r="L94" s="32">
        <v>7.909016576</v>
      </c>
      <c r="M94" s="32">
        <v>4.5454545450000001</v>
      </c>
      <c r="N94" s="39">
        <f t="shared" si="35"/>
        <v>6.2272355605000005</v>
      </c>
      <c r="O94" s="48">
        <f t="shared" si="36"/>
        <v>2.3783975210616961</v>
      </c>
      <c r="P94" s="53">
        <v>104.4861963190184</v>
      </c>
      <c r="Q94" s="53">
        <v>99.102760736196331</v>
      </c>
      <c r="R94" s="53">
        <v>88.197852760736197</v>
      </c>
      <c r="S94" s="53">
        <v>95.329754601226995</v>
      </c>
      <c r="T94" s="53">
        <v>107.70705521472392</v>
      </c>
      <c r="U94" s="54">
        <v>100</v>
      </c>
      <c r="V94" s="45">
        <v>68.400000000000006</v>
      </c>
      <c r="W94" s="45">
        <v>98.3</v>
      </c>
      <c r="X94" s="53">
        <v>95.873244508462378</v>
      </c>
      <c r="Y94" s="53">
        <v>102.44148361541232</v>
      </c>
      <c r="Z94" s="53">
        <v>90.342095786820337</v>
      </c>
      <c r="AA94" s="53">
        <v>74.843356139719134</v>
      </c>
      <c r="AB94" s="53">
        <v>80.60496939142962</v>
      </c>
      <c r="AD94" s="54">
        <v>63.4</v>
      </c>
      <c r="AE94" s="54">
        <v>95.5</v>
      </c>
      <c r="AF94" s="41">
        <f t="shared" ref="AF94:AK94" si="51">AVERAGE(P94,X94)</f>
        <v>100.1797204137404</v>
      </c>
      <c r="AG94" s="41">
        <f t="shared" si="51"/>
        <v>100.77212217580433</v>
      </c>
      <c r="AH94" s="41">
        <f t="shared" si="51"/>
        <v>89.269974273778274</v>
      </c>
      <c r="AI94" s="41">
        <f t="shared" si="51"/>
        <v>85.086555370473064</v>
      </c>
      <c r="AJ94" s="41">
        <f t="shared" si="51"/>
        <v>94.156012303076778</v>
      </c>
      <c r="AK94" s="41">
        <f t="shared" si="51"/>
        <v>100</v>
      </c>
      <c r="AL94" s="45">
        <f t="shared" ref="AL94:AQ94" si="52">STDEV(P94,X94)</f>
        <v>6.0902766312771188</v>
      </c>
      <c r="AM94" s="45">
        <f t="shared" si="52"/>
        <v>2.3608335883963032</v>
      </c>
      <c r="AN94" s="45">
        <f t="shared" si="52"/>
        <v>1.5162087842560588</v>
      </c>
      <c r="AO94" s="45">
        <f t="shared" si="52"/>
        <v>14.486071274221882</v>
      </c>
      <c r="AP94" s="45">
        <f t="shared" si="52"/>
        <v>19.164068669951074</v>
      </c>
      <c r="AQ94" s="45" t="e">
        <f t="shared" si="52"/>
        <v>#DIV/0!</v>
      </c>
      <c r="AR94" s="48">
        <f>AVERAGE(AL94:AP94)</f>
        <v>8.7234917896204873</v>
      </c>
      <c r="AS94" s="48">
        <f>MEDIAN(AL94:AP94)</f>
        <v>6.0902766312771188</v>
      </c>
      <c r="AT94" s="114">
        <f>AVERAGE(V94,AD94)</f>
        <v>65.900000000000006</v>
      </c>
      <c r="AU94" s="114">
        <f>AVERAGE(W94,AE94)</f>
        <v>96.9</v>
      </c>
      <c r="AV94" s="48">
        <f>STDEV(V94,AD94)</f>
        <v>3.5355339059327426</v>
      </c>
      <c r="AW94" s="48">
        <f>STDEV(W94,AE94)</f>
        <v>1.9798989873223309</v>
      </c>
      <c r="BF94" s="119"/>
      <c r="BG94" s="119"/>
    </row>
    <row r="95" spans="1:59" ht="84" customHeight="1" x14ac:dyDescent="0.25">
      <c r="A95" s="5" t="s">
        <v>2005</v>
      </c>
      <c r="B95" s="5" t="s">
        <v>1810</v>
      </c>
      <c r="C95" s="5" t="s">
        <v>2022</v>
      </c>
      <c r="D95" s="5" t="s">
        <v>2023</v>
      </c>
      <c r="E95" s="1" t="s">
        <v>328</v>
      </c>
      <c r="F95" s="1" t="s">
        <v>356</v>
      </c>
      <c r="G95" s="4">
        <v>312.41299299999901</v>
      </c>
      <c r="H95" s="4">
        <v>312.41299299999901</v>
      </c>
      <c r="I95" t="s">
        <v>477</v>
      </c>
      <c r="J95" t="s">
        <v>891</v>
      </c>
      <c r="K95" s="1" t="s">
        <v>891</v>
      </c>
      <c r="L95" s="33">
        <v>65.888649369999996</v>
      </c>
      <c r="M95" s="33">
        <v>119.6084937</v>
      </c>
      <c r="N95" s="41">
        <f t="shared" si="35"/>
        <v>92.748571534999996</v>
      </c>
      <c r="O95" s="48">
        <f t="shared" si="36"/>
        <v>37.985666210028704</v>
      </c>
      <c r="Q95" s="56"/>
      <c r="U95" s="54">
        <v>100</v>
      </c>
      <c r="BF95" s="119"/>
      <c r="BG95" s="119"/>
    </row>
    <row r="96" spans="1:59" ht="84" customHeight="1" x14ac:dyDescent="0.35">
      <c r="A96" s="5" t="s">
        <v>2005</v>
      </c>
      <c r="B96" s="5" t="s">
        <v>1813</v>
      </c>
      <c r="C96" s="5" t="s">
        <v>2024</v>
      </c>
      <c r="D96" s="5" t="s">
        <v>2025</v>
      </c>
      <c r="E96" s="1" t="s">
        <v>340</v>
      </c>
      <c r="G96" s="4">
        <v>609.20383000000004</v>
      </c>
      <c r="H96" s="4">
        <v>609.20383000000004</v>
      </c>
      <c r="I96" t="s">
        <v>478</v>
      </c>
      <c r="J96" s="10" t="s">
        <v>892</v>
      </c>
      <c r="K96" s="10" t="s">
        <v>892</v>
      </c>
      <c r="L96" s="33">
        <v>91.102356349999994</v>
      </c>
      <c r="M96" s="33">
        <v>157.23291309999999</v>
      </c>
      <c r="N96" s="41">
        <f t="shared" si="35"/>
        <v>124.167634725</v>
      </c>
      <c r="O96" s="48">
        <f t="shared" si="36"/>
        <v>46.76136512156679</v>
      </c>
      <c r="Q96" s="56"/>
      <c r="U96" s="54">
        <v>100</v>
      </c>
      <c r="BF96" s="119"/>
      <c r="BG96" s="119"/>
    </row>
    <row r="97" spans="1:79" ht="84" customHeight="1" x14ac:dyDescent="0.25">
      <c r="A97" s="5" t="s">
        <v>2005</v>
      </c>
      <c r="B97" s="5" t="s">
        <v>1816</v>
      </c>
      <c r="C97" s="5" t="s">
        <v>2026</v>
      </c>
      <c r="D97" s="5" t="s">
        <v>2027</v>
      </c>
      <c r="E97" s="1" t="s">
        <v>328</v>
      </c>
      <c r="F97" s="1" t="s">
        <v>360</v>
      </c>
      <c r="G97" s="4">
        <v>473.39638000000002</v>
      </c>
      <c r="H97" s="4">
        <v>473.39638000000002</v>
      </c>
      <c r="I97" t="s">
        <v>479</v>
      </c>
      <c r="J97" t="s">
        <v>893</v>
      </c>
      <c r="K97" s="1" t="s">
        <v>893</v>
      </c>
      <c r="L97" s="33">
        <v>75.165390619999997</v>
      </c>
      <c r="M97" s="33">
        <v>135.33510290000001</v>
      </c>
      <c r="N97" s="41">
        <f t="shared" si="35"/>
        <v>105.25024676000001</v>
      </c>
      <c r="O97" s="48">
        <f t="shared" si="36"/>
        <v>42.54641157523146</v>
      </c>
      <c r="Q97" s="56"/>
      <c r="U97" s="54">
        <v>100</v>
      </c>
      <c r="BF97" s="119"/>
      <c r="BG97" s="119"/>
    </row>
    <row r="98" spans="1:79" ht="84" customHeight="1" x14ac:dyDescent="0.35">
      <c r="A98" s="5" t="s">
        <v>2005</v>
      </c>
      <c r="B98" s="5" t="s">
        <v>1819</v>
      </c>
      <c r="C98" s="5" t="s">
        <v>2028</v>
      </c>
      <c r="D98" s="5" t="s">
        <v>2029</v>
      </c>
      <c r="E98" s="1" t="s">
        <v>325</v>
      </c>
      <c r="G98" s="4">
        <v>374.44399199999901</v>
      </c>
      <c r="H98" s="4">
        <v>374.44399199999901</v>
      </c>
      <c r="I98" t="s">
        <v>480</v>
      </c>
      <c r="J98" s="10" t="s">
        <v>894</v>
      </c>
      <c r="K98" s="10" t="s">
        <v>894</v>
      </c>
      <c r="L98" s="33">
        <v>115.1862038</v>
      </c>
      <c r="M98" s="33">
        <v>189.88055739999999</v>
      </c>
      <c r="N98" s="41">
        <f t="shared" si="35"/>
        <v>152.53338059999999</v>
      </c>
      <c r="O98" s="48">
        <f t="shared" si="36"/>
        <v>52.816883946905818</v>
      </c>
      <c r="Q98" s="56"/>
      <c r="U98" s="54">
        <v>100</v>
      </c>
      <c r="BF98" s="119"/>
      <c r="BG98" s="119"/>
    </row>
    <row r="99" spans="1:79" ht="84" customHeight="1" x14ac:dyDescent="0.35">
      <c r="A99" s="5" t="s">
        <v>2005</v>
      </c>
      <c r="B99" s="5" t="s">
        <v>1822</v>
      </c>
      <c r="C99" s="5" t="s">
        <v>233</v>
      </c>
      <c r="D99" s="5" t="s">
        <v>2030</v>
      </c>
      <c r="E99" s="1" t="s">
        <v>325</v>
      </c>
      <c r="G99" s="4">
        <v>354.53799299999901</v>
      </c>
      <c r="H99" s="4">
        <v>354.53799299999901</v>
      </c>
      <c r="I99" t="s">
        <v>481</v>
      </c>
      <c r="J99" s="10" t="s">
        <v>895</v>
      </c>
      <c r="K99" s="10" t="s">
        <v>895</v>
      </c>
      <c r="L99" s="33">
        <v>73.262469339999996</v>
      </c>
      <c r="M99" s="33">
        <v>112.4419376</v>
      </c>
      <c r="N99" s="41">
        <f t="shared" si="35"/>
        <v>92.852203470000006</v>
      </c>
      <c r="O99" s="48">
        <f t="shared" si="36"/>
        <v>27.704067689929072</v>
      </c>
      <c r="Q99" s="56"/>
      <c r="U99" s="54">
        <v>100</v>
      </c>
      <c r="BF99" s="119"/>
      <c r="BG99" s="119"/>
    </row>
    <row r="100" spans="1:79" ht="84" customHeight="1" x14ac:dyDescent="0.35">
      <c r="A100" s="5" t="s">
        <v>2005</v>
      </c>
      <c r="B100" s="5" t="s">
        <v>1825</v>
      </c>
      <c r="C100" s="5" t="s">
        <v>2031</v>
      </c>
      <c r="D100" s="5" t="s">
        <v>2032</v>
      </c>
      <c r="E100" s="1" t="s">
        <v>325</v>
      </c>
      <c r="G100" s="4">
        <v>421.49372</v>
      </c>
      <c r="H100" s="4">
        <v>421.49372</v>
      </c>
      <c r="I100" t="s">
        <v>482</v>
      </c>
      <c r="J100" s="10" t="s">
        <v>896</v>
      </c>
      <c r="K100" s="10" t="s">
        <v>896</v>
      </c>
      <c r="L100" s="33">
        <v>77.306177059999996</v>
      </c>
      <c r="M100" s="33">
        <v>188.48706039999999</v>
      </c>
      <c r="N100" s="41">
        <f t="shared" si="35"/>
        <v>132.89661873</v>
      </c>
      <c r="O100" s="48">
        <f t="shared" si="36"/>
        <v>78.616756548024398</v>
      </c>
      <c r="Q100" s="56"/>
      <c r="U100" s="54">
        <v>100</v>
      </c>
    </row>
    <row r="101" spans="1:79" ht="84" customHeight="1" x14ac:dyDescent="0.35">
      <c r="A101" s="5" t="s">
        <v>2005</v>
      </c>
      <c r="B101" s="5" t="s">
        <v>1828</v>
      </c>
      <c r="C101" s="5" t="s">
        <v>234</v>
      </c>
      <c r="D101" s="5" t="s">
        <v>2033</v>
      </c>
      <c r="E101" s="1" t="s">
        <v>325</v>
      </c>
      <c r="G101" s="4">
        <v>416.51799099999897</v>
      </c>
      <c r="H101" s="4">
        <v>416.51799099999897</v>
      </c>
      <c r="I101" t="s">
        <v>483</v>
      </c>
      <c r="J101" s="10" t="s">
        <v>897</v>
      </c>
      <c r="K101" s="10" t="s">
        <v>897</v>
      </c>
      <c r="L101" s="33">
        <v>63.80732922</v>
      </c>
      <c r="M101" s="33">
        <v>38.984737889999998</v>
      </c>
      <c r="N101" s="41">
        <f t="shared" si="35"/>
        <v>51.396033555000002</v>
      </c>
      <c r="O101" s="48">
        <f t="shared" si="36"/>
        <v>17.552222656065386</v>
      </c>
      <c r="Q101" s="56"/>
      <c r="U101" s="54">
        <v>100</v>
      </c>
      <c r="BF101" s="119"/>
      <c r="BG101" s="119"/>
    </row>
    <row r="102" spans="1:79" ht="84" customHeight="1" x14ac:dyDescent="0.35">
      <c r="A102" s="5" t="s">
        <v>2005</v>
      </c>
      <c r="B102" s="5" t="s">
        <v>1830</v>
      </c>
      <c r="C102" s="5" t="s">
        <v>2034</v>
      </c>
      <c r="D102" s="5" t="s">
        <v>2035</v>
      </c>
      <c r="E102" s="1" t="s">
        <v>325</v>
      </c>
      <c r="F102" s="1" t="s">
        <v>370</v>
      </c>
      <c r="G102" s="4">
        <v>403.39399100000003</v>
      </c>
      <c r="H102" s="4">
        <v>403.39399100000003</v>
      </c>
      <c r="I102" t="s">
        <v>484</v>
      </c>
      <c r="J102" s="10" t="s">
        <v>898</v>
      </c>
      <c r="K102" s="10" t="s">
        <v>898</v>
      </c>
      <c r="L102" s="32">
        <v>3.0327807920000001</v>
      </c>
      <c r="M102" s="32">
        <v>0.165892502</v>
      </c>
      <c r="N102" s="39">
        <f t="shared" si="35"/>
        <v>1.5993366470000001</v>
      </c>
      <c r="O102" s="48">
        <f t="shared" si="36"/>
        <v>2.0271961507633054</v>
      </c>
      <c r="P102" s="52">
        <v>5.7738867803230303</v>
      </c>
      <c r="Q102" s="57">
        <v>14.486196319018404</v>
      </c>
      <c r="R102" s="53">
        <v>53.918711656441722</v>
      </c>
      <c r="S102" s="53">
        <v>44.808282208588949</v>
      </c>
      <c r="T102" s="53">
        <v>67.078220858895705</v>
      </c>
      <c r="U102" s="53">
        <v>88.427914110429455</v>
      </c>
      <c r="V102" s="45">
        <v>0.9</v>
      </c>
      <c r="W102" s="45">
        <v>38.200000000000003</v>
      </c>
      <c r="X102" s="57">
        <v>-2.9384227583723441</v>
      </c>
      <c r="Y102" s="57">
        <v>-2.2470291681670878</v>
      </c>
      <c r="Z102" s="57">
        <v>10.831832913215703</v>
      </c>
      <c r="AA102" s="53">
        <v>45.574360821029892</v>
      </c>
      <c r="AB102" s="53">
        <v>54.908174288800872</v>
      </c>
      <c r="AD102" s="54">
        <v>0.3</v>
      </c>
      <c r="AE102" s="54">
        <v>2.7</v>
      </c>
      <c r="AF102" s="41">
        <f t="shared" ref="AF102:AK103" si="53">AVERAGE(P102,X102)</f>
        <v>1.4177320109753431</v>
      </c>
      <c r="AG102" s="41">
        <f t="shared" si="53"/>
        <v>6.1195835754256578</v>
      </c>
      <c r="AH102" s="41">
        <f t="shared" si="53"/>
        <v>32.375272284828711</v>
      </c>
      <c r="AI102" s="41">
        <f t="shared" si="53"/>
        <v>45.191321514809417</v>
      </c>
      <c r="AJ102" s="41">
        <f t="shared" si="53"/>
        <v>60.993197573848292</v>
      </c>
      <c r="AK102" s="41">
        <f t="shared" si="53"/>
        <v>88.427914110429455</v>
      </c>
      <c r="AL102" s="45">
        <f t="shared" ref="AL102:AQ103" si="54">STDEV(P102,X102)</f>
        <v>6.1605331546077409</v>
      </c>
      <c r="AM102" s="45">
        <f t="shared" si="54"/>
        <v>11.832177213112432</v>
      </c>
      <c r="AN102" s="45">
        <f t="shared" si="54"/>
        <v>30.467024139497628</v>
      </c>
      <c r="AO102" s="45">
        <f t="shared" si="54"/>
        <v>0.54169938177897159</v>
      </c>
      <c r="AP102" s="45">
        <f t="shared" si="54"/>
        <v>8.6055224570701405</v>
      </c>
      <c r="AQ102" s="45" t="e">
        <f t="shared" si="54"/>
        <v>#DIV/0!</v>
      </c>
      <c r="AR102" s="48">
        <f>AVERAGE(AL102:AP102)</f>
        <v>11.521391269213382</v>
      </c>
      <c r="AS102" s="48">
        <f>MEDIAN(AL102:AP102)</f>
        <v>8.6055224570701405</v>
      </c>
      <c r="AT102" s="114">
        <f>AVERAGE(V102,AD102)</f>
        <v>0.6</v>
      </c>
      <c r="AU102" s="114">
        <f>AVERAGE(W102,AE102)</f>
        <v>20.450000000000003</v>
      </c>
      <c r="AV102" s="48">
        <f>STDEV(V102,AD102)</f>
        <v>0.42426406871192857</v>
      </c>
      <c r="AW102" s="48">
        <f>STDEV(W102,AE102)</f>
        <v>25.102290732122437</v>
      </c>
      <c r="AX102" s="45">
        <v>0.06</v>
      </c>
      <c r="AY102" s="45">
        <v>0.06</v>
      </c>
      <c r="AZ102" s="45">
        <v>0.06</v>
      </c>
      <c r="BA102" s="45">
        <v>1</v>
      </c>
      <c r="BB102" s="45">
        <v>1</v>
      </c>
      <c r="BC102" s="45">
        <v>7.0000000000000001E-3</v>
      </c>
      <c r="BD102" s="73">
        <v>0.06</v>
      </c>
      <c r="BE102" s="114">
        <v>0.06</v>
      </c>
      <c r="BF102" s="119">
        <v>21.43</v>
      </c>
      <c r="BG102" s="119">
        <v>412.5</v>
      </c>
      <c r="BH102" s="48">
        <v>8.2000000000000003E-2</v>
      </c>
      <c r="BI102" s="114" t="s">
        <v>1745</v>
      </c>
      <c r="BJ102" s="55">
        <v>17</v>
      </c>
      <c r="BK102" s="55">
        <v>8.5</v>
      </c>
      <c r="BL102" s="55">
        <v>2.9000000000000001E-2</v>
      </c>
      <c r="BM102" s="196" t="s">
        <v>1744</v>
      </c>
      <c r="BN102" s="55">
        <v>4.4600000000000001E-2</v>
      </c>
      <c r="BO102" s="55">
        <v>2.2749999999999999E-2</v>
      </c>
      <c r="BP102" s="55">
        <v>2.9000000000000001E-2</v>
      </c>
      <c r="BQ102" s="196" t="s">
        <v>1744</v>
      </c>
      <c r="BR102" s="55">
        <v>2.6229999999999999E-3</v>
      </c>
      <c r="BS102" s="55">
        <v>1.7550000000000001E-4</v>
      </c>
      <c r="BT102" s="55">
        <v>0.79720000000000002</v>
      </c>
      <c r="BU102" s="196" t="s">
        <v>1745</v>
      </c>
      <c r="BV102" s="196" t="s">
        <v>1745</v>
      </c>
      <c r="BW102" s="55">
        <v>0.95299999999999996</v>
      </c>
      <c r="BX102" s="48">
        <v>3.0390000000000001</v>
      </c>
      <c r="BY102" s="48">
        <v>3.18</v>
      </c>
      <c r="BZ102" s="48">
        <v>0.66590000000000005</v>
      </c>
      <c r="CA102" s="41" t="s">
        <v>1745</v>
      </c>
    </row>
    <row r="103" spans="1:79" ht="84" customHeight="1" x14ac:dyDescent="0.35">
      <c r="A103" s="5" t="s">
        <v>2005</v>
      </c>
      <c r="B103" s="5" t="s">
        <v>1833</v>
      </c>
      <c r="C103" s="5" t="s">
        <v>2036</v>
      </c>
      <c r="D103" s="5" t="s">
        <v>2037</v>
      </c>
      <c r="E103" s="1" t="s">
        <v>338</v>
      </c>
      <c r="G103" s="4">
        <v>584.70848999999998</v>
      </c>
      <c r="H103" s="4">
        <v>584.70848999999998</v>
      </c>
      <c r="I103" t="s">
        <v>485</v>
      </c>
      <c r="J103" s="10" t="s">
        <v>899</v>
      </c>
      <c r="K103" s="10" t="s">
        <v>899</v>
      </c>
      <c r="L103" s="32">
        <v>1.427190961</v>
      </c>
      <c r="M103" s="32">
        <v>-3.6164565359999998</v>
      </c>
      <c r="N103" s="39">
        <f t="shared" si="35"/>
        <v>-1.0946327874999999</v>
      </c>
      <c r="O103" s="48">
        <f t="shared" si="36"/>
        <v>3.5663973470432571</v>
      </c>
      <c r="P103" s="57">
        <v>10.345092024539875</v>
      </c>
      <c r="Q103" s="53">
        <v>76.786809815950917</v>
      </c>
      <c r="R103" s="53">
        <v>97.26226993865032</v>
      </c>
      <c r="S103" s="53">
        <v>86.771472392638032</v>
      </c>
      <c r="T103" s="53">
        <v>97.676380368098165</v>
      </c>
      <c r="U103" s="54">
        <v>100</v>
      </c>
      <c r="V103" s="45">
        <v>10.199999999999999</v>
      </c>
      <c r="W103" s="45">
        <v>25.4</v>
      </c>
      <c r="X103" s="53">
        <v>51.393590205257475</v>
      </c>
      <c r="Y103" s="53">
        <v>60.266474612891621</v>
      </c>
      <c r="Z103" s="53">
        <v>77.263233705437528</v>
      </c>
      <c r="AA103" s="53">
        <v>67.065178249909991</v>
      </c>
      <c r="AB103" s="53">
        <v>77.839395030608586</v>
      </c>
      <c r="AD103" s="54">
        <v>27</v>
      </c>
      <c r="AE103" s="54">
        <v>81.5</v>
      </c>
      <c r="AF103" s="41">
        <f t="shared" si="53"/>
        <v>30.869341114898674</v>
      </c>
      <c r="AG103" s="41">
        <f t="shared" si="53"/>
        <v>68.526642214421273</v>
      </c>
      <c r="AH103" s="41">
        <f t="shared" si="53"/>
        <v>87.262751822043924</v>
      </c>
      <c r="AI103" s="41">
        <f t="shared" si="53"/>
        <v>76.918325321274011</v>
      </c>
      <c r="AJ103" s="41">
        <f t="shared" si="53"/>
        <v>87.757887699353375</v>
      </c>
      <c r="AK103" s="41">
        <f t="shared" si="53"/>
        <v>100</v>
      </c>
      <c r="AL103" s="45">
        <f t="shared" si="54"/>
        <v>29.025671421109074</v>
      </c>
      <c r="AM103" s="45">
        <f t="shared" si="54"/>
        <v>11.681641049558049</v>
      </c>
      <c r="AN103" s="45">
        <f t="shared" si="54"/>
        <v>14.14145413770021</v>
      </c>
      <c r="AO103" s="45">
        <f t="shared" si="54"/>
        <v>13.934454220379658</v>
      </c>
      <c r="AP103" s="45">
        <f t="shared" si="54"/>
        <v>14.026866850436978</v>
      </c>
      <c r="AQ103" s="45" t="e">
        <f t="shared" si="54"/>
        <v>#DIV/0!</v>
      </c>
      <c r="AR103" s="48">
        <f>AVERAGE(AL103:AP103)</f>
        <v>16.562017535836794</v>
      </c>
      <c r="AS103" s="48">
        <f>MEDIAN(AL103:AP103)</f>
        <v>14.026866850436978</v>
      </c>
      <c r="AT103" s="114">
        <f>AVERAGE(V103,AD103)</f>
        <v>18.600000000000001</v>
      </c>
      <c r="AU103" s="114">
        <f>AVERAGE(W103,AE103)</f>
        <v>53.45</v>
      </c>
      <c r="AV103" s="48">
        <f>STDEV(V103,AD103)</f>
        <v>11.879393923933995</v>
      </c>
      <c r="AW103" s="48">
        <f>STDEV(W103,AE103)</f>
        <v>39.668690424565312</v>
      </c>
      <c r="BF103" s="119"/>
      <c r="BG103" s="119"/>
    </row>
    <row r="104" spans="1:79" ht="84" customHeight="1" x14ac:dyDescent="0.35">
      <c r="A104" s="5" t="s">
        <v>2005</v>
      </c>
      <c r="B104" s="5" t="s">
        <v>1835</v>
      </c>
      <c r="C104" s="5" t="s">
        <v>2038</v>
      </c>
      <c r="D104" s="5" t="s">
        <v>2039</v>
      </c>
      <c r="E104" s="1" t="s">
        <v>338</v>
      </c>
      <c r="G104" s="4">
        <v>474.55479000000003</v>
      </c>
      <c r="H104" s="4">
        <v>474.55479000000003</v>
      </c>
      <c r="I104" t="s">
        <v>486</v>
      </c>
      <c r="J104" s="10" t="s">
        <v>900</v>
      </c>
      <c r="K104" s="10" t="s">
        <v>900</v>
      </c>
      <c r="L104" s="33">
        <v>123.1546867</v>
      </c>
      <c r="M104" s="33">
        <v>189.88055739999999</v>
      </c>
      <c r="N104" s="41">
        <f t="shared" si="35"/>
        <v>156.51762205</v>
      </c>
      <c r="O104" s="48">
        <f t="shared" si="36"/>
        <v>47.182315652546663</v>
      </c>
      <c r="Q104" s="56"/>
      <c r="U104" s="54">
        <v>100</v>
      </c>
      <c r="BF104" s="119"/>
      <c r="BG104" s="119"/>
    </row>
    <row r="105" spans="1:79" ht="84" customHeight="1" x14ac:dyDescent="0.35">
      <c r="A105" s="5" t="s">
        <v>2005</v>
      </c>
      <c r="B105" s="5" t="s">
        <v>1838</v>
      </c>
      <c r="C105" s="5" t="s">
        <v>2040</v>
      </c>
      <c r="D105" s="5" t="s">
        <v>2041</v>
      </c>
      <c r="E105" s="1" t="s">
        <v>331</v>
      </c>
      <c r="G105" s="4">
        <v>377.44290999999998</v>
      </c>
      <c r="H105" s="4">
        <v>377.44290999999998</v>
      </c>
      <c r="I105" t="s">
        <v>487</v>
      </c>
      <c r="J105" s="10" t="s">
        <v>901</v>
      </c>
      <c r="K105" s="10" t="s">
        <v>901</v>
      </c>
      <c r="L105" s="33">
        <v>80.398424140000003</v>
      </c>
      <c r="M105" s="33">
        <v>-5.8062375580000003</v>
      </c>
      <c r="N105" s="41">
        <f t="shared" si="35"/>
        <v>37.296093290999998</v>
      </c>
      <c r="O105" s="48">
        <f t="shared" si="36"/>
        <v>60.955900856548048</v>
      </c>
      <c r="Q105" s="56"/>
      <c r="U105" s="54">
        <v>100</v>
      </c>
      <c r="BF105" s="119"/>
      <c r="BG105" s="119"/>
    </row>
    <row r="106" spans="1:79" ht="84" customHeight="1" x14ac:dyDescent="0.25">
      <c r="A106" s="5" t="s">
        <v>2005</v>
      </c>
      <c r="B106" s="5" t="s">
        <v>1841</v>
      </c>
      <c r="C106" s="5" t="s">
        <v>2042</v>
      </c>
      <c r="D106" s="5" t="s">
        <v>2043</v>
      </c>
      <c r="E106" s="1" t="s">
        <v>328</v>
      </c>
      <c r="F106" s="1" t="s">
        <v>354</v>
      </c>
      <c r="G106" s="4">
        <v>236.6</v>
      </c>
      <c r="H106" s="4">
        <v>182.169996</v>
      </c>
      <c r="I106" t="s">
        <v>488</v>
      </c>
      <c r="J106" t="s">
        <v>902</v>
      </c>
      <c r="K106" s="1" t="s">
        <v>902</v>
      </c>
      <c r="L106" s="33">
        <v>106.4446592</v>
      </c>
      <c r="M106" s="33">
        <v>160.21897809999999</v>
      </c>
      <c r="N106" s="41">
        <f t="shared" si="35"/>
        <v>133.33181865</v>
      </c>
      <c r="O106" s="48">
        <f t="shared" si="36"/>
        <v>38.024185547877792</v>
      </c>
      <c r="Q106" s="56"/>
      <c r="U106" s="54">
        <v>100</v>
      </c>
      <c r="BF106" s="119"/>
      <c r="BG106" s="119"/>
    </row>
    <row r="107" spans="1:79" ht="84" customHeight="1" x14ac:dyDescent="0.35">
      <c r="A107" s="5" t="s">
        <v>2005</v>
      </c>
      <c r="B107" s="5" t="s">
        <v>1844</v>
      </c>
      <c r="C107" s="5" t="s">
        <v>2044</v>
      </c>
      <c r="D107" s="5" t="s">
        <v>2045</v>
      </c>
      <c r="E107" s="1" t="s">
        <v>339</v>
      </c>
      <c r="F107" s="1" t="s">
        <v>376</v>
      </c>
      <c r="G107" s="4">
        <v>371.38713999999999</v>
      </c>
      <c r="H107" s="4">
        <v>371.38713999999999</v>
      </c>
      <c r="I107" t="s">
        <v>489</v>
      </c>
      <c r="J107" s="10" t="s">
        <v>903</v>
      </c>
      <c r="K107" s="10" t="s">
        <v>903</v>
      </c>
      <c r="L107" s="32">
        <v>-0.22738346600000001</v>
      </c>
      <c r="M107" s="32">
        <v>-3.6164565359999998</v>
      </c>
      <c r="N107" s="41">
        <f t="shared" si="35"/>
        <v>-1.9219200009999999</v>
      </c>
      <c r="O107" s="48">
        <f t="shared" si="36"/>
        <v>2.3964365497337106</v>
      </c>
      <c r="P107" s="53">
        <v>59.439144261347224</v>
      </c>
      <c r="Q107" s="61">
        <v>72.62214512864989</v>
      </c>
      <c r="R107" s="53">
        <v>70.078057241977447</v>
      </c>
      <c r="S107" s="54">
        <v>107.54553339115351</v>
      </c>
      <c r="T107" s="53">
        <v>68.227811506215659</v>
      </c>
      <c r="U107" s="54">
        <v>100</v>
      </c>
      <c r="V107" s="45">
        <v>37</v>
      </c>
      <c r="W107" s="45">
        <v>87.2</v>
      </c>
      <c r="X107" s="53">
        <v>80.858575160629812</v>
      </c>
      <c r="Y107" s="63">
        <v>92.042646331991804</v>
      </c>
      <c r="Z107" s="53">
        <v>99.724634611311146</v>
      </c>
      <c r="AA107" s="54">
        <v>64.647320482948516</v>
      </c>
      <c r="AB107" s="53">
        <v>101.70161688907717</v>
      </c>
      <c r="AD107" s="54">
        <v>53.1</v>
      </c>
      <c r="AE107" s="54">
        <v>88</v>
      </c>
      <c r="AF107" s="41">
        <f t="shared" ref="AF107:AK107" si="55">AVERAGE(P107,X107)</f>
        <v>70.148859710988518</v>
      </c>
      <c r="AG107" s="41">
        <f t="shared" si="55"/>
        <v>82.332395730320854</v>
      </c>
      <c r="AH107" s="41">
        <f t="shared" si="55"/>
        <v>84.901345926644296</v>
      </c>
      <c r="AI107" s="41">
        <f t="shared" si="55"/>
        <v>86.096426937051007</v>
      </c>
      <c r="AJ107" s="41">
        <f t="shared" si="55"/>
        <v>84.964714197646416</v>
      </c>
      <c r="AK107" s="41">
        <f t="shared" si="55"/>
        <v>100</v>
      </c>
      <c r="AL107" s="45">
        <f t="shared" ref="AL107:AQ107" si="56">STDEV(P107,X107)</f>
        <v>15.145824838039402</v>
      </c>
      <c r="AM107" s="45">
        <f t="shared" si="56"/>
        <v>13.732368094924555</v>
      </c>
      <c r="AN107" s="45">
        <f t="shared" si="56"/>
        <v>20.963295896827471</v>
      </c>
      <c r="AO107" s="45">
        <f t="shared" si="56"/>
        <v>30.333617248176061</v>
      </c>
      <c r="AP107" s="45">
        <f t="shared" si="56"/>
        <v>23.669554778340146</v>
      </c>
      <c r="AQ107" s="45" t="e">
        <f t="shared" si="56"/>
        <v>#DIV/0!</v>
      </c>
      <c r="AR107" s="48">
        <f>AVERAGE(AL107:AP107)</f>
        <v>20.768932171261525</v>
      </c>
      <c r="AS107" s="48">
        <f>MEDIAN(AL107:AP107)</f>
        <v>20.963295896827471</v>
      </c>
      <c r="AT107" s="114">
        <f>AVERAGE(V107,AD107)</f>
        <v>45.05</v>
      </c>
      <c r="AU107" s="114">
        <f>AVERAGE(W107,AE107)</f>
        <v>87.6</v>
      </c>
      <c r="AV107" s="48">
        <f>STDEV(V107,AD107)</f>
        <v>11.384419177103457</v>
      </c>
      <c r="AW107" s="48">
        <f>STDEV(W107,AE107)</f>
        <v>0.56568542494923602</v>
      </c>
      <c r="BF107" s="119"/>
      <c r="BG107" s="119"/>
    </row>
    <row r="108" spans="1:79" ht="84" customHeight="1" x14ac:dyDescent="0.35">
      <c r="A108" s="5" t="s">
        <v>2005</v>
      </c>
      <c r="B108" s="5" t="s">
        <v>1847</v>
      </c>
      <c r="C108" s="5" t="s">
        <v>235</v>
      </c>
      <c r="D108" s="5" t="s">
        <v>2046</v>
      </c>
      <c r="E108" s="1" t="s">
        <v>325</v>
      </c>
      <c r="G108" s="4">
        <v>366.46199300000001</v>
      </c>
      <c r="H108" s="4">
        <v>366.46199300000001</v>
      </c>
      <c r="I108" t="s">
        <v>490</v>
      </c>
      <c r="J108" s="10" t="s">
        <v>904</v>
      </c>
      <c r="K108" s="10" t="s">
        <v>904</v>
      </c>
      <c r="L108" s="33">
        <v>110.5478332</v>
      </c>
      <c r="M108" s="33">
        <v>175.14930330000001</v>
      </c>
      <c r="N108" s="41">
        <f t="shared" si="35"/>
        <v>142.84856825</v>
      </c>
      <c r="O108" s="48">
        <f t="shared" si="36"/>
        <v>45.680137582330062</v>
      </c>
      <c r="Q108" s="56"/>
      <c r="U108" s="54">
        <v>100</v>
      </c>
      <c r="BF108" s="119"/>
      <c r="BG108" s="119"/>
    </row>
    <row r="109" spans="1:79" ht="84" customHeight="1" x14ac:dyDescent="0.35">
      <c r="A109" s="5" t="s">
        <v>2005</v>
      </c>
      <c r="B109" s="5" t="s">
        <v>1849</v>
      </c>
      <c r="C109" s="5" t="s">
        <v>236</v>
      </c>
      <c r="D109" s="5" t="s">
        <v>2047</v>
      </c>
      <c r="E109" s="1" t="s">
        <v>325</v>
      </c>
      <c r="G109" s="4">
        <v>399.83799199999902</v>
      </c>
      <c r="H109" s="4">
        <v>399.83799199999902</v>
      </c>
      <c r="I109" t="s">
        <v>491</v>
      </c>
      <c r="J109" s="10" t="s">
        <v>905</v>
      </c>
      <c r="K109" s="10" t="s">
        <v>905</v>
      </c>
      <c r="L109" s="33">
        <v>20.21853862</v>
      </c>
      <c r="M109" s="33">
        <v>41.37358991</v>
      </c>
      <c r="N109" s="41">
        <f t="shared" si="35"/>
        <v>30.796064264999998</v>
      </c>
      <c r="O109" s="48">
        <f t="shared" si="36"/>
        <v>14.958880223508224</v>
      </c>
      <c r="Q109" s="56"/>
      <c r="U109" s="54">
        <v>100</v>
      </c>
      <c r="BF109" s="119"/>
      <c r="BG109" s="119"/>
    </row>
    <row r="110" spans="1:79" ht="84" customHeight="1" x14ac:dyDescent="0.35">
      <c r="A110" s="5" t="s">
        <v>2005</v>
      </c>
      <c r="B110" s="5" t="s">
        <v>1852</v>
      </c>
      <c r="C110" s="5" t="s">
        <v>237</v>
      </c>
      <c r="D110" s="5" t="s">
        <v>2048</v>
      </c>
      <c r="E110" s="1" t="s">
        <v>325</v>
      </c>
      <c r="G110" s="4">
        <v>364.44899299999901</v>
      </c>
      <c r="H110" s="4">
        <v>364.44899299999901</v>
      </c>
      <c r="I110" t="s">
        <v>492</v>
      </c>
      <c r="J110" s="10" t="s">
        <v>906</v>
      </c>
      <c r="K110" s="16" t="s">
        <v>906</v>
      </c>
      <c r="L110" s="32">
        <v>-0.42228357999999999</v>
      </c>
      <c r="M110" s="32">
        <v>-5.408095554</v>
      </c>
      <c r="N110" s="41">
        <f t="shared" si="35"/>
        <v>-2.9151895670000001</v>
      </c>
      <c r="O110" s="48">
        <f t="shared" si="36"/>
        <v>3.5255014565364866</v>
      </c>
      <c r="P110" s="53">
        <v>57.357617808615217</v>
      </c>
      <c r="Q110" s="61">
        <v>89.968198901416613</v>
      </c>
      <c r="R110" s="53">
        <v>133.21769297484823</v>
      </c>
      <c r="S110" s="54">
        <v>94.131251806880627</v>
      </c>
      <c r="T110" s="53">
        <v>58.976582827406773</v>
      </c>
      <c r="U110" s="54">
        <v>100</v>
      </c>
      <c r="V110" s="45">
        <v>33.299999999999997</v>
      </c>
      <c r="W110" s="45">
        <v>86.2</v>
      </c>
      <c r="X110" s="53">
        <v>127.45887170797148</v>
      </c>
      <c r="Y110" s="61">
        <v>89.726752806608772</v>
      </c>
      <c r="Z110" s="53">
        <v>91.308338628821559</v>
      </c>
      <c r="AA110" s="54">
        <v>93.454776530396089</v>
      </c>
      <c r="AB110" s="53">
        <v>96.448492551013203</v>
      </c>
      <c r="AD110" s="54">
        <v>70.400000000000006</v>
      </c>
      <c r="AE110" s="54">
        <v>91.5</v>
      </c>
      <c r="AF110" s="41">
        <f t="shared" ref="AF110:AK110" si="57">AVERAGE(P110,X110)</f>
        <v>92.40824475829335</v>
      </c>
      <c r="AG110" s="41">
        <f t="shared" si="57"/>
        <v>89.847475854012686</v>
      </c>
      <c r="AH110" s="41">
        <f t="shared" si="57"/>
        <v>112.2630158018349</v>
      </c>
      <c r="AI110" s="41">
        <f t="shared" si="57"/>
        <v>93.793014168638365</v>
      </c>
      <c r="AJ110" s="41">
        <f t="shared" si="57"/>
        <v>77.712537689209995</v>
      </c>
      <c r="AK110" s="41">
        <f t="shared" si="57"/>
        <v>100</v>
      </c>
      <c r="AL110" s="45">
        <f t="shared" ref="AL110:AQ110" si="58">STDEV(P110,X110)</f>
        <v>49.569072001914691</v>
      </c>
      <c r="AM110" s="45">
        <f t="shared" si="58"/>
        <v>0.17072817092963471</v>
      </c>
      <c r="AN110" s="45">
        <f t="shared" si="58"/>
        <v>29.634388653225336</v>
      </c>
      <c r="AO110" s="45">
        <f t="shared" si="58"/>
        <v>0.47834025530726165</v>
      </c>
      <c r="AP110" s="45">
        <f t="shared" si="58"/>
        <v>26.496641469572207</v>
      </c>
      <c r="AQ110" s="45" t="e">
        <f t="shared" si="58"/>
        <v>#DIV/0!</v>
      </c>
      <c r="AR110" s="48">
        <f>AVERAGE(AL110:AP110)</f>
        <v>21.269834110189827</v>
      </c>
      <c r="AS110" s="48">
        <f>MEDIAN(AL110:AP110)</f>
        <v>26.496641469572207</v>
      </c>
      <c r="AT110" s="114">
        <f>AVERAGE(V110,AD110)</f>
        <v>51.85</v>
      </c>
      <c r="AU110" s="114">
        <f>AVERAGE(W110,AE110)</f>
        <v>88.85</v>
      </c>
      <c r="AV110" s="48">
        <f>STDEV(V110,AD110)</f>
        <v>26.233661582020929</v>
      </c>
      <c r="AW110" s="48">
        <f>STDEV(W110,AE110)</f>
        <v>3.7476659402886998</v>
      </c>
      <c r="BF110" s="119"/>
      <c r="BG110" s="119"/>
    </row>
    <row r="111" spans="1:79" ht="84" customHeight="1" x14ac:dyDescent="0.35">
      <c r="A111" s="5" t="s">
        <v>2005</v>
      </c>
      <c r="B111" s="5" t="s">
        <v>1855</v>
      </c>
      <c r="C111" s="5" t="s">
        <v>238</v>
      </c>
      <c r="D111" s="5" t="s">
        <v>2049</v>
      </c>
      <c r="E111" s="1" t="s">
        <v>325</v>
      </c>
      <c r="G111" s="4">
        <v>437.96798999999902</v>
      </c>
      <c r="H111" s="4">
        <v>437.96798999999902</v>
      </c>
      <c r="I111" t="s">
        <v>493</v>
      </c>
      <c r="J111" s="10" t="s">
        <v>907</v>
      </c>
      <c r="K111" s="10" t="s">
        <v>907</v>
      </c>
      <c r="L111" s="33">
        <v>77.841373669999996</v>
      </c>
      <c r="M111" s="33">
        <v>160.01990710000001</v>
      </c>
      <c r="N111" s="41">
        <f t="shared" si="35"/>
        <v>118.930640385</v>
      </c>
      <c r="O111" s="48">
        <f t="shared" si="36"/>
        <v>58.108998256318422</v>
      </c>
      <c r="Q111" s="56"/>
      <c r="U111" s="54">
        <v>100</v>
      </c>
      <c r="BF111" s="119"/>
      <c r="BG111" s="119"/>
    </row>
    <row r="112" spans="1:79" ht="84" customHeight="1" x14ac:dyDescent="0.35">
      <c r="A112" s="5" t="s">
        <v>2005</v>
      </c>
      <c r="B112" s="5" t="s">
        <v>1858</v>
      </c>
      <c r="C112" s="5" t="s">
        <v>2050</v>
      </c>
      <c r="D112" s="5" t="s">
        <v>2051</v>
      </c>
      <c r="E112" s="1" t="s">
        <v>331</v>
      </c>
      <c r="G112" s="4">
        <v>351.83438999999998</v>
      </c>
      <c r="H112" s="4">
        <v>351.83438999999998</v>
      </c>
      <c r="I112" t="s">
        <v>494</v>
      </c>
      <c r="J112" s="10" t="s">
        <v>908</v>
      </c>
      <c r="K112" s="10" t="s">
        <v>908</v>
      </c>
      <c r="L112" s="32">
        <v>2.4975841820000002</v>
      </c>
      <c r="M112" s="32">
        <v>-3.0192435299999998</v>
      </c>
      <c r="N112" s="39">
        <f t="shared" si="35"/>
        <v>-0.26082967399999979</v>
      </c>
      <c r="O112" s="48">
        <f t="shared" si="36"/>
        <v>3.9009862857930657</v>
      </c>
      <c r="P112" s="53">
        <v>85.713190184049097</v>
      </c>
      <c r="Q112" s="53">
        <v>119.30214723926382</v>
      </c>
      <c r="R112" s="53">
        <v>88.657975460122714</v>
      </c>
      <c r="S112" s="53">
        <v>103.79601226993864</v>
      </c>
      <c r="T112" s="53">
        <v>81.940184049079761</v>
      </c>
      <c r="U112" s="54">
        <v>100</v>
      </c>
      <c r="V112" s="45">
        <v>56.4</v>
      </c>
      <c r="W112" s="45">
        <v>93.2</v>
      </c>
      <c r="X112" s="53">
        <v>79.913575801224354</v>
      </c>
      <c r="Y112" s="53">
        <v>80.547353258912509</v>
      </c>
      <c r="Z112" s="53">
        <v>74.958588404753328</v>
      </c>
      <c r="AA112" s="53">
        <v>78.703637018365157</v>
      </c>
      <c r="AB112" s="53">
        <v>57.270435722002169</v>
      </c>
      <c r="AD112" s="54">
        <v>53.3</v>
      </c>
      <c r="AE112" s="54">
        <v>88.4</v>
      </c>
      <c r="AF112" s="41">
        <f t="shared" ref="AF112:AK113" si="59">AVERAGE(P112,X112)</f>
        <v>82.813382992636718</v>
      </c>
      <c r="AG112" s="41">
        <f t="shared" si="59"/>
        <v>99.924750249088163</v>
      </c>
      <c r="AH112" s="41">
        <f t="shared" si="59"/>
        <v>81.808281932438021</v>
      </c>
      <c r="AI112" s="41">
        <f t="shared" si="59"/>
        <v>91.2498246441519</v>
      </c>
      <c r="AJ112" s="41">
        <f t="shared" si="59"/>
        <v>69.605309885540962</v>
      </c>
      <c r="AK112" s="41">
        <f t="shared" si="59"/>
        <v>100</v>
      </c>
      <c r="AL112" s="45">
        <f t="shared" ref="AL112:AQ113" si="60">STDEV(P112,X112)</f>
        <v>4.1009466583624095</v>
      </c>
      <c r="AM112" s="45">
        <f t="shared" si="60"/>
        <v>27.40377762699401</v>
      </c>
      <c r="AN112" s="45">
        <f t="shared" si="60"/>
        <v>9.6869294849509018</v>
      </c>
      <c r="AO112" s="45">
        <f t="shared" si="60"/>
        <v>17.742988696465126</v>
      </c>
      <c r="AP112" s="45">
        <f t="shared" si="60"/>
        <v>17.44414633224212</v>
      </c>
      <c r="AQ112" s="45" t="e">
        <f t="shared" si="60"/>
        <v>#DIV/0!</v>
      </c>
      <c r="AR112" s="48">
        <f>AVERAGE(AL112:AP112)</f>
        <v>15.275757759802914</v>
      </c>
      <c r="AS112" s="48">
        <f>MEDIAN(AL112:AP112)</f>
        <v>17.44414633224212</v>
      </c>
      <c r="AT112" s="114">
        <f>AVERAGE(V112,AD112)</f>
        <v>54.849999999999994</v>
      </c>
      <c r="AU112" s="114">
        <f>AVERAGE(W112,AE112)</f>
        <v>90.800000000000011</v>
      </c>
      <c r="AV112" s="48">
        <f>STDEV(V112,AD112)</f>
        <v>2.1920310216782983</v>
      </c>
      <c r="AW112" s="48">
        <f>STDEV(W112,AE112)</f>
        <v>3.3941125496954259</v>
      </c>
      <c r="BF112" s="119"/>
      <c r="BG112" s="119"/>
    </row>
    <row r="113" spans="1:59" ht="84" customHeight="1" x14ac:dyDescent="0.35">
      <c r="A113" s="5" t="s">
        <v>2005</v>
      </c>
      <c r="B113" s="5" t="s">
        <v>1861</v>
      </c>
      <c r="C113" s="5" t="s">
        <v>239</v>
      </c>
      <c r="D113" s="5" t="s">
        <v>2052</v>
      </c>
      <c r="E113" s="1" t="s">
        <v>325</v>
      </c>
      <c r="G113" s="4">
        <v>334.82499300000001</v>
      </c>
      <c r="H113" s="4">
        <v>334.82499300000001</v>
      </c>
      <c r="I113" t="s">
        <v>495</v>
      </c>
      <c r="J113" s="10" t="s">
        <v>909</v>
      </c>
      <c r="K113" s="10" t="s">
        <v>909</v>
      </c>
      <c r="L113" s="32">
        <v>-0.74711710200000003</v>
      </c>
      <c r="M113" s="32">
        <v>-4.8108825480000004</v>
      </c>
      <c r="N113" s="41">
        <f t="shared" si="35"/>
        <v>-2.7789998250000001</v>
      </c>
      <c r="O113" s="48">
        <f t="shared" si="36"/>
        <v>2.8735161040181745</v>
      </c>
      <c r="P113" s="57">
        <v>-11.3327551315409</v>
      </c>
      <c r="Q113" s="61">
        <v>81.410812373518354</v>
      </c>
      <c r="R113" s="53">
        <v>137.149465163342</v>
      </c>
      <c r="S113" s="54">
        <v>76.322636600173468</v>
      </c>
      <c r="T113" s="53">
        <v>50.419196299508528</v>
      </c>
      <c r="U113" s="54">
        <v>100</v>
      </c>
      <c r="V113" s="45">
        <v>9.4</v>
      </c>
      <c r="W113" s="45">
        <v>14.8</v>
      </c>
      <c r="X113" s="53">
        <v>92.776954035162035</v>
      </c>
      <c r="Y113" s="61">
        <v>81.479912447927688</v>
      </c>
      <c r="Z113" s="53">
        <v>97.917107957353664</v>
      </c>
      <c r="AA113" s="54">
        <v>107.85850455411988</v>
      </c>
      <c r="AB113" s="53">
        <v>133.33333333333331</v>
      </c>
      <c r="AD113" s="54">
        <v>59.6</v>
      </c>
      <c r="AE113" s="54">
        <v>88.8</v>
      </c>
      <c r="AF113" s="41">
        <f t="shared" si="59"/>
        <v>40.722099451810564</v>
      </c>
      <c r="AG113" s="41">
        <f t="shared" si="59"/>
        <v>81.445362410723021</v>
      </c>
      <c r="AH113" s="41">
        <f t="shared" si="59"/>
        <v>117.53328656034783</v>
      </c>
      <c r="AI113" s="41">
        <f t="shared" si="59"/>
        <v>92.090570577146678</v>
      </c>
      <c r="AJ113" s="41">
        <f t="shared" si="59"/>
        <v>91.876264816420928</v>
      </c>
      <c r="AK113" s="41">
        <f t="shared" si="59"/>
        <v>100</v>
      </c>
      <c r="AL113" s="45">
        <f t="shared" si="60"/>
        <v>73.616681339134928</v>
      </c>
      <c r="AM113" s="45">
        <f t="shared" si="60"/>
        <v>4.8861131195335375E-2</v>
      </c>
      <c r="AN113" s="45">
        <f t="shared" si="60"/>
        <v>27.741465822287324</v>
      </c>
      <c r="AO113" s="45">
        <f t="shared" si="60"/>
        <v>22.299226080838967</v>
      </c>
      <c r="AP113" s="45">
        <f t="shared" si="60"/>
        <v>58.62914855284815</v>
      </c>
      <c r="AQ113" s="45" t="e">
        <f t="shared" si="60"/>
        <v>#DIV/0!</v>
      </c>
      <c r="AR113" s="48">
        <f>AVERAGE(AL113:AP113)</f>
        <v>36.467076585260941</v>
      </c>
      <c r="AS113" s="48">
        <f>MEDIAN(AL113:AP113)</f>
        <v>27.741465822287324</v>
      </c>
      <c r="AT113" s="114">
        <f>AVERAGE(V113,AD113)</f>
        <v>34.5</v>
      </c>
      <c r="AU113" s="114">
        <f>AVERAGE(W113,AE113)</f>
        <v>51.8</v>
      </c>
      <c r="AV113" s="48">
        <f>STDEV(V113,AD113)</f>
        <v>35.496760415564694</v>
      </c>
      <c r="AW113" s="48">
        <f>STDEV(W113,AE113)</f>
        <v>52.32590180780452</v>
      </c>
      <c r="BF113" s="119"/>
      <c r="BG113" s="119"/>
    </row>
    <row r="114" spans="1:59" ht="84" customHeight="1" x14ac:dyDescent="0.25">
      <c r="A114" s="5" t="s">
        <v>2005</v>
      </c>
      <c r="B114" s="5" t="s">
        <v>1864</v>
      </c>
      <c r="C114" s="5" t="s">
        <v>240</v>
      </c>
      <c r="D114" s="5" t="s">
        <v>2053</v>
      </c>
      <c r="E114" s="1" t="s">
        <v>328</v>
      </c>
      <c r="F114" s="1" t="s">
        <v>786</v>
      </c>
      <c r="G114" s="4">
        <v>1435.2839690000001</v>
      </c>
      <c r="H114" s="4">
        <v>1297.2839690000001</v>
      </c>
      <c r="I114" t="s">
        <v>496</v>
      </c>
      <c r="J114" t="s">
        <v>910</v>
      </c>
      <c r="K114" s="1" t="s">
        <v>910</v>
      </c>
      <c r="L114" s="33">
        <v>88.783171039999999</v>
      </c>
      <c r="M114" s="33">
        <v>193.6629064</v>
      </c>
      <c r="N114" s="41">
        <f t="shared" si="35"/>
        <v>141.22303872000001</v>
      </c>
      <c r="O114" s="48">
        <f t="shared" si="36"/>
        <v>74.161172082106489</v>
      </c>
      <c r="Q114" s="56"/>
      <c r="U114" s="54">
        <v>100</v>
      </c>
      <c r="BF114" s="119"/>
      <c r="BG114" s="119"/>
    </row>
    <row r="115" spans="1:59" ht="84" customHeight="1" x14ac:dyDescent="0.35">
      <c r="A115" s="5" t="s">
        <v>2005</v>
      </c>
      <c r="B115" s="5" t="s">
        <v>1867</v>
      </c>
      <c r="C115" s="5" t="s">
        <v>2054</v>
      </c>
      <c r="D115" s="5" t="s">
        <v>2055</v>
      </c>
      <c r="E115" s="1" t="s">
        <v>331</v>
      </c>
      <c r="G115" s="4">
        <v>373.49234999999999</v>
      </c>
      <c r="H115" s="4">
        <v>373.49234999999999</v>
      </c>
      <c r="I115" t="s">
        <v>497</v>
      </c>
      <c r="J115" s="10" t="s">
        <v>911</v>
      </c>
      <c r="K115" s="10" t="s">
        <v>911</v>
      </c>
      <c r="L115" s="33">
        <v>85.988255409999994</v>
      </c>
      <c r="M115" s="33">
        <v>43.762441940000002</v>
      </c>
      <c r="N115" s="41">
        <f t="shared" si="35"/>
        <v>64.875348674999998</v>
      </c>
      <c r="O115" s="48">
        <f t="shared" si="36"/>
        <v>29.858159045755254</v>
      </c>
      <c r="Q115" s="56"/>
      <c r="U115" s="54">
        <v>100</v>
      </c>
      <c r="BF115" s="119"/>
      <c r="BG115" s="119"/>
    </row>
    <row r="116" spans="1:59" ht="84" customHeight="1" x14ac:dyDescent="0.25">
      <c r="A116" s="5" t="s">
        <v>2005</v>
      </c>
      <c r="B116" s="5" t="s">
        <v>1870</v>
      </c>
      <c r="C116" s="5" t="s">
        <v>2056</v>
      </c>
      <c r="D116" s="5" t="s">
        <v>2057</v>
      </c>
      <c r="E116" s="1" t="s">
        <v>328</v>
      </c>
      <c r="F116" s="1" t="s">
        <v>352</v>
      </c>
      <c r="G116" s="4">
        <v>515.71</v>
      </c>
      <c r="H116" s="4">
        <v>343.514993</v>
      </c>
      <c r="I116" t="s">
        <v>498</v>
      </c>
      <c r="J116" s="18" t="s">
        <v>912</v>
      </c>
      <c r="K116" s="19" t="s">
        <v>912</v>
      </c>
      <c r="L116" s="32">
        <v>1.486657251</v>
      </c>
      <c r="M116" s="32">
        <v>-4.2136695419999999</v>
      </c>
      <c r="N116" s="39">
        <f t="shared" si="35"/>
        <v>-1.3635061454999999</v>
      </c>
      <c r="O116" s="48">
        <f t="shared" si="36"/>
        <v>4.0307397303096648</v>
      </c>
      <c r="P116" s="57">
        <v>-0.97392638036809953</v>
      </c>
      <c r="Q116" s="54">
        <v>96.664110429447859</v>
      </c>
      <c r="R116" s="53">
        <v>109.96165644171778</v>
      </c>
      <c r="S116" s="54">
        <v>83.688650306748485</v>
      </c>
      <c r="T116" s="53">
        <v>85.989263803680984</v>
      </c>
      <c r="U116" s="54">
        <v>100</v>
      </c>
      <c r="V116" s="45">
        <v>10.8</v>
      </c>
      <c r="W116" s="45">
        <v>18.7</v>
      </c>
      <c r="X116" s="57">
        <v>-1.9589485055815634</v>
      </c>
      <c r="Y116" s="61">
        <v>67.81418797263234</v>
      </c>
      <c r="Z116" s="53">
        <v>99.099747929420246</v>
      </c>
      <c r="AA116" s="61">
        <v>94.375225063017652</v>
      </c>
      <c r="AB116" s="53">
        <v>92.128195894850577</v>
      </c>
      <c r="AD116" s="54">
        <v>8.8000000000000007</v>
      </c>
      <c r="AE116" s="54">
        <v>16.8</v>
      </c>
      <c r="AF116" s="41">
        <f t="shared" ref="AF116:AK116" si="61">AVERAGE(P116,X116)</f>
        <v>-1.4664374429748315</v>
      </c>
      <c r="AG116" s="41">
        <f t="shared" si="61"/>
        <v>82.239149201040107</v>
      </c>
      <c r="AH116" s="41">
        <f t="shared" si="61"/>
        <v>104.53070218556901</v>
      </c>
      <c r="AI116" s="41">
        <f t="shared" si="61"/>
        <v>89.031937684883076</v>
      </c>
      <c r="AJ116" s="41">
        <f t="shared" si="61"/>
        <v>89.058729849265774</v>
      </c>
      <c r="AK116" s="41">
        <f t="shared" si="61"/>
        <v>100</v>
      </c>
      <c r="AL116" s="45">
        <f t="shared" ref="AL116:AQ116" si="62">STDEV(P116,X116)</f>
        <v>0.69651582435722503</v>
      </c>
      <c r="AM116" s="45">
        <f t="shared" si="62"/>
        <v>20.399975805920253</v>
      </c>
      <c r="AN116" s="45">
        <f t="shared" si="62"/>
        <v>7.6805291656734687</v>
      </c>
      <c r="AO116" s="45">
        <f t="shared" si="62"/>
        <v>7.5565494778149045</v>
      </c>
      <c r="AP116" s="45">
        <f t="shared" si="62"/>
        <v>4.3408805109097326</v>
      </c>
      <c r="AQ116" s="45" t="e">
        <f t="shared" si="62"/>
        <v>#DIV/0!</v>
      </c>
      <c r="AR116" s="48">
        <f>AVERAGE(AL116:AP116)</f>
        <v>8.1348901569351177</v>
      </c>
      <c r="AS116" s="48">
        <f>MEDIAN(AL116:AP116)</f>
        <v>7.5565494778149045</v>
      </c>
      <c r="AT116" s="114">
        <f>AVERAGE(V116,AD116)</f>
        <v>9.8000000000000007</v>
      </c>
      <c r="AU116" s="114">
        <f>AVERAGE(W116,AE116)</f>
        <v>17.75</v>
      </c>
      <c r="AV116" s="48">
        <f>STDEV(V116,AD116)</f>
        <v>1.4142135623730951</v>
      </c>
      <c r="AW116" s="48">
        <f>STDEV(W116,AE116)</f>
        <v>1.3435028842544392</v>
      </c>
      <c r="BF116" s="119"/>
      <c r="BG116" s="119"/>
    </row>
    <row r="117" spans="1:59" ht="84" customHeight="1" x14ac:dyDescent="0.35">
      <c r="A117" s="5" t="s">
        <v>2005</v>
      </c>
      <c r="B117" s="5" t="s">
        <v>1873</v>
      </c>
      <c r="C117" s="5" t="s">
        <v>2058</v>
      </c>
      <c r="D117" s="5" t="s">
        <v>2059</v>
      </c>
      <c r="E117" s="1" t="s">
        <v>333</v>
      </c>
      <c r="F117" s="1" t="s">
        <v>378</v>
      </c>
      <c r="G117" s="4">
        <v>253.21474000000001</v>
      </c>
      <c r="H117" s="4">
        <v>253.21474000000001</v>
      </c>
      <c r="I117" t="s">
        <v>499</v>
      </c>
      <c r="J117" s="10" t="s">
        <v>913</v>
      </c>
      <c r="K117" s="10" t="s">
        <v>913</v>
      </c>
      <c r="L117" s="33">
        <v>86.939716050000001</v>
      </c>
      <c r="M117" s="33">
        <v>180.12607829999999</v>
      </c>
      <c r="N117" s="41">
        <f t="shared" si="35"/>
        <v>133.53289717499999</v>
      </c>
      <c r="O117" s="48">
        <f t="shared" si="36"/>
        <v>65.892708661081087</v>
      </c>
      <c r="Q117" s="56"/>
      <c r="U117" s="54">
        <v>100</v>
      </c>
      <c r="BF117" s="119"/>
      <c r="BG117" s="119"/>
    </row>
    <row r="118" spans="1:59" ht="84" customHeight="1" x14ac:dyDescent="0.35">
      <c r="A118" s="5" t="s">
        <v>2005</v>
      </c>
      <c r="B118" s="5" t="s">
        <v>1876</v>
      </c>
      <c r="C118" s="5" t="s">
        <v>241</v>
      </c>
      <c r="D118" s="5" t="s">
        <v>2060</v>
      </c>
      <c r="E118" s="1" t="s">
        <v>325</v>
      </c>
      <c r="G118" s="4">
        <v>412.29298899999901</v>
      </c>
      <c r="H118" s="4">
        <v>412.29298899999901</v>
      </c>
      <c r="I118" t="s">
        <v>500</v>
      </c>
      <c r="J118" s="10" t="s">
        <v>914</v>
      </c>
      <c r="K118" s="10" t="s">
        <v>914</v>
      </c>
      <c r="L118" s="33">
        <v>92.707946179999993</v>
      </c>
      <c r="M118" s="33">
        <v>245.023225</v>
      </c>
      <c r="N118" s="41">
        <f t="shared" si="35"/>
        <v>168.86558558999999</v>
      </c>
      <c r="O118" s="48">
        <f t="shared" si="36"/>
        <v>107.70316653194173</v>
      </c>
      <c r="Q118" s="56"/>
      <c r="U118" s="54">
        <v>100</v>
      </c>
      <c r="BF118" s="119"/>
      <c r="BG118" s="119"/>
    </row>
    <row r="119" spans="1:59" ht="84" customHeight="1" x14ac:dyDescent="0.35">
      <c r="A119" s="5" t="s">
        <v>2005</v>
      </c>
      <c r="B119" s="5" t="s">
        <v>1879</v>
      </c>
      <c r="C119" s="5" t="s">
        <v>242</v>
      </c>
      <c r="D119" s="5" t="s">
        <v>2061</v>
      </c>
      <c r="E119" s="1" t="s">
        <v>325</v>
      </c>
      <c r="G119" s="4">
        <v>417.50899099999901</v>
      </c>
      <c r="H119" s="4">
        <v>417.50899099999901</v>
      </c>
      <c r="I119" t="s">
        <v>501</v>
      </c>
      <c r="J119" s="10" t="s">
        <v>915</v>
      </c>
      <c r="K119" s="10" t="s">
        <v>915</v>
      </c>
      <c r="L119" s="33">
        <v>90.626626029999997</v>
      </c>
      <c r="M119" s="33">
        <v>73.623092240000005</v>
      </c>
      <c r="N119" s="41">
        <f t="shared" si="35"/>
        <v>82.124859135000008</v>
      </c>
      <c r="O119" s="48">
        <f t="shared" si="36"/>
        <v>12.023314047043552</v>
      </c>
      <c r="Q119" s="56"/>
      <c r="U119" s="54">
        <v>100</v>
      </c>
      <c r="BF119" s="119"/>
      <c r="BG119" s="119"/>
    </row>
    <row r="120" spans="1:59" ht="84" customHeight="1" x14ac:dyDescent="0.35">
      <c r="A120" s="5" t="s">
        <v>2005</v>
      </c>
      <c r="B120" s="5" t="s">
        <v>1882</v>
      </c>
      <c r="C120" s="5" t="s">
        <v>337</v>
      </c>
      <c r="D120" s="5" t="s">
        <v>2062</v>
      </c>
      <c r="E120" s="1" t="s">
        <v>325</v>
      </c>
      <c r="G120" s="4">
        <v>382.43799100000001</v>
      </c>
      <c r="H120" s="4">
        <v>382.43799100000001</v>
      </c>
      <c r="I120" t="s">
        <v>502</v>
      </c>
      <c r="J120" s="10" t="s">
        <v>916</v>
      </c>
      <c r="K120" s="10" t="s">
        <v>916</v>
      </c>
      <c r="L120" s="33">
        <v>83.788002680000005</v>
      </c>
      <c r="M120" s="33">
        <v>117.02057069999999</v>
      </c>
      <c r="N120" s="41">
        <f t="shared" si="35"/>
        <v>100.40428668999999</v>
      </c>
      <c r="O120" s="48">
        <f t="shared" si="36"/>
        <v>23.498974203185288</v>
      </c>
      <c r="Q120" s="56"/>
      <c r="U120" s="54">
        <v>100</v>
      </c>
      <c r="BF120" s="119"/>
      <c r="BG120" s="119"/>
    </row>
    <row r="121" spans="1:59" ht="84" customHeight="1" x14ac:dyDescent="0.35">
      <c r="A121" s="5" t="s">
        <v>2005</v>
      </c>
      <c r="B121" s="5" t="s">
        <v>1885</v>
      </c>
      <c r="C121" s="5" t="s">
        <v>243</v>
      </c>
      <c r="D121" s="5" t="s">
        <v>2063</v>
      </c>
      <c r="E121" s="1" t="s">
        <v>325</v>
      </c>
      <c r="G121" s="4">
        <v>349.82499300000001</v>
      </c>
      <c r="H121" s="4">
        <v>349.82499300000001</v>
      </c>
      <c r="I121" t="s">
        <v>397</v>
      </c>
      <c r="J121" s="10" t="s">
        <v>917</v>
      </c>
      <c r="K121" s="10" t="s">
        <v>917</v>
      </c>
      <c r="L121" s="33">
        <v>73.203003050000007</v>
      </c>
      <c r="M121" s="33">
        <v>132.14996679999999</v>
      </c>
      <c r="N121" s="41">
        <f t="shared" si="35"/>
        <v>102.676484925</v>
      </c>
      <c r="O121" s="48">
        <f t="shared" si="36"/>
        <v>41.681797797982611</v>
      </c>
      <c r="Q121" s="56"/>
      <c r="U121" s="54">
        <v>100</v>
      </c>
      <c r="BF121" s="119"/>
      <c r="BG121" s="119"/>
    </row>
    <row r="122" spans="1:59" ht="84" customHeight="1" x14ac:dyDescent="0.35">
      <c r="A122" s="5" t="s">
        <v>2005</v>
      </c>
      <c r="B122" s="5" t="s">
        <v>1888</v>
      </c>
      <c r="C122" s="5" t="s">
        <v>2064</v>
      </c>
      <c r="D122" s="5" t="s">
        <v>2065</v>
      </c>
      <c r="E122" s="1" t="s">
        <v>331</v>
      </c>
      <c r="G122" s="4">
        <v>353.45952</v>
      </c>
      <c r="H122" s="4">
        <v>353.45952</v>
      </c>
      <c r="I122" t="s">
        <v>503</v>
      </c>
      <c r="J122" s="10" t="s">
        <v>918</v>
      </c>
      <c r="K122" s="10" t="s">
        <v>918</v>
      </c>
      <c r="L122" s="32">
        <v>2.200252732</v>
      </c>
      <c r="M122" s="32">
        <v>9.7213005970000008</v>
      </c>
      <c r="N122" s="39">
        <f t="shared" si="35"/>
        <v>5.9607766645000009</v>
      </c>
      <c r="O122" s="48">
        <f t="shared" si="36"/>
        <v>5.3181839469701053</v>
      </c>
      <c r="P122" s="53">
        <v>60.176380368098158</v>
      </c>
      <c r="Q122" s="54">
        <v>94.363496932515332</v>
      </c>
      <c r="R122" s="53">
        <v>86.679447852760745</v>
      </c>
      <c r="S122" s="54">
        <v>69.286809815950917</v>
      </c>
      <c r="T122" s="53">
        <v>97.032208588957076</v>
      </c>
      <c r="U122" s="54">
        <v>100</v>
      </c>
      <c r="V122" s="45">
        <v>36.5</v>
      </c>
      <c r="W122" s="45">
        <v>89.7</v>
      </c>
      <c r="X122" s="53">
        <v>55.945264674108763</v>
      </c>
      <c r="Y122" s="61">
        <v>85.041411595246686</v>
      </c>
      <c r="Z122" s="53">
        <v>98.005041411595258</v>
      </c>
      <c r="AA122" s="61">
        <v>100.19445444724523</v>
      </c>
      <c r="AB122" s="53">
        <v>92.301044292401883</v>
      </c>
      <c r="AD122" s="54">
        <v>33.1</v>
      </c>
      <c r="AE122" s="54">
        <v>99.5</v>
      </c>
      <c r="AF122" s="41">
        <f t="shared" ref="AF122:AK123" si="63">AVERAGE(P122,X122)</f>
        <v>58.060822521103461</v>
      </c>
      <c r="AG122" s="41">
        <f t="shared" si="63"/>
        <v>89.702454263881009</v>
      </c>
      <c r="AH122" s="41">
        <f t="shared" si="63"/>
        <v>92.342244632177994</v>
      </c>
      <c r="AI122" s="41">
        <f t="shared" si="63"/>
        <v>84.740632131598076</v>
      </c>
      <c r="AJ122" s="41">
        <f t="shared" si="63"/>
        <v>94.66662644067948</v>
      </c>
      <c r="AK122" s="41">
        <f t="shared" si="63"/>
        <v>100</v>
      </c>
      <c r="AL122" s="45">
        <f t="shared" ref="AL122:AQ123" si="64">STDEV(P122,X122)</f>
        <v>2.9918505992047262</v>
      </c>
      <c r="AM122" s="45">
        <f t="shared" si="64"/>
        <v>6.5917097567823433</v>
      </c>
      <c r="AN122" s="45">
        <f t="shared" si="64"/>
        <v>8.0084040064145672</v>
      </c>
      <c r="AO122" s="45">
        <f t="shared" si="64"/>
        <v>21.855005109292215</v>
      </c>
      <c r="AP122" s="45">
        <f t="shared" si="64"/>
        <v>3.3454383570018589</v>
      </c>
      <c r="AQ122" s="45" t="e">
        <f t="shared" si="64"/>
        <v>#DIV/0!</v>
      </c>
      <c r="AR122" s="48">
        <f>AVERAGE(AL122:AP122)</f>
        <v>8.5584815657391413</v>
      </c>
      <c r="AS122" s="48">
        <f>MEDIAN(AL122:AP122)</f>
        <v>6.5917097567823433</v>
      </c>
      <c r="AT122" s="114">
        <f t="shared" ref="AT122:AT123" si="65">AVERAGE(V122,AD122)</f>
        <v>34.799999999999997</v>
      </c>
      <c r="AU122" s="114">
        <f t="shared" ref="AU122:AU123" si="66">AVERAGE(W122,AE122)</f>
        <v>94.6</v>
      </c>
      <c r="AV122" s="48">
        <f>STDEV(V122,AD122)</f>
        <v>2.4041630560342604</v>
      </c>
      <c r="AW122" s="48">
        <f>STDEV(W122,AE122)</f>
        <v>6.9296464556281636</v>
      </c>
    </row>
    <row r="123" spans="1:59" ht="84" customHeight="1" x14ac:dyDescent="0.35">
      <c r="A123" s="5" t="s">
        <v>2005</v>
      </c>
      <c r="B123" s="5" t="s">
        <v>1891</v>
      </c>
      <c r="C123" s="5" t="s">
        <v>2066</v>
      </c>
      <c r="D123" s="5" t="s">
        <v>2072</v>
      </c>
      <c r="E123" s="1" t="s">
        <v>329</v>
      </c>
      <c r="G123" s="4">
        <v>335.35658000000001</v>
      </c>
      <c r="H123" s="4">
        <v>335.35658000000001</v>
      </c>
      <c r="I123" t="s">
        <v>454</v>
      </c>
      <c r="J123" s="10" t="s">
        <v>919</v>
      </c>
      <c r="K123" s="10" t="s">
        <v>919</v>
      </c>
      <c r="L123" s="32">
        <v>1.546123541</v>
      </c>
      <c r="M123" s="32">
        <v>-3.4173855340000001</v>
      </c>
      <c r="N123" s="39">
        <f t="shared" si="35"/>
        <v>-0.93563099650000003</v>
      </c>
      <c r="O123" s="48">
        <f t="shared" si="36"/>
        <v>3.5097309254134679</v>
      </c>
      <c r="P123" s="53">
        <v>105.26840490797547</v>
      </c>
      <c r="Q123" s="54">
        <v>86.633435582822088</v>
      </c>
      <c r="R123" s="53">
        <v>107.70705521472392</v>
      </c>
      <c r="S123" s="54">
        <v>66.894171779141104</v>
      </c>
      <c r="T123" s="53">
        <v>81.572085889570559</v>
      </c>
      <c r="U123" s="54">
        <v>100</v>
      </c>
      <c r="V123" s="45">
        <v>66.5</v>
      </c>
      <c r="W123" s="45">
        <v>93.2</v>
      </c>
      <c r="X123" s="53">
        <v>82.045372704357234</v>
      </c>
      <c r="Y123" s="61">
        <v>95.700396110911072</v>
      </c>
      <c r="Z123" s="53">
        <v>78.588404753330948</v>
      </c>
      <c r="AA123" s="61">
        <v>88.555995678790069</v>
      </c>
      <c r="AB123" s="53">
        <v>61.649261793302138</v>
      </c>
      <c r="AD123" s="54">
        <v>53.6</v>
      </c>
      <c r="AE123" s="54">
        <v>88.2</v>
      </c>
      <c r="AF123" s="41">
        <f t="shared" si="63"/>
        <v>93.65688880616635</v>
      </c>
      <c r="AG123" s="41">
        <f t="shared" si="63"/>
        <v>91.166915846866573</v>
      </c>
      <c r="AH123" s="41">
        <f t="shared" si="63"/>
        <v>93.147729984027436</v>
      </c>
      <c r="AI123" s="41">
        <f t="shared" si="63"/>
        <v>77.725083728965586</v>
      </c>
      <c r="AJ123" s="41">
        <f t="shared" si="63"/>
        <v>71.610673841436352</v>
      </c>
      <c r="AK123" s="41">
        <f t="shared" si="63"/>
        <v>100</v>
      </c>
      <c r="AL123" s="45">
        <f t="shared" si="64"/>
        <v>16.421163550892064</v>
      </c>
      <c r="AM123" s="45">
        <f t="shared" si="64"/>
        <v>6.4113092741624804</v>
      </c>
      <c r="AN123" s="45">
        <f t="shared" si="64"/>
        <v>20.589995200251749</v>
      </c>
      <c r="AO123" s="45">
        <f t="shared" si="64"/>
        <v>15.3172225723106</v>
      </c>
      <c r="AP123" s="45">
        <f t="shared" si="64"/>
        <v>14.087564018858131</v>
      </c>
      <c r="AQ123" s="45" t="e">
        <f t="shared" si="64"/>
        <v>#DIV/0!</v>
      </c>
      <c r="AR123" s="48">
        <f>AVERAGE(AL123:AP123)</f>
        <v>14.565450923295003</v>
      </c>
      <c r="AS123" s="48">
        <f>MEDIAN(AL123:AP123)</f>
        <v>15.3172225723106</v>
      </c>
      <c r="AT123" s="114">
        <f t="shared" si="65"/>
        <v>60.05</v>
      </c>
      <c r="AU123" s="114">
        <f t="shared" si="66"/>
        <v>90.7</v>
      </c>
      <c r="AV123" s="48">
        <f>STDEV(V123,AD123)</f>
        <v>9.121677477306509</v>
      </c>
      <c r="AW123" s="48">
        <f>STDEV(W123,AE123)</f>
        <v>3.5355339059327378</v>
      </c>
      <c r="BF123" s="119"/>
      <c r="BG123" s="119"/>
    </row>
    <row r="124" spans="1:59" ht="84" customHeight="1" x14ac:dyDescent="0.25">
      <c r="A124" s="5" t="s">
        <v>2005</v>
      </c>
      <c r="B124" s="5" t="s">
        <v>1894</v>
      </c>
      <c r="C124" s="5" t="s">
        <v>2073</v>
      </c>
      <c r="D124" s="5" t="s">
        <v>2074</v>
      </c>
      <c r="E124" s="1" t="s">
        <v>328</v>
      </c>
      <c r="G124" s="4">
        <v>260.24867999999998</v>
      </c>
      <c r="H124" s="4">
        <v>260.24867999999998</v>
      </c>
      <c r="I124" t="s">
        <v>504</v>
      </c>
      <c r="J124" t="s">
        <v>920</v>
      </c>
      <c r="K124" s="1" t="s">
        <v>920</v>
      </c>
      <c r="L124" s="33">
        <v>102.34148519999999</v>
      </c>
      <c r="M124" s="33">
        <v>156.4366291</v>
      </c>
      <c r="N124" s="41">
        <f t="shared" si="35"/>
        <v>129.38905714999999</v>
      </c>
      <c r="O124" s="48">
        <f t="shared" si="36"/>
        <v>38.251043080952201</v>
      </c>
      <c r="Q124" s="56"/>
      <c r="U124" s="54">
        <v>100</v>
      </c>
      <c r="X124" s="57"/>
      <c r="Y124" s="61"/>
      <c r="Z124" s="53"/>
      <c r="AA124" s="61"/>
      <c r="AB124" s="53"/>
    </row>
    <row r="125" spans="1:59" ht="84" customHeight="1" x14ac:dyDescent="0.25">
      <c r="A125" s="5" t="s">
        <v>2005</v>
      </c>
      <c r="B125" s="5" t="s">
        <v>1897</v>
      </c>
      <c r="C125" s="5" t="s">
        <v>244</v>
      </c>
      <c r="D125" s="5" t="s">
        <v>2075</v>
      </c>
      <c r="E125" s="1" t="s">
        <v>328</v>
      </c>
      <c r="F125" s="1" t="s">
        <v>783</v>
      </c>
      <c r="G125" s="4">
        <v>480.89999</v>
      </c>
      <c r="H125" s="4">
        <v>444.43999000000002</v>
      </c>
      <c r="I125" t="s">
        <v>505</v>
      </c>
      <c r="J125" t="s">
        <v>921</v>
      </c>
      <c r="K125" s="1" t="s">
        <v>921</v>
      </c>
      <c r="L125" s="33">
        <v>108.6449119</v>
      </c>
      <c r="M125" s="33">
        <v>133.1453218</v>
      </c>
      <c r="N125" s="41">
        <f t="shared" si="35"/>
        <v>120.89511684999999</v>
      </c>
      <c r="O125" s="48">
        <f t="shared" si="36"/>
        <v>17.324405982140064</v>
      </c>
      <c r="Q125" s="56"/>
      <c r="U125" s="54">
        <v>100</v>
      </c>
    </row>
    <row r="126" spans="1:59" ht="84" customHeight="1" x14ac:dyDescent="0.35">
      <c r="A126" s="5" t="s">
        <v>2005</v>
      </c>
      <c r="B126" s="5" t="s">
        <v>1900</v>
      </c>
      <c r="C126" s="5" t="s">
        <v>2076</v>
      </c>
      <c r="D126" s="5" t="s">
        <v>2077</v>
      </c>
      <c r="E126" s="1" t="s">
        <v>340</v>
      </c>
      <c r="G126" s="4">
        <v>462.02996999999999</v>
      </c>
      <c r="H126" s="4">
        <v>462.02996999999999</v>
      </c>
      <c r="I126" t="s">
        <v>506</v>
      </c>
      <c r="J126" s="10" t="s">
        <v>922</v>
      </c>
      <c r="K126" s="10" t="s">
        <v>922</v>
      </c>
      <c r="L126" s="32">
        <v>2.6165167619999998</v>
      </c>
      <c r="M126" s="32">
        <v>-3.815527538</v>
      </c>
      <c r="N126" s="39">
        <f t="shared" si="35"/>
        <v>-0.59950538800000008</v>
      </c>
      <c r="O126" s="48">
        <f t="shared" si="36"/>
        <v>4.5481421414222805</v>
      </c>
      <c r="P126" s="57">
        <v>0.36042944785275932</v>
      </c>
      <c r="Q126" s="54">
        <v>100.57515337423312</v>
      </c>
      <c r="R126" s="53">
        <v>91.050613496932513</v>
      </c>
      <c r="S126" s="54">
        <v>71.49539877300613</v>
      </c>
      <c r="T126" s="53">
        <v>80.00766871165645</v>
      </c>
      <c r="U126" s="54">
        <v>100</v>
      </c>
      <c r="V126" s="45">
        <v>11.3</v>
      </c>
      <c r="W126" s="45">
        <v>19.399999999999999</v>
      </c>
      <c r="X126" s="57">
        <v>-2.0741807706157731</v>
      </c>
      <c r="Y126" s="61">
        <v>114.94418437162408</v>
      </c>
      <c r="Z126" s="53">
        <v>83.773856679870377</v>
      </c>
      <c r="AA126" s="61">
        <v>94.317608930500555</v>
      </c>
      <c r="AB126" s="53">
        <v>78.761253150882254</v>
      </c>
      <c r="AD126" s="54">
        <v>12.1</v>
      </c>
      <c r="AE126" s="54">
        <v>19.3</v>
      </c>
      <c r="AF126" s="41">
        <f t="shared" ref="AF126:AK127" si="67">AVERAGE(P126,X126)</f>
        <v>-0.85687566138150695</v>
      </c>
      <c r="AG126" s="41">
        <f t="shared" si="67"/>
        <v>107.7596688729286</v>
      </c>
      <c r="AH126" s="41">
        <f t="shared" si="67"/>
        <v>87.412235088401445</v>
      </c>
      <c r="AI126" s="41">
        <f t="shared" si="67"/>
        <v>82.906503851753342</v>
      </c>
      <c r="AJ126" s="41">
        <f t="shared" si="67"/>
        <v>79.384460931269359</v>
      </c>
      <c r="AK126" s="41">
        <f t="shared" si="67"/>
        <v>100</v>
      </c>
      <c r="AL126" s="45">
        <f t="shared" ref="AL126:AQ127" si="68">STDEV(P126,X126)</f>
        <v>1.7215293950251611</v>
      </c>
      <c r="AM126" s="45">
        <f t="shared" si="68"/>
        <v>10.160439257334842</v>
      </c>
      <c r="AN126" s="45">
        <f t="shared" si="68"/>
        <v>5.1454440903900736</v>
      </c>
      <c r="AO126" s="45">
        <f t="shared" si="68"/>
        <v>16.137739564028795</v>
      </c>
      <c r="AP126" s="45">
        <f t="shared" si="68"/>
        <v>0.88134889519986714</v>
      </c>
      <c r="AQ126" s="45" t="e">
        <f t="shared" si="68"/>
        <v>#DIV/0!</v>
      </c>
      <c r="AR126" s="48">
        <f>AVERAGE(AL126:AP126)</f>
        <v>6.8093002403957481</v>
      </c>
      <c r="AS126" s="48">
        <f>MEDIAN(AL126:AP126)</f>
        <v>5.1454440903900736</v>
      </c>
      <c r="AT126" s="114">
        <f t="shared" ref="AT126:AT127" si="69">AVERAGE(V126,AD126)</f>
        <v>11.7</v>
      </c>
      <c r="AU126" s="114">
        <f t="shared" ref="AU126:AU127" si="70">AVERAGE(W126,AE126)</f>
        <v>19.350000000000001</v>
      </c>
      <c r="AV126" s="48">
        <f>STDEV(V126,AD126)</f>
        <v>0.56568542494923724</v>
      </c>
      <c r="AW126" s="48">
        <f>STDEV(W126,AE126)</f>
        <v>7.0710678118653253E-2</v>
      </c>
      <c r="BF126" s="119"/>
      <c r="BG126" s="119"/>
    </row>
    <row r="127" spans="1:59" ht="84" customHeight="1" x14ac:dyDescent="0.35">
      <c r="A127" s="5" t="s">
        <v>2005</v>
      </c>
      <c r="B127" s="5" t="s">
        <v>1903</v>
      </c>
      <c r="C127" s="5" t="s">
        <v>2078</v>
      </c>
      <c r="D127" s="5" t="s">
        <v>2079</v>
      </c>
      <c r="E127" s="1" t="s">
        <v>339</v>
      </c>
      <c r="F127" s="1" t="s">
        <v>377</v>
      </c>
      <c r="G127" s="4">
        <v>396.95299499999902</v>
      </c>
      <c r="H127" s="4">
        <v>396.95299499999902</v>
      </c>
      <c r="I127" t="s">
        <v>507</v>
      </c>
      <c r="J127" s="10" t="s">
        <v>923</v>
      </c>
      <c r="K127" s="10" t="s">
        <v>923</v>
      </c>
      <c r="L127" s="32">
        <v>0.89199435100000002</v>
      </c>
      <c r="M127" s="32">
        <v>-5.8062375580000003</v>
      </c>
      <c r="N127" s="39">
        <f t="shared" si="35"/>
        <v>-2.4571216035000001</v>
      </c>
      <c r="O127" s="48">
        <f t="shared" si="36"/>
        <v>4.7363652048140139</v>
      </c>
      <c r="P127" s="57">
        <v>0.68251533742331183</v>
      </c>
      <c r="Q127" s="52">
        <v>-0.32975460122699457</v>
      </c>
      <c r="R127" s="53">
        <v>72.047546012269947</v>
      </c>
      <c r="S127" s="54">
        <v>76.694785276073617</v>
      </c>
      <c r="T127" s="53">
        <v>66.848159509202461</v>
      </c>
      <c r="U127" s="54">
        <v>100</v>
      </c>
      <c r="V127" s="45">
        <v>2.2999999999999998</v>
      </c>
      <c r="W127" s="45">
        <v>4.5</v>
      </c>
      <c r="X127" s="57">
        <v>-1.6132517104789343</v>
      </c>
      <c r="Y127" s="52">
        <v>0.17284839755131454</v>
      </c>
      <c r="Z127" s="53">
        <v>93.626215340295289</v>
      </c>
      <c r="AA127" s="61">
        <v>73.114872164205977</v>
      </c>
      <c r="AB127" s="53">
        <v>81.526827511703289</v>
      </c>
      <c r="AD127" s="54">
        <v>2.8</v>
      </c>
      <c r="AE127" s="54">
        <v>4.8</v>
      </c>
      <c r="AF127" s="41">
        <f t="shared" si="67"/>
        <v>-0.46536818652781126</v>
      </c>
      <c r="AG127" s="41">
        <f t="shared" si="67"/>
        <v>-7.8453101837840017E-2</v>
      </c>
      <c r="AH127" s="41">
        <f t="shared" si="67"/>
        <v>82.836880676282618</v>
      </c>
      <c r="AI127" s="41">
        <f t="shared" si="67"/>
        <v>74.90482872013979</v>
      </c>
      <c r="AJ127" s="41">
        <f t="shared" si="67"/>
        <v>74.187493510452867</v>
      </c>
      <c r="AK127" s="41">
        <f t="shared" si="67"/>
        <v>100</v>
      </c>
      <c r="AL127" s="45">
        <f t="shared" si="68"/>
        <v>1.6233524475962999</v>
      </c>
      <c r="AM127" s="45">
        <f t="shared" si="68"/>
        <v>0.35539398868083644</v>
      </c>
      <c r="AN127" s="45">
        <f t="shared" si="68"/>
        <v>15.258423410828829</v>
      </c>
      <c r="AO127" s="45">
        <f t="shared" si="68"/>
        <v>2.5313808374602438</v>
      </c>
      <c r="AP127" s="45">
        <f t="shared" si="68"/>
        <v>10.379385683354329</v>
      </c>
      <c r="AQ127" s="45" t="e">
        <f t="shared" si="68"/>
        <v>#DIV/0!</v>
      </c>
      <c r="AR127" s="48">
        <f>AVERAGE(AL127:AP127)</f>
        <v>6.0295872735841076</v>
      </c>
      <c r="AS127" s="48">
        <f>MEDIAN(AL127:AP127)</f>
        <v>2.5313808374602438</v>
      </c>
      <c r="AT127" s="114">
        <f t="shared" si="69"/>
        <v>2.5499999999999998</v>
      </c>
      <c r="AU127" s="114">
        <f t="shared" si="70"/>
        <v>4.6500000000000004</v>
      </c>
      <c r="AV127" s="48">
        <f>STDEV(V127,AD127)</f>
        <v>0.35355339059327379</v>
      </c>
      <c r="AW127" s="48">
        <f>STDEV(W127,AE127)</f>
        <v>0.21213203435596412</v>
      </c>
      <c r="AX127" s="45">
        <v>8</v>
      </c>
      <c r="AY127" s="45">
        <v>2</v>
      </c>
      <c r="AZ127" s="45">
        <v>8</v>
      </c>
      <c r="BA127" s="45">
        <v>8</v>
      </c>
      <c r="BB127" s="45">
        <v>1</v>
      </c>
      <c r="BC127" s="45">
        <v>1.4999999999999999E-2</v>
      </c>
      <c r="BD127" s="73">
        <v>8</v>
      </c>
      <c r="BE127" s="114">
        <v>8</v>
      </c>
      <c r="BF127" s="119"/>
      <c r="BG127" s="119"/>
    </row>
    <row r="128" spans="1:59" ht="84" customHeight="1" x14ac:dyDescent="0.35">
      <c r="A128" s="5" t="s">
        <v>2005</v>
      </c>
      <c r="B128" s="5" t="s">
        <v>1906</v>
      </c>
      <c r="C128" s="5" t="s">
        <v>2080</v>
      </c>
      <c r="D128" s="5" t="s">
        <v>2081</v>
      </c>
      <c r="E128" s="1" t="s">
        <v>325</v>
      </c>
      <c r="G128" s="4">
        <v>415.53066000000001</v>
      </c>
      <c r="H128" s="4">
        <v>415.53066000000001</v>
      </c>
      <c r="I128" t="s">
        <v>508</v>
      </c>
      <c r="J128" s="10" t="s">
        <v>924</v>
      </c>
      <c r="K128" s="10" t="s">
        <v>924</v>
      </c>
      <c r="L128" s="33">
        <v>58.69322828</v>
      </c>
      <c r="M128" s="33">
        <v>169.3762442</v>
      </c>
      <c r="N128" s="41">
        <f t="shared" si="35"/>
        <v>114.03473624</v>
      </c>
      <c r="O128" s="48">
        <f t="shared" si="36"/>
        <v>78.264711119210574</v>
      </c>
      <c r="Q128" s="56"/>
      <c r="U128" s="54">
        <v>100</v>
      </c>
      <c r="BF128" s="119"/>
      <c r="BG128" s="119"/>
    </row>
    <row r="129" spans="1:79" ht="84" customHeight="1" x14ac:dyDescent="0.35">
      <c r="A129" s="5" t="s">
        <v>2005</v>
      </c>
      <c r="B129" s="5" t="s">
        <v>1908</v>
      </c>
      <c r="C129" s="5" t="s">
        <v>245</v>
      </c>
      <c r="D129" s="5" t="s">
        <v>2082</v>
      </c>
      <c r="E129" s="1" t="s">
        <v>325</v>
      </c>
      <c r="G129" s="4">
        <v>278.31099399999903</v>
      </c>
      <c r="H129" s="4">
        <v>278.31099399999903</v>
      </c>
      <c r="I129" t="s">
        <v>509</v>
      </c>
      <c r="J129" s="28" t="s">
        <v>925</v>
      </c>
      <c r="K129" s="28" t="s">
        <v>925</v>
      </c>
      <c r="L129" s="33">
        <v>137.60499519999999</v>
      </c>
      <c r="M129" s="33">
        <v>260.55076309999998</v>
      </c>
      <c r="N129" s="41">
        <f t="shared" si="35"/>
        <v>199.07787915</v>
      </c>
      <c r="O129" s="48">
        <f t="shared" si="36"/>
        <v>86.935786200277235</v>
      </c>
      <c r="Q129" s="56"/>
      <c r="U129" s="54">
        <v>100</v>
      </c>
      <c r="BF129" s="119"/>
      <c r="BG129" s="119"/>
    </row>
    <row r="130" spans="1:79" ht="84" customHeight="1" x14ac:dyDescent="0.35">
      <c r="A130" s="5" t="s">
        <v>2005</v>
      </c>
      <c r="B130" s="5" t="s">
        <v>1911</v>
      </c>
      <c r="C130" s="5" t="s">
        <v>246</v>
      </c>
      <c r="D130" s="5" t="s">
        <v>2083</v>
      </c>
      <c r="E130" s="1" t="s">
        <v>325</v>
      </c>
      <c r="G130" s="4">
        <v>335.45099299999902</v>
      </c>
      <c r="H130" s="4">
        <v>335.45099299999902</v>
      </c>
      <c r="I130" t="s">
        <v>510</v>
      </c>
      <c r="J130" s="10" t="s">
        <v>926</v>
      </c>
      <c r="K130" s="10" t="s">
        <v>926</v>
      </c>
      <c r="L130" s="33">
        <v>97.167917939999995</v>
      </c>
      <c r="M130" s="33">
        <v>111.6456536</v>
      </c>
      <c r="N130" s="41">
        <f t="shared" si="35"/>
        <v>104.40678577</v>
      </c>
      <c r="O130" s="48">
        <f t="shared" si="36"/>
        <v>10.237305061412302</v>
      </c>
      <c r="Q130" s="56"/>
      <c r="U130" s="54">
        <v>100</v>
      </c>
      <c r="BF130" s="119"/>
      <c r="BG130" s="119"/>
    </row>
    <row r="131" spans="1:79" ht="84" customHeight="1" x14ac:dyDescent="0.35">
      <c r="A131" s="5" t="s">
        <v>2005</v>
      </c>
      <c r="B131" s="5" t="s">
        <v>1914</v>
      </c>
      <c r="C131" s="5" t="s">
        <v>247</v>
      </c>
      <c r="D131" s="5" t="s">
        <v>2084</v>
      </c>
      <c r="E131" s="1" t="s">
        <v>325</v>
      </c>
      <c r="G131" s="4">
        <v>323.78299299999901</v>
      </c>
      <c r="H131" s="4">
        <v>323.78299299999901</v>
      </c>
      <c r="I131" t="s">
        <v>511</v>
      </c>
      <c r="J131" s="10" t="s">
        <v>927</v>
      </c>
      <c r="K131" s="10" t="s">
        <v>927</v>
      </c>
      <c r="L131" s="33">
        <v>107.9313164</v>
      </c>
      <c r="M131" s="33">
        <v>169.3762442</v>
      </c>
      <c r="N131" s="41">
        <f t="shared" ref="N131:N194" si="71">AVERAGE(L131:M131)</f>
        <v>138.65378029999999</v>
      </c>
      <c r="O131" s="48">
        <f t="shared" ref="O131:O194" si="72">STDEV(L131:M131)</f>
        <v>43.44812511689787</v>
      </c>
      <c r="Q131" s="56"/>
      <c r="U131" s="54">
        <v>100</v>
      </c>
      <c r="BF131" s="119"/>
      <c r="BG131" s="119"/>
    </row>
    <row r="132" spans="1:79" ht="84" customHeight="1" x14ac:dyDescent="0.35">
      <c r="A132" s="5" t="s">
        <v>2005</v>
      </c>
      <c r="B132" s="5" t="s">
        <v>1917</v>
      </c>
      <c r="C132" s="5" t="s">
        <v>2085</v>
      </c>
      <c r="D132" s="5" t="s">
        <v>2086</v>
      </c>
      <c r="E132" s="1" t="s">
        <v>325</v>
      </c>
      <c r="G132" s="4">
        <v>289.38199400000002</v>
      </c>
      <c r="H132" s="4">
        <v>289.38199400000002</v>
      </c>
      <c r="I132" t="s">
        <v>512</v>
      </c>
      <c r="J132" s="13" t="s">
        <v>928</v>
      </c>
      <c r="K132" s="13" t="s">
        <v>928</v>
      </c>
      <c r="L132" s="32">
        <v>1.9623875719999999</v>
      </c>
      <c r="M132" s="32">
        <v>-0.43132050399999999</v>
      </c>
      <c r="N132" s="39">
        <f t="shared" si="71"/>
        <v>0.76553353400000002</v>
      </c>
      <c r="O132" s="48">
        <f t="shared" si="72"/>
        <v>1.6926072127206038</v>
      </c>
      <c r="P132" s="53">
        <v>90.038343558282207</v>
      </c>
      <c r="Q132" s="54">
        <v>100.52914110429447</v>
      </c>
      <c r="R132" s="53">
        <v>93.949386503067487</v>
      </c>
      <c r="S132" s="54">
        <v>72.139570552147248</v>
      </c>
      <c r="T132" s="53">
        <v>69.654907975460119</v>
      </c>
      <c r="U132" s="54">
        <v>100</v>
      </c>
      <c r="V132" s="45">
        <v>59.7</v>
      </c>
      <c r="W132" s="45">
        <v>93.2</v>
      </c>
      <c r="X132" s="53">
        <v>90.975873244508477</v>
      </c>
      <c r="Y132" s="61">
        <v>82.102988836874331</v>
      </c>
      <c r="Z132" s="53">
        <v>88.498379546272972</v>
      </c>
      <c r="AA132" s="61">
        <v>75.592365862441497</v>
      </c>
      <c r="AB132" s="53">
        <v>70.29168167086786</v>
      </c>
      <c r="AD132" s="54">
        <v>60.2</v>
      </c>
      <c r="AE132" s="54">
        <v>91.6</v>
      </c>
      <c r="AF132" s="41">
        <f t="shared" ref="AF132:AK134" si="73">AVERAGE(P132,X132)</f>
        <v>90.507108401395342</v>
      </c>
      <c r="AG132" s="41">
        <f t="shared" si="73"/>
        <v>91.316064970584392</v>
      </c>
      <c r="AH132" s="41">
        <f t="shared" si="73"/>
        <v>91.223883024670229</v>
      </c>
      <c r="AI132" s="41">
        <f t="shared" si="73"/>
        <v>73.865968207294372</v>
      </c>
      <c r="AJ132" s="41">
        <f t="shared" si="73"/>
        <v>69.973294823163997</v>
      </c>
      <c r="AK132" s="41">
        <f t="shared" si="73"/>
        <v>100</v>
      </c>
      <c r="AL132" s="45">
        <f t="shared" ref="AL132:AQ134" si="74">STDEV(P132,X132)</f>
        <v>0.66293359869429169</v>
      </c>
      <c r="AM132" s="45">
        <f t="shared" si="74"/>
        <v>13.029257219468739</v>
      </c>
      <c r="AN132" s="45">
        <f t="shared" si="74"/>
        <v>3.8544439834444475</v>
      </c>
      <c r="AO132" s="45">
        <f t="shared" si="74"/>
        <v>2.4414949779581732</v>
      </c>
      <c r="AP132" s="45">
        <f t="shared" si="74"/>
        <v>0.45026699810403015</v>
      </c>
      <c r="AQ132" s="45" t="e">
        <f t="shared" si="74"/>
        <v>#DIV/0!</v>
      </c>
      <c r="AR132" s="48">
        <f>AVERAGE(AL132:AP132)</f>
        <v>4.0876793555339361</v>
      </c>
      <c r="AS132" s="48">
        <f>MEDIAN(AL132:AP132)</f>
        <v>2.4414949779581732</v>
      </c>
      <c r="AT132" s="114">
        <f t="shared" ref="AT132:AT133" si="75">AVERAGE(V132,AD132)</f>
        <v>59.95</v>
      </c>
      <c r="AU132" s="114">
        <f t="shared" ref="AU132:AU133" si="76">AVERAGE(W132,AE132)</f>
        <v>92.4</v>
      </c>
      <c r="AV132" s="48">
        <f>STDEV(V132,AD132)</f>
        <v>0.35355339059327379</v>
      </c>
      <c r="AW132" s="48">
        <f>STDEV(W132,AE132)</f>
        <v>1.131370849898482</v>
      </c>
    </row>
    <row r="133" spans="1:79" ht="84" customHeight="1" x14ac:dyDescent="0.35">
      <c r="A133" s="5" t="s">
        <v>2005</v>
      </c>
      <c r="B133" s="5" t="s">
        <v>1920</v>
      </c>
      <c r="C133" s="5" t="s">
        <v>248</v>
      </c>
      <c r="D133" s="5" t="s">
        <v>2087</v>
      </c>
      <c r="E133" s="1" t="s">
        <v>325</v>
      </c>
      <c r="G133" s="4">
        <v>309.39099299999901</v>
      </c>
      <c r="H133" s="4">
        <v>309.39099299999901</v>
      </c>
      <c r="I133" t="s">
        <v>513</v>
      </c>
      <c r="J133" s="10" t="s">
        <v>929</v>
      </c>
      <c r="K133" s="10" t="s">
        <v>929</v>
      </c>
      <c r="L133" s="32">
        <v>4.2221065930000004</v>
      </c>
      <c r="M133" s="32">
        <v>4.5801526719999996</v>
      </c>
      <c r="N133" s="41">
        <f t="shared" si="71"/>
        <v>4.4011296325</v>
      </c>
      <c r="O133" s="48">
        <f t="shared" si="72"/>
        <v>0.25317681043815382</v>
      </c>
      <c r="P133" s="57">
        <v>12.026597282451586</v>
      </c>
      <c r="Q133" s="61">
        <v>110.32090199479619</v>
      </c>
      <c r="R133" s="53">
        <v>129.05464006938422</v>
      </c>
      <c r="S133" s="54">
        <v>44.868459092223198</v>
      </c>
      <c r="T133" s="53">
        <v>62.214512864989899</v>
      </c>
      <c r="U133" s="54">
        <v>100</v>
      </c>
      <c r="V133" s="45">
        <v>12.6</v>
      </c>
      <c r="W133" s="45">
        <v>27</v>
      </c>
      <c r="X133" s="53">
        <v>96.053096095459992</v>
      </c>
      <c r="Y133" s="61">
        <v>108.19741580173692</v>
      </c>
      <c r="Z133" s="53">
        <v>109.214149544588</v>
      </c>
      <c r="AA133" s="54">
        <v>100.62839793828991</v>
      </c>
      <c r="AB133" s="53">
        <v>107.46310809856669</v>
      </c>
      <c r="AD133" s="54">
        <v>63.2</v>
      </c>
      <c r="AE133" s="54">
        <v>95.5</v>
      </c>
      <c r="AF133" s="41">
        <f t="shared" si="73"/>
        <v>54.039846688955791</v>
      </c>
      <c r="AG133" s="41">
        <f t="shared" si="73"/>
        <v>109.25915889826655</v>
      </c>
      <c r="AH133" s="41">
        <f t="shared" si="73"/>
        <v>119.13439480698611</v>
      </c>
      <c r="AI133" s="41">
        <f t="shared" si="73"/>
        <v>72.748428515256549</v>
      </c>
      <c r="AJ133" s="41">
        <f t="shared" si="73"/>
        <v>84.838810481778296</v>
      </c>
      <c r="AK133" s="41">
        <f t="shared" si="73"/>
        <v>100</v>
      </c>
      <c r="AL133" s="45">
        <f t="shared" si="74"/>
        <v>59.415707110041623</v>
      </c>
      <c r="AM133" s="45">
        <f t="shared" si="74"/>
        <v>1.5015314868682119</v>
      </c>
      <c r="AN133" s="45">
        <f t="shared" si="74"/>
        <v>14.029345392150853</v>
      </c>
      <c r="AO133" s="45">
        <f t="shared" si="74"/>
        <v>39.428230876600992</v>
      </c>
      <c r="AP133" s="45">
        <f t="shared" si="74"/>
        <v>31.995588528827462</v>
      </c>
      <c r="AQ133" s="45" t="e">
        <f t="shared" si="74"/>
        <v>#DIV/0!</v>
      </c>
      <c r="AR133" s="48">
        <f>AVERAGE(AL133:AP133)</f>
        <v>29.274080678897825</v>
      </c>
      <c r="AS133" s="48">
        <f>MEDIAN(AL133:AP133)</f>
        <v>31.995588528827462</v>
      </c>
      <c r="AT133" s="114">
        <f t="shared" si="75"/>
        <v>37.9</v>
      </c>
      <c r="AU133" s="114">
        <f t="shared" si="76"/>
        <v>61.25</v>
      </c>
      <c r="AV133" s="48">
        <f>STDEV(V133,AD133)</f>
        <v>35.779603128039312</v>
      </c>
      <c r="AW133" s="48">
        <f>STDEV(W133,AE133)</f>
        <v>48.436814511278506</v>
      </c>
      <c r="BF133" s="119"/>
      <c r="BG133" s="119"/>
    </row>
    <row r="134" spans="1:79" ht="84" customHeight="1" x14ac:dyDescent="0.25">
      <c r="A134" s="5" t="s">
        <v>2005</v>
      </c>
      <c r="B134" s="5" t="s">
        <v>1922</v>
      </c>
      <c r="C134" s="5" t="s">
        <v>2088</v>
      </c>
      <c r="D134" s="5" t="s">
        <v>2089</v>
      </c>
      <c r="E134" s="1" t="s">
        <v>328</v>
      </c>
      <c r="F134" s="1" t="s">
        <v>362</v>
      </c>
      <c r="G134" s="4">
        <v>700.77737999999999</v>
      </c>
      <c r="H134" s="4">
        <v>700.77737999999999</v>
      </c>
      <c r="I134" t="s">
        <v>514</v>
      </c>
      <c r="J134" t="s">
        <v>930</v>
      </c>
      <c r="K134" s="1" t="s">
        <v>930</v>
      </c>
      <c r="L134" s="32">
        <v>2.2597190220000001</v>
      </c>
      <c r="M134" s="32">
        <v>-1.426675514</v>
      </c>
      <c r="N134" s="39">
        <f t="shared" si="71"/>
        <v>0.41652175400000002</v>
      </c>
      <c r="O134" s="48">
        <f t="shared" si="72"/>
        <v>2.6066745745346362</v>
      </c>
      <c r="P134" s="57">
        <v>2.7070552147239257</v>
      </c>
      <c r="Q134" s="52">
        <v>-0.60582822085889665</v>
      </c>
      <c r="R134" s="57">
        <v>-0.14570552147239318</v>
      </c>
      <c r="S134" s="52">
        <v>-1.5260736196319025</v>
      </c>
      <c r="T134" s="57">
        <v>-1.480061349693252</v>
      </c>
      <c r="U134" s="54">
        <v>100</v>
      </c>
      <c r="V134" s="45" t="s">
        <v>2337</v>
      </c>
      <c r="W134" s="45" t="s">
        <v>2337</v>
      </c>
      <c r="X134" s="57">
        <v>-2.7655743608210295</v>
      </c>
      <c r="Y134" s="52">
        <v>-1.9589485055815634</v>
      </c>
      <c r="Z134" s="57">
        <v>-2.3622614332012972</v>
      </c>
      <c r="AA134" s="52">
        <v>-2.0165646380986684</v>
      </c>
      <c r="AB134" s="57">
        <v>-2.7655743608210295</v>
      </c>
      <c r="AD134" s="54" t="s">
        <v>2337</v>
      </c>
      <c r="AE134" s="54" t="s">
        <v>2337</v>
      </c>
      <c r="AF134" s="41">
        <f t="shared" si="73"/>
        <v>-2.9259573048551868E-2</v>
      </c>
      <c r="AG134" s="41">
        <f t="shared" si="73"/>
        <v>-1.28238836322023</v>
      </c>
      <c r="AH134" s="41">
        <f t="shared" si="73"/>
        <v>-1.2539834773368452</v>
      </c>
      <c r="AI134" s="41">
        <f t="shared" si="73"/>
        <v>-1.7713191288652854</v>
      </c>
      <c r="AJ134" s="41">
        <f t="shared" si="73"/>
        <v>-2.1228178552571406</v>
      </c>
      <c r="AK134" s="41">
        <f t="shared" si="73"/>
        <v>100</v>
      </c>
      <c r="AL134" s="45">
        <f t="shared" si="74"/>
        <v>3.8697334837898949</v>
      </c>
      <c r="AM134" s="45">
        <f t="shared" si="74"/>
        <v>0.95680052908846969</v>
      </c>
      <c r="AN134" s="45">
        <f t="shared" si="74"/>
        <v>1.5673417160626384</v>
      </c>
      <c r="AO134" s="45">
        <f t="shared" si="74"/>
        <v>0.34682952526894673</v>
      </c>
      <c r="AP134" s="45">
        <f t="shared" si="74"/>
        <v>0.90899496747198871</v>
      </c>
      <c r="AQ134" s="45" t="e">
        <f t="shared" si="74"/>
        <v>#DIV/0!</v>
      </c>
      <c r="AR134" s="48">
        <f>AVERAGE(AL134:AP134)</f>
        <v>1.5299400443363877</v>
      </c>
      <c r="AS134" s="48">
        <f>MEDIAN(AL134:AP134)</f>
        <v>0.95680052908846969</v>
      </c>
      <c r="AT134" s="114" t="s">
        <v>796</v>
      </c>
      <c r="AU134" s="114" t="s">
        <v>796</v>
      </c>
      <c r="AV134" s="48">
        <v>0</v>
      </c>
      <c r="AW134" s="48">
        <v>0</v>
      </c>
      <c r="AX134" s="45" t="s">
        <v>1608</v>
      </c>
      <c r="AY134" s="45" t="s">
        <v>1608</v>
      </c>
      <c r="AZ134" s="45" t="s">
        <v>1608</v>
      </c>
      <c r="BA134" s="45">
        <v>0.03</v>
      </c>
      <c r="BB134" s="45">
        <v>0.06</v>
      </c>
      <c r="BC134" s="45" t="s">
        <v>1608</v>
      </c>
      <c r="BD134" s="73">
        <v>0.03</v>
      </c>
      <c r="BE134" s="114" t="s">
        <v>1608</v>
      </c>
      <c r="BF134" s="119">
        <f>8/43*100</f>
        <v>18.604651162790699</v>
      </c>
      <c r="BG134" s="119">
        <v>494.2</v>
      </c>
      <c r="BH134" s="48">
        <v>1.1000000000000001E-3</v>
      </c>
      <c r="BI134" s="114" t="s">
        <v>1744</v>
      </c>
      <c r="BJ134" s="55">
        <v>19</v>
      </c>
      <c r="BK134" s="55">
        <v>6.4</v>
      </c>
      <c r="BL134" s="55">
        <v>4.0000000000000001E-3</v>
      </c>
      <c r="BM134" s="196" t="s">
        <v>1744</v>
      </c>
      <c r="BN134" s="55">
        <v>0.05</v>
      </c>
      <c r="BO134" s="55">
        <v>1.9740000000000001E-2</v>
      </c>
      <c r="BP134" s="55">
        <v>1.2E-2</v>
      </c>
      <c r="BQ134" s="196" t="s">
        <v>1744</v>
      </c>
      <c r="BR134" s="55">
        <v>2.5100000000000001E-3</v>
      </c>
      <c r="BS134" s="55">
        <v>3.7359999999999997E-4</v>
      </c>
      <c r="BT134" s="55">
        <v>3.6360000000000003E-2</v>
      </c>
      <c r="BU134" s="196" t="s">
        <v>1745</v>
      </c>
      <c r="BV134" s="196" t="s">
        <v>1745</v>
      </c>
      <c r="BW134" s="55">
        <v>3.73E-2</v>
      </c>
      <c r="BX134" s="48">
        <v>0</v>
      </c>
      <c r="BY134" s="48">
        <v>3.7450000000000001</v>
      </c>
      <c r="BZ134" s="48">
        <v>0.71899999999999997</v>
      </c>
      <c r="CA134" s="41" t="s">
        <v>1745</v>
      </c>
    </row>
    <row r="135" spans="1:79" ht="84" customHeight="1" x14ac:dyDescent="0.35">
      <c r="A135" s="5" t="s">
        <v>2005</v>
      </c>
      <c r="B135" s="5" t="s">
        <v>1925</v>
      </c>
      <c r="C135" s="5" t="s">
        <v>343</v>
      </c>
      <c r="D135" s="5" t="s">
        <v>2090</v>
      </c>
      <c r="E135" s="1" t="s">
        <v>334</v>
      </c>
      <c r="F135" s="1" t="s">
        <v>380</v>
      </c>
      <c r="G135" s="4">
        <v>168.58299600000001</v>
      </c>
      <c r="H135" s="4">
        <v>168.58299600000001</v>
      </c>
      <c r="I135" t="s">
        <v>515</v>
      </c>
      <c r="J135" s="11" t="s">
        <v>931</v>
      </c>
      <c r="K135" s="11" t="s">
        <v>931</v>
      </c>
      <c r="L135" s="33">
        <v>42.161599639999999</v>
      </c>
      <c r="M135" s="33">
        <v>94.724618449999994</v>
      </c>
      <c r="N135" s="41">
        <f t="shared" si="71"/>
        <v>68.443109045</v>
      </c>
      <c r="O135" s="48">
        <f t="shared" si="72"/>
        <v>37.167667040187013</v>
      </c>
      <c r="Q135" s="56"/>
      <c r="U135" s="54">
        <v>100</v>
      </c>
      <c r="BF135" s="119"/>
      <c r="BG135" s="119"/>
    </row>
    <row r="136" spans="1:79" ht="84" customHeight="1" x14ac:dyDescent="0.35">
      <c r="A136" s="5" t="s">
        <v>2005</v>
      </c>
      <c r="B136" s="5" t="s">
        <v>1928</v>
      </c>
      <c r="C136" s="5" t="s">
        <v>249</v>
      </c>
      <c r="D136" s="5" t="s">
        <v>2091</v>
      </c>
      <c r="E136" s="1" t="s">
        <v>332</v>
      </c>
      <c r="F136" s="1" t="s">
        <v>379</v>
      </c>
      <c r="G136" s="4">
        <v>459.96799199999901</v>
      </c>
      <c r="H136" s="4">
        <v>343.89799199999902</v>
      </c>
      <c r="I136" t="s">
        <v>516</v>
      </c>
      <c r="J136" s="11" t="s">
        <v>932</v>
      </c>
      <c r="K136" s="11" t="s">
        <v>932</v>
      </c>
      <c r="L136" s="32">
        <v>0.654129191</v>
      </c>
      <c r="M136" s="32">
        <v>-1.426675514</v>
      </c>
      <c r="N136" s="39">
        <f t="shared" si="71"/>
        <v>-0.38627316150000002</v>
      </c>
      <c r="O136" s="48">
        <f t="shared" si="72"/>
        <v>1.4713511172303735</v>
      </c>
      <c r="P136" s="57">
        <v>2.1549079754601217</v>
      </c>
      <c r="Q136" s="54">
        <v>74.394171779141104</v>
      </c>
      <c r="R136" s="53">
        <v>86.311349693251543</v>
      </c>
      <c r="S136" s="54">
        <v>106.51073619631903</v>
      </c>
      <c r="T136" s="53">
        <v>97.216257668711677</v>
      </c>
      <c r="U136" s="54">
        <v>100</v>
      </c>
      <c r="V136" s="45">
        <v>9.6</v>
      </c>
      <c r="W136" s="45">
        <v>19.100000000000001</v>
      </c>
      <c r="X136" s="57">
        <v>-2.5351098307526101</v>
      </c>
      <c r="Y136" s="61">
        <v>82.679150162045389</v>
      </c>
      <c r="Z136" s="53">
        <v>94.087144400432138</v>
      </c>
      <c r="AA136" s="61">
        <v>71.732084983795474</v>
      </c>
      <c r="AB136" s="53">
        <v>56.809506661865328</v>
      </c>
      <c r="AD136" s="54">
        <v>10.1</v>
      </c>
      <c r="AE136" s="54">
        <v>17.5</v>
      </c>
      <c r="AF136" s="41">
        <f t="shared" ref="AF136:AK136" si="77">AVERAGE(P136,X136)</f>
        <v>-0.1901009276462442</v>
      </c>
      <c r="AG136" s="41">
        <f t="shared" si="77"/>
        <v>78.536660970593246</v>
      </c>
      <c r="AH136" s="41">
        <f t="shared" si="77"/>
        <v>90.199247046841833</v>
      </c>
      <c r="AI136" s="41">
        <f t="shared" si="77"/>
        <v>89.121410590057252</v>
      </c>
      <c r="AJ136" s="41">
        <f t="shared" si="77"/>
        <v>77.012882165288502</v>
      </c>
      <c r="AK136" s="41">
        <f t="shared" si="77"/>
        <v>100</v>
      </c>
      <c r="AL136" s="45">
        <f t="shared" ref="AL136:AQ136" si="78">STDEV(P136,X136)</f>
        <v>3.3163433946586776</v>
      </c>
      <c r="AM136" s="45">
        <f t="shared" si="78"/>
        <v>5.8583643965355767</v>
      </c>
      <c r="AN136" s="45">
        <f t="shared" si="78"/>
        <v>5.4983171665618631</v>
      </c>
      <c r="AO136" s="45">
        <f t="shared" si="78"/>
        <v>24.592220112897152</v>
      </c>
      <c r="AP136" s="45">
        <f t="shared" si="78"/>
        <v>28.571887642657419</v>
      </c>
      <c r="AQ136" s="45" t="e">
        <f t="shared" si="78"/>
        <v>#DIV/0!</v>
      </c>
      <c r="AR136" s="48">
        <f>AVERAGE(AL136:AP136)</f>
        <v>13.567426542662139</v>
      </c>
      <c r="AS136" s="48">
        <f>MEDIAN(AL136:AP136)</f>
        <v>5.8583643965355767</v>
      </c>
      <c r="AT136" s="114">
        <f>AVERAGE(V136,AD136)</f>
        <v>9.85</v>
      </c>
      <c r="AU136" s="114">
        <f>AVERAGE(W136,AE136)</f>
        <v>18.3</v>
      </c>
      <c r="AV136" s="48">
        <f>STDEV(V136,AD136)</f>
        <v>0.35355339059327379</v>
      </c>
      <c r="AW136" s="48">
        <f>STDEV(W136,AE136)</f>
        <v>1.1313708498984771</v>
      </c>
      <c r="BF136" s="119"/>
      <c r="BG136" s="119"/>
    </row>
    <row r="137" spans="1:79" ht="84" customHeight="1" x14ac:dyDescent="0.35">
      <c r="A137" s="5" t="s">
        <v>2005</v>
      </c>
      <c r="B137" s="5" t="s">
        <v>1931</v>
      </c>
      <c r="C137" s="5" t="s">
        <v>2092</v>
      </c>
      <c r="D137" s="5" t="s">
        <v>2093</v>
      </c>
      <c r="E137" s="1" t="s">
        <v>333</v>
      </c>
      <c r="G137" s="4">
        <v>389.87822</v>
      </c>
      <c r="H137" s="4">
        <v>353.41822000000002</v>
      </c>
      <c r="I137" t="s">
        <v>517</v>
      </c>
      <c r="J137" s="10" t="s">
        <v>933</v>
      </c>
      <c r="K137" s="10" t="s">
        <v>933</v>
      </c>
      <c r="L137" s="33">
        <v>110.36943429999999</v>
      </c>
      <c r="M137" s="33">
        <v>85.965494359999994</v>
      </c>
      <c r="N137" s="41">
        <f t="shared" si="71"/>
        <v>98.167464330000001</v>
      </c>
      <c r="O137" s="48">
        <f t="shared" si="72"/>
        <v>17.256191419243123</v>
      </c>
      <c r="Q137" s="56"/>
      <c r="U137" s="54">
        <v>100</v>
      </c>
      <c r="BF137" s="119"/>
      <c r="BG137" s="119"/>
    </row>
    <row r="138" spans="1:79" ht="84" customHeight="1" x14ac:dyDescent="0.35">
      <c r="A138" s="5" t="s">
        <v>2005</v>
      </c>
      <c r="B138" s="5" t="s">
        <v>1934</v>
      </c>
      <c r="C138" s="5" t="s">
        <v>250</v>
      </c>
      <c r="D138" s="5" t="s">
        <v>2094</v>
      </c>
      <c r="E138" s="1" t="s">
        <v>325</v>
      </c>
      <c r="G138" s="4">
        <v>386.80099000000001</v>
      </c>
      <c r="H138" s="4">
        <v>386.80099000000001</v>
      </c>
      <c r="I138" t="s">
        <v>518</v>
      </c>
      <c r="J138" s="13" t="s">
        <v>934</v>
      </c>
      <c r="K138" s="13" t="s">
        <v>934</v>
      </c>
      <c r="L138" s="33">
        <v>61.963874230000002</v>
      </c>
      <c r="M138" s="33">
        <v>-4.6118115460000002</v>
      </c>
      <c r="N138" s="41">
        <f t="shared" si="71"/>
        <v>28.676031342000002</v>
      </c>
      <c r="O138" s="48">
        <f t="shared" si="72"/>
        <v>47.076118874354378</v>
      </c>
      <c r="Q138" s="56"/>
      <c r="U138" s="54">
        <v>100</v>
      </c>
      <c r="BF138" s="119"/>
      <c r="BG138" s="119"/>
    </row>
    <row r="139" spans="1:79" ht="84" customHeight="1" x14ac:dyDescent="0.35">
      <c r="A139" s="5" t="s">
        <v>2005</v>
      </c>
      <c r="B139" s="5" t="s">
        <v>1937</v>
      </c>
      <c r="C139" s="5" t="s">
        <v>251</v>
      </c>
      <c r="D139" s="5" t="s">
        <v>2095</v>
      </c>
      <c r="E139" s="1" t="s">
        <v>325</v>
      </c>
      <c r="G139" s="4">
        <v>420.394991</v>
      </c>
      <c r="H139" s="4">
        <v>420.394991</v>
      </c>
      <c r="I139" t="s">
        <v>519</v>
      </c>
      <c r="J139" s="10" t="s">
        <v>935</v>
      </c>
      <c r="K139" s="16" t="s">
        <v>935</v>
      </c>
      <c r="L139" s="33">
        <v>148.24946109999999</v>
      </c>
      <c r="M139" s="33">
        <v>175.34837429999999</v>
      </c>
      <c r="N139" s="41">
        <f t="shared" si="71"/>
        <v>161.7989177</v>
      </c>
      <c r="O139" s="48">
        <f t="shared" si="72"/>
        <v>19.161825286505643</v>
      </c>
      <c r="Q139" s="56"/>
      <c r="U139" s="54">
        <v>100</v>
      </c>
      <c r="BF139" s="119"/>
      <c r="BG139" s="119"/>
    </row>
    <row r="140" spans="1:79" ht="84" customHeight="1" x14ac:dyDescent="0.35">
      <c r="A140" s="5" t="s">
        <v>2005</v>
      </c>
      <c r="B140" s="5" t="s">
        <v>1940</v>
      </c>
      <c r="C140" s="5" t="s">
        <v>2096</v>
      </c>
      <c r="D140" s="5" t="s">
        <v>2097</v>
      </c>
      <c r="E140" s="1" t="s">
        <v>325</v>
      </c>
      <c r="G140" s="4">
        <v>433.88368000000003</v>
      </c>
      <c r="H140" s="4">
        <v>433.88368000000003</v>
      </c>
      <c r="I140" t="s">
        <v>520</v>
      </c>
      <c r="J140" s="10" t="s">
        <v>936</v>
      </c>
      <c r="K140" s="10" t="s">
        <v>936</v>
      </c>
      <c r="L140" s="33">
        <v>76.414182710000006</v>
      </c>
      <c r="M140" s="33">
        <v>63.669542139999997</v>
      </c>
      <c r="N140" s="41">
        <f t="shared" si="71"/>
        <v>70.041862425000005</v>
      </c>
      <c r="O140" s="48">
        <f t="shared" si="72"/>
        <v>9.0118217708321922</v>
      </c>
      <c r="Q140" s="56"/>
      <c r="U140" s="54">
        <v>100</v>
      </c>
      <c r="BF140" s="119"/>
      <c r="BG140" s="119"/>
    </row>
    <row r="141" spans="1:79" ht="84" customHeight="1" x14ac:dyDescent="0.35">
      <c r="A141" s="5" t="s">
        <v>2005</v>
      </c>
      <c r="B141" s="5" t="s">
        <v>1943</v>
      </c>
      <c r="C141" s="5" t="s">
        <v>252</v>
      </c>
      <c r="D141" s="5" t="s">
        <v>2098</v>
      </c>
      <c r="E141" s="1" t="s">
        <v>325</v>
      </c>
      <c r="G141" s="4">
        <v>359.38899300000003</v>
      </c>
      <c r="H141" s="4">
        <v>359.38899300000003</v>
      </c>
      <c r="I141" t="s">
        <v>521</v>
      </c>
      <c r="J141" s="10" t="s">
        <v>937</v>
      </c>
      <c r="K141" s="10" t="s">
        <v>937</v>
      </c>
      <c r="L141" s="33">
        <v>47.037835430000001</v>
      </c>
      <c r="M141" s="33">
        <v>138.1220969</v>
      </c>
      <c r="N141" s="41">
        <f t="shared" si="71"/>
        <v>92.579966165000002</v>
      </c>
      <c r="O141" s="48">
        <f t="shared" si="72"/>
        <v>64.40629894480557</v>
      </c>
      <c r="Q141" s="56"/>
      <c r="U141" s="54">
        <v>100</v>
      </c>
      <c r="BF141" s="119"/>
      <c r="BG141" s="119"/>
    </row>
    <row r="142" spans="1:79" ht="84" customHeight="1" x14ac:dyDescent="0.35">
      <c r="A142" s="5" t="s">
        <v>2005</v>
      </c>
      <c r="B142" s="5" t="s">
        <v>1946</v>
      </c>
      <c r="C142" s="5" t="s">
        <v>253</v>
      </c>
      <c r="D142" s="5" t="s">
        <v>2099</v>
      </c>
      <c r="E142" s="1" t="s">
        <v>325</v>
      </c>
      <c r="G142" s="4">
        <v>445.96899000000002</v>
      </c>
      <c r="H142" s="4">
        <v>445.96899000000002</v>
      </c>
      <c r="I142" t="s">
        <v>522</v>
      </c>
      <c r="J142" s="10" t="s">
        <v>938</v>
      </c>
      <c r="K142" s="16" t="s">
        <v>938</v>
      </c>
      <c r="L142" s="33">
        <v>87.058648629999993</v>
      </c>
      <c r="M142" s="33">
        <v>0.165892502</v>
      </c>
      <c r="N142" s="41">
        <f t="shared" si="71"/>
        <v>43.612270565999999</v>
      </c>
      <c r="O142" s="48">
        <f t="shared" si="72"/>
        <v>61.442457094097719</v>
      </c>
      <c r="Q142" s="56"/>
      <c r="U142" s="54">
        <v>100</v>
      </c>
      <c r="BF142" s="119"/>
      <c r="BG142" s="119"/>
    </row>
    <row r="143" spans="1:79" ht="84" customHeight="1" x14ac:dyDescent="0.35">
      <c r="A143" s="5" t="s">
        <v>2005</v>
      </c>
      <c r="B143" s="5" t="s">
        <v>1949</v>
      </c>
      <c r="C143" s="5" t="s">
        <v>254</v>
      </c>
      <c r="D143" s="5" t="s">
        <v>2100</v>
      </c>
      <c r="E143" s="1" t="s">
        <v>329</v>
      </c>
      <c r="G143" s="4">
        <v>222.556995</v>
      </c>
      <c r="H143" s="4">
        <v>222.556995</v>
      </c>
      <c r="I143" t="s">
        <v>523</v>
      </c>
      <c r="J143" s="10" t="s">
        <v>939</v>
      </c>
      <c r="K143" s="10" t="s">
        <v>939</v>
      </c>
      <c r="L143" s="33">
        <v>84.739463319999999</v>
      </c>
      <c r="M143" s="33">
        <v>147.677505</v>
      </c>
      <c r="N143" s="41">
        <f t="shared" si="71"/>
        <v>116.20848416</v>
      </c>
      <c r="O143" s="48">
        <f t="shared" si="72"/>
        <v>44.503916066529555</v>
      </c>
      <c r="Q143" s="56"/>
      <c r="U143" s="54">
        <v>100</v>
      </c>
      <c r="BF143" s="119"/>
      <c r="BG143" s="119"/>
    </row>
    <row r="144" spans="1:79" ht="84" customHeight="1" x14ac:dyDescent="0.25">
      <c r="A144" s="5" t="s">
        <v>2005</v>
      </c>
      <c r="B144" s="5" t="s">
        <v>1952</v>
      </c>
      <c r="C144" s="5" t="s">
        <v>2101</v>
      </c>
      <c r="D144" s="5" t="s">
        <v>2102</v>
      </c>
      <c r="E144" s="1" t="s">
        <v>328</v>
      </c>
      <c r="F144" s="1" t="s">
        <v>366</v>
      </c>
      <c r="G144" s="4">
        <v>307.28196000000003</v>
      </c>
      <c r="H144" s="4">
        <v>307.28196000000003</v>
      </c>
      <c r="I144" t="s">
        <v>524</v>
      </c>
      <c r="J144" s="27" t="s">
        <v>940</v>
      </c>
      <c r="K144" s="29" t="s">
        <v>940</v>
      </c>
      <c r="L144" s="35">
        <v>98.5951089</v>
      </c>
      <c r="M144" s="35">
        <v>108.8586596</v>
      </c>
      <c r="N144" s="41">
        <f t="shared" si="71"/>
        <v>103.72688425</v>
      </c>
      <c r="O144" s="48">
        <f t="shared" si="72"/>
        <v>7.257426299021934</v>
      </c>
      <c r="Q144" s="56"/>
      <c r="U144" s="54">
        <v>100</v>
      </c>
    </row>
    <row r="145" spans="1:59" ht="84" customHeight="1" x14ac:dyDescent="0.25">
      <c r="A145" s="5" t="s">
        <v>2005</v>
      </c>
      <c r="B145" s="5" t="s">
        <v>1955</v>
      </c>
      <c r="C145" s="5" t="s">
        <v>2103</v>
      </c>
      <c r="D145" s="5" t="s">
        <v>2104</v>
      </c>
      <c r="E145" s="1" t="s">
        <v>328</v>
      </c>
      <c r="F145" s="1" t="s">
        <v>787</v>
      </c>
      <c r="G145" s="4">
        <v>277.22976</v>
      </c>
      <c r="H145" s="4">
        <v>204.30976000000001</v>
      </c>
      <c r="I145" t="s">
        <v>525</v>
      </c>
      <c r="J145" t="s">
        <v>941</v>
      </c>
      <c r="K145" s="1" t="s">
        <v>941</v>
      </c>
      <c r="L145" s="33">
        <v>93.897271979999999</v>
      </c>
      <c r="M145" s="33">
        <v>183.31121429999999</v>
      </c>
      <c r="N145" s="41">
        <f t="shared" si="71"/>
        <v>138.60424313999999</v>
      </c>
      <c r="O145" s="48">
        <f t="shared" si="72"/>
        <v>63.225204947094767</v>
      </c>
      <c r="Q145" s="56"/>
      <c r="U145" s="54">
        <v>100</v>
      </c>
      <c r="BF145" s="119"/>
      <c r="BG145" s="119"/>
    </row>
    <row r="146" spans="1:59" ht="84" customHeight="1" x14ac:dyDescent="0.25">
      <c r="A146" s="5" t="s">
        <v>2005</v>
      </c>
      <c r="B146" s="5" t="s">
        <v>1958</v>
      </c>
      <c r="C146" s="5" t="s">
        <v>2105</v>
      </c>
      <c r="D146" s="5" t="s">
        <v>2106</v>
      </c>
      <c r="E146" s="1" t="s">
        <v>328</v>
      </c>
      <c r="F146" s="1" t="s">
        <v>369</v>
      </c>
      <c r="G146" s="4">
        <v>326.42934000000002</v>
      </c>
      <c r="H146" s="4">
        <v>326.42934000000002</v>
      </c>
      <c r="I146" t="s">
        <v>526</v>
      </c>
      <c r="J146" t="s">
        <v>942</v>
      </c>
      <c r="K146" s="1" t="s">
        <v>942</v>
      </c>
      <c r="L146" s="32">
        <v>0.95146064100000005</v>
      </c>
      <c r="M146" s="32">
        <v>-2.6211015259999999</v>
      </c>
      <c r="N146" s="39">
        <f t="shared" si="71"/>
        <v>-0.83482044249999987</v>
      </c>
      <c r="O146" s="48">
        <f t="shared" si="72"/>
        <v>2.526182934496207</v>
      </c>
      <c r="P146" s="58">
        <v>124.75724747888346</v>
      </c>
      <c r="Q146" s="62">
        <v>116.61480146938392</v>
      </c>
      <c r="R146" s="58">
        <v>105.5523058564777</v>
      </c>
      <c r="S146" s="60">
        <v>95.219822644423118</v>
      </c>
      <c r="T146" s="58">
        <v>91.738225040361272</v>
      </c>
      <c r="U146" s="54">
        <v>100</v>
      </c>
      <c r="V146" s="45">
        <v>71.3</v>
      </c>
      <c r="W146" s="45">
        <v>94.6</v>
      </c>
      <c r="X146" s="58">
        <v>99.146072499010359</v>
      </c>
      <c r="Y146" s="59">
        <v>95.029124017417857</v>
      </c>
      <c r="Z146" s="58">
        <v>105.47983939376802</v>
      </c>
      <c r="AA146" s="60">
        <v>89.826386925295481</v>
      </c>
      <c r="AB146" s="58">
        <v>99.372278459537398</v>
      </c>
      <c r="AD146" s="54">
        <v>62.4</v>
      </c>
      <c r="AE146" s="54">
        <v>90.8</v>
      </c>
      <c r="AF146" s="41">
        <f t="shared" ref="AF146:AK146" si="79">AVERAGE(P146,X146)</f>
        <v>111.95165998894691</v>
      </c>
      <c r="AG146" s="41">
        <f t="shared" si="79"/>
        <v>105.82196274340089</v>
      </c>
      <c r="AH146" s="41">
        <f t="shared" si="79"/>
        <v>105.51607262512286</v>
      </c>
      <c r="AI146" s="41">
        <f t="shared" si="79"/>
        <v>92.523104784859299</v>
      </c>
      <c r="AJ146" s="41">
        <f t="shared" si="79"/>
        <v>95.555251749949335</v>
      </c>
      <c r="AK146" s="41">
        <f t="shared" si="79"/>
        <v>100</v>
      </c>
      <c r="AL146" s="45">
        <f t="shared" ref="AL146:AQ146" si="80">STDEV(P146,X146)</f>
        <v>18.109835502423451</v>
      </c>
      <c r="AM146" s="45">
        <f t="shared" si="80"/>
        <v>15.263378902790757</v>
      </c>
      <c r="AN146" s="45">
        <f t="shared" si="80"/>
        <v>5.1241527190619814E-2</v>
      </c>
      <c r="AO146" s="45">
        <f t="shared" si="80"/>
        <v>3.8137349708888961</v>
      </c>
      <c r="AP146" s="45">
        <f t="shared" si="80"/>
        <v>5.3980909406397881</v>
      </c>
      <c r="AQ146" s="45" t="e">
        <f t="shared" si="80"/>
        <v>#DIV/0!</v>
      </c>
      <c r="AR146" s="48">
        <f>AVERAGE(AL146:AP146)</f>
        <v>8.527256368786702</v>
      </c>
      <c r="AS146" s="48">
        <f>MEDIAN(AL146:AP146)</f>
        <v>5.3980909406397881</v>
      </c>
      <c r="AT146" s="114">
        <f>AVERAGE(V146,AD146)</f>
        <v>66.849999999999994</v>
      </c>
      <c r="AU146" s="114">
        <f>AVERAGE(W146,AE146)</f>
        <v>92.699999999999989</v>
      </c>
      <c r="AV146" s="48">
        <f>STDEV(V146,AD146)</f>
        <v>6.2932503525602721</v>
      </c>
      <c r="AW146" s="48">
        <f>STDEV(W146,AE146)</f>
        <v>2.6870057685088784</v>
      </c>
      <c r="BF146" s="119"/>
      <c r="BG146" s="119"/>
    </row>
    <row r="147" spans="1:59" ht="84" customHeight="1" x14ac:dyDescent="0.25">
      <c r="A147" s="5" t="s">
        <v>2005</v>
      </c>
      <c r="B147" s="5" t="s">
        <v>1961</v>
      </c>
      <c r="C147" s="5" t="s">
        <v>2107</v>
      </c>
      <c r="D147" s="5" t="s">
        <v>2108</v>
      </c>
      <c r="E147" s="1" t="s">
        <v>328</v>
      </c>
      <c r="F147" s="1" t="s">
        <v>358</v>
      </c>
      <c r="G147" s="4">
        <v>295.29799400000002</v>
      </c>
      <c r="H147" s="4">
        <v>295.29799400000002</v>
      </c>
      <c r="I147" t="s">
        <v>527</v>
      </c>
      <c r="J147" t="s">
        <v>943</v>
      </c>
      <c r="K147" s="1" t="s">
        <v>943</v>
      </c>
      <c r="L147" s="33">
        <v>94.432468589999999</v>
      </c>
      <c r="M147" s="33">
        <v>127.3722628</v>
      </c>
      <c r="N147" s="41">
        <f t="shared" si="71"/>
        <v>110.902365695</v>
      </c>
      <c r="O147" s="48">
        <f t="shared" si="72"/>
        <v>23.29195185678039</v>
      </c>
      <c r="Q147" s="56"/>
      <c r="U147" s="54">
        <v>100</v>
      </c>
      <c r="BF147" s="119"/>
      <c r="BG147" s="119"/>
    </row>
    <row r="148" spans="1:59" ht="84" customHeight="1" x14ac:dyDescent="0.35">
      <c r="A148" s="5" t="s">
        <v>2005</v>
      </c>
      <c r="B148" s="5" t="s">
        <v>1963</v>
      </c>
      <c r="C148" s="5" t="s">
        <v>255</v>
      </c>
      <c r="D148" s="5" t="s">
        <v>2109</v>
      </c>
      <c r="E148" s="1" t="s">
        <v>325</v>
      </c>
      <c r="G148" s="4">
        <v>368.238991</v>
      </c>
      <c r="H148" s="4">
        <v>368.238991</v>
      </c>
      <c r="I148" t="s">
        <v>528</v>
      </c>
      <c r="J148" s="10" t="s">
        <v>944</v>
      </c>
      <c r="K148" s="10" t="s">
        <v>944</v>
      </c>
      <c r="L148" s="33">
        <v>84.144800419999996</v>
      </c>
      <c r="M148" s="33">
        <v>42.966157930000001</v>
      </c>
      <c r="N148" s="41">
        <f t="shared" si="71"/>
        <v>63.555479175000002</v>
      </c>
      <c r="O148" s="48">
        <f t="shared" si="72"/>
        <v>29.117697344735479</v>
      </c>
      <c r="Q148" s="56"/>
      <c r="U148" s="54">
        <v>100</v>
      </c>
    </row>
    <row r="149" spans="1:59" ht="84" customHeight="1" x14ac:dyDescent="0.35">
      <c r="A149" s="5" t="s">
        <v>2005</v>
      </c>
      <c r="B149" s="5" t="s">
        <v>1966</v>
      </c>
      <c r="C149" s="5" t="s">
        <v>345</v>
      </c>
      <c r="D149" s="5" t="s">
        <v>2110</v>
      </c>
      <c r="E149" s="1" t="s">
        <v>325</v>
      </c>
      <c r="G149" s="4">
        <v>399.91899100000001</v>
      </c>
      <c r="H149" s="4">
        <v>399.91899100000001</v>
      </c>
      <c r="I149" t="s">
        <v>529</v>
      </c>
      <c r="J149" s="10" t="s">
        <v>945</v>
      </c>
      <c r="K149" s="16" t="s">
        <v>945</v>
      </c>
      <c r="L149" s="35">
        <v>92.113283280000005</v>
      </c>
      <c r="M149" s="35">
        <v>209.98672859999999</v>
      </c>
      <c r="N149" s="41">
        <f t="shared" si="71"/>
        <v>151.05000594000001</v>
      </c>
      <c r="O149" s="48">
        <f t="shared" si="72"/>
        <v>83.349112507593702</v>
      </c>
      <c r="Q149" s="56"/>
      <c r="U149" s="54">
        <v>100</v>
      </c>
      <c r="BF149" s="119"/>
      <c r="BG149" s="119"/>
    </row>
    <row r="150" spans="1:59" ht="84" customHeight="1" x14ac:dyDescent="0.35">
      <c r="A150" s="5" t="s">
        <v>2005</v>
      </c>
      <c r="B150" s="5" t="s">
        <v>1969</v>
      </c>
      <c r="C150" s="5" t="s">
        <v>346</v>
      </c>
      <c r="D150" s="5" t="s">
        <v>2111</v>
      </c>
      <c r="E150" s="1" t="s">
        <v>325</v>
      </c>
      <c r="G150" s="4">
        <v>378.47599200000002</v>
      </c>
      <c r="H150" s="4">
        <v>378.47599200000002</v>
      </c>
      <c r="I150" t="s">
        <v>530</v>
      </c>
      <c r="J150" s="10" t="s">
        <v>946</v>
      </c>
      <c r="K150" s="10" t="s">
        <v>946</v>
      </c>
      <c r="L150" s="32">
        <v>1.129859511</v>
      </c>
      <c r="M150" s="32">
        <v>-4.412740544</v>
      </c>
      <c r="N150" s="39">
        <f t="shared" si="71"/>
        <v>-1.6414405164999999</v>
      </c>
      <c r="O150" s="48">
        <f t="shared" si="72"/>
        <v>3.9192100842954316</v>
      </c>
      <c r="P150" s="53">
        <v>110.26930906198086</v>
      </c>
      <c r="Q150" s="53">
        <v>104.82229345562601</v>
      </c>
      <c r="R150" s="53">
        <v>100.61068345071247</v>
      </c>
      <c r="S150" s="53">
        <v>92.973630641802572</v>
      </c>
      <c r="T150" s="53">
        <v>100.61068345071247</v>
      </c>
      <c r="U150" s="54">
        <v>100</v>
      </c>
      <c r="V150" s="45">
        <v>67.400000000000006</v>
      </c>
      <c r="W150" s="45">
        <v>93.9</v>
      </c>
      <c r="X150" s="53">
        <v>110.0039586043092</v>
      </c>
      <c r="Y150" s="53">
        <v>97.336424814793858</v>
      </c>
      <c r="Z150" s="53">
        <v>86.614262285811222</v>
      </c>
      <c r="AA150" s="53">
        <v>91.59079341740653</v>
      </c>
      <c r="AB150" s="53">
        <v>97.743595543742572</v>
      </c>
      <c r="AD150" s="54">
        <v>65.8</v>
      </c>
      <c r="AE150" s="54">
        <v>90.7</v>
      </c>
      <c r="AF150" s="41">
        <f t="shared" ref="AF150:AK154" si="81">AVERAGE(P150,X150)</f>
        <v>110.13663383314503</v>
      </c>
      <c r="AG150" s="41">
        <f t="shared" si="81"/>
        <v>101.07935913520993</v>
      </c>
      <c r="AH150" s="41">
        <f t="shared" si="81"/>
        <v>93.612472868261847</v>
      </c>
      <c r="AI150" s="41">
        <f t="shared" si="81"/>
        <v>92.282212029604551</v>
      </c>
      <c r="AJ150" s="41">
        <f t="shared" si="81"/>
        <v>99.177139497227529</v>
      </c>
      <c r="AK150" s="41">
        <f t="shared" si="81"/>
        <v>100</v>
      </c>
      <c r="AL150" s="45">
        <f t="shared" ref="AL150:AQ154" si="82">STDEV(P150,X150)</f>
        <v>0.18763110801058372</v>
      </c>
      <c r="AM150" s="45">
        <f t="shared" si="82"/>
        <v>5.2933084790041383</v>
      </c>
      <c r="AN150" s="45">
        <f t="shared" si="82"/>
        <v>9.8969643180445903</v>
      </c>
      <c r="AO150" s="45">
        <f t="shared" si="82"/>
        <v>0.97781357864762453</v>
      </c>
      <c r="AP150" s="45">
        <f t="shared" si="82"/>
        <v>2.0273373012763614</v>
      </c>
      <c r="AQ150" s="45" t="e">
        <f t="shared" si="82"/>
        <v>#DIV/0!</v>
      </c>
      <c r="AR150" s="48">
        <f>AVERAGE(AL150:AP150)</f>
        <v>3.6766109569966594</v>
      </c>
      <c r="AS150" s="48">
        <f>MEDIAN(AL150:AP150)</f>
        <v>2.0273373012763614</v>
      </c>
      <c r="AT150" s="114">
        <f>AVERAGE(V150,AD150)</f>
        <v>66.599999999999994</v>
      </c>
      <c r="AU150" s="114">
        <f>AVERAGE(W150,AE150)</f>
        <v>92.300000000000011</v>
      </c>
      <c r="AV150" s="48">
        <f t="shared" ref="AV150:AW154" si="83">STDEV(V150,AD150)</f>
        <v>1.131370849898482</v>
      </c>
      <c r="AW150" s="48">
        <f t="shared" si="83"/>
        <v>2.2627416997969543</v>
      </c>
      <c r="BF150" s="119"/>
      <c r="BG150" s="119"/>
    </row>
    <row r="151" spans="1:59" ht="84" customHeight="1" x14ac:dyDescent="0.35">
      <c r="A151" s="5" t="s">
        <v>2005</v>
      </c>
      <c r="B151" s="5" t="s">
        <v>1972</v>
      </c>
      <c r="C151" s="5" t="s">
        <v>2112</v>
      </c>
      <c r="D151" s="5" t="s">
        <v>2113</v>
      </c>
      <c r="E151" s="1" t="s">
        <v>331</v>
      </c>
      <c r="G151" s="4">
        <v>325.47102000000001</v>
      </c>
      <c r="H151" s="4">
        <v>325.47102000000001</v>
      </c>
      <c r="I151" t="s">
        <v>531</v>
      </c>
      <c r="J151" s="10" t="s">
        <v>947</v>
      </c>
      <c r="K151" s="10" t="s">
        <v>947</v>
      </c>
      <c r="L151" s="32">
        <v>2.4975841820000002</v>
      </c>
      <c r="M151" s="32">
        <v>7.3324485729999997</v>
      </c>
      <c r="N151" s="39">
        <f t="shared" si="71"/>
        <v>4.9150163774999998</v>
      </c>
      <c r="O151" s="48">
        <f t="shared" si="72"/>
        <v>3.418765396993467</v>
      </c>
      <c r="P151" s="53">
        <v>31.821053370457893</v>
      </c>
      <c r="Q151" s="53">
        <v>100.3860642504504</v>
      </c>
      <c r="R151" s="53">
        <v>97.016776246519569</v>
      </c>
      <c r="S151" s="53">
        <v>87.582769835513233</v>
      </c>
      <c r="T151" s="53">
        <v>96.56753784599546</v>
      </c>
      <c r="U151" s="54">
        <v>100</v>
      </c>
      <c r="V151" s="45">
        <v>15.3</v>
      </c>
      <c r="W151" s="45">
        <v>75.900000000000006</v>
      </c>
      <c r="X151" s="57">
        <v>-6.7861788158116776E-2</v>
      </c>
      <c r="Y151" s="53">
        <v>84.668891025278498</v>
      </c>
      <c r="Z151" s="53">
        <v>106.9275575411412</v>
      </c>
      <c r="AA151" s="53">
        <v>86.704744670022066</v>
      </c>
      <c r="AB151" s="53">
        <v>101.31764972007014</v>
      </c>
      <c r="AD151" s="54">
        <v>10.1</v>
      </c>
      <c r="AE151" s="54">
        <v>18.2</v>
      </c>
      <c r="AF151" s="41">
        <f t="shared" si="81"/>
        <v>15.876595791149889</v>
      </c>
      <c r="AG151" s="41">
        <f t="shared" si="81"/>
        <v>92.52747763786445</v>
      </c>
      <c r="AH151" s="41">
        <f t="shared" si="81"/>
        <v>101.97216689383038</v>
      </c>
      <c r="AI151" s="41">
        <f t="shared" si="81"/>
        <v>87.143757252767642</v>
      </c>
      <c r="AJ151" s="41">
        <f t="shared" si="81"/>
        <v>98.942593783032805</v>
      </c>
      <c r="AK151" s="41">
        <f t="shared" si="81"/>
        <v>100</v>
      </c>
      <c r="AL151" s="45">
        <f t="shared" si="82"/>
        <v>22.548868153339868</v>
      </c>
      <c r="AM151" s="45">
        <f t="shared" si="82"/>
        <v>11.113719768602694</v>
      </c>
      <c r="AN151" s="45">
        <f t="shared" si="82"/>
        <v>7.007980660283744</v>
      </c>
      <c r="AO151" s="45">
        <f t="shared" si="82"/>
        <v>0.62085754857124453</v>
      </c>
      <c r="AP151" s="45">
        <f t="shared" si="82"/>
        <v>3.3588363175529432</v>
      </c>
      <c r="AQ151" s="45" t="e">
        <f t="shared" si="82"/>
        <v>#DIV/0!</v>
      </c>
      <c r="AR151" s="48">
        <f>AVERAGE(AL151:AP151)</f>
        <v>8.9300524896700981</v>
      </c>
      <c r="AS151" s="48">
        <f>MEDIAN(AL151:AP151)</f>
        <v>7.007980660283744</v>
      </c>
      <c r="AT151" s="114">
        <f>AVERAGE(V151,AD151)</f>
        <v>12.7</v>
      </c>
      <c r="AU151" s="114">
        <f>AVERAGE(W151,AE151)</f>
        <v>47.050000000000004</v>
      </c>
      <c r="AV151" s="48">
        <f t="shared" si="83"/>
        <v>3.6769552621700523</v>
      </c>
      <c r="AW151" s="48">
        <f t="shared" si="83"/>
        <v>40.8000612744638</v>
      </c>
      <c r="BF151" s="119"/>
      <c r="BG151" s="119"/>
    </row>
    <row r="152" spans="1:59" ht="84" customHeight="1" x14ac:dyDescent="0.25">
      <c r="A152" s="5" t="s">
        <v>2005</v>
      </c>
      <c r="B152" s="5" t="s">
        <v>1975</v>
      </c>
      <c r="C152" s="5" t="s">
        <v>2114</v>
      </c>
      <c r="D152" s="5" t="s">
        <v>2115</v>
      </c>
      <c r="E152" s="1" t="s">
        <v>328</v>
      </c>
      <c r="F152" s="1" t="s">
        <v>351</v>
      </c>
      <c r="G152" s="4">
        <v>455.35299500000002</v>
      </c>
      <c r="H152" s="4">
        <v>259.35299500000002</v>
      </c>
      <c r="I152" t="s">
        <v>532</v>
      </c>
      <c r="J152" t="s">
        <v>948</v>
      </c>
      <c r="K152" s="1" t="s">
        <v>948</v>
      </c>
      <c r="L152" s="32">
        <v>0.654129191</v>
      </c>
      <c r="M152" s="32">
        <v>-0.232249502</v>
      </c>
      <c r="N152" s="39">
        <f t="shared" si="71"/>
        <v>0.2109398445</v>
      </c>
      <c r="O152" s="48">
        <f t="shared" si="72"/>
        <v>0.62676438451956895</v>
      </c>
      <c r="P152" s="53">
        <v>116.05325346872877</v>
      </c>
      <c r="Q152" s="53">
        <v>81.293432228175661</v>
      </c>
      <c r="R152" s="53">
        <v>97.578324247174706</v>
      </c>
      <c r="S152" s="53">
        <v>109.48314186106364</v>
      </c>
      <c r="T152" s="53">
        <v>95.388287044619673</v>
      </c>
      <c r="U152" s="54">
        <v>100</v>
      </c>
      <c r="V152" s="45">
        <v>69.8</v>
      </c>
      <c r="W152" s="45">
        <v>94</v>
      </c>
      <c r="X152" s="53">
        <v>91.002657920036185</v>
      </c>
      <c r="Y152" s="53">
        <v>100.63903183848895</v>
      </c>
      <c r="Z152" s="53">
        <v>106.15845727534921</v>
      </c>
      <c r="AA152" s="53">
        <v>93.581405870044662</v>
      </c>
      <c r="AB152" s="53">
        <v>91.409828648984899</v>
      </c>
      <c r="AD152" s="54">
        <v>59.3</v>
      </c>
      <c r="AE152" s="54">
        <v>91.6</v>
      </c>
      <c r="AF152" s="41">
        <f t="shared" si="81"/>
        <v>103.52795569438248</v>
      </c>
      <c r="AG152" s="41">
        <f t="shared" si="81"/>
        <v>90.966232033332304</v>
      </c>
      <c r="AH152" s="41">
        <f t="shared" si="81"/>
        <v>101.86839076126196</v>
      </c>
      <c r="AI152" s="41">
        <f t="shared" si="81"/>
        <v>101.53227386555415</v>
      </c>
      <c r="AJ152" s="41">
        <f t="shared" si="81"/>
        <v>93.399057846802293</v>
      </c>
      <c r="AK152" s="41">
        <f t="shared" si="81"/>
        <v>100</v>
      </c>
      <c r="AL152" s="45">
        <f t="shared" si="82"/>
        <v>17.713445985241894</v>
      </c>
      <c r="AM152" s="45">
        <f t="shared" si="82"/>
        <v>13.679404670572303</v>
      </c>
      <c r="AN152" s="45">
        <f t="shared" si="82"/>
        <v>6.0670702477048559</v>
      </c>
      <c r="AO152" s="45">
        <f t="shared" si="82"/>
        <v>11.244225351887707</v>
      </c>
      <c r="AP152" s="45">
        <f t="shared" si="82"/>
        <v>2.8131949102219016</v>
      </c>
      <c r="AQ152" s="45" t="e">
        <f t="shared" si="82"/>
        <v>#DIV/0!</v>
      </c>
      <c r="AR152" s="48">
        <f>AVERAGE(AL152:AP152)</f>
        <v>10.303468233125733</v>
      </c>
      <c r="AS152" s="48">
        <f>MEDIAN(AL152:AP152)</f>
        <v>11.244225351887707</v>
      </c>
      <c r="AT152" s="114">
        <f t="shared" ref="AT152:AT154" si="84">AVERAGE(V152,AD152)</f>
        <v>64.55</v>
      </c>
      <c r="AU152" s="114">
        <f t="shared" ref="AU152:AU154" si="85">AVERAGE(W152,AE152)</f>
        <v>92.8</v>
      </c>
      <c r="AV152" s="48">
        <f t="shared" si="83"/>
        <v>7.4246212024587486</v>
      </c>
      <c r="AW152" s="48">
        <f t="shared" si="83"/>
        <v>1.697056274847718</v>
      </c>
      <c r="BF152" s="119"/>
      <c r="BG152" s="119"/>
    </row>
    <row r="153" spans="1:59" ht="84" customHeight="1" x14ac:dyDescent="0.35">
      <c r="A153" s="5" t="s">
        <v>2005</v>
      </c>
      <c r="B153" s="5" t="s">
        <v>1978</v>
      </c>
      <c r="C153" s="5" t="s">
        <v>2116</v>
      </c>
      <c r="D153" s="5" t="s">
        <v>2117</v>
      </c>
      <c r="E153" s="1" t="s">
        <v>338</v>
      </c>
      <c r="G153" s="4">
        <v>460.57456999999999</v>
      </c>
      <c r="H153" s="4">
        <v>460.57456999999999</v>
      </c>
      <c r="I153" t="s">
        <v>533</v>
      </c>
      <c r="J153" s="10" t="s">
        <v>949</v>
      </c>
      <c r="K153" s="10" t="s">
        <v>949</v>
      </c>
      <c r="L153" s="32">
        <v>1.010926931</v>
      </c>
      <c r="M153" s="32">
        <v>-3.31785E-2</v>
      </c>
      <c r="N153" s="39">
        <f t="shared" si="71"/>
        <v>0.48887421549999999</v>
      </c>
      <c r="O153" s="48">
        <f t="shared" si="72"/>
        <v>0.73829403053380283</v>
      </c>
      <c r="P153" s="57">
        <v>6.214464540583541</v>
      </c>
      <c r="Q153" s="53">
        <v>66.412410210814471</v>
      </c>
      <c r="R153" s="53">
        <v>85.111958632630618</v>
      </c>
      <c r="S153" s="53">
        <v>107.18079505837758</v>
      </c>
      <c r="T153" s="53">
        <v>89.155104237347629</v>
      </c>
      <c r="U153" s="54">
        <v>100</v>
      </c>
      <c r="V153" s="45">
        <v>9.1</v>
      </c>
      <c r="W153" s="45">
        <v>21.2</v>
      </c>
      <c r="X153" s="57">
        <v>4.9991517276480257</v>
      </c>
      <c r="Y153" s="53">
        <v>110.0039586043092</v>
      </c>
      <c r="Z153" s="53">
        <v>94.531470904258313</v>
      </c>
      <c r="AA153" s="53">
        <v>88.333427585816892</v>
      </c>
      <c r="AB153" s="53">
        <v>102.04150879375673</v>
      </c>
      <c r="AD153" s="54">
        <v>12.3</v>
      </c>
      <c r="AE153" s="54">
        <v>21.8</v>
      </c>
      <c r="AF153" s="41">
        <f t="shared" si="81"/>
        <v>5.6068081341157834</v>
      </c>
      <c r="AG153" s="41">
        <f t="shared" si="81"/>
        <v>88.208184407561845</v>
      </c>
      <c r="AH153" s="41">
        <f t="shared" si="81"/>
        <v>89.821714768444465</v>
      </c>
      <c r="AI153" s="41">
        <f t="shared" si="81"/>
        <v>97.757111322097245</v>
      </c>
      <c r="AJ153" s="41">
        <f t="shared" si="81"/>
        <v>95.598306515552181</v>
      </c>
      <c r="AK153" s="41">
        <f t="shared" si="81"/>
        <v>100</v>
      </c>
      <c r="AL153" s="45">
        <f t="shared" si="82"/>
        <v>0.85935593128960064</v>
      </c>
      <c r="AM153" s="45">
        <f t="shared" si="82"/>
        <v>30.823879471461638</v>
      </c>
      <c r="AN153" s="45">
        <f t="shared" si="82"/>
        <v>6.6606010027378444</v>
      </c>
      <c r="AO153" s="45">
        <f t="shared" si="82"/>
        <v>13.327101347362426</v>
      </c>
      <c r="AP153" s="45">
        <f t="shared" si="82"/>
        <v>9.1120640469501009</v>
      </c>
      <c r="AQ153" s="45" t="e">
        <f t="shared" si="82"/>
        <v>#DIV/0!</v>
      </c>
      <c r="AR153" s="48">
        <f>AVERAGE(AL153:AP153)</f>
        <v>12.15660035996032</v>
      </c>
      <c r="AS153" s="48">
        <f>MEDIAN(AL153:AP153)</f>
        <v>9.1120640469501009</v>
      </c>
      <c r="AT153" s="114">
        <f t="shared" si="84"/>
        <v>10.7</v>
      </c>
      <c r="AU153" s="114">
        <f t="shared" si="85"/>
        <v>21.5</v>
      </c>
      <c r="AV153" s="48">
        <f t="shared" si="83"/>
        <v>2.2627416997969658</v>
      </c>
      <c r="AW153" s="48">
        <f t="shared" si="83"/>
        <v>0.42426406871192951</v>
      </c>
      <c r="BF153" s="119"/>
      <c r="BG153" s="119"/>
    </row>
    <row r="154" spans="1:59" ht="84" customHeight="1" x14ac:dyDescent="0.25">
      <c r="A154" s="5" t="s">
        <v>2005</v>
      </c>
      <c r="B154" s="5" t="s">
        <v>1981</v>
      </c>
      <c r="C154" s="5" t="s">
        <v>256</v>
      </c>
      <c r="D154" s="5" t="s">
        <v>2118</v>
      </c>
      <c r="E154" s="1" t="s">
        <v>328</v>
      </c>
      <c r="F154" s="1" t="s">
        <v>784</v>
      </c>
      <c r="G154" s="4">
        <v>414.77598899999998</v>
      </c>
      <c r="H154" s="4">
        <v>378.315989</v>
      </c>
      <c r="I154" t="s">
        <v>534</v>
      </c>
      <c r="J154" t="s">
        <v>950</v>
      </c>
      <c r="K154" s="1" t="s">
        <v>950</v>
      </c>
      <c r="L154" s="32">
        <v>0.89199435100000002</v>
      </c>
      <c r="M154" s="32">
        <v>-3.6164565359999998</v>
      </c>
      <c r="N154" s="39">
        <f t="shared" si="71"/>
        <v>-1.3622310924999999</v>
      </c>
      <c r="O154" s="48">
        <f t="shared" si="72"/>
        <v>3.187956194844205</v>
      </c>
      <c r="P154" s="53">
        <v>100.94761225110554</v>
      </c>
      <c r="Q154" s="53">
        <v>88.537401436626965</v>
      </c>
      <c r="R154" s="53">
        <v>97.241395446781624</v>
      </c>
      <c r="S154" s="53">
        <v>95.893680245209296</v>
      </c>
      <c r="T154" s="53">
        <v>95.332132244554145</v>
      </c>
      <c r="U154" s="54">
        <v>100</v>
      </c>
      <c r="V154" s="45">
        <v>64.7</v>
      </c>
      <c r="W154" s="45">
        <v>93.4</v>
      </c>
      <c r="X154" s="65">
        <v>23.140869761918228</v>
      </c>
      <c r="Y154" s="53">
        <v>89.419216196346767</v>
      </c>
      <c r="Z154" s="53">
        <v>90.550245998982078</v>
      </c>
      <c r="AA154" s="53">
        <v>79.330430356839898</v>
      </c>
      <c r="AB154" s="53">
        <v>99.100831306904951</v>
      </c>
      <c r="AD154" s="54">
        <v>12.8</v>
      </c>
      <c r="AE154" s="54">
        <v>49.5</v>
      </c>
      <c r="AF154" s="41">
        <f t="shared" si="81"/>
        <v>62.044241006511882</v>
      </c>
      <c r="AG154" s="41">
        <f t="shared" si="81"/>
        <v>88.978308816486873</v>
      </c>
      <c r="AH154" s="41">
        <f t="shared" si="81"/>
        <v>93.895820722881851</v>
      </c>
      <c r="AI154" s="41">
        <f t="shared" si="81"/>
        <v>87.612055301024597</v>
      </c>
      <c r="AJ154" s="41">
        <f t="shared" si="81"/>
        <v>97.216481775729548</v>
      </c>
      <c r="AK154" s="41">
        <f t="shared" si="81"/>
        <v>100</v>
      </c>
      <c r="AL154" s="45">
        <f t="shared" si="82"/>
        <v>55.017675236139837</v>
      </c>
      <c r="AM154" s="45">
        <f t="shared" si="82"/>
        <v>0.6235371963482581</v>
      </c>
      <c r="AN154" s="45">
        <f t="shared" si="82"/>
        <v>4.7313571484716821</v>
      </c>
      <c r="AO154" s="45">
        <f t="shared" si="82"/>
        <v>11.711986314553329</v>
      </c>
      <c r="AP154" s="45">
        <f t="shared" si="82"/>
        <v>2.6648726632396378</v>
      </c>
      <c r="AQ154" s="45" t="e">
        <f t="shared" si="82"/>
        <v>#DIV/0!</v>
      </c>
      <c r="AR154" s="48">
        <f>AVERAGE(AL154:AP154)</f>
        <v>14.949885711750548</v>
      </c>
      <c r="AS154" s="48">
        <f>MEDIAN(AL154:AP154)</f>
        <v>4.7313571484716821</v>
      </c>
      <c r="AT154" s="114">
        <f t="shared" si="84"/>
        <v>38.75</v>
      </c>
      <c r="AU154" s="114">
        <f t="shared" si="85"/>
        <v>71.45</v>
      </c>
      <c r="AV154" s="48">
        <f t="shared" si="83"/>
        <v>36.698841943581819</v>
      </c>
      <c r="AW154" s="48">
        <f t="shared" si="83"/>
        <v>31.04198769408946</v>
      </c>
      <c r="BF154" s="119"/>
      <c r="BG154" s="119"/>
    </row>
    <row r="155" spans="1:59" ht="84" customHeight="1" x14ac:dyDescent="0.25">
      <c r="A155" s="5" t="s">
        <v>2005</v>
      </c>
      <c r="B155" s="5" t="s">
        <v>1984</v>
      </c>
      <c r="C155" s="5" t="s">
        <v>2119</v>
      </c>
      <c r="D155" s="5" t="s">
        <v>2120</v>
      </c>
      <c r="E155" s="1" t="s">
        <v>328</v>
      </c>
      <c r="F155" s="1" t="s">
        <v>361</v>
      </c>
      <c r="G155" s="4">
        <v>337.34609999999998</v>
      </c>
      <c r="H155" s="4">
        <v>337.34609999999998</v>
      </c>
      <c r="I155" t="s">
        <v>535</v>
      </c>
      <c r="J155" t="s">
        <v>951</v>
      </c>
      <c r="K155" s="1" t="s">
        <v>951</v>
      </c>
      <c r="L155" s="33">
        <v>106.6825243</v>
      </c>
      <c r="M155" s="33">
        <v>106.6688786</v>
      </c>
      <c r="N155" s="41">
        <f t="shared" si="71"/>
        <v>106.67570144999999</v>
      </c>
      <c r="O155" s="48">
        <f t="shared" si="72"/>
        <v>9.6489670040357679E-3</v>
      </c>
      <c r="Q155" s="56"/>
      <c r="U155" s="54">
        <v>100</v>
      </c>
      <c r="AK155" s="41">
        <f t="shared" ref="AK155:AK186" si="86">AVERAGE(U155,AC155)</f>
        <v>100</v>
      </c>
    </row>
    <row r="156" spans="1:59" ht="84" customHeight="1" x14ac:dyDescent="0.35">
      <c r="A156" s="5" t="s">
        <v>2005</v>
      </c>
      <c r="B156" s="5" t="s">
        <v>1986</v>
      </c>
      <c r="C156" s="5" t="s">
        <v>2121</v>
      </c>
      <c r="D156" s="5" t="s">
        <v>2122</v>
      </c>
      <c r="E156" s="1" t="s">
        <v>339</v>
      </c>
      <c r="G156" s="4">
        <v>384.28298999999998</v>
      </c>
      <c r="H156" s="4">
        <v>384.28298999999998</v>
      </c>
      <c r="I156" t="s">
        <v>536</v>
      </c>
      <c r="J156" s="10" t="s">
        <v>952</v>
      </c>
      <c r="K156" s="10" t="s">
        <v>952</v>
      </c>
      <c r="L156" s="33">
        <v>113.40221510000001</v>
      </c>
      <c r="M156" s="33">
        <v>75.61380226</v>
      </c>
      <c r="N156" s="41">
        <f t="shared" si="71"/>
        <v>94.508008680000003</v>
      </c>
      <c r="O156" s="48">
        <f t="shared" si="72"/>
        <v>26.720442969440846</v>
      </c>
      <c r="Q156" s="56"/>
      <c r="U156" s="54">
        <v>100</v>
      </c>
      <c r="AK156" s="41">
        <f t="shared" si="86"/>
        <v>100</v>
      </c>
      <c r="BF156" s="119"/>
      <c r="BG156" s="119"/>
    </row>
    <row r="157" spans="1:59" ht="84" customHeight="1" x14ac:dyDescent="0.35">
      <c r="A157" s="5" t="s">
        <v>2005</v>
      </c>
      <c r="B157" s="5" t="s">
        <v>1989</v>
      </c>
      <c r="C157" s="5" t="s">
        <v>257</v>
      </c>
      <c r="D157" s="5" t="s">
        <v>2123</v>
      </c>
      <c r="E157" s="1" t="s">
        <v>325</v>
      </c>
      <c r="G157" s="4">
        <v>410.495991</v>
      </c>
      <c r="H157" s="4">
        <v>410.495991</v>
      </c>
      <c r="I157" t="s">
        <v>537</v>
      </c>
      <c r="J157" s="10" t="s">
        <v>953</v>
      </c>
      <c r="K157" s="16" t="s">
        <v>953</v>
      </c>
      <c r="L157" s="33">
        <v>111.4992938</v>
      </c>
      <c r="M157" s="33">
        <v>181.32050430000001</v>
      </c>
      <c r="N157" s="41">
        <f t="shared" si="71"/>
        <v>146.40989905000001</v>
      </c>
      <c r="O157" s="48">
        <f t="shared" si="72"/>
        <v>49.371051415203425</v>
      </c>
      <c r="Q157" s="56"/>
      <c r="U157" s="54">
        <v>100</v>
      </c>
      <c r="AK157" s="41">
        <f t="shared" si="86"/>
        <v>100</v>
      </c>
      <c r="BF157" s="119"/>
      <c r="BG157" s="119"/>
    </row>
    <row r="158" spans="1:59" ht="84" customHeight="1" x14ac:dyDescent="0.35">
      <c r="A158" s="5" t="s">
        <v>2005</v>
      </c>
      <c r="B158" s="5" t="s">
        <v>1992</v>
      </c>
      <c r="C158" s="5" t="s">
        <v>258</v>
      </c>
      <c r="D158" s="5" t="s">
        <v>2124</v>
      </c>
      <c r="E158" s="1" t="s">
        <v>325</v>
      </c>
      <c r="G158" s="4">
        <v>351.192993</v>
      </c>
      <c r="H158" s="4">
        <v>351.192993</v>
      </c>
      <c r="I158" t="s">
        <v>538</v>
      </c>
      <c r="J158" s="10" t="s">
        <v>954</v>
      </c>
      <c r="K158" s="12" t="s">
        <v>954</v>
      </c>
      <c r="L158" s="33">
        <v>123.27361929999999</v>
      </c>
      <c r="M158" s="33">
        <v>119.6084937</v>
      </c>
      <c r="N158" s="41">
        <f t="shared" si="71"/>
        <v>121.4410565</v>
      </c>
      <c r="O158" s="48">
        <f t="shared" si="72"/>
        <v>2.5916351656604109</v>
      </c>
      <c r="Q158" s="56"/>
      <c r="U158" s="54">
        <v>100</v>
      </c>
      <c r="AK158" s="41">
        <f t="shared" si="86"/>
        <v>100</v>
      </c>
      <c r="BF158" s="119"/>
      <c r="BG158" s="119"/>
    </row>
    <row r="159" spans="1:59" ht="84" customHeight="1" x14ac:dyDescent="0.35">
      <c r="A159" s="5" t="s">
        <v>2005</v>
      </c>
      <c r="B159" s="5" t="s">
        <v>1994</v>
      </c>
      <c r="C159" s="5" t="s">
        <v>259</v>
      </c>
      <c r="D159" s="5" t="s">
        <v>2125</v>
      </c>
      <c r="E159" s="1" t="s">
        <v>325</v>
      </c>
      <c r="F159" s="7"/>
      <c r="G159" s="4">
        <v>306.36899399999902</v>
      </c>
      <c r="H159" s="4">
        <v>306.36899399999902</v>
      </c>
      <c r="I159" t="s">
        <v>539</v>
      </c>
      <c r="J159" s="10" t="s">
        <v>955</v>
      </c>
      <c r="K159" s="10" t="s">
        <v>955</v>
      </c>
      <c r="L159" s="32">
        <v>1.2487920910000001</v>
      </c>
      <c r="M159" s="32">
        <v>14.89714665</v>
      </c>
      <c r="N159" s="39">
        <f t="shared" si="71"/>
        <v>8.0729693704999992</v>
      </c>
      <c r="O159" s="48">
        <f t="shared" si="72"/>
        <v>9.6508440607072323</v>
      </c>
      <c r="P159" s="57">
        <v>-5.0726502725847586</v>
      </c>
      <c r="Q159" s="53">
        <v>111.95395306394627</v>
      </c>
      <c r="R159" s="53">
        <v>97.129085846650597</v>
      </c>
      <c r="S159" s="53">
        <v>114.31245466669786</v>
      </c>
      <c r="T159" s="53">
        <v>86.122745033809863</v>
      </c>
      <c r="U159" s="54">
        <v>100</v>
      </c>
      <c r="V159" s="45">
        <v>11.6</v>
      </c>
      <c r="W159" s="45">
        <v>18.2</v>
      </c>
      <c r="X159" s="53">
        <v>39.291975343550298</v>
      </c>
      <c r="Y159" s="53">
        <v>88.107221625289824</v>
      </c>
      <c r="Z159" s="53">
        <v>69.558332862070912</v>
      </c>
      <c r="AA159" s="53">
        <v>92.26941129898772</v>
      </c>
      <c r="AB159" s="53">
        <v>108.82768760956851</v>
      </c>
      <c r="AD159" s="54">
        <v>16.7</v>
      </c>
      <c r="AE159" s="54">
        <v>100</v>
      </c>
      <c r="AF159" s="41">
        <f>AVERAGE(P159,X159)</f>
        <v>17.109662535482769</v>
      </c>
      <c r="AG159" s="41">
        <f>AVERAGE(Q159,Y159)</f>
        <v>100.03058734461806</v>
      </c>
      <c r="AH159" s="41">
        <f>AVERAGE(R159,Z159)</f>
        <v>83.343709354360755</v>
      </c>
      <c r="AI159" s="41">
        <f>AVERAGE(S159,AA159)</f>
        <v>103.29093298284279</v>
      </c>
      <c r="AJ159" s="41">
        <f>AVERAGE(T159,AB159)</f>
        <v>97.475216321689189</v>
      </c>
      <c r="AK159" s="41">
        <f t="shared" si="86"/>
        <v>100</v>
      </c>
      <c r="AL159" s="45">
        <f t="shared" ref="AL159:AQ159" si="87">STDEV(P159,X159)</f>
        <v>31.370527617971511</v>
      </c>
      <c r="AM159" s="45">
        <f t="shared" si="87"/>
        <v>16.862185509408413</v>
      </c>
      <c r="AN159" s="45">
        <f t="shared" si="87"/>
        <v>19.49546639781553</v>
      </c>
      <c r="AO159" s="45">
        <f t="shared" si="87"/>
        <v>15.586785443297037</v>
      </c>
      <c r="AP159" s="45">
        <f t="shared" si="87"/>
        <v>16.05481886177008</v>
      </c>
      <c r="AQ159" s="45" t="e">
        <f t="shared" si="87"/>
        <v>#DIV/0!</v>
      </c>
      <c r="AR159" s="48">
        <f>AVERAGE(AL159:AP159)</f>
        <v>19.873956766052515</v>
      </c>
      <c r="AS159" s="48">
        <f>MEDIAN(AL159:AP159)</f>
        <v>16.862185509408413</v>
      </c>
      <c r="AT159" s="114">
        <f>AVERAGE(V159,AD159)</f>
        <v>14.149999999999999</v>
      </c>
      <c r="AU159" s="114">
        <f>AVERAGE(W159,AE159)</f>
        <v>59.1</v>
      </c>
      <c r="AV159" s="48">
        <f>STDEV(V159,AD159)</f>
        <v>3.6062445840513995</v>
      </c>
      <c r="AW159" s="48">
        <f>STDEV(W159,AE159)</f>
        <v>57.841334701059587</v>
      </c>
      <c r="BF159" s="119"/>
      <c r="BG159" s="119"/>
    </row>
    <row r="160" spans="1:59" ht="84" customHeight="1" x14ac:dyDescent="0.35">
      <c r="A160" s="5" t="s">
        <v>2005</v>
      </c>
      <c r="B160" s="5" t="s">
        <v>1997</v>
      </c>
      <c r="C160" s="5" t="s">
        <v>260</v>
      </c>
      <c r="D160" s="5" t="s">
        <v>2126</v>
      </c>
      <c r="E160" s="1" t="s">
        <v>325</v>
      </c>
      <c r="G160" s="4">
        <v>394.92099100000001</v>
      </c>
      <c r="H160" s="4">
        <v>394.92099100000001</v>
      </c>
      <c r="I160" t="s">
        <v>540</v>
      </c>
      <c r="J160" s="10" t="s">
        <v>956</v>
      </c>
      <c r="K160" s="16" t="s">
        <v>956</v>
      </c>
      <c r="L160" s="33">
        <v>126.1874675</v>
      </c>
      <c r="M160" s="33">
        <v>116.4233577</v>
      </c>
      <c r="N160" s="41">
        <f t="shared" si="71"/>
        <v>121.3054126</v>
      </c>
      <c r="O160" s="48">
        <f t="shared" si="72"/>
        <v>6.9042682518300245</v>
      </c>
      <c r="Q160" s="56"/>
      <c r="U160" s="54">
        <v>100</v>
      </c>
      <c r="AK160" s="41">
        <f t="shared" si="86"/>
        <v>100</v>
      </c>
      <c r="BF160" s="119"/>
      <c r="BG160" s="119"/>
    </row>
    <row r="161" spans="1:59" ht="84" customHeight="1" x14ac:dyDescent="0.35">
      <c r="A161" s="5" t="s">
        <v>2005</v>
      </c>
      <c r="B161" s="5" t="s">
        <v>1999</v>
      </c>
      <c r="C161" s="5" t="s">
        <v>2127</v>
      </c>
      <c r="D161" s="5" t="s">
        <v>2128</v>
      </c>
      <c r="E161" s="1" t="s">
        <v>325</v>
      </c>
      <c r="G161" s="4">
        <v>370.78969999999998</v>
      </c>
      <c r="H161" s="4">
        <v>370.78969999999998</v>
      </c>
      <c r="I161" t="s">
        <v>541</v>
      </c>
      <c r="J161" s="10" t="s">
        <v>957</v>
      </c>
      <c r="K161" s="10" t="s">
        <v>957</v>
      </c>
      <c r="L161" s="33">
        <v>108.2881142</v>
      </c>
      <c r="M161" s="33">
        <v>201.42667549999999</v>
      </c>
      <c r="N161" s="41">
        <f t="shared" si="71"/>
        <v>154.85739484999999</v>
      </c>
      <c r="O161" s="48">
        <f t="shared" si="72"/>
        <v>65.858908285188917</v>
      </c>
      <c r="Q161" s="56"/>
      <c r="U161" s="54">
        <v>100</v>
      </c>
      <c r="AK161" s="41">
        <f t="shared" si="86"/>
        <v>100</v>
      </c>
    </row>
    <row r="162" spans="1:59" ht="84" customHeight="1" x14ac:dyDescent="0.25">
      <c r="A162" s="5" t="s">
        <v>2005</v>
      </c>
      <c r="B162" s="5" t="s">
        <v>2002</v>
      </c>
      <c r="C162" s="5" t="s">
        <v>2129</v>
      </c>
      <c r="D162" s="5" t="s">
        <v>2130</v>
      </c>
      <c r="E162" s="1" t="s">
        <v>328</v>
      </c>
      <c r="F162" s="1" t="s">
        <v>367</v>
      </c>
      <c r="G162" s="4">
        <v>725.4990600000001</v>
      </c>
      <c r="H162" s="4">
        <v>581.57406000000003</v>
      </c>
      <c r="I162" t="s">
        <v>542</v>
      </c>
      <c r="J162" t="s">
        <v>958</v>
      </c>
      <c r="K162" s="1" t="s">
        <v>958</v>
      </c>
      <c r="L162" s="33">
        <v>122.7384227</v>
      </c>
      <c r="M162" s="33">
        <v>115.6270737</v>
      </c>
      <c r="N162" s="41">
        <f t="shared" si="71"/>
        <v>119.18274819999999</v>
      </c>
      <c r="O162" s="48">
        <f t="shared" si="72"/>
        <v>5.0284831012841762</v>
      </c>
      <c r="Q162" s="56"/>
      <c r="U162" s="54">
        <v>100</v>
      </c>
      <c r="AK162" s="41">
        <f t="shared" si="86"/>
        <v>100</v>
      </c>
      <c r="BF162" s="119"/>
      <c r="BG162" s="119"/>
    </row>
    <row r="163" spans="1:59" ht="84" customHeight="1" x14ac:dyDescent="0.35">
      <c r="A163" s="5" t="s">
        <v>2131</v>
      </c>
      <c r="B163" s="5" t="s">
        <v>1776</v>
      </c>
      <c r="C163" s="5" t="s">
        <v>2132</v>
      </c>
      <c r="D163" s="5" t="s">
        <v>2133</v>
      </c>
      <c r="E163" s="1" t="s">
        <v>338</v>
      </c>
      <c r="G163" s="4">
        <v>424.51105999999999</v>
      </c>
      <c r="H163" s="4">
        <v>424.51105999999999</v>
      </c>
      <c r="I163" t="s">
        <v>543</v>
      </c>
      <c r="J163" s="10" t="s">
        <v>959</v>
      </c>
      <c r="K163" s="10" t="s">
        <v>959</v>
      </c>
      <c r="L163" s="32">
        <v>0.83875951900000001</v>
      </c>
      <c r="M163" s="32">
        <v>2.3051131599999999</v>
      </c>
      <c r="N163" s="39">
        <f t="shared" si="71"/>
        <v>1.5719363394999999</v>
      </c>
      <c r="O163" s="47">
        <f t="shared" si="72"/>
        <v>1.0368686031686842</v>
      </c>
      <c r="P163" s="53">
        <v>94.939048644095564</v>
      </c>
      <c r="Q163" s="53">
        <v>93.422869042326667</v>
      </c>
      <c r="R163" s="53">
        <v>90.895903039378538</v>
      </c>
      <c r="S163" s="53">
        <v>112.12241746414281</v>
      </c>
      <c r="T163" s="53">
        <v>86.403519034137432</v>
      </c>
      <c r="U163" s="54">
        <v>100</v>
      </c>
      <c r="V163" s="45">
        <v>61.9</v>
      </c>
      <c r="W163" s="45">
        <v>92.8</v>
      </c>
      <c r="X163" s="53">
        <v>108.4205168806198</v>
      </c>
      <c r="Y163" s="53">
        <v>121.6309449754001</v>
      </c>
      <c r="Z163" s="53">
        <v>110.2301645648363</v>
      </c>
      <c r="AA163" s="53">
        <v>98.286489849007523</v>
      </c>
      <c r="AB163" s="53">
        <v>116.24724311485608</v>
      </c>
      <c r="AD163" s="54">
        <v>66.7</v>
      </c>
      <c r="AE163" s="54">
        <v>94.5</v>
      </c>
      <c r="AF163" s="41">
        <f t="shared" ref="AF163:AJ167" si="88">AVERAGE(P163,X163)</f>
        <v>101.67978276235769</v>
      </c>
      <c r="AG163" s="41">
        <f t="shared" si="88"/>
        <v>107.52690700886339</v>
      </c>
      <c r="AH163" s="41">
        <f t="shared" si="88"/>
        <v>100.56303380210741</v>
      </c>
      <c r="AI163" s="41">
        <f t="shared" si="88"/>
        <v>105.20445365657517</v>
      </c>
      <c r="AJ163" s="41">
        <f t="shared" si="88"/>
        <v>101.32538107449676</v>
      </c>
      <c r="AK163" s="41">
        <f t="shared" si="86"/>
        <v>100</v>
      </c>
      <c r="AL163" s="45">
        <f t="shared" ref="AL163:AQ167" si="89">STDEV(P163,X163)</f>
        <v>9.5328376103973351</v>
      </c>
      <c r="AM163" s="45">
        <f t="shared" si="89"/>
        <v>19.946121776501275</v>
      </c>
      <c r="AN163" s="45">
        <f t="shared" si="89"/>
        <v>13.671387433885346</v>
      </c>
      <c r="AO163" s="45">
        <f t="shared" si="89"/>
        <v>9.78347824066838</v>
      </c>
      <c r="AP163" s="45">
        <f t="shared" si="89"/>
        <v>21.102699673336442</v>
      </c>
      <c r="AQ163" s="45" t="e">
        <f t="shared" si="89"/>
        <v>#DIV/0!</v>
      </c>
      <c r="AR163" s="48">
        <f>AVERAGE(AL163:AP163)</f>
        <v>14.807304946957753</v>
      </c>
      <c r="AS163" s="48">
        <f>MEDIAN(AL163:AP163)</f>
        <v>13.671387433885346</v>
      </c>
      <c r="AT163" s="114">
        <f t="shared" ref="AT163:AT167" si="90">AVERAGE(V163,AD163)</f>
        <v>64.3</v>
      </c>
      <c r="AU163" s="114">
        <f t="shared" ref="AU163:AU167" si="91">AVERAGE(W163,AE163)</f>
        <v>93.65</v>
      </c>
      <c r="AV163" s="48">
        <f t="shared" ref="AV163:AW167" si="92">STDEV(V163,AD163)</f>
        <v>3.3941125496954312</v>
      </c>
      <c r="AW163" s="48">
        <f t="shared" si="92"/>
        <v>1.2020815280171329</v>
      </c>
      <c r="BF163" s="119"/>
      <c r="BG163" s="119"/>
    </row>
    <row r="164" spans="1:59" ht="84" customHeight="1" x14ac:dyDescent="0.35">
      <c r="A164" s="5" t="s">
        <v>2131</v>
      </c>
      <c r="B164" s="5" t="s">
        <v>1778</v>
      </c>
      <c r="C164" s="5" t="s">
        <v>2134</v>
      </c>
      <c r="D164" s="5" t="s">
        <v>2135</v>
      </c>
      <c r="E164" s="1" t="s">
        <v>339</v>
      </c>
      <c r="G164" s="4">
        <v>334.38675999999998</v>
      </c>
      <c r="H164" s="4">
        <v>334.38675999999998</v>
      </c>
      <c r="I164" t="s">
        <v>544</v>
      </c>
      <c r="J164" s="10" t="s">
        <v>960</v>
      </c>
      <c r="K164" s="10" t="s">
        <v>960</v>
      </c>
      <c r="L164" s="32">
        <v>9.9723891509999998</v>
      </c>
      <c r="M164" s="32">
        <v>2.724224644</v>
      </c>
      <c r="N164" s="40">
        <f t="shared" si="71"/>
        <v>6.3483068974999997</v>
      </c>
      <c r="O164" s="49">
        <f t="shared" si="72"/>
        <v>5.1252262740553505</v>
      </c>
      <c r="P164" s="53">
        <v>97.303114712585455</v>
      </c>
      <c r="Q164" s="53">
        <v>90.54190934413775</v>
      </c>
      <c r="R164" s="53">
        <v>88.186882755127883</v>
      </c>
      <c r="S164" s="53">
        <v>99.430235502658888</v>
      </c>
      <c r="T164" s="53">
        <v>60.99012408204608</v>
      </c>
      <c r="U164" s="54">
        <v>100</v>
      </c>
      <c r="V164" s="45">
        <v>66.8</v>
      </c>
      <c r="W164" s="45">
        <v>100</v>
      </c>
      <c r="AF164" s="41">
        <f t="shared" si="88"/>
        <v>97.303114712585455</v>
      </c>
      <c r="AG164" s="41">
        <f t="shared" si="88"/>
        <v>90.54190934413775</v>
      </c>
      <c r="AH164" s="41">
        <f t="shared" si="88"/>
        <v>88.186882755127883</v>
      </c>
      <c r="AI164" s="41">
        <f t="shared" si="88"/>
        <v>99.430235502658888</v>
      </c>
      <c r="AJ164" s="41">
        <f t="shared" si="88"/>
        <v>60.99012408204608</v>
      </c>
      <c r="AK164" s="41">
        <f t="shared" si="86"/>
        <v>100</v>
      </c>
      <c r="AL164" s="45" t="e">
        <f t="shared" si="89"/>
        <v>#DIV/0!</v>
      </c>
      <c r="AM164" s="45" t="e">
        <f t="shared" si="89"/>
        <v>#DIV/0!</v>
      </c>
      <c r="AN164" s="45" t="e">
        <f t="shared" si="89"/>
        <v>#DIV/0!</v>
      </c>
      <c r="AO164" s="45" t="e">
        <f t="shared" si="89"/>
        <v>#DIV/0!</v>
      </c>
      <c r="AP164" s="45" t="e">
        <f t="shared" si="89"/>
        <v>#DIV/0!</v>
      </c>
      <c r="AQ164" s="45" t="e">
        <f t="shared" si="89"/>
        <v>#DIV/0!</v>
      </c>
      <c r="AR164" s="48" t="e">
        <f>AVERAGE(AL164:AP164)</f>
        <v>#DIV/0!</v>
      </c>
      <c r="AS164" s="48" t="e">
        <f>MEDIAN(AL164:AP164)</f>
        <v>#DIV/0!</v>
      </c>
      <c r="AT164" s="114">
        <f t="shared" si="90"/>
        <v>66.8</v>
      </c>
      <c r="AU164" s="114">
        <f t="shared" si="91"/>
        <v>100</v>
      </c>
      <c r="AV164" s="48" t="e">
        <f t="shared" si="92"/>
        <v>#DIV/0!</v>
      </c>
      <c r="AW164" s="48" t="e">
        <f t="shared" si="92"/>
        <v>#DIV/0!</v>
      </c>
      <c r="BF164" s="119"/>
      <c r="BG164" s="119"/>
    </row>
    <row r="165" spans="1:59" ht="84" customHeight="1" x14ac:dyDescent="0.35">
      <c r="A165" s="5" t="s">
        <v>2131</v>
      </c>
      <c r="B165" s="5" t="s">
        <v>1781</v>
      </c>
      <c r="C165" s="5" t="s">
        <v>2136</v>
      </c>
      <c r="D165" s="5" t="s">
        <v>2137</v>
      </c>
      <c r="E165" s="1" t="s">
        <v>329</v>
      </c>
      <c r="G165" s="4">
        <v>341.35458</v>
      </c>
      <c r="H165" s="4">
        <v>341.35458</v>
      </c>
      <c r="I165" t="s">
        <v>545</v>
      </c>
      <c r="J165" s="10" t="s">
        <v>961</v>
      </c>
      <c r="K165" s="10" t="s">
        <v>961</v>
      </c>
      <c r="L165" s="32">
        <v>11.48659088</v>
      </c>
      <c r="M165" s="32">
        <v>2.3051131599999999</v>
      </c>
      <c r="N165" s="39">
        <f t="shared" si="71"/>
        <v>6.8958520199999995</v>
      </c>
      <c r="O165" s="49">
        <f t="shared" si="72"/>
        <v>6.4922851571252016</v>
      </c>
      <c r="P165" s="53">
        <v>85.898125833547809</v>
      </c>
      <c r="Q165" s="63">
        <v>106.67540185778796</v>
      </c>
      <c r="R165" s="53">
        <v>97.859098247502288</v>
      </c>
      <c r="S165" s="54">
        <v>88.368937036430424</v>
      </c>
      <c r="T165" s="53">
        <v>124.9818666791455</v>
      </c>
      <c r="U165" s="54">
        <v>100</v>
      </c>
      <c r="V165" s="45">
        <v>61.1</v>
      </c>
      <c r="W165" s="45">
        <v>100</v>
      </c>
      <c r="X165" s="68">
        <v>75.439687835774478</v>
      </c>
      <c r="Y165" s="68">
        <v>91.636034609511967</v>
      </c>
      <c r="Z165" s="68">
        <v>105.0274274727139</v>
      </c>
      <c r="AA165" s="68">
        <v>90.595487191087486</v>
      </c>
      <c r="AB165" s="68">
        <v>83.583102414748609</v>
      </c>
      <c r="AD165" s="54">
        <v>51.3</v>
      </c>
      <c r="AE165" s="54">
        <v>92.2</v>
      </c>
      <c r="AF165" s="41">
        <f t="shared" si="88"/>
        <v>80.668906834661144</v>
      </c>
      <c r="AG165" s="41">
        <f t="shared" si="88"/>
        <v>99.155718233649964</v>
      </c>
      <c r="AH165" s="41">
        <f t="shared" si="88"/>
        <v>101.44326286010809</v>
      </c>
      <c r="AI165" s="41">
        <f t="shared" si="88"/>
        <v>89.482212113758948</v>
      </c>
      <c r="AJ165" s="41">
        <f t="shared" si="88"/>
        <v>104.28248454694705</v>
      </c>
      <c r="AK165" s="41">
        <f t="shared" si="86"/>
        <v>100</v>
      </c>
      <c r="AL165" s="45">
        <f t="shared" si="89"/>
        <v>7.3952324288445812</v>
      </c>
      <c r="AM165" s="45">
        <f t="shared" si="89"/>
        <v>10.634438566010822</v>
      </c>
      <c r="AN165" s="45">
        <f t="shared" si="89"/>
        <v>5.0687742049248374</v>
      </c>
      <c r="AO165" s="45">
        <f t="shared" si="89"/>
        <v>1.5744087130099647</v>
      </c>
      <c r="AP165" s="45">
        <f t="shared" si="89"/>
        <v>29.27334694409836</v>
      </c>
      <c r="AQ165" s="45" t="e">
        <f t="shared" si="89"/>
        <v>#DIV/0!</v>
      </c>
      <c r="AR165" s="48">
        <f>AVERAGE(AL165:AP165)</f>
        <v>10.789240171377713</v>
      </c>
      <c r="AS165" s="48">
        <f>MEDIAN(AL165:AP165)</f>
        <v>7.3952324288445812</v>
      </c>
      <c r="AT165" s="114">
        <f t="shared" si="90"/>
        <v>56.2</v>
      </c>
      <c r="AU165" s="114">
        <f t="shared" si="91"/>
        <v>96.1</v>
      </c>
      <c r="AV165" s="48">
        <f t="shared" si="92"/>
        <v>6.9296464556281689</v>
      </c>
      <c r="AW165" s="48">
        <f t="shared" si="92"/>
        <v>5.5154328932550687</v>
      </c>
    </row>
    <row r="166" spans="1:59" ht="84" customHeight="1" x14ac:dyDescent="0.35">
      <c r="A166" s="5" t="s">
        <v>2131</v>
      </c>
      <c r="B166" s="5" t="s">
        <v>1784</v>
      </c>
      <c r="C166" s="5" t="s">
        <v>2138</v>
      </c>
      <c r="D166" s="5" t="s">
        <v>2139</v>
      </c>
      <c r="E166" s="1" t="s">
        <v>329</v>
      </c>
      <c r="G166" s="4">
        <v>320.37168000000003</v>
      </c>
      <c r="H166" s="4">
        <v>320.37168000000003</v>
      </c>
      <c r="I166" t="s">
        <v>546</v>
      </c>
      <c r="J166" s="10" t="s">
        <v>962</v>
      </c>
      <c r="K166" s="10" t="s">
        <v>962</v>
      </c>
      <c r="L166" s="32">
        <v>-0.69749475800000005</v>
      </c>
      <c r="M166" s="32">
        <v>4.2330259850000003</v>
      </c>
      <c r="N166" s="39">
        <f t="shared" si="71"/>
        <v>1.7677656135000002</v>
      </c>
      <c r="O166" s="49">
        <f t="shared" si="72"/>
        <v>3.4864046521562346</v>
      </c>
      <c r="P166" s="53">
        <v>52.205245794239438</v>
      </c>
      <c r="Q166" s="63">
        <v>127.05959428156952</v>
      </c>
      <c r="R166" s="53">
        <v>113.75090666604271</v>
      </c>
      <c r="S166" s="54">
        <v>100.61068345071247</v>
      </c>
      <c r="T166" s="53">
        <v>105.27153185615012</v>
      </c>
      <c r="U166" s="54">
        <v>100</v>
      </c>
      <c r="V166" s="45">
        <v>26.7</v>
      </c>
      <c r="W166" s="45">
        <v>83.3</v>
      </c>
      <c r="X166" s="68">
        <v>66.120002262059614</v>
      </c>
      <c r="Y166" s="68">
        <v>90.731210767403724</v>
      </c>
      <c r="Z166" s="68">
        <v>74.896793530509527</v>
      </c>
      <c r="AA166" s="68">
        <v>90.550245998982078</v>
      </c>
      <c r="AB166" s="68">
        <v>74.625346377877065</v>
      </c>
      <c r="AD166" s="54">
        <v>43.7</v>
      </c>
      <c r="AE166" s="54">
        <v>92.9</v>
      </c>
      <c r="AF166" s="41">
        <f t="shared" si="88"/>
        <v>59.162624028149523</v>
      </c>
      <c r="AG166" s="41">
        <f t="shared" si="88"/>
        <v>108.89540252448663</v>
      </c>
      <c r="AH166" s="41">
        <f t="shared" si="88"/>
        <v>94.323850098276125</v>
      </c>
      <c r="AI166" s="41">
        <f t="shared" si="88"/>
        <v>95.580464724847275</v>
      </c>
      <c r="AJ166" s="41">
        <f t="shared" si="88"/>
        <v>89.948439117013592</v>
      </c>
      <c r="AK166" s="41">
        <f t="shared" si="86"/>
        <v>100</v>
      </c>
      <c r="AL166" s="45">
        <f t="shared" si="89"/>
        <v>9.8392186569550724</v>
      </c>
      <c r="AM166" s="45">
        <f t="shared" si="89"/>
        <v>25.68804633241216</v>
      </c>
      <c r="AN166" s="45">
        <f t="shared" si="89"/>
        <v>27.474006875124743</v>
      </c>
      <c r="AO166" s="45">
        <f t="shared" si="89"/>
        <v>7.1138035438216711</v>
      </c>
      <c r="AP166" s="45">
        <f t="shared" si="89"/>
        <v>21.670125569187565</v>
      </c>
      <c r="AQ166" s="45" t="e">
        <f t="shared" si="89"/>
        <v>#DIV/0!</v>
      </c>
      <c r="AR166" s="48">
        <f>AVERAGE(AL166:AP166)</f>
        <v>18.35704019550024</v>
      </c>
      <c r="AS166" s="48">
        <f>MEDIAN(AL166:AP166)</f>
        <v>21.670125569187565</v>
      </c>
      <c r="AT166" s="114">
        <f t="shared" si="90"/>
        <v>35.200000000000003</v>
      </c>
      <c r="AU166" s="114">
        <f t="shared" si="91"/>
        <v>88.1</v>
      </c>
      <c r="AV166" s="48">
        <f t="shared" si="92"/>
        <v>12.020815280171307</v>
      </c>
      <c r="AW166" s="48">
        <f t="shared" si="92"/>
        <v>6.7882250993908624</v>
      </c>
      <c r="BF166" s="119"/>
      <c r="BG166" s="119"/>
    </row>
    <row r="167" spans="1:59" ht="84" customHeight="1" x14ac:dyDescent="0.35">
      <c r="A167" s="5" t="s">
        <v>2131</v>
      </c>
      <c r="B167" s="5" t="s">
        <v>1787</v>
      </c>
      <c r="C167" s="5" t="s">
        <v>2140</v>
      </c>
      <c r="D167" s="5" t="s">
        <v>2141</v>
      </c>
      <c r="E167" s="1" t="s">
        <v>326</v>
      </c>
      <c r="G167" s="4">
        <v>333.79108000000002</v>
      </c>
      <c r="H167" s="4">
        <v>333.79108000000002</v>
      </c>
      <c r="I167" t="s">
        <v>547</v>
      </c>
      <c r="J167" s="10" t="s">
        <v>963</v>
      </c>
      <c r="K167" s="10" t="s">
        <v>963</v>
      </c>
      <c r="L167" s="32">
        <v>0.73281094800000002</v>
      </c>
      <c r="M167" s="32">
        <v>1.6345347859999999</v>
      </c>
      <c r="N167" s="39">
        <f t="shared" si="71"/>
        <v>1.1836728669999999</v>
      </c>
      <c r="O167" s="49">
        <f t="shared" si="72"/>
        <v>0.63761504060736018</v>
      </c>
      <c r="P167" s="53">
        <v>114.14399026650131</v>
      </c>
      <c r="Q167" s="63">
        <v>90.895903039378538</v>
      </c>
      <c r="R167" s="53">
        <v>91.625915440230244</v>
      </c>
      <c r="S167" s="54">
        <v>102.18301785254687</v>
      </c>
      <c r="T167" s="53">
        <v>103.92381665457779</v>
      </c>
      <c r="U167" s="54">
        <v>100</v>
      </c>
      <c r="V167" s="45">
        <v>68.8</v>
      </c>
      <c r="W167" s="45">
        <v>93.9</v>
      </c>
      <c r="X167" s="68">
        <v>79.37567154894532</v>
      </c>
      <c r="Y167" s="68">
        <v>71.684668891025268</v>
      </c>
      <c r="Z167" s="68">
        <v>101.58909687270258</v>
      </c>
      <c r="AA167" s="68">
        <v>107.56093423061697</v>
      </c>
      <c r="AB167" s="68">
        <v>81.00435446474016</v>
      </c>
      <c r="AD167" s="54">
        <v>55.2</v>
      </c>
      <c r="AE167" s="54">
        <v>92.1</v>
      </c>
      <c r="AF167" s="41">
        <f t="shared" si="88"/>
        <v>96.759830907723313</v>
      </c>
      <c r="AG167" s="41">
        <f t="shared" si="88"/>
        <v>81.290285965201903</v>
      </c>
      <c r="AH167" s="41">
        <f t="shared" si="88"/>
        <v>96.607506156466414</v>
      </c>
      <c r="AI167" s="41">
        <f t="shared" si="88"/>
        <v>104.87197604158192</v>
      </c>
      <c r="AJ167" s="41">
        <f t="shared" si="88"/>
        <v>92.464085559658969</v>
      </c>
      <c r="AK167" s="41">
        <f t="shared" si="86"/>
        <v>100</v>
      </c>
      <c r="AL167" s="45">
        <f t="shared" si="89"/>
        <v>24.584913935639026</v>
      </c>
      <c r="AM167" s="45">
        <f t="shared" si="89"/>
        <v>13.584393941263126</v>
      </c>
      <c r="AN167" s="45">
        <f t="shared" si="89"/>
        <v>7.0450331530930912</v>
      </c>
      <c r="AO167" s="45">
        <f t="shared" si="89"/>
        <v>3.8027611395875622</v>
      </c>
      <c r="AP167" s="45">
        <f t="shared" si="89"/>
        <v>16.206507135582978</v>
      </c>
      <c r="AQ167" s="45" t="e">
        <f t="shared" si="89"/>
        <v>#DIV/0!</v>
      </c>
      <c r="AR167" s="48">
        <f>AVERAGE(AL167:AP167)</f>
        <v>13.044721861033157</v>
      </c>
      <c r="AS167" s="48">
        <f>MEDIAN(AL167:AP167)</f>
        <v>13.584393941263126</v>
      </c>
      <c r="AT167" s="114">
        <f t="shared" si="90"/>
        <v>62</v>
      </c>
      <c r="AU167" s="114">
        <f t="shared" si="91"/>
        <v>93</v>
      </c>
      <c r="AV167" s="48">
        <f t="shared" si="92"/>
        <v>9.6166522241370238</v>
      </c>
      <c r="AW167" s="48">
        <f t="shared" si="92"/>
        <v>1.2727922061357937</v>
      </c>
      <c r="BF167" s="119"/>
      <c r="BG167" s="119"/>
    </row>
    <row r="168" spans="1:59" ht="84" customHeight="1" x14ac:dyDescent="0.35">
      <c r="A168" s="5" t="s">
        <v>2131</v>
      </c>
      <c r="B168" s="5" t="s">
        <v>1790</v>
      </c>
      <c r="C168" s="5" t="s">
        <v>2142</v>
      </c>
      <c r="D168" s="5" t="s">
        <v>2143</v>
      </c>
      <c r="E168" s="1" t="s">
        <v>329</v>
      </c>
      <c r="G168" s="4">
        <v>267.34726999999998</v>
      </c>
      <c r="H168" s="4">
        <v>267.34726999999998</v>
      </c>
      <c r="I168" t="s">
        <v>548</v>
      </c>
      <c r="J168" s="10" t="s">
        <v>964</v>
      </c>
      <c r="K168" s="10" t="s">
        <v>964</v>
      </c>
      <c r="L168" s="33">
        <v>101.7547732</v>
      </c>
      <c r="M168" s="33">
        <v>110.01676449999999</v>
      </c>
      <c r="N168" s="40">
        <f t="shared" si="71"/>
        <v>105.88576885000001</v>
      </c>
      <c r="O168" s="49">
        <f t="shared" si="72"/>
        <v>5.8421100743342524</v>
      </c>
      <c r="Q168" s="56"/>
      <c r="U168" s="54">
        <v>100</v>
      </c>
      <c r="AK168" s="41">
        <f t="shared" si="86"/>
        <v>100</v>
      </c>
      <c r="BF168" s="119"/>
      <c r="BG168" s="119"/>
    </row>
    <row r="169" spans="1:59" ht="84" customHeight="1" x14ac:dyDescent="0.35">
      <c r="A169" s="5" t="s">
        <v>2131</v>
      </c>
      <c r="B169" s="5" t="s">
        <v>1793</v>
      </c>
      <c r="C169" s="5" t="s">
        <v>2144</v>
      </c>
      <c r="D169" s="5" t="s">
        <v>2145</v>
      </c>
      <c r="E169" s="1" t="s">
        <v>329</v>
      </c>
      <c r="F169" s="1" t="s">
        <v>382</v>
      </c>
      <c r="G169" s="4">
        <v>474.91481999999996</v>
      </c>
      <c r="H169" s="4">
        <v>438.45481999999998</v>
      </c>
      <c r="I169" t="s">
        <v>549</v>
      </c>
      <c r="J169" s="10" t="s">
        <v>965</v>
      </c>
      <c r="K169" s="10" t="s">
        <v>965</v>
      </c>
      <c r="L169" s="33">
        <v>96.033550379999994</v>
      </c>
      <c r="M169" s="33">
        <v>153.93964790000001</v>
      </c>
      <c r="N169" s="40">
        <f t="shared" si="71"/>
        <v>124.98659914000001</v>
      </c>
      <c r="O169" s="49">
        <f t="shared" si="72"/>
        <v>40.945794228441493</v>
      </c>
      <c r="Q169" s="56"/>
      <c r="U169" s="54">
        <v>100</v>
      </c>
      <c r="AK169" s="41">
        <f t="shared" si="86"/>
        <v>100</v>
      </c>
    </row>
    <row r="170" spans="1:59" ht="84" customHeight="1" x14ac:dyDescent="0.35">
      <c r="A170" s="5" t="s">
        <v>2131</v>
      </c>
      <c r="B170" s="5" t="s">
        <v>1796</v>
      </c>
      <c r="C170" s="5" t="s">
        <v>261</v>
      </c>
      <c r="D170" s="5" t="s">
        <v>2146</v>
      </c>
      <c r="E170" s="1" t="s">
        <v>325</v>
      </c>
      <c r="G170" s="4">
        <v>384.519992</v>
      </c>
      <c r="H170" s="4">
        <v>384.519992</v>
      </c>
      <c r="I170" t="s">
        <v>550</v>
      </c>
      <c r="J170" s="10" t="s">
        <v>966</v>
      </c>
      <c r="K170" s="10" t="s">
        <v>966</v>
      </c>
      <c r="L170" s="32">
        <v>-0.64452047199999996</v>
      </c>
      <c r="M170" s="32">
        <v>5.4903604359999996</v>
      </c>
      <c r="N170" s="39">
        <f t="shared" si="71"/>
        <v>2.4229199819999998</v>
      </c>
      <c r="O170" s="49">
        <f t="shared" si="72"/>
        <v>4.3380158918186833</v>
      </c>
      <c r="P170" s="53">
        <v>80.675729427455025</v>
      </c>
      <c r="Q170" s="63">
        <v>91.288986639837162</v>
      </c>
      <c r="R170" s="53">
        <v>109.82007066145675</v>
      </c>
      <c r="S170" s="54">
        <v>103.1376494536606</v>
      </c>
      <c r="T170" s="53">
        <v>104.76613865556048</v>
      </c>
      <c r="U170" s="54">
        <v>100</v>
      </c>
      <c r="V170" s="45">
        <v>53.8</v>
      </c>
      <c r="W170" s="45">
        <v>90.3</v>
      </c>
      <c r="X170" s="68">
        <v>102.58440309902166</v>
      </c>
      <c r="Y170" s="68">
        <v>82.361590227902497</v>
      </c>
      <c r="Z170" s="68">
        <v>99.055590114799514</v>
      </c>
      <c r="AA170" s="68">
        <v>90.278798846349588</v>
      </c>
      <c r="AB170" s="68">
        <v>96.748289317423513</v>
      </c>
      <c r="AD170" s="54">
        <v>67.3</v>
      </c>
      <c r="AE170" s="54">
        <v>96.6</v>
      </c>
      <c r="AF170" s="41">
        <f>AVERAGE(P170,X170)</f>
        <v>91.630066263238348</v>
      </c>
      <c r="AG170" s="41">
        <f>AVERAGE(Q170,Y170)</f>
        <v>86.825288433869829</v>
      </c>
      <c r="AH170" s="41">
        <f>AVERAGE(R170,Z170)</f>
        <v>104.43783038812813</v>
      </c>
      <c r="AI170" s="41">
        <f>AVERAGE(S170,AA170)</f>
        <v>96.708224150005094</v>
      </c>
      <c r="AJ170" s="41">
        <f>AVERAGE(T170,AB170)</f>
        <v>100.75721398649199</v>
      </c>
      <c r="AK170" s="41">
        <f t="shared" si="86"/>
        <v>100</v>
      </c>
      <c r="AL170" s="45">
        <f t="shared" ref="AL170:AQ170" si="93">STDEV(P170,X170)</f>
        <v>15.491771719967845</v>
      </c>
      <c r="AM170" s="45">
        <f t="shared" si="93"/>
        <v>6.3126225412194552</v>
      </c>
      <c r="AN170" s="45">
        <f t="shared" si="93"/>
        <v>7.6116371904920079</v>
      </c>
      <c r="AO170" s="45">
        <f t="shared" si="93"/>
        <v>9.0925804626943716</v>
      </c>
      <c r="AP170" s="45">
        <f t="shared" si="93"/>
        <v>5.6694756375287225</v>
      </c>
      <c r="AQ170" s="45" t="e">
        <f t="shared" si="93"/>
        <v>#DIV/0!</v>
      </c>
      <c r="AR170" s="48">
        <f>AVERAGE(AL170:AP170)</f>
        <v>8.8356175103804802</v>
      </c>
      <c r="AS170" s="48">
        <f>MEDIAN(AL170:AP170)</f>
        <v>7.6116371904920079</v>
      </c>
      <c r="AT170" s="114">
        <f>AVERAGE(V170,AD170)</f>
        <v>60.55</v>
      </c>
      <c r="AU170" s="114">
        <f>AVERAGE(W170,AE170)</f>
        <v>93.449999999999989</v>
      </c>
      <c r="AV170" s="48">
        <f>STDEV(V170,AD170)</f>
        <v>9.5459415460183923</v>
      </c>
      <c r="AW170" s="48">
        <f>STDEV(W170,AE170)</f>
        <v>4.4547727214752477</v>
      </c>
      <c r="BF170" s="119"/>
      <c r="BG170" s="119"/>
    </row>
    <row r="171" spans="1:59" ht="84" customHeight="1" x14ac:dyDescent="0.35">
      <c r="A171" s="5" t="s">
        <v>2131</v>
      </c>
      <c r="B171" s="5" t="s">
        <v>1799</v>
      </c>
      <c r="C171" s="5" t="s">
        <v>2147</v>
      </c>
      <c r="D171" s="5" t="s">
        <v>2148</v>
      </c>
      <c r="E171" s="1" t="s">
        <v>338</v>
      </c>
      <c r="G171" s="4">
        <v>458.54099100000002</v>
      </c>
      <c r="H171" s="4">
        <v>458.54099100000002</v>
      </c>
      <c r="I171" t="s">
        <v>551</v>
      </c>
      <c r="J171" s="11" t="s">
        <v>967</v>
      </c>
      <c r="K171" s="11" t="s">
        <v>967</v>
      </c>
      <c r="L171" s="33">
        <v>58.47478203</v>
      </c>
      <c r="M171" s="33">
        <v>67.435037719999997</v>
      </c>
      <c r="N171" s="40">
        <f t="shared" si="71"/>
        <v>62.954909874999998</v>
      </c>
      <c r="O171" s="49">
        <f t="shared" si="72"/>
        <v>6.3358575595643449</v>
      </c>
      <c r="Q171" s="56"/>
      <c r="U171" s="54">
        <v>100</v>
      </c>
      <c r="AK171" s="41">
        <f t="shared" si="86"/>
        <v>100</v>
      </c>
      <c r="BF171" s="119"/>
      <c r="BG171" s="119"/>
    </row>
    <row r="172" spans="1:59" ht="84" customHeight="1" x14ac:dyDescent="0.35">
      <c r="A172" s="5" t="s">
        <v>2131</v>
      </c>
      <c r="B172" s="5" t="s">
        <v>1802</v>
      </c>
      <c r="C172" s="5" t="s">
        <v>2149</v>
      </c>
      <c r="D172" s="5" t="s">
        <v>2150</v>
      </c>
      <c r="E172" s="1" t="s">
        <v>329</v>
      </c>
      <c r="G172" s="4">
        <v>385.25448</v>
      </c>
      <c r="H172" s="4">
        <v>385.25448</v>
      </c>
      <c r="I172" t="s">
        <v>552</v>
      </c>
      <c r="J172" s="10" t="s">
        <v>968</v>
      </c>
      <c r="K172" s="10" t="s">
        <v>968</v>
      </c>
      <c r="L172" s="32">
        <v>14.567345</v>
      </c>
      <c r="M172" s="32">
        <v>15.692504120000001</v>
      </c>
      <c r="N172" s="40">
        <f t="shared" si="71"/>
        <v>15.129924559999999</v>
      </c>
      <c r="O172" s="49">
        <f t="shared" si="72"/>
        <v>0.7956076436658891</v>
      </c>
      <c r="P172" s="53">
        <v>87.358150635251178</v>
      </c>
      <c r="Q172" s="63">
        <v>104.87844825569152</v>
      </c>
      <c r="R172" s="53">
        <v>100.44221905051592</v>
      </c>
      <c r="S172" s="54">
        <v>91.457451040033689</v>
      </c>
      <c r="T172" s="53">
        <v>115.26708626781159</v>
      </c>
      <c r="U172" s="54">
        <v>100</v>
      </c>
      <c r="W172" s="45">
        <v>100</v>
      </c>
      <c r="X172" s="68">
        <v>94.39574732794209</v>
      </c>
      <c r="Y172" s="68">
        <v>92.631340835831026</v>
      </c>
      <c r="Z172" s="68">
        <v>55.08115138833908</v>
      </c>
      <c r="AA172" s="68">
        <v>87.745292088446519</v>
      </c>
      <c r="AB172" s="68">
        <v>68.42730305943563</v>
      </c>
      <c r="AD172" s="54">
        <v>67.900000000000006</v>
      </c>
      <c r="AE172" s="54">
        <v>100</v>
      </c>
      <c r="AF172" s="41">
        <f>AVERAGE(P172,X172)</f>
        <v>90.876948981596627</v>
      </c>
      <c r="AG172" s="41">
        <f>AVERAGE(Q172,Y172)</f>
        <v>98.754894545761275</v>
      </c>
      <c r="AH172" s="41">
        <f>AVERAGE(R172,Z172)</f>
        <v>77.761685219427505</v>
      </c>
      <c r="AI172" s="41">
        <f>AVERAGE(S172,AA172)</f>
        <v>89.601371564240111</v>
      </c>
      <c r="AJ172" s="41">
        <f>AVERAGE(T172,AB172)</f>
        <v>91.847194663623611</v>
      </c>
      <c r="AK172" s="41">
        <f t="shared" si="86"/>
        <v>100</v>
      </c>
      <c r="AL172" s="45">
        <f t="shared" ref="AL172:AQ172" si="94">STDEV(P172,X172)</f>
        <v>4.976332344657763</v>
      </c>
      <c r="AM172" s="45">
        <f t="shared" si="94"/>
        <v>8.6600127065034407</v>
      </c>
      <c r="AN172" s="45">
        <f t="shared" si="94"/>
        <v>32.075118545787028</v>
      </c>
      <c r="AO172" s="45">
        <f t="shared" si="94"/>
        <v>2.6248927675096332</v>
      </c>
      <c r="AP172" s="45">
        <f t="shared" si="94"/>
        <v>33.120728335950396</v>
      </c>
      <c r="AQ172" s="45" t="e">
        <f t="shared" si="94"/>
        <v>#DIV/0!</v>
      </c>
      <c r="AR172" s="48">
        <f>AVERAGE(AL172:AP172)</f>
        <v>16.291416940081653</v>
      </c>
      <c r="AS172" s="48">
        <f>MEDIAN(AL172:AP172)</f>
        <v>8.6600127065034407</v>
      </c>
      <c r="AT172" s="114">
        <f>AVERAGE(V172,AD172)</f>
        <v>67.900000000000006</v>
      </c>
      <c r="AU172" s="114">
        <f>AVERAGE(W172,AE172)</f>
        <v>100</v>
      </c>
      <c r="AV172" s="48" t="e">
        <f>STDEV(V172,AD172)</f>
        <v>#DIV/0!</v>
      </c>
      <c r="AW172" s="48">
        <f>STDEV(W172,AE172)</f>
        <v>0</v>
      </c>
      <c r="BF172" s="119"/>
      <c r="BG172" s="119"/>
    </row>
    <row r="173" spans="1:59" ht="84" customHeight="1" x14ac:dyDescent="0.35">
      <c r="A173" s="5" t="s">
        <v>2131</v>
      </c>
      <c r="B173" s="5" t="s">
        <v>1805</v>
      </c>
      <c r="C173" s="5" t="s">
        <v>2151</v>
      </c>
      <c r="D173" s="5" t="s">
        <v>2152</v>
      </c>
      <c r="E173" s="1" t="s">
        <v>325</v>
      </c>
      <c r="G173" s="4">
        <v>365.90499299999902</v>
      </c>
      <c r="H173" s="4">
        <v>365.90499299999902</v>
      </c>
      <c r="I173" t="s">
        <v>553</v>
      </c>
      <c r="J173" s="10" t="s">
        <v>969</v>
      </c>
      <c r="K173" s="10" t="s">
        <v>969</v>
      </c>
      <c r="L173" s="33">
        <v>56.249862049999997</v>
      </c>
      <c r="M173" s="33">
        <v>51.257334450000002</v>
      </c>
      <c r="N173" s="40">
        <f t="shared" si="71"/>
        <v>53.753598249999996</v>
      </c>
      <c r="O173" s="49">
        <f t="shared" si="72"/>
        <v>3.530250121220996</v>
      </c>
      <c r="Q173" s="56"/>
      <c r="U173" s="54">
        <v>100</v>
      </c>
      <c r="AK173" s="41">
        <f t="shared" si="86"/>
        <v>100</v>
      </c>
      <c r="BF173" s="119"/>
      <c r="BG173" s="119"/>
    </row>
    <row r="174" spans="1:59" ht="84" customHeight="1" x14ac:dyDescent="0.35">
      <c r="A174" s="5" t="s">
        <v>2131</v>
      </c>
      <c r="B174" s="5" t="s">
        <v>1808</v>
      </c>
      <c r="C174" s="5" t="s">
        <v>2153</v>
      </c>
      <c r="D174" s="5" t="s">
        <v>2154</v>
      </c>
      <c r="E174" s="1" t="s">
        <v>338</v>
      </c>
      <c r="G174" s="4">
        <v>613.46855000000005</v>
      </c>
      <c r="H174" s="4">
        <v>387.43772999999999</v>
      </c>
      <c r="I174" t="s">
        <v>554</v>
      </c>
      <c r="J174" s="10" t="s">
        <v>970</v>
      </c>
      <c r="K174" s="10" t="s">
        <v>970</v>
      </c>
      <c r="L174" s="33">
        <v>97.728727509999999</v>
      </c>
      <c r="M174" s="33">
        <v>90.318524729999993</v>
      </c>
      <c r="N174" s="40">
        <f t="shared" si="71"/>
        <v>94.023626119999989</v>
      </c>
      <c r="O174" s="49">
        <f t="shared" si="72"/>
        <v>5.2398046357054104</v>
      </c>
      <c r="Q174" s="56"/>
      <c r="U174" s="54">
        <v>100</v>
      </c>
      <c r="AK174" s="41">
        <f t="shared" si="86"/>
        <v>100</v>
      </c>
      <c r="BF174" s="119"/>
      <c r="BG174" s="119"/>
    </row>
    <row r="175" spans="1:59" ht="84" customHeight="1" x14ac:dyDescent="0.35">
      <c r="A175" s="5" t="s">
        <v>2131</v>
      </c>
      <c r="B175" s="5" t="s">
        <v>1810</v>
      </c>
      <c r="C175" s="5" t="s">
        <v>2155</v>
      </c>
      <c r="D175" s="5" t="s">
        <v>2156</v>
      </c>
      <c r="E175" s="1" t="s">
        <v>329</v>
      </c>
      <c r="G175" s="4">
        <v>502.00306</v>
      </c>
      <c r="H175" s="4">
        <v>465.54306000000003</v>
      </c>
      <c r="I175" t="s">
        <v>555</v>
      </c>
      <c r="J175" s="10" t="s">
        <v>971</v>
      </c>
      <c r="K175" s="10" t="s">
        <v>971</v>
      </c>
      <c r="L175" s="33">
        <v>48.462642090000003</v>
      </c>
      <c r="M175" s="33">
        <v>83.025984910000005</v>
      </c>
      <c r="N175" s="40">
        <f t="shared" si="71"/>
        <v>65.744313500000004</v>
      </c>
      <c r="O175" s="49">
        <f t="shared" si="72"/>
        <v>24.439974088497348</v>
      </c>
      <c r="Q175" s="56"/>
      <c r="U175" s="54">
        <v>100</v>
      </c>
      <c r="AK175" s="41">
        <f t="shared" si="86"/>
        <v>100</v>
      </c>
      <c r="BF175" s="119"/>
      <c r="BG175" s="119"/>
    </row>
    <row r="176" spans="1:59" ht="84" customHeight="1" x14ac:dyDescent="0.35">
      <c r="A176" s="5" t="s">
        <v>2131</v>
      </c>
      <c r="B176" s="5" t="s">
        <v>1813</v>
      </c>
      <c r="C176" s="5" t="s">
        <v>2157</v>
      </c>
      <c r="D176" s="5" t="s">
        <v>2158</v>
      </c>
      <c r="E176" s="1" t="s">
        <v>329</v>
      </c>
      <c r="G176" s="4">
        <v>448.94694999999996</v>
      </c>
      <c r="H176" s="4">
        <v>412.48694999999998</v>
      </c>
      <c r="I176" t="s">
        <v>556</v>
      </c>
      <c r="J176" s="10" t="s">
        <v>972</v>
      </c>
      <c r="K176" s="10" t="s">
        <v>972</v>
      </c>
      <c r="L176" s="32">
        <v>-1.2272376119999999</v>
      </c>
      <c r="M176" s="32">
        <v>-0.377200335</v>
      </c>
      <c r="N176" s="39">
        <f t="shared" si="71"/>
        <v>-0.80221897349999993</v>
      </c>
      <c r="O176" s="49">
        <f t="shared" si="72"/>
        <v>0.60106712282804775</v>
      </c>
      <c r="P176" s="53">
        <v>92.917475841737058</v>
      </c>
      <c r="Q176" s="63">
        <v>88.986639837151074</v>
      </c>
      <c r="R176" s="53">
        <v>121.38795947495259</v>
      </c>
      <c r="S176" s="54">
        <v>88.368937036430424</v>
      </c>
      <c r="T176" s="53">
        <v>87.414305435316692</v>
      </c>
      <c r="U176" s="54">
        <v>100</v>
      </c>
      <c r="V176" s="45">
        <v>60.5</v>
      </c>
      <c r="W176" s="45">
        <v>91.2</v>
      </c>
      <c r="X176" s="68">
        <v>85.121302946332634</v>
      </c>
      <c r="Y176" s="68">
        <v>81.592489962110506</v>
      </c>
      <c r="Z176" s="68">
        <v>95.300571170050333</v>
      </c>
      <c r="AA176" s="68">
        <v>98.829384154272461</v>
      </c>
      <c r="AB176" s="68">
        <v>86.116609172651692</v>
      </c>
      <c r="AD176" s="54">
        <v>57.2</v>
      </c>
      <c r="AE176" s="54">
        <v>91.1</v>
      </c>
      <c r="AF176" s="41">
        <f t="shared" ref="AF176:AJ177" si="95">AVERAGE(P176,X176)</f>
        <v>89.019389394034846</v>
      </c>
      <c r="AG176" s="41">
        <f t="shared" si="95"/>
        <v>85.28956489963079</v>
      </c>
      <c r="AH176" s="41">
        <f t="shared" si="95"/>
        <v>108.34426532250146</v>
      </c>
      <c r="AI176" s="41">
        <f t="shared" si="95"/>
        <v>93.599160595351435</v>
      </c>
      <c r="AJ176" s="41">
        <f t="shared" si="95"/>
        <v>86.765457303984192</v>
      </c>
      <c r="AK176" s="41">
        <f t="shared" si="86"/>
        <v>100</v>
      </c>
      <c r="AL176" s="45">
        <f t="shared" ref="AL176:AQ177" si="96">STDEV(P176,X176)</f>
        <v>5.5127267216432294</v>
      </c>
      <c r="AM176" s="45">
        <f t="shared" si="96"/>
        <v>5.2284535177508493</v>
      </c>
      <c r="AN176" s="45">
        <f t="shared" si="96"/>
        <v>18.44656917384312</v>
      </c>
      <c r="AO176" s="45">
        <f t="shared" si="96"/>
        <v>7.3966530912693802</v>
      </c>
      <c r="AP176" s="45">
        <f t="shared" si="96"/>
        <v>0.91760982725086015</v>
      </c>
      <c r="AQ176" s="45" t="e">
        <f t="shared" si="96"/>
        <v>#DIV/0!</v>
      </c>
      <c r="AR176" s="48">
        <f>AVERAGE(AL176:AP176)</f>
        <v>7.5004024663514866</v>
      </c>
      <c r="AS176" s="48">
        <f>MEDIAN(AL176:AP176)</f>
        <v>5.5127267216432294</v>
      </c>
      <c r="AT176" s="114">
        <f t="shared" ref="AT176:AT177" si="97">AVERAGE(V176,AD176)</f>
        <v>58.85</v>
      </c>
      <c r="AU176" s="114">
        <f t="shared" ref="AU176:AU177" si="98">AVERAGE(W176,AE176)</f>
        <v>91.15</v>
      </c>
      <c r="AV176" s="48">
        <f>STDEV(V176,AD176)</f>
        <v>2.3334523779156049</v>
      </c>
      <c r="AW176" s="48">
        <f>STDEV(W176,AE176)</f>
        <v>7.0710678118660789E-2</v>
      </c>
    </row>
    <row r="177" spans="1:59" ht="84" customHeight="1" x14ac:dyDescent="0.35">
      <c r="A177" s="5" t="s">
        <v>2131</v>
      </c>
      <c r="B177" s="5" t="s">
        <v>1816</v>
      </c>
      <c r="C177" s="5" t="s">
        <v>2159</v>
      </c>
      <c r="D177" s="5" t="s">
        <v>2160</v>
      </c>
      <c r="E177" s="1" t="s">
        <v>329</v>
      </c>
      <c r="G177" s="4">
        <v>383.83503999999999</v>
      </c>
      <c r="H177" s="4">
        <v>383.83503999999999</v>
      </c>
      <c r="I177" t="s">
        <v>557</v>
      </c>
      <c r="J177" s="10" t="s">
        <v>973</v>
      </c>
      <c r="K177" s="10" t="s">
        <v>973</v>
      </c>
      <c r="L177" s="32">
        <v>2.3750137950000001</v>
      </c>
      <c r="M177" s="32">
        <v>1.0477787089999999</v>
      </c>
      <c r="N177" s="39">
        <f t="shared" si="71"/>
        <v>1.7113962520000001</v>
      </c>
      <c r="O177" s="49">
        <f t="shared" si="72"/>
        <v>0.93849692953931019</v>
      </c>
      <c r="P177" s="53">
        <v>89.716652238002752</v>
      </c>
      <c r="Q177" s="63">
        <v>88.31278223636491</v>
      </c>
      <c r="R177" s="53">
        <v>101.22838625143311</v>
      </c>
      <c r="S177" s="54">
        <v>106.17000865719834</v>
      </c>
      <c r="T177" s="53">
        <v>91.457451040033689</v>
      </c>
      <c r="U177" s="54">
        <v>100</v>
      </c>
      <c r="V177" s="45">
        <v>60.3</v>
      </c>
      <c r="W177" s="45">
        <v>93.5</v>
      </c>
      <c r="X177" s="69">
        <v>1.1084092065825943</v>
      </c>
      <c r="Y177" s="68">
        <v>87.609568512130295</v>
      </c>
      <c r="Z177" s="68">
        <v>92.359893683198564</v>
      </c>
      <c r="AA177" s="68">
        <v>95.391053554261148</v>
      </c>
      <c r="AB177" s="68">
        <v>83.085449301589094</v>
      </c>
      <c r="AD177" s="54">
        <v>10.6</v>
      </c>
      <c r="AE177" s="54">
        <v>19.100000000000001</v>
      </c>
      <c r="AF177" s="41">
        <f t="shared" si="95"/>
        <v>45.412530722292672</v>
      </c>
      <c r="AG177" s="41">
        <f t="shared" si="95"/>
        <v>87.961175374247603</v>
      </c>
      <c r="AH177" s="41">
        <f t="shared" si="95"/>
        <v>96.794139967315829</v>
      </c>
      <c r="AI177" s="41">
        <f t="shared" si="95"/>
        <v>100.78053110572975</v>
      </c>
      <c r="AJ177" s="41">
        <f t="shared" si="95"/>
        <v>87.271450170811391</v>
      </c>
      <c r="AK177" s="41">
        <f t="shared" si="86"/>
        <v>100</v>
      </c>
      <c r="AL177" s="45">
        <f t="shared" si="96"/>
        <v>62.655489516542836</v>
      </c>
      <c r="AM177" s="45">
        <f t="shared" si="96"/>
        <v>0.49724719302974324</v>
      </c>
      <c r="AN177" s="45">
        <f t="shared" si="96"/>
        <v>6.2709712339011467</v>
      </c>
      <c r="AO177" s="45">
        <f t="shared" si="96"/>
        <v>7.6218722473922265</v>
      </c>
      <c r="AP177" s="45">
        <f t="shared" si="96"/>
        <v>5.9198992013597378</v>
      </c>
      <c r="AQ177" s="45" t="e">
        <f t="shared" si="96"/>
        <v>#DIV/0!</v>
      </c>
      <c r="AR177" s="48">
        <f>AVERAGE(AL177:AP177)</f>
        <v>16.593095878445141</v>
      </c>
      <c r="AS177" s="48">
        <f>MEDIAN(AL177:AP177)</f>
        <v>6.2709712339011467</v>
      </c>
      <c r="AT177" s="114">
        <f t="shared" si="97"/>
        <v>35.449999999999996</v>
      </c>
      <c r="AU177" s="114">
        <f t="shared" si="98"/>
        <v>56.3</v>
      </c>
      <c r="AV177" s="48">
        <f>STDEV(V177,AD177)</f>
        <v>35.143207024971417</v>
      </c>
      <c r="AW177" s="48">
        <f>STDEV(W177,AE177)</f>
        <v>52.608744520279139</v>
      </c>
      <c r="BF177" s="119"/>
      <c r="BG177" s="119"/>
    </row>
    <row r="178" spans="1:59" ht="84" customHeight="1" x14ac:dyDescent="0.35">
      <c r="A178" s="5" t="s">
        <v>2131</v>
      </c>
      <c r="B178" s="5" t="s">
        <v>1819</v>
      </c>
      <c r="C178" s="5" t="s">
        <v>2161</v>
      </c>
      <c r="D178" s="5" t="s">
        <v>2162</v>
      </c>
      <c r="E178" s="1" t="s">
        <v>329</v>
      </c>
      <c r="G178" s="4">
        <v>240.305995</v>
      </c>
      <c r="H178" s="4">
        <v>240.305995</v>
      </c>
      <c r="I178" t="s">
        <v>558</v>
      </c>
      <c r="J178" s="10" t="s">
        <v>974</v>
      </c>
      <c r="K178" s="10" t="s">
        <v>974</v>
      </c>
      <c r="L178" s="33">
        <v>78.393113339999999</v>
      </c>
      <c r="M178" s="33">
        <v>90.067057840000004</v>
      </c>
      <c r="N178" s="40">
        <f t="shared" si="71"/>
        <v>84.230085590000002</v>
      </c>
      <c r="O178" s="49">
        <f t="shared" si="72"/>
        <v>8.254725319145404</v>
      </c>
      <c r="Q178" s="56"/>
      <c r="U178" s="54">
        <v>100</v>
      </c>
      <c r="AK178" s="41">
        <f t="shared" si="86"/>
        <v>100</v>
      </c>
    </row>
    <row r="179" spans="1:59" ht="84" customHeight="1" x14ac:dyDescent="0.35">
      <c r="A179" s="5" t="s">
        <v>2131</v>
      </c>
      <c r="B179" s="5" t="s">
        <v>1822</v>
      </c>
      <c r="C179" s="5" t="s">
        <v>2163</v>
      </c>
      <c r="D179" s="5" t="s">
        <v>2164</v>
      </c>
      <c r="E179" s="1" t="s">
        <v>338</v>
      </c>
      <c r="G179" s="4">
        <v>313.22552000000002</v>
      </c>
      <c r="H179" s="4">
        <v>313.22552000000002</v>
      </c>
      <c r="I179" t="s">
        <v>559</v>
      </c>
      <c r="J179" s="10" t="s">
        <v>975</v>
      </c>
      <c r="K179" s="10" t="s">
        <v>975</v>
      </c>
      <c r="L179" s="33">
        <v>92.908067540000005</v>
      </c>
      <c r="M179" s="33">
        <v>150.08382230000001</v>
      </c>
      <c r="N179" s="40">
        <f t="shared" si="71"/>
        <v>121.49594492</v>
      </c>
      <c r="O179" s="49">
        <f t="shared" si="72"/>
        <v>40.429363910255091</v>
      </c>
      <c r="Q179" s="56"/>
      <c r="U179" s="54">
        <v>100</v>
      </c>
      <c r="AK179" s="41">
        <f t="shared" si="86"/>
        <v>100</v>
      </c>
      <c r="BF179" s="119"/>
      <c r="BG179" s="119"/>
    </row>
    <row r="180" spans="1:59" ht="84" customHeight="1" x14ac:dyDescent="0.35">
      <c r="A180" s="5" t="s">
        <v>2131</v>
      </c>
      <c r="B180" s="5" t="s">
        <v>1825</v>
      </c>
      <c r="C180" s="5" t="s">
        <v>2165</v>
      </c>
      <c r="D180" s="5" t="s">
        <v>2166</v>
      </c>
      <c r="E180" s="1" t="s">
        <v>338</v>
      </c>
      <c r="G180" s="4">
        <v>422.49518</v>
      </c>
      <c r="H180" s="4">
        <v>422.49518</v>
      </c>
      <c r="I180" t="s">
        <v>560</v>
      </c>
      <c r="J180" s="11" t="s">
        <v>976</v>
      </c>
      <c r="K180" s="11" t="s">
        <v>976</v>
      </c>
      <c r="L180" s="32">
        <v>-0.69749475800000005</v>
      </c>
      <c r="M180" s="32">
        <v>4.4844928749999999</v>
      </c>
      <c r="N180" s="39">
        <f t="shared" si="71"/>
        <v>1.8934990585</v>
      </c>
      <c r="O180" s="49">
        <f t="shared" si="72"/>
        <v>3.664218595319126</v>
      </c>
      <c r="P180" s="53">
        <v>124.42031867849035</v>
      </c>
      <c r="Q180" s="63">
        <v>90.895903039378538</v>
      </c>
      <c r="R180" s="53">
        <v>92.692856641475004</v>
      </c>
      <c r="S180" s="54">
        <v>110.55008306230843</v>
      </c>
      <c r="T180" s="53">
        <v>86.347364234071918</v>
      </c>
      <c r="U180" s="54">
        <v>100</v>
      </c>
      <c r="V180" s="45">
        <v>71.2</v>
      </c>
      <c r="W180" s="45">
        <v>93.8</v>
      </c>
      <c r="X180" s="68">
        <v>88.061980433184402</v>
      </c>
      <c r="Y180" s="68">
        <v>72.31804558050105</v>
      </c>
      <c r="Z180" s="68">
        <v>92.993270372674317</v>
      </c>
      <c r="AA180" s="68">
        <v>106.24893965956004</v>
      </c>
      <c r="AB180" s="68">
        <v>90.143075270033364</v>
      </c>
      <c r="AD180" s="54">
        <v>61.2</v>
      </c>
      <c r="AE180" s="54">
        <v>95.2</v>
      </c>
      <c r="AF180" s="41">
        <f>AVERAGE(P180,X180)</f>
        <v>106.24114955583738</v>
      </c>
      <c r="AG180" s="41">
        <f>AVERAGE(Q180,Y180)</f>
        <v>81.606974309939801</v>
      </c>
      <c r="AH180" s="41">
        <f>AVERAGE(R180,Z180)</f>
        <v>92.84306350707466</v>
      </c>
      <c r="AI180" s="41">
        <f>AVERAGE(S180,AA180)</f>
        <v>108.39951136093424</v>
      </c>
      <c r="AJ180" s="41">
        <f>AVERAGE(T180,AB180)</f>
        <v>88.245219752052634</v>
      </c>
      <c r="AK180" s="41">
        <f t="shared" si="86"/>
        <v>100</v>
      </c>
      <c r="AL180" s="45">
        <f t="shared" ref="AL180:AQ180" si="99">STDEV(P180,X180)</f>
        <v>25.709227525929986</v>
      </c>
      <c r="AM180" s="45">
        <f t="shared" si="99"/>
        <v>13.136528989089298</v>
      </c>
      <c r="AN180" s="45">
        <f t="shared" si="99"/>
        <v>0.21242458649258716</v>
      </c>
      <c r="AO180" s="45">
        <f t="shared" si="99"/>
        <v>3.0413676669391712</v>
      </c>
      <c r="AP180" s="45">
        <f t="shared" si="99"/>
        <v>2.6839730129529538</v>
      </c>
      <c r="AQ180" s="45" t="e">
        <f t="shared" si="99"/>
        <v>#DIV/0!</v>
      </c>
      <c r="AR180" s="48">
        <f>AVERAGE(AL180:AP180)</f>
        <v>8.9567043562807989</v>
      </c>
      <c r="AS180" s="48">
        <f>MEDIAN(AL180:AP180)</f>
        <v>3.0413676669391712</v>
      </c>
      <c r="AT180" s="114">
        <f>AVERAGE(V180,AD180)</f>
        <v>66.2</v>
      </c>
      <c r="AU180" s="114">
        <f>AVERAGE(W180,AE180)</f>
        <v>94.5</v>
      </c>
      <c r="AV180" s="48">
        <f>STDEV(V180,AD180)</f>
        <v>7.0710678118654755</v>
      </c>
      <c r="AW180" s="48">
        <f>STDEV(W180,AE180)</f>
        <v>0.98994949366117058</v>
      </c>
      <c r="BF180" s="119"/>
      <c r="BG180" s="119"/>
    </row>
    <row r="181" spans="1:59" ht="84" customHeight="1" x14ac:dyDescent="0.35">
      <c r="A181" s="5" t="s">
        <v>2131</v>
      </c>
      <c r="B181" s="5" t="s">
        <v>1828</v>
      </c>
      <c r="C181" s="5" t="s">
        <v>2167</v>
      </c>
      <c r="D181" s="5" t="s">
        <v>2168</v>
      </c>
      <c r="E181" s="1" t="s">
        <v>338</v>
      </c>
      <c r="G181" s="4">
        <v>474.57463000000001</v>
      </c>
      <c r="H181" s="4">
        <v>474.57463000000001</v>
      </c>
      <c r="I181" t="s">
        <v>561</v>
      </c>
      <c r="J181" s="11" t="s">
        <v>977</v>
      </c>
      <c r="K181" s="11" t="s">
        <v>977</v>
      </c>
      <c r="L181" s="33">
        <v>52.647610640000003</v>
      </c>
      <c r="M181" s="33">
        <v>129.12824810000001</v>
      </c>
      <c r="N181" s="40">
        <f t="shared" si="71"/>
        <v>90.887929370000009</v>
      </c>
      <c r="O181" s="49">
        <f t="shared" si="72"/>
        <v>54.079977377435902</v>
      </c>
      <c r="Q181" s="56"/>
      <c r="U181" s="54">
        <v>100</v>
      </c>
      <c r="AK181" s="41">
        <f t="shared" si="86"/>
        <v>100</v>
      </c>
      <c r="BF181" s="119"/>
      <c r="BG181" s="119"/>
    </row>
    <row r="182" spans="1:59" ht="84" customHeight="1" x14ac:dyDescent="0.35">
      <c r="A182" s="5" t="s">
        <v>2131</v>
      </c>
      <c r="B182" s="5" t="s">
        <v>1830</v>
      </c>
      <c r="C182" s="5" t="s">
        <v>2169</v>
      </c>
      <c r="D182" s="5" t="s">
        <v>2170</v>
      </c>
      <c r="E182" s="1" t="s">
        <v>338</v>
      </c>
      <c r="G182" s="4">
        <v>449.75745000000001</v>
      </c>
      <c r="H182" s="4">
        <v>449.75745000000001</v>
      </c>
      <c r="I182" t="s">
        <v>562</v>
      </c>
      <c r="J182" s="10" t="s">
        <v>978</v>
      </c>
      <c r="K182" s="10" t="s">
        <v>978</v>
      </c>
      <c r="L182" s="32">
        <v>-0.22072618899999999</v>
      </c>
      <c r="M182" s="32">
        <v>9.2623637890000001</v>
      </c>
      <c r="N182" s="39">
        <f t="shared" si="71"/>
        <v>4.5208187999999998</v>
      </c>
      <c r="O182" s="49">
        <f t="shared" si="72"/>
        <v>6.7055572300459891</v>
      </c>
      <c r="P182" s="64">
        <v>1.468726259812611</v>
      </c>
      <c r="Q182" s="60">
        <v>74.641681438338807</v>
      </c>
      <c r="R182" s="58">
        <v>96.338313497087881</v>
      </c>
      <c r="S182" s="60">
        <v>100.59255507723475</v>
      </c>
      <c r="T182" s="58">
        <v>102.5981261078754</v>
      </c>
      <c r="U182" s="54">
        <v>100</v>
      </c>
      <c r="V182" s="45">
        <v>9.5</v>
      </c>
      <c r="W182" s="45">
        <v>18.5</v>
      </c>
      <c r="X182" s="64">
        <v>-7.6323119777158759</v>
      </c>
      <c r="Y182" s="60">
        <v>114.62395543175485</v>
      </c>
      <c r="Z182" s="58">
        <v>117.96657381615599</v>
      </c>
      <c r="AA182" s="60">
        <v>119.05292479108635</v>
      </c>
      <c r="AB182" s="58">
        <v>131.67130919220057</v>
      </c>
      <c r="AD182" s="54">
        <v>11.4</v>
      </c>
      <c r="AE182" s="54">
        <v>17.399999999999999</v>
      </c>
      <c r="AF182" s="41">
        <f>AVERAGE(P182,X182)</f>
        <v>-3.0817928589516326</v>
      </c>
      <c r="AG182" s="41">
        <f>AVERAGE(Q182,Y182)</f>
        <v>94.632818435046829</v>
      </c>
      <c r="AH182" s="41">
        <f>AVERAGE(R182,Z182)</f>
        <v>107.15244365662193</v>
      </c>
      <c r="AI182" s="41">
        <f>AVERAGE(S182,AA182)</f>
        <v>109.82273993416055</v>
      </c>
      <c r="AJ182" s="41">
        <f>AVERAGE(T182,AB182)</f>
        <v>117.13471765003798</v>
      </c>
      <c r="AK182" s="41">
        <f t="shared" si="86"/>
        <v>100</v>
      </c>
      <c r="AL182" s="45">
        <f t="shared" ref="AL182:AQ182" si="100">STDEV(P182,X182)</f>
        <v>6.4354058535944576</v>
      </c>
      <c r="AM182" s="45">
        <f t="shared" si="100"/>
        <v>28.271737068003056</v>
      </c>
      <c r="AN182" s="45">
        <f t="shared" si="100"/>
        <v>15.29348953688114</v>
      </c>
      <c r="AO182" s="45">
        <f t="shared" si="100"/>
        <v>13.053452607875236</v>
      </c>
      <c r="AP182" s="45">
        <f t="shared" si="100"/>
        <v>20.557844909604416</v>
      </c>
      <c r="AQ182" s="45" t="e">
        <f t="shared" si="100"/>
        <v>#DIV/0!</v>
      </c>
      <c r="AR182" s="48">
        <f>AVERAGE(AL182:AP182)</f>
        <v>16.722385995191662</v>
      </c>
      <c r="AS182" s="48">
        <f>MEDIAN(AL182:AP182)</f>
        <v>15.29348953688114</v>
      </c>
      <c r="AT182" s="114">
        <f>AVERAGE(V182,AD182)</f>
        <v>10.45</v>
      </c>
      <c r="AU182" s="114">
        <f>AVERAGE(W182,AE182)</f>
        <v>17.95</v>
      </c>
      <c r="AV182" s="48">
        <f>STDEV(V182,AD182)</f>
        <v>1.3435028842544405</v>
      </c>
      <c r="AW182" s="48">
        <f>STDEV(W182,AE182)</f>
        <v>0.7778174593052033</v>
      </c>
      <c r="BF182" s="119"/>
      <c r="BG182" s="119"/>
    </row>
    <row r="183" spans="1:59" ht="84" customHeight="1" x14ac:dyDescent="0.35">
      <c r="A183" s="5" t="s">
        <v>2131</v>
      </c>
      <c r="B183" s="5" t="s">
        <v>1833</v>
      </c>
      <c r="C183" s="5" t="s">
        <v>2171</v>
      </c>
      <c r="D183" s="5" t="s">
        <v>2172</v>
      </c>
      <c r="E183" s="1" t="s">
        <v>329</v>
      </c>
      <c r="G183" s="4">
        <v>358.36356000000001</v>
      </c>
      <c r="H183" s="4">
        <v>358.36356000000001</v>
      </c>
      <c r="I183" t="s">
        <v>563</v>
      </c>
      <c r="J183" s="10" t="s">
        <v>979</v>
      </c>
      <c r="K183" s="10" t="s">
        <v>979</v>
      </c>
      <c r="L183" s="33">
        <v>67.586359119999997</v>
      </c>
      <c r="M183" s="33">
        <v>157.29253979999999</v>
      </c>
      <c r="N183" s="40">
        <f t="shared" si="71"/>
        <v>112.43944945999999</v>
      </c>
      <c r="O183" s="49">
        <f t="shared" si="72"/>
        <v>63.431848673173633</v>
      </c>
      <c r="Q183" s="56"/>
      <c r="U183" s="54">
        <v>100</v>
      </c>
      <c r="AK183" s="41">
        <f t="shared" si="86"/>
        <v>100</v>
      </c>
    </row>
    <row r="184" spans="1:59" ht="84" customHeight="1" x14ac:dyDescent="0.35">
      <c r="A184" s="5" t="s">
        <v>2131</v>
      </c>
      <c r="B184" s="5" t="s">
        <v>1835</v>
      </c>
      <c r="C184" s="5" t="s">
        <v>2173</v>
      </c>
      <c r="D184" s="5" t="s">
        <v>2174</v>
      </c>
      <c r="E184" s="1" t="s">
        <v>338</v>
      </c>
      <c r="G184" s="4">
        <v>494.99642</v>
      </c>
      <c r="H184" s="4">
        <v>494.99642</v>
      </c>
      <c r="I184" t="s">
        <v>564</v>
      </c>
      <c r="J184" s="10" t="s">
        <v>980</v>
      </c>
      <c r="K184" s="10" t="s">
        <v>980</v>
      </c>
      <c r="L184" s="33">
        <v>65.414413420000002</v>
      </c>
      <c r="M184" s="33">
        <v>132.48114000000001</v>
      </c>
      <c r="N184" s="40">
        <f t="shared" si="71"/>
        <v>98.947776709999999</v>
      </c>
      <c r="O184" s="49">
        <f t="shared" si="72"/>
        <v>47.423337156702097</v>
      </c>
      <c r="Q184" s="56"/>
      <c r="U184" s="54">
        <v>100</v>
      </c>
      <c r="AK184" s="41">
        <f t="shared" si="86"/>
        <v>100</v>
      </c>
      <c r="BF184" s="119"/>
      <c r="BG184" s="119"/>
    </row>
    <row r="185" spans="1:59" ht="84" customHeight="1" x14ac:dyDescent="0.35">
      <c r="A185" s="5" t="s">
        <v>2131</v>
      </c>
      <c r="B185" s="5" t="s">
        <v>1838</v>
      </c>
      <c r="C185" s="5" t="s">
        <v>2175</v>
      </c>
      <c r="D185" s="5" t="s">
        <v>2176</v>
      </c>
      <c r="E185" s="1" t="s">
        <v>329</v>
      </c>
      <c r="G185" s="4">
        <v>336.18056000000001</v>
      </c>
      <c r="H185" s="4">
        <v>336.18056000000001</v>
      </c>
      <c r="I185" t="s">
        <v>565</v>
      </c>
      <c r="J185" s="10" t="s">
        <v>981</v>
      </c>
      <c r="K185" s="10" t="s">
        <v>981</v>
      </c>
      <c r="L185" s="33">
        <v>91.371813270000004</v>
      </c>
      <c r="M185" s="33">
        <v>94.258172669999993</v>
      </c>
      <c r="N185" s="40">
        <f t="shared" si="71"/>
        <v>92.814992969999992</v>
      </c>
      <c r="O185" s="49">
        <f t="shared" si="72"/>
        <v>2.0409643046815269</v>
      </c>
      <c r="Q185" s="56"/>
      <c r="U185" s="54">
        <v>100</v>
      </c>
      <c r="AK185" s="41">
        <f t="shared" si="86"/>
        <v>100</v>
      </c>
      <c r="BF185" s="119"/>
      <c r="BG185" s="119"/>
    </row>
    <row r="186" spans="1:59" ht="84" customHeight="1" x14ac:dyDescent="0.35">
      <c r="A186" s="5" t="s">
        <v>2131</v>
      </c>
      <c r="B186" s="5" t="s">
        <v>1841</v>
      </c>
      <c r="C186" s="5" t="s">
        <v>2177</v>
      </c>
      <c r="D186" s="5" t="s">
        <v>2178</v>
      </c>
      <c r="E186" s="1" t="s">
        <v>329</v>
      </c>
      <c r="G186" s="4">
        <v>384.51506999999998</v>
      </c>
      <c r="H186" s="4">
        <v>384.51506999999998</v>
      </c>
      <c r="I186" t="s">
        <v>566</v>
      </c>
      <c r="J186" s="10" t="s">
        <v>982</v>
      </c>
      <c r="K186" s="10" t="s">
        <v>982</v>
      </c>
      <c r="L186" s="32">
        <v>7.2486480520000001</v>
      </c>
      <c r="M186" s="32">
        <v>8.0888516349999993</v>
      </c>
      <c r="N186" s="39">
        <f t="shared" si="71"/>
        <v>7.6687498434999997</v>
      </c>
      <c r="O186" s="49">
        <f t="shared" si="72"/>
        <v>0.59411365111653369</v>
      </c>
      <c r="P186" s="57">
        <v>-0.84071916940997737</v>
      </c>
      <c r="Q186" s="53">
        <v>89.713851608002031</v>
      </c>
      <c r="R186" s="53">
        <v>102.11192707014433</v>
      </c>
      <c r="S186" s="53">
        <v>108.00709040263357</v>
      </c>
      <c r="T186" s="53">
        <v>88.255254494808824</v>
      </c>
      <c r="U186" s="54">
        <v>100</v>
      </c>
      <c r="V186" s="45">
        <v>10.5</v>
      </c>
      <c r="W186" s="45">
        <v>18.2</v>
      </c>
      <c r="X186" s="57">
        <v>-5.8774373259052917</v>
      </c>
      <c r="Y186" s="53">
        <v>138.02228412256267</v>
      </c>
      <c r="Z186" s="53">
        <v>111.36490250696379</v>
      </c>
      <c r="AA186" s="53">
        <v>91.392757660167106</v>
      </c>
      <c r="AB186" s="53">
        <v>118.6350974930362</v>
      </c>
      <c r="AD186" s="54">
        <v>12.6</v>
      </c>
      <c r="AE186" s="54">
        <v>18.7</v>
      </c>
      <c r="AF186" s="41">
        <f t="shared" ref="AF186:AJ188" si="101">AVERAGE(P186,X186)</f>
        <v>-3.3590782476576346</v>
      </c>
      <c r="AG186" s="41">
        <f t="shared" si="101"/>
        <v>113.86806786528234</v>
      </c>
      <c r="AH186" s="41">
        <f t="shared" si="101"/>
        <v>106.73841478855405</v>
      </c>
      <c r="AI186" s="41">
        <f t="shared" si="101"/>
        <v>99.699924031400343</v>
      </c>
      <c r="AJ186" s="41">
        <f t="shared" si="101"/>
        <v>103.4451759939225</v>
      </c>
      <c r="AK186" s="41">
        <f t="shared" si="86"/>
        <v>100</v>
      </c>
      <c r="AL186" s="45">
        <f t="shared" ref="AL186:AQ188" si="102">STDEV(P186,X186)</f>
        <v>3.5614975633832437</v>
      </c>
      <c r="AM186" s="45">
        <f t="shared" si="102"/>
        <v>34.159220219538589</v>
      </c>
      <c r="AN186" s="45">
        <f t="shared" si="102"/>
        <v>6.5428416775275933</v>
      </c>
      <c r="AO186" s="45">
        <f t="shared" si="102"/>
        <v>11.748107347087721</v>
      </c>
      <c r="AP186" s="45">
        <f t="shared" si="102"/>
        <v>21.481792995429291</v>
      </c>
      <c r="AQ186" s="45" t="e">
        <f t="shared" si="102"/>
        <v>#DIV/0!</v>
      </c>
      <c r="AR186" s="48">
        <f>AVERAGE(AL186:AP186)</f>
        <v>15.498691960593286</v>
      </c>
      <c r="AS186" s="48">
        <f>MEDIAN(AL186:AP186)</f>
        <v>11.748107347087721</v>
      </c>
      <c r="AT186" s="114">
        <f>AVERAGE(V186,AD186)</f>
        <v>11.55</v>
      </c>
      <c r="AU186" s="114">
        <f>AVERAGE(W186,AE186)</f>
        <v>18.45</v>
      </c>
      <c r="AV186" s="48">
        <f t="shared" ref="AV186:AW188" si="103">STDEV(V186,AD186)</f>
        <v>1.4849242404917495</v>
      </c>
      <c r="AW186" s="48">
        <f t="shared" si="103"/>
        <v>0.35355339059327379</v>
      </c>
      <c r="BF186" s="119"/>
      <c r="BG186" s="119"/>
    </row>
    <row r="187" spans="1:59" ht="84" customHeight="1" x14ac:dyDescent="0.35">
      <c r="A187" s="5" t="s">
        <v>2131</v>
      </c>
      <c r="B187" s="5" t="s">
        <v>1844</v>
      </c>
      <c r="C187" s="5" t="s">
        <v>2179</v>
      </c>
      <c r="D187" s="5" t="s">
        <v>2180</v>
      </c>
      <c r="E187" s="1" t="s">
        <v>329</v>
      </c>
      <c r="G187" s="4">
        <v>275.30475000000001</v>
      </c>
      <c r="H187" s="4">
        <v>275.30475000000001</v>
      </c>
      <c r="I187" t="s">
        <v>567</v>
      </c>
      <c r="J187" s="10" t="s">
        <v>983</v>
      </c>
      <c r="K187" s="10" t="s">
        <v>983</v>
      </c>
      <c r="L187" s="32">
        <v>-1.439134753</v>
      </c>
      <c r="M187" s="32">
        <v>0.20955574199999999</v>
      </c>
      <c r="N187" s="39">
        <f t="shared" si="71"/>
        <v>-0.6147895055</v>
      </c>
      <c r="O187" s="49">
        <f t="shared" si="72"/>
        <v>1.1658002290923057</v>
      </c>
      <c r="P187" s="53">
        <v>93.481894150417816</v>
      </c>
      <c r="Q187" s="53">
        <v>71.055963535072152</v>
      </c>
      <c r="R187" s="53">
        <v>117.12332236009118</v>
      </c>
      <c r="S187" s="53">
        <v>102.78045074702456</v>
      </c>
      <c r="T187" s="53">
        <v>76.768802228412255</v>
      </c>
      <c r="U187" s="54">
        <v>100</v>
      </c>
      <c r="V187" s="45">
        <v>61.4</v>
      </c>
      <c r="W187" s="45">
        <v>91.2</v>
      </c>
      <c r="X187" s="53">
        <v>89.805013927576596</v>
      </c>
      <c r="Y187" s="53">
        <v>107.60445682451254</v>
      </c>
      <c r="Z187" s="53">
        <v>110.69637883008356</v>
      </c>
      <c r="AA187" s="53">
        <v>89.805013927576596</v>
      </c>
      <c r="AB187" s="53">
        <v>100.08356545961001</v>
      </c>
      <c r="AD187" s="54">
        <v>58.5</v>
      </c>
      <c r="AE187" s="54">
        <v>91.8</v>
      </c>
      <c r="AF187" s="41">
        <f t="shared" si="101"/>
        <v>91.643454038997206</v>
      </c>
      <c r="AG187" s="41">
        <f t="shared" si="101"/>
        <v>89.330210179792346</v>
      </c>
      <c r="AH187" s="41">
        <f t="shared" si="101"/>
        <v>113.90985059508736</v>
      </c>
      <c r="AI187" s="41">
        <f t="shared" si="101"/>
        <v>96.292732337300578</v>
      </c>
      <c r="AJ187" s="41">
        <f t="shared" si="101"/>
        <v>88.426183844011135</v>
      </c>
      <c r="AK187" s="41">
        <f t="shared" ref="AK187:AK207" si="104">AVERAGE(U187,AC187)</f>
        <v>100</v>
      </c>
      <c r="AL187" s="45">
        <f t="shared" si="102"/>
        <v>2.5999469391817303</v>
      </c>
      <c r="AM187" s="45">
        <f t="shared" si="102"/>
        <v>25.843687447114284</v>
      </c>
      <c r="AN187" s="45">
        <f t="shared" si="102"/>
        <v>4.5445353523713949</v>
      </c>
      <c r="AO187" s="45">
        <f t="shared" si="102"/>
        <v>9.1750193638892625</v>
      </c>
      <c r="AP187" s="45">
        <f t="shared" si="102"/>
        <v>16.486027182538653</v>
      </c>
      <c r="AQ187" s="45" t="e">
        <f t="shared" si="102"/>
        <v>#DIV/0!</v>
      </c>
      <c r="AR187" s="48">
        <f>AVERAGE(AL187:AP187)</f>
        <v>11.729843257019064</v>
      </c>
      <c r="AS187" s="48">
        <f>MEDIAN(AL187:AP187)</f>
        <v>9.1750193638892625</v>
      </c>
      <c r="AT187" s="114">
        <f t="shared" ref="AT187:AT188" si="105">AVERAGE(V187,AD187)</f>
        <v>59.95</v>
      </c>
      <c r="AU187" s="114">
        <f t="shared" ref="AU187:AU188" si="106">AVERAGE(W187,AE187)</f>
        <v>91.5</v>
      </c>
      <c r="AV187" s="48">
        <f t="shared" si="103"/>
        <v>2.0506096654409869</v>
      </c>
      <c r="AW187" s="48">
        <f t="shared" si="103"/>
        <v>0.42426406871192446</v>
      </c>
      <c r="BF187" s="119"/>
      <c r="BG187" s="119"/>
    </row>
    <row r="188" spans="1:59" ht="84" customHeight="1" x14ac:dyDescent="0.35">
      <c r="A188" s="5" t="s">
        <v>2131</v>
      </c>
      <c r="B188" s="5" t="s">
        <v>1847</v>
      </c>
      <c r="C188" s="5" t="s">
        <v>2181</v>
      </c>
      <c r="D188" s="5" t="s">
        <v>2182</v>
      </c>
      <c r="E188" s="1" t="s">
        <v>329</v>
      </c>
      <c r="G188" s="4">
        <v>305.37365999999997</v>
      </c>
      <c r="H188" s="4">
        <v>305.37365999999997</v>
      </c>
      <c r="I188" t="s">
        <v>568</v>
      </c>
      <c r="J188" s="10" t="s">
        <v>984</v>
      </c>
      <c r="K188" s="10" t="s">
        <v>984</v>
      </c>
      <c r="L188" s="32">
        <v>-8.8290480000000008E-3</v>
      </c>
      <c r="M188" s="32">
        <v>-2.3051131599999999</v>
      </c>
      <c r="N188" s="39">
        <f t="shared" si="71"/>
        <v>-1.1569711039999999</v>
      </c>
      <c r="O188" s="49">
        <f t="shared" si="72"/>
        <v>1.6237180671261298</v>
      </c>
      <c r="P188" s="53">
        <v>73.426183844011135</v>
      </c>
      <c r="Q188" s="53">
        <v>72.271461129399839</v>
      </c>
      <c r="R188" s="53">
        <v>100.83565459610027</v>
      </c>
      <c r="S188" s="53">
        <v>76.890351987845023</v>
      </c>
      <c r="T188" s="53">
        <v>80.232970372246143</v>
      </c>
      <c r="U188" s="54">
        <v>100</v>
      </c>
      <c r="V188" s="45">
        <v>50.3</v>
      </c>
      <c r="W188" s="45">
        <v>85</v>
      </c>
      <c r="X188" s="53">
        <v>92.562674094707504</v>
      </c>
      <c r="Y188" s="53">
        <v>111.19777158774373</v>
      </c>
      <c r="Z188" s="53">
        <v>92.061281337047348</v>
      </c>
      <c r="AA188" s="53">
        <v>88.969359331476312</v>
      </c>
      <c r="AB188" s="53">
        <v>118.05013927576601</v>
      </c>
      <c r="AD188" s="54">
        <v>58.8</v>
      </c>
      <c r="AE188" s="54">
        <v>87</v>
      </c>
      <c r="AF188" s="41">
        <f t="shared" si="101"/>
        <v>82.994428969359319</v>
      </c>
      <c r="AG188" s="41">
        <f t="shared" si="101"/>
        <v>91.734616358571785</v>
      </c>
      <c r="AH188" s="41">
        <f t="shared" si="101"/>
        <v>96.448467966573816</v>
      </c>
      <c r="AI188" s="41">
        <f t="shared" si="101"/>
        <v>82.92985565966066</v>
      </c>
      <c r="AJ188" s="41">
        <f t="shared" si="101"/>
        <v>99.141554824006079</v>
      </c>
      <c r="AK188" s="41">
        <f t="shared" si="104"/>
        <v>100</v>
      </c>
      <c r="AL188" s="45">
        <f t="shared" si="102"/>
        <v>13.531542024377616</v>
      </c>
      <c r="AM188" s="45">
        <f t="shared" si="102"/>
        <v>27.525058091667777</v>
      </c>
      <c r="AN188" s="45">
        <f t="shared" si="102"/>
        <v>6.2044188321382281</v>
      </c>
      <c r="AO188" s="45">
        <f t="shared" si="102"/>
        <v>8.5411480026837907</v>
      </c>
      <c r="AP188" s="45">
        <f t="shared" si="102"/>
        <v>26.740776576956002</v>
      </c>
      <c r="AQ188" s="45" t="e">
        <f t="shared" si="102"/>
        <v>#DIV/0!</v>
      </c>
      <c r="AR188" s="48">
        <f>AVERAGE(AL188:AP188)</f>
        <v>16.508588705564684</v>
      </c>
      <c r="AS188" s="48">
        <f>MEDIAN(AL188:AP188)</f>
        <v>13.531542024377616</v>
      </c>
      <c r="AT188" s="114">
        <f t="shared" si="105"/>
        <v>54.55</v>
      </c>
      <c r="AU188" s="114">
        <f t="shared" si="106"/>
        <v>86</v>
      </c>
      <c r="AV188" s="48">
        <f t="shared" si="103"/>
        <v>6.0104076400856536</v>
      </c>
      <c r="AW188" s="48">
        <f t="shared" si="103"/>
        <v>1.4142135623730951</v>
      </c>
      <c r="BF188" s="119"/>
      <c r="BG188" s="119"/>
    </row>
    <row r="189" spans="1:59" ht="84" customHeight="1" x14ac:dyDescent="0.35">
      <c r="A189" s="5" t="s">
        <v>2131</v>
      </c>
      <c r="B189" s="5" t="s">
        <v>1849</v>
      </c>
      <c r="C189" s="5" t="s">
        <v>2183</v>
      </c>
      <c r="D189" s="5" t="s">
        <v>2184</v>
      </c>
      <c r="E189" s="1" t="s">
        <v>326</v>
      </c>
      <c r="G189" s="4">
        <v>455.52334000000002</v>
      </c>
      <c r="H189" s="4">
        <v>455.52334000000002</v>
      </c>
      <c r="I189" t="s">
        <v>569</v>
      </c>
      <c r="J189" s="10" t="s">
        <v>985</v>
      </c>
      <c r="K189" s="10" t="s">
        <v>985</v>
      </c>
      <c r="L189" s="33">
        <v>125.3283302</v>
      </c>
      <c r="M189" s="33">
        <v>109.59765299999999</v>
      </c>
      <c r="N189" s="40">
        <f t="shared" si="71"/>
        <v>117.4629916</v>
      </c>
      <c r="O189" s="49">
        <f t="shared" si="72"/>
        <v>11.123268520776614</v>
      </c>
      <c r="Q189" s="56"/>
      <c r="U189" s="54">
        <v>100</v>
      </c>
      <c r="AK189" s="41">
        <f t="shared" si="104"/>
        <v>100</v>
      </c>
      <c r="BF189" s="119"/>
      <c r="BG189" s="119"/>
    </row>
    <row r="190" spans="1:59" ht="84" customHeight="1" x14ac:dyDescent="0.35">
      <c r="A190" s="5" t="s">
        <v>2131</v>
      </c>
      <c r="B190" s="5" t="s">
        <v>1852</v>
      </c>
      <c r="C190" s="5" t="s">
        <v>2185</v>
      </c>
      <c r="D190" s="5" t="s">
        <v>2186</v>
      </c>
      <c r="E190" s="1" t="s">
        <v>338</v>
      </c>
      <c r="G190" s="4">
        <v>357.40845999999999</v>
      </c>
      <c r="H190" s="4">
        <v>357.40845999999999</v>
      </c>
      <c r="I190" t="s">
        <v>570</v>
      </c>
      <c r="J190" s="10" t="s">
        <v>986</v>
      </c>
      <c r="K190" s="10" t="s">
        <v>986</v>
      </c>
      <c r="L190" s="33">
        <v>71.612404810000001</v>
      </c>
      <c r="M190" s="33">
        <v>75.901089690000006</v>
      </c>
      <c r="N190" s="40">
        <f t="shared" si="71"/>
        <v>73.756747250000004</v>
      </c>
      <c r="O190" s="49">
        <f t="shared" si="72"/>
        <v>3.0325581610202188</v>
      </c>
      <c r="Q190" s="56"/>
      <c r="U190" s="54">
        <v>100</v>
      </c>
      <c r="AK190" s="41">
        <f t="shared" si="104"/>
        <v>100</v>
      </c>
    </row>
    <row r="191" spans="1:59" ht="84" customHeight="1" x14ac:dyDescent="0.35">
      <c r="A191" s="5" t="s">
        <v>2131</v>
      </c>
      <c r="B191" s="5" t="s">
        <v>1855</v>
      </c>
      <c r="C191" s="5" t="s">
        <v>2187</v>
      </c>
      <c r="D191" s="5" t="s">
        <v>2188</v>
      </c>
      <c r="E191" s="1" t="s">
        <v>338</v>
      </c>
      <c r="G191" s="4">
        <v>490.57402999999999</v>
      </c>
      <c r="H191" s="4">
        <v>490.57402999999999</v>
      </c>
      <c r="I191" t="s">
        <v>571</v>
      </c>
      <c r="J191" s="11" t="s">
        <v>987</v>
      </c>
      <c r="K191" s="11" t="s">
        <v>987</v>
      </c>
      <c r="L191" s="33">
        <v>83.531619030000002</v>
      </c>
      <c r="M191" s="33">
        <v>143.1265717</v>
      </c>
      <c r="N191" s="40">
        <f t="shared" si="71"/>
        <v>113.329095365</v>
      </c>
      <c r="O191" s="49">
        <f t="shared" si="72"/>
        <v>42.139995157448382</v>
      </c>
      <c r="Q191" s="56"/>
      <c r="U191" s="54">
        <v>100</v>
      </c>
      <c r="AK191" s="41">
        <f t="shared" si="104"/>
        <v>100</v>
      </c>
      <c r="BF191" s="119"/>
      <c r="BG191" s="119"/>
    </row>
    <row r="192" spans="1:59" ht="84" customHeight="1" x14ac:dyDescent="0.35">
      <c r="A192" s="5" t="s">
        <v>2131</v>
      </c>
      <c r="B192" s="5" t="s">
        <v>1858</v>
      </c>
      <c r="C192" s="5" t="s">
        <v>262</v>
      </c>
      <c r="D192" s="5" t="s">
        <v>2189</v>
      </c>
      <c r="E192" s="1" t="s">
        <v>325</v>
      </c>
      <c r="G192" s="4">
        <v>439.48199</v>
      </c>
      <c r="H192" s="4">
        <v>439.48199</v>
      </c>
      <c r="I192" t="s">
        <v>572</v>
      </c>
      <c r="J192" s="10" t="s">
        <v>988</v>
      </c>
      <c r="K192" s="10" t="s">
        <v>988</v>
      </c>
      <c r="L192" s="33">
        <v>96.245447519999999</v>
      </c>
      <c r="M192" s="33">
        <v>140.69569999999999</v>
      </c>
      <c r="N192" s="40">
        <f t="shared" si="71"/>
        <v>118.47057375999999</v>
      </c>
      <c r="O192" s="49">
        <f t="shared" si="72"/>
        <v>31.43107495406219</v>
      </c>
      <c r="Q192" s="56"/>
      <c r="U192" s="54">
        <v>100</v>
      </c>
      <c r="AK192" s="41">
        <f t="shared" si="104"/>
        <v>100</v>
      </c>
      <c r="BF192" s="119"/>
      <c r="BG192" s="119"/>
    </row>
    <row r="193" spans="1:59" ht="84" customHeight="1" x14ac:dyDescent="0.35">
      <c r="A193" s="5" t="s">
        <v>2131</v>
      </c>
      <c r="B193" s="5" t="s">
        <v>1861</v>
      </c>
      <c r="C193" s="5" t="s">
        <v>2190</v>
      </c>
      <c r="D193" s="5" t="s">
        <v>2191</v>
      </c>
      <c r="E193" s="1" t="s">
        <v>338</v>
      </c>
      <c r="G193" s="4">
        <v>384.90239000000003</v>
      </c>
      <c r="H193" s="4">
        <v>384.90239000000003</v>
      </c>
      <c r="I193" t="s">
        <v>573</v>
      </c>
      <c r="J193" s="10" t="s">
        <v>989</v>
      </c>
      <c r="K193" s="10" t="s">
        <v>989</v>
      </c>
      <c r="L193" s="33">
        <v>72.089173380000005</v>
      </c>
      <c r="M193" s="33">
        <v>140.44425820000001</v>
      </c>
      <c r="N193" s="40">
        <f t="shared" si="71"/>
        <v>106.26671579000001</v>
      </c>
      <c r="O193" s="49">
        <f t="shared" si="72"/>
        <v>48.33434400480364</v>
      </c>
      <c r="Q193" s="56"/>
      <c r="U193" s="54">
        <v>100</v>
      </c>
      <c r="AK193" s="41">
        <f t="shared" si="104"/>
        <v>100</v>
      </c>
      <c r="BF193" s="119"/>
      <c r="BG193" s="119"/>
    </row>
    <row r="194" spans="1:59" ht="84" customHeight="1" x14ac:dyDescent="0.35">
      <c r="A194" s="5" t="s">
        <v>2131</v>
      </c>
      <c r="B194" s="5" t="s">
        <v>1864</v>
      </c>
      <c r="C194" s="5" t="s">
        <v>2192</v>
      </c>
      <c r="D194" s="5" t="s">
        <v>2193</v>
      </c>
      <c r="E194" s="1" t="s">
        <v>338</v>
      </c>
      <c r="G194" s="4">
        <v>325.23291999999998</v>
      </c>
      <c r="H194" s="4">
        <v>325.23291999999998</v>
      </c>
      <c r="I194" t="s">
        <v>574</v>
      </c>
      <c r="J194" s="10" t="s">
        <v>990</v>
      </c>
      <c r="K194" s="10" t="s">
        <v>990</v>
      </c>
      <c r="L194" s="32">
        <v>-1.7569804659999999</v>
      </c>
      <c r="M194" s="32">
        <v>3.8139145010000002</v>
      </c>
      <c r="N194" s="39">
        <f t="shared" si="71"/>
        <v>1.0284670175000001</v>
      </c>
      <c r="O194" s="49">
        <f t="shared" si="72"/>
        <v>3.9392176084437076</v>
      </c>
      <c r="P194" s="65">
        <v>25.049379589769561</v>
      </c>
      <c r="Q194" s="53">
        <v>79.382122056216758</v>
      </c>
      <c r="R194" s="53">
        <v>92.387946315522896</v>
      </c>
      <c r="S194" s="53">
        <v>101.68650291212964</v>
      </c>
      <c r="T194" s="53">
        <v>108.31096480121552</v>
      </c>
      <c r="U194" s="54">
        <v>100</v>
      </c>
      <c r="V194" s="45">
        <v>11.9</v>
      </c>
      <c r="W194" s="45">
        <v>58.8</v>
      </c>
      <c r="X194" s="53">
        <v>30.724233983286908</v>
      </c>
      <c r="Y194" s="53">
        <v>120.47353760445681</v>
      </c>
      <c r="Z194" s="53">
        <v>97.66016713091922</v>
      </c>
      <c r="AA194" s="53">
        <v>89.136490250696369</v>
      </c>
      <c r="AB194" s="53">
        <v>123.48189415041782</v>
      </c>
      <c r="AD194" s="54">
        <v>16.399999999999999</v>
      </c>
      <c r="AE194" s="54">
        <v>76.3</v>
      </c>
      <c r="AF194" s="41">
        <f t="shared" ref="AF194:AJ197" si="107">AVERAGE(P194,X194)</f>
        <v>27.886806786528233</v>
      </c>
      <c r="AG194" s="41">
        <f t="shared" si="107"/>
        <v>99.927829830336776</v>
      </c>
      <c r="AH194" s="41">
        <f t="shared" si="107"/>
        <v>95.024056723221065</v>
      </c>
      <c r="AI194" s="41">
        <f t="shared" si="107"/>
        <v>95.411496581413004</v>
      </c>
      <c r="AJ194" s="41">
        <f t="shared" si="107"/>
        <v>115.89642947581666</v>
      </c>
      <c r="AK194" s="41">
        <f t="shared" si="104"/>
        <v>100</v>
      </c>
      <c r="AL194" s="45">
        <f t="shared" ref="AL194:AQ197" si="108">STDEV(P194,X194)</f>
        <v>4.0127280239023957</v>
      </c>
      <c r="AM194" s="45">
        <f t="shared" si="108"/>
        <v>29.056018582714977</v>
      </c>
      <c r="AN194" s="45">
        <f t="shared" si="108"/>
        <v>3.7280230904796094</v>
      </c>
      <c r="AO194" s="45">
        <f t="shared" si="108"/>
        <v>8.8741990568764972</v>
      </c>
      <c r="AP194" s="45">
        <f t="shared" si="108"/>
        <v>10.72746701972296</v>
      </c>
      <c r="AQ194" s="45" t="e">
        <f t="shared" si="108"/>
        <v>#DIV/0!</v>
      </c>
      <c r="AR194" s="48">
        <f>AVERAGE(AL194:AP194)</f>
        <v>11.279687154739289</v>
      </c>
      <c r="AS194" s="48">
        <f>MEDIAN(AL194:AP194)</f>
        <v>8.8741990568764972</v>
      </c>
      <c r="AT194" s="114">
        <f t="shared" ref="AT194:AT197" si="109">AVERAGE(V194,AD194)</f>
        <v>14.149999999999999</v>
      </c>
      <c r="AU194" s="114">
        <f t="shared" ref="AU194:AU196" si="110">AVERAGE(W194,AE194)</f>
        <v>67.55</v>
      </c>
      <c r="AV194" s="48">
        <f t="shared" ref="AV194:AW197" si="111">STDEV(V194,AD194)</f>
        <v>3.1819805153394727</v>
      </c>
      <c r="AW194" s="48">
        <f t="shared" si="111"/>
        <v>12.374368670764582</v>
      </c>
      <c r="BF194" s="119"/>
      <c r="BG194" s="119"/>
    </row>
    <row r="195" spans="1:59" ht="84" customHeight="1" x14ac:dyDescent="0.35">
      <c r="A195" s="5" t="s">
        <v>2131</v>
      </c>
      <c r="B195" s="5" t="s">
        <v>1867</v>
      </c>
      <c r="C195" s="5" t="s">
        <v>2194</v>
      </c>
      <c r="D195" s="5" t="s">
        <v>2195</v>
      </c>
      <c r="E195" s="1" t="s">
        <v>329</v>
      </c>
      <c r="G195" s="4">
        <v>377.48268000000002</v>
      </c>
      <c r="H195" s="4">
        <v>377.48268000000002</v>
      </c>
      <c r="I195" t="s">
        <v>575</v>
      </c>
      <c r="J195" s="10" t="s">
        <v>991</v>
      </c>
      <c r="K195" s="10" t="s">
        <v>991</v>
      </c>
      <c r="L195" s="32">
        <v>-1.9159033219999999</v>
      </c>
      <c r="M195" s="32">
        <v>0.46102263199999999</v>
      </c>
      <c r="N195" s="39">
        <f t="shared" ref="N195:N258" si="112">AVERAGE(L195:M195)</f>
        <v>-0.72744034499999999</v>
      </c>
      <c r="O195" s="49">
        <f t="shared" ref="O195:O258" si="113">STDEV(L195:M195)</f>
        <v>1.6807404604517038</v>
      </c>
      <c r="P195" s="53">
        <v>81.326918207141034</v>
      </c>
      <c r="Q195" s="53">
        <v>78.713598379336545</v>
      </c>
      <c r="R195" s="53">
        <v>101.13952899468219</v>
      </c>
      <c r="S195" s="53">
        <v>84.001012914661928</v>
      </c>
      <c r="T195" s="53">
        <v>103.93517346163586</v>
      </c>
      <c r="U195" s="54">
        <v>100</v>
      </c>
      <c r="V195" s="45">
        <v>54.6</v>
      </c>
      <c r="W195" s="45">
        <v>89.9</v>
      </c>
      <c r="X195" s="53">
        <v>40.584958217270199</v>
      </c>
      <c r="Y195" s="53">
        <v>132.75766016713092</v>
      </c>
      <c r="Z195" s="53">
        <v>75.682451253481887</v>
      </c>
      <c r="AA195" s="53">
        <v>111.19777158774373</v>
      </c>
      <c r="AB195" s="53">
        <v>90.891364902506965</v>
      </c>
      <c r="AD195" s="54">
        <v>20.100000000000001</v>
      </c>
      <c r="AE195" s="54">
        <v>78</v>
      </c>
      <c r="AF195" s="41">
        <f t="shared" si="107"/>
        <v>60.955938212205616</v>
      </c>
      <c r="AG195" s="41">
        <f t="shared" si="107"/>
        <v>105.73562927323374</v>
      </c>
      <c r="AH195" s="41">
        <f t="shared" si="107"/>
        <v>88.410990124082048</v>
      </c>
      <c r="AI195" s="41">
        <f t="shared" si="107"/>
        <v>97.599392251202829</v>
      </c>
      <c r="AJ195" s="41">
        <f t="shared" si="107"/>
        <v>97.413269182071417</v>
      </c>
      <c r="AK195" s="41">
        <f t="shared" si="104"/>
        <v>100</v>
      </c>
      <c r="AL195" s="45">
        <f t="shared" si="108"/>
        <v>28.808916187668665</v>
      </c>
      <c r="AM195" s="45">
        <f t="shared" si="108"/>
        <v>38.214922573014128</v>
      </c>
      <c r="AN195" s="45">
        <f t="shared" si="108"/>
        <v>18.000872299995827</v>
      </c>
      <c r="AO195" s="45">
        <f t="shared" si="108"/>
        <v>19.231012484030195</v>
      </c>
      <c r="AP195" s="45">
        <f t="shared" si="108"/>
        <v>9.2233654846591691</v>
      </c>
      <c r="AQ195" s="45" t="e">
        <f t="shared" si="108"/>
        <v>#DIV/0!</v>
      </c>
      <c r="AR195" s="48">
        <f>AVERAGE(AL195:AP195)</f>
        <v>22.695817805873595</v>
      </c>
      <c r="AS195" s="48">
        <f>MEDIAN(AL195:AP195)</f>
        <v>19.231012484030195</v>
      </c>
      <c r="AT195" s="114">
        <f t="shared" si="109"/>
        <v>37.35</v>
      </c>
      <c r="AU195" s="114">
        <f t="shared" si="110"/>
        <v>83.95</v>
      </c>
      <c r="AV195" s="48">
        <f t="shared" si="111"/>
        <v>24.395183950935898</v>
      </c>
      <c r="AW195" s="48">
        <f t="shared" si="111"/>
        <v>8.4145706961199185</v>
      </c>
      <c r="BF195" s="119"/>
      <c r="BG195" s="119"/>
    </row>
    <row r="196" spans="1:59" ht="84" customHeight="1" x14ac:dyDescent="0.35">
      <c r="A196" s="5" t="s">
        <v>2131</v>
      </c>
      <c r="B196" s="5" t="s">
        <v>1870</v>
      </c>
      <c r="C196" s="5" t="s">
        <v>2196</v>
      </c>
      <c r="D196" s="5" t="s">
        <v>2197</v>
      </c>
      <c r="E196" s="1" t="s">
        <v>329</v>
      </c>
      <c r="G196" s="4">
        <v>320.32042000000001</v>
      </c>
      <c r="H196" s="4">
        <v>320.32042000000001</v>
      </c>
      <c r="I196" t="s">
        <v>576</v>
      </c>
      <c r="J196" s="10" t="s">
        <v>992</v>
      </c>
      <c r="K196" s="10" t="s">
        <v>992</v>
      </c>
      <c r="L196" s="32">
        <v>-3.1343118859999999</v>
      </c>
      <c r="M196" s="32">
        <v>-2.3051131599999999</v>
      </c>
      <c r="N196" s="39">
        <f t="shared" si="112"/>
        <v>-2.7197125230000001</v>
      </c>
      <c r="O196" s="49">
        <f t="shared" si="113"/>
        <v>0.58633204210584455</v>
      </c>
      <c r="P196" s="53">
        <v>62.851354773360349</v>
      </c>
      <c r="Q196" s="53">
        <v>73.365408964294758</v>
      </c>
      <c r="R196" s="53">
        <v>103.08432514560648</v>
      </c>
      <c r="S196" s="53">
        <v>117.97417067612052</v>
      </c>
      <c r="T196" s="53">
        <v>88.80222841225627</v>
      </c>
      <c r="U196" s="54">
        <v>100</v>
      </c>
      <c r="V196" s="45">
        <v>40.1</v>
      </c>
      <c r="W196" s="45">
        <v>85.2</v>
      </c>
      <c r="X196" s="53">
        <v>66.573816155988851</v>
      </c>
      <c r="Y196" s="53">
        <v>106.10027855153203</v>
      </c>
      <c r="Z196" s="53">
        <v>86.713091922005574</v>
      </c>
      <c r="AA196" s="53">
        <v>124.23398328690807</v>
      </c>
      <c r="AB196" s="53">
        <v>122.8133704735376</v>
      </c>
      <c r="AD196" s="54">
        <v>41.3</v>
      </c>
      <c r="AE196" s="54">
        <v>86.3</v>
      </c>
      <c r="AF196" s="41">
        <f t="shared" si="107"/>
        <v>64.712585464674603</v>
      </c>
      <c r="AG196" s="41">
        <f t="shared" si="107"/>
        <v>89.7328437579134</v>
      </c>
      <c r="AH196" s="41">
        <f t="shared" si="107"/>
        <v>94.89870853380603</v>
      </c>
      <c r="AI196" s="41">
        <f t="shared" si="107"/>
        <v>121.1040769815143</v>
      </c>
      <c r="AJ196" s="41">
        <f t="shared" si="107"/>
        <v>105.80779944289694</v>
      </c>
      <c r="AK196" s="41">
        <f t="shared" si="104"/>
        <v>100</v>
      </c>
      <c r="AL196" s="45">
        <f t="shared" si="108"/>
        <v>2.6321776863616653</v>
      </c>
      <c r="AM196" s="45">
        <f t="shared" si="108"/>
        <v>23.147048266392684</v>
      </c>
      <c r="AN196" s="45">
        <f t="shared" si="108"/>
        <v>11.576210028794707</v>
      </c>
      <c r="AO196" s="45">
        <f t="shared" si="108"/>
        <v>4.426355946044942</v>
      </c>
      <c r="AP196" s="45">
        <f t="shared" si="108"/>
        <v>24.049509187431077</v>
      </c>
      <c r="AQ196" s="45" t="e">
        <f t="shared" si="108"/>
        <v>#DIV/0!</v>
      </c>
      <c r="AR196" s="48">
        <f>AVERAGE(AL196:AP196)</f>
        <v>13.166260223005015</v>
      </c>
      <c r="AS196" s="48">
        <f>MEDIAN(AL196:AP196)</f>
        <v>11.576210028794707</v>
      </c>
      <c r="AT196" s="114">
        <f t="shared" si="109"/>
        <v>40.700000000000003</v>
      </c>
      <c r="AU196" s="114">
        <f t="shared" si="110"/>
        <v>85.75</v>
      </c>
      <c r="AV196" s="48">
        <f t="shared" si="111"/>
        <v>0.84852813742385402</v>
      </c>
      <c r="AW196" s="48">
        <f t="shared" si="111"/>
        <v>0.7778174593051983</v>
      </c>
      <c r="BF196" s="119"/>
      <c r="BG196" s="119"/>
    </row>
    <row r="197" spans="1:59" ht="84" customHeight="1" x14ac:dyDescent="0.35">
      <c r="A197" s="5" t="s">
        <v>2131</v>
      </c>
      <c r="B197" s="5" t="s">
        <v>1873</v>
      </c>
      <c r="C197" s="5" t="s">
        <v>2198</v>
      </c>
      <c r="D197" s="5" t="s">
        <v>2199</v>
      </c>
      <c r="E197" s="1" t="s">
        <v>329</v>
      </c>
      <c r="G197" s="4">
        <v>427.60271</v>
      </c>
      <c r="H197" s="4">
        <v>427.60271</v>
      </c>
      <c r="I197" t="s">
        <v>577</v>
      </c>
      <c r="J197" s="10" t="s">
        <v>993</v>
      </c>
      <c r="K197" s="10" t="s">
        <v>993</v>
      </c>
      <c r="L197" s="32">
        <v>-1.7569804659999999</v>
      </c>
      <c r="M197" s="32">
        <v>-0.20955574199999999</v>
      </c>
      <c r="N197" s="39">
        <f t="shared" si="112"/>
        <v>-0.98326810399999998</v>
      </c>
      <c r="O197" s="49">
        <f t="shared" si="113"/>
        <v>1.0941945157161217</v>
      </c>
      <c r="P197" s="53">
        <v>80.354520131678882</v>
      </c>
      <c r="Q197" s="53">
        <v>88.498354013674358</v>
      </c>
      <c r="R197" s="53">
        <v>102.5981261078754</v>
      </c>
      <c r="S197" s="53">
        <v>105.08989617624714</v>
      </c>
      <c r="T197" s="53">
        <v>103.99594834135225</v>
      </c>
      <c r="U197" s="54">
        <v>100</v>
      </c>
      <c r="V197" s="45">
        <v>53.6</v>
      </c>
      <c r="W197" s="45">
        <v>89.3</v>
      </c>
      <c r="X197" s="53">
        <v>133.09192200557104</v>
      </c>
      <c r="Y197" s="53">
        <v>122.89693593314762</v>
      </c>
      <c r="Z197" s="53">
        <v>95.988857938718667</v>
      </c>
      <c r="AA197" s="53">
        <v>125.98885793871865</v>
      </c>
      <c r="AB197" s="53">
        <v>119.55431754874652</v>
      </c>
      <c r="AD197" s="54">
        <v>72.7</v>
      </c>
      <c r="AE197" s="54">
        <v>94.3</v>
      </c>
      <c r="AF197" s="41">
        <f t="shared" si="107"/>
        <v>106.72322106862495</v>
      </c>
      <c r="AG197" s="41">
        <f t="shared" si="107"/>
        <v>105.69764497341099</v>
      </c>
      <c r="AH197" s="41">
        <f t="shared" si="107"/>
        <v>99.293492023297034</v>
      </c>
      <c r="AI197" s="41">
        <f t="shared" si="107"/>
        <v>115.53937705748289</v>
      </c>
      <c r="AJ197" s="41">
        <f t="shared" si="107"/>
        <v>111.77513294504939</v>
      </c>
      <c r="AK197" s="41">
        <f t="shared" si="104"/>
        <v>100</v>
      </c>
      <c r="AL197" s="45">
        <f t="shared" si="108"/>
        <v>37.290974487189295</v>
      </c>
      <c r="AM197" s="45">
        <f t="shared" si="108"/>
        <v>24.323470538460512</v>
      </c>
      <c r="AN197" s="45">
        <f t="shared" si="108"/>
        <v>4.6734583410911252</v>
      </c>
      <c r="AO197" s="45">
        <f t="shared" si="108"/>
        <v>14.77779758200197</v>
      </c>
      <c r="AP197" s="45">
        <f t="shared" si="108"/>
        <v>11.001428370752466</v>
      </c>
      <c r="AQ197" s="45" t="e">
        <f t="shared" si="108"/>
        <v>#DIV/0!</v>
      </c>
      <c r="AR197" s="48">
        <f>AVERAGE(AL197:AP197)</f>
        <v>18.413425863899072</v>
      </c>
      <c r="AS197" s="48">
        <f>MEDIAN(AL197:AP197)</f>
        <v>14.77779758200197</v>
      </c>
      <c r="AT197" s="114">
        <f t="shared" si="109"/>
        <v>63.150000000000006</v>
      </c>
      <c r="AU197" s="114">
        <f>AVERAGE(W197,AE197)</f>
        <v>91.8</v>
      </c>
      <c r="AV197" s="48">
        <f t="shared" si="111"/>
        <v>13.505739520663015</v>
      </c>
      <c r="AW197" s="48">
        <f t="shared" si="111"/>
        <v>3.5355339059327378</v>
      </c>
      <c r="BF197" s="119"/>
      <c r="BG197" s="119"/>
    </row>
    <row r="198" spans="1:59" ht="84" customHeight="1" x14ac:dyDescent="0.35">
      <c r="A198" s="5" t="s">
        <v>2131</v>
      </c>
      <c r="B198" s="5" t="s">
        <v>1876</v>
      </c>
      <c r="C198" s="5" t="s">
        <v>2200</v>
      </c>
      <c r="D198" s="5" t="s">
        <v>2201</v>
      </c>
      <c r="E198" s="1" t="s">
        <v>329</v>
      </c>
      <c r="G198" s="4">
        <v>352.38378999999998</v>
      </c>
      <c r="H198" s="4">
        <v>352.38378999999998</v>
      </c>
      <c r="I198" t="s">
        <v>578</v>
      </c>
      <c r="J198" s="10" t="s">
        <v>994</v>
      </c>
      <c r="K198" s="10" t="s">
        <v>994</v>
      </c>
      <c r="L198" s="33">
        <v>46.714490670000004</v>
      </c>
      <c r="M198" s="33">
        <v>98.281642919999996</v>
      </c>
      <c r="N198" s="40">
        <f t="shared" si="112"/>
        <v>72.498066795</v>
      </c>
      <c r="O198" s="49">
        <f t="shared" si="113"/>
        <v>36.463483042454151</v>
      </c>
      <c r="Q198" s="56"/>
      <c r="U198" s="54">
        <v>100</v>
      </c>
      <c r="AK198" s="41">
        <f t="shared" si="104"/>
        <v>100</v>
      </c>
      <c r="BF198" s="119"/>
      <c r="BG198" s="119"/>
    </row>
    <row r="199" spans="1:59" ht="84" customHeight="1" x14ac:dyDescent="0.35">
      <c r="A199" s="5" t="s">
        <v>2131</v>
      </c>
      <c r="B199" s="5" t="s">
        <v>1879</v>
      </c>
      <c r="C199" s="5" t="s">
        <v>342</v>
      </c>
      <c r="D199" s="5" t="s">
        <v>781</v>
      </c>
      <c r="E199" s="1" t="s">
        <v>338</v>
      </c>
      <c r="G199" s="5">
        <v>349.43</v>
      </c>
      <c r="H199" s="5">
        <v>349.43</v>
      </c>
      <c r="I199" t="s">
        <v>579</v>
      </c>
      <c r="J199" s="14" t="s">
        <v>995</v>
      </c>
      <c r="K199" s="14" t="s">
        <v>995</v>
      </c>
      <c r="L199" s="32">
        <v>-2.2337490340000001</v>
      </c>
      <c r="M199" s="32">
        <v>-3.6462699079999998</v>
      </c>
      <c r="N199" s="39">
        <f t="shared" si="112"/>
        <v>-2.9400094709999998</v>
      </c>
      <c r="O199" s="49">
        <f t="shared" si="113"/>
        <v>0.99880308857295019</v>
      </c>
      <c r="P199" s="53">
        <v>100.47100531780195</v>
      </c>
      <c r="Q199" s="54">
        <v>92.32717143580652</v>
      </c>
      <c r="R199" s="53">
        <v>111.22815902760192</v>
      </c>
      <c r="S199" s="54">
        <v>94.332742466447186</v>
      </c>
      <c r="T199" s="53">
        <v>90.503925044315011</v>
      </c>
      <c r="U199" s="54">
        <v>100</v>
      </c>
      <c r="V199" s="45">
        <v>63.3</v>
      </c>
      <c r="W199" s="45">
        <v>91.2</v>
      </c>
      <c r="X199" s="53">
        <v>107.7715877437326</v>
      </c>
      <c r="Y199" s="54">
        <v>131.50417827298051</v>
      </c>
      <c r="Z199" s="53">
        <v>129.33147632311977</v>
      </c>
      <c r="AA199" s="54">
        <v>124.15041782729803</v>
      </c>
      <c r="AB199" s="53">
        <v>144.03899721448465</v>
      </c>
      <c r="AD199" s="54">
        <v>64.099999999999994</v>
      </c>
      <c r="AE199" s="54">
        <v>90.8</v>
      </c>
      <c r="AF199" s="41">
        <f t="shared" ref="AF199:AJ200" si="114">AVERAGE(P199,X199)</f>
        <v>104.12129653076727</v>
      </c>
      <c r="AG199" s="41">
        <f t="shared" si="114"/>
        <v>111.91567485439352</v>
      </c>
      <c r="AH199" s="41">
        <f t="shared" si="114"/>
        <v>120.27981767536085</v>
      </c>
      <c r="AI199" s="41">
        <f t="shared" si="114"/>
        <v>109.24158014687261</v>
      </c>
      <c r="AJ199" s="41">
        <f t="shared" si="114"/>
        <v>117.27146112939982</v>
      </c>
      <c r="AK199" s="41">
        <f t="shared" si="104"/>
        <v>100</v>
      </c>
      <c r="AL199" s="45">
        <f t="shared" ref="AL199:AQ200" si="115">STDEV(P199,X199)</f>
        <v>5.1622913399868926</v>
      </c>
      <c r="AM199" s="45">
        <f t="shared" si="115"/>
        <v>27.702327201157541</v>
      </c>
      <c r="AN199" s="45">
        <f t="shared" si="115"/>
        <v>12.800978421632385</v>
      </c>
      <c r="AO199" s="45">
        <f t="shared" si="115"/>
        <v>21.084280446876665</v>
      </c>
      <c r="AP199" s="45">
        <f t="shared" si="115"/>
        <v>37.855012562838233</v>
      </c>
      <c r="AQ199" s="45" t="e">
        <f t="shared" si="115"/>
        <v>#DIV/0!</v>
      </c>
      <c r="AR199" s="48">
        <f>AVERAGE(AL199:AP199)</f>
        <v>20.920977994498344</v>
      </c>
      <c r="AS199" s="48">
        <f>MEDIAN(AL199:AP199)</f>
        <v>21.084280446876665</v>
      </c>
      <c r="AT199" s="114">
        <f t="shared" ref="AT199:AT200" si="116">AVERAGE(V199,AD199)</f>
        <v>63.699999999999996</v>
      </c>
      <c r="AU199" s="114">
        <f t="shared" ref="AU199:AU200" si="117">AVERAGE(W199,AE199)</f>
        <v>91</v>
      </c>
      <c r="AV199" s="48">
        <f>STDEV(V199,AD199)</f>
        <v>0.56568542494923602</v>
      </c>
      <c r="AW199" s="48">
        <f>STDEV(W199,AE199)</f>
        <v>0.28284271247462306</v>
      </c>
    </row>
    <row r="200" spans="1:59" ht="84" customHeight="1" x14ac:dyDescent="0.35">
      <c r="A200" s="5" t="s">
        <v>2131</v>
      </c>
      <c r="B200" s="5" t="s">
        <v>1882</v>
      </c>
      <c r="C200" s="5" t="s">
        <v>2202</v>
      </c>
      <c r="D200" s="5" t="s">
        <v>2203</v>
      </c>
      <c r="E200" s="1" t="s">
        <v>329</v>
      </c>
      <c r="G200" s="4">
        <v>443.64517000000001</v>
      </c>
      <c r="H200" s="4">
        <v>443.64517000000001</v>
      </c>
      <c r="I200" t="s">
        <v>580</v>
      </c>
      <c r="J200" s="10" t="s">
        <v>996</v>
      </c>
      <c r="K200" s="10" t="s">
        <v>996</v>
      </c>
      <c r="L200" s="32">
        <v>-1.492109039</v>
      </c>
      <c r="M200" s="32">
        <v>-0.125733445</v>
      </c>
      <c r="N200" s="39">
        <f t="shared" si="112"/>
        <v>-0.80892124200000004</v>
      </c>
      <c r="O200" s="49">
        <f t="shared" si="113"/>
        <v>0.96617344816519701</v>
      </c>
      <c r="P200" s="53">
        <v>85.520384907571525</v>
      </c>
      <c r="Q200" s="54">
        <v>111.95745758419855</v>
      </c>
      <c r="R200" s="53">
        <v>89.531526968852873</v>
      </c>
      <c r="S200" s="54">
        <v>82.603190681185112</v>
      </c>
      <c r="T200" s="53">
        <v>78.105849582172695</v>
      </c>
      <c r="U200" s="54">
        <v>100</v>
      </c>
      <c r="V200" s="45">
        <v>55.4</v>
      </c>
      <c r="W200" s="45">
        <v>90.1</v>
      </c>
      <c r="X200" s="53">
        <v>104.93036211699165</v>
      </c>
      <c r="Y200" s="54">
        <v>129.16434540389972</v>
      </c>
      <c r="Z200" s="53">
        <v>114.45682451253481</v>
      </c>
      <c r="AA200" s="54">
        <v>131.25348189415041</v>
      </c>
      <c r="AB200" s="53">
        <v>122.06128133704735</v>
      </c>
      <c r="AD200" s="54">
        <v>64.3</v>
      </c>
      <c r="AE200" s="54">
        <v>92.8</v>
      </c>
      <c r="AF200" s="41">
        <f t="shared" si="114"/>
        <v>95.225373512281578</v>
      </c>
      <c r="AG200" s="41">
        <f t="shared" si="114"/>
        <v>120.56090149404913</v>
      </c>
      <c r="AH200" s="41">
        <f t="shared" si="114"/>
        <v>101.99417574069383</v>
      </c>
      <c r="AI200" s="41">
        <f t="shared" si="114"/>
        <v>106.92833628766776</v>
      </c>
      <c r="AJ200" s="41">
        <f t="shared" si="114"/>
        <v>100.08356545961001</v>
      </c>
      <c r="AK200" s="41">
        <f t="shared" si="104"/>
        <v>100</v>
      </c>
      <c r="AL200" s="45">
        <f t="shared" si="115"/>
        <v>13.72492650745734</v>
      </c>
      <c r="AM200" s="45">
        <f t="shared" si="115"/>
        <v>12.167107060426902</v>
      </c>
      <c r="AN200" s="45">
        <f t="shared" si="115"/>
        <v>17.624846916229988</v>
      </c>
      <c r="AO200" s="45">
        <f t="shared" si="115"/>
        <v>34.400950823388065</v>
      </c>
      <c r="AP200" s="45">
        <f t="shared" si="115"/>
        <v>31.081183863854442</v>
      </c>
      <c r="AQ200" s="45" t="e">
        <f t="shared" si="115"/>
        <v>#DIV/0!</v>
      </c>
      <c r="AR200" s="48">
        <f>AVERAGE(AL200:AP200)</f>
        <v>21.799803034271349</v>
      </c>
      <c r="AS200" s="48">
        <f>MEDIAN(AL200:AP200)</f>
        <v>17.624846916229988</v>
      </c>
      <c r="AT200" s="114">
        <f t="shared" si="116"/>
        <v>59.849999999999994</v>
      </c>
      <c r="AU200" s="114">
        <f t="shared" si="117"/>
        <v>91.449999999999989</v>
      </c>
      <c r="AV200" s="48">
        <f>STDEV(V200,AD200)</f>
        <v>6.2932503525602721</v>
      </c>
      <c r="AW200" s="48">
        <f>STDEV(W200,AE200)</f>
        <v>1.9091883092036803</v>
      </c>
      <c r="BF200" s="119"/>
      <c r="BG200" s="119"/>
    </row>
    <row r="201" spans="1:59" ht="84" customHeight="1" x14ac:dyDescent="0.35">
      <c r="A201" s="5" t="s">
        <v>2131</v>
      </c>
      <c r="B201" s="5" t="s">
        <v>1885</v>
      </c>
      <c r="C201" s="5" t="s">
        <v>2204</v>
      </c>
      <c r="D201" s="5" t="s">
        <v>2205</v>
      </c>
      <c r="E201" s="1" t="s">
        <v>329</v>
      </c>
      <c r="G201" s="4">
        <v>435.53859</v>
      </c>
      <c r="H201" s="4">
        <v>435.53859</v>
      </c>
      <c r="I201" t="s">
        <v>581</v>
      </c>
      <c r="J201" s="10" t="s">
        <v>997</v>
      </c>
      <c r="K201" s="10" t="s">
        <v>997</v>
      </c>
      <c r="L201" s="33">
        <v>28.809182209999999</v>
      </c>
      <c r="M201" s="33">
        <v>44.216261529999997</v>
      </c>
      <c r="N201" s="40">
        <f t="shared" si="112"/>
        <v>36.51272187</v>
      </c>
      <c r="O201" s="49">
        <f t="shared" si="113"/>
        <v>10.894450265451018</v>
      </c>
      <c r="Q201" s="56"/>
      <c r="U201" s="54">
        <v>100</v>
      </c>
      <c r="AK201" s="41">
        <f t="shared" si="104"/>
        <v>100</v>
      </c>
      <c r="BF201" s="119"/>
      <c r="BG201" s="119"/>
    </row>
    <row r="202" spans="1:59" ht="84" customHeight="1" x14ac:dyDescent="0.35">
      <c r="A202" s="5" t="s">
        <v>2131</v>
      </c>
      <c r="B202" s="5" t="s">
        <v>1888</v>
      </c>
      <c r="C202" s="5" t="s">
        <v>2206</v>
      </c>
      <c r="D202" s="5" t="s">
        <v>2207</v>
      </c>
      <c r="E202" s="1" t="s">
        <v>325</v>
      </c>
      <c r="G202" s="4">
        <v>330.39099399999901</v>
      </c>
      <c r="H202" s="4">
        <v>330.39099399999901</v>
      </c>
      <c r="I202" t="s">
        <v>582</v>
      </c>
      <c r="J202" s="10" t="s">
        <v>998</v>
      </c>
      <c r="K202" s="10" t="s">
        <v>998</v>
      </c>
      <c r="L202" s="32">
        <v>-1.5980576099999999</v>
      </c>
      <c r="M202" s="32">
        <v>-5.4065381390000002</v>
      </c>
      <c r="N202" s="39">
        <f t="shared" si="112"/>
        <v>-3.5022978745</v>
      </c>
      <c r="O202" s="49">
        <f t="shared" si="113"/>
        <v>2.6930024080728296</v>
      </c>
      <c r="P202" s="57">
        <v>-3.940238034945557</v>
      </c>
      <c r="Q202" s="54">
        <v>28.938971891618127</v>
      </c>
      <c r="R202" s="53">
        <v>101.74727779184605</v>
      </c>
      <c r="S202" s="54">
        <v>90.382375284882229</v>
      </c>
      <c r="T202" s="53">
        <v>69.475816662446192</v>
      </c>
      <c r="U202" s="54">
        <v>100</v>
      </c>
      <c r="V202" s="45">
        <v>3.7</v>
      </c>
      <c r="W202" s="45">
        <v>10.5</v>
      </c>
      <c r="X202" s="57">
        <v>-8.8857938718662943</v>
      </c>
      <c r="Y202" s="54">
        <v>23.119777158774376</v>
      </c>
      <c r="Z202" s="53">
        <v>118.46796657381616</v>
      </c>
      <c r="AA202" s="54">
        <v>125.65459610027854</v>
      </c>
      <c r="AB202" s="53">
        <v>135.4317548746518</v>
      </c>
      <c r="AD202" s="54">
        <v>3.7</v>
      </c>
      <c r="AE202" s="54">
        <v>9.1999999999999993</v>
      </c>
      <c r="AF202" s="41">
        <f>AVERAGE(P202,X202)</f>
        <v>-6.4130159534059255</v>
      </c>
      <c r="AG202" s="41">
        <f>AVERAGE(Q202,Y202)</f>
        <v>26.029374525196253</v>
      </c>
      <c r="AH202" s="41">
        <f>AVERAGE(R202,Z202)</f>
        <v>110.10762218283111</v>
      </c>
      <c r="AI202" s="41">
        <f>AVERAGE(S202,AA202)</f>
        <v>108.01848569258038</v>
      </c>
      <c r="AJ202" s="41">
        <f>AVERAGE(T202,AB202)</f>
        <v>102.453785768549</v>
      </c>
      <c r="AK202" s="41">
        <f t="shared" si="104"/>
        <v>100</v>
      </c>
      <c r="AL202" s="45">
        <f t="shared" ref="AL202:AQ202" si="118">STDEV(P202,X202)</f>
        <v>3.4970360690233657</v>
      </c>
      <c r="AM202" s="45">
        <f t="shared" si="118"/>
        <v>4.1147920566388398</v>
      </c>
      <c r="AN202" s="45">
        <f t="shared" si="118"/>
        <v>11.823312423840898</v>
      </c>
      <c r="AO202" s="45">
        <f t="shared" si="118"/>
        <v>24.941226526076019</v>
      </c>
      <c r="AP202" s="45">
        <f t="shared" si="118"/>
        <v>46.637891169371514</v>
      </c>
      <c r="AQ202" s="45" t="e">
        <f t="shared" si="118"/>
        <v>#DIV/0!</v>
      </c>
      <c r="AR202" s="48">
        <f>AVERAGE(AL202:AP202)</f>
        <v>18.202851648990126</v>
      </c>
      <c r="AS202" s="48">
        <f>MEDIAN(AL202:AP202)</f>
        <v>11.823312423840898</v>
      </c>
      <c r="AT202" s="114">
        <f>AVERAGE(V202,AD202)</f>
        <v>3.7</v>
      </c>
      <c r="AU202" s="114">
        <f>AVERAGE(W202,AE202)</f>
        <v>9.85</v>
      </c>
      <c r="AV202" s="48">
        <f>STDEV(V202,AD202)</f>
        <v>0</v>
      </c>
      <c r="AW202" s="48">
        <f>STDEV(W202,AE202)</f>
        <v>0.9192388155425123</v>
      </c>
      <c r="AX202" s="45">
        <v>8</v>
      </c>
      <c r="AY202" s="45">
        <v>32</v>
      </c>
      <c r="AZ202" s="45">
        <v>16</v>
      </c>
      <c r="BA202" s="45">
        <v>16</v>
      </c>
      <c r="BB202" s="45">
        <v>8</v>
      </c>
      <c r="BC202" s="45">
        <v>4</v>
      </c>
      <c r="BD202" s="73">
        <v>8</v>
      </c>
      <c r="BE202" s="114">
        <v>8</v>
      </c>
      <c r="BF202" s="119"/>
      <c r="BG202" s="119"/>
    </row>
    <row r="203" spans="1:59" ht="84" customHeight="1" x14ac:dyDescent="0.35">
      <c r="A203" s="5" t="s">
        <v>2131</v>
      </c>
      <c r="B203" s="5" t="s">
        <v>1891</v>
      </c>
      <c r="C203" s="5" t="s">
        <v>2208</v>
      </c>
      <c r="D203" s="5" t="s">
        <v>2209</v>
      </c>
      <c r="E203" s="1" t="s">
        <v>333</v>
      </c>
      <c r="G203" s="4">
        <v>336.77501999999998</v>
      </c>
      <c r="H203" s="4">
        <v>336.77501999999998</v>
      </c>
      <c r="I203" t="s">
        <v>583</v>
      </c>
      <c r="J203" s="10" t="s">
        <v>999</v>
      </c>
      <c r="K203" s="10" t="s">
        <v>999</v>
      </c>
      <c r="L203" s="33">
        <v>66.950667699999997</v>
      </c>
      <c r="M203" s="33">
        <v>59.052808050000003</v>
      </c>
      <c r="N203" s="40">
        <f t="shared" si="112"/>
        <v>63.001737875000003</v>
      </c>
      <c r="O203" s="49">
        <f t="shared" si="113"/>
        <v>5.5846301153746083</v>
      </c>
      <c r="Q203" s="56"/>
      <c r="U203" s="54">
        <v>100</v>
      </c>
      <c r="AK203" s="41">
        <f t="shared" si="104"/>
        <v>100</v>
      </c>
      <c r="BF203" s="119"/>
      <c r="BG203" s="119"/>
    </row>
    <row r="204" spans="1:59" ht="84" customHeight="1" x14ac:dyDescent="0.35">
      <c r="A204" s="5" t="s">
        <v>2131</v>
      </c>
      <c r="B204" s="5" t="s">
        <v>1894</v>
      </c>
      <c r="C204" s="5" t="s">
        <v>2210</v>
      </c>
      <c r="D204" s="5" t="s">
        <v>2211</v>
      </c>
      <c r="E204" s="1" t="s">
        <v>338</v>
      </c>
      <c r="G204" s="4">
        <v>420.50412</v>
      </c>
      <c r="H204" s="4">
        <v>420.50412</v>
      </c>
      <c r="I204" t="s">
        <v>584</v>
      </c>
      <c r="J204" s="10" t="s">
        <v>1000</v>
      </c>
      <c r="K204" s="10" t="s">
        <v>1000</v>
      </c>
      <c r="L204" s="33">
        <v>86.445204720000007</v>
      </c>
      <c r="M204" s="33">
        <v>137.5943001</v>
      </c>
      <c r="N204" s="40">
        <f t="shared" si="112"/>
        <v>112.01975241</v>
      </c>
      <c r="O204" s="49">
        <f t="shared" si="113"/>
        <v>36.167872194755503</v>
      </c>
      <c r="Q204" s="56"/>
      <c r="U204" s="54">
        <v>100</v>
      </c>
      <c r="AK204" s="41">
        <f t="shared" si="104"/>
        <v>100</v>
      </c>
      <c r="BF204" s="119"/>
      <c r="BG204" s="119"/>
    </row>
    <row r="205" spans="1:59" ht="84" customHeight="1" x14ac:dyDescent="0.35">
      <c r="A205" s="5" t="s">
        <v>2131</v>
      </c>
      <c r="B205" s="5" t="s">
        <v>1897</v>
      </c>
      <c r="C205" s="5" t="s">
        <v>2212</v>
      </c>
      <c r="D205" s="5" t="s">
        <v>2213</v>
      </c>
      <c r="E205" s="1" t="s">
        <v>329</v>
      </c>
      <c r="G205" s="4">
        <v>388.17129999999997</v>
      </c>
      <c r="H205" s="4">
        <v>388.17129999999997</v>
      </c>
      <c r="I205" t="s">
        <v>585</v>
      </c>
      <c r="J205" s="10" t="s">
        <v>1001</v>
      </c>
      <c r="K205" s="10" t="s">
        <v>1001</v>
      </c>
      <c r="L205" s="35">
        <v>91.848581830000001</v>
      </c>
      <c r="M205" s="35">
        <v>122.67393130000001</v>
      </c>
      <c r="N205" s="40">
        <f t="shared" si="112"/>
        <v>107.261256565</v>
      </c>
      <c r="O205" s="49">
        <f t="shared" si="113"/>
        <v>21.796813642682178</v>
      </c>
      <c r="Q205" s="56"/>
      <c r="U205" s="54">
        <v>100</v>
      </c>
      <c r="AK205" s="41">
        <f t="shared" si="104"/>
        <v>100</v>
      </c>
      <c r="BF205" s="119"/>
      <c r="BG205" s="119"/>
    </row>
    <row r="206" spans="1:59" ht="84" customHeight="1" x14ac:dyDescent="0.35">
      <c r="A206" s="5" t="s">
        <v>2131</v>
      </c>
      <c r="B206" s="5" t="s">
        <v>1900</v>
      </c>
      <c r="C206" s="5" t="s">
        <v>2214</v>
      </c>
      <c r="D206" s="5" t="s">
        <v>2215</v>
      </c>
      <c r="E206" s="1" t="s">
        <v>329</v>
      </c>
      <c r="G206" s="4">
        <v>298.42254000000003</v>
      </c>
      <c r="H206" s="4">
        <v>298.42254000000003</v>
      </c>
      <c r="I206" t="s">
        <v>586</v>
      </c>
      <c r="J206" s="10" t="s">
        <v>1002</v>
      </c>
      <c r="K206" s="10" t="s">
        <v>1002</v>
      </c>
      <c r="L206" s="32">
        <v>-2.2867233200000001</v>
      </c>
      <c r="M206" s="32">
        <v>7.3344509640000002</v>
      </c>
      <c r="N206" s="39">
        <f t="shared" si="112"/>
        <v>2.523863822</v>
      </c>
      <c r="O206" s="49">
        <f t="shared" si="113"/>
        <v>6.8031975791940269</v>
      </c>
      <c r="P206" s="53">
        <v>93.603443909850583</v>
      </c>
      <c r="Q206" s="54">
        <v>98.647758926310445</v>
      </c>
      <c r="R206" s="53">
        <v>77.741200303874407</v>
      </c>
      <c r="S206" s="54">
        <v>104.4821473790833</v>
      </c>
      <c r="T206" s="53">
        <v>90.929349202329718</v>
      </c>
      <c r="U206" s="54">
        <v>100</v>
      </c>
      <c r="V206" s="45">
        <v>60</v>
      </c>
      <c r="W206" s="45">
        <v>90.5</v>
      </c>
      <c r="X206" s="53">
        <v>111.78272980501393</v>
      </c>
      <c r="Y206" s="54">
        <v>122.64623955431755</v>
      </c>
      <c r="Z206" s="53">
        <v>93.983286908077986</v>
      </c>
      <c r="AA206" s="54">
        <v>108.35654596100277</v>
      </c>
      <c r="AB206" s="53">
        <v>127.15877437325904</v>
      </c>
      <c r="AD206" s="54">
        <v>69.8</v>
      </c>
      <c r="AE206" s="54">
        <v>98.2</v>
      </c>
      <c r="AF206" s="41">
        <f t="shared" ref="AF206:AJ207" si="119">AVERAGE(P206,X206)</f>
        <v>102.69308685743226</v>
      </c>
      <c r="AG206" s="41">
        <f t="shared" si="119"/>
        <v>110.64699924031399</v>
      </c>
      <c r="AH206" s="41">
        <f t="shared" si="119"/>
        <v>85.862243605976204</v>
      </c>
      <c r="AI206" s="41">
        <f t="shared" si="119"/>
        <v>106.41934667004304</v>
      </c>
      <c r="AJ206" s="41">
        <f t="shared" si="119"/>
        <v>109.04406178779438</v>
      </c>
      <c r="AK206" s="41">
        <f t="shared" si="104"/>
        <v>100</v>
      </c>
      <c r="AL206" s="45">
        <f t="shared" ref="AL206:AQ207" si="120">STDEV(P206,X206)</f>
        <v>12.854696333598959</v>
      </c>
      <c r="AM206" s="45">
        <f t="shared" si="120"/>
        <v>16.969488390237927</v>
      </c>
      <c r="AN206" s="45">
        <f t="shared" si="120"/>
        <v>11.484889578451535</v>
      </c>
      <c r="AO206" s="45">
        <f t="shared" si="120"/>
        <v>2.7396135102947969</v>
      </c>
      <c r="AP206" s="45">
        <f t="shared" si="120"/>
        <v>25.61807221685477</v>
      </c>
      <c r="AQ206" s="45" t="e">
        <f t="shared" si="120"/>
        <v>#DIV/0!</v>
      </c>
      <c r="AR206" s="48">
        <f>AVERAGE(AL206:AP206)</f>
        <v>13.933352005887599</v>
      </c>
      <c r="AS206" s="48">
        <f>MEDIAN(AL206:AP206)</f>
        <v>12.854696333598959</v>
      </c>
      <c r="AT206" s="114">
        <f>AVERAGE(V206,AD206)</f>
        <v>64.900000000000006</v>
      </c>
      <c r="AU206" s="114">
        <f>AVERAGE(W206,AE206)</f>
        <v>94.35</v>
      </c>
      <c r="AV206" s="48">
        <f>STDEV(V206,AD206)</f>
        <v>6.9296464556281636</v>
      </c>
      <c r="AW206" s="48">
        <f>STDEV(W206,AE206)</f>
        <v>5.4447222151364176</v>
      </c>
      <c r="BF206" s="119"/>
      <c r="BG206" s="119"/>
    </row>
    <row r="207" spans="1:59" ht="84" customHeight="1" x14ac:dyDescent="0.35">
      <c r="A207" s="5" t="s">
        <v>2131</v>
      </c>
      <c r="B207" s="5" t="s">
        <v>1903</v>
      </c>
      <c r="C207" s="5" t="s">
        <v>2216</v>
      </c>
      <c r="D207" s="5" t="s">
        <v>2217</v>
      </c>
      <c r="E207" s="1" t="s">
        <v>329</v>
      </c>
      <c r="G207" s="4">
        <v>557.00642000000005</v>
      </c>
      <c r="H207" s="4">
        <v>557.00642000000005</v>
      </c>
      <c r="I207" t="s">
        <v>587</v>
      </c>
      <c r="J207" s="10" t="s">
        <v>1003</v>
      </c>
      <c r="K207" s="10" t="s">
        <v>1003</v>
      </c>
      <c r="L207" s="33">
        <v>94.868116099999995</v>
      </c>
      <c r="M207" s="33">
        <v>157.1248952</v>
      </c>
      <c r="N207" s="40">
        <f t="shared" si="112"/>
        <v>125.99650564999999</v>
      </c>
      <c r="O207" s="49">
        <f t="shared" si="113"/>
        <v>44.022190676443003</v>
      </c>
      <c r="P207" s="53">
        <v>92.448721195239301</v>
      </c>
      <c r="Q207" s="54">
        <v>97.736135730564683</v>
      </c>
      <c r="R207" s="53">
        <v>94.515067105596344</v>
      </c>
      <c r="S207" s="54">
        <v>88.680678652823488</v>
      </c>
      <c r="T207" s="53">
        <v>87.465181058495816</v>
      </c>
      <c r="U207" s="54">
        <v>100</v>
      </c>
      <c r="V207" s="45">
        <v>60.8</v>
      </c>
      <c r="W207" s="45">
        <v>93.1</v>
      </c>
      <c r="X207" s="53">
        <v>58.384401114206121</v>
      </c>
      <c r="Y207" s="54">
        <v>92.98050139275766</v>
      </c>
      <c r="Z207" s="53">
        <v>119.13649025069637</v>
      </c>
      <c r="AA207" s="54">
        <v>121.81058495821726</v>
      </c>
      <c r="AB207" s="53">
        <v>136.68523676880221</v>
      </c>
      <c r="AD207" s="54">
        <v>34.200000000000003</v>
      </c>
      <c r="AE207" s="54">
        <v>86.2</v>
      </c>
      <c r="AF207" s="41">
        <f t="shared" si="119"/>
        <v>75.416561154722714</v>
      </c>
      <c r="AG207" s="41">
        <f t="shared" si="119"/>
        <v>95.358318561661179</v>
      </c>
      <c r="AH207" s="41">
        <f t="shared" si="119"/>
        <v>106.82577867814635</v>
      </c>
      <c r="AI207" s="41">
        <f t="shared" si="119"/>
        <v>105.24563180552038</v>
      </c>
      <c r="AJ207" s="41">
        <f t="shared" si="119"/>
        <v>112.07520891364902</v>
      </c>
      <c r="AK207" s="41">
        <f t="shared" si="104"/>
        <v>100</v>
      </c>
      <c r="AL207" s="45">
        <f t="shared" si="120"/>
        <v>24.087111725807613</v>
      </c>
      <c r="AM207" s="45">
        <f t="shared" si="120"/>
        <v>3.362741289106943</v>
      </c>
      <c r="AN207" s="45">
        <f t="shared" si="120"/>
        <v>17.409975268363752</v>
      </c>
      <c r="AO207" s="45">
        <f t="shared" si="120"/>
        <v>23.426381408618848</v>
      </c>
      <c r="AP207" s="45">
        <f t="shared" si="120"/>
        <v>34.803835163137279</v>
      </c>
      <c r="AQ207" s="45" t="e">
        <f t="shared" si="120"/>
        <v>#DIV/0!</v>
      </c>
      <c r="AR207" s="48">
        <f>AVERAGE(AL207:AP207)</f>
        <v>20.618008971006887</v>
      </c>
      <c r="AS207" s="48">
        <f>MEDIAN(AL207:AP207)</f>
        <v>23.426381408618848</v>
      </c>
      <c r="AV207" s="48">
        <f>STDEV(V207,AD207)</f>
        <v>18.809040379562159</v>
      </c>
      <c r="AW207" s="48">
        <f>STDEV(W207,AE207)</f>
        <v>4.8790367901871718</v>
      </c>
      <c r="BF207" s="119"/>
      <c r="BG207" s="119"/>
    </row>
    <row r="208" spans="1:59" ht="84" customHeight="1" x14ac:dyDescent="0.35">
      <c r="A208" s="5" t="s">
        <v>2131</v>
      </c>
      <c r="B208" s="5" t="s">
        <v>1906</v>
      </c>
      <c r="C208" s="5" t="s">
        <v>2218</v>
      </c>
      <c r="D208" s="5" t="s">
        <v>2219</v>
      </c>
      <c r="E208" s="1" t="s">
        <v>329</v>
      </c>
      <c r="G208" s="4">
        <v>340.76371</v>
      </c>
      <c r="H208" s="4">
        <v>340.76371</v>
      </c>
      <c r="I208" t="s">
        <v>588</v>
      </c>
      <c r="J208" s="10" t="s">
        <v>1004</v>
      </c>
      <c r="K208" s="10" t="s">
        <v>1004</v>
      </c>
      <c r="L208" s="33">
        <v>82.578081890000007</v>
      </c>
      <c r="M208" s="33">
        <v>82.858340319999996</v>
      </c>
      <c r="N208" s="40">
        <f t="shared" si="112"/>
        <v>82.718211104999995</v>
      </c>
      <c r="O208" s="49">
        <f t="shared" si="113"/>
        <v>0.19817263633768778</v>
      </c>
      <c r="Q208" s="56"/>
      <c r="U208" s="54">
        <v>100</v>
      </c>
      <c r="BF208" s="119"/>
      <c r="BG208" s="119"/>
    </row>
    <row r="209" spans="1:79" ht="84" customHeight="1" x14ac:dyDescent="0.35">
      <c r="A209" s="5" t="s">
        <v>2131</v>
      </c>
      <c r="B209" s="5" t="s">
        <v>1908</v>
      </c>
      <c r="C209" s="5" t="s">
        <v>341</v>
      </c>
      <c r="D209" s="5" t="s">
        <v>782</v>
      </c>
      <c r="E209" s="1" t="s">
        <v>338</v>
      </c>
      <c r="G209" s="5">
        <v>417.46</v>
      </c>
      <c r="H209" s="5">
        <v>417.46</v>
      </c>
      <c r="I209" t="s">
        <v>589</v>
      </c>
      <c r="J209" s="14" t="s">
        <v>1005</v>
      </c>
      <c r="K209" s="14" t="s">
        <v>1005</v>
      </c>
      <c r="L209" s="32">
        <v>1.5274252290000001</v>
      </c>
      <c r="M209" s="32">
        <v>-0.54484492900000003</v>
      </c>
      <c r="N209" s="39">
        <f t="shared" si="112"/>
        <v>0.49129015000000004</v>
      </c>
      <c r="O209" s="49">
        <f t="shared" si="113"/>
        <v>1.4653162811723184</v>
      </c>
      <c r="P209" s="54">
        <v>75.416561154722714</v>
      </c>
      <c r="Q209" s="54">
        <v>95.358318561661179</v>
      </c>
      <c r="R209" s="54">
        <v>106.82577867814635</v>
      </c>
      <c r="S209" s="54">
        <v>105.24563180552038</v>
      </c>
      <c r="T209" s="54">
        <v>112.07520891364902</v>
      </c>
      <c r="U209" s="54">
        <v>100</v>
      </c>
      <c r="AF209" s="41">
        <f t="shared" ref="AF209:AK209" si="121">AVERAGE(P209,X209)</f>
        <v>75.416561154722714</v>
      </c>
      <c r="AG209" s="41">
        <f t="shared" si="121"/>
        <v>95.358318561661179</v>
      </c>
      <c r="AH209" s="41">
        <f t="shared" si="121"/>
        <v>106.82577867814635</v>
      </c>
      <c r="AI209" s="41">
        <f t="shared" si="121"/>
        <v>105.24563180552038</v>
      </c>
      <c r="AJ209" s="41">
        <f t="shared" si="121"/>
        <v>112.07520891364902</v>
      </c>
      <c r="AK209" s="41">
        <f t="shared" si="121"/>
        <v>100</v>
      </c>
      <c r="AL209" s="45" t="e">
        <f t="shared" ref="AL209:AQ209" si="122">STDEV(P209,X209)</f>
        <v>#DIV/0!</v>
      </c>
      <c r="AM209" s="45" t="e">
        <f t="shared" si="122"/>
        <v>#DIV/0!</v>
      </c>
      <c r="AN209" s="45" t="e">
        <f t="shared" si="122"/>
        <v>#DIV/0!</v>
      </c>
      <c r="AO209" s="45" t="e">
        <f t="shared" si="122"/>
        <v>#DIV/0!</v>
      </c>
      <c r="AP209" s="45" t="e">
        <f t="shared" si="122"/>
        <v>#DIV/0!</v>
      </c>
      <c r="AQ209" s="45" t="e">
        <f t="shared" si="122"/>
        <v>#DIV/0!</v>
      </c>
      <c r="AR209" s="48" t="e">
        <f>AVERAGE(AL209:AP209)</f>
        <v>#DIV/0!</v>
      </c>
      <c r="AS209" s="48" t="e">
        <f>MEDIAN(AL209:AP209)</f>
        <v>#DIV/0!</v>
      </c>
      <c r="AT209" s="114" t="e">
        <f>AVERAGE(V209,AD209)</f>
        <v>#DIV/0!</v>
      </c>
      <c r="AU209" s="114" t="e">
        <f>AVERAGE(W209,AE209)</f>
        <v>#DIV/0!</v>
      </c>
      <c r="AV209" s="48" t="e">
        <f>STDEV(V209,AD209)</f>
        <v>#DIV/0!</v>
      </c>
      <c r="AW209" s="48" t="e">
        <f>STDEV(W209,AE209)</f>
        <v>#DIV/0!</v>
      </c>
      <c r="BF209" s="119"/>
      <c r="BG209" s="119"/>
    </row>
    <row r="210" spans="1:79" ht="84" customHeight="1" x14ac:dyDescent="0.35">
      <c r="A210" s="5" t="s">
        <v>2131</v>
      </c>
      <c r="B210" s="5" t="s">
        <v>1911</v>
      </c>
      <c r="C210" s="5" t="s">
        <v>2220</v>
      </c>
      <c r="D210" s="5" t="s">
        <v>2221</v>
      </c>
      <c r="E210" s="1" t="s">
        <v>338</v>
      </c>
      <c r="G210" s="4">
        <v>351.40233999999998</v>
      </c>
      <c r="H210" s="4">
        <v>351.40233999999998</v>
      </c>
      <c r="I210" t="s">
        <v>590</v>
      </c>
      <c r="J210" s="11" t="s">
        <v>1006</v>
      </c>
      <c r="K210" s="11" t="s">
        <v>1006</v>
      </c>
      <c r="L210" s="33">
        <v>77.121730490000004</v>
      </c>
      <c r="M210" s="33">
        <v>129.79882649999999</v>
      </c>
      <c r="N210" s="40">
        <f t="shared" si="112"/>
        <v>103.460278495</v>
      </c>
      <c r="O210" s="49">
        <f t="shared" si="113"/>
        <v>37.248331801885818</v>
      </c>
      <c r="Q210" s="56"/>
      <c r="U210" s="54">
        <v>100</v>
      </c>
      <c r="BF210" s="119"/>
      <c r="BG210" s="119"/>
    </row>
    <row r="211" spans="1:79" ht="84" customHeight="1" x14ac:dyDescent="0.35">
      <c r="A211" s="5" t="s">
        <v>2131</v>
      </c>
      <c r="B211" s="5" t="s">
        <v>1914</v>
      </c>
      <c r="C211" s="5" t="s">
        <v>2222</v>
      </c>
      <c r="D211" s="5" t="s">
        <v>2223</v>
      </c>
      <c r="E211" s="1" t="s">
        <v>325</v>
      </c>
      <c r="G211" s="4">
        <v>280.37499500000001</v>
      </c>
      <c r="H211" s="4">
        <v>280.37499500000001</v>
      </c>
      <c r="I211" t="s">
        <v>591</v>
      </c>
      <c r="J211" s="11" t="s">
        <v>1007</v>
      </c>
      <c r="K211" s="11" t="s">
        <v>1007</v>
      </c>
      <c r="L211" s="32">
        <v>-0.273700475</v>
      </c>
      <c r="M211" s="32">
        <v>-2.724224644</v>
      </c>
      <c r="N211" s="39">
        <f t="shared" si="112"/>
        <v>-1.4989625595</v>
      </c>
      <c r="O211" s="49">
        <f t="shared" si="113"/>
        <v>1.7327822573614293</v>
      </c>
      <c r="P211" s="53">
        <v>76.282603190681186</v>
      </c>
      <c r="Q211" s="54">
        <v>74.641681438338807</v>
      </c>
      <c r="R211" s="53">
        <v>86.006583945302594</v>
      </c>
      <c r="S211" s="54">
        <v>84.608761711825792</v>
      </c>
      <c r="T211" s="53">
        <v>109.04026335781212</v>
      </c>
      <c r="U211" s="54">
        <v>100</v>
      </c>
      <c r="V211" s="45">
        <v>52.2</v>
      </c>
      <c r="W211" s="45">
        <v>90.1</v>
      </c>
      <c r="X211" s="53">
        <v>80.111420612813376</v>
      </c>
      <c r="Y211" s="54">
        <v>91.225626740947078</v>
      </c>
      <c r="Z211" s="53">
        <v>112.53481894150417</v>
      </c>
      <c r="AA211" s="54">
        <v>112.033426183844</v>
      </c>
      <c r="AB211" s="53">
        <v>100.16713091922004</v>
      </c>
      <c r="AD211" s="54">
        <v>52.8</v>
      </c>
      <c r="AE211" s="54">
        <v>88.6</v>
      </c>
      <c r="AF211" s="41">
        <f t="shared" ref="AF211:AK211" si="123">AVERAGE(P211,X211)</f>
        <v>78.197011901747288</v>
      </c>
      <c r="AG211" s="41">
        <f t="shared" si="123"/>
        <v>82.933654089642943</v>
      </c>
      <c r="AH211" s="41">
        <f t="shared" si="123"/>
        <v>99.270701443403382</v>
      </c>
      <c r="AI211" s="41">
        <f t="shared" si="123"/>
        <v>98.321093947834896</v>
      </c>
      <c r="AJ211" s="41">
        <f t="shared" si="123"/>
        <v>104.60369713851608</v>
      </c>
      <c r="AK211" s="41">
        <f t="shared" si="123"/>
        <v>100</v>
      </c>
      <c r="AL211" s="45">
        <f t="shared" ref="AL211:AQ211" si="124">STDEV(P211,X211)</f>
        <v>2.7073827631148673</v>
      </c>
      <c r="AM211" s="45">
        <f t="shared" si="124"/>
        <v>11.726620182301099</v>
      </c>
      <c r="AN211" s="45">
        <f t="shared" si="124"/>
        <v>18.758294858724426</v>
      </c>
      <c r="AO211" s="45">
        <f t="shared" si="124"/>
        <v>19.392166219929777</v>
      </c>
      <c r="AP211" s="45">
        <f t="shared" si="124"/>
        <v>6.274252117694787</v>
      </c>
      <c r="AQ211" s="45" t="e">
        <f t="shared" si="124"/>
        <v>#DIV/0!</v>
      </c>
      <c r="AR211" s="48">
        <f>AVERAGE(AL211:AP211)</f>
        <v>11.771743228352992</v>
      </c>
      <c r="AS211" s="48">
        <f>MEDIAN(AL211:AP211)</f>
        <v>11.726620182301099</v>
      </c>
      <c r="AT211" s="114">
        <f>AVERAGE(V211,AD211)</f>
        <v>52.5</v>
      </c>
      <c r="AU211" s="114">
        <f>AVERAGE(W211,AE211)</f>
        <v>89.35</v>
      </c>
      <c r="AV211" s="48">
        <f>STDEV(V211,AD211)</f>
        <v>0.42426406871192446</v>
      </c>
      <c r="AW211" s="48">
        <f>STDEV(W211,AE211)</f>
        <v>1.0606601717798212</v>
      </c>
      <c r="BF211" s="119"/>
      <c r="BG211" s="119"/>
    </row>
    <row r="212" spans="1:79" ht="84" customHeight="1" x14ac:dyDescent="0.35">
      <c r="A212" s="5" t="s">
        <v>2131</v>
      </c>
      <c r="B212" s="5" t="s">
        <v>1917</v>
      </c>
      <c r="C212" s="5" t="s">
        <v>2224</v>
      </c>
      <c r="D212" s="5" t="s">
        <v>2225</v>
      </c>
      <c r="E212" s="1" t="s">
        <v>325</v>
      </c>
      <c r="G212" s="4">
        <v>375.45399200000003</v>
      </c>
      <c r="H212" s="4">
        <v>375.45399200000003</v>
      </c>
      <c r="I212" t="s">
        <v>592</v>
      </c>
      <c r="J212" s="10" t="s">
        <v>1008</v>
      </c>
      <c r="K212" s="10" t="s">
        <v>1008</v>
      </c>
      <c r="L212" s="33">
        <v>0.203068094</v>
      </c>
      <c r="M212" s="33">
        <v>61.316010060000004</v>
      </c>
      <c r="N212" s="40">
        <f t="shared" si="112"/>
        <v>30.759539077000003</v>
      </c>
      <c r="O212" s="49">
        <f t="shared" si="113"/>
        <v>43.213375682418544</v>
      </c>
      <c r="Q212" s="56"/>
      <c r="U212" s="54">
        <v>100</v>
      </c>
      <c r="BF212" s="119"/>
      <c r="BG212" s="119"/>
    </row>
    <row r="213" spans="1:79" ht="84" customHeight="1" x14ac:dyDescent="0.35">
      <c r="A213" s="5" t="s">
        <v>2131</v>
      </c>
      <c r="B213" s="5" t="s">
        <v>1920</v>
      </c>
      <c r="C213" s="5" t="s">
        <v>2226</v>
      </c>
      <c r="D213" s="5" t="s">
        <v>2227</v>
      </c>
      <c r="E213" s="1" t="s">
        <v>333</v>
      </c>
      <c r="G213" s="4">
        <v>357.79093999999998</v>
      </c>
      <c r="H213" s="4">
        <v>357.79093999999998</v>
      </c>
      <c r="I213" t="s">
        <v>593</v>
      </c>
      <c r="J213" s="10" t="s">
        <v>1009</v>
      </c>
      <c r="K213" s="10" t="s">
        <v>1009</v>
      </c>
      <c r="L213" s="33">
        <v>79.982341899999994</v>
      </c>
      <c r="M213" s="33">
        <v>151.9279128</v>
      </c>
      <c r="N213" s="40">
        <f t="shared" si="112"/>
        <v>115.95512735</v>
      </c>
      <c r="O213" s="49">
        <f t="shared" si="113"/>
        <v>50.873201059727556</v>
      </c>
      <c r="Q213" s="56"/>
      <c r="U213" s="54">
        <v>100</v>
      </c>
      <c r="BF213" s="119"/>
      <c r="BG213" s="119"/>
    </row>
    <row r="214" spans="1:79" ht="84" customHeight="1" x14ac:dyDescent="0.35">
      <c r="A214" s="5" t="s">
        <v>2131</v>
      </c>
      <c r="B214" s="5" t="s">
        <v>1922</v>
      </c>
      <c r="C214" s="5" t="s">
        <v>2228</v>
      </c>
      <c r="D214" s="5" t="s">
        <v>2229</v>
      </c>
      <c r="E214" s="1" t="s">
        <v>338</v>
      </c>
      <c r="G214" s="4">
        <v>476.18524000000002</v>
      </c>
      <c r="H214" s="4">
        <v>403.26524000000001</v>
      </c>
      <c r="I214" t="s">
        <v>594</v>
      </c>
      <c r="J214" s="10" t="s">
        <v>1010</v>
      </c>
      <c r="K214" s="10" t="s">
        <v>1010</v>
      </c>
      <c r="L214" s="32">
        <v>-2.5515947470000002</v>
      </c>
      <c r="M214" s="32">
        <v>-10.85498743</v>
      </c>
      <c r="N214" s="39">
        <f t="shared" si="112"/>
        <v>-6.7032910885000003</v>
      </c>
      <c r="O214" s="49">
        <f t="shared" si="113"/>
        <v>5.8713852730040585</v>
      </c>
      <c r="P214" s="57">
        <v>-3.3932641174981013</v>
      </c>
      <c r="Q214" s="54">
        <v>101.26107875411496</v>
      </c>
      <c r="R214" s="53">
        <v>119.18966827044821</v>
      </c>
      <c r="S214" s="54">
        <v>110.92428462901999</v>
      </c>
      <c r="T214" s="53">
        <v>104.78602177766523</v>
      </c>
      <c r="U214" s="54">
        <v>100</v>
      </c>
      <c r="V214" s="45">
        <v>11</v>
      </c>
      <c r="W214" s="45">
        <v>18.100000000000001</v>
      </c>
      <c r="X214" s="57">
        <v>-10.222841225626739</v>
      </c>
      <c r="Y214" s="54">
        <v>119.80501392757658</v>
      </c>
      <c r="Z214" s="53">
        <v>101.75487465181057</v>
      </c>
      <c r="AA214" s="54">
        <v>108.44011142061281</v>
      </c>
      <c r="AB214" s="53">
        <v>98.077994428969347</v>
      </c>
      <c r="AD214" s="54">
        <v>11.8</v>
      </c>
      <c r="AE214" s="54">
        <v>17.399999999999999</v>
      </c>
      <c r="AF214" s="41">
        <f t="shared" ref="AF214:AK215" si="125">AVERAGE(P214,X214)</f>
        <v>-6.8080526715624199</v>
      </c>
      <c r="AG214" s="41">
        <f t="shared" si="125"/>
        <v>110.53304634084577</v>
      </c>
      <c r="AH214" s="41">
        <f t="shared" si="125"/>
        <v>110.4722714611294</v>
      </c>
      <c r="AI214" s="41">
        <f t="shared" si="125"/>
        <v>109.6821980248164</v>
      </c>
      <c r="AJ214" s="41">
        <f t="shared" si="125"/>
        <v>101.43200810331729</v>
      </c>
      <c r="AK214" s="41">
        <f t="shared" si="125"/>
        <v>100</v>
      </c>
      <c r="AL214" s="45">
        <f t="shared" ref="AL214:AQ215" si="126">STDEV(P214,X214)</f>
        <v>4.8292402857941719</v>
      </c>
      <c r="AM214" s="45">
        <f t="shared" si="126"/>
        <v>13.112542311038448</v>
      </c>
      <c r="AN214" s="45">
        <f t="shared" si="126"/>
        <v>12.328260796326623</v>
      </c>
      <c r="AO214" s="45">
        <f t="shared" si="126"/>
        <v>1.7565757213066631</v>
      </c>
      <c r="AP214" s="45">
        <f t="shared" si="126"/>
        <v>4.7432916266476735</v>
      </c>
      <c r="AQ214" s="45" t="e">
        <f t="shared" si="126"/>
        <v>#DIV/0!</v>
      </c>
      <c r="AR214" s="48">
        <f>AVERAGE(AL214:AP214)</f>
        <v>7.3539821482227152</v>
      </c>
      <c r="AS214" s="48">
        <f>MEDIAN(AL214:AP214)</f>
        <v>4.8292402857941719</v>
      </c>
      <c r="AT214" s="114">
        <f>AVERAGE(V214,AD214)</f>
        <v>11.4</v>
      </c>
      <c r="AU214" s="114">
        <f>AVERAGE(W214,AE214)</f>
        <v>17.75</v>
      </c>
      <c r="AV214" s="48">
        <f>STDEV(V214,AD214)</f>
        <v>0.56568542494923857</v>
      </c>
      <c r="AW214" s="48">
        <f>STDEV(W214,AE214)</f>
        <v>0.49497474683058529</v>
      </c>
      <c r="BF214" s="119"/>
      <c r="BG214" s="119"/>
    </row>
    <row r="215" spans="1:79" ht="84" customHeight="1" x14ac:dyDescent="0.35">
      <c r="A215" s="5" t="s">
        <v>2131</v>
      </c>
      <c r="B215" s="5" t="s">
        <v>1925</v>
      </c>
      <c r="C215" s="5" t="s">
        <v>347</v>
      </c>
      <c r="D215" s="5" t="s">
        <v>2230</v>
      </c>
      <c r="E215" s="1" t="s">
        <v>329</v>
      </c>
      <c r="G215" s="4">
        <v>453.006990999999</v>
      </c>
      <c r="H215" s="4">
        <v>416.54699099999903</v>
      </c>
      <c r="I215" t="s">
        <v>595</v>
      </c>
      <c r="J215" s="10" t="s">
        <v>1011</v>
      </c>
      <c r="K215" s="10" t="s">
        <v>1011</v>
      </c>
      <c r="L215" s="32">
        <v>-2.7634918879999999</v>
      </c>
      <c r="M215" s="32">
        <v>-3.3948030180000002</v>
      </c>
      <c r="N215" s="39">
        <f t="shared" si="112"/>
        <v>-3.079147453</v>
      </c>
      <c r="O215" s="49">
        <f t="shared" si="113"/>
        <v>0.4464043810615429</v>
      </c>
      <c r="P215" s="53">
        <v>70.144340339326419</v>
      </c>
      <c r="Q215" s="54">
        <v>81.387693086857439</v>
      </c>
      <c r="R215" s="53">
        <v>61.878956697898204</v>
      </c>
      <c r="S215" s="54">
        <v>82.84629020005066</v>
      </c>
      <c r="T215" s="53">
        <v>136.08508483160293</v>
      </c>
      <c r="U215" s="54">
        <v>100</v>
      </c>
      <c r="V215" s="45">
        <v>46.3</v>
      </c>
      <c r="W215" s="45">
        <v>86.9</v>
      </c>
      <c r="X215" s="53">
        <v>96.740947075208908</v>
      </c>
      <c r="Y215" s="54">
        <v>89.972144846796652</v>
      </c>
      <c r="Z215" s="53">
        <v>103.50974930362116</v>
      </c>
      <c r="AA215" s="54">
        <v>118.21727019498607</v>
      </c>
      <c r="AB215" s="53">
        <v>93.481894150417816</v>
      </c>
      <c r="AD215" s="54">
        <v>61.4</v>
      </c>
      <c r="AE215" s="54">
        <v>90.2</v>
      </c>
      <c r="AF215" s="41">
        <f t="shared" si="125"/>
        <v>83.442643707267663</v>
      </c>
      <c r="AG215" s="41">
        <f t="shared" si="125"/>
        <v>85.679918966827046</v>
      </c>
      <c r="AH215" s="41">
        <f t="shared" si="125"/>
        <v>82.694353000759691</v>
      </c>
      <c r="AI215" s="41">
        <f t="shared" si="125"/>
        <v>100.53178019751837</v>
      </c>
      <c r="AJ215" s="41">
        <f t="shared" si="125"/>
        <v>114.78348949101037</v>
      </c>
      <c r="AK215" s="41">
        <f t="shared" si="125"/>
        <v>100</v>
      </c>
      <c r="AL215" s="45">
        <f t="shared" si="126"/>
        <v>18.806640979494311</v>
      </c>
      <c r="AM215" s="45">
        <f t="shared" si="126"/>
        <v>6.0701240522218098</v>
      </c>
      <c r="AN215" s="45">
        <f t="shared" si="126"/>
        <v>29.437415757677464</v>
      </c>
      <c r="AO215" s="45">
        <f t="shared" si="126"/>
        <v>25.011059811632453</v>
      </c>
      <c r="AP215" s="45">
        <f t="shared" si="126"/>
        <v>30.12500503084955</v>
      </c>
      <c r="AQ215" s="45" t="e">
        <f t="shared" si="126"/>
        <v>#DIV/0!</v>
      </c>
      <c r="AR215" s="48">
        <f>AVERAGE(AL215:AP215)</f>
        <v>21.890049126375118</v>
      </c>
      <c r="AS215" s="48">
        <f>MEDIAN(AL215:AP215)</f>
        <v>25.011059811632453</v>
      </c>
      <c r="AT215" s="114">
        <f>AVERAGE(V215,AD215)</f>
        <v>53.849999999999994</v>
      </c>
      <c r="AU215" s="114">
        <f>AVERAGE(W215,AE215)</f>
        <v>88.550000000000011</v>
      </c>
      <c r="AV215" s="48">
        <f>STDEV(V215,AD215)</f>
        <v>10.677312395916916</v>
      </c>
      <c r="AW215" s="48">
        <f>STDEV(W215,AE215)</f>
        <v>2.3334523779156049</v>
      </c>
    </row>
    <row r="216" spans="1:79" ht="84" customHeight="1" x14ac:dyDescent="0.35">
      <c r="A216" s="5" t="s">
        <v>2131</v>
      </c>
      <c r="B216" s="5" t="s">
        <v>1928</v>
      </c>
      <c r="C216" s="5" t="s">
        <v>2231</v>
      </c>
      <c r="D216" s="5" t="s">
        <v>2232</v>
      </c>
      <c r="E216" s="1" t="s">
        <v>329</v>
      </c>
      <c r="G216" s="4">
        <v>339.40818000000002</v>
      </c>
      <c r="H216" s="4">
        <v>339.40818000000002</v>
      </c>
      <c r="I216" t="s">
        <v>596</v>
      </c>
      <c r="J216" s="10" t="s">
        <v>1012</v>
      </c>
      <c r="K216" s="10" t="s">
        <v>1012</v>
      </c>
      <c r="L216" s="33">
        <v>74.208144799999999</v>
      </c>
      <c r="M216" s="33">
        <v>131.89438390000001</v>
      </c>
      <c r="N216" s="40">
        <f t="shared" si="112"/>
        <v>103.05126435</v>
      </c>
      <c r="O216" s="49">
        <f t="shared" si="113"/>
        <v>40.790330848758607</v>
      </c>
      <c r="Q216" s="56"/>
      <c r="U216" s="54">
        <v>100</v>
      </c>
      <c r="BF216" s="119"/>
      <c r="BG216" s="119"/>
    </row>
    <row r="217" spans="1:79" ht="84" customHeight="1" x14ac:dyDescent="0.35">
      <c r="A217" s="5" t="s">
        <v>2131</v>
      </c>
      <c r="B217" s="5" t="s">
        <v>1931</v>
      </c>
      <c r="C217" s="5" t="s">
        <v>2233</v>
      </c>
      <c r="D217" s="5" t="s">
        <v>2234</v>
      </c>
      <c r="E217" s="1" t="s">
        <v>329</v>
      </c>
      <c r="F217" s="1" t="s">
        <v>381</v>
      </c>
      <c r="G217" s="4">
        <v>534.48440000000005</v>
      </c>
      <c r="H217" s="4">
        <v>534.48440000000005</v>
      </c>
      <c r="I217" t="s">
        <v>597</v>
      </c>
      <c r="J217" s="10" t="s">
        <v>1013</v>
      </c>
      <c r="K217" s="10" t="s">
        <v>1013</v>
      </c>
      <c r="L217" s="33">
        <v>74.049221939999995</v>
      </c>
      <c r="M217" s="33">
        <v>148.8264878</v>
      </c>
      <c r="N217" s="40">
        <f t="shared" si="112"/>
        <v>111.43785487</v>
      </c>
      <c r="O217" s="49">
        <f t="shared" si="113"/>
        <v>52.875511768195317</v>
      </c>
      <c r="Q217" s="56"/>
      <c r="U217" s="54">
        <v>100</v>
      </c>
      <c r="BF217" s="119"/>
      <c r="BG217" s="119"/>
    </row>
    <row r="218" spans="1:79" ht="84" customHeight="1" x14ac:dyDescent="0.35">
      <c r="A218" s="5" t="s">
        <v>2131</v>
      </c>
      <c r="B218" s="5" t="s">
        <v>1934</v>
      </c>
      <c r="C218" s="5" t="s">
        <v>2235</v>
      </c>
      <c r="D218" s="5" t="s">
        <v>2236</v>
      </c>
      <c r="E218" s="1" t="s">
        <v>329</v>
      </c>
      <c r="G218" s="4">
        <v>336.38440000000003</v>
      </c>
      <c r="H218" s="4">
        <v>336.38440000000003</v>
      </c>
      <c r="I218" t="s">
        <v>598</v>
      </c>
      <c r="J218" s="10" t="s">
        <v>1014</v>
      </c>
      <c r="K218" s="10" t="s">
        <v>1014</v>
      </c>
      <c r="L218" s="33">
        <v>65.573336280000007</v>
      </c>
      <c r="M218" s="33">
        <v>101.2154233</v>
      </c>
      <c r="N218" s="40">
        <f t="shared" si="112"/>
        <v>83.394379790000002</v>
      </c>
      <c r="O218" s="49">
        <f t="shared" si="113"/>
        <v>25.202761427483026</v>
      </c>
      <c r="Q218" s="56"/>
      <c r="U218" s="54">
        <v>100</v>
      </c>
      <c r="BF218" s="119"/>
      <c r="BG218" s="119"/>
    </row>
    <row r="219" spans="1:79" ht="84" customHeight="1" x14ac:dyDescent="0.35">
      <c r="A219" s="5" t="s">
        <v>2131</v>
      </c>
      <c r="B219" s="5" t="s">
        <v>1937</v>
      </c>
      <c r="C219" s="5" t="s">
        <v>2237</v>
      </c>
      <c r="D219" s="5" t="s">
        <v>2238</v>
      </c>
      <c r="E219" s="1" t="s">
        <v>329</v>
      </c>
      <c r="G219" s="4">
        <v>383.67293000000001</v>
      </c>
      <c r="H219" s="4">
        <v>383.67293000000001</v>
      </c>
      <c r="I219" t="s">
        <v>599</v>
      </c>
      <c r="J219" s="10" t="s">
        <v>1015</v>
      </c>
      <c r="K219" s="10" t="s">
        <v>1015</v>
      </c>
      <c r="L219" s="32">
        <v>-1.968877607</v>
      </c>
      <c r="M219" s="32">
        <v>-2.8080469400000001</v>
      </c>
      <c r="N219" s="39">
        <f t="shared" si="112"/>
        <v>-2.3884622735000001</v>
      </c>
      <c r="O219" s="49">
        <f t="shared" si="113"/>
        <v>0.59338232592809192</v>
      </c>
      <c r="P219" s="64">
        <v>3.3804842963318151</v>
      </c>
      <c r="Q219" s="66">
        <v>-0.35962598897146997</v>
      </c>
      <c r="R219" s="58">
        <v>38.767681611124424</v>
      </c>
      <c r="S219" s="60">
        <v>95.684488132342366</v>
      </c>
      <c r="T219" s="58">
        <v>108.63102373531528</v>
      </c>
      <c r="U219" s="58">
        <v>100</v>
      </c>
      <c r="V219" s="45">
        <v>1.1000000000000001</v>
      </c>
      <c r="W219" s="45">
        <v>3.4</v>
      </c>
      <c r="X219" s="64">
        <v>4.8810550967582893</v>
      </c>
      <c r="Y219" s="66">
        <v>2.2186614076174038</v>
      </c>
      <c r="Z219" s="58">
        <v>55.910267471958598</v>
      </c>
      <c r="AA219" s="60">
        <v>123.94921730555896</v>
      </c>
      <c r="AB219" s="58">
        <v>102.3049426845803</v>
      </c>
      <c r="AD219" s="54">
        <v>1.8</v>
      </c>
      <c r="AE219" s="54">
        <v>4.2</v>
      </c>
      <c r="AF219" s="41">
        <f t="shared" ref="AF219:AK219" si="127">AVERAGE(P219,X219)</f>
        <v>4.1307696965450518</v>
      </c>
      <c r="AG219" s="41">
        <f t="shared" si="127"/>
        <v>0.92951770932296696</v>
      </c>
      <c r="AH219" s="41">
        <f t="shared" si="127"/>
        <v>47.338974541541511</v>
      </c>
      <c r="AI219" s="41">
        <f t="shared" si="127"/>
        <v>109.81685271895066</v>
      </c>
      <c r="AJ219" s="41">
        <f t="shared" si="127"/>
        <v>105.46798320994779</v>
      </c>
      <c r="AK219" s="41">
        <f t="shared" si="127"/>
        <v>100</v>
      </c>
      <c r="AL219" s="45">
        <f t="shared" ref="AL219:AQ219" si="128">STDEV(P219,X219)</f>
        <v>1.0610637886320862</v>
      </c>
      <c r="AM219" s="45">
        <f t="shared" si="128"/>
        <v>1.823124501975802</v>
      </c>
      <c r="AN219" s="45">
        <f t="shared" si="128"/>
        <v>12.121638709268487</v>
      </c>
      <c r="AO219" s="45">
        <f t="shared" si="128"/>
        <v>19.986181666782766</v>
      </c>
      <c r="AP219" s="45">
        <f t="shared" si="128"/>
        <v>4.4732148093104271</v>
      </c>
      <c r="AQ219" s="45" t="e">
        <f t="shared" si="128"/>
        <v>#DIV/0!</v>
      </c>
      <c r="AR219" s="48">
        <f>AVERAGE(AL219:AP219)</f>
        <v>7.8930446951939128</v>
      </c>
      <c r="AS219" s="48">
        <f>MEDIAN(AL219:AP219)</f>
        <v>4.4732148093104271</v>
      </c>
      <c r="AT219" s="114">
        <f>AVERAGE(V219,AD219)</f>
        <v>1.4500000000000002</v>
      </c>
      <c r="AU219" s="114">
        <f>AVERAGE(W219,AE219)</f>
        <v>3.8</v>
      </c>
      <c r="AV219" s="48">
        <f>STDEV(V219,AD219)</f>
        <v>0.49497474683058246</v>
      </c>
      <c r="AW219" s="48">
        <f>STDEV(W219,AE219)</f>
        <v>0.56568542494923824</v>
      </c>
      <c r="AX219" s="45">
        <v>2</v>
      </c>
      <c r="AY219" s="45">
        <v>2</v>
      </c>
      <c r="AZ219" s="45">
        <v>1</v>
      </c>
      <c r="BA219" s="45">
        <v>8</v>
      </c>
      <c r="BB219" s="45">
        <v>1</v>
      </c>
      <c r="BC219" s="45">
        <v>7.0000000000000001E-3</v>
      </c>
      <c r="BD219" s="73">
        <v>2</v>
      </c>
      <c r="BE219" s="114">
        <v>2</v>
      </c>
      <c r="BF219" s="119">
        <v>6.8970000000000002</v>
      </c>
      <c r="BG219" s="119">
        <v>365.5</v>
      </c>
      <c r="BH219" s="48">
        <v>0.49</v>
      </c>
      <c r="BI219" s="114" t="s">
        <v>1745</v>
      </c>
      <c r="BJ219" s="55">
        <v>14</v>
      </c>
      <c r="BK219" s="55">
        <v>14</v>
      </c>
      <c r="BL219" s="55">
        <v>0.1119</v>
      </c>
      <c r="BM219" s="196" t="s">
        <v>1745</v>
      </c>
      <c r="BN219" s="55">
        <v>5.5800000000000002E-2</v>
      </c>
      <c r="BO219" s="55">
        <v>2.5919999999999999E-2</v>
      </c>
      <c r="BP219" s="55">
        <v>8.2900000000000001E-2</v>
      </c>
      <c r="BQ219" s="196" t="s">
        <v>1745</v>
      </c>
      <c r="BR219" s="55">
        <v>2.3E-3</v>
      </c>
      <c r="BS219" s="55">
        <v>2.9280000000000002E-4</v>
      </c>
      <c r="BT219" s="55">
        <v>0.1469</v>
      </c>
      <c r="BU219" s="196" t="s">
        <v>1745</v>
      </c>
      <c r="BV219" s="196" t="s">
        <v>1745</v>
      </c>
      <c r="BW219" s="55">
        <v>0.29699999999999999</v>
      </c>
      <c r="BX219" s="48">
        <v>1.7989999999999999</v>
      </c>
      <c r="BY219" s="48">
        <v>0.82740000000000002</v>
      </c>
      <c r="BZ219" s="48">
        <v>0.62139999999999995</v>
      </c>
      <c r="CA219" s="41" t="s">
        <v>1745</v>
      </c>
    </row>
    <row r="220" spans="1:79" ht="84" customHeight="1" x14ac:dyDescent="0.35">
      <c r="A220" s="5" t="s">
        <v>2131</v>
      </c>
      <c r="B220" s="5" t="s">
        <v>1940</v>
      </c>
      <c r="C220" s="5" t="s">
        <v>2239</v>
      </c>
      <c r="D220" s="5" t="s">
        <v>2240</v>
      </c>
      <c r="E220" s="1" t="s">
        <v>329</v>
      </c>
      <c r="G220" s="4">
        <v>435.58494999999999</v>
      </c>
      <c r="H220" s="4">
        <v>435.58494999999999</v>
      </c>
      <c r="I220" t="s">
        <v>600</v>
      </c>
      <c r="J220" s="10" t="s">
        <v>1016</v>
      </c>
      <c r="K220" s="10" t="s">
        <v>1016</v>
      </c>
      <c r="L220" s="33">
        <v>89.358790420000005</v>
      </c>
      <c r="M220" s="33">
        <v>126.0268231</v>
      </c>
      <c r="N220" s="40">
        <f t="shared" si="112"/>
        <v>107.69280676</v>
      </c>
      <c r="O220" s="49">
        <f t="shared" si="113"/>
        <v>25.928214560798015</v>
      </c>
      <c r="Q220" s="56"/>
      <c r="U220" s="54">
        <v>100</v>
      </c>
      <c r="BF220" s="119"/>
      <c r="BG220" s="119"/>
    </row>
    <row r="221" spans="1:79" ht="84" customHeight="1" x14ac:dyDescent="0.35">
      <c r="A221" s="5" t="s">
        <v>2131</v>
      </c>
      <c r="B221" s="5" t="s">
        <v>1943</v>
      </c>
      <c r="C221" s="5" t="s">
        <v>2241</v>
      </c>
      <c r="D221" s="5" t="s">
        <v>2242</v>
      </c>
      <c r="E221" s="1" t="s">
        <v>325</v>
      </c>
      <c r="G221" s="4">
        <v>279.34699499999903</v>
      </c>
      <c r="H221" s="4">
        <v>279.34699499999903</v>
      </c>
      <c r="I221" t="s">
        <v>601</v>
      </c>
      <c r="J221" s="10" t="s">
        <v>1017</v>
      </c>
      <c r="K221" s="10" t="s">
        <v>1017</v>
      </c>
      <c r="L221" s="32">
        <v>-0.432623331</v>
      </c>
      <c r="M221" s="32">
        <v>-0.62866722500000005</v>
      </c>
      <c r="N221" s="39">
        <f t="shared" si="112"/>
        <v>-0.53064527800000005</v>
      </c>
      <c r="O221" s="49">
        <f t="shared" si="113"/>
        <v>0.1386239668576163</v>
      </c>
      <c r="P221" s="53">
        <v>90.362023495564614</v>
      </c>
      <c r="Q221" s="53">
        <v>101.15080316470871</v>
      </c>
      <c r="R221" s="53">
        <v>97.170942220091092</v>
      </c>
      <c r="S221" s="53">
        <v>113.13833613042436</v>
      </c>
      <c r="T221" s="53">
        <v>100.09590026372572</v>
      </c>
      <c r="U221" s="54">
        <v>100</v>
      </c>
      <c r="V221" s="45">
        <v>58.9</v>
      </c>
      <c r="W221" s="45">
        <v>91.5</v>
      </c>
      <c r="X221" s="53">
        <v>87.415259460125739</v>
      </c>
      <c r="Y221" s="53">
        <v>99.741156169111292</v>
      </c>
      <c r="Z221" s="53">
        <v>102.25563909774435</v>
      </c>
      <c r="AA221" s="53">
        <v>102.20633551090843</v>
      </c>
      <c r="AB221" s="53">
        <v>113.8419820041908</v>
      </c>
      <c r="AD221" s="54">
        <v>57.4</v>
      </c>
      <c r="AE221" s="54">
        <v>91.1</v>
      </c>
      <c r="AF221" s="41">
        <f t="shared" ref="AF221:AK221" si="129">AVERAGE(P221,X221)</f>
        <v>88.888641477845169</v>
      </c>
      <c r="AG221" s="41">
        <f t="shared" si="129"/>
        <v>100.44597966691001</v>
      </c>
      <c r="AH221" s="41">
        <f t="shared" si="129"/>
        <v>99.713290658917714</v>
      </c>
      <c r="AI221" s="41">
        <f t="shared" si="129"/>
        <v>107.6723358206664</v>
      </c>
      <c r="AJ221" s="41">
        <f t="shared" si="129"/>
        <v>106.96894113395825</v>
      </c>
      <c r="AK221" s="41">
        <f t="shared" si="129"/>
        <v>100</v>
      </c>
      <c r="AL221" s="45">
        <f t="shared" ref="AL221:AQ221" si="130">STDEV(P221,X221)</f>
        <v>2.0836768320154642</v>
      </c>
      <c r="AM221" s="45">
        <f t="shared" si="130"/>
        <v>0.99677094966617397</v>
      </c>
      <c r="AN221" s="45">
        <f t="shared" si="130"/>
        <v>3.5954236424666832</v>
      </c>
      <c r="AO221" s="45">
        <f t="shared" si="130"/>
        <v>7.730091769995254</v>
      </c>
      <c r="AP221" s="45">
        <f t="shared" si="130"/>
        <v>9.7199476134274327</v>
      </c>
      <c r="AQ221" s="45" t="e">
        <f t="shared" si="130"/>
        <v>#DIV/0!</v>
      </c>
      <c r="AR221" s="48">
        <f>AVERAGE(AL221:AP221)</f>
        <v>4.825182161514201</v>
      </c>
      <c r="AS221" s="48">
        <f>MEDIAN(AL221:AP221)</f>
        <v>3.5954236424666832</v>
      </c>
      <c r="AT221" s="114">
        <f>AVERAGE(V221,AD221)</f>
        <v>58.15</v>
      </c>
      <c r="AU221" s="114">
        <f>AVERAGE(W221,AE221)</f>
        <v>91.3</v>
      </c>
      <c r="AV221" s="48">
        <f>STDEV(V221,AD221)</f>
        <v>1.0606601717798212</v>
      </c>
      <c r="AW221" s="48">
        <f>STDEV(W221,AE221)</f>
        <v>0.28284271247462306</v>
      </c>
      <c r="BF221" s="119"/>
      <c r="BG221" s="119"/>
    </row>
    <row r="222" spans="1:79" ht="84" customHeight="1" x14ac:dyDescent="0.25">
      <c r="A222" s="5" t="s">
        <v>2131</v>
      </c>
      <c r="B222" s="5" t="s">
        <v>1946</v>
      </c>
      <c r="C222" s="5" t="s">
        <v>2243</v>
      </c>
      <c r="D222" s="5" t="s">
        <v>2244</v>
      </c>
      <c r="E222" s="1" t="s">
        <v>327</v>
      </c>
      <c r="G222" s="4">
        <v>451.85912000000002</v>
      </c>
      <c r="H222" s="4">
        <v>451.85912000000002</v>
      </c>
      <c r="I222" t="s">
        <v>602</v>
      </c>
      <c r="J222" t="s">
        <v>1018</v>
      </c>
      <c r="K222" s="1" t="s">
        <v>1018</v>
      </c>
      <c r="L222" s="36">
        <v>90.153404699999996</v>
      </c>
      <c r="M222" s="36">
        <v>151.9279128</v>
      </c>
      <c r="N222" s="40">
        <f t="shared" si="112"/>
        <v>121.04065875000001</v>
      </c>
      <c r="O222" s="49">
        <f t="shared" si="113"/>
        <v>43.68117358197329</v>
      </c>
      <c r="Q222" s="56"/>
      <c r="U222" s="54">
        <v>100</v>
      </c>
      <c r="BF222" s="119"/>
      <c r="BG222" s="119"/>
    </row>
    <row r="223" spans="1:79" ht="84" customHeight="1" x14ac:dyDescent="0.35">
      <c r="A223" s="5" t="s">
        <v>2131</v>
      </c>
      <c r="B223" s="5" t="s">
        <v>1949</v>
      </c>
      <c r="C223" s="5" t="s">
        <v>2245</v>
      </c>
      <c r="D223" s="5" t="s">
        <v>2246</v>
      </c>
      <c r="E223" s="1" t="s">
        <v>333</v>
      </c>
      <c r="G223" s="4">
        <v>244.28574</v>
      </c>
      <c r="H223" s="4">
        <v>244.28574</v>
      </c>
      <c r="I223" t="s">
        <v>603</v>
      </c>
      <c r="J223" s="10" t="s">
        <v>1019</v>
      </c>
      <c r="K223" s="10" t="s">
        <v>1019</v>
      </c>
      <c r="L223" s="33">
        <v>89.888533269999996</v>
      </c>
      <c r="M223" s="33">
        <v>146.89857499999999</v>
      </c>
      <c r="N223" s="40">
        <f t="shared" si="112"/>
        <v>118.39355413499999</v>
      </c>
      <c r="O223" s="49">
        <f t="shared" si="113"/>
        <v>40.312187103011119</v>
      </c>
      <c r="Q223" s="56"/>
      <c r="U223" s="54">
        <v>100</v>
      </c>
      <c r="BF223" s="119"/>
      <c r="BG223" s="119"/>
    </row>
    <row r="224" spans="1:79" ht="84" customHeight="1" x14ac:dyDescent="0.35">
      <c r="A224" s="5" t="s">
        <v>2131</v>
      </c>
      <c r="B224" s="5" t="s">
        <v>1952</v>
      </c>
      <c r="C224" s="5" t="s">
        <v>2247</v>
      </c>
      <c r="D224" s="5" t="s">
        <v>2248</v>
      </c>
      <c r="E224" s="1" t="s">
        <v>333</v>
      </c>
      <c r="G224" s="4">
        <v>313.35435999999999</v>
      </c>
      <c r="H224" s="4">
        <v>313.35435999999999</v>
      </c>
      <c r="I224" t="s">
        <v>604</v>
      </c>
      <c r="J224" s="10" t="s">
        <v>1020</v>
      </c>
      <c r="K224" s="10" t="s">
        <v>1020</v>
      </c>
      <c r="L224" s="33">
        <v>20.439245119999999</v>
      </c>
      <c r="M224" s="33">
        <v>25.356244759999999</v>
      </c>
      <c r="N224" s="40">
        <f t="shared" si="112"/>
        <v>22.897744939999999</v>
      </c>
      <c r="O224" s="49">
        <f t="shared" si="113"/>
        <v>3.4768437885357955</v>
      </c>
      <c r="Q224" s="56"/>
      <c r="U224" s="54">
        <v>100</v>
      </c>
      <c r="BF224" s="119"/>
      <c r="BG224" s="119"/>
    </row>
    <row r="225" spans="1:59" ht="84" customHeight="1" x14ac:dyDescent="0.35">
      <c r="A225" s="5" t="s">
        <v>2131</v>
      </c>
      <c r="B225" s="5" t="s">
        <v>1955</v>
      </c>
      <c r="C225" s="5" t="s">
        <v>263</v>
      </c>
      <c r="D225" s="5" t="s">
        <v>2249</v>
      </c>
      <c r="E225" s="1" t="s">
        <v>329</v>
      </c>
      <c r="G225" s="4">
        <v>425.899992</v>
      </c>
      <c r="H225" s="4">
        <v>380.882993</v>
      </c>
      <c r="I225" t="s">
        <v>605</v>
      </c>
      <c r="J225" s="10" t="s">
        <v>1021</v>
      </c>
      <c r="K225" s="10" t="s">
        <v>1021</v>
      </c>
      <c r="L225" s="32">
        <v>-2.1807747489999998</v>
      </c>
      <c r="M225" s="32">
        <v>-1.55071249</v>
      </c>
      <c r="N225" s="39">
        <f t="shared" si="112"/>
        <v>-1.8657436194999999</v>
      </c>
      <c r="O225" s="49">
        <f t="shared" si="113"/>
        <v>0.44552129590861494</v>
      </c>
      <c r="P225" s="57">
        <v>-1.7501798129944859</v>
      </c>
      <c r="Q225" s="53">
        <v>88.587868616638701</v>
      </c>
      <c r="R225" s="53">
        <v>102.49340685686886</v>
      </c>
      <c r="S225" s="53">
        <v>92.807480220570611</v>
      </c>
      <c r="T225" s="53">
        <v>78.326540397986093</v>
      </c>
      <c r="U225" s="54">
        <v>100</v>
      </c>
      <c r="V225" s="45">
        <v>10.4</v>
      </c>
      <c r="W225" s="45">
        <v>18.100000000000001</v>
      </c>
      <c r="X225" s="57">
        <v>2.1200542339455204</v>
      </c>
      <c r="Y225" s="53">
        <v>86.626402070750657</v>
      </c>
      <c r="Z225" s="53">
        <v>107.62973006286207</v>
      </c>
      <c r="AA225" s="53">
        <v>77.209416985085682</v>
      </c>
      <c r="AB225" s="53">
        <v>82.435597189695571</v>
      </c>
      <c r="AD225" s="54">
        <v>10.4</v>
      </c>
      <c r="AE225" s="54">
        <v>19.5</v>
      </c>
      <c r="AF225" s="41">
        <f t="shared" ref="AF225:AK227" si="131">AVERAGE(P225,X225)</f>
        <v>0.18493721047551726</v>
      </c>
      <c r="AG225" s="41">
        <f t="shared" si="131"/>
        <v>87.607135343694679</v>
      </c>
      <c r="AH225" s="41">
        <f t="shared" si="131"/>
        <v>105.06156845986547</v>
      </c>
      <c r="AI225" s="41">
        <f t="shared" si="131"/>
        <v>85.008448602828139</v>
      </c>
      <c r="AJ225" s="41">
        <f t="shared" si="131"/>
        <v>80.381068793840825</v>
      </c>
      <c r="AK225" s="41">
        <f t="shared" si="131"/>
        <v>100</v>
      </c>
      <c r="AL225" s="45">
        <f t="shared" ref="AL225:AQ227" si="132">STDEV(P225,X225)</f>
        <v>2.7366687393703333</v>
      </c>
      <c r="AM225" s="45">
        <f t="shared" si="132"/>
        <v>1.3869662956679902</v>
      </c>
      <c r="AN225" s="45">
        <f t="shared" si="132"/>
        <v>3.6319289693236252</v>
      </c>
      <c r="AO225" s="45">
        <f t="shared" si="132"/>
        <v>11.029496287187973</v>
      </c>
      <c r="AP225" s="45">
        <f t="shared" si="132"/>
        <v>2.9055419216984104</v>
      </c>
      <c r="AQ225" s="45" t="e">
        <f t="shared" si="132"/>
        <v>#DIV/0!</v>
      </c>
      <c r="AR225" s="48">
        <f>AVERAGE(AL225:AP225)</f>
        <v>4.3381204426496662</v>
      </c>
      <c r="AS225" s="48">
        <f>MEDIAN(AL225:AP225)</f>
        <v>2.9055419216984104</v>
      </c>
      <c r="AT225" s="114">
        <f t="shared" ref="AT225:AT227" si="133">AVERAGE(V225,AD225)</f>
        <v>10.4</v>
      </c>
      <c r="AU225" s="114">
        <f t="shared" ref="AU225:AU227" si="134">AVERAGE(W225,AE225)</f>
        <v>18.8</v>
      </c>
      <c r="AV225" s="48">
        <f t="shared" ref="AV225:AW227" si="135">STDEV(V225,AD225)</f>
        <v>0</v>
      </c>
      <c r="AW225" s="48">
        <f t="shared" si="135"/>
        <v>0.98994949366116547</v>
      </c>
      <c r="BF225" s="119"/>
      <c r="BG225" s="119"/>
    </row>
    <row r="226" spans="1:59" ht="84" customHeight="1" x14ac:dyDescent="0.35">
      <c r="A226" s="5" t="s">
        <v>2131</v>
      </c>
      <c r="B226" s="5" t="s">
        <v>1958</v>
      </c>
      <c r="C226" s="5" t="s">
        <v>2250</v>
      </c>
      <c r="D226" s="5" t="s">
        <v>2251</v>
      </c>
      <c r="E226" s="1" t="s">
        <v>326</v>
      </c>
      <c r="G226" s="4">
        <v>326.7835</v>
      </c>
      <c r="H226" s="4">
        <v>326.7835</v>
      </c>
      <c r="I226" t="s">
        <v>606</v>
      </c>
      <c r="J226" s="10" t="s">
        <v>1022</v>
      </c>
      <c r="K226" s="10" t="s">
        <v>1022</v>
      </c>
      <c r="L226" s="32">
        <v>-2.021851893</v>
      </c>
      <c r="M226" s="32">
        <v>-4.4006705779999997</v>
      </c>
      <c r="N226" s="39">
        <f t="shared" si="112"/>
        <v>-3.2112612354999999</v>
      </c>
      <c r="O226" s="49">
        <f t="shared" si="113"/>
        <v>1.6820788233767647</v>
      </c>
      <c r="P226" s="53">
        <v>90.218173099976013</v>
      </c>
      <c r="Q226" s="53">
        <v>100.19180052745145</v>
      </c>
      <c r="R226" s="53">
        <v>80.292495804363455</v>
      </c>
      <c r="S226" s="53">
        <v>79.237592903380474</v>
      </c>
      <c r="T226" s="53">
        <v>77.559338288180285</v>
      </c>
      <c r="U226" s="54">
        <v>100</v>
      </c>
      <c r="V226" s="45">
        <v>58.4</v>
      </c>
      <c r="W226" s="45">
        <v>90.4</v>
      </c>
      <c r="X226" s="53">
        <v>69.863182546530268</v>
      </c>
      <c r="Y226" s="53">
        <v>76.716381116726254</v>
      </c>
      <c r="Z226" s="53">
        <v>102.3049426845803</v>
      </c>
      <c r="AA226" s="53">
        <v>80.118328608406259</v>
      </c>
      <c r="AB226" s="53">
        <v>104.27708615801798</v>
      </c>
      <c r="AD226" s="54">
        <v>46.5</v>
      </c>
      <c r="AE226" s="54">
        <v>87.6</v>
      </c>
      <c r="AF226" s="41">
        <f t="shared" si="131"/>
        <v>80.040677823253134</v>
      </c>
      <c r="AG226" s="41">
        <f t="shared" si="131"/>
        <v>88.454090822088858</v>
      </c>
      <c r="AH226" s="41">
        <f t="shared" si="131"/>
        <v>91.298719244471869</v>
      </c>
      <c r="AI226" s="41">
        <f t="shared" si="131"/>
        <v>79.677960755893366</v>
      </c>
      <c r="AJ226" s="41">
        <f t="shared" si="131"/>
        <v>90.918212223099133</v>
      </c>
      <c r="AK226" s="41">
        <f t="shared" si="131"/>
        <v>100</v>
      </c>
      <c r="AL226" s="45">
        <f t="shared" si="132"/>
        <v>14.393151851329623</v>
      </c>
      <c r="AM226" s="45">
        <f t="shared" si="132"/>
        <v>16.599628256522053</v>
      </c>
      <c r="AN226" s="45">
        <f t="shared" si="132"/>
        <v>15.565150459510125</v>
      </c>
      <c r="AO226" s="45">
        <f t="shared" si="132"/>
        <v>0.62277418945684737</v>
      </c>
      <c r="AP226" s="45">
        <f t="shared" si="132"/>
        <v>18.892300696794617</v>
      </c>
      <c r="AQ226" s="45" t="e">
        <f t="shared" si="132"/>
        <v>#DIV/0!</v>
      </c>
      <c r="AR226" s="48">
        <f>AVERAGE(AL226:AP226)</f>
        <v>13.214601090722653</v>
      </c>
      <c r="AS226" s="48">
        <f>MEDIAN(AL226:AP226)</f>
        <v>15.565150459510125</v>
      </c>
      <c r="AT226" s="114">
        <f t="shared" si="133"/>
        <v>52.45</v>
      </c>
      <c r="AU226" s="114">
        <f t="shared" si="134"/>
        <v>89</v>
      </c>
      <c r="AV226" s="48">
        <f t="shared" si="135"/>
        <v>8.4145706961198243</v>
      </c>
      <c r="AW226" s="48">
        <f t="shared" si="135"/>
        <v>1.9798989873223412</v>
      </c>
      <c r="BF226" s="119"/>
      <c r="BG226" s="119"/>
    </row>
    <row r="227" spans="1:59" ht="84" customHeight="1" x14ac:dyDescent="0.35">
      <c r="A227" s="5" t="s">
        <v>2131</v>
      </c>
      <c r="B227" s="5" t="s">
        <v>1961</v>
      </c>
      <c r="C227" s="5" t="s">
        <v>2252</v>
      </c>
      <c r="D227" s="5" t="s">
        <v>2253</v>
      </c>
      <c r="E227" s="1" t="s">
        <v>329</v>
      </c>
      <c r="G227" s="4">
        <v>330.55052000000001</v>
      </c>
      <c r="H227" s="4">
        <v>330.55052000000001</v>
      </c>
      <c r="I227" t="s">
        <v>607</v>
      </c>
      <c r="J227" s="10" t="s">
        <v>1023</v>
      </c>
      <c r="K227" s="10" t="s">
        <v>1023</v>
      </c>
      <c r="L227" s="32">
        <v>-1.0153404699999999</v>
      </c>
      <c r="M227" s="32">
        <v>6.5800502930000002</v>
      </c>
      <c r="N227" s="39">
        <f t="shared" si="112"/>
        <v>2.7823549115000001</v>
      </c>
      <c r="O227" s="49">
        <f t="shared" si="113"/>
        <v>5.370752314278965</v>
      </c>
      <c r="P227" s="57">
        <v>2.421481659074562</v>
      </c>
      <c r="Q227" s="53">
        <v>86.813713737712789</v>
      </c>
      <c r="R227" s="53">
        <v>100.43155118676577</v>
      </c>
      <c r="S227" s="53">
        <v>91.800527451450492</v>
      </c>
      <c r="T227" s="53">
        <v>85.902661232318394</v>
      </c>
      <c r="U227" s="54">
        <v>100</v>
      </c>
      <c r="V227" s="45">
        <v>10.5</v>
      </c>
      <c r="W227" s="45">
        <v>19.7</v>
      </c>
      <c r="X227" s="57">
        <v>3.697769012695673</v>
      </c>
      <c r="Y227" s="53">
        <v>75.828916553679278</v>
      </c>
      <c r="Z227" s="53">
        <v>81.005793171453234</v>
      </c>
      <c r="AA227" s="53">
        <v>94.712190311845191</v>
      </c>
      <c r="AB227" s="53">
        <v>81.203007518796994</v>
      </c>
      <c r="AD227" s="54">
        <v>9.8000000000000007</v>
      </c>
      <c r="AE227" s="54">
        <v>19.8</v>
      </c>
      <c r="AF227" s="41">
        <f t="shared" si="131"/>
        <v>3.0596253358851175</v>
      </c>
      <c r="AG227" s="41">
        <f t="shared" si="131"/>
        <v>81.321315145696033</v>
      </c>
      <c r="AH227" s="41">
        <f t="shared" si="131"/>
        <v>90.718672179109504</v>
      </c>
      <c r="AI227" s="41">
        <f t="shared" si="131"/>
        <v>93.256358881647841</v>
      </c>
      <c r="AJ227" s="41">
        <f t="shared" si="131"/>
        <v>83.552834375557694</v>
      </c>
      <c r="AK227" s="41">
        <f t="shared" si="131"/>
        <v>100</v>
      </c>
      <c r="AL227" s="45">
        <f t="shared" si="132"/>
        <v>0.90247144248811983</v>
      </c>
      <c r="AM227" s="45">
        <f t="shared" si="132"/>
        <v>7.7674245787889866</v>
      </c>
      <c r="AN227" s="45">
        <f t="shared" si="132"/>
        <v>13.736085222316396</v>
      </c>
      <c r="AO227" s="45">
        <f t="shared" si="132"/>
        <v>2.0588565531141119</v>
      </c>
      <c r="AP227" s="45">
        <f t="shared" si="132"/>
        <v>3.3231570100595218</v>
      </c>
      <c r="AQ227" s="45" t="e">
        <f t="shared" si="132"/>
        <v>#DIV/0!</v>
      </c>
      <c r="AR227" s="48">
        <f>AVERAGE(AL227:AP227)</f>
        <v>5.5575989613534267</v>
      </c>
      <c r="AS227" s="48">
        <f>MEDIAN(AL227:AP227)</f>
        <v>3.3231570100595218</v>
      </c>
      <c r="AT227" s="114">
        <f t="shared" si="133"/>
        <v>10.15</v>
      </c>
      <c r="AU227" s="114">
        <f t="shared" si="134"/>
        <v>19.75</v>
      </c>
      <c r="AV227" s="48">
        <f t="shared" si="135"/>
        <v>0.49497474683058273</v>
      </c>
      <c r="AW227" s="48">
        <f t="shared" si="135"/>
        <v>7.0710678118655765E-2</v>
      </c>
    </row>
    <row r="228" spans="1:59" ht="84" customHeight="1" x14ac:dyDescent="0.35">
      <c r="A228" s="5" t="s">
        <v>2131</v>
      </c>
      <c r="B228" s="5" t="s">
        <v>1963</v>
      </c>
      <c r="C228" s="5" t="s">
        <v>2254</v>
      </c>
      <c r="D228" s="5" t="s">
        <v>2255</v>
      </c>
      <c r="E228" s="1" t="s">
        <v>329</v>
      </c>
      <c r="G228" s="4">
        <v>458.47609999999997</v>
      </c>
      <c r="H228" s="4">
        <v>458.47609999999997</v>
      </c>
      <c r="I228" t="s">
        <v>608</v>
      </c>
      <c r="J228" s="10" t="s">
        <v>1024</v>
      </c>
      <c r="K228" s="10" t="s">
        <v>1024</v>
      </c>
      <c r="L228" s="33">
        <v>60.434830589999997</v>
      </c>
      <c r="M228" s="33">
        <v>61.232187760000002</v>
      </c>
      <c r="N228" s="40">
        <f t="shared" si="112"/>
        <v>60.833509175000003</v>
      </c>
      <c r="O228" s="49">
        <f t="shared" si="113"/>
        <v>0.56381666193471836</v>
      </c>
      <c r="Q228" s="56"/>
      <c r="U228" s="54">
        <v>100</v>
      </c>
      <c r="BF228" s="119"/>
      <c r="BG228" s="119"/>
    </row>
    <row r="229" spans="1:59" ht="84" customHeight="1" x14ac:dyDescent="0.35">
      <c r="A229" s="5" t="s">
        <v>2131</v>
      </c>
      <c r="B229" s="5" t="s">
        <v>1966</v>
      </c>
      <c r="C229" s="5" t="s">
        <v>2256</v>
      </c>
      <c r="D229" s="5" t="s">
        <v>2257</v>
      </c>
      <c r="E229" s="1" t="s">
        <v>325</v>
      </c>
      <c r="G229" s="4">
        <v>327.449994</v>
      </c>
      <c r="H229" s="4">
        <v>327.449994</v>
      </c>
      <c r="I229" t="s">
        <v>609</v>
      </c>
      <c r="J229" s="10" t="s">
        <v>1025</v>
      </c>
      <c r="K229" s="10" t="s">
        <v>1025</v>
      </c>
      <c r="L229" s="32">
        <v>-1.0153404699999999</v>
      </c>
      <c r="M229" s="32">
        <v>1.6345347859999999</v>
      </c>
      <c r="N229" s="39">
        <f t="shared" si="112"/>
        <v>0.30959715799999998</v>
      </c>
      <c r="O229" s="49">
        <f t="shared" si="113"/>
        <v>1.8737447628160386</v>
      </c>
      <c r="P229" s="53">
        <v>95.348837209302332</v>
      </c>
      <c r="Q229" s="53">
        <v>94.581635099496523</v>
      </c>
      <c r="R229" s="53">
        <v>96.643490769599623</v>
      </c>
      <c r="S229" s="53">
        <v>101.48645408774874</v>
      </c>
      <c r="T229" s="53">
        <v>98.465595780388398</v>
      </c>
      <c r="U229" s="54">
        <v>100</v>
      </c>
      <c r="V229" s="45">
        <v>61.4</v>
      </c>
      <c r="W229" s="45">
        <v>91.5</v>
      </c>
      <c r="X229" s="53">
        <v>69.37014667817084</v>
      </c>
      <c r="Y229" s="53">
        <v>78.34339948231235</v>
      </c>
      <c r="Z229" s="53">
        <v>110.14421299149512</v>
      </c>
      <c r="AA229" s="53">
        <v>67.841735486256638</v>
      </c>
      <c r="AB229" s="53">
        <v>92.740046838407494</v>
      </c>
      <c r="AD229" s="54">
        <v>46.3</v>
      </c>
      <c r="AE229" s="54">
        <v>88.4</v>
      </c>
      <c r="AF229" s="41">
        <f t="shared" ref="AF229:AK229" si="136">AVERAGE(P229,X229)</f>
        <v>82.359491943736586</v>
      </c>
      <c r="AG229" s="41">
        <f t="shared" si="136"/>
        <v>86.46251729090443</v>
      </c>
      <c r="AH229" s="41">
        <f t="shared" si="136"/>
        <v>103.39385188054737</v>
      </c>
      <c r="AI229" s="41">
        <f t="shared" si="136"/>
        <v>84.664094787002682</v>
      </c>
      <c r="AJ229" s="41">
        <f t="shared" si="136"/>
        <v>95.602821309397939</v>
      </c>
      <c r="AK229" s="41">
        <f t="shared" si="136"/>
        <v>100</v>
      </c>
      <c r="AL229" s="45">
        <f t="shared" ref="AL229:AQ229" si="137">STDEV(P229,X229)</f>
        <v>18.369708240909866</v>
      </c>
      <c r="AM229" s="45">
        <f t="shared" si="137"/>
        <v>11.482166519415852</v>
      </c>
      <c r="AN229" s="45">
        <f t="shared" si="137"/>
        <v>9.5464522340182221</v>
      </c>
      <c r="AO229" s="45">
        <f t="shared" si="137"/>
        <v>23.790408674228278</v>
      </c>
      <c r="AP229" s="45">
        <f t="shared" si="137"/>
        <v>4.0485744828901593</v>
      </c>
      <c r="AQ229" s="45" t="e">
        <f t="shared" si="137"/>
        <v>#DIV/0!</v>
      </c>
      <c r="AR229" s="48">
        <f>AVERAGE(AL229:AP229)</f>
        <v>13.447462030292476</v>
      </c>
      <c r="AS229" s="48">
        <f>MEDIAN(AL229:AP229)</f>
        <v>11.482166519415852</v>
      </c>
      <c r="AT229" s="114">
        <f>AVERAGE(V229,AD229)</f>
        <v>53.849999999999994</v>
      </c>
      <c r="AU229" s="114">
        <f>AVERAGE(W229,AE229)</f>
        <v>89.95</v>
      </c>
      <c r="AV229" s="48">
        <f>STDEV(V229,AD229)</f>
        <v>10.677312395916916</v>
      </c>
      <c r="AW229" s="48">
        <f>STDEV(W229,AE229)</f>
        <v>2.192031021678293</v>
      </c>
      <c r="BF229" s="119"/>
      <c r="BG229" s="119"/>
    </row>
    <row r="230" spans="1:59" ht="84" customHeight="1" x14ac:dyDescent="0.35">
      <c r="A230" s="5" t="s">
        <v>2131</v>
      </c>
      <c r="B230" s="5" t="s">
        <v>1969</v>
      </c>
      <c r="C230" s="5" t="s">
        <v>2258</v>
      </c>
      <c r="D230" s="5" t="s">
        <v>2259</v>
      </c>
      <c r="E230" s="1" t="s">
        <v>329</v>
      </c>
      <c r="G230" s="4">
        <v>442.18344000000002</v>
      </c>
      <c r="H230" s="4">
        <v>442.18344000000002</v>
      </c>
      <c r="I230" t="s">
        <v>610</v>
      </c>
      <c r="J230" s="10" t="s">
        <v>1026</v>
      </c>
      <c r="K230" s="10" t="s">
        <v>1026</v>
      </c>
      <c r="L230" s="33">
        <v>107.3170732</v>
      </c>
      <c r="M230" s="33">
        <v>142.20452639999999</v>
      </c>
      <c r="N230" s="40">
        <f t="shared" si="112"/>
        <v>124.7607998</v>
      </c>
      <c r="O230" s="49">
        <f t="shared" si="113"/>
        <v>24.669154736048206</v>
      </c>
      <c r="Q230" s="56"/>
      <c r="U230" s="54">
        <v>100</v>
      </c>
      <c r="BF230" s="119"/>
      <c r="BG230" s="119"/>
    </row>
    <row r="231" spans="1:59" ht="84" customHeight="1" x14ac:dyDescent="0.35">
      <c r="A231" s="5" t="s">
        <v>2131</v>
      </c>
      <c r="B231" s="5" t="s">
        <v>1972</v>
      </c>
      <c r="C231" s="5" t="s">
        <v>264</v>
      </c>
      <c r="D231" s="5" t="s">
        <v>2260</v>
      </c>
      <c r="E231" s="1" t="s">
        <v>325</v>
      </c>
      <c r="G231" s="4">
        <v>311.735995</v>
      </c>
      <c r="H231" s="4">
        <v>311.735995</v>
      </c>
      <c r="I231" t="s">
        <v>611</v>
      </c>
      <c r="J231" s="10" t="s">
        <v>1027</v>
      </c>
      <c r="K231" s="10" t="s">
        <v>1027</v>
      </c>
      <c r="L231" s="33">
        <v>118.1238274</v>
      </c>
      <c r="M231" s="33">
        <v>136.83989940000001</v>
      </c>
      <c r="N231" s="40">
        <f t="shared" si="112"/>
        <v>127.48186340000001</v>
      </c>
      <c r="O231" s="49">
        <f t="shared" si="113"/>
        <v>13.234261428375678</v>
      </c>
      <c r="Q231" s="56"/>
      <c r="U231" s="54">
        <v>100</v>
      </c>
      <c r="BF231" s="119"/>
      <c r="BG231" s="119"/>
    </row>
    <row r="232" spans="1:59" ht="84" customHeight="1" x14ac:dyDescent="0.35">
      <c r="A232" s="5" t="s">
        <v>2131</v>
      </c>
      <c r="B232" s="5" t="s">
        <v>1975</v>
      </c>
      <c r="C232" s="5" t="s">
        <v>2261</v>
      </c>
      <c r="D232" s="5" t="s">
        <v>2262</v>
      </c>
      <c r="E232" s="1" t="s">
        <v>326</v>
      </c>
      <c r="G232" s="4">
        <v>335.41788000000003</v>
      </c>
      <c r="H232" s="4">
        <v>335.41788000000003</v>
      </c>
      <c r="I232" t="s">
        <v>612</v>
      </c>
      <c r="J232" s="10" t="s">
        <v>1028</v>
      </c>
      <c r="K232" s="10" t="s">
        <v>1028</v>
      </c>
      <c r="L232" s="32">
        <v>0.62686237700000003</v>
      </c>
      <c r="M232" s="32">
        <v>2.8080469400000001</v>
      </c>
      <c r="N232" s="39">
        <f t="shared" si="112"/>
        <v>1.7174546585000001</v>
      </c>
      <c r="O232" s="49">
        <f t="shared" si="113"/>
        <v>1.542330395516716</v>
      </c>
      <c r="P232" s="53">
        <v>84.703907935746827</v>
      </c>
      <c r="Q232" s="53">
        <v>83.025653320546638</v>
      </c>
      <c r="R232" s="53">
        <v>82.450251738192279</v>
      </c>
      <c r="S232" s="53">
        <v>74.68233037640853</v>
      </c>
      <c r="T232" s="53">
        <v>66.051306641093248</v>
      </c>
      <c r="U232" s="54">
        <v>100</v>
      </c>
      <c r="V232" s="45">
        <v>57.3</v>
      </c>
      <c r="W232" s="45">
        <v>91.7</v>
      </c>
      <c r="X232" s="53">
        <v>82.435597189695571</v>
      </c>
      <c r="Y232" s="53">
        <v>90.028349562430677</v>
      </c>
      <c r="Z232" s="53">
        <v>105.31246148157278</v>
      </c>
      <c r="AA232" s="53">
        <v>76.026130901023066</v>
      </c>
      <c r="AB232" s="53">
        <v>99.001602366572172</v>
      </c>
      <c r="AD232" s="54">
        <v>55.5</v>
      </c>
      <c r="AE232" s="54">
        <v>91.5</v>
      </c>
      <c r="AF232" s="41">
        <f t="shared" ref="AF232:AK235" si="138">AVERAGE(P232,X232)</f>
        <v>83.569752562721192</v>
      </c>
      <c r="AG232" s="41">
        <f t="shared" si="138"/>
        <v>86.527001441488665</v>
      </c>
      <c r="AH232" s="41">
        <f t="shared" si="138"/>
        <v>93.881356609882531</v>
      </c>
      <c r="AI232" s="41">
        <f t="shared" si="138"/>
        <v>75.354230638715791</v>
      </c>
      <c r="AJ232" s="41">
        <f t="shared" si="138"/>
        <v>82.52645450383271</v>
      </c>
      <c r="AK232" s="41">
        <f t="shared" si="138"/>
        <v>100</v>
      </c>
      <c r="AL232" s="45">
        <f t="shared" ref="AL232:AQ235" si="139">STDEV(P232,X232)</f>
        <v>1.60393791037116</v>
      </c>
      <c r="AM232" s="45">
        <f t="shared" si="139"/>
        <v>4.9516539992257558</v>
      </c>
      <c r="AN232" s="45">
        <f t="shared" si="139"/>
        <v>16.166023542453466</v>
      </c>
      <c r="AO232" s="45">
        <f t="shared" si="139"/>
        <v>0.95021046351697891</v>
      </c>
      <c r="AP232" s="45">
        <f t="shared" si="139"/>
        <v>23.299377549588225</v>
      </c>
      <c r="AQ232" s="45" t="e">
        <f t="shared" si="139"/>
        <v>#DIV/0!</v>
      </c>
      <c r="AR232" s="48">
        <f>AVERAGE(AL232:AP232)</f>
        <v>9.3942406930311169</v>
      </c>
      <c r="AS232" s="48">
        <f>MEDIAN(AL232:AP232)</f>
        <v>4.9516539992257558</v>
      </c>
      <c r="AT232" s="114">
        <f t="shared" ref="AT232:AT234" si="140">AVERAGE(V232,AD232)</f>
        <v>56.4</v>
      </c>
      <c r="AU232" s="114">
        <f t="shared" ref="AU232:AU234" si="141">AVERAGE(W232,AE232)</f>
        <v>91.6</v>
      </c>
      <c r="AV232" s="48">
        <f t="shared" ref="AV232:AW235" si="142">STDEV(V232,AD232)</f>
        <v>1.2727922061357835</v>
      </c>
      <c r="AW232" s="48">
        <f t="shared" si="142"/>
        <v>0.14142135623731153</v>
      </c>
      <c r="BF232" s="119"/>
      <c r="BG232" s="119"/>
    </row>
    <row r="233" spans="1:59" ht="84" customHeight="1" x14ac:dyDescent="0.35">
      <c r="A233" s="5" t="s">
        <v>2131</v>
      </c>
      <c r="B233" s="5" t="s">
        <v>1978</v>
      </c>
      <c r="C233" s="5" t="s">
        <v>2263</v>
      </c>
      <c r="D233" s="5" t="s">
        <v>2264</v>
      </c>
      <c r="E233" s="1" t="s">
        <v>339</v>
      </c>
      <c r="G233" s="4">
        <v>340.45920999999998</v>
      </c>
      <c r="H233" s="4">
        <v>340.45920999999998</v>
      </c>
      <c r="I233" t="s">
        <v>613</v>
      </c>
      <c r="J233" s="10" t="s">
        <v>1029</v>
      </c>
      <c r="K233" s="10" t="s">
        <v>1029</v>
      </c>
      <c r="L233" s="32">
        <v>-1.1742633259999999</v>
      </c>
      <c r="M233" s="32">
        <v>-1.6345347859999999</v>
      </c>
      <c r="N233" s="39">
        <f t="shared" si="112"/>
        <v>-1.4043990559999999</v>
      </c>
      <c r="O233" s="49">
        <f t="shared" si="113"/>
        <v>0.32546107055263312</v>
      </c>
      <c r="P233" s="53">
        <v>117.59769839367058</v>
      </c>
      <c r="Q233" s="53">
        <v>117.59769839367058</v>
      </c>
      <c r="R233" s="53">
        <v>96.451690242148175</v>
      </c>
      <c r="S233" s="53">
        <v>103.5962598897147</v>
      </c>
      <c r="T233" s="53">
        <v>83.505154639175245</v>
      </c>
      <c r="U233" s="54">
        <v>100</v>
      </c>
      <c r="V233" s="45">
        <v>68.5</v>
      </c>
      <c r="W233" s="45">
        <v>93</v>
      </c>
      <c r="X233" s="53">
        <v>61.826697892271667</v>
      </c>
      <c r="Y233" s="53">
        <v>99.001602366572172</v>
      </c>
      <c r="Z233" s="53">
        <v>116.35646493282385</v>
      </c>
      <c r="AA233" s="53">
        <v>68.186860594108225</v>
      </c>
      <c r="AB233" s="53">
        <v>110.63724885985455</v>
      </c>
      <c r="AD233" s="54">
        <v>37.4</v>
      </c>
      <c r="AE233" s="54">
        <v>86.4</v>
      </c>
      <c r="AF233" s="41">
        <f t="shared" si="138"/>
        <v>89.712198142971118</v>
      </c>
      <c r="AG233" s="41">
        <f t="shared" si="138"/>
        <v>108.29965038012138</v>
      </c>
      <c r="AH233" s="41">
        <f t="shared" si="138"/>
        <v>106.40407758748601</v>
      </c>
      <c r="AI233" s="41">
        <f t="shared" si="138"/>
        <v>85.891560241911463</v>
      </c>
      <c r="AJ233" s="41">
        <f t="shared" si="138"/>
        <v>97.071201749514898</v>
      </c>
      <c r="AK233" s="41">
        <f t="shared" si="138"/>
        <v>100</v>
      </c>
      <c r="AL233" s="45">
        <f t="shared" si="139"/>
        <v>39.436052648097551</v>
      </c>
      <c r="AM233" s="45">
        <f t="shared" si="139"/>
        <v>13.149425604357502</v>
      </c>
      <c r="AN233" s="45">
        <f t="shared" si="139"/>
        <v>14.074801161767137</v>
      </c>
      <c r="AO233" s="45">
        <f t="shared" si="139"/>
        <v>25.038226359665451</v>
      </c>
      <c r="AP233" s="45">
        <f t="shared" si="139"/>
        <v>19.185287811234655</v>
      </c>
      <c r="AQ233" s="45" t="e">
        <f t="shared" si="139"/>
        <v>#DIV/0!</v>
      </c>
      <c r="AR233" s="48">
        <f>AVERAGE(AL233:AP233)</f>
        <v>22.176758717024459</v>
      </c>
      <c r="AS233" s="48">
        <f>MEDIAN(AL233:AP233)</f>
        <v>19.185287811234655</v>
      </c>
      <c r="AT233" s="114">
        <f t="shared" si="140"/>
        <v>52.95</v>
      </c>
      <c r="AU233" s="114">
        <f t="shared" si="141"/>
        <v>89.7</v>
      </c>
      <c r="AV233" s="48">
        <f t="shared" si="142"/>
        <v>21.991020894901617</v>
      </c>
      <c r="AW233" s="48">
        <f t="shared" si="142"/>
        <v>4.6669047558312098</v>
      </c>
      <c r="BF233" s="119"/>
      <c r="BG233" s="119"/>
    </row>
    <row r="234" spans="1:59" ht="84" customHeight="1" x14ac:dyDescent="0.35">
      <c r="A234" s="5" t="s">
        <v>2131</v>
      </c>
      <c r="B234" s="5" t="s">
        <v>1981</v>
      </c>
      <c r="C234" s="5" t="s">
        <v>2265</v>
      </c>
      <c r="D234" s="5" t="s">
        <v>2266</v>
      </c>
      <c r="E234" s="1" t="s">
        <v>331</v>
      </c>
      <c r="G234" s="4">
        <v>373.44761</v>
      </c>
      <c r="H234" s="4">
        <v>373.44761</v>
      </c>
      <c r="I234" t="s">
        <v>614</v>
      </c>
      <c r="J234" s="10" t="s">
        <v>1030</v>
      </c>
      <c r="K234" s="10" t="s">
        <v>1030</v>
      </c>
      <c r="L234" s="32">
        <v>-2.0748261779999999</v>
      </c>
      <c r="M234" s="32">
        <v>7.250628667</v>
      </c>
      <c r="N234" s="39">
        <f t="shared" si="112"/>
        <v>2.5879012445000003</v>
      </c>
      <c r="O234" s="49">
        <f t="shared" si="113"/>
        <v>6.5940923585484441</v>
      </c>
      <c r="P234" s="53">
        <v>55.981778949892103</v>
      </c>
      <c r="Q234" s="54">
        <v>78.038839606808907</v>
      </c>
      <c r="R234" s="53">
        <v>105.94581635099496</v>
      </c>
      <c r="S234" s="54">
        <v>118.70055142651643</v>
      </c>
      <c r="T234" s="53">
        <v>69.359865739630777</v>
      </c>
      <c r="U234" s="54">
        <v>100</v>
      </c>
      <c r="V234" s="45">
        <v>32.200000000000003</v>
      </c>
      <c r="W234" s="45">
        <v>84.3</v>
      </c>
      <c r="X234" s="53">
        <v>74.744237643288557</v>
      </c>
      <c r="Y234" s="54">
        <v>97.226673240478263</v>
      </c>
      <c r="Z234" s="53">
        <v>88.401331196844581</v>
      </c>
      <c r="AA234" s="54">
        <v>109.25674842844816</v>
      </c>
      <c r="AB234" s="53">
        <v>110.83446320719833</v>
      </c>
      <c r="AD234" s="54">
        <v>48.9</v>
      </c>
      <c r="AE234" s="54">
        <v>88.2</v>
      </c>
      <c r="AF234" s="41">
        <f t="shared" si="138"/>
        <v>65.363008296590323</v>
      </c>
      <c r="AG234" s="41">
        <f t="shared" si="138"/>
        <v>87.632756423643585</v>
      </c>
      <c r="AH234" s="41">
        <f t="shared" si="138"/>
        <v>97.17357377391977</v>
      </c>
      <c r="AI234" s="41">
        <f t="shared" si="138"/>
        <v>113.97864992748229</v>
      </c>
      <c r="AJ234" s="41">
        <f t="shared" si="138"/>
        <v>90.097164473414551</v>
      </c>
      <c r="AK234" s="41">
        <f t="shared" si="138"/>
        <v>100</v>
      </c>
      <c r="AL234" s="45">
        <f t="shared" si="139"/>
        <v>13.267061773833197</v>
      </c>
      <c r="AM234" s="45">
        <f t="shared" si="139"/>
        <v>13.567847278646905</v>
      </c>
      <c r="AN234" s="45">
        <f t="shared" si="139"/>
        <v>12.405824424926443</v>
      </c>
      <c r="AO234" s="45">
        <f t="shared" si="139"/>
        <v>6.6777771401239177</v>
      </c>
      <c r="AP234" s="45">
        <f t="shared" si="139"/>
        <v>29.326969116299409</v>
      </c>
      <c r="AQ234" s="45" t="e">
        <f t="shared" si="139"/>
        <v>#DIV/0!</v>
      </c>
      <c r="AR234" s="48">
        <f>AVERAGE(AL234:AP234)</f>
        <v>15.049095946765974</v>
      </c>
      <c r="AS234" s="48">
        <f>MEDIAN(AL234:AP234)</f>
        <v>13.267061773833197</v>
      </c>
      <c r="AT234" s="114">
        <f t="shared" si="140"/>
        <v>40.549999999999997</v>
      </c>
      <c r="AU234" s="114">
        <f t="shared" si="141"/>
        <v>86.25</v>
      </c>
      <c r="AV234" s="48">
        <f t="shared" si="142"/>
        <v>11.80868324581537</v>
      </c>
      <c r="AW234" s="48">
        <f t="shared" si="142"/>
        <v>2.7577164466275392</v>
      </c>
      <c r="BF234" s="119"/>
      <c r="BG234" s="119"/>
    </row>
    <row r="235" spans="1:59" ht="84" customHeight="1" x14ac:dyDescent="0.35">
      <c r="A235" s="5" t="s">
        <v>2131</v>
      </c>
      <c r="B235" s="5" t="s">
        <v>1984</v>
      </c>
      <c r="C235" s="5" t="s">
        <v>2267</v>
      </c>
      <c r="D235" s="5" t="s">
        <v>2268</v>
      </c>
      <c r="E235" s="1" t="s">
        <v>329</v>
      </c>
      <c r="G235" s="4">
        <v>387.47748999999999</v>
      </c>
      <c r="H235" s="4">
        <v>387.47748999999999</v>
      </c>
      <c r="I235" t="s">
        <v>615</v>
      </c>
      <c r="J235" s="10" t="s">
        <v>1031</v>
      </c>
      <c r="K235" s="10" t="s">
        <v>1031</v>
      </c>
      <c r="L235" s="32">
        <v>-1.333186183</v>
      </c>
      <c r="M235" s="32">
        <v>7.6697401510000001</v>
      </c>
      <c r="N235" s="39">
        <f t="shared" si="112"/>
        <v>3.1682769840000002</v>
      </c>
      <c r="O235" s="49">
        <f t="shared" si="113"/>
        <v>6.3660302612943447</v>
      </c>
      <c r="P235" s="53">
        <v>107.04866938384079</v>
      </c>
      <c r="Q235" s="54">
        <v>100.28770079117717</v>
      </c>
      <c r="R235" s="53">
        <v>110.78877966914409</v>
      </c>
      <c r="S235" s="54">
        <v>77.175737233277403</v>
      </c>
      <c r="T235" s="53">
        <v>92.471829297530576</v>
      </c>
      <c r="U235" s="54">
        <v>100</v>
      </c>
      <c r="V235" s="45">
        <v>65.7</v>
      </c>
      <c r="W235" s="45">
        <v>92.3</v>
      </c>
      <c r="X235" s="53">
        <v>91.063724885985479</v>
      </c>
      <c r="Y235" s="54">
        <v>109.99630223098731</v>
      </c>
      <c r="Z235" s="53">
        <v>73.955380253913475</v>
      </c>
      <c r="AA235" s="54">
        <v>104.07987181067422</v>
      </c>
      <c r="AB235" s="53">
        <v>106.74226549981512</v>
      </c>
      <c r="AD235" s="54">
        <v>58.5</v>
      </c>
      <c r="AE235" s="54">
        <v>90.8</v>
      </c>
      <c r="AF235" s="41">
        <f t="shared" si="138"/>
        <v>99.056197134913134</v>
      </c>
      <c r="AG235" s="41">
        <f t="shared" si="138"/>
        <v>105.14200151108224</v>
      </c>
      <c r="AH235" s="41">
        <f t="shared" si="138"/>
        <v>92.372079961528783</v>
      </c>
      <c r="AI235" s="41">
        <f t="shared" si="138"/>
        <v>90.627804521975804</v>
      </c>
      <c r="AJ235" s="41">
        <f t="shared" si="138"/>
        <v>99.607047398672847</v>
      </c>
      <c r="AK235" s="41">
        <f t="shared" si="138"/>
        <v>100</v>
      </c>
      <c r="AL235" s="45">
        <f t="shared" si="139"/>
        <v>11.303062651324082</v>
      </c>
      <c r="AM235" s="45">
        <f t="shared" si="139"/>
        <v>6.865017913927228</v>
      </c>
      <c r="AN235" s="45">
        <f t="shared" si="139"/>
        <v>26.045146500662199</v>
      </c>
      <c r="AO235" s="45">
        <f t="shared" si="139"/>
        <v>19.024096001632767</v>
      </c>
      <c r="AP235" s="45">
        <f t="shared" si="139"/>
        <v>10.090722209125403</v>
      </c>
      <c r="AQ235" s="45" t="e">
        <f t="shared" si="139"/>
        <v>#DIV/0!</v>
      </c>
      <c r="AR235" s="48">
        <f>AVERAGE(AL235:AP235)</f>
        <v>14.665609055334334</v>
      </c>
      <c r="AS235" s="48">
        <f>MEDIAN(AL235:AP235)</f>
        <v>11.303062651324082</v>
      </c>
      <c r="AT235" s="114">
        <f>AVERAGE(V235,AD235)</f>
        <v>62.1</v>
      </c>
      <c r="AU235" s="114">
        <f>AVERAGE(W235,AE235)</f>
        <v>91.55</v>
      </c>
      <c r="AV235" s="48">
        <f t="shared" si="142"/>
        <v>5.0911688245431437</v>
      </c>
      <c r="AW235" s="48">
        <f t="shared" si="142"/>
        <v>1.0606601717798212</v>
      </c>
      <c r="BF235" s="119"/>
      <c r="BG235" s="119"/>
    </row>
    <row r="236" spans="1:59" ht="84" customHeight="1" x14ac:dyDescent="0.35">
      <c r="A236" s="5" t="s">
        <v>2131</v>
      </c>
      <c r="B236" s="5" t="s">
        <v>1986</v>
      </c>
      <c r="C236" s="5" t="s">
        <v>2269</v>
      </c>
      <c r="D236" s="5" t="s">
        <v>2270</v>
      </c>
      <c r="E236" s="1" t="s">
        <v>329</v>
      </c>
      <c r="G236" s="4">
        <v>424.92318999999998</v>
      </c>
      <c r="H236" s="4">
        <v>424.92318999999998</v>
      </c>
      <c r="I236" t="s">
        <v>616</v>
      </c>
      <c r="J236" s="10" t="s">
        <v>1032</v>
      </c>
      <c r="K236" s="10" t="s">
        <v>1032</v>
      </c>
      <c r="L236" s="33">
        <v>47.244233530000002</v>
      </c>
      <c r="M236" s="33">
        <v>50.335289189999997</v>
      </c>
      <c r="N236" s="40">
        <f t="shared" si="112"/>
        <v>48.78976136</v>
      </c>
      <c r="O236" s="49">
        <f t="shared" si="113"/>
        <v>2.1857064182110557</v>
      </c>
      <c r="Q236" s="56"/>
      <c r="U236" s="54">
        <v>100</v>
      </c>
      <c r="BF236" s="119"/>
      <c r="BG236" s="119"/>
    </row>
    <row r="237" spans="1:59" ht="84" customHeight="1" x14ac:dyDescent="0.35">
      <c r="A237" s="5" t="s">
        <v>2131</v>
      </c>
      <c r="B237" s="5" t="s">
        <v>1989</v>
      </c>
      <c r="C237" s="5" t="s">
        <v>2271</v>
      </c>
      <c r="D237" s="5" t="s">
        <v>2272</v>
      </c>
      <c r="E237" s="1" t="s">
        <v>331</v>
      </c>
      <c r="G237" s="4">
        <v>339.394994</v>
      </c>
      <c r="H237" s="4">
        <v>339.394994</v>
      </c>
      <c r="I237" t="s">
        <v>617</v>
      </c>
      <c r="J237" s="10" t="s">
        <v>1033</v>
      </c>
      <c r="K237" s="10" t="s">
        <v>1033</v>
      </c>
      <c r="L237" s="33">
        <v>40.834344999999999</v>
      </c>
      <c r="M237" s="33">
        <v>151.1735122</v>
      </c>
      <c r="N237" s="40">
        <f t="shared" si="112"/>
        <v>96.003928599999995</v>
      </c>
      <c r="O237" s="49">
        <f t="shared" si="113"/>
        <v>78.021573357596296</v>
      </c>
      <c r="Q237" s="56"/>
      <c r="U237" s="54">
        <v>100</v>
      </c>
      <c r="BF237" s="119"/>
      <c r="BG237" s="119"/>
    </row>
    <row r="238" spans="1:59" ht="84" customHeight="1" x14ac:dyDescent="0.35">
      <c r="A238" s="5" t="s">
        <v>2131</v>
      </c>
      <c r="B238" s="5" t="s">
        <v>1992</v>
      </c>
      <c r="C238" s="5" t="s">
        <v>265</v>
      </c>
      <c r="D238" s="5" t="s">
        <v>2273</v>
      </c>
      <c r="E238" s="1" t="s">
        <v>329</v>
      </c>
      <c r="G238" s="4">
        <v>364.31799399999903</v>
      </c>
      <c r="H238" s="4">
        <v>291.39799399999902</v>
      </c>
      <c r="I238" t="s">
        <v>618</v>
      </c>
      <c r="J238" s="10" t="s">
        <v>1034</v>
      </c>
      <c r="K238" s="10" t="s">
        <v>1034</v>
      </c>
      <c r="L238" s="32">
        <v>-1.1742633259999999</v>
      </c>
      <c r="M238" s="32">
        <v>1.886001676</v>
      </c>
      <c r="N238" s="39">
        <f t="shared" si="112"/>
        <v>0.35586917500000004</v>
      </c>
      <c r="O238" s="49">
        <f t="shared" si="113"/>
        <v>2.1639341351420636</v>
      </c>
      <c r="P238" s="53">
        <v>77.65523855190601</v>
      </c>
      <c r="Q238" s="54">
        <v>58.091584751858058</v>
      </c>
      <c r="R238" s="53">
        <v>105.27451450491488</v>
      </c>
      <c r="S238" s="54">
        <v>104.17166147206906</v>
      </c>
      <c r="T238" s="53">
        <v>79.908894749460558</v>
      </c>
      <c r="U238" s="54">
        <v>100</v>
      </c>
      <c r="V238" s="45">
        <v>53.9</v>
      </c>
      <c r="W238" s="45">
        <v>89.7</v>
      </c>
      <c r="X238" s="53">
        <v>75.13866633797609</v>
      </c>
      <c r="Y238" s="54">
        <v>87.563170220633552</v>
      </c>
      <c r="Z238" s="53">
        <v>79.723899913718725</v>
      </c>
      <c r="AA238" s="54">
        <v>107.13669419450267</v>
      </c>
      <c r="AB238" s="53">
        <v>115.02526808825341</v>
      </c>
      <c r="AD238" s="54">
        <v>50.2</v>
      </c>
      <c r="AE238" s="54">
        <v>89.1</v>
      </c>
      <c r="AF238" s="41">
        <f t="shared" ref="AF238:AK238" si="143">AVERAGE(P238,X238)</f>
        <v>76.39695244494105</v>
      </c>
      <c r="AG238" s="41">
        <f t="shared" si="143"/>
        <v>72.827377486245808</v>
      </c>
      <c r="AH238" s="41">
        <f t="shared" si="143"/>
        <v>92.499207209316808</v>
      </c>
      <c r="AI238" s="41">
        <f t="shared" si="143"/>
        <v>105.65417783328587</v>
      </c>
      <c r="AJ238" s="41">
        <f t="shared" si="143"/>
        <v>97.467081418856992</v>
      </c>
      <c r="AK238" s="41">
        <f t="shared" si="143"/>
        <v>100</v>
      </c>
      <c r="AL238" s="45">
        <f t="shared" ref="AL238:AQ238" si="144">STDEV(P238,X238)</f>
        <v>1.7794852778154888</v>
      </c>
      <c r="AM238" s="45">
        <f t="shared" si="144"/>
        <v>20.839557937290014</v>
      </c>
      <c r="AN238" s="45">
        <f t="shared" si="144"/>
        <v>18.067012840918689</v>
      </c>
      <c r="AO238" s="45">
        <f t="shared" si="144"/>
        <v>2.0965947444728124</v>
      </c>
      <c r="AP238" s="45">
        <f t="shared" si="144"/>
        <v>24.831025718538861</v>
      </c>
      <c r="AQ238" s="45" t="e">
        <f t="shared" si="144"/>
        <v>#DIV/0!</v>
      </c>
      <c r="AR238" s="48">
        <f>AVERAGE(AL238:AP238)</f>
        <v>13.522735303807172</v>
      </c>
      <c r="AS238" s="48">
        <f>MEDIAN(AL238:AP238)</f>
        <v>18.067012840918689</v>
      </c>
      <c r="AT238" s="114">
        <f>AVERAGE(V238,AD238)</f>
        <v>52.05</v>
      </c>
      <c r="AU238" s="114">
        <f>AVERAGE(W238,AE238)</f>
        <v>89.4</v>
      </c>
      <c r="AV238" s="48">
        <f>STDEV(V238,AD238)</f>
        <v>2.6162950903902229</v>
      </c>
      <c r="AW238" s="48">
        <f>STDEV(W238,AE238)</f>
        <v>0.42426406871193451</v>
      </c>
      <c r="BF238" s="119"/>
      <c r="BG238" s="119"/>
    </row>
    <row r="239" spans="1:59" ht="84" customHeight="1" x14ac:dyDescent="0.35">
      <c r="A239" s="5" t="s">
        <v>2131</v>
      </c>
      <c r="B239" s="5" t="s">
        <v>1994</v>
      </c>
      <c r="C239" s="5" t="s">
        <v>2274</v>
      </c>
      <c r="D239" s="5" t="s">
        <v>2275</v>
      </c>
      <c r="E239" s="1" t="s">
        <v>325</v>
      </c>
      <c r="G239" s="4">
        <v>328.46399500000001</v>
      </c>
      <c r="H239" s="4">
        <v>328.46399500000001</v>
      </c>
      <c r="I239" t="s">
        <v>619</v>
      </c>
      <c r="J239" s="10" t="s">
        <v>1035</v>
      </c>
      <c r="K239" s="10" t="s">
        <v>1035</v>
      </c>
      <c r="L239" s="33">
        <v>64.619799139999998</v>
      </c>
      <c r="M239" s="33">
        <v>33.48700754</v>
      </c>
      <c r="N239" s="40">
        <f t="shared" si="112"/>
        <v>49.053403340000003</v>
      </c>
      <c r="O239" s="49">
        <f t="shared" si="113"/>
        <v>22.01420805762757</v>
      </c>
      <c r="Q239" s="56"/>
      <c r="U239" s="54">
        <v>100</v>
      </c>
      <c r="BF239" s="119"/>
      <c r="BG239" s="119"/>
    </row>
    <row r="240" spans="1:59" ht="84" customHeight="1" x14ac:dyDescent="0.35">
      <c r="A240" s="5" t="s">
        <v>2131</v>
      </c>
      <c r="B240" s="5" t="s">
        <v>1997</v>
      </c>
      <c r="C240" s="5" t="s">
        <v>2276</v>
      </c>
      <c r="D240" s="5" t="s">
        <v>2277</v>
      </c>
      <c r="E240" s="1" t="s">
        <v>325</v>
      </c>
      <c r="G240" s="4">
        <v>355.46399400000001</v>
      </c>
      <c r="H240" s="4">
        <v>355.46399400000001</v>
      </c>
      <c r="I240" t="s">
        <v>620</v>
      </c>
      <c r="J240" s="10" t="s">
        <v>1036</v>
      </c>
      <c r="K240" s="10" t="s">
        <v>1036</v>
      </c>
      <c r="L240" s="33">
        <v>80.035316190000003</v>
      </c>
      <c r="M240" s="33">
        <v>100.7963118</v>
      </c>
      <c r="N240" s="40">
        <f t="shared" si="112"/>
        <v>90.415813995000008</v>
      </c>
      <c r="O240" s="49">
        <f t="shared" si="113"/>
        <v>14.680240780014971</v>
      </c>
      <c r="Q240" s="56"/>
      <c r="U240" s="54">
        <v>100</v>
      </c>
      <c r="BF240" s="119"/>
      <c r="BG240" s="119"/>
    </row>
    <row r="241" spans="1:59" ht="84" customHeight="1" x14ac:dyDescent="0.35">
      <c r="A241" s="5" t="s">
        <v>2131</v>
      </c>
      <c r="B241" s="5" t="s">
        <v>1999</v>
      </c>
      <c r="C241" s="5" t="s">
        <v>2278</v>
      </c>
      <c r="D241" s="5" t="s">
        <v>2279</v>
      </c>
      <c r="E241" s="1" t="s">
        <v>338</v>
      </c>
      <c r="G241" s="4">
        <v>364.23248999999998</v>
      </c>
      <c r="H241" s="4">
        <v>364.23248999999998</v>
      </c>
      <c r="I241" t="s">
        <v>621</v>
      </c>
      <c r="J241" s="11" t="s">
        <v>1037</v>
      </c>
      <c r="K241" s="11" t="s">
        <v>1037</v>
      </c>
      <c r="L241" s="32">
        <v>1.6863480850000001</v>
      </c>
      <c r="M241" s="32">
        <v>8.9270746019999994</v>
      </c>
      <c r="N241" s="39">
        <f t="shared" si="112"/>
        <v>5.3067113435</v>
      </c>
      <c r="O241" s="49">
        <f t="shared" si="113"/>
        <v>5.1199668208879512</v>
      </c>
      <c r="P241" s="53">
        <v>55.646128026852061</v>
      </c>
      <c r="Q241" s="54">
        <v>86.71781347398705</v>
      </c>
      <c r="R241" s="53">
        <v>90.409973627427462</v>
      </c>
      <c r="S241" s="54">
        <v>89.115320067130185</v>
      </c>
      <c r="T241" s="53">
        <v>105.46631503236634</v>
      </c>
      <c r="U241" s="54">
        <v>100</v>
      </c>
      <c r="V241" s="45">
        <v>31.7</v>
      </c>
      <c r="W241" s="45">
        <v>88.2</v>
      </c>
      <c r="X241" s="53">
        <v>92.740046838407494</v>
      </c>
      <c r="Y241" s="54">
        <v>94.810797485517085</v>
      </c>
      <c r="Z241" s="53">
        <v>84.703562184148893</v>
      </c>
      <c r="AA241" s="54">
        <v>69.172932330827081</v>
      </c>
      <c r="AB241" s="53">
        <v>98.262048564033051</v>
      </c>
      <c r="AD241" s="54">
        <v>61.2</v>
      </c>
      <c r="AE241" s="54">
        <v>93.2</v>
      </c>
      <c r="AF241" s="41">
        <f t="shared" ref="AF241:AK241" si="145">AVERAGE(P241,X241)</f>
        <v>74.193087432629781</v>
      </c>
      <c r="AG241" s="41">
        <f t="shared" si="145"/>
        <v>90.764305479752068</v>
      </c>
      <c r="AH241" s="41">
        <f t="shared" si="145"/>
        <v>87.556767905788178</v>
      </c>
      <c r="AI241" s="41">
        <f t="shared" si="145"/>
        <v>79.144126198978626</v>
      </c>
      <c r="AJ241" s="41">
        <f t="shared" si="145"/>
        <v>101.8641817981997</v>
      </c>
      <c r="AK241" s="41">
        <f t="shared" si="145"/>
        <v>100</v>
      </c>
      <c r="AL241" s="45">
        <f t="shared" ref="AL241:AQ241" si="146">STDEV(P241,X241)</f>
        <v>26.229361532434069</v>
      </c>
      <c r="AM241" s="45">
        <f t="shared" si="146"/>
        <v>5.7226038745871959</v>
      </c>
      <c r="AN241" s="45">
        <f t="shared" si="146"/>
        <v>4.0350422277827898</v>
      </c>
      <c r="AO241" s="45">
        <f t="shared" si="146"/>
        <v>14.101397601391435</v>
      </c>
      <c r="AP241" s="45">
        <f t="shared" si="146"/>
        <v>5.0941856732333273</v>
      </c>
      <c r="AQ241" s="45" t="e">
        <f t="shared" si="146"/>
        <v>#DIV/0!</v>
      </c>
      <c r="AR241" s="48">
        <f>AVERAGE(AL241:AP241)</f>
        <v>11.036518181885764</v>
      </c>
      <c r="AS241" s="48">
        <f>MEDIAN(AL241:AP241)</f>
        <v>5.7226038745871959</v>
      </c>
      <c r="AT241" s="114">
        <f>AVERAGE(V241,AD241)</f>
        <v>46.45</v>
      </c>
      <c r="AU241" s="114">
        <f>AVERAGE(W241,AE241)</f>
        <v>90.7</v>
      </c>
      <c r="AV241" s="48">
        <f>STDEV(V241,AD241)</f>
        <v>20.859650045003153</v>
      </c>
      <c r="AW241" s="48">
        <f>STDEV(W241,AE241)</f>
        <v>3.5355339059327378</v>
      </c>
      <c r="BF241" s="119"/>
      <c r="BG241" s="119"/>
    </row>
    <row r="242" spans="1:59" ht="84" customHeight="1" x14ac:dyDescent="0.35">
      <c r="A242" s="5" t="s">
        <v>2131</v>
      </c>
      <c r="B242" s="5" t="s">
        <v>2002</v>
      </c>
      <c r="C242" s="5" t="s">
        <v>2280</v>
      </c>
      <c r="D242" s="5" t="s">
        <v>2281</v>
      </c>
      <c r="E242" s="1" t="s">
        <v>326</v>
      </c>
      <c r="G242" s="4">
        <v>334.71123</v>
      </c>
      <c r="H242" s="4">
        <v>334.71123</v>
      </c>
      <c r="I242" t="s">
        <v>622</v>
      </c>
      <c r="J242" s="10" t="s">
        <v>1038</v>
      </c>
      <c r="K242" s="10" t="s">
        <v>1038</v>
      </c>
      <c r="L242" s="33">
        <v>112.4026046</v>
      </c>
      <c r="M242" s="33">
        <v>156.70578370000001</v>
      </c>
      <c r="N242" s="40">
        <f t="shared" si="112"/>
        <v>134.55419415</v>
      </c>
      <c r="O242" s="49">
        <f t="shared" si="113"/>
        <v>31.327078369732181</v>
      </c>
      <c r="Q242" s="56"/>
      <c r="U242" s="54">
        <v>100</v>
      </c>
      <c r="BF242" s="119"/>
      <c r="BG242" s="119"/>
    </row>
    <row r="243" spans="1:59" ht="84" customHeight="1" x14ac:dyDescent="0.35">
      <c r="A243" s="5" t="s">
        <v>2282</v>
      </c>
      <c r="B243" s="5" t="s">
        <v>1776</v>
      </c>
      <c r="C243" s="5" t="s">
        <v>266</v>
      </c>
      <c r="D243" s="5" t="s">
        <v>2283</v>
      </c>
      <c r="E243" s="1" t="s">
        <v>325</v>
      </c>
      <c r="G243" s="4">
        <v>310.78399300000001</v>
      </c>
      <c r="H243" s="4">
        <v>310.78399300000001</v>
      </c>
      <c r="I243" t="s">
        <v>623</v>
      </c>
      <c r="J243" s="10" t="s">
        <v>1039</v>
      </c>
      <c r="K243" s="10" t="s">
        <v>1039</v>
      </c>
      <c r="L243" s="32">
        <v>6.4445960150000001</v>
      </c>
      <c r="M243" s="32">
        <v>9.0742483529999998</v>
      </c>
      <c r="N243" s="39">
        <f t="shared" si="112"/>
        <v>7.7594221839999999</v>
      </c>
      <c r="O243" s="47">
        <f t="shared" si="113"/>
        <v>1.8594450003628533</v>
      </c>
      <c r="P243" s="53">
        <v>99.904099736274262</v>
      </c>
      <c r="Q243" s="54">
        <v>78.662191321026114</v>
      </c>
      <c r="R243" s="53">
        <v>95.492687604890918</v>
      </c>
      <c r="S243" s="54">
        <v>98.034044593622639</v>
      </c>
      <c r="T243" s="53">
        <v>83.792855430352432</v>
      </c>
      <c r="U243" s="54">
        <v>100</v>
      </c>
      <c r="V243" s="45">
        <v>66.8</v>
      </c>
      <c r="W243" s="45">
        <v>97.2</v>
      </c>
      <c r="X243" s="53">
        <v>86.872920004930364</v>
      </c>
      <c r="Y243" s="54">
        <v>108.41858745223716</v>
      </c>
      <c r="Z243" s="53">
        <v>102.45285344508812</v>
      </c>
      <c r="AA243" s="54">
        <v>104.81942561321335</v>
      </c>
      <c r="AB243" s="53">
        <v>88.598545544188354</v>
      </c>
      <c r="AD243" s="54">
        <v>60.4</v>
      </c>
      <c r="AE243" s="54">
        <v>99.1</v>
      </c>
      <c r="AF243" s="41">
        <f t="shared" ref="AF243:AK243" si="147">AVERAGE(P243,X243)</f>
        <v>93.38850987060232</v>
      </c>
      <c r="AG243" s="41">
        <f t="shared" si="147"/>
        <v>93.540389386631631</v>
      </c>
      <c r="AH243" s="41">
        <f t="shared" si="147"/>
        <v>98.972770524989528</v>
      </c>
      <c r="AI243" s="41">
        <f t="shared" si="147"/>
        <v>101.426735103418</v>
      </c>
      <c r="AJ243" s="41">
        <f t="shared" si="147"/>
        <v>86.195700487270386</v>
      </c>
      <c r="AK243" s="41">
        <f t="shared" si="147"/>
        <v>100</v>
      </c>
      <c r="AL243" s="45">
        <f t="shared" ref="AL243:AQ243" si="148">STDEV(P243,X243)</f>
        <v>9.2144355548939618</v>
      </c>
      <c r="AM243" s="45">
        <f t="shared" si="148"/>
        <v>21.040949488052519</v>
      </c>
      <c r="AN243" s="45">
        <f t="shared" si="148"/>
        <v>4.9215804637864089</v>
      </c>
      <c r="AO243" s="45">
        <f t="shared" si="148"/>
        <v>4.797988931887085</v>
      </c>
      <c r="AP243" s="45">
        <f t="shared" si="148"/>
        <v>3.3981360677745323</v>
      </c>
      <c r="AQ243" s="45" t="e">
        <f t="shared" si="148"/>
        <v>#DIV/0!</v>
      </c>
      <c r="AR243" s="48">
        <f>AVERAGE(AL243:AP243)</f>
        <v>8.6746181012788988</v>
      </c>
      <c r="AS243" s="48">
        <f>MEDIAN(AL243:AP243)</f>
        <v>4.9215804637864089</v>
      </c>
      <c r="AT243" s="114">
        <f>AVERAGE(V243,AD243)</f>
        <v>63.599999999999994</v>
      </c>
      <c r="AU243" s="114">
        <f>AVERAGE(W243,AE243)</f>
        <v>98.15</v>
      </c>
      <c r="AV243" s="48">
        <f>STDEV(V243,AD243)</f>
        <v>4.5254833995939032</v>
      </c>
      <c r="AW243" s="48">
        <f>STDEV(W243,AE243)</f>
        <v>1.3435028842544343</v>
      </c>
      <c r="BF243" s="119"/>
      <c r="BG243" s="119"/>
    </row>
    <row r="244" spans="1:59" ht="84" customHeight="1" x14ac:dyDescent="0.35">
      <c r="A244" s="5" t="s">
        <v>2282</v>
      </c>
      <c r="B244" s="5" t="s">
        <v>1778</v>
      </c>
      <c r="C244" s="5" t="s">
        <v>2284</v>
      </c>
      <c r="D244" s="5" t="s">
        <v>2285</v>
      </c>
      <c r="E244" s="1" t="s">
        <v>325</v>
      </c>
      <c r="G244" s="4">
        <v>387.442992</v>
      </c>
      <c r="H244" s="4">
        <v>387.442992</v>
      </c>
      <c r="I244" t="s">
        <v>624</v>
      </c>
      <c r="J244" s="10" t="s">
        <v>1040</v>
      </c>
      <c r="K244" s="10" t="s">
        <v>1040</v>
      </c>
      <c r="L244" s="33">
        <v>62.809003259999997</v>
      </c>
      <c r="M244" s="33">
        <v>155.1736094</v>
      </c>
      <c r="N244" s="40">
        <f t="shared" si="112"/>
        <v>108.99130633</v>
      </c>
      <c r="O244" s="49">
        <f t="shared" si="113"/>
        <v>65.311639343218644</v>
      </c>
      <c r="Q244" s="56"/>
      <c r="U244" s="54">
        <v>100</v>
      </c>
      <c r="BF244" s="119"/>
      <c r="BG244" s="119"/>
    </row>
    <row r="245" spans="1:59" ht="84" customHeight="1" x14ac:dyDescent="0.35">
      <c r="A245" s="5" t="s">
        <v>2282</v>
      </c>
      <c r="B245" s="5" t="s">
        <v>1781</v>
      </c>
      <c r="C245" s="5" t="s">
        <v>267</v>
      </c>
      <c r="D245" s="5" t="s">
        <v>2286</v>
      </c>
      <c r="E245" s="1" t="s">
        <v>325</v>
      </c>
      <c r="G245" s="4">
        <v>400.52599199999901</v>
      </c>
      <c r="H245" s="4">
        <v>400.52599199999901</v>
      </c>
      <c r="I245" t="s">
        <v>625</v>
      </c>
      <c r="J245" s="10" t="s">
        <v>1041</v>
      </c>
      <c r="K245" s="10" t="s">
        <v>1041</v>
      </c>
      <c r="L245" s="32">
        <v>5.4712703009999997</v>
      </c>
      <c r="M245" s="32">
        <v>-7.6873544999999996</v>
      </c>
      <c r="N245" s="39">
        <f t="shared" si="112"/>
        <v>-1.1080420995</v>
      </c>
      <c r="O245" s="49">
        <f t="shared" si="113"/>
        <v>9.3045528278765843</v>
      </c>
      <c r="P245" s="53">
        <v>68.30496283864781</v>
      </c>
      <c r="Q245" s="54">
        <v>79.237592903380474</v>
      </c>
      <c r="R245" s="53">
        <v>89.259170462718757</v>
      </c>
      <c r="S245" s="54">
        <v>101.91800527451451</v>
      </c>
      <c r="T245" s="53">
        <v>75.689283145528634</v>
      </c>
      <c r="U245" s="54">
        <v>100</v>
      </c>
      <c r="V245" s="45">
        <v>47.3</v>
      </c>
      <c r="W245" s="45">
        <v>94.6</v>
      </c>
      <c r="X245" s="53">
        <v>94.613583138173311</v>
      </c>
      <c r="Y245" s="54">
        <v>95.994083569579701</v>
      </c>
      <c r="Z245" s="53">
        <v>80.364846542585994</v>
      </c>
      <c r="AA245" s="54">
        <v>69.074325157155187</v>
      </c>
      <c r="AB245" s="53">
        <v>105.21385430790092</v>
      </c>
      <c r="AD245" s="54">
        <v>58.8</v>
      </c>
      <c r="AE245" s="54">
        <v>87.2</v>
      </c>
      <c r="AF245" s="41">
        <f t="shared" ref="AF245:AK245" si="149">AVERAGE(P245,X245)</f>
        <v>81.459272988410561</v>
      </c>
      <c r="AG245" s="41">
        <f t="shared" si="149"/>
        <v>87.615838236480087</v>
      </c>
      <c r="AH245" s="41">
        <f t="shared" si="149"/>
        <v>84.812008502652375</v>
      </c>
      <c r="AI245" s="41">
        <f t="shared" si="149"/>
        <v>85.49616521583485</v>
      </c>
      <c r="AJ245" s="41">
        <f t="shared" si="149"/>
        <v>90.451568726714783</v>
      </c>
      <c r="AK245" s="41">
        <f t="shared" si="149"/>
        <v>100</v>
      </c>
      <c r="AL245" s="45">
        <f t="shared" ref="AL245:AQ245" si="150">STDEV(P245,X245)</f>
        <v>18.60300381745655</v>
      </c>
      <c r="AM245" s="45">
        <f t="shared" si="150"/>
        <v>11.848628178958563</v>
      </c>
      <c r="AN245" s="45">
        <f t="shared" si="150"/>
        <v>6.2892367579955932</v>
      </c>
      <c r="AO245" s="45">
        <f t="shared" si="150"/>
        <v>23.223988930106582</v>
      </c>
      <c r="AP245" s="45">
        <f t="shared" si="150"/>
        <v>20.877024480538129</v>
      </c>
      <c r="AQ245" s="45" t="e">
        <f t="shared" si="150"/>
        <v>#DIV/0!</v>
      </c>
      <c r="AR245" s="48">
        <f>AVERAGE(AL245:AP245)</f>
        <v>16.168376433011083</v>
      </c>
      <c r="AS245" s="48">
        <f>MEDIAN(AL245:AP245)</f>
        <v>18.60300381745655</v>
      </c>
      <c r="AT245" s="114">
        <f>AVERAGE(V245,AD245)</f>
        <v>53.05</v>
      </c>
      <c r="AU245" s="114">
        <f>AVERAGE(W245,AE245)</f>
        <v>90.9</v>
      </c>
      <c r="AV245" s="48">
        <f>STDEV(V245,AD245)</f>
        <v>8.1317279836452965</v>
      </c>
      <c r="AW245" s="48">
        <f>STDEV(W245,AE245)</f>
        <v>5.2325901807804458</v>
      </c>
      <c r="BF245" s="119"/>
      <c r="BG245" s="119"/>
    </row>
    <row r="246" spans="1:59" ht="84" customHeight="1" x14ac:dyDescent="0.35">
      <c r="A246" s="5" t="s">
        <v>2282</v>
      </c>
      <c r="B246" s="5" t="s">
        <v>1784</v>
      </c>
      <c r="C246" s="5" t="s">
        <v>268</v>
      </c>
      <c r="D246" s="5" t="s">
        <v>2287</v>
      </c>
      <c r="E246" s="1" t="s">
        <v>325</v>
      </c>
      <c r="G246" s="4">
        <v>370.42699199999902</v>
      </c>
      <c r="H246" s="4">
        <v>370.42699199999902</v>
      </c>
      <c r="I246" t="s">
        <v>626</v>
      </c>
      <c r="J246" s="10" t="s">
        <v>1042</v>
      </c>
      <c r="K246" s="10" t="s">
        <v>1042</v>
      </c>
      <c r="L246" s="33">
        <v>24.849300419999999</v>
      </c>
      <c r="M246" s="33">
        <v>-2.4567833970000001</v>
      </c>
      <c r="N246" s="39">
        <f t="shared" si="112"/>
        <v>11.1962585115</v>
      </c>
      <c r="O246" s="49">
        <f t="shared" si="113"/>
        <v>19.308317034648944</v>
      </c>
      <c r="Q246" s="56"/>
      <c r="U246" s="54">
        <v>100</v>
      </c>
      <c r="AK246" s="41">
        <f t="shared" ref="AK246:AK258" si="151">AVERAGE(U246,AC246)</f>
        <v>100</v>
      </c>
      <c r="BF246" s="119"/>
      <c r="BG246" s="119"/>
    </row>
    <row r="247" spans="1:59" ht="84" customHeight="1" x14ac:dyDescent="0.35">
      <c r="A247" s="5" t="s">
        <v>2282</v>
      </c>
      <c r="B247" s="5" t="s">
        <v>1787</v>
      </c>
      <c r="C247" s="5" t="s">
        <v>269</v>
      </c>
      <c r="D247" s="5" t="s">
        <v>2288</v>
      </c>
      <c r="E247" s="1" t="s">
        <v>325</v>
      </c>
      <c r="G247" s="4">
        <v>369.34999199999902</v>
      </c>
      <c r="H247" s="4">
        <v>369.34999199999902</v>
      </c>
      <c r="I247" t="s">
        <v>627</v>
      </c>
      <c r="J247" s="10" t="s">
        <v>1043</v>
      </c>
      <c r="K247" s="10" t="s">
        <v>1043</v>
      </c>
      <c r="L247" s="33">
        <v>72.76347079</v>
      </c>
      <c r="M247" s="33">
        <v>71.959978210000003</v>
      </c>
      <c r="N247" s="40">
        <f t="shared" si="112"/>
        <v>72.361724500000008</v>
      </c>
      <c r="O247" s="49">
        <f t="shared" si="113"/>
        <v>0.5681550519510723</v>
      </c>
      <c r="Q247" s="56"/>
      <c r="U247" s="54">
        <v>100</v>
      </c>
      <c r="AK247" s="41">
        <f t="shared" si="151"/>
        <v>100</v>
      </c>
      <c r="BF247" s="119"/>
      <c r="BG247" s="119"/>
    </row>
    <row r="248" spans="1:59" ht="84" customHeight="1" x14ac:dyDescent="0.35">
      <c r="A248" s="5" t="s">
        <v>2282</v>
      </c>
      <c r="B248" s="5" t="s">
        <v>1790</v>
      </c>
      <c r="C248" s="5" t="s">
        <v>270</v>
      </c>
      <c r="D248" s="5" t="s">
        <v>2289</v>
      </c>
      <c r="E248" s="1" t="s">
        <v>325</v>
      </c>
      <c r="G248" s="4">
        <v>436.98699099999902</v>
      </c>
      <c r="H248" s="4">
        <v>436.98699099999902</v>
      </c>
      <c r="I248" t="s">
        <v>628</v>
      </c>
      <c r="J248" s="10" t="s">
        <v>1044</v>
      </c>
      <c r="K248" s="10" t="s">
        <v>1044</v>
      </c>
      <c r="L248" s="33">
        <v>81.213707670000005</v>
      </c>
      <c r="M248" s="33">
        <v>58.883550450000001</v>
      </c>
      <c r="N248" s="40">
        <f t="shared" si="112"/>
        <v>70.048629059999996</v>
      </c>
      <c r="O248" s="49">
        <f t="shared" si="113"/>
        <v>15.789805595223868</v>
      </c>
      <c r="Q248" s="56"/>
      <c r="U248" s="54">
        <v>100</v>
      </c>
      <c r="AK248" s="41">
        <f t="shared" si="151"/>
        <v>100</v>
      </c>
      <c r="BF248" s="119"/>
      <c r="BG248" s="119"/>
    </row>
    <row r="249" spans="1:59" ht="84" customHeight="1" x14ac:dyDescent="0.35">
      <c r="A249" s="5" t="s">
        <v>2282</v>
      </c>
      <c r="B249" s="5" t="s">
        <v>1793</v>
      </c>
      <c r="C249" s="5" t="s">
        <v>2290</v>
      </c>
      <c r="D249" s="5" t="s">
        <v>2291</v>
      </c>
      <c r="E249" s="1" t="s">
        <v>331</v>
      </c>
      <c r="G249" s="4">
        <v>363.41127999999998</v>
      </c>
      <c r="H249" s="4">
        <v>363.41127999999998</v>
      </c>
      <c r="I249" t="s">
        <v>629</v>
      </c>
      <c r="J249" s="10" t="s">
        <v>1045</v>
      </c>
      <c r="K249" s="10" t="s">
        <v>1045</v>
      </c>
      <c r="L249" s="35">
        <v>91.566353899999996</v>
      </c>
      <c r="M249" s="35">
        <v>93.595522310000007</v>
      </c>
      <c r="N249" s="40">
        <f t="shared" si="112"/>
        <v>92.580938105000001</v>
      </c>
      <c r="O249" s="49">
        <f t="shared" si="113"/>
        <v>1.4348387428805325</v>
      </c>
      <c r="Q249" s="56"/>
      <c r="U249" s="54">
        <v>100</v>
      </c>
      <c r="AK249" s="41">
        <f t="shared" si="151"/>
        <v>100</v>
      </c>
      <c r="BF249" s="119"/>
      <c r="BG249" s="119"/>
    </row>
    <row r="250" spans="1:59" ht="84" customHeight="1" x14ac:dyDescent="0.35">
      <c r="A250" s="5" t="s">
        <v>2282</v>
      </c>
      <c r="B250" s="5" t="s">
        <v>1796</v>
      </c>
      <c r="C250" s="5" t="s">
        <v>2292</v>
      </c>
      <c r="D250" s="5" t="s">
        <v>2293</v>
      </c>
      <c r="E250" s="1" t="s">
        <v>338</v>
      </c>
      <c r="G250" s="4">
        <v>360.40910000000002</v>
      </c>
      <c r="H250" s="4">
        <v>360.40910000000002</v>
      </c>
      <c r="I250" t="s">
        <v>630</v>
      </c>
      <c r="J250" s="10" t="s">
        <v>1046</v>
      </c>
      <c r="K250" s="10" t="s">
        <v>1046</v>
      </c>
      <c r="L250" s="32">
        <v>7.2409534170000001</v>
      </c>
      <c r="M250" s="32">
        <v>-10.77814652</v>
      </c>
      <c r="N250" s="39">
        <f t="shared" si="112"/>
        <v>-1.7685965514999999</v>
      </c>
      <c r="O250" s="49">
        <f t="shared" si="113"/>
        <v>12.741427756330792</v>
      </c>
      <c r="P250" s="53">
        <v>72.236873651402533</v>
      </c>
      <c r="Q250" s="54">
        <v>71.229920882282428</v>
      </c>
      <c r="R250" s="53">
        <v>81.730999760249333</v>
      </c>
      <c r="S250" s="54">
        <v>97.122992088228244</v>
      </c>
      <c r="T250" s="53">
        <v>110.98058019659554</v>
      </c>
      <c r="U250" s="54">
        <v>100</v>
      </c>
      <c r="V250" s="45">
        <v>52.2</v>
      </c>
      <c r="W250" s="45">
        <v>96.8</v>
      </c>
      <c r="X250" s="53">
        <v>69.5673610255146</v>
      </c>
      <c r="Y250" s="54">
        <v>73.708862319733768</v>
      </c>
      <c r="Z250" s="53">
        <v>86.182669789227177</v>
      </c>
      <c r="AA250" s="54">
        <v>60.889929742388773</v>
      </c>
      <c r="AB250" s="53">
        <v>90.126956736102557</v>
      </c>
      <c r="AD250" s="54">
        <v>44.4</v>
      </c>
      <c r="AE250" s="54">
        <v>80.8</v>
      </c>
      <c r="AF250" s="41">
        <f t="shared" ref="AF250:AJ251" si="152">AVERAGE(P250,X250)</f>
        <v>70.902117338458567</v>
      </c>
      <c r="AG250" s="41">
        <f t="shared" si="152"/>
        <v>72.469391601008098</v>
      </c>
      <c r="AH250" s="41">
        <f t="shared" si="152"/>
        <v>83.956834774738255</v>
      </c>
      <c r="AI250" s="41">
        <f t="shared" si="152"/>
        <v>79.006460915308509</v>
      </c>
      <c r="AJ250" s="41">
        <f t="shared" si="152"/>
        <v>100.55376846634906</v>
      </c>
      <c r="AK250" s="41">
        <f t="shared" si="151"/>
        <v>100</v>
      </c>
      <c r="AL250" s="45">
        <f t="shared" ref="AL250:AQ251" si="153">STDEV(P250,X250)</f>
        <v>1.8876304802284642</v>
      </c>
      <c r="AM250" s="45">
        <f t="shared" si="153"/>
        <v>1.7528763005861703</v>
      </c>
      <c r="AN250" s="45">
        <f t="shared" si="153"/>
        <v>3.147806065095148</v>
      </c>
      <c r="AO250" s="45">
        <f t="shared" si="153"/>
        <v>25.620644087898075</v>
      </c>
      <c r="AP250" s="45">
        <f t="shared" si="153"/>
        <v>14.745738561225286</v>
      </c>
      <c r="AQ250" s="45" t="e">
        <f t="shared" si="153"/>
        <v>#DIV/0!</v>
      </c>
      <c r="AR250" s="48">
        <f>AVERAGE(AL250:AP250)</f>
        <v>9.4309390990066291</v>
      </c>
      <c r="AS250" s="48">
        <f>MEDIAN(AL250:AP250)</f>
        <v>3.147806065095148</v>
      </c>
      <c r="AT250" s="114">
        <f t="shared" ref="AT250:AT251" si="154">AVERAGE(V250,AD250)</f>
        <v>48.3</v>
      </c>
      <c r="AU250" s="114">
        <f t="shared" ref="AU250:AU251" si="155">AVERAGE(W250,AE250)</f>
        <v>88.8</v>
      </c>
      <c r="AV250" s="48">
        <f>STDEV(V250,AD250)</f>
        <v>5.5154328932550731</v>
      </c>
      <c r="AW250" s="48">
        <f>STDEV(W250,AE250)</f>
        <v>11.313708498984761</v>
      </c>
      <c r="BF250" s="119"/>
      <c r="BG250" s="119"/>
    </row>
    <row r="251" spans="1:59" ht="84" customHeight="1" x14ac:dyDescent="0.35">
      <c r="A251" s="5" t="s">
        <v>2282</v>
      </c>
      <c r="B251" s="5" t="s">
        <v>1799</v>
      </c>
      <c r="C251" s="5" t="s">
        <v>2294</v>
      </c>
      <c r="D251" s="5" t="s">
        <v>2295</v>
      </c>
      <c r="E251" s="1" t="s">
        <v>338</v>
      </c>
      <c r="G251" s="4">
        <v>356.84828999999996</v>
      </c>
      <c r="H251" s="4">
        <v>320.38828999999998</v>
      </c>
      <c r="I251" t="s">
        <v>631</v>
      </c>
      <c r="J251" s="10" t="s">
        <v>1047</v>
      </c>
      <c r="K251" s="10" t="s">
        <v>1047</v>
      </c>
      <c r="L251" s="32">
        <v>2.1088723800000002</v>
      </c>
      <c r="M251" s="32">
        <v>-0.67363415699999996</v>
      </c>
      <c r="N251" s="39">
        <f t="shared" si="112"/>
        <v>0.71761911150000013</v>
      </c>
      <c r="O251" s="49">
        <f t="shared" si="113"/>
        <v>1.9675292410085972</v>
      </c>
      <c r="P251" s="65">
        <v>28.170702469431792</v>
      </c>
      <c r="Q251" s="54">
        <v>83.984655957803881</v>
      </c>
      <c r="R251" s="53">
        <v>114.62479021817312</v>
      </c>
      <c r="S251" s="54">
        <v>105.32246463677775</v>
      </c>
      <c r="T251" s="53">
        <v>96.547590505873899</v>
      </c>
      <c r="U251" s="54">
        <v>100</v>
      </c>
      <c r="V251" s="45">
        <v>12.7</v>
      </c>
      <c r="W251" s="45">
        <v>71.7</v>
      </c>
      <c r="X251" s="53">
        <v>86.231973376063124</v>
      </c>
      <c r="Y251" s="54">
        <v>86.133366202391244</v>
      </c>
      <c r="Z251" s="53">
        <v>103.63613952915074</v>
      </c>
      <c r="AA251" s="54">
        <v>104.9673363737212</v>
      </c>
      <c r="AB251" s="53">
        <v>94.36706520399359</v>
      </c>
      <c r="AD251" s="54">
        <v>57.4</v>
      </c>
      <c r="AE251" s="54">
        <v>90.9</v>
      </c>
      <c r="AF251" s="41">
        <f t="shared" si="152"/>
        <v>57.201337922747456</v>
      </c>
      <c r="AG251" s="41">
        <f t="shared" si="152"/>
        <v>85.059011080097562</v>
      </c>
      <c r="AH251" s="41">
        <f t="shared" si="152"/>
        <v>109.13046487366194</v>
      </c>
      <c r="AI251" s="41">
        <f t="shared" si="152"/>
        <v>105.14490050524947</v>
      </c>
      <c r="AJ251" s="41">
        <f t="shared" si="152"/>
        <v>95.457327854933737</v>
      </c>
      <c r="AK251" s="41">
        <f t="shared" si="151"/>
        <v>100</v>
      </c>
      <c r="AL251" s="45">
        <f t="shared" si="153"/>
        <v>41.055518382388215</v>
      </c>
      <c r="AM251" s="45">
        <f t="shared" si="153"/>
        <v>1.5193675847527295</v>
      </c>
      <c r="AN251" s="45">
        <f t="shared" si="153"/>
        <v>7.7701494182979518</v>
      </c>
      <c r="AO251" s="45">
        <f t="shared" si="153"/>
        <v>0.25111360299829127</v>
      </c>
      <c r="AP251" s="45">
        <f t="shared" si="153"/>
        <v>1.5418642275084098</v>
      </c>
      <c r="AQ251" s="45" t="e">
        <f t="shared" si="153"/>
        <v>#DIV/0!</v>
      </c>
      <c r="AR251" s="48">
        <f>AVERAGE(AL251:AP251)</f>
        <v>10.42760264318912</v>
      </c>
      <c r="AS251" s="48">
        <f>MEDIAN(AL251:AP251)</f>
        <v>1.5418642275084098</v>
      </c>
      <c r="AT251" s="114">
        <f t="shared" si="154"/>
        <v>35.049999999999997</v>
      </c>
      <c r="AU251" s="114">
        <f t="shared" si="155"/>
        <v>81.300000000000011</v>
      </c>
      <c r="AV251" s="48">
        <f>STDEV(V251,AD251)</f>
        <v>31.607673119038676</v>
      </c>
      <c r="AW251" s="48">
        <f>STDEV(W251,AE251)</f>
        <v>13.576450198781634</v>
      </c>
    </row>
    <row r="252" spans="1:59" ht="84" customHeight="1" x14ac:dyDescent="0.35">
      <c r="A252" s="5" t="s">
        <v>2282</v>
      </c>
      <c r="B252" s="5" t="s">
        <v>1802</v>
      </c>
      <c r="C252" s="5" t="s">
        <v>271</v>
      </c>
      <c r="D252" s="5" t="s">
        <v>2296</v>
      </c>
      <c r="E252" s="1" t="s">
        <v>325</v>
      </c>
      <c r="G252" s="4">
        <v>397.48299300000002</v>
      </c>
      <c r="H252" s="4">
        <v>397.48299300000002</v>
      </c>
      <c r="I252" t="s">
        <v>632</v>
      </c>
      <c r="J252" s="10" t="s">
        <v>1048</v>
      </c>
      <c r="K252" s="10" t="s">
        <v>1048</v>
      </c>
      <c r="L252" s="33">
        <v>88.956071300000005</v>
      </c>
      <c r="M252" s="33">
        <v>194.4028927</v>
      </c>
      <c r="N252" s="40">
        <f t="shared" si="112"/>
        <v>141.67948200000001</v>
      </c>
      <c r="O252" s="49">
        <f t="shared" si="113"/>
        <v>74.562162466506706</v>
      </c>
      <c r="Q252" s="56"/>
      <c r="U252" s="54">
        <v>100</v>
      </c>
      <c r="AK252" s="41">
        <f t="shared" si="151"/>
        <v>100</v>
      </c>
      <c r="BF252" s="119"/>
      <c r="BG252" s="119"/>
    </row>
    <row r="253" spans="1:59" ht="84" customHeight="1" x14ac:dyDescent="0.35">
      <c r="A253" s="5" t="s">
        <v>2282</v>
      </c>
      <c r="B253" s="5" t="s">
        <v>1805</v>
      </c>
      <c r="C253" s="5" t="s">
        <v>2297</v>
      </c>
      <c r="D253" s="5" t="s">
        <v>2298</v>
      </c>
      <c r="E253" s="1" t="s">
        <v>325</v>
      </c>
      <c r="G253" s="4">
        <v>367.536993</v>
      </c>
      <c r="H253" s="4">
        <v>367.536993</v>
      </c>
      <c r="I253" t="s">
        <v>633</v>
      </c>
      <c r="J253" s="10" t="s">
        <v>1049</v>
      </c>
      <c r="K253" s="10" t="s">
        <v>1049</v>
      </c>
      <c r="L253" s="32">
        <v>4.3209762749999996</v>
      </c>
      <c r="M253" s="32">
        <v>-4.7154391010000003</v>
      </c>
      <c r="N253" s="39">
        <f t="shared" si="112"/>
        <v>-0.19723141300000036</v>
      </c>
      <c r="O253" s="49">
        <f t="shared" si="113"/>
        <v>6.3897105899879856</v>
      </c>
      <c r="P253" s="64">
        <v>2.3030765495473613</v>
      </c>
      <c r="Q253" s="59">
        <v>101.57122541708577</v>
      </c>
      <c r="R253" s="58">
        <v>104.23502479969477</v>
      </c>
      <c r="S253" s="60">
        <v>82.966251604176065</v>
      </c>
      <c r="T253" s="58">
        <v>77.305677916131941</v>
      </c>
      <c r="U253" s="54">
        <v>100</v>
      </c>
      <c r="V253" s="45">
        <v>11.4</v>
      </c>
      <c r="W253" s="45">
        <v>20.100000000000001</v>
      </c>
      <c r="X253" s="58">
        <v>62.096608810753374</v>
      </c>
      <c r="Y253" s="59">
        <v>91.716847815954821</v>
      </c>
      <c r="Z253" s="58">
        <v>96.683383359123042</v>
      </c>
      <c r="AA253" s="60">
        <v>106.97440295307521</v>
      </c>
      <c r="AB253" s="58">
        <v>87.868901359085754</v>
      </c>
      <c r="AD253" s="54">
        <v>37.6</v>
      </c>
      <c r="AE253" s="54">
        <v>83.3</v>
      </c>
      <c r="AF253" s="41">
        <f t="shared" ref="AF253:AJ254" si="156">AVERAGE(P253,X253)</f>
        <v>32.199842680150368</v>
      </c>
      <c r="AG253" s="41">
        <f t="shared" si="156"/>
        <v>96.644036616520296</v>
      </c>
      <c r="AH253" s="41">
        <f t="shared" si="156"/>
        <v>100.45920407940891</v>
      </c>
      <c r="AI253" s="41">
        <f t="shared" si="156"/>
        <v>94.970327278625632</v>
      </c>
      <c r="AJ253" s="41">
        <f t="shared" si="156"/>
        <v>82.587289637608848</v>
      </c>
      <c r="AK253" s="41">
        <f t="shared" si="151"/>
        <v>100</v>
      </c>
      <c r="AL253" s="45">
        <f t="shared" ref="AL253:AQ254" si="157">STDEV(P253,X253)</f>
        <v>42.280412132995373</v>
      </c>
      <c r="AM253" s="45">
        <f t="shared" si="157"/>
        <v>6.9680972261325174</v>
      </c>
      <c r="AN253" s="45">
        <f t="shared" si="157"/>
        <v>5.339816871717618</v>
      </c>
      <c r="AO253" s="45">
        <f t="shared" si="157"/>
        <v>16.97632662255954</v>
      </c>
      <c r="AP253" s="45">
        <f t="shared" si="157"/>
        <v>7.469326927701351</v>
      </c>
      <c r="AQ253" s="45" t="e">
        <f t="shared" si="157"/>
        <v>#DIV/0!</v>
      </c>
      <c r="AR253" s="48">
        <f>AVERAGE(AL253:AP253)</f>
        <v>15.806795956221279</v>
      </c>
      <c r="AS253" s="48">
        <f>MEDIAN(AL253:AP253)</f>
        <v>7.469326927701351</v>
      </c>
      <c r="AT253" s="114">
        <f t="shared" ref="AT253:AT254" si="158">AVERAGE(V253,AD253)</f>
        <v>24.5</v>
      </c>
      <c r="AU253" s="114">
        <f t="shared" ref="AU253:AU254" si="159">AVERAGE(W253,AE253)</f>
        <v>51.7</v>
      </c>
      <c r="AV253" s="48">
        <f>STDEV(V253,AD253)</f>
        <v>18.526197667087551</v>
      </c>
      <c r="AW253" s="48">
        <f>STDEV(W253,AE253)</f>
        <v>44.689148570989794</v>
      </c>
      <c r="BF253" s="119"/>
      <c r="BG253" s="119"/>
    </row>
    <row r="254" spans="1:59" ht="84" customHeight="1" x14ac:dyDescent="0.35">
      <c r="A254" s="5" t="s">
        <v>2282</v>
      </c>
      <c r="B254" s="5" t="s">
        <v>1808</v>
      </c>
      <c r="C254" s="5" t="s">
        <v>2299</v>
      </c>
      <c r="D254" s="5" t="s">
        <v>2300</v>
      </c>
      <c r="E254" s="1" t="s">
        <v>325</v>
      </c>
      <c r="G254" s="4">
        <v>409.555992</v>
      </c>
      <c r="H254" s="4">
        <v>409.555992</v>
      </c>
      <c r="I254" t="s">
        <v>634</v>
      </c>
      <c r="J254" s="10" t="s">
        <v>1050</v>
      </c>
      <c r="K254" s="10" t="s">
        <v>1050</v>
      </c>
      <c r="L254" s="32">
        <v>7.285195495</v>
      </c>
      <c r="M254" s="32">
        <v>-4.0021794049999997</v>
      </c>
      <c r="N254" s="39">
        <f t="shared" si="112"/>
        <v>1.6415080450000001</v>
      </c>
      <c r="O254" s="49">
        <f t="shared" si="113"/>
        <v>7.9813793335848287</v>
      </c>
      <c r="P254" s="53">
        <v>65.818043078630652</v>
      </c>
      <c r="Q254" s="53">
        <v>126.16974784086572</v>
      </c>
      <c r="R254" s="53">
        <v>62.40505011966286</v>
      </c>
      <c r="S254" s="53">
        <v>69.605632825777818</v>
      </c>
      <c r="T254" s="53">
        <v>99.323644688009409</v>
      </c>
      <c r="U254" s="54">
        <v>100</v>
      </c>
      <c r="V254" s="45">
        <v>41.1</v>
      </c>
      <c r="W254" s="45">
        <v>96.4</v>
      </c>
      <c r="X254" s="53">
        <v>87.600439978373942</v>
      </c>
      <c r="Y254" s="53">
        <v>96.235947724603378</v>
      </c>
      <c r="Z254" s="53">
        <v>82.947109379369493</v>
      </c>
      <c r="AA254" s="53">
        <v>99.144279348981158</v>
      </c>
      <c r="AB254" s="53">
        <v>76.45929267883443</v>
      </c>
      <c r="AD254" s="54">
        <v>56.5</v>
      </c>
      <c r="AE254" s="54">
        <v>88.7</v>
      </c>
      <c r="AF254" s="41">
        <f t="shared" si="156"/>
        <v>76.709241528502304</v>
      </c>
      <c r="AG254" s="41">
        <f t="shared" si="156"/>
        <v>111.20284778273455</v>
      </c>
      <c r="AH254" s="41">
        <f t="shared" si="156"/>
        <v>72.676079749516177</v>
      </c>
      <c r="AI254" s="41">
        <f t="shared" si="156"/>
        <v>84.374956087379488</v>
      </c>
      <c r="AJ254" s="41">
        <f t="shared" si="156"/>
        <v>87.89146868342192</v>
      </c>
      <c r="AK254" s="41">
        <f t="shared" si="151"/>
        <v>100</v>
      </c>
      <c r="AL254" s="45">
        <f t="shared" si="157"/>
        <v>15.402480558305264</v>
      </c>
      <c r="AM254" s="45">
        <f t="shared" si="157"/>
        <v>21.166393048891738</v>
      </c>
      <c r="AN254" s="45">
        <f t="shared" si="157"/>
        <v>14.525429402074451</v>
      </c>
      <c r="AO254" s="45">
        <f t="shared" si="157"/>
        <v>20.886977263629504</v>
      </c>
      <c r="AP254" s="45">
        <f t="shared" si="157"/>
        <v>16.167538353123874</v>
      </c>
      <c r="AQ254" s="45" t="e">
        <f t="shared" si="157"/>
        <v>#DIV/0!</v>
      </c>
      <c r="AR254" s="48">
        <f>AVERAGE(AL254:AP254)</f>
        <v>17.629763725204967</v>
      </c>
      <c r="AS254" s="48">
        <f>MEDIAN(AL254:AP254)</f>
        <v>16.167538353123874</v>
      </c>
      <c r="AT254" s="114">
        <f t="shared" si="158"/>
        <v>48.8</v>
      </c>
      <c r="AU254" s="114">
        <f t="shared" si="159"/>
        <v>92.550000000000011</v>
      </c>
      <c r="AV254" s="48">
        <f>STDEV(V254,AD254)</f>
        <v>10.889444430272871</v>
      </c>
      <c r="AW254" s="48">
        <f>STDEV(W254,AE254)</f>
        <v>5.4447222151364176</v>
      </c>
      <c r="BF254" s="119"/>
      <c r="BG254" s="119"/>
    </row>
    <row r="255" spans="1:59" ht="84" customHeight="1" x14ac:dyDescent="0.35">
      <c r="A255" s="5" t="s">
        <v>2282</v>
      </c>
      <c r="B255" s="5" t="s">
        <v>1810</v>
      </c>
      <c r="C255" s="5" t="s">
        <v>2301</v>
      </c>
      <c r="D255" s="5" t="s">
        <v>2302</v>
      </c>
      <c r="E255" s="1" t="s">
        <v>325</v>
      </c>
      <c r="G255" s="4">
        <v>424.88398999999902</v>
      </c>
      <c r="H255" s="4">
        <v>424.88398999999902</v>
      </c>
      <c r="I255" t="s">
        <v>635</v>
      </c>
      <c r="J255" s="10" t="s">
        <v>1051</v>
      </c>
      <c r="K255" s="10" t="s">
        <v>1051</v>
      </c>
      <c r="L255" s="33">
        <v>27.72503549</v>
      </c>
      <c r="M255" s="33">
        <v>84.08539304</v>
      </c>
      <c r="N255" s="40">
        <f t="shared" si="112"/>
        <v>55.905214264999998</v>
      </c>
      <c r="O255" s="49">
        <f t="shared" si="113"/>
        <v>39.852791013703431</v>
      </c>
      <c r="Q255" s="56"/>
      <c r="U255" s="54">
        <v>100</v>
      </c>
      <c r="AK255" s="41">
        <f t="shared" si="151"/>
        <v>100</v>
      </c>
      <c r="BF255" s="119"/>
      <c r="BG255" s="119"/>
    </row>
    <row r="256" spans="1:59" ht="84" customHeight="1" x14ac:dyDescent="0.35">
      <c r="A256" s="5" t="s">
        <v>2282</v>
      </c>
      <c r="B256" s="5" t="s">
        <v>1813</v>
      </c>
      <c r="C256" s="5" t="s">
        <v>272</v>
      </c>
      <c r="D256" s="5" t="s">
        <v>2303</v>
      </c>
      <c r="E256" s="1" t="s">
        <v>325</v>
      </c>
      <c r="G256" s="4">
        <v>380.53599300000002</v>
      </c>
      <c r="H256" s="4">
        <v>380.53599300000002</v>
      </c>
      <c r="I256" t="s">
        <v>636</v>
      </c>
      <c r="J256" s="10" t="s">
        <v>1052</v>
      </c>
      <c r="K256" s="10" t="s">
        <v>1052</v>
      </c>
      <c r="L256" s="32">
        <v>4.940365366</v>
      </c>
      <c r="M256" s="32">
        <v>-1.3868938529999999</v>
      </c>
      <c r="N256" s="39">
        <f t="shared" si="112"/>
        <v>1.7767357564999999</v>
      </c>
      <c r="O256" s="49">
        <f t="shared" si="113"/>
        <v>4.4740479000799986</v>
      </c>
      <c r="P256" s="57">
        <v>2.2198328188408301</v>
      </c>
      <c r="Q256" s="53">
        <v>90.749540425236702</v>
      </c>
      <c r="R256" s="53">
        <v>68.065623807706984</v>
      </c>
      <c r="S256" s="53">
        <v>76.057021955533983</v>
      </c>
      <c r="T256" s="53">
        <v>74.68350039887622</v>
      </c>
      <c r="U256" s="54">
        <v>100</v>
      </c>
      <c r="V256" s="45">
        <v>10.9</v>
      </c>
      <c r="W256" s="45">
        <v>19.8</v>
      </c>
      <c r="X256" s="53">
        <v>63.573146404668243</v>
      </c>
      <c r="Y256" s="53">
        <v>70.821603683886721</v>
      </c>
      <c r="Z256" s="53">
        <v>93.372359663677557</v>
      </c>
      <c r="AA256" s="53">
        <v>86.616081582430709</v>
      </c>
      <c r="AB256" s="53">
        <v>76.325061988478538</v>
      </c>
      <c r="AD256" s="54">
        <v>41.4</v>
      </c>
      <c r="AE256" s="54">
        <v>86.9</v>
      </c>
      <c r="AF256" s="41">
        <f t="shared" ref="AF256:AJ258" si="160">AVERAGE(P256,X256)</f>
        <v>32.896489611754539</v>
      </c>
      <c r="AG256" s="41">
        <f t="shared" si="160"/>
        <v>80.785572054561712</v>
      </c>
      <c r="AH256" s="41">
        <f t="shared" si="160"/>
        <v>80.718991735692271</v>
      </c>
      <c r="AI256" s="41">
        <f t="shared" si="160"/>
        <v>81.336551768982346</v>
      </c>
      <c r="AJ256" s="41">
        <f t="shared" si="160"/>
        <v>75.504281193677372</v>
      </c>
      <c r="AK256" s="41">
        <f t="shared" si="151"/>
        <v>100</v>
      </c>
      <c r="AL256" s="45">
        <f t="shared" ref="AL256:AQ258" si="161">STDEV(P256,X256)</f>
        <v>43.383344084803291</v>
      </c>
      <c r="AM256" s="45">
        <f t="shared" si="161"/>
        <v>14.091179204865142</v>
      </c>
      <c r="AN256" s="45">
        <f t="shared" si="161"/>
        <v>17.894564533453543</v>
      </c>
      <c r="AO256" s="45">
        <f t="shared" si="161"/>
        <v>7.4663826651317713</v>
      </c>
      <c r="AP256" s="45">
        <f t="shared" si="161"/>
        <v>1.1607593317431677</v>
      </c>
      <c r="AQ256" s="45" t="e">
        <f t="shared" si="161"/>
        <v>#DIV/0!</v>
      </c>
      <c r="AR256" s="48">
        <f>AVERAGE(AL256:AP256)</f>
        <v>16.799245963999383</v>
      </c>
      <c r="AS256" s="48">
        <f>MEDIAN(AL256:AP256)</f>
        <v>14.091179204865142</v>
      </c>
      <c r="AT256" s="114">
        <f t="shared" ref="AT256:AT258" si="162">AVERAGE(V256,AD256)</f>
        <v>26.15</v>
      </c>
      <c r="AU256" s="114">
        <f t="shared" ref="AU256:AU258" si="163">AVERAGE(W256,AE256)</f>
        <v>53.35</v>
      </c>
      <c r="AV256" s="48">
        <f t="shared" ref="AV256:AW258" si="164">STDEV(V256,AD256)</f>
        <v>21.5667568261897</v>
      </c>
      <c r="AW256" s="48">
        <f t="shared" si="164"/>
        <v>47.446865017617341</v>
      </c>
      <c r="BF256" s="119"/>
      <c r="BG256" s="119"/>
    </row>
    <row r="257" spans="1:59" ht="84" customHeight="1" x14ac:dyDescent="0.35">
      <c r="A257" s="5" t="s">
        <v>2282</v>
      </c>
      <c r="B257" s="5" t="s">
        <v>1816</v>
      </c>
      <c r="C257" s="5" t="s">
        <v>273</v>
      </c>
      <c r="D257" s="5" t="s">
        <v>2304</v>
      </c>
      <c r="E257" s="1" t="s">
        <v>338</v>
      </c>
      <c r="G257" s="4">
        <v>321.37999300000001</v>
      </c>
      <c r="H257" s="4">
        <v>321.37999300000001</v>
      </c>
      <c r="I257" t="s">
        <v>637</v>
      </c>
      <c r="J257" s="10" t="s">
        <v>1053</v>
      </c>
      <c r="K257" s="10" t="s">
        <v>1053</v>
      </c>
      <c r="L257" s="32">
        <v>6.1349014689999999</v>
      </c>
      <c r="M257" s="32">
        <v>4.081430482</v>
      </c>
      <c r="N257" s="39">
        <f t="shared" si="112"/>
        <v>5.1081659755000004</v>
      </c>
      <c r="O257" s="49">
        <f t="shared" si="113"/>
        <v>1.4520232598775293</v>
      </c>
      <c r="P257" s="53">
        <v>90.95764975200305</v>
      </c>
      <c r="Q257" s="53">
        <v>89.667371926051814</v>
      </c>
      <c r="R257" s="53">
        <v>83.673823315181565</v>
      </c>
      <c r="S257" s="53">
        <v>62.57153758107593</v>
      </c>
      <c r="T257" s="53">
        <v>80.552183413686677</v>
      </c>
      <c r="U257" s="54">
        <v>100</v>
      </c>
      <c r="V257" s="45">
        <v>62.3</v>
      </c>
      <c r="W257" s="45">
        <v>96.6</v>
      </c>
      <c r="X257" s="53">
        <v>75.251216465631359</v>
      </c>
      <c r="Y257" s="53">
        <v>95.07261507485228</v>
      </c>
      <c r="Z257" s="53">
        <v>86.795055836238561</v>
      </c>
      <c r="AA257" s="53">
        <v>97.578254628162369</v>
      </c>
      <c r="AB257" s="53">
        <v>73.506217491004676</v>
      </c>
      <c r="AD257" s="54">
        <v>51.4</v>
      </c>
      <c r="AE257" s="54">
        <v>93.8</v>
      </c>
      <c r="AF257" s="41">
        <f t="shared" si="160"/>
        <v>83.104433108817204</v>
      </c>
      <c r="AG257" s="41">
        <f t="shared" si="160"/>
        <v>92.36999350045204</v>
      </c>
      <c r="AH257" s="41">
        <f t="shared" si="160"/>
        <v>85.23443957571007</v>
      </c>
      <c r="AI257" s="41">
        <f t="shared" si="160"/>
        <v>80.074896104619143</v>
      </c>
      <c r="AJ257" s="41">
        <f t="shared" si="160"/>
        <v>77.029200452345677</v>
      </c>
      <c r="AK257" s="41">
        <f t="shared" si="151"/>
        <v>100</v>
      </c>
      <c r="AL257" s="45">
        <f t="shared" si="161"/>
        <v>11.106125485047533</v>
      </c>
      <c r="AM257" s="45">
        <f t="shared" si="161"/>
        <v>3.8220840844789361</v>
      </c>
      <c r="AN257" s="45">
        <f t="shared" si="161"/>
        <v>2.2070446812993851</v>
      </c>
      <c r="AO257" s="45">
        <f t="shared" si="161"/>
        <v>24.75348701107356</v>
      </c>
      <c r="AP257" s="45">
        <f t="shared" si="161"/>
        <v>4.9822502839377725</v>
      </c>
      <c r="AQ257" s="45" t="e">
        <f t="shared" si="161"/>
        <v>#DIV/0!</v>
      </c>
      <c r="AR257" s="48">
        <f>AVERAGE(AL257:AP257)</f>
        <v>9.3741983091674363</v>
      </c>
      <c r="AS257" s="48">
        <f>MEDIAN(AL257:AP257)</f>
        <v>4.9822502839377725</v>
      </c>
      <c r="AT257" s="114">
        <f t="shared" si="162"/>
        <v>56.849999999999994</v>
      </c>
      <c r="AU257" s="114">
        <f t="shared" si="163"/>
        <v>95.199999999999989</v>
      </c>
      <c r="AV257" s="48">
        <f t="shared" si="164"/>
        <v>7.707463914933367</v>
      </c>
      <c r="AW257" s="48">
        <f t="shared" si="164"/>
        <v>1.9798989873223309</v>
      </c>
    </row>
    <row r="258" spans="1:59" ht="84" customHeight="1" x14ac:dyDescent="0.35">
      <c r="A258" s="5" t="s">
        <v>2282</v>
      </c>
      <c r="B258" s="5" t="s">
        <v>1819</v>
      </c>
      <c r="C258" s="5" t="s">
        <v>274</v>
      </c>
      <c r="D258" s="5" t="s">
        <v>2305</v>
      </c>
      <c r="E258" s="1" t="s">
        <v>325</v>
      </c>
      <c r="G258" s="4">
        <v>449.61698999999902</v>
      </c>
      <c r="H258" s="4">
        <v>449.61698999999902</v>
      </c>
      <c r="I258" t="s">
        <v>638</v>
      </c>
      <c r="J258" s="10" t="s">
        <v>1054</v>
      </c>
      <c r="K258" s="10" t="s">
        <v>1054</v>
      </c>
      <c r="L258" s="32">
        <v>5.4712703009999997</v>
      </c>
      <c r="M258" s="32">
        <v>1.46614493</v>
      </c>
      <c r="N258" s="39">
        <f t="shared" si="112"/>
        <v>3.4687076154999996</v>
      </c>
      <c r="O258" s="49">
        <f t="shared" si="113"/>
        <v>2.8320513093363866</v>
      </c>
      <c r="P258" s="53">
        <v>55.204467413547917</v>
      </c>
      <c r="Q258" s="53">
        <v>61.198016024418159</v>
      </c>
      <c r="R258" s="53">
        <v>69.605632825777818</v>
      </c>
      <c r="S258" s="53">
        <v>67.149942769935137</v>
      </c>
      <c r="T258" s="53">
        <v>63.154243696021652</v>
      </c>
      <c r="U258" s="54">
        <v>100</v>
      </c>
      <c r="V258" s="45">
        <v>33.299999999999997</v>
      </c>
      <c r="W258" s="45">
        <v>93.2</v>
      </c>
      <c r="X258" s="53">
        <v>71.448013572214251</v>
      </c>
      <c r="Y258" s="53">
        <v>85.139543988515825</v>
      </c>
      <c r="Z258" s="53">
        <v>96.370178414959284</v>
      </c>
      <c r="AA258" s="53">
        <v>94.311974496168858</v>
      </c>
      <c r="AB258" s="53">
        <v>67.779041369153049</v>
      </c>
      <c r="AD258" s="54">
        <v>48.2</v>
      </c>
      <c r="AE258" s="54">
        <v>90.8</v>
      </c>
      <c r="AF258" s="41">
        <f t="shared" si="160"/>
        <v>63.326240492881084</v>
      </c>
      <c r="AG258" s="41">
        <f t="shared" si="160"/>
        <v>73.168780006466989</v>
      </c>
      <c r="AH258" s="41">
        <f t="shared" si="160"/>
        <v>82.987905620368551</v>
      </c>
      <c r="AI258" s="41">
        <f t="shared" si="160"/>
        <v>80.730958633051998</v>
      </c>
      <c r="AJ258" s="41">
        <f t="shared" si="160"/>
        <v>65.466642532587343</v>
      </c>
      <c r="AK258" s="41">
        <f t="shared" si="151"/>
        <v>100</v>
      </c>
      <c r="AL258" s="45">
        <f t="shared" si="161"/>
        <v>11.4859216393097</v>
      </c>
      <c r="AM258" s="45">
        <f t="shared" si="161"/>
        <v>16.929216775380851</v>
      </c>
      <c r="AN258" s="45">
        <f t="shared" si="161"/>
        <v>18.925391681486708</v>
      </c>
      <c r="AO258" s="45">
        <f t="shared" si="161"/>
        <v>19.206456824423967</v>
      </c>
      <c r="AP258" s="45">
        <f t="shared" si="161"/>
        <v>3.2702257962869767</v>
      </c>
      <c r="AQ258" s="45" t="e">
        <f t="shared" si="161"/>
        <v>#DIV/0!</v>
      </c>
      <c r="AR258" s="48">
        <f>AVERAGE(AL258:AP258)</f>
        <v>13.963442543377642</v>
      </c>
      <c r="AS258" s="48">
        <f>MEDIAN(AL258:AP258)</f>
        <v>16.929216775380851</v>
      </c>
      <c r="AT258" s="114">
        <f t="shared" si="162"/>
        <v>40.75</v>
      </c>
      <c r="AU258" s="114">
        <f t="shared" si="163"/>
        <v>92</v>
      </c>
      <c r="AV258" s="48">
        <f t="shared" si="164"/>
        <v>10.535891039679564</v>
      </c>
      <c r="AW258" s="48">
        <f t="shared" si="164"/>
        <v>1.697056274847718</v>
      </c>
      <c r="BF258" s="119"/>
      <c r="BG258" s="119"/>
    </row>
    <row r="259" spans="1:59" ht="84" customHeight="1" x14ac:dyDescent="0.35">
      <c r="A259" s="5" t="s">
        <v>2282</v>
      </c>
      <c r="B259" s="5" t="s">
        <v>1822</v>
      </c>
      <c r="C259" s="5" t="s">
        <v>2306</v>
      </c>
      <c r="D259" s="5" t="s">
        <v>2307</v>
      </c>
      <c r="E259" s="1" t="s">
        <v>339</v>
      </c>
      <c r="G259" s="4">
        <v>376.42344000000003</v>
      </c>
      <c r="H259" s="4">
        <v>376.42344000000003</v>
      </c>
      <c r="I259" t="s">
        <v>639</v>
      </c>
      <c r="J259" s="10" t="s">
        <v>1055</v>
      </c>
      <c r="K259" s="10" t="s">
        <v>1055</v>
      </c>
      <c r="L259" s="33">
        <v>42.280679120000002</v>
      </c>
      <c r="M259" s="33">
        <v>55.555005199999997</v>
      </c>
      <c r="N259" s="40">
        <f t="shared" ref="N259:N322" si="165">AVERAGE(L259:M259)</f>
        <v>48.917842159999999</v>
      </c>
      <c r="O259" s="49">
        <f t="shared" ref="O259:O322" si="166">STDEV(L259:M259)</f>
        <v>9.3863659868494107</v>
      </c>
      <c r="Q259" s="56"/>
      <c r="U259" s="54">
        <v>100</v>
      </c>
    </row>
    <row r="260" spans="1:59" ht="84" customHeight="1" x14ac:dyDescent="0.35">
      <c r="A260" s="5" t="s">
        <v>2282</v>
      </c>
      <c r="B260" s="5" t="s">
        <v>1825</v>
      </c>
      <c r="C260" s="5" t="s">
        <v>2308</v>
      </c>
      <c r="D260" s="5" t="s">
        <v>2309</v>
      </c>
      <c r="E260" s="1" t="s">
        <v>338</v>
      </c>
      <c r="G260" s="4">
        <v>495.42525999999998</v>
      </c>
      <c r="H260" s="4">
        <v>495.42525999999998</v>
      </c>
      <c r="I260" t="s">
        <v>640</v>
      </c>
      <c r="J260" s="10" t="s">
        <v>1056</v>
      </c>
      <c r="K260" s="10" t="s">
        <v>1056</v>
      </c>
      <c r="L260" s="33">
        <v>79.267056240000002</v>
      </c>
      <c r="M260" s="33">
        <v>92.644509389999996</v>
      </c>
      <c r="N260" s="40">
        <f t="shared" si="165"/>
        <v>85.955782814999992</v>
      </c>
      <c r="O260" s="49">
        <f t="shared" si="166"/>
        <v>9.4592878373703364</v>
      </c>
      <c r="Q260" s="56"/>
      <c r="U260" s="54">
        <v>100</v>
      </c>
      <c r="BF260" s="119"/>
      <c r="BG260" s="119"/>
    </row>
    <row r="261" spans="1:59" ht="84" customHeight="1" x14ac:dyDescent="0.35">
      <c r="A261" s="5" t="s">
        <v>2282</v>
      </c>
      <c r="B261" s="5" t="s">
        <v>1828</v>
      </c>
      <c r="C261" s="5" t="s">
        <v>275</v>
      </c>
      <c r="D261" s="5" t="s">
        <v>2310</v>
      </c>
      <c r="E261" s="1" t="s">
        <v>325</v>
      </c>
      <c r="G261" s="4">
        <v>502.46199100000001</v>
      </c>
      <c r="H261" s="4">
        <v>429.541991</v>
      </c>
      <c r="I261" t="s">
        <v>641</v>
      </c>
      <c r="J261" s="10" t="s">
        <v>1057</v>
      </c>
      <c r="K261" s="10" t="s">
        <v>1057</v>
      </c>
      <c r="L261" s="32">
        <v>3.0379560159999999</v>
      </c>
      <c r="M261" s="32">
        <v>-13.03680222</v>
      </c>
      <c r="N261" s="39">
        <f t="shared" si="165"/>
        <v>-4.9994231019999997</v>
      </c>
      <c r="O261" s="49">
        <f t="shared" si="166"/>
        <v>11.366570554609906</v>
      </c>
      <c r="P261" s="53">
        <v>90.707918559883453</v>
      </c>
      <c r="Q261" s="53">
        <v>80.302452221567066</v>
      </c>
      <c r="R261" s="53">
        <v>72.852138323332525</v>
      </c>
      <c r="S261" s="53">
        <v>73.726197495751109</v>
      </c>
      <c r="T261" s="53">
        <v>69.813742152544137</v>
      </c>
      <c r="U261" s="54">
        <v>100</v>
      </c>
      <c r="V261" s="45">
        <v>61.4</v>
      </c>
      <c r="W261" s="45">
        <v>94.1</v>
      </c>
      <c r="X261" s="53">
        <v>74.580063013851856</v>
      </c>
      <c r="Y261" s="53">
        <v>77.398907511325717</v>
      </c>
      <c r="Z261" s="53">
        <v>74.087883815880247</v>
      </c>
      <c r="AA261" s="53">
        <v>84.065698465668646</v>
      </c>
      <c r="AB261" s="53">
        <v>84.423646973284377</v>
      </c>
      <c r="AD261" s="54">
        <v>47.2</v>
      </c>
      <c r="AE261" s="54">
        <v>80.7</v>
      </c>
      <c r="AF261" s="41">
        <f t="shared" ref="AF261:AK262" si="167">AVERAGE(P261,X261)</f>
        <v>82.643990786867647</v>
      </c>
      <c r="AG261" s="41">
        <f t="shared" si="167"/>
        <v>78.850679866446399</v>
      </c>
      <c r="AH261" s="41">
        <f t="shared" si="167"/>
        <v>73.470011069606386</v>
      </c>
      <c r="AI261" s="41">
        <f t="shared" si="167"/>
        <v>78.895947980709877</v>
      </c>
      <c r="AJ261" s="41">
        <f t="shared" si="167"/>
        <v>77.118694562914257</v>
      </c>
      <c r="AK261" s="41">
        <f t="shared" si="167"/>
        <v>100</v>
      </c>
      <c r="AL261" s="45">
        <f t="shared" ref="AL261:AQ262" si="168">STDEV(P261,X261)</f>
        <v>11.404116022596012</v>
      </c>
      <c r="AM261" s="45">
        <f t="shared" si="168"/>
        <v>2.0531161540899867</v>
      </c>
      <c r="AN261" s="45">
        <f t="shared" si="168"/>
        <v>0.87380401760120407</v>
      </c>
      <c r="AO261" s="45">
        <f t="shared" si="168"/>
        <v>7.3111312499135765</v>
      </c>
      <c r="AP261" s="45">
        <f t="shared" si="168"/>
        <v>10.330762771235454</v>
      </c>
      <c r="AQ261" s="45" t="e">
        <f t="shared" si="168"/>
        <v>#DIV/0!</v>
      </c>
      <c r="AR261" s="48">
        <f>AVERAGE(AL261:AP261)</f>
        <v>6.394586043087247</v>
      </c>
      <c r="AS261" s="48">
        <f>MEDIAN(AL261:AP261)</f>
        <v>7.3111312499135765</v>
      </c>
      <c r="AT261" s="114">
        <f t="shared" ref="AT261:AT262" si="169">AVERAGE(V261,AD261)</f>
        <v>54.3</v>
      </c>
      <c r="AU261" s="114">
        <f t="shared" ref="AU261:AU262" si="170">AVERAGE(W261,AE261)</f>
        <v>87.4</v>
      </c>
      <c r="AV261" s="48">
        <f>STDEV(V261,AD261)</f>
        <v>10.040916292849005</v>
      </c>
      <c r="AW261" s="48">
        <f>STDEV(W261,AE261)</f>
        <v>9.4752308678997306</v>
      </c>
      <c r="BF261" s="119"/>
      <c r="BG261" s="119"/>
    </row>
    <row r="262" spans="1:59" ht="84" customHeight="1" x14ac:dyDescent="0.35">
      <c r="A262" s="5" t="s">
        <v>2282</v>
      </c>
      <c r="B262" s="5" t="s">
        <v>1830</v>
      </c>
      <c r="C262" s="5" t="s">
        <v>2311</v>
      </c>
      <c r="D262" s="5" t="s">
        <v>2312</v>
      </c>
      <c r="E262" s="1" t="s">
        <v>329</v>
      </c>
      <c r="G262" s="4">
        <v>349.42291999999998</v>
      </c>
      <c r="H262" s="4">
        <v>349.42291999999998</v>
      </c>
      <c r="I262" t="s">
        <v>642</v>
      </c>
      <c r="J262" s="10" t="s">
        <v>1058</v>
      </c>
      <c r="K262" s="10" t="s">
        <v>1058</v>
      </c>
      <c r="L262" s="32">
        <v>7.0197430269999996</v>
      </c>
      <c r="M262" s="32">
        <v>1.228391698</v>
      </c>
      <c r="N262" s="39">
        <f t="shared" si="165"/>
        <v>4.1240673624999999</v>
      </c>
      <c r="O262" s="49">
        <f t="shared" si="166"/>
        <v>4.0951037969696236</v>
      </c>
      <c r="P262" s="53">
        <v>71.769969824147623</v>
      </c>
      <c r="Q262" s="53">
        <v>61.614234677950819</v>
      </c>
      <c r="R262" s="53">
        <v>88.29385036939405</v>
      </c>
      <c r="S262" s="53">
        <v>79.51163677985501</v>
      </c>
      <c r="T262" s="53">
        <v>88.127362907980995</v>
      </c>
      <c r="U262" s="54">
        <v>100</v>
      </c>
      <c r="V262" s="45">
        <v>52.4</v>
      </c>
      <c r="W262" s="45">
        <v>96.6</v>
      </c>
      <c r="X262" s="53">
        <v>48.360334830999832</v>
      </c>
      <c r="Y262" s="53">
        <v>33.147523257331422</v>
      </c>
      <c r="Z262" s="53">
        <v>96.101717034247471</v>
      </c>
      <c r="AA262" s="53">
        <v>88.003132049441646</v>
      </c>
      <c r="AB262" s="53">
        <v>84.513134100188296</v>
      </c>
      <c r="AD262" s="54">
        <v>3.6</v>
      </c>
      <c r="AE262" s="54">
        <v>86.5</v>
      </c>
      <c r="AF262" s="41">
        <f t="shared" si="167"/>
        <v>60.065152327573728</v>
      </c>
      <c r="AG262" s="41">
        <f t="shared" si="167"/>
        <v>47.380878967641124</v>
      </c>
      <c r="AH262" s="41">
        <f t="shared" si="167"/>
        <v>92.197783701820754</v>
      </c>
      <c r="AI262" s="41">
        <f t="shared" si="167"/>
        <v>83.757384414648328</v>
      </c>
      <c r="AJ262" s="41">
        <f t="shared" si="167"/>
        <v>86.320248504084645</v>
      </c>
      <c r="AK262" s="41">
        <f t="shared" si="167"/>
        <v>100</v>
      </c>
      <c r="AL262" s="45">
        <f t="shared" si="168"/>
        <v>16.553111648756726</v>
      </c>
      <c r="AM262" s="45">
        <f t="shared" si="168"/>
        <v>20.129004683600495</v>
      </c>
      <c r="AN262" s="45">
        <f t="shared" si="168"/>
        <v>5.5209954653182463</v>
      </c>
      <c r="AO262" s="45">
        <f t="shared" si="168"/>
        <v>6.0043938875382015</v>
      </c>
      <c r="AP262" s="45">
        <f t="shared" si="168"/>
        <v>2.5556456987499887</v>
      </c>
      <c r="AQ262" s="45" t="e">
        <f t="shared" si="168"/>
        <v>#DIV/0!</v>
      </c>
      <c r="AR262" s="48">
        <f>AVERAGE(AL262:AP262)</f>
        <v>10.152630276792731</v>
      </c>
      <c r="AS262" s="48">
        <f>MEDIAN(AL262:AP262)</f>
        <v>6.0043938875382015</v>
      </c>
      <c r="AT262" s="114">
        <f t="shared" si="169"/>
        <v>28</v>
      </c>
      <c r="AU262" s="114">
        <f t="shared" si="170"/>
        <v>91.55</v>
      </c>
      <c r="AV262" s="48">
        <f>STDEV(V262,AD262)</f>
        <v>34.506810921903515</v>
      </c>
      <c r="AW262" s="48">
        <f>STDEV(W262,AE262)</f>
        <v>7.1417784899841266</v>
      </c>
      <c r="BF262" s="119"/>
      <c r="BG262" s="119"/>
    </row>
    <row r="263" spans="1:59" ht="84" customHeight="1" x14ac:dyDescent="0.35">
      <c r="A263" s="5" t="s">
        <v>2282</v>
      </c>
      <c r="B263" s="5" t="s">
        <v>1833</v>
      </c>
      <c r="C263" s="5" t="s">
        <v>276</v>
      </c>
      <c r="D263" s="5" t="s">
        <v>2313</v>
      </c>
      <c r="E263" s="1" t="s">
        <v>325</v>
      </c>
      <c r="G263" s="4">
        <v>407.57699200000002</v>
      </c>
      <c r="H263" s="4">
        <v>407.57699200000002</v>
      </c>
      <c r="I263" t="s">
        <v>643</v>
      </c>
      <c r="J263" s="10" t="s">
        <v>1059</v>
      </c>
      <c r="K263" s="16" t="s">
        <v>1059</v>
      </c>
      <c r="L263" s="33">
        <v>76.435563259999995</v>
      </c>
      <c r="M263" s="33">
        <v>103.3434048</v>
      </c>
      <c r="N263" s="40">
        <f t="shared" si="165"/>
        <v>89.889484030000006</v>
      </c>
      <c r="O263" s="49">
        <f t="shared" si="166"/>
        <v>19.026717220026999</v>
      </c>
      <c r="Q263" s="56"/>
      <c r="U263" s="54">
        <v>100</v>
      </c>
      <c r="BF263" s="119"/>
      <c r="BG263" s="119"/>
    </row>
    <row r="264" spans="1:59" ht="84" customHeight="1" x14ac:dyDescent="0.35">
      <c r="A264" s="5" t="s">
        <v>2282</v>
      </c>
      <c r="B264" s="5" t="s">
        <v>1835</v>
      </c>
      <c r="C264" s="5" t="s">
        <v>2314</v>
      </c>
      <c r="D264" s="5" t="s">
        <v>2315</v>
      </c>
      <c r="E264" s="1" t="s">
        <v>325</v>
      </c>
      <c r="G264" s="4">
        <v>414.95199100000002</v>
      </c>
      <c r="H264" s="4">
        <v>414.95199100000002</v>
      </c>
      <c r="I264" t="s">
        <v>644</v>
      </c>
      <c r="J264" s="10" t="s">
        <v>1060</v>
      </c>
      <c r="K264" s="10" t="s">
        <v>1060</v>
      </c>
      <c r="L264" s="33">
        <v>71.170755990000004</v>
      </c>
      <c r="M264" s="33">
        <v>136.27222750000001</v>
      </c>
      <c r="N264" s="40">
        <f t="shared" si="165"/>
        <v>103.72149174500001</v>
      </c>
      <c r="O264" s="49">
        <f t="shared" si="166"/>
        <v>46.033691969943831</v>
      </c>
      <c r="Q264" s="56"/>
      <c r="U264" s="54">
        <v>100</v>
      </c>
      <c r="BF264" s="119"/>
      <c r="BG264" s="119"/>
    </row>
    <row r="265" spans="1:59" ht="84" customHeight="1" x14ac:dyDescent="0.35">
      <c r="A265" s="5" t="s">
        <v>2282</v>
      </c>
      <c r="B265" s="5" t="s">
        <v>1838</v>
      </c>
      <c r="C265" s="5" t="s">
        <v>277</v>
      </c>
      <c r="D265" s="5" t="s">
        <v>2316</v>
      </c>
      <c r="E265" s="1" t="s">
        <v>325</v>
      </c>
      <c r="G265" s="4">
        <v>372.471992</v>
      </c>
      <c r="H265" s="4">
        <v>372.471992</v>
      </c>
      <c r="I265" t="s">
        <v>645</v>
      </c>
      <c r="J265" s="10" t="s">
        <v>1061</v>
      </c>
      <c r="K265" s="10" t="s">
        <v>1061</v>
      </c>
      <c r="L265" s="32">
        <v>3.7015871850000002</v>
      </c>
      <c r="M265" s="32">
        <v>-0.31700430899999998</v>
      </c>
      <c r="N265" s="39">
        <f t="shared" si="165"/>
        <v>1.692291438</v>
      </c>
      <c r="O265" s="49">
        <f t="shared" si="166"/>
        <v>2.8415732962259792</v>
      </c>
      <c r="P265" s="53">
        <v>112.55939787034788</v>
      </c>
      <c r="Q265" s="53">
        <v>95.494433075508994</v>
      </c>
      <c r="R265" s="53">
        <v>60.032603794526729</v>
      </c>
      <c r="S265" s="53">
        <v>75.266206513821928</v>
      </c>
      <c r="T265" s="53">
        <v>87.419791196975467</v>
      </c>
      <c r="U265" s="54">
        <v>100</v>
      </c>
      <c r="V265" s="45">
        <v>47.2</v>
      </c>
      <c r="W265" s="45">
        <v>95.7</v>
      </c>
      <c r="X265" s="53">
        <v>71.000577937694601</v>
      </c>
      <c r="Y265" s="53">
        <v>87.600439978373942</v>
      </c>
      <c r="Z265" s="53">
        <v>89.792874587520274</v>
      </c>
      <c r="AA265" s="53">
        <v>113.6859374708701</v>
      </c>
      <c r="AB265" s="53">
        <v>75.698652100151008</v>
      </c>
      <c r="AD265" s="54">
        <v>69.5</v>
      </c>
      <c r="AE265" s="54">
        <v>89.1</v>
      </c>
      <c r="AF265" s="41">
        <f t="shared" ref="AF265:AK265" si="171">AVERAGE(P265,X265)</f>
        <v>91.77998790402124</v>
      </c>
      <c r="AG265" s="41">
        <f t="shared" si="171"/>
        <v>91.547436526941468</v>
      </c>
      <c r="AH265" s="41">
        <f t="shared" si="171"/>
        <v>74.912739191023505</v>
      </c>
      <c r="AI265" s="41">
        <f t="shared" si="171"/>
        <v>94.476071992346021</v>
      </c>
      <c r="AJ265" s="41">
        <f t="shared" si="171"/>
        <v>81.559221648563238</v>
      </c>
      <c r="AK265" s="41">
        <f t="shared" si="171"/>
        <v>100</v>
      </c>
      <c r="AL265" s="45">
        <f t="shared" ref="AL265:AQ265" si="172">STDEV(P265,X265)</f>
        <v>29.386523392489849</v>
      </c>
      <c r="AM265" s="45">
        <f t="shared" si="172"/>
        <v>5.5818960496239916</v>
      </c>
      <c r="AN265" s="45">
        <f t="shared" si="172"/>
        <v>21.043689287673633</v>
      </c>
      <c r="AO265" s="45">
        <f t="shared" si="172"/>
        <v>27.166852291091399</v>
      </c>
      <c r="AP265" s="45">
        <f t="shared" si="172"/>
        <v>8.2880969385953396</v>
      </c>
      <c r="AQ265" s="45" t="e">
        <f t="shared" si="172"/>
        <v>#DIV/0!</v>
      </c>
      <c r="AR265" s="48">
        <f>AVERAGE(AL265:AP265)</f>
        <v>18.293411591894845</v>
      </c>
      <c r="AS265" s="48">
        <f>MEDIAN(AL265:AP265)</f>
        <v>21.043689287673633</v>
      </c>
      <c r="AU265" s="114">
        <f>AVERAGE(W265,AE265)</f>
        <v>92.4</v>
      </c>
      <c r="AV265" s="48">
        <f>STDEV(V265,AD265)</f>
        <v>15.768481220459995</v>
      </c>
      <c r="AW265" s="48">
        <f>STDEV(W265,AE265)</f>
        <v>4.6669047558312196</v>
      </c>
      <c r="BF265" s="119"/>
      <c r="BG265" s="119"/>
    </row>
    <row r="266" spans="1:59" ht="84" customHeight="1" x14ac:dyDescent="0.35">
      <c r="A266" s="5" t="s">
        <v>2282</v>
      </c>
      <c r="B266" s="5" t="s">
        <v>1841</v>
      </c>
      <c r="C266" s="5" t="s">
        <v>2317</v>
      </c>
      <c r="D266" s="5" t="s">
        <v>2318</v>
      </c>
      <c r="E266" s="1" t="s">
        <v>325</v>
      </c>
      <c r="G266" s="4">
        <v>499.5874</v>
      </c>
      <c r="H266" s="4">
        <v>499.5874</v>
      </c>
      <c r="I266" t="s">
        <v>646</v>
      </c>
      <c r="J266" s="10" t="s">
        <v>1062</v>
      </c>
      <c r="K266" s="10" t="s">
        <v>1062</v>
      </c>
      <c r="L266" s="33">
        <v>79.620992869999995</v>
      </c>
      <c r="M266" s="33">
        <v>223.05215709999999</v>
      </c>
      <c r="N266" s="40">
        <f t="shared" si="165"/>
        <v>151.336574985</v>
      </c>
      <c r="O266" s="49">
        <f t="shared" si="166"/>
        <v>101.42114886051435</v>
      </c>
      <c r="Q266" s="56"/>
      <c r="U266" s="54">
        <v>100</v>
      </c>
      <c r="BF266" s="119"/>
      <c r="BG266" s="119"/>
    </row>
    <row r="267" spans="1:59" ht="84" customHeight="1" x14ac:dyDescent="0.35">
      <c r="A267" s="5" t="s">
        <v>2282</v>
      </c>
      <c r="B267" s="5" t="s">
        <v>1844</v>
      </c>
      <c r="C267" s="5" t="s">
        <v>2319</v>
      </c>
      <c r="D267" s="5" t="s">
        <v>2320</v>
      </c>
      <c r="E267" s="1" t="s">
        <v>338</v>
      </c>
      <c r="G267" s="4">
        <v>358.34685999999999</v>
      </c>
      <c r="H267" s="4">
        <v>358.34685999999999</v>
      </c>
      <c r="I267" t="s">
        <v>647</v>
      </c>
      <c r="J267" s="10" t="s">
        <v>1063</v>
      </c>
      <c r="K267" s="10" t="s">
        <v>1063</v>
      </c>
      <c r="L267" s="33">
        <v>71.303482220000006</v>
      </c>
      <c r="M267" s="33">
        <v>116.7764624</v>
      </c>
      <c r="N267" s="40">
        <f t="shared" si="165"/>
        <v>94.039972309999996</v>
      </c>
      <c r="O267" s="49">
        <f t="shared" si="166"/>
        <v>32.15425264603946</v>
      </c>
      <c r="Q267" s="56"/>
      <c r="U267" s="54">
        <v>100</v>
      </c>
      <c r="BF267" s="119"/>
      <c r="BG267" s="119"/>
    </row>
    <row r="268" spans="1:59" ht="84" customHeight="1" x14ac:dyDescent="0.35">
      <c r="A268" s="5" t="s">
        <v>2282</v>
      </c>
      <c r="B268" s="5" t="s">
        <v>1847</v>
      </c>
      <c r="C268" s="5" t="s">
        <v>278</v>
      </c>
      <c r="D268" s="5" t="s">
        <v>2321</v>
      </c>
      <c r="E268" s="1" t="s">
        <v>325</v>
      </c>
      <c r="G268" s="4">
        <v>443.327989</v>
      </c>
      <c r="H268" s="4">
        <v>443.327989</v>
      </c>
      <c r="I268" t="s">
        <v>648</v>
      </c>
      <c r="J268" s="10" t="s">
        <v>1064</v>
      </c>
      <c r="K268" s="10" t="s">
        <v>1064</v>
      </c>
      <c r="L268" s="33">
        <v>43.563699380000003</v>
      </c>
      <c r="M268" s="33">
        <v>7.2910991129999996</v>
      </c>
      <c r="N268" s="40">
        <f t="shared" si="165"/>
        <v>25.427399246500002</v>
      </c>
      <c r="O268" s="49">
        <f t="shared" si="166"/>
        <v>25.648601620064678</v>
      </c>
      <c r="Q268" s="56"/>
      <c r="U268" s="54">
        <v>100</v>
      </c>
      <c r="BF268" s="119"/>
      <c r="BG268" s="119"/>
    </row>
    <row r="269" spans="1:59" ht="84" customHeight="1" x14ac:dyDescent="0.35">
      <c r="A269" s="5" t="s">
        <v>2282</v>
      </c>
      <c r="B269" s="5" t="s">
        <v>1849</v>
      </c>
      <c r="C269" s="5" t="s">
        <v>2322</v>
      </c>
      <c r="D269" s="5" t="s">
        <v>2323</v>
      </c>
      <c r="E269" s="1" t="s">
        <v>338</v>
      </c>
      <c r="G269" s="4">
        <v>410.53242999999998</v>
      </c>
      <c r="H269" s="4">
        <v>410.53242999999998</v>
      </c>
      <c r="I269" t="s">
        <v>649</v>
      </c>
      <c r="J269" s="10" t="s">
        <v>1065</v>
      </c>
      <c r="K269" s="10" t="s">
        <v>1065</v>
      </c>
      <c r="L269" s="33">
        <v>72.365292089999997</v>
      </c>
      <c r="M269" s="33">
        <v>99.063846650000002</v>
      </c>
      <c r="N269" s="40">
        <f t="shared" si="165"/>
        <v>85.714569369999992</v>
      </c>
      <c r="O269" s="49">
        <f t="shared" si="166"/>
        <v>18.878728977255122</v>
      </c>
      <c r="Q269" s="56"/>
      <c r="U269" s="54">
        <v>100</v>
      </c>
      <c r="BF269" s="119"/>
      <c r="BG269" s="119"/>
    </row>
    <row r="270" spans="1:59" ht="84" customHeight="1" x14ac:dyDescent="0.35">
      <c r="A270" s="5" t="s">
        <v>2282</v>
      </c>
      <c r="B270" s="5" t="s">
        <v>1852</v>
      </c>
      <c r="C270" s="5" t="s">
        <v>2324</v>
      </c>
      <c r="D270" s="5" t="s">
        <v>0</v>
      </c>
      <c r="E270" s="1" t="s">
        <v>338</v>
      </c>
      <c r="G270" s="4">
        <v>408.28318000000002</v>
      </c>
      <c r="H270" s="4">
        <v>335.36318</v>
      </c>
      <c r="I270" t="s">
        <v>650</v>
      </c>
      <c r="J270" s="10" t="s">
        <v>1066</v>
      </c>
      <c r="K270" s="10" t="s">
        <v>1066</v>
      </c>
      <c r="L270" s="32">
        <v>0.51615757600000001</v>
      </c>
      <c r="M270" s="32">
        <v>-7.3307246519999998</v>
      </c>
      <c r="N270" s="39">
        <f t="shared" si="165"/>
        <v>-3.4072835379999997</v>
      </c>
      <c r="O270" s="49">
        <f t="shared" si="166"/>
        <v>5.5485836345910045</v>
      </c>
      <c r="P270" s="53">
        <v>88.377094100100578</v>
      </c>
      <c r="Q270" s="54">
        <v>101.9042003399119</v>
      </c>
      <c r="R270" s="53">
        <v>82.966251604176065</v>
      </c>
      <c r="S270" s="54">
        <v>80.593805279039927</v>
      </c>
      <c r="T270" s="53">
        <v>60.98990669765184</v>
      </c>
      <c r="U270" s="54">
        <v>100</v>
      </c>
      <c r="V270" s="45">
        <v>58.2</v>
      </c>
      <c r="W270" s="45">
        <v>86.4</v>
      </c>
      <c r="X270" s="53">
        <v>85.944928130651192</v>
      </c>
      <c r="Y270" s="54">
        <v>86.83979939969052</v>
      </c>
      <c r="Z270" s="53">
        <v>112.20939987695522</v>
      </c>
      <c r="AA270" s="54">
        <v>101.38145752157948</v>
      </c>
      <c r="AB270" s="53">
        <v>82.410186617945897</v>
      </c>
      <c r="AD270" s="54">
        <v>55.1</v>
      </c>
      <c r="AE270" s="54">
        <v>91.9</v>
      </c>
      <c r="AF270" s="41">
        <f t="shared" ref="AF270:AK271" si="173">AVERAGE(P270,X270)</f>
        <v>87.161011115375885</v>
      </c>
      <c r="AG270" s="41">
        <f t="shared" si="173"/>
        <v>94.371999869801215</v>
      </c>
      <c r="AH270" s="41">
        <f t="shared" si="173"/>
        <v>97.587825740565648</v>
      </c>
      <c r="AI270" s="41">
        <f t="shared" si="173"/>
        <v>90.987631400309709</v>
      </c>
      <c r="AJ270" s="41">
        <f t="shared" si="173"/>
        <v>71.700046657798865</v>
      </c>
      <c r="AK270" s="41">
        <f t="shared" si="173"/>
        <v>100</v>
      </c>
      <c r="AL270" s="45">
        <f t="shared" ref="AL270:AQ271" si="174">STDEV(P270,X270)</f>
        <v>1.7198010499688141</v>
      </c>
      <c r="AM270" s="45">
        <f t="shared" si="174"/>
        <v>10.652140059343537</v>
      </c>
      <c r="AN270" s="45">
        <f t="shared" si="174"/>
        <v>20.678028446925687</v>
      </c>
      <c r="AO270" s="45">
        <f t="shared" si="174"/>
        <v>14.699089865647315</v>
      </c>
      <c r="AP270" s="45">
        <f t="shared" si="174"/>
        <v>15.146425186554039</v>
      </c>
      <c r="AQ270" s="45" t="e">
        <f t="shared" si="174"/>
        <v>#DIV/0!</v>
      </c>
      <c r="AR270" s="48">
        <f>AVERAGE(AL270:AP270)</f>
        <v>12.57909692168788</v>
      </c>
      <c r="AS270" s="48">
        <f>MEDIAN(AL270:AP270)</f>
        <v>14.699089865647315</v>
      </c>
      <c r="AT270" s="114">
        <f t="shared" ref="AT270:AT271" si="175">AVERAGE(V270,AD270)</f>
        <v>56.650000000000006</v>
      </c>
      <c r="AU270" s="114">
        <f t="shared" ref="AU270:AU271" si="176">AVERAGE(W270,AE270)</f>
        <v>89.15</v>
      </c>
      <c r="AV270" s="48">
        <f>STDEV(V270,AD270)</f>
        <v>2.1920310216782983</v>
      </c>
      <c r="AW270" s="48">
        <f>STDEV(W270,AE270)</f>
        <v>3.8890872965260113</v>
      </c>
      <c r="BF270" s="119"/>
      <c r="BG270" s="119"/>
    </row>
    <row r="271" spans="1:59" ht="84" customHeight="1" x14ac:dyDescent="0.35">
      <c r="A271" s="5" t="s">
        <v>2282</v>
      </c>
      <c r="B271" s="5" t="s">
        <v>1855</v>
      </c>
      <c r="C271" s="5" t="s">
        <v>279</v>
      </c>
      <c r="D271" s="5" t="s">
        <v>1</v>
      </c>
      <c r="E271" s="1" t="s">
        <v>338</v>
      </c>
      <c r="G271" s="4">
        <v>344.339992</v>
      </c>
      <c r="H271" s="4">
        <v>344.339992</v>
      </c>
      <c r="I271" t="s">
        <v>651</v>
      </c>
      <c r="J271" s="10" t="s">
        <v>1067</v>
      </c>
      <c r="K271" s="10" t="s">
        <v>1067</v>
      </c>
      <c r="L271" s="32">
        <v>3.4361347169999998</v>
      </c>
      <c r="M271" s="32">
        <v>-4.8343157159999999</v>
      </c>
      <c r="N271" s="39">
        <f t="shared" si="165"/>
        <v>-0.69909049950000002</v>
      </c>
      <c r="O271" s="49">
        <f t="shared" si="166"/>
        <v>5.8480915846415176</v>
      </c>
      <c r="P271" s="53">
        <v>71.35375117061497</v>
      </c>
      <c r="Q271" s="54">
        <v>71.603482362734553</v>
      </c>
      <c r="R271" s="53">
        <v>64.278034060559818</v>
      </c>
      <c r="S271" s="54">
        <v>64.569387118032679</v>
      </c>
      <c r="T271" s="53">
        <v>71.145641843848637</v>
      </c>
      <c r="U271" s="54">
        <v>100</v>
      </c>
      <c r="V271" s="45">
        <v>49.9</v>
      </c>
      <c r="W271" s="45">
        <v>92.8</v>
      </c>
      <c r="X271" s="53">
        <v>97.98094669923006</v>
      </c>
      <c r="Y271" s="54">
        <v>99.45748429314493</v>
      </c>
      <c r="Z271" s="53">
        <v>89.211208262644718</v>
      </c>
      <c r="AA271" s="54">
        <v>92.074796323570553</v>
      </c>
      <c r="AB271" s="53">
        <v>89.92710527787618</v>
      </c>
      <c r="AD271" s="54">
        <v>61.1</v>
      </c>
      <c r="AE271" s="54">
        <v>89.4</v>
      </c>
      <c r="AF271" s="41">
        <f t="shared" si="173"/>
        <v>84.667348934922515</v>
      </c>
      <c r="AG271" s="41">
        <f t="shared" si="173"/>
        <v>85.530483327939749</v>
      </c>
      <c r="AH271" s="41">
        <f t="shared" si="173"/>
        <v>76.744621161602268</v>
      </c>
      <c r="AI271" s="41">
        <f t="shared" si="173"/>
        <v>78.322091720801609</v>
      </c>
      <c r="AJ271" s="41">
        <f t="shared" si="173"/>
        <v>80.536373560862415</v>
      </c>
      <c r="AK271" s="41">
        <f t="shared" si="173"/>
        <v>100</v>
      </c>
      <c r="AL271" s="45">
        <f t="shared" si="174"/>
        <v>18.828270522263857</v>
      </c>
      <c r="AM271" s="45">
        <f t="shared" si="174"/>
        <v>19.6957536481763</v>
      </c>
      <c r="AN271" s="45">
        <f t="shared" si="174"/>
        <v>17.630416554799734</v>
      </c>
      <c r="AO271" s="45">
        <f t="shared" si="174"/>
        <v>19.449261368546729</v>
      </c>
      <c r="AP271" s="45">
        <f t="shared" si="174"/>
        <v>13.280500154807918</v>
      </c>
      <c r="AQ271" s="45" t="e">
        <f t="shared" si="174"/>
        <v>#DIV/0!</v>
      </c>
      <c r="AR271" s="48">
        <f>AVERAGE(AL271:AP271)</f>
        <v>17.776840449718907</v>
      </c>
      <c r="AS271" s="48">
        <f>MEDIAN(AL271:AP271)</f>
        <v>18.828270522263857</v>
      </c>
      <c r="AT271" s="114">
        <f t="shared" si="175"/>
        <v>55.5</v>
      </c>
      <c r="AU271" s="114">
        <f t="shared" si="176"/>
        <v>91.1</v>
      </c>
      <c r="AV271" s="48">
        <f>STDEV(V271,AD271)</f>
        <v>7.9195959492892909</v>
      </c>
      <c r="AW271" s="48">
        <f>STDEV(W271,AE271)</f>
        <v>2.4041630560342555</v>
      </c>
      <c r="BF271" s="119"/>
      <c r="BG271" s="119"/>
    </row>
    <row r="272" spans="1:59" ht="84" customHeight="1" x14ac:dyDescent="0.35">
      <c r="A272" s="5" t="s">
        <v>2282</v>
      </c>
      <c r="B272" s="5" t="s">
        <v>1858</v>
      </c>
      <c r="C272" s="5" t="s">
        <v>2</v>
      </c>
      <c r="D272" s="5" t="s">
        <v>3</v>
      </c>
      <c r="E272" s="1" t="s">
        <v>338</v>
      </c>
      <c r="G272" s="4">
        <v>441.39238999999998</v>
      </c>
      <c r="H272" s="4">
        <v>441.39238999999998</v>
      </c>
      <c r="I272" t="s">
        <v>652</v>
      </c>
      <c r="J272" s="10" t="s">
        <v>1068</v>
      </c>
      <c r="K272" s="10" t="s">
        <v>1068</v>
      </c>
      <c r="L272" s="33">
        <v>83.248843249999993</v>
      </c>
      <c r="M272" s="33">
        <v>143.40479999999999</v>
      </c>
      <c r="N272" s="40">
        <f t="shared" si="165"/>
        <v>113.32682162499999</v>
      </c>
      <c r="O272" s="49">
        <f t="shared" si="166"/>
        <v>42.536684946689675</v>
      </c>
      <c r="Q272" s="56"/>
      <c r="U272" s="54">
        <v>100</v>
      </c>
      <c r="BF272" s="119"/>
      <c r="BG272" s="119"/>
    </row>
    <row r="273" spans="1:59" ht="84" customHeight="1" x14ac:dyDescent="0.35">
      <c r="A273" s="5" t="s">
        <v>2282</v>
      </c>
      <c r="B273" s="5" t="s">
        <v>1861</v>
      </c>
      <c r="C273" s="5" t="s">
        <v>4</v>
      </c>
      <c r="D273" s="5" t="s">
        <v>5</v>
      </c>
      <c r="E273" s="1" t="s">
        <v>325</v>
      </c>
      <c r="G273" s="4">
        <v>356.43380000000002</v>
      </c>
      <c r="H273" s="4">
        <v>356.43380000000002</v>
      </c>
      <c r="I273" t="s">
        <v>653</v>
      </c>
      <c r="J273" s="10" t="s">
        <v>1069</v>
      </c>
      <c r="K273" s="10" t="s">
        <v>1069</v>
      </c>
      <c r="L273" s="32">
        <v>5.4270282229999998</v>
      </c>
      <c r="M273" s="32">
        <v>0.27737877100000002</v>
      </c>
      <c r="N273" s="39">
        <f t="shared" si="165"/>
        <v>2.8522034970000001</v>
      </c>
      <c r="O273" s="49">
        <f t="shared" si="166"/>
        <v>3.6413520482427879</v>
      </c>
      <c r="P273" s="53">
        <v>95.744164267628591</v>
      </c>
      <c r="Q273" s="54">
        <v>69.106170441538623</v>
      </c>
      <c r="R273" s="53">
        <v>54.413651971835876</v>
      </c>
      <c r="S273" s="54">
        <v>72.227810343033553</v>
      </c>
      <c r="T273" s="53">
        <v>58.825569699282021</v>
      </c>
      <c r="U273" s="54">
        <v>100</v>
      </c>
      <c r="V273" s="45">
        <v>65.2</v>
      </c>
      <c r="W273" s="45">
        <v>96.3</v>
      </c>
      <c r="X273" s="53">
        <v>96.280691288055337</v>
      </c>
      <c r="Y273" s="54">
        <v>75.788139227054955</v>
      </c>
      <c r="Z273" s="53">
        <v>91.314155744887131</v>
      </c>
      <c r="AA273" s="54">
        <v>89.479669643356516</v>
      </c>
      <c r="AB273" s="53">
        <v>96.459665541863203</v>
      </c>
      <c r="AD273" s="54">
        <v>63.1</v>
      </c>
      <c r="AE273" s="54">
        <v>92.5</v>
      </c>
      <c r="AF273" s="41">
        <f t="shared" ref="AF273:AK273" si="177">AVERAGE(P273,X273)</f>
        <v>96.012427777841964</v>
      </c>
      <c r="AG273" s="41">
        <f t="shared" si="177"/>
        <v>72.447154834296782</v>
      </c>
      <c r="AH273" s="41">
        <f t="shared" si="177"/>
        <v>72.86390385836151</v>
      </c>
      <c r="AI273" s="41">
        <f t="shared" si="177"/>
        <v>80.853739993195035</v>
      </c>
      <c r="AJ273" s="41">
        <f t="shared" si="177"/>
        <v>77.642617620572608</v>
      </c>
      <c r="AK273" s="41">
        <f t="shared" si="177"/>
        <v>100</v>
      </c>
      <c r="AL273" s="45">
        <f t="shared" ref="AL273:AQ273" si="178">STDEV(P273,X273)</f>
        <v>0.37938189443356546</v>
      </c>
      <c r="AM273" s="45">
        <f t="shared" si="178"/>
        <v>4.7248654399154377</v>
      </c>
      <c r="AN273" s="45">
        <f t="shared" si="178"/>
        <v>26.092596447124293</v>
      </c>
      <c r="AO273" s="45">
        <f t="shared" si="178"/>
        <v>12.198906699334561</v>
      </c>
      <c r="AP273" s="45">
        <f t="shared" si="178"/>
        <v>26.611324374113618</v>
      </c>
      <c r="AQ273" s="45" t="e">
        <f t="shared" si="178"/>
        <v>#DIV/0!</v>
      </c>
      <c r="AR273" s="48">
        <f>AVERAGE(AL273:AP273)</f>
        <v>14.001414970984296</v>
      </c>
      <c r="AS273" s="48">
        <f>MEDIAN(AL273:AP273)</f>
        <v>12.198906699334561</v>
      </c>
      <c r="AT273" s="114">
        <f>AVERAGE(V273,AD273)</f>
        <v>64.150000000000006</v>
      </c>
      <c r="AU273" s="114">
        <f>AVERAGE(W273,AE273)</f>
        <v>94.4</v>
      </c>
      <c r="AV273" s="48">
        <f>STDEV(V273,AD273)</f>
        <v>1.4849242404917506</v>
      </c>
      <c r="AW273" s="48">
        <f>STDEV(W273,AE273)</f>
        <v>2.6870057685088784</v>
      </c>
    </row>
    <row r="274" spans="1:59" ht="84" customHeight="1" x14ac:dyDescent="0.35">
      <c r="A274" s="5" t="s">
        <v>2282</v>
      </c>
      <c r="B274" s="5" t="s">
        <v>1864</v>
      </c>
      <c r="C274" s="5" t="s">
        <v>280</v>
      </c>
      <c r="D274" s="5" t="s">
        <v>6</v>
      </c>
      <c r="E274" s="1" t="s">
        <v>325</v>
      </c>
      <c r="G274" s="4">
        <v>381.45099199999902</v>
      </c>
      <c r="H274" s="4">
        <v>381.45099199999902</v>
      </c>
      <c r="I274" t="s">
        <v>654</v>
      </c>
      <c r="J274" s="10" t="s">
        <v>1070</v>
      </c>
      <c r="K274" s="10" t="s">
        <v>1070</v>
      </c>
      <c r="L274" s="33">
        <v>69.799251569999996</v>
      </c>
      <c r="M274" s="33">
        <v>165.51587499999999</v>
      </c>
      <c r="N274" s="40">
        <f t="shared" si="165"/>
        <v>117.65756328499999</v>
      </c>
      <c r="O274" s="49">
        <f t="shared" si="166"/>
        <v>67.681873499632175</v>
      </c>
      <c r="Q274" s="56"/>
      <c r="U274" s="54">
        <v>100</v>
      </c>
      <c r="BF274" s="119"/>
      <c r="BG274" s="119"/>
    </row>
    <row r="275" spans="1:59" ht="84" customHeight="1" x14ac:dyDescent="0.35">
      <c r="A275" s="5" t="s">
        <v>2282</v>
      </c>
      <c r="B275" s="5" t="s">
        <v>1867</v>
      </c>
      <c r="C275" s="5" t="s">
        <v>281</v>
      </c>
      <c r="D275" s="5" t="s">
        <v>7</v>
      </c>
      <c r="E275" s="1" t="s">
        <v>325</v>
      </c>
      <c r="G275" s="4">
        <v>321.423993</v>
      </c>
      <c r="H275" s="4">
        <v>321.423993</v>
      </c>
      <c r="I275" t="s">
        <v>655</v>
      </c>
      <c r="J275" s="10" t="s">
        <v>1071</v>
      </c>
      <c r="K275" s="10" t="s">
        <v>1071</v>
      </c>
      <c r="L275" s="33">
        <v>47.810938849999999</v>
      </c>
      <c r="M275" s="33">
        <v>84.323146269999995</v>
      </c>
      <c r="N275" s="40">
        <f t="shared" si="165"/>
        <v>66.067042560000004</v>
      </c>
      <c r="O275" s="49">
        <f t="shared" si="166"/>
        <v>25.818029462771729</v>
      </c>
      <c r="Q275" s="56"/>
      <c r="U275" s="54">
        <v>100</v>
      </c>
      <c r="BF275" s="119"/>
      <c r="BG275" s="119"/>
    </row>
    <row r="276" spans="1:59" ht="84" customHeight="1" x14ac:dyDescent="0.35">
      <c r="A276" s="5" t="s">
        <v>2282</v>
      </c>
      <c r="B276" s="5" t="s">
        <v>1870</v>
      </c>
      <c r="C276" s="5" t="s">
        <v>8</v>
      </c>
      <c r="D276" s="5" t="s">
        <v>9</v>
      </c>
      <c r="E276" s="1" t="s">
        <v>339</v>
      </c>
      <c r="G276" s="4">
        <v>284.35289999999998</v>
      </c>
      <c r="H276" s="4">
        <v>284.35289999999998</v>
      </c>
      <c r="I276" t="s">
        <v>656</v>
      </c>
      <c r="J276" s="10" t="s">
        <v>1072</v>
      </c>
      <c r="K276" s="10" t="s">
        <v>1072</v>
      </c>
      <c r="L276" s="33">
        <v>73.161649490000002</v>
      </c>
      <c r="M276" s="33">
        <v>128.54524739999999</v>
      </c>
      <c r="N276" s="40">
        <f t="shared" si="165"/>
        <v>100.853448445</v>
      </c>
      <c r="O276" s="49">
        <f t="shared" si="166"/>
        <v>39.162117648670083</v>
      </c>
      <c r="Q276" s="56"/>
      <c r="U276" s="54">
        <v>100</v>
      </c>
      <c r="BF276" s="119"/>
      <c r="BG276" s="119"/>
    </row>
    <row r="277" spans="1:59" ht="84" customHeight="1" x14ac:dyDescent="0.35">
      <c r="A277" s="5" t="s">
        <v>2282</v>
      </c>
      <c r="B277" s="5" t="s">
        <v>1873</v>
      </c>
      <c r="C277" s="5" t="s">
        <v>10</v>
      </c>
      <c r="D277" s="5" t="s">
        <v>11</v>
      </c>
      <c r="E277" s="1" t="s">
        <v>338</v>
      </c>
      <c r="G277" s="4">
        <v>521.97050000000002</v>
      </c>
      <c r="H277" s="4">
        <v>521.97050000000002</v>
      </c>
      <c r="I277" t="s">
        <v>657</v>
      </c>
      <c r="J277" s="10" t="s">
        <v>1073</v>
      </c>
      <c r="K277" s="10" t="s">
        <v>1073</v>
      </c>
      <c r="L277" s="33">
        <v>56.305417810000002</v>
      </c>
      <c r="M277" s="33">
        <v>102.5112685</v>
      </c>
      <c r="N277" s="40">
        <f t="shared" si="165"/>
        <v>79.408343154999997</v>
      </c>
      <c r="O277" s="49">
        <f t="shared" si="166"/>
        <v>32.672470353392143</v>
      </c>
      <c r="Q277" s="56"/>
      <c r="U277" s="54">
        <v>100</v>
      </c>
      <c r="BF277" s="119"/>
      <c r="BG277" s="119"/>
    </row>
    <row r="278" spans="1:59" ht="84" customHeight="1" x14ac:dyDescent="0.35">
      <c r="A278" s="5" t="s">
        <v>2282</v>
      </c>
      <c r="B278" s="5" t="s">
        <v>1876</v>
      </c>
      <c r="C278" s="5" t="s">
        <v>282</v>
      </c>
      <c r="D278" s="5" t="s">
        <v>12</v>
      </c>
      <c r="E278" s="1" t="s">
        <v>325</v>
      </c>
      <c r="G278" s="4">
        <v>370.430992</v>
      </c>
      <c r="H278" s="4">
        <v>370.430992</v>
      </c>
      <c r="I278" t="s">
        <v>658</v>
      </c>
      <c r="J278" s="10" t="s">
        <v>1074</v>
      </c>
      <c r="K278" s="10" t="s">
        <v>1074</v>
      </c>
      <c r="L278" s="33">
        <v>64.180507680000005</v>
      </c>
      <c r="M278" s="33">
        <v>148.27876570000001</v>
      </c>
      <c r="N278" s="40">
        <f t="shared" si="165"/>
        <v>106.22963669000001</v>
      </c>
      <c r="O278" s="49">
        <f t="shared" si="166"/>
        <v>59.466448531917955</v>
      </c>
      <c r="Q278" s="56"/>
      <c r="U278" s="54">
        <v>100</v>
      </c>
      <c r="BF278" s="119"/>
      <c r="BG278" s="119"/>
    </row>
    <row r="279" spans="1:59" ht="84" customHeight="1" x14ac:dyDescent="0.35">
      <c r="A279" s="5" t="s">
        <v>2282</v>
      </c>
      <c r="B279" s="5" t="s">
        <v>1879</v>
      </c>
      <c r="C279" s="5" t="s">
        <v>13</v>
      </c>
      <c r="D279" s="5" t="s">
        <v>14</v>
      </c>
      <c r="E279" s="1" t="s">
        <v>338</v>
      </c>
      <c r="G279" s="4">
        <v>387.43772999999999</v>
      </c>
      <c r="H279" s="4">
        <v>387.43772999999999</v>
      </c>
      <c r="I279" t="s">
        <v>554</v>
      </c>
      <c r="J279" s="10" t="s">
        <v>1075</v>
      </c>
      <c r="K279" s="10" t="s">
        <v>1075</v>
      </c>
      <c r="L279" s="33">
        <v>58.694490020000003</v>
      </c>
      <c r="M279" s="33">
        <v>63.400861859999999</v>
      </c>
      <c r="N279" s="40">
        <f t="shared" si="165"/>
        <v>61.047675940000005</v>
      </c>
      <c r="O279" s="49">
        <f t="shared" si="166"/>
        <v>3.3279074428494058</v>
      </c>
      <c r="Q279" s="56"/>
      <c r="U279" s="54">
        <v>100</v>
      </c>
      <c r="BF279" s="119"/>
      <c r="BG279" s="119"/>
    </row>
    <row r="280" spans="1:59" ht="84" customHeight="1" x14ac:dyDescent="0.35">
      <c r="A280" s="5" t="s">
        <v>2282</v>
      </c>
      <c r="B280" s="5" t="s">
        <v>1882</v>
      </c>
      <c r="C280" s="5" t="s">
        <v>283</v>
      </c>
      <c r="D280" s="5" t="s">
        <v>15</v>
      </c>
      <c r="E280" s="1" t="s">
        <v>325</v>
      </c>
      <c r="G280" s="4">
        <v>429.52799199999902</v>
      </c>
      <c r="H280" s="4">
        <v>429.52799199999902</v>
      </c>
      <c r="I280" t="s">
        <v>659</v>
      </c>
      <c r="J280" s="10" t="s">
        <v>1076</v>
      </c>
      <c r="K280" s="10" t="s">
        <v>1076</v>
      </c>
      <c r="L280" s="33">
        <v>61.437498849999997</v>
      </c>
      <c r="M280" s="33">
        <v>52.226459949999999</v>
      </c>
      <c r="N280" s="40">
        <f t="shared" si="165"/>
        <v>56.831979399999994</v>
      </c>
      <c r="O280" s="49">
        <f t="shared" si="166"/>
        <v>6.5131880679630765</v>
      </c>
      <c r="Q280" s="56"/>
      <c r="U280" s="54">
        <v>100</v>
      </c>
      <c r="BF280" s="119"/>
      <c r="BG280" s="119"/>
    </row>
    <row r="281" spans="1:59" ht="84" customHeight="1" x14ac:dyDescent="0.35">
      <c r="A281" s="5" t="s">
        <v>2282</v>
      </c>
      <c r="B281" s="5" t="s">
        <v>1885</v>
      </c>
      <c r="C281" s="5" t="s">
        <v>16</v>
      </c>
      <c r="D281" s="5" t="s">
        <v>17</v>
      </c>
      <c r="E281" s="1" t="s">
        <v>333</v>
      </c>
      <c r="G281" s="4">
        <v>450.55653999999998</v>
      </c>
      <c r="H281" s="4">
        <v>450.55653999999998</v>
      </c>
      <c r="I281" t="s">
        <v>660</v>
      </c>
      <c r="J281" s="10" t="s">
        <v>1077</v>
      </c>
      <c r="K281" s="10" t="s">
        <v>1077</v>
      </c>
      <c r="L281" s="33">
        <v>68.648957550000006</v>
      </c>
      <c r="M281" s="33">
        <v>117.01421569999999</v>
      </c>
      <c r="N281" s="40">
        <f t="shared" si="165"/>
        <v>92.831586625</v>
      </c>
      <c r="O281" s="49">
        <f t="shared" si="166"/>
        <v>34.199402011702936</v>
      </c>
      <c r="Q281" s="56"/>
      <c r="U281" s="54">
        <v>100</v>
      </c>
      <c r="BF281" s="119"/>
      <c r="BG281" s="119"/>
    </row>
    <row r="282" spans="1:59" ht="84" customHeight="1" x14ac:dyDescent="0.35">
      <c r="A282" s="5" t="s">
        <v>2282</v>
      </c>
      <c r="B282" s="5" t="s">
        <v>1888</v>
      </c>
      <c r="C282" s="5" t="s">
        <v>284</v>
      </c>
      <c r="D282" s="5" t="s">
        <v>18</v>
      </c>
      <c r="E282" s="1" t="s">
        <v>325</v>
      </c>
      <c r="G282" s="4">
        <v>428.322991</v>
      </c>
      <c r="H282" s="4">
        <v>428.322991</v>
      </c>
      <c r="I282" t="s">
        <v>661</v>
      </c>
      <c r="J282" s="10" t="s">
        <v>1078</v>
      </c>
      <c r="K282" s="10" t="s">
        <v>1078</v>
      </c>
      <c r="L282" s="32">
        <v>7.3736796499999997</v>
      </c>
      <c r="M282" s="32">
        <v>4.7946901779999997</v>
      </c>
      <c r="N282" s="39">
        <f t="shared" si="165"/>
        <v>6.0841849139999997</v>
      </c>
      <c r="O282" s="49">
        <f t="shared" si="166"/>
        <v>1.8236209442599172</v>
      </c>
      <c r="P282" s="57">
        <v>4.1760604904443133</v>
      </c>
      <c r="Q282" s="54">
        <v>53.872567722243417</v>
      </c>
      <c r="R282" s="53">
        <v>56.577988970205681</v>
      </c>
      <c r="S282" s="54">
        <v>60.532066178765916</v>
      </c>
      <c r="T282" s="53">
        <v>76.181887551593775</v>
      </c>
      <c r="U282" s="54">
        <v>100</v>
      </c>
      <c r="V282" s="45">
        <v>7.4</v>
      </c>
      <c r="W282" s="45">
        <v>19.399999999999999</v>
      </c>
      <c r="X282" s="57">
        <v>2.2744644754749337</v>
      </c>
      <c r="Y282" s="54">
        <v>97.041331866738773</v>
      </c>
      <c r="Z282" s="53">
        <v>97.98094669923006</v>
      </c>
      <c r="AA282" s="54">
        <v>91.940565633214646</v>
      </c>
      <c r="AB282" s="53">
        <v>82.141725237234098</v>
      </c>
      <c r="AD282" s="54">
        <v>11.2</v>
      </c>
      <c r="AE282" s="54">
        <v>19.899999999999999</v>
      </c>
      <c r="AF282" s="41">
        <f t="shared" ref="AF282:AK283" si="179">AVERAGE(P282,X282)</f>
        <v>3.2252624829596233</v>
      </c>
      <c r="AG282" s="41">
        <f t="shared" si="179"/>
        <v>75.456949794491095</v>
      </c>
      <c r="AH282" s="41">
        <f t="shared" si="179"/>
        <v>77.279467834717877</v>
      </c>
      <c r="AI282" s="41">
        <f t="shared" si="179"/>
        <v>76.236315905990281</v>
      </c>
      <c r="AJ282" s="41">
        <f t="shared" si="179"/>
        <v>79.161806394413929</v>
      </c>
      <c r="AK282" s="41">
        <f t="shared" si="179"/>
        <v>100</v>
      </c>
      <c r="AL282" s="45">
        <f t="shared" ref="AL282:AQ283" si="180">STDEV(P282,X282)</f>
        <v>1.3446314372621646</v>
      </c>
      <c r="AM282" s="45">
        <f t="shared" si="180"/>
        <v>30.524925862015362</v>
      </c>
      <c r="AN282" s="45">
        <f t="shared" si="180"/>
        <v>29.2763121713731</v>
      </c>
      <c r="AO282" s="45">
        <f t="shared" si="180"/>
        <v>22.209162951134672</v>
      </c>
      <c r="AP282" s="45">
        <f t="shared" si="180"/>
        <v>4.214241642287412</v>
      </c>
      <c r="AQ282" s="45" t="e">
        <f t="shared" si="180"/>
        <v>#DIV/0!</v>
      </c>
      <c r="AR282" s="48">
        <f>AVERAGE(AL282:AP282)</f>
        <v>17.513854812814543</v>
      </c>
      <c r="AS282" s="48">
        <f>MEDIAN(AL282:AP282)</f>
        <v>22.209162951134672</v>
      </c>
      <c r="AT282" s="114">
        <f>AVERAGE(V282,AD282)</f>
        <v>9.3000000000000007</v>
      </c>
      <c r="AU282" s="114">
        <f>AVERAGE(W282,AE282)</f>
        <v>19.649999999999999</v>
      </c>
      <c r="AV282" s="48">
        <f>STDEV(V282,AD282)</f>
        <v>2.6870057685088753</v>
      </c>
      <c r="AW282" s="48">
        <f>STDEV(W282,AE282)</f>
        <v>0.35355339059327379</v>
      </c>
      <c r="BF282" s="119"/>
      <c r="BG282" s="119"/>
    </row>
    <row r="283" spans="1:59" ht="84" customHeight="1" x14ac:dyDescent="0.35">
      <c r="A283" s="5" t="s">
        <v>2282</v>
      </c>
      <c r="B283" s="5" t="s">
        <v>1891</v>
      </c>
      <c r="C283" s="5" t="s">
        <v>285</v>
      </c>
      <c r="D283" s="5" t="s">
        <v>19</v>
      </c>
      <c r="E283" s="1" t="s">
        <v>325</v>
      </c>
      <c r="G283" s="4">
        <v>260.29999500000002</v>
      </c>
      <c r="H283" s="4">
        <v>260.29999500000002</v>
      </c>
      <c r="I283" t="s">
        <v>662</v>
      </c>
      <c r="J283" s="10" t="s">
        <v>1079</v>
      </c>
      <c r="K283" s="10" t="s">
        <v>1079</v>
      </c>
      <c r="L283" s="32">
        <v>4.1882500409999999</v>
      </c>
      <c r="M283" s="32">
        <v>-9.9460102040000002</v>
      </c>
      <c r="N283" s="39">
        <f t="shared" si="165"/>
        <v>-2.8788800815000002</v>
      </c>
      <c r="O283" s="49">
        <f t="shared" si="166"/>
        <v>9.9944312662949333</v>
      </c>
      <c r="P283" s="53">
        <v>77.055946724012358</v>
      </c>
      <c r="Q283" s="54">
        <v>74.641878533522956</v>
      </c>
      <c r="R283" s="53">
        <v>84.714369949013204</v>
      </c>
      <c r="S283" s="54">
        <v>61.988831466130215</v>
      </c>
      <c r="T283" s="53">
        <v>48.961187610558085</v>
      </c>
      <c r="U283" s="54">
        <v>100</v>
      </c>
      <c r="V283" s="45">
        <v>54.3</v>
      </c>
      <c r="W283" s="45">
        <v>94.1</v>
      </c>
      <c r="X283" s="53">
        <v>84.289416282928471</v>
      </c>
      <c r="Y283" s="54">
        <v>86.526594455526762</v>
      </c>
      <c r="Z283" s="53">
        <v>100.30761199873228</v>
      </c>
      <c r="AA283" s="54">
        <v>96.146460597699459</v>
      </c>
      <c r="AB283" s="53">
        <v>79.815059937731874</v>
      </c>
      <c r="AD283" s="54">
        <v>53.5</v>
      </c>
      <c r="AE283" s="54">
        <v>84.4</v>
      </c>
      <c r="AF283" s="41">
        <f t="shared" si="179"/>
        <v>80.672681503470415</v>
      </c>
      <c r="AG283" s="41">
        <f t="shared" si="179"/>
        <v>80.584236494524859</v>
      </c>
      <c r="AH283" s="41">
        <f t="shared" si="179"/>
        <v>92.510990973872737</v>
      </c>
      <c r="AI283" s="41">
        <f t="shared" si="179"/>
        <v>79.067646031914833</v>
      </c>
      <c r="AJ283" s="41">
        <f t="shared" si="179"/>
        <v>64.388123774144987</v>
      </c>
      <c r="AK283" s="41">
        <f t="shared" si="179"/>
        <v>100</v>
      </c>
      <c r="AL283" s="45">
        <f t="shared" si="180"/>
        <v>5.1148353766160479</v>
      </c>
      <c r="AM283" s="45">
        <f t="shared" si="180"/>
        <v>8.4037632209246222</v>
      </c>
      <c r="AN283" s="45">
        <f t="shared" si="180"/>
        <v>11.026087194039581</v>
      </c>
      <c r="AO283" s="45">
        <f t="shared" si="180"/>
        <v>24.153091188187773</v>
      </c>
      <c r="AP283" s="45">
        <f t="shared" si="180"/>
        <v>21.816982348408501</v>
      </c>
      <c r="AQ283" s="45" t="e">
        <f t="shared" si="180"/>
        <v>#DIV/0!</v>
      </c>
      <c r="AR283" s="48">
        <f>AVERAGE(AL283:AP283)</f>
        <v>14.102951865635305</v>
      </c>
      <c r="AS283" s="48">
        <f>MEDIAN(AL283:AP283)</f>
        <v>11.026087194039581</v>
      </c>
      <c r="AT283" s="114">
        <f>AVERAGE(V283,AD283)</f>
        <v>53.9</v>
      </c>
      <c r="AU283" s="114">
        <f>AVERAGE(W283,AE283)</f>
        <v>89.25</v>
      </c>
      <c r="AV283" s="48">
        <f>STDEV(V283,AD283)</f>
        <v>0.56568542494923602</v>
      </c>
      <c r="AW283" s="48">
        <f>STDEV(W283,AE283)</f>
        <v>6.8589357775095028</v>
      </c>
      <c r="BF283" s="119"/>
      <c r="BG283" s="119"/>
    </row>
    <row r="284" spans="1:59" ht="84" customHeight="1" x14ac:dyDescent="0.35">
      <c r="A284" s="5" t="s">
        <v>2282</v>
      </c>
      <c r="B284" s="5" t="s">
        <v>1894</v>
      </c>
      <c r="C284" s="5" t="s">
        <v>286</v>
      </c>
      <c r="D284" s="5" t="s">
        <v>20</v>
      </c>
      <c r="E284" s="1" t="s">
        <v>325</v>
      </c>
      <c r="G284" s="4">
        <v>316.40099300000003</v>
      </c>
      <c r="H284" s="4">
        <v>316.40099300000003</v>
      </c>
      <c r="I284" t="s">
        <v>663</v>
      </c>
      <c r="J284" s="10" t="s">
        <v>1080</v>
      </c>
      <c r="K284" s="10" t="s">
        <v>1080</v>
      </c>
      <c r="L284" s="33">
        <v>79.134330009999999</v>
      </c>
      <c r="M284" s="33">
        <v>124.3845659</v>
      </c>
      <c r="N284" s="40">
        <f t="shared" si="165"/>
        <v>101.759447955</v>
      </c>
      <c r="O284" s="49">
        <f t="shared" si="166"/>
        <v>31.996748648109882</v>
      </c>
      <c r="Q284" s="56"/>
      <c r="U284" s="54">
        <v>100</v>
      </c>
      <c r="BF284" s="119"/>
      <c r="BG284" s="119"/>
    </row>
    <row r="285" spans="1:59" ht="84" customHeight="1" x14ac:dyDescent="0.35">
      <c r="A285" s="5" t="s">
        <v>2282</v>
      </c>
      <c r="B285" s="5" t="s">
        <v>1897</v>
      </c>
      <c r="C285" s="5" t="s">
        <v>287</v>
      </c>
      <c r="D285" s="5" t="s">
        <v>21</v>
      </c>
      <c r="E285" s="1" t="s">
        <v>325</v>
      </c>
      <c r="G285" s="4">
        <v>348.40999399999998</v>
      </c>
      <c r="H285" s="4">
        <v>348.40999399999998</v>
      </c>
      <c r="I285" t="s">
        <v>664</v>
      </c>
      <c r="J285" s="10" t="s">
        <v>1081</v>
      </c>
      <c r="K285" s="10" t="s">
        <v>1081</v>
      </c>
      <c r="L285" s="32">
        <v>4.144007964</v>
      </c>
      <c r="M285" s="32">
        <v>-4.7154391010000003</v>
      </c>
      <c r="N285" s="39">
        <f t="shared" si="165"/>
        <v>-0.28571556850000013</v>
      </c>
      <c r="O285" s="49">
        <f t="shared" si="166"/>
        <v>6.2645750972247551</v>
      </c>
      <c r="P285" s="57">
        <v>1.2625299157157222</v>
      </c>
      <c r="Q285" s="54">
        <v>70.521313863549665</v>
      </c>
      <c r="R285" s="53">
        <v>80.552183413686677</v>
      </c>
      <c r="S285" s="54">
        <v>80.302452221567066</v>
      </c>
      <c r="T285" s="53">
        <v>47.088203669661127</v>
      </c>
      <c r="U285" s="54">
        <v>100</v>
      </c>
      <c r="V285" s="45">
        <v>9.1999999999999993</v>
      </c>
      <c r="W285" s="45">
        <v>18.399999999999999</v>
      </c>
      <c r="X285" s="53">
        <v>71.403270008762277</v>
      </c>
      <c r="Y285" s="54">
        <v>74.535319450399896</v>
      </c>
      <c r="Z285" s="53">
        <v>84.915826171255986</v>
      </c>
      <c r="AA285" s="54">
        <v>73.237756110292878</v>
      </c>
      <c r="AB285" s="53">
        <v>85.900184567199247</v>
      </c>
      <c r="AD285" s="54">
        <v>47.2</v>
      </c>
      <c r="AE285" s="54">
        <v>85.8</v>
      </c>
      <c r="AF285" s="41">
        <f t="shared" ref="AF285:AK286" si="181">AVERAGE(P285,X285)</f>
        <v>36.332899962238997</v>
      </c>
      <c r="AG285" s="41">
        <f t="shared" si="181"/>
        <v>72.528316656974781</v>
      </c>
      <c r="AH285" s="41">
        <f t="shared" si="181"/>
        <v>82.734004792471325</v>
      </c>
      <c r="AI285" s="41">
        <f t="shared" si="181"/>
        <v>76.770104165929979</v>
      </c>
      <c r="AJ285" s="41">
        <f t="shared" si="181"/>
        <v>66.494194118430187</v>
      </c>
      <c r="AK285" s="41">
        <f t="shared" si="181"/>
        <v>100</v>
      </c>
      <c r="AL285" s="45">
        <f t="shared" ref="AL285:AQ286" si="182">STDEV(P285,X285)</f>
        <v>49.596992957236374</v>
      </c>
      <c r="AM285" s="45">
        <f t="shared" si="182"/>
        <v>2.8383305701824861</v>
      </c>
      <c r="AN285" s="45">
        <f t="shared" si="182"/>
        <v>3.0855613845528245</v>
      </c>
      <c r="AO285" s="45">
        <f t="shared" si="182"/>
        <v>4.99549452730421</v>
      </c>
      <c r="AP285" s="45">
        <f t="shared" si="182"/>
        <v>27.444214883931966</v>
      </c>
      <c r="AQ285" s="45" t="e">
        <f t="shared" si="182"/>
        <v>#DIV/0!</v>
      </c>
      <c r="AR285" s="48">
        <f>AVERAGE(AL285:AP285)</f>
        <v>17.59211886464157</v>
      </c>
      <c r="AS285" s="48">
        <f>MEDIAN(AL285:AP285)</f>
        <v>4.99549452730421</v>
      </c>
      <c r="AT285" s="114">
        <f t="shared" ref="AT285:AT286" si="183">AVERAGE(V285,AD285)</f>
        <v>28.200000000000003</v>
      </c>
      <c r="AU285" s="114">
        <f t="shared" ref="AU285:AU286" si="184">AVERAGE(W285,AE285)</f>
        <v>52.099999999999994</v>
      </c>
      <c r="AV285" s="48">
        <f>STDEV(V285,AD285)</f>
        <v>26.870057685088803</v>
      </c>
      <c r="AW285" s="48">
        <f>STDEV(W285,AE285)</f>
        <v>47.658997051973301</v>
      </c>
      <c r="BF285" s="119"/>
      <c r="BG285" s="119"/>
    </row>
    <row r="286" spans="1:59" ht="84" customHeight="1" x14ac:dyDescent="0.35">
      <c r="A286" s="5" t="s">
        <v>2282</v>
      </c>
      <c r="B286" s="5" t="s">
        <v>1900</v>
      </c>
      <c r="C286" s="5" t="s">
        <v>288</v>
      </c>
      <c r="D286" s="5" t="s">
        <v>22</v>
      </c>
      <c r="E286" s="1" t="s">
        <v>338</v>
      </c>
      <c r="G286" s="4">
        <v>364.87999300000001</v>
      </c>
      <c r="H286" s="4">
        <v>364.87999300000001</v>
      </c>
      <c r="I286" t="s">
        <v>665</v>
      </c>
      <c r="J286" s="10" t="s">
        <v>1082</v>
      </c>
      <c r="K286" s="10" t="s">
        <v>1082</v>
      </c>
      <c r="L286" s="32">
        <v>6.7100484820000004</v>
      </c>
      <c r="M286" s="32">
        <v>7.1722224969999999</v>
      </c>
      <c r="N286" s="39">
        <f t="shared" si="165"/>
        <v>6.9411354895000006</v>
      </c>
      <c r="O286" s="49">
        <f t="shared" si="166"/>
        <v>0.3268063800947128</v>
      </c>
      <c r="P286" s="57">
        <v>1.8036141653081754</v>
      </c>
      <c r="Q286" s="52">
        <v>13.624223925635601</v>
      </c>
      <c r="R286" s="53">
        <v>51.416877666400751</v>
      </c>
      <c r="S286" s="54">
        <v>31.688113488952869</v>
      </c>
      <c r="T286" s="53">
        <v>84.880857410426273</v>
      </c>
      <c r="U286" s="54">
        <v>100</v>
      </c>
      <c r="V286" s="45">
        <v>0.2</v>
      </c>
      <c r="W286" s="45">
        <v>8.5</v>
      </c>
      <c r="X286" s="57">
        <v>1.9165159678592059</v>
      </c>
      <c r="Y286" s="54">
        <v>78.33852234381699</v>
      </c>
      <c r="Z286" s="53">
        <v>75.385447155987251</v>
      </c>
      <c r="AA286" s="54">
        <v>96.593896232219095</v>
      </c>
      <c r="AB286" s="53">
        <v>92.880180465705948</v>
      </c>
      <c r="AD286" s="54">
        <v>10</v>
      </c>
      <c r="AE286" s="54">
        <v>18.8</v>
      </c>
      <c r="AF286" s="41">
        <f t="shared" si="181"/>
        <v>1.8600650665836906</v>
      </c>
      <c r="AG286" s="41">
        <f t="shared" si="181"/>
        <v>45.981373134726297</v>
      </c>
      <c r="AH286" s="41">
        <f t="shared" si="181"/>
        <v>63.401162411194001</v>
      </c>
      <c r="AI286" s="41">
        <f t="shared" si="181"/>
        <v>64.14100486058598</v>
      </c>
      <c r="AJ286" s="41">
        <f t="shared" si="181"/>
        <v>88.880518938066103</v>
      </c>
      <c r="AK286" s="41">
        <f t="shared" si="181"/>
        <v>100</v>
      </c>
      <c r="AL286" s="45">
        <f t="shared" si="182"/>
        <v>7.9833630192018279E-2</v>
      </c>
      <c r="AM286" s="45">
        <f t="shared" si="182"/>
        <v>45.759919251225917</v>
      </c>
      <c r="AN286" s="45">
        <f t="shared" si="182"/>
        <v>16.948338021427574</v>
      </c>
      <c r="AO286" s="45">
        <f t="shared" si="182"/>
        <v>45.895319115984357</v>
      </c>
      <c r="AP286" s="45">
        <f t="shared" si="182"/>
        <v>5.6563755772901496</v>
      </c>
      <c r="AQ286" s="45" t="e">
        <f t="shared" si="182"/>
        <v>#DIV/0!</v>
      </c>
      <c r="AR286" s="48">
        <f>AVERAGE(AL286:AP286)</f>
        <v>22.867957119224005</v>
      </c>
      <c r="AS286" s="48">
        <f>MEDIAN(AL286:AP286)</f>
        <v>16.948338021427574</v>
      </c>
      <c r="AT286" s="114">
        <f t="shared" si="183"/>
        <v>5.0999999999999996</v>
      </c>
      <c r="AU286" s="114">
        <f t="shared" si="184"/>
        <v>13.65</v>
      </c>
      <c r="AV286" s="48">
        <f>STDEV(V286,AD286)</f>
        <v>6.9296464556281663</v>
      </c>
      <c r="AW286" s="48">
        <f>STDEV(W286,AE286)</f>
        <v>7.2831998462214402</v>
      </c>
      <c r="AX286" s="45">
        <v>8</v>
      </c>
      <c r="AY286" s="45">
        <v>32</v>
      </c>
      <c r="AZ286" s="45">
        <v>4</v>
      </c>
      <c r="BA286" s="45">
        <v>16</v>
      </c>
      <c r="BB286" s="45">
        <v>1</v>
      </c>
      <c r="BC286" s="45">
        <v>1</v>
      </c>
      <c r="BD286" s="73">
        <v>16</v>
      </c>
      <c r="BE286" s="114">
        <v>8</v>
      </c>
      <c r="BF286" s="119"/>
      <c r="BG286" s="119"/>
    </row>
    <row r="287" spans="1:59" ht="84" customHeight="1" x14ac:dyDescent="0.35">
      <c r="A287" s="5" t="s">
        <v>2282</v>
      </c>
      <c r="B287" s="5" t="s">
        <v>1903</v>
      </c>
      <c r="C287" s="5" t="s">
        <v>23</v>
      </c>
      <c r="D287" s="5" t="s">
        <v>24</v>
      </c>
      <c r="E287" s="1" t="s">
        <v>325</v>
      </c>
      <c r="G287" s="4">
        <v>329.34717999999998</v>
      </c>
      <c r="H287" s="4">
        <v>329.34717999999998</v>
      </c>
      <c r="I287" t="s">
        <v>666</v>
      </c>
      <c r="J287" s="10" t="s">
        <v>1083</v>
      </c>
      <c r="K287" s="10" t="s">
        <v>1083</v>
      </c>
      <c r="L287" s="33">
        <v>67.144726899999995</v>
      </c>
      <c r="M287" s="33">
        <v>37.129129720000002</v>
      </c>
      <c r="N287" s="40">
        <f t="shared" si="165"/>
        <v>52.136928310000002</v>
      </c>
      <c r="O287" s="49">
        <f t="shared" si="166"/>
        <v>21.224232307341794</v>
      </c>
      <c r="Q287" s="56"/>
      <c r="U287" s="54">
        <v>100</v>
      </c>
      <c r="BF287" s="119"/>
      <c r="BG287" s="119"/>
    </row>
    <row r="288" spans="1:59" ht="84" customHeight="1" x14ac:dyDescent="0.35">
      <c r="A288" s="5" t="s">
        <v>2282</v>
      </c>
      <c r="B288" s="5" t="s">
        <v>1906</v>
      </c>
      <c r="C288" s="5" t="s">
        <v>25</v>
      </c>
      <c r="D288" s="5" t="s">
        <v>26</v>
      </c>
      <c r="E288" s="1" t="s">
        <v>326</v>
      </c>
      <c r="G288" s="4">
        <v>459.54345000000001</v>
      </c>
      <c r="H288" s="4">
        <v>459.54345000000001</v>
      </c>
      <c r="I288" t="s">
        <v>667</v>
      </c>
      <c r="J288" s="10" t="s">
        <v>1084</v>
      </c>
      <c r="K288" s="10" t="s">
        <v>1084</v>
      </c>
      <c r="L288" s="33">
        <v>89.663944549999997</v>
      </c>
      <c r="M288" s="33">
        <v>108.8117292</v>
      </c>
      <c r="N288" s="40">
        <f t="shared" si="165"/>
        <v>99.237836874999999</v>
      </c>
      <c r="O288" s="49">
        <f t="shared" si="166"/>
        <v>13.539528370714688</v>
      </c>
      <c r="Q288" s="56"/>
      <c r="U288" s="54">
        <v>100</v>
      </c>
      <c r="BF288" s="119"/>
      <c r="BG288" s="119"/>
    </row>
    <row r="289" spans="1:59" ht="84" customHeight="1" x14ac:dyDescent="0.35">
      <c r="A289" s="5" t="s">
        <v>2282</v>
      </c>
      <c r="B289" s="5" t="s">
        <v>1908</v>
      </c>
      <c r="C289" s="5" t="s">
        <v>289</v>
      </c>
      <c r="D289" s="5" t="s">
        <v>27</v>
      </c>
      <c r="E289" s="1" t="s">
        <v>325</v>
      </c>
      <c r="G289" s="4">
        <v>400.19898799999902</v>
      </c>
      <c r="H289" s="4">
        <v>400.19898799999902</v>
      </c>
      <c r="I289" t="s">
        <v>668</v>
      </c>
      <c r="J289" s="10" t="s">
        <v>1085</v>
      </c>
      <c r="K289" s="10" t="s">
        <v>1085</v>
      </c>
      <c r="L289" s="32">
        <v>4.3652183530000004</v>
      </c>
      <c r="M289" s="32">
        <v>13.82931299</v>
      </c>
      <c r="N289" s="39">
        <f t="shared" si="165"/>
        <v>9.0972656715000006</v>
      </c>
      <c r="O289" s="49">
        <f t="shared" si="166"/>
        <v>6.6921254956139364</v>
      </c>
      <c r="P289" s="53">
        <v>51.624986993167077</v>
      </c>
      <c r="Q289" s="54">
        <v>96.326870382574313</v>
      </c>
      <c r="R289" s="53">
        <v>105.0258402414068</v>
      </c>
      <c r="S289" s="54">
        <v>62.738025042488985</v>
      </c>
      <c r="T289" s="53">
        <v>98.532829246297396</v>
      </c>
      <c r="U289" s="54">
        <v>100</v>
      </c>
      <c r="V289" s="45">
        <v>26.7</v>
      </c>
      <c r="W289" s="45">
        <v>90.8</v>
      </c>
      <c r="X289" s="53">
        <v>87.331978597662157</v>
      </c>
      <c r="Y289" s="54">
        <v>101.64991890229125</v>
      </c>
      <c r="Z289" s="53">
        <v>100.44184268908816</v>
      </c>
      <c r="AA289" s="54">
        <v>92.030052760118579</v>
      </c>
      <c r="AB289" s="53">
        <v>103.7081228210817</v>
      </c>
      <c r="AD289" s="54">
        <v>63.3</v>
      </c>
      <c r="AE289" s="54">
        <v>100</v>
      </c>
      <c r="AF289" s="41">
        <f t="shared" ref="AF289:AK291" si="185">AVERAGE(P289,X289)</f>
        <v>69.478482795414621</v>
      </c>
      <c r="AG289" s="41">
        <f t="shared" si="185"/>
        <v>98.98839464243278</v>
      </c>
      <c r="AH289" s="41">
        <f t="shared" si="185"/>
        <v>102.73384146524748</v>
      </c>
      <c r="AI289" s="41">
        <f t="shared" si="185"/>
        <v>77.384038901303782</v>
      </c>
      <c r="AJ289" s="41">
        <f t="shared" si="185"/>
        <v>101.12047603368956</v>
      </c>
      <c r="AK289" s="41">
        <f t="shared" si="185"/>
        <v>100</v>
      </c>
      <c r="AL289" s="45">
        <f t="shared" ref="AL289:AQ291" si="186">STDEV(P289,X289)</f>
        <v>25.248655899309561</v>
      </c>
      <c r="AM289" s="45">
        <f t="shared" si="186"/>
        <v>3.7639637048768577</v>
      </c>
      <c r="AN289" s="45">
        <f t="shared" si="186"/>
        <v>3.2413757541870427</v>
      </c>
      <c r="AO289" s="45">
        <f t="shared" si="186"/>
        <v>20.712591433840199</v>
      </c>
      <c r="AP289" s="45">
        <f t="shared" si="186"/>
        <v>3.6594851813611511</v>
      </c>
      <c r="AQ289" s="45" t="e">
        <f t="shared" si="186"/>
        <v>#DIV/0!</v>
      </c>
      <c r="AR289" s="48">
        <f>AVERAGE(AL289:AP289)</f>
        <v>11.325214394714962</v>
      </c>
      <c r="AS289" s="48">
        <f>MEDIAN(AL289:AP289)</f>
        <v>3.7639637048768577</v>
      </c>
      <c r="AT289" s="114">
        <f>AVERAGE(V289,AD289)</f>
        <v>45</v>
      </c>
      <c r="AU289" s="114">
        <f>AVERAGE(W289,AE289)</f>
        <v>95.4</v>
      </c>
      <c r="AV289" s="48">
        <f t="shared" ref="AV289:AW291" si="187">STDEV(V289,AD289)</f>
        <v>25.880108191427635</v>
      </c>
      <c r="AW289" s="48">
        <f t="shared" si="187"/>
        <v>6.5053823869162386</v>
      </c>
      <c r="BF289" s="119"/>
      <c r="BG289" s="119"/>
    </row>
    <row r="290" spans="1:59" ht="84" customHeight="1" x14ac:dyDescent="0.35">
      <c r="A290" s="5" t="s">
        <v>2282</v>
      </c>
      <c r="B290" s="5" t="s">
        <v>1911</v>
      </c>
      <c r="C290" s="5" t="s">
        <v>28</v>
      </c>
      <c r="D290" s="5" t="s">
        <v>29</v>
      </c>
      <c r="E290" s="1" t="s">
        <v>338</v>
      </c>
      <c r="G290" s="4">
        <v>397.94092000000001</v>
      </c>
      <c r="H290" s="4">
        <v>397.94092000000001</v>
      </c>
      <c r="I290" t="s">
        <v>669</v>
      </c>
      <c r="J290" s="10" t="s">
        <v>1086</v>
      </c>
      <c r="K290" s="10" t="s">
        <v>1086</v>
      </c>
      <c r="L290" s="32">
        <v>2.8167456259999999</v>
      </c>
      <c r="M290" s="32">
        <v>2.8926643219999999</v>
      </c>
      <c r="N290" s="39">
        <f t="shared" si="165"/>
        <v>2.8547049739999997</v>
      </c>
      <c r="O290" s="49">
        <f t="shared" si="166"/>
        <v>5.3682624760440029E-2</v>
      </c>
      <c r="P290" s="58">
        <v>103.88602606850559</v>
      </c>
      <c r="Q290" s="59">
        <v>105.09851470142468</v>
      </c>
      <c r="R290" s="58">
        <v>115.28341921794483</v>
      </c>
      <c r="S290" s="60">
        <v>104.03152470445589</v>
      </c>
      <c r="T290" s="58">
        <v>115.38041830857834</v>
      </c>
      <c r="U290" s="54">
        <v>100</v>
      </c>
      <c r="V290" s="45">
        <v>65.8</v>
      </c>
      <c r="W290" s="45">
        <v>94.7</v>
      </c>
      <c r="X290" s="58">
        <v>57.784517342649302</v>
      </c>
      <c r="Y290" s="59">
        <v>110.30193677179111</v>
      </c>
      <c r="Z290" s="58">
        <v>95.514137090427482</v>
      </c>
      <c r="AA290" s="60">
        <v>92.519722824730806</v>
      </c>
      <c r="AB290" s="58">
        <v>104.2670403286178</v>
      </c>
      <c r="AD290" s="54">
        <v>32.799999999999997</v>
      </c>
      <c r="AE290" s="54">
        <v>89.9</v>
      </c>
      <c r="AF290" s="41">
        <f t="shared" si="185"/>
        <v>80.835271705577441</v>
      </c>
      <c r="AG290" s="41">
        <f t="shared" si="185"/>
        <v>107.70022573660789</v>
      </c>
      <c r="AH290" s="41">
        <f t="shared" si="185"/>
        <v>105.39877815418615</v>
      </c>
      <c r="AI290" s="41">
        <f t="shared" si="185"/>
        <v>98.275623764593348</v>
      </c>
      <c r="AJ290" s="41">
        <f t="shared" si="185"/>
        <v>109.82372931859807</v>
      </c>
      <c r="AK290" s="41">
        <f t="shared" si="185"/>
        <v>100</v>
      </c>
      <c r="AL290" s="45">
        <f t="shared" si="186"/>
        <v>32.598689442983805</v>
      </c>
      <c r="AM290" s="45">
        <f t="shared" si="186"/>
        <v>3.6793750313318467</v>
      </c>
      <c r="AN290" s="45">
        <f t="shared" si="186"/>
        <v>13.97899345155753</v>
      </c>
      <c r="AO290" s="45">
        <f t="shared" si="186"/>
        <v>8.140073172829652</v>
      </c>
      <c r="AP290" s="45">
        <f t="shared" si="186"/>
        <v>7.8583449315193574</v>
      </c>
      <c r="AQ290" s="45" t="e">
        <f t="shared" si="186"/>
        <v>#DIV/0!</v>
      </c>
      <c r="AR290" s="48">
        <f>AVERAGE(AL290:AP290)</f>
        <v>13.251095206044436</v>
      </c>
      <c r="AS290" s="48">
        <f>MEDIAN(AL290:AP290)</f>
        <v>8.140073172829652</v>
      </c>
      <c r="AT290" s="114">
        <f t="shared" ref="AT290:AT291" si="188">AVERAGE(V290,AD290)</f>
        <v>49.3</v>
      </c>
      <c r="AU290" s="114">
        <f t="shared" ref="AU290:AU291" si="189">AVERAGE(W290,AE290)</f>
        <v>92.300000000000011</v>
      </c>
      <c r="AV290" s="48">
        <f t="shared" si="187"/>
        <v>23.334523779156068</v>
      </c>
      <c r="AW290" s="48">
        <f t="shared" si="187"/>
        <v>3.3941125496954259</v>
      </c>
      <c r="BF290" s="119"/>
      <c r="BG290" s="119"/>
    </row>
    <row r="291" spans="1:59" ht="84" customHeight="1" x14ac:dyDescent="0.35">
      <c r="A291" s="5" t="s">
        <v>2282</v>
      </c>
      <c r="B291" s="5" t="s">
        <v>1914</v>
      </c>
      <c r="C291" s="5" t="s">
        <v>30</v>
      </c>
      <c r="D291" s="5" t="s">
        <v>31</v>
      </c>
      <c r="E291" s="1" t="s">
        <v>338</v>
      </c>
      <c r="G291" s="4">
        <v>476.18524000000002</v>
      </c>
      <c r="H291" s="4">
        <v>403.26524000000001</v>
      </c>
      <c r="I291" t="s">
        <v>594</v>
      </c>
      <c r="J291" s="10" t="s">
        <v>1087</v>
      </c>
      <c r="K291" s="10" t="s">
        <v>1087</v>
      </c>
      <c r="L291" s="32">
        <v>-1.1650413850000001</v>
      </c>
      <c r="M291" s="32">
        <v>-15.05770469</v>
      </c>
      <c r="N291" s="39">
        <f t="shared" si="165"/>
        <v>-8.1113730374999999</v>
      </c>
      <c r="O291" s="49">
        <f t="shared" si="166"/>
        <v>9.8235964317070135</v>
      </c>
      <c r="P291" s="53">
        <v>93.60412246135192</v>
      </c>
      <c r="Q291" s="53">
        <v>125.71082146104879</v>
      </c>
      <c r="R291" s="53">
        <v>111.98545013640498</v>
      </c>
      <c r="S291" s="53">
        <v>92.149136101849038</v>
      </c>
      <c r="T291" s="53">
        <v>105.29251288269172</v>
      </c>
      <c r="U291" s="54">
        <v>100</v>
      </c>
      <c r="V291" s="45">
        <v>59.1</v>
      </c>
      <c r="W291" s="45">
        <v>91.1</v>
      </c>
      <c r="X291" s="53">
        <v>114.95479586156594</v>
      </c>
      <c r="Y291" s="53">
        <v>92.33545117761102</v>
      </c>
      <c r="Z291" s="53">
        <v>96.251223678906669</v>
      </c>
      <c r="AA291" s="53">
        <v>119.56158703956083</v>
      </c>
      <c r="AB291" s="53">
        <v>94.915254237288167</v>
      </c>
      <c r="AD291" s="54">
        <v>64.2</v>
      </c>
      <c r="AE291" s="54">
        <v>85.9</v>
      </c>
      <c r="AF291" s="41">
        <f t="shared" si="185"/>
        <v>104.27945916145893</v>
      </c>
      <c r="AG291" s="41">
        <f t="shared" si="185"/>
        <v>109.02313631932991</v>
      </c>
      <c r="AH291" s="41">
        <f t="shared" si="185"/>
        <v>104.11833690765582</v>
      </c>
      <c r="AI291" s="41">
        <f t="shared" si="185"/>
        <v>105.85536157070493</v>
      </c>
      <c r="AJ291" s="41">
        <f t="shared" si="185"/>
        <v>100.10388355998995</v>
      </c>
      <c r="AK291" s="41">
        <f t="shared" si="185"/>
        <v>100</v>
      </c>
      <c r="AL291" s="45">
        <f t="shared" si="186"/>
        <v>15.097205944190573</v>
      </c>
      <c r="AM291" s="45">
        <f t="shared" si="186"/>
        <v>23.599950652030916</v>
      </c>
      <c r="AN291" s="45">
        <f t="shared" si="186"/>
        <v>11.125778224821843</v>
      </c>
      <c r="AO291" s="45">
        <f t="shared" si="186"/>
        <v>19.383529946999683</v>
      </c>
      <c r="AP291" s="45">
        <f t="shared" si="186"/>
        <v>7.3378299582915822</v>
      </c>
      <c r="AQ291" s="45" t="e">
        <f t="shared" si="186"/>
        <v>#DIV/0!</v>
      </c>
      <c r="AR291" s="48">
        <f>AVERAGE(AL291:AP291)</f>
        <v>15.30885894526692</v>
      </c>
      <c r="AS291" s="48">
        <f>MEDIAN(AL291:AP291)</f>
        <v>15.097205944190573</v>
      </c>
      <c r="AT291" s="114">
        <f t="shared" si="188"/>
        <v>61.650000000000006</v>
      </c>
      <c r="AU291" s="114">
        <f t="shared" si="189"/>
        <v>88.5</v>
      </c>
      <c r="AV291" s="48">
        <f t="shared" si="187"/>
        <v>3.6062445840513933</v>
      </c>
      <c r="AW291" s="48">
        <f t="shared" si="187"/>
        <v>3.676955262170039</v>
      </c>
      <c r="BF291" s="119"/>
      <c r="BG291" s="119"/>
    </row>
    <row r="292" spans="1:59" ht="84" customHeight="1" x14ac:dyDescent="0.35">
      <c r="A292" s="5" t="s">
        <v>2282</v>
      </c>
      <c r="B292" s="5" t="s">
        <v>1917</v>
      </c>
      <c r="C292" s="5" t="s">
        <v>32</v>
      </c>
      <c r="D292" s="5" t="s">
        <v>33</v>
      </c>
      <c r="E292" s="1" t="s">
        <v>325</v>
      </c>
      <c r="G292" s="4">
        <v>372.42799200000002</v>
      </c>
      <c r="H292" s="4">
        <v>372.42799200000002</v>
      </c>
      <c r="I292" t="s">
        <v>670</v>
      </c>
      <c r="J292" s="10" t="s">
        <v>1088</v>
      </c>
      <c r="K292" s="10" t="s">
        <v>1088</v>
      </c>
      <c r="L292" s="33">
        <v>73.869522739999994</v>
      </c>
      <c r="M292" s="33">
        <v>120.46163749999999</v>
      </c>
      <c r="N292" s="40">
        <f t="shared" si="165"/>
        <v>97.165580119999987</v>
      </c>
      <c r="O292" s="49">
        <f t="shared" si="166"/>
        <v>32.945600296617854</v>
      </c>
      <c r="Q292" s="56"/>
      <c r="U292" s="54">
        <v>100</v>
      </c>
      <c r="BF292" s="119"/>
      <c r="BG292" s="119"/>
    </row>
    <row r="293" spans="1:59" ht="84" customHeight="1" x14ac:dyDescent="0.35">
      <c r="A293" s="5" t="s">
        <v>2282</v>
      </c>
      <c r="B293" s="5" t="s">
        <v>1920</v>
      </c>
      <c r="C293" s="5" t="s">
        <v>290</v>
      </c>
      <c r="D293" s="5" t="s">
        <v>34</v>
      </c>
      <c r="E293" s="1" t="s">
        <v>325</v>
      </c>
      <c r="G293" s="4">
        <v>388.47499299999902</v>
      </c>
      <c r="H293" s="4">
        <v>388.47499299999902</v>
      </c>
      <c r="I293" t="s">
        <v>671</v>
      </c>
      <c r="J293" s="10" t="s">
        <v>1089</v>
      </c>
      <c r="K293" s="10" t="s">
        <v>1089</v>
      </c>
      <c r="L293" s="33">
        <v>51.394547160000002</v>
      </c>
      <c r="M293" s="33">
        <v>61.498835999999997</v>
      </c>
      <c r="N293" s="40">
        <f t="shared" si="165"/>
        <v>56.44669158</v>
      </c>
      <c r="O293" s="49">
        <f t="shared" si="166"/>
        <v>7.1448111578315512</v>
      </c>
      <c r="Q293" s="56"/>
      <c r="U293" s="54">
        <v>100</v>
      </c>
      <c r="BF293" s="119"/>
      <c r="BG293" s="119"/>
    </row>
    <row r="294" spans="1:59" ht="84" customHeight="1" x14ac:dyDescent="0.35">
      <c r="A294" s="5" t="s">
        <v>2282</v>
      </c>
      <c r="B294" s="5" t="s">
        <v>1922</v>
      </c>
      <c r="C294" s="5" t="s">
        <v>35</v>
      </c>
      <c r="D294" s="5" t="s">
        <v>36</v>
      </c>
      <c r="E294" s="1" t="s">
        <v>325</v>
      </c>
      <c r="G294" s="4">
        <v>358.72899100000001</v>
      </c>
      <c r="H294" s="4">
        <v>358.72899100000001</v>
      </c>
      <c r="I294" t="s">
        <v>672</v>
      </c>
      <c r="J294" s="10" t="s">
        <v>1090</v>
      </c>
      <c r="K294" s="10" t="s">
        <v>1090</v>
      </c>
      <c r="L294" s="33">
        <v>58.517521709999997</v>
      </c>
      <c r="M294" s="33">
        <v>106.19644359999999</v>
      </c>
      <c r="N294" s="40">
        <f t="shared" si="165"/>
        <v>82.356982654999996</v>
      </c>
      <c r="O294" s="49">
        <f t="shared" si="166"/>
        <v>33.714088988082715</v>
      </c>
      <c r="Q294" s="56"/>
      <c r="U294" s="54">
        <v>100</v>
      </c>
      <c r="BF294" s="119"/>
      <c r="BG294" s="119"/>
    </row>
    <row r="295" spans="1:59" ht="84" customHeight="1" x14ac:dyDescent="0.35">
      <c r="A295" s="5" t="s">
        <v>2282</v>
      </c>
      <c r="B295" s="5" t="s">
        <v>1925</v>
      </c>
      <c r="C295" s="5" t="s">
        <v>291</v>
      </c>
      <c r="D295" s="5" t="s">
        <v>37</v>
      </c>
      <c r="E295" s="1" t="s">
        <v>325</v>
      </c>
      <c r="G295" s="4">
        <v>453.850989999999</v>
      </c>
      <c r="H295" s="4">
        <v>417.39098999999902</v>
      </c>
      <c r="I295" t="s">
        <v>673</v>
      </c>
      <c r="J295" s="10" t="s">
        <v>1091</v>
      </c>
      <c r="K295" s="10" t="s">
        <v>1091</v>
      </c>
      <c r="L295" s="32">
        <v>3.0821980940000002</v>
      </c>
      <c r="M295" s="32">
        <v>-10.302640050000001</v>
      </c>
      <c r="N295" s="39">
        <f t="shared" si="165"/>
        <v>-3.6102209780000001</v>
      </c>
      <c r="O295" s="49">
        <f t="shared" si="166"/>
        <v>9.4645098167067641</v>
      </c>
      <c r="P295" s="53">
        <v>59.363443467717481</v>
      </c>
      <c r="Q295" s="53">
        <v>107.76598969384661</v>
      </c>
      <c r="R295" s="53">
        <v>83.758714762049095</v>
      </c>
      <c r="S295" s="53">
        <v>75.222794786298891</v>
      </c>
      <c r="T295" s="53">
        <v>105.63200969990905</v>
      </c>
      <c r="U295" s="54">
        <v>100</v>
      </c>
      <c r="V295" s="45">
        <v>34.799999999999997</v>
      </c>
      <c r="W295" s="45">
        <v>90.5</v>
      </c>
      <c r="X295" s="53">
        <v>67.550914639998481</v>
      </c>
      <c r="Y295" s="53">
        <v>99.798452885962746</v>
      </c>
      <c r="Z295" s="53">
        <v>93.302877324989936</v>
      </c>
      <c r="AA295" s="53">
        <v>89.80171602971383</v>
      </c>
      <c r="AB295" s="53">
        <v>97.218649826285599</v>
      </c>
      <c r="AD295" s="54">
        <v>41</v>
      </c>
      <c r="AE295" s="54">
        <v>80.2</v>
      </c>
      <c r="AF295" s="41">
        <f t="shared" ref="AF295:AK295" si="190">AVERAGE(P295,X295)</f>
        <v>63.457179053857985</v>
      </c>
      <c r="AG295" s="41">
        <f t="shared" si="190"/>
        <v>103.78222128990467</v>
      </c>
      <c r="AH295" s="41">
        <f t="shared" si="190"/>
        <v>88.530796043519516</v>
      </c>
      <c r="AI295" s="41">
        <f t="shared" si="190"/>
        <v>82.512255408006354</v>
      </c>
      <c r="AJ295" s="41">
        <f t="shared" si="190"/>
        <v>101.42532976309732</v>
      </c>
      <c r="AK295" s="41">
        <f t="shared" si="190"/>
        <v>100</v>
      </c>
      <c r="AL295" s="45">
        <f t="shared" ref="AL295:AQ295" si="191">STDEV(P295,X295)</f>
        <v>5.7894163866892674</v>
      </c>
      <c r="AM295" s="45">
        <f t="shared" si="191"/>
        <v>5.6338993062080958</v>
      </c>
      <c r="AN295" s="45">
        <f t="shared" si="191"/>
        <v>6.7487420690022475</v>
      </c>
      <c r="AO295" s="45">
        <f t="shared" si="191"/>
        <v>10.308854073603316</v>
      </c>
      <c r="AP295" s="45">
        <f t="shared" si="191"/>
        <v>5.949143819201935</v>
      </c>
      <c r="AQ295" s="45" t="e">
        <f t="shared" si="191"/>
        <v>#DIV/0!</v>
      </c>
      <c r="AR295" s="48">
        <f>AVERAGE(AL295:AP295)</f>
        <v>6.8860111309409717</v>
      </c>
      <c r="AS295" s="48">
        <f>MEDIAN(AL295:AP295)</f>
        <v>5.949143819201935</v>
      </c>
      <c r="AT295" s="114">
        <f>AVERAGE(V295,AD295)</f>
        <v>37.9</v>
      </c>
      <c r="AU295" s="114">
        <f>AVERAGE(W295,AE295)</f>
        <v>85.35</v>
      </c>
      <c r="AV295" s="48">
        <f>STDEV(V295,AD295)</f>
        <v>4.3840620433565967</v>
      </c>
      <c r="AW295" s="48">
        <f>STDEV(W295,AE295)</f>
        <v>7.2831998462214376</v>
      </c>
      <c r="BF295" s="119"/>
      <c r="BG295" s="119"/>
    </row>
    <row r="296" spans="1:59" ht="84" customHeight="1" x14ac:dyDescent="0.35">
      <c r="A296" s="5" t="s">
        <v>2282</v>
      </c>
      <c r="B296" s="5" t="s">
        <v>1928</v>
      </c>
      <c r="C296" s="5" t="s">
        <v>292</v>
      </c>
      <c r="D296" s="5" t="s">
        <v>38</v>
      </c>
      <c r="E296" s="1" t="s">
        <v>325</v>
      </c>
      <c r="G296" s="4">
        <v>315.33599400000003</v>
      </c>
      <c r="H296" s="4">
        <v>315.33599400000003</v>
      </c>
      <c r="I296" t="s">
        <v>674</v>
      </c>
      <c r="J296" s="10" t="s">
        <v>1092</v>
      </c>
      <c r="K296" s="10" t="s">
        <v>1092</v>
      </c>
      <c r="L296" s="33">
        <v>83.160359099999994</v>
      </c>
      <c r="M296" s="33">
        <v>45.925999310000002</v>
      </c>
      <c r="N296" s="40">
        <f t="shared" si="165"/>
        <v>64.543179205000001</v>
      </c>
      <c r="O296" s="49">
        <f t="shared" si="166"/>
        <v>26.32866830064869</v>
      </c>
      <c r="Q296" s="56"/>
      <c r="U296" s="54">
        <v>100</v>
      </c>
      <c r="BF296" s="119"/>
      <c r="BG296" s="119"/>
    </row>
    <row r="297" spans="1:59" ht="84" customHeight="1" x14ac:dyDescent="0.35">
      <c r="A297" s="5" t="s">
        <v>2282</v>
      </c>
      <c r="B297" s="5" t="s">
        <v>1931</v>
      </c>
      <c r="C297" s="5" t="s">
        <v>293</v>
      </c>
      <c r="D297" s="5" t="s">
        <v>39</v>
      </c>
      <c r="E297" s="1" t="s">
        <v>325</v>
      </c>
      <c r="G297" s="4">
        <v>324.38399399999901</v>
      </c>
      <c r="H297" s="4">
        <v>324.38399399999901</v>
      </c>
      <c r="I297" t="s">
        <v>675</v>
      </c>
      <c r="J297" s="10" t="s">
        <v>1093</v>
      </c>
      <c r="K297" s="10" t="s">
        <v>1093</v>
      </c>
      <c r="L297" s="32">
        <v>2.1531144580000001</v>
      </c>
      <c r="M297" s="32">
        <v>-1.743523701</v>
      </c>
      <c r="N297" s="39">
        <f t="shared" si="165"/>
        <v>0.20479537850000007</v>
      </c>
      <c r="O297" s="49">
        <f t="shared" si="166"/>
        <v>2.7553392660591642</v>
      </c>
      <c r="P297" s="53">
        <v>109.70597150651713</v>
      </c>
      <c r="Q297" s="53">
        <v>93.798120642618983</v>
      </c>
      <c r="R297" s="53">
        <v>107.47499242194604</v>
      </c>
      <c r="S297" s="53">
        <v>87.978175204607453</v>
      </c>
      <c r="T297" s="53">
        <v>87.541679296756598</v>
      </c>
      <c r="U297" s="54">
        <v>100</v>
      </c>
      <c r="V297" s="45">
        <v>68.099999999999994</v>
      </c>
      <c r="W297" s="45">
        <v>94.6</v>
      </c>
      <c r="X297" s="53">
        <v>92.381519089390963</v>
      </c>
      <c r="Y297" s="53">
        <v>96.757970708486113</v>
      </c>
      <c r="Z297" s="53">
        <v>88.143271205635671</v>
      </c>
      <c r="AA297" s="53">
        <v>104.22097241683785</v>
      </c>
      <c r="AB297" s="53">
        <v>89.341036911914358</v>
      </c>
      <c r="AD297" s="54">
        <v>59.8</v>
      </c>
      <c r="AE297" s="54">
        <v>90.8</v>
      </c>
      <c r="AF297" s="41">
        <f t="shared" ref="AF297:AK297" si="192">AVERAGE(P297,X297)</f>
        <v>101.04374529795405</v>
      </c>
      <c r="AG297" s="41">
        <f t="shared" si="192"/>
        <v>95.278045675552548</v>
      </c>
      <c r="AH297" s="41">
        <f t="shared" si="192"/>
        <v>97.809131813790856</v>
      </c>
      <c r="AI297" s="41">
        <f t="shared" si="192"/>
        <v>96.09957381072266</v>
      </c>
      <c r="AJ297" s="41">
        <f t="shared" si="192"/>
        <v>88.441358104335478</v>
      </c>
      <c r="AK297" s="41">
        <f t="shared" si="192"/>
        <v>100</v>
      </c>
      <c r="AL297" s="45">
        <f t="shared" ref="AL297:AQ297" si="193">STDEV(P297,X297)</f>
        <v>12.250237784493587</v>
      </c>
      <c r="AM297" s="45">
        <f t="shared" si="193"/>
        <v>2.0929300528700967</v>
      </c>
      <c r="AN297" s="45">
        <f t="shared" si="193"/>
        <v>13.669591164060916</v>
      </c>
      <c r="AO297" s="45">
        <f t="shared" si="193"/>
        <v>11.485392054206065</v>
      </c>
      <c r="AP297" s="45">
        <f t="shared" si="193"/>
        <v>1.2723379714577061</v>
      </c>
      <c r="AQ297" s="45" t="e">
        <f t="shared" si="193"/>
        <v>#DIV/0!</v>
      </c>
      <c r="AR297" s="48">
        <f>AVERAGE(AL297:AP297)</f>
        <v>8.154097805417674</v>
      </c>
      <c r="AS297" s="48">
        <f>MEDIAN(AL297:AP297)</f>
        <v>11.485392054206065</v>
      </c>
      <c r="AT297" s="114">
        <f>AVERAGE(V297,AD297)</f>
        <v>63.949999999999996</v>
      </c>
      <c r="AU297" s="114">
        <f>AVERAGE(W297,AE297)</f>
        <v>92.699999999999989</v>
      </c>
      <c r="AV297" s="48">
        <f>STDEV(V297,AD297)</f>
        <v>5.8689862838483426</v>
      </c>
      <c r="AW297" s="48">
        <f>STDEV(W297,AE297)</f>
        <v>2.6870057685088784</v>
      </c>
      <c r="BF297" s="119"/>
      <c r="BG297" s="119"/>
    </row>
    <row r="298" spans="1:59" ht="84" customHeight="1" x14ac:dyDescent="0.35">
      <c r="A298" s="5" t="s">
        <v>2282</v>
      </c>
      <c r="B298" s="5" t="s">
        <v>1934</v>
      </c>
      <c r="C298" s="5" t="s">
        <v>294</v>
      </c>
      <c r="D298" s="5" t="s">
        <v>40</v>
      </c>
      <c r="E298" s="1" t="s">
        <v>325</v>
      </c>
      <c r="G298" s="4">
        <v>424.57099199999902</v>
      </c>
      <c r="H298" s="4">
        <v>424.57099199999902</v>
      </c>
      <c r="I298" t="s">
        <v>676</v>
      </c>
      <c r="J298" s="10" t="s">
        <v>1094</v>
      </c>
      <c r="K298" s="10" t="s">
        <v>1094</v>
      </c>
      <c r="L298" s="33">
        <v>61.172046379999998</v>
      </c>
      <c r="M298" s="33">
        <v>67.918173260000003</v>
      </c>
      <c r="N298" s="40">
        <f t="shared" si="165"/>
        <v>64.545109819999993</v>
      </c>
      <c r="O298" s="49">
        <f t="shared" si="166"/>
        <v>4.770232063592851</v>
      </c>
      <c r="Q298" s="56"/>
      <c r="U298" s="54">
        <v>100</v>
      </c>
      <c r="BF298" s="119"/>
      <c r="BG298" s="119"/>
    </row>
    <row r="299" spans="1:59" ht="84" customHeight="1" x14ac:dyDescent="0.35">
      <c r="A299" s="5" t="s">
        <v>2282</v>
      </c>
      <c r="B299" s="5" t="s">
        <v>1937</v>
      </c>
      <c r="C299" s="5" t="s">
        <v>41</v>
      </c>
      <c r="D299" s="5" t="s">
        <v>42</v>
      </c>
      <c r="E299" s="1" t="s">
        <v>339</v>
      </c>
      <c r="G299" s="4">
        <v>489.62414000000001</v>
      </c>
      <c r="H299" s="4">
        <v>489.62414000000001</v>
      </c>
      <c r="I299" t="s">
        <v>677</v>
      </c>
      <c r="J299" s="10" t="s">
        <v>1095</v>
      </c>
      <c r="K299" s="10" t="s">
        <v>1095</v>
      </c>
      <c r="L299" s="33">
        <v>70.86106144</v>
      </c>
      <c r="M299" s="33">
        <v>172.52959530000001</v>
      </c>
      <c r="N299" s="40">
        <f t="shared" si="165"/>
        <v>121.69532837</v>
      </c>
      <c r="O299" s="49">
        <f t="shared" si="166"/>
        <v>71.890509725700156</v>
      </c>
      <c r="Q299" s="56"/>
      <c r="U299" s="54">
        <v>100</v>
      </c>
      <c r="BF299" s="119"/>
      <c r="BG299" s="119"/>
    </row>
    <row r="300" spans="1:59" ht="84" customHeight="1" x14ac:dyDescent="0.35">
      <c r="A300" s="5" t="s">
        <v>2282</v>
      </c>
      <c r="B300" s="5" t="s">
        <v>1940</v>
      </c>
      <c r="C300" s="5" t="s">
        <v>43</v>
      </c>
      <c r="D300" s="5" t="s">
        <v>44</v>
      </c>
      <c r="E300" s="1" t="s">
        <v>338</v>
      </c>
      <c r="G300" s="4">
        <v>469.44555000000003</v>
      </c>
      <c r="H300" s="4">
        <v>469.44555000000003</v>
      </c>
      <c r="I300" t="s">
        <v>678</v>
      </c>
      <c r="J300" s="10" t="s">
        <v>1096</v>
      </c>
      <c r="K300" s="10" t="s">
        <v>1096</v>
      </c>
      <c r="L300" s="33">
        <v>83.204601179999997</v>
      </c>
      <c r="M300" s="33">
        <v>162.18732969999999</v>
      </c>
      <c r="N300" s="40">
        <f t="shared" si="165"/>
        <v>122.69596543999999</v>
      </c>
      <c r="O300" s="49">
        <f t="shared" si="166"/>
        <v>55.849222933108138</v>
      </c>
      <c r="Q300" s="56"/>
      <c r="U300" s="54">
        <v>100</v>
      </c>
      <c r="BF300" s="119"/>
      <c r="BG300" s="119"/>
    </row>
    <row r="301" spans="1:59" ht="84" customHeight="1" x14ac:dyDescent="0.35">
      <c r="A301" s="5" t="s">
        <v>2282</v>
      </c>
      <c r="B301" s="5" t="s">
        <v>1943</v>
      </c>
      <c r="C301" s="5" t="s">
        <v>45</v>
      </c>
      <c r="D301" s="5" t="s">
        <v>46</v>
      </c>
      <c r="E301" s="1" t="s">
        <v>338</v>
      </c>
      <c r="G301" s="4">
        <v>477.47172799999998</v>
      </c>
      <c r="H301" s="4">
        <v>387.43772999999999</v>
      </c>
      <c r="I301" t="s">
        <v>554</v>
      </c>
      <c r="J301" s="10" t="s">
        <v>1097</v>
      </c>
      <c r="K301" s="10" t="s">
        <v>1097</v>
      </c>
      <c r="L301" s="33">
        <v>67.498663519999994</v>
      </c>
      <c r="M301" s="33">
        <v>264.54009610000003</v>
      </c>
      <c r="N301" s="40">
        <f t="shared" si="165"/>
        <v>166.01937981</v>
      </c>
      <c r="O301" s="49">
        <f t="shared" si="166"/>
        <v>139.32933315202993</v>
      </c>
      <c r="Q301" s="56"/>
      <c r="U301" s="54">
        <v>100</v>
      </c>
      <c r="BF301" s="119"/>
      <c r="BG301" s="119"/>
    </row>
    <row r="302" spans="1:59" ht="84" customHeight="1" x14ac:dyDescent="0.35">
      <c r="A302" s="5" t="s">
        <v>2282</v>
      </c>
      <c r="B302" s="5" t="s">
        <v>1946</v>
      </c>
      <c r="C302" s="5" t="s">
        <v>47</v>
      </c>
      <c r="D302" s="5" t="s">
        <v>48</v>
      </c>
      <c r="E302" s="1" t="s">
        <v>329</v>
      </c>
      <c r="G302" s="4">
        <v>534.50924999999995</v>
      </c>
      <c r="H302" s="4">
        <v>534.50924999999995</v>
      </c>
      <c r="I302" t="s">
        <v>679</v>
      </c>
      <c r="J302" s="10" t="s">
        <v>1098</v>
      </c>
      <c r="K302" s="10" t="s">
        <v>1098</v>
      </c>
      <c r="L302" s="32">
        <v>4.8076391320000003</v>
      </c>
      <c r="M302" s="32">
        <v>-4.9531923320000004</v>
      </c>
      <c r="N302" s="39">
        <f t="shared" si="165"/>
        <v>-7.277660000000008E-2</v>
      </c>
      <c r="O302" s="49">
        <f t="shared" si="166"/>
        <v>6.9019501182134171</v>
      </c>
      <c r="P302" s="53">
        <v>44.377083964837823</v>
      </c>
      <c r="Q302" s="53">
        <v>100.53955744164898</v>
      </c>
      <c r="R302" s="53">
        <v>82.109730221279179</v>
      </c>
      <c r="S302" s="53">
        <v>97.581085177326457</v>
      </c>
      <c r="T302" s="53">
        <v>106.16550469839345</v>
      </c>
      <c r="U302" s="54">
        <v>100</v>
      </c>
      <c r="V302" s="45">
        <v>20.5</v>
      </c>
      <c r="W302" s="45">
        <v>89.4</v>
      </c>
      <c r="X302" s="53">
        <v>55.388985930091962</v>
      </c>
      <c r="Y302" s="53">
        <v>83.858955410100407</v>
      </c>
      <c r="Z302" s="53">
        <v>91.690500412691733</v>
      </c>
      <c r="AA302" s="53">
        <v>101.77937309250056</v>
      </c>
      <c r="AB302" s="53">
        <v>83.720751674760578</v>
      </c>
      <c r="AD302" s="54">
        <v>30.9</v>
      </c>
      <c r="AE302" s="54">
        <v>81.099999999999994</v>
      </c>
      <c r="AF302" s="41">
        <f t="shared" ref="AF302:AK302" si="194">AVERAGE(P302,X302)</f>
        <v>49.883034947464893</v>
      </c>
      <c r="AG302" s="41">
        <f t="shared" si="194"/>
        <v>92.199256425874694</v>
      </c>
      <c r="AH302" s="41">
        <f t="shared" si="194"/>
        <v>86.900115316985449</v>
      </c>
      <c r="AI302" s="41">
        <f t="shared" si="194"/>
        <v>99.680229134913503</v>
      </c>
      <c r="AJ302" s="41">
        <f t="shared" si="194"/>
        <v>94.943128186577013</v>
      </c>
      <c r="AK302" s="41">
        <f t="shared" si="194"/>
        <v>100</v>
      </c>
      <c r="AL302" s="45">
        <f t="shared" ref="AL302:AQ302" si="195">STDEV(P302,X302)</f>
        <v>7.7865905533926645</v>
      </c>
      <c r="AM302" s="45">
        <f t="shared" si="195"/>
        <v>11.794966810782096</v>
      </c>
      <c r="AN302" s="45">
        <f t="shared" si="195"/>
        <v>6.7746275713377537</v>
      </c>
      <c r="AO302" s="45">
        <f t="shared" si="195"/>
        <v>2.9686378541931435</v>
      </c>
      <c r="AP302" s="45">
        <f t="shared" si="195"/>
        <v>15.87083706506805</v>
      </c>
      <c r="AQ302" s="45" t="e">
        <f t="shared" si="195"/>
        <v>#DIV/0!</v>
      </c>
      <c r="AR302" s="48">
        <f>AVERAGE(AL302:AP302)</f>
        <v>9.0391319709547417</v>
      </c>
      <c r="AS302" s="48">
        <f>MEDIAN(AL302:AP302)</f>
        <v>7.7865905533926645</v>
      </c>
      <c r="AT302" s="114">
        <f>AVERAGE(V302,AD302)</f>
        <v>25.7</v>
      </c>
      <c r="AU302" s="114">
        <f>AVERAGE(W302,AE302)</f>
        <v>85.25</v>
      </c>
      <c r="AV302" s="48">
        <f>STDEV(V302,AD302)</f>
        <v>7.3539105243400895</v>
      </c>
      <c r="AW302" s="48">
        <f>STDEV(W302,AE302)</f>
        <v>5.8689862838483524</v>
      </c>
      <c r="BF302" s="119"/>
      <c r="BG302" s="119"/>
    </row>
    <row r="303" spans="1:59" ht="84" customHeight="1" x14ac:dyDescent="0.35">
      <c r="A303" s="5" t="s">
        <v>2282</v>
      </c>
      <c r="B303" s="5" t="s">
        <v>1949</v>
      </c>
      <c r="C303" s="5" t="s">
        <v>49</v>
      </c>
      <c r="D303" s="5" t="s">
        <v>50</v>
      </c>
      <c r="E303" s="1" t="s">
        <v>325</v>
      </c>
      <c r="G303" s="4">
        <v>321.82599299999902</v>
      </c>
      <c r="H303" s="4">
        <v>321.82599299999902</v>
      </c>
      <c r="I303" t="s">
        <v>680</v>
      </c>
      <c r="J303" s="10" t="s">
        <v>1099</v>
      </c>
      <c r="K303" s="10" t="s">
        <v>1099</v>
      </c>
      <c r="L303" s="33">
        <v>85.151252600000007</v>
      </c>
      <c r="M303" s="33">
        <v>-2.1001535489999998</v>
      </c>
      <c r="N303" s="40">
        <f t="shared" si="165"/>
        <v>41.525549525500004</v>
      </c>
      <c r="O303" s="49">
        <f t="shared" si="166"/>
        <v>61.696060956019537</v>
      </c>
      <c r="Q303" s="56"/>
      <c r="U303" s="54">
        <v>100</v>
      </c>
      <c r="BF303" s="119"/>
      <c r="BG303" s="119"/>
    </row>
    <row r="304" spans="1:59" ht="84" customHeight="1" x14ac:dyDescent="0.35">
      <c r="A304" s="5" t="s">
        <v>2282</v>
      </c>
      <c r="B304" s="5" t="s">
        <v>1952</v>
      </c>
      <c r="C304" s="5" t="s">
        <v>295</v>
      </c>
      <c r="D304" s="5" t="s">
        <v>51</v>
      </c>
      <c r="E304" s="1" t="s">
        <v>325</v>
      </c>
      <c r="G304" s="4">
        <v>379.44099</v>
      </c>
      <c r="H304" s="4">
        <v>379.44099</v>
      </c>
      <c r="I304" t="s">
        <v>681</v>
      </c>
      <c r="J304" s="10" t="s">
        <v>1100</v>
      </c>
      <c r="K304" s="10" t="s">
        <v>1100</v>
      </c>
      <c r="L304" s="33">
        <v>42.413405349999998</v>
      </c>
      <c r="M304" s="33">
        <v>32.374065080000001</v>
      </c>
      <c r="N304" s="40">
        <f t="shared" si="165"/>
        <v>37.393735215</v>
      </c>
      <c r="O304" s="49">
        <f t="shared" si="166"/>
        <v>7.0988855835561733</v>
      </c>
      <c r="Q304" s="56"/>
      <c r="U304" s="54">
        <v>100</v>
      </c>
      <c r="BF304" s="119"/>
      <c r="BG304" s="119"/>
    </row>
    <row r="305" spans="1:79" ht="84" customHeight="1" x14ac:dyDescent="0.35">
      <c r="A305" s="5" t="s">
        <v>2282</v>
      </c>
      <c r="B305" s="5" t="s">
        <v>1955</v>
      </c>
      <c r="C305" s="5" t="s">
        <v>296</v>
      </c>
      <c r="D305" s="5" t="s">
        <v>52</v>
      </c>
      <c r="E305" s="1" t="s">
        <v>325</v>
      </c>
      <c r="G305" s="4">
        <v>391.430992</v>
      </c>
      <c r="H305" s="4">
        <v>391.430992</v>
      </c>
      <c r="I305" t="s">
        <v>682</v>
      </c>
      <c r="J305" s="10" t="s">
        <v>1101</v>
      </c>
      <c r="K305" s="10" t="s">
        <v>1101</v>
      </c>
      <c r="L305" s="33">
        <v>87.628808969999994</v>
      </c>
      <c r="M305" s="33">
        <v>226.6184556</v>
      </c>
      <c r="N305" s="40">
        <f t="shared" si="165"/>
        <v>157.12363228499999</v>
      </c>
      <c r="O305" s="49">
        <f t="shared" si="166"/>
        <v>98.280521646795037</v>
      </c>
      <c r="Q305" s="56"/>
      <c r="U305" s="54">
        <v>100</v>
      </c>
      <c r="BF305" s="119"/>
      <c r="BG305" s="119"/>
    </row>
    <row r="306" spans="1:79" ht="84" customHeight="1" x14ac:dyDescent="0.35">
      <c r="A306" s="5" t="s">
        <v>2282</v>
      </c>
      <c r="B306" s="5" t="s">
        <v>1958</v>
      </c>
      <c r="C306" s="5" t="s">
        <v>53</v>
      </c>
      <c r="D306" s="5" t="s">
        <v>54</v>
      </c>
      <c r="E306" s="1" t="s">
        <v>325</v>
      </c>
      <c r="G306" s="4">
        <v>315.79401999999999</v>
      </c>
      <c r="H306" s="4">
        <v>315.79401999999999</v>
      </c>
      <c r="I306" t="s">
        <v>683</v>
      </c>
      <c r="J306" s="10" t="s">
        <v>1102</v>
      </c>
      <c r="K306" s="10" t="s">
        <v>1102</v>
      </c>
      <c r="L306" s="32">
        <v>3.2149243279999999</v>
      </c>
      <c r="M306" s="32">
        <v>4.9135667940000003</v>
      </c>
      <c r="N306" s="39">
        <f t="shared" si="165"/>
        <v>4.0642455609999999</v>
      </c>
      <c r="O306" s="49">
        <f t="shared" si="166"/>
        <v>1.201121606520041</v>
      </c>
      <c r="P306" s="57">
        <v>-1.3094877235525915</v>
      </c>
      <c r="Q306" s="53">
        <v>116.25341012428009</v>
      </c>
      <c r="R306" s="53">
        <v>112.03394968172174</v>
      </c>
      <c r="S306" s="53">
        <v>106.69899969687783</v>
      </c>
      <c r="T306" s="53">
        <v>100.73355562291604</v>
      </c>
      <c r="U306" s="54">
        <v>100</v>
      </c>
      <c r="V306" s="45">
        <v>11.9</v>
      </c>
      <c r="W306" s="45">
        <v>19.3</v>
      </c>
      <c r="X306" s="65">
        <v>21.114459565809938</v>
      </c>
      <c r="Y306" s="53">
        <v>90.124191412173474</v>
      </c>
      <c r="Z306" s="53">
        <v>80.219590379484458</v>
      </c>
      <c r="AA306" s="53">
        <v>79.482503791005271</v>
      </c>
      <c r="AB306" s="53">
        <v>90.21632723573336</v>
      </c>
      <c r="AD306" s="54">
        <v>12.5</v>
      </c>
      <c r="AE306" s="54">
        <v>56.7</v>
      </c>
      <c r="AF306" s="41">
        <f t="shared" ref="AF306:AK306" si="196">AVERAGE(P306,X306)</f>
        <v>9.9024859211286724</v>
      </c>
      <c r="AG306" s="41">
        <f t="shared" si="196"/>
        <v>103.18880076822678</v>
      </c>
      <c r="AH306" s="41">
        <f t="shared" si="196"/>
        <v>96.126770030603097</v>
      </c>
      <c r="AI306" s="41">
        <f t="shared" si="196"/>
        <v>93.090751743941553</v>
      </c>
      <c r="AJ306" s="41">
        <f t="shared" si="196"/>
        <v>95.474941429324701</v>
      </c>
      <c r="AK306" s="41">
        <f t="shared" si="196"/>
        <v>100</v>
      </c>
      <c r="AL306" s="45">
        <f t="shared" ref="AL306:AQ306" si="197">STDEV(P306,X306)</f>
        <v>15.856125189277947</v>
      </c>
      <c r="AM306" s="45">
        <f t="shared" si="197"/>
        <v>18.476147738437025</v>
      </c>
      <c r="AN306" s="45">
        <f t="shared" si="197"/>
        <v>22.496149201717298</v>
      </c>
      <c r="AO306" s="45">
        <f t="shared" si="197"/>
        <v>19.244968815178439</v>
      </c>
      <c r="AP306" s="45">
        <f t="shared" si="197"/>
        <v>7.4368035118645324</v>
      </c>
      <c r="AQ306" s="45" t="e">
        <f t="shared" si="197"/>
        <v>#DIV/0!</v>
      </c>
      <c r="AR306" s="48">
        <f>AVERAGE(AL306:AP306)</f>
        <v>16.702038891295047</v>
      </c>
      <c r="AS306" s="48">
        <f>MEDIAN(AL306:AP306)</f>
        <v>18.476147738437025</v>
      </c>
      <c r="AT306" s="114">
        <f>AVERAGE(V306,AD306)</f>
        <v>12.2</v>
      </c>
      <c r="AU306" s="114">
        <f>AVERAGE(W306,AE306)</f>
        <v>38</v>
      </c>
      <c r="AV306" s="48">
        <f>STDEV(V306,AD306)</f>
        <v>0.42426406871192823</v>
      </c>
      <c r="AW306" s="48">
        <f>STDEV(W306,AE306)</f>
        <v>26.445793616376879</v>
      </c>
      <c r="BF306" s="119"/>
      <c r="BG306" s="119"/>
    </row>
    <row r="307" spans="1:79" ht="84" customHeight="1" x14ac:dyDescent="0.35">
      <c r="A307" s="5" t="s">
        <v>2282</v>
      </c>
      <c r="B307" s="5" t="s">
        <v>1961</v>
      </c>
      <c r="C307" s="5" t="s">
        <v>297</v>
      </c>
      <c r="D307" s="5" t="s">
        <v>55</v>
      </c>
      <c r="E307" s="1" t="s">
        <v>325</v>
      </c>
      <c r="G307" s="4">
        <v>366.89599199999901</v>
      </c>
      <c r="H307" s="4">
        <v>366.89599199999901</v>
      </c>
      <c r="I307" t="s">
        <v>684</v>
      </c>
      <c r="J307" s="10" t="s">
        <v>1103</v>
      </c>
      <c r="K307" s="10" t="s">
        <v>1103</v>
      </c>
      <c r="L307" s="33">
        <v>103.95413569999999</v>
      </c>
      <c r="M307" s="33">
        <v>125.6922086</v>
      </c>
      <c r="N307" s="40">
        <f t="shared" si="165"/>
        <v>114.82317215</v>
      </c>
      <c r="O307" s="49">
        <f t="shared" si="166"/>
        <v>15.371138757517523</v>
      </c>
      <c r="Q307" s="56"/>
      <c r="U307" s="54">
        <v>100</v>
      </c>
      <c r="BF307" s="119"/>
      <c r="BG307" s="119"/>
    </row>
    <row r="308" spans="1:79" ht="84" customHeight="1" x14ac:dyDescent="0.35">
      <c r="A308" s="5" t="s">
        <v>2282</v>
      </c>
      <c r="B308" s="5" t="s">
        <v>1963</v>
      </c>
      <c r="C308" s="5" t="s">
        <v>298</v>
      </c>
      <c r="D308" s="5" t="s">
        <v>56</v>
      </c>
      <c r="E308" s="1" t="s">
        <v>330</v>
      </c>
      <c r="G308" s="4">
        <v>448.54499099999902</v>
      </c>
      <c r="H308" s="4">
        <v>448.54499099999902</v>
      </c>
      <c r="I308" t="s">
        <v>685</v>
      </c>
      <c r="J308" s="10" t="s">
        <v>1104</v>
      </c>
      <c r="K308" s="10" t="s">
        <v>1104</v>
      </c>
      <c r="L308" s="33">
        <v>21.708112889999999</v>
      </c>
      <c r="M308" s="33">
        <v>66.253900639999998</v>
      </c>
      <c r="N308" s="40">
        <f t="shared" si="165"/>
        <v>43.981006764999997</v>
      </c>
      <c r="O308" s="49">
        <f t="shared" si="166"/>
        <v>31.498628591321637</v>
      </c>
      <c r="Q308" s="56"/>
      <c r="U308" s="54">
        <v>100</v>
      </c>
      <c r="BF308" s="119"/>
      <c r="BG308" s="119"/>
    </row>
    <row r="309" spans="1:79" ht="84" customHeight="1" x14ac:dyDescent="0.35">
      <c r="A309" s="5" t="s">
        <v>2282</v>
      </c>
      <c r="B309" s="5" t="s">
        <v>1966</v>
      </c>
      <c r="C309" s="5" t="s">
        <v>57</v>
      </c>
      <c r="D309" s="5" t="s">
        <v>58</v>
      </c>
      <c r="E309" s="1" t="s">
        <v>338</v>
      </c>
      <c r="G309" s="4">
        <v>401.43619999999999</v>
      </c>
      <c r="H309" s="4">
        <v>401.43619999999999</v>
      </c>
      <c r="I309" t="s">
        <v>686</v>
      </c>
      <c r="J309" s="10" t="s">
        <v>1105</v>
      </c>
      <c r="K309" s="10" t="s">
        <v>1105</v>
      </c>
      <c r="L309" s="33">
        <v>72.542260400000004</v>
      </c>
      <c r="M309" s="33">
        <v>119.03511810000001</v>
      </c>
      <c r="N309" s="40">
        <f t="shared" si="165"/>
        <v>95.788689250000004</v>
      </c>
      <c r="O309" s="49">
        <f t="shared" si="166"/>
        <v>32.875414956411191</v>
      </c>
      <c r="Q309" s="56"/>
      <c r="U309" s="54">
        <v>100</v>
      </c>
      <c r="BF309" s="119"/>
      <c r="BG309" s="119"/>
    </row>
    <row r="310" spans="1:79" ht="84" customHeight="1" x14ac:dyDescent="0.35">
      <c r="A310" s="5" t="s">
        <v>2282</v>
      </c>
      <c r="B310" s="5" t="s">
        <v>1969</v>
      </c>
      <c r="C310" s="5" t="s">
        <v>299</v>
      </c>
      <c r="D310" s="5" t="s">
        <v>59</v>
      </c>
      <c r="E310" s="1" t="s">
        <v>338</v>
      </c>
      <c r="G310" s="4">
        <v>402.90399200000002</v>
      </c>
      <c r="H310" s="4">
        <v>402.90399200000002</v>
      </c>
      <c r="I310" t="s">
        <v>687</v>
      </c>
      <c r="J310" s="10" t="s">
        <v>1106</v>
      </c>
      <c r="K310" s="10" t="s">
        <v>1106</v>
      </c>
      <c r="L310" s="33">
        <v>81.213707670000005</v>
      </c>
      <c r="M310" s="33">
        <v>154.93585619999999</v>
      </c>
      <c r="N310" s="40">
        <f t="shared" si="165"/>
        <v>118.074781935</v>
      </c>
      <c r="O310" s="49">
        <f t="shared" si="166"/>
        <v>52.129431149204848</v>
      </c>
      <c r="Q310" s="56"/>
      <c r="U310" s="54">
        <v>100</v>
      </c>
      <c r="BF310" s="119"/>
      <c r="BG310" s="119"/>
    </row>
    <row r="311" spans="1:79" ht="84" customHeight="1" x14ac:dyDescent="0.35">
      <c r="A311" s="5" t="s">
        <v>2282</v>
      </c>
      <c r="B311" s="5" t="s">
        <v>1972</v>
      </c>
      <c r="C311" s="5" t="s">
        <v>60</v>
      </c>
      <c r="D311" s="5" t="s">
        <v>61</v>
      </c>
      <c r="E311" s="1" t="s">
        <v>333</v>
      </c>
      <c r="G311" s="4">
        <v>372.46615000000003</v>
      </c>
      <c r="H311" s="4">
        <v>372.46615000000003</v>
      </c>
      <c r="I311" t="s">
        <v>688</v>
      </c>
      <c r="J311" s="10" t="s">
        <v>1107</v>
      </c>
      <c r="K311" s="10" t="s">
        <v>1107</v>
      </c>
      <c r="L311" s="33">
        <v>78.426456759999994</v>
      </c>
      <c r="M311" s="33">
        <v>185.8437763</v>
      </c>
      <c r="N311" s="40">
        <f t="shared" si="165"/>
        <v>132.13511653</v>
      </c>
      <c r="O311" s="49">
        <f t="shared" si="166"/>
        <v>75.955515063616232</v>
      </c>
      <c r="Q311" s="56"/>
      <c r="U311" s="54">
        <v>100</v>
      </c>
      <c r="BF311" s="119"/>
      <c r="BG311" s="119"/>
    </row>
    <row r="312" spans="1:79" ht="84" customHeight="1" x14ac:dyDescent="0.35">
      <c r="A312" s="5" t="s">
        <v>2282</v>
      </c>
      <c r="B312" s="5" t="s">
        <v>1975</v>
      </c>
      <c r="C312" s="5" t="s">
        <v>62</v>
      </c>
      <c r="D312" s="5" t="s">
        <v>63</v>
      </c>
      <c r="E312" s="1" t="s">
        <v>329</v>
      </c>
      <c r="G312" s="4">
        <v>325.38490000000002</v>
      </c>
      <c r="H312" s="4">
        <v>325.38490000000002</v>
      </c>
      <c r="I312" t="s">
        <v>689</v>
      </c>
      <c r="J312" s="13" t="s">
        <v>1108</v>
      </c>
      <c r="K312" s="13" t="s">
        <v>1108</v>
      </c>
      <c r="L312" s="32">
        <v>3.8785554960000002</v>
      </c>
      <c r="M312" s="32">
        <v>-1.1491406209999999</v>
      </c>
      <c r="N312" s="39">
        <f t="shared" si="165"/>
        <v>1.3647074375000001</v>
      </c>
      <c r="O312" s="49">
        <f t="shared" si="166"/>
        <v>3.5551180180759738</v>
      </c>
      <c r="P312" s="57">
        <v>1.6489845407699304</v>
      </c>
      <c r="Q312" s="53">
        <v>87.590178842073357</v>
      </c>
      <c r="R312" s="53">
        <v>103.98302515913913</v>
      </c>
      <c r="S312" s="53">
        <v>94.525613822370431</v>
      </c>
      <c r="T312" s="53">
        <v>104.56501970294028</v>
      </c>
      <c r="U312" s="54">
        <v>100</v>
      </c>
      <c r="V312" s="45">
        <v>10.5</v>
      </c>
      <c r="W312" s="45">
        <v>19.2</v>
      </c>
      <c r="X312" s="57">
        <v>-0.5835268825460197</v>
      </c>
      <c r="Y312" s="53">
        <v>73.631878994951748</v>
      </c>
      <c r="Z312" s="53">
        <v>66.491352669059651</v>
      </c>
      <c r="AA312" s="53">
        <v>95.468069178647553</v>
      </c>
      <c r="AB312" s="53">
        <v>69.992513964335785</v>
      </c>
      <c r="AD312" s="54">
        <v>9.6999999999999993</v>
      </c>
      <c r="AE312" s="54">
        <v>17.8</v>
      </c>
      <c r="AF312" s="41">
        <f t="shared" ref="AF312:AK312" si="198">AVERAGE(P312,X312)</f>
        <v>0.5327288291119554</v>
      </c>
      <c r="AG312" s="41">
        <f t="shared" si="198"/>
        <v>80.611028918512545</v>
      </c>
      <c r="AH312" s="41">
        <f t="shared" si="198"/>
        <v>85.237188914099391</v>
      </c>
      <c r="AI312" s="41">
        <f t="shared" si="198"/>
        <v>94.996841500508992</v>
      </c>
      <c r="AJ312" s="41">
        <f t="shared" si="198"/>
        <v>87.278766833638031</v>
      </c>
      <c r="AK312" s="41">
        <f t="shared" si="198"/>
        <v>100</v>
      </c>
      <c r="AL312" s="45">
        <f t="shared" ref="AL312:AQ312" si="199">STDEV(P312,X312)</f>
        <v>1.5786239665031394</v>
      </c>
      <c r="AM312" s="45">
        <f t="shared" si="199"/>
        <v>9.8700084757348385</v>
      </c>
      <c r="AN312" s="45">
        <f t="shared" si="199"/>
        <v>26.510615855760317</v>
      </c>
      <c r="AO312" s="45">
        <f t="shared" si="199"/>
        <v>0.66641657338913685</v>
      </c>
      <c r="AP312" s="45">
        <f t="shared" si="199"/>
        <v>24.44645325037807</v>
      </c>
      <c r="AQ312" s="45" t="e">
        <f t="shared" si="199"/>
        <v>#DIV/0!</v>
      </c>
      <c r="AR312" s="48">
        <f>AVERAGE(AL312:AP312)</f>
        <v>12.614423624353099</v>
      </c>
      <c r="AS312" s="48">
        <f>MEDIAN(AL312:AP312)</f>
        <v>9.8700084757348385</v>
      </c>
      <c r="AT312" s="114">
        <f>AVERAGE(V312,AD312)</f>
        <v>10.1</v>
      </c>
      <c r="AU312" s="114">
        <f>AVERAGE(W312,AE312)</f>
        <v>18.5</v>
      </c>
      <c r="AV312" s="48">
        <f>STDEV(V312,AD312)</f>
        <v>0.56568542494923857</v>
      </c>
      <c r="AW312" s="48">
        <f>STDEV(W312,AE312)</f>
        <v>0.98994949366116547</v>
      </c>
      <c r="BF312" s="119"/>
      <c r="BG312" s="119"/>
    </row>
    <row r="313" spans="1:79" ht="84" customHeight="1" x14ac:dyDescent="0.35">
      <c r="A313" s="5" t="s">
        <v>2282</v>
      </c>
      <c r="B313" s="5" t="s">
        <v>1978</v>
      </c>
      <c r="C313" s="5" t="s">
        <v>64</v>
      </c>
      <c r="D313" s="5" t="s">
        <v>65</v>
      </c>
      <c r="E313" s="1" t="s">
        <v>325</v>
      </c>
      <c r="F313" s="7"/>
      <c r="G313" s="4">
        <v>413.495991</v>
      </c>
      <c r="H313" s="4">
        <v>413.495991</v>
      </c>
      <c r="I313" t="s">
        <v>690</v>
      </c>
      <c r="J313" s="10" t="s">
        <v>1109</v>
      </c>
      <c r="K313" s="10" t="s">
        <v>1109</v>
      </c>
      <c r="L313" s="33">
        <v>70.86106144</v>
      </c>
      <c r="M313" s="33">
        <v>114.04230029999999</v>
      </c>
      <c r="N313" s="40">
        <f t="shared" si="165"/>
        <v>92.45168086999999</v>
      </c>
      <c r="O313" s="49">
        <f t="shared" si="166"/>
        <v>30.533746817942127</v>
      </c>
      <c r="Q313" s="56"/>
      <c r="U313" s="54">
        <v>100</v>
      </c>
      <c r="BF313" s="119"/>
      <c r="BG313" s="119"/>
    </row>
    <row r="314" spans="1:79" ht="84" customHeight="1" x14ac:dyDescent="0.35">
      <c r="A314" s="5" t="s">
        <v>2282</v>
      </c>
      <c r="B314" s="5" t="s">
        <v>1981</v>
      </c>
      <c r="C314" s="5" t="s">
        <v>300</v>
      </c>
      <c r="D314" s="5" t="s">
        <v>66</v>
      </c>
      <c r="E314" s="1" t="s">
        <v>325</v>
      </c>
      <c r="G314" s="4">
        <v>545.93040099999905</v>
      </c>
      <c r="H314" s="4">
        <v>432.91499099999902</v>
      </c>
      <c r="I314" t="s">
        <v>691</v>
      </c>
      <c r="J314" s="10" t="s">
        <v>1110</v>
      </c>
      <c r="K314" s="10" t="s">
        <v>1110</v>
      </c>
      <c r="L314" s="32">
        <v>6.2233856249999997</v>
      </c>
      <c r="M314" s="32">
        <v>10.02526128</v>
      </c>
      <c r="N314" s="39">
        <f t="shared" si="165"/>
        <v>8.1243234525000005</v>
      </c>
      <c r="O314" s="49">
        <f t="shared" si="166"/>
        <v>2.6883320568785445</v>
      </c>
      <c r="P314" s="57">
        <v>1.7459836314034558</v>
      </c>
      <c r="Q314" s="57">
        <v>-0.14549863595028809</v>
      </c>
      <c r="R314" s="53">
        <v>110.28796605031827</v>
      </c>
      <c r="S314" s="53">
        <v>106.11700515307669</v>
      </c>
      <c r="T314" s="53">
        <v>103.35253107002123</v>
      </c>
      <c r="U314" s="54">
        <v>100</v>
      </c>
      <c r="V314" s="45">
        <v>2.9</v>
      </c>
      <c r="W314" s="45">
        <v>4.8</v>
      </c>
      <c r="X314" s="57">
        <v>-0.12284776474653107</v>
      </c>
      <c r="Y314" s="57">
        <v>0.79851047085244875</v>
      </c>
      <c r="Z314" s="53">
        <v>109.47271435975203</v>
      </c>
      <c r="AA314" s="53">
        <v>77.870126878707055</v>
      </c>
      <c r="AB314" s="53">
        <v>103.8984970343782</v>
      </c>
      <c r="AD314" s="54">
        <v>3</v>
      </c>
      <c r="AE314" s="54">
        <v>5</v>
      </c>
      <c r="AF314" s="41">
        <f t="shared" ref="AF314:AK314" si="200">AVERAGE(P314,X314)</f>
        <v>0.81156793332846233</v>
      </c>
      <c r="AG314" s="41">
        <f t="shared" si="200"/>
        <v>0.32650591745108032</v>
      </c>
      <c r="AH314" s="41">
        <f t="shared" si="200"/>
        <v>109.88034020503515</v>
      </c>
      <c r="AI314" s="41">
        <f t="shared" si="200"/>
        <v>91.993566015891872</v>
      </c>
      <c r="AJ314" s="41">
        <f t="shared" si="200"/>
        <v>103.62551405219972</v>
      </c>
      <c r="AK314" s="41">
        <f t="shared" si="200"/>
        <v>100</v>
      </c>
      <c r="AL314" s="45">
        <f t="shared" ref="AL314:AQ314" si="201">STDEV(P314,X314)</f>
        <v>1.321463353111979</v>
      </c>
      <c r="AM314" s="45">
        <f t="shared" si="201"/>
        <v>0.66751524092207093</v>
      </c>
      <c r="AN314" s="45">
        <f t="shared" si="201"/>
        <v>0.57646999877318683</v>
      </c>
      <c r="AO314" s="45">
        <f t="shared" si="201"/>
        <v>19.973559175157817</v>
      </c>
      <c r="AP314" s="45">
        <f t="shared" si="201"/>
        <v>0.38605623569386399</v>
      </c>
      <c r="AQ314" s="45" t="e">
        <f t="shared" si="201"/>
        <v>#DIV/0!</v>
      </c>
      <c r="AR314" s="48">
        <f>AVERAGE(AL314:AP314)</f>
        <v>4.5850128007317839</v>
      </c>
      <c r="AS314" s="48">
        <f>MEDIAN(AL314:AP314)</f>
        <v>0.66751524092207093</v>
      </c>
      <c r="AT314" s="114">
        <f>AVERAGE(V314,AD314)</f>
        <v>2.95</v>
      </c>
      <c r="AU314" s="114">
        <f>AVERAGE(W314,AE314)</f>
        <v>4.9000000000000004</v>
      </c>
      <c r="AV314" s="48">
        <f>STDEV(V314,AD314)</f>
        <v>7.0710678118654821E-2</v>
      </c>
      <c r="AW314" s="48">
        <f>STDEV(W314,AE314)</f>
        <v>0.14142135623730964</v>
      </c>
      <c r="AX314" s="45">
        <v>4</v>
      </c>
      <c r="AY314" s="45">
        <v>4</v>
      </c>
      <c r="AZ314" s="45">
        <v>2</v>
      </c>
      <c r="BA314" s="45">
        <v>8</v>
      </c>
      <c r="BB314" s="45">
        <v>1</v>
      </c>
      <c r="BC314" s="45">
        <v>0.03</v>
      </c>
      <c r="BD314" s="73">
        <v>4</v>
      </c>
      <c r="BE314" s="114">
        <v>4</v>
      </c>
      <c r="BF314" s="119">
        <f>5/27*100</f>
        <v>18.518518518518519</v>
      </c>
      <c r="BG314" s="119">
        <v>507.4</v>
      </c>
      <c r="BH314" s="48">
        <v>2.24E-2</v>
      </c>
      <c r="BI314" s="114" t="s">
        <v>1744</v>
      </c>
      <c r="BJ314" s="55">
        <v>33</v>
      </c>
      <c r="BK314" s="55">
        <v>4.3</v>
      </c>
      <c r="BL314" s="55">
        <v>0.73860000000000003</v>
      </c>
      <c r="BM314" s="196" t="s">
        <v>1745</v>
      </c>
      <c r="BN314" s="55">
        <v>7.3300000000000004E-2</v>
      </c>
      <c r="BO314" s="55">
        <v>1.61E-2</v>
      </c>
      <c r="BP314" s="55">
        <v>0.36599999999999999</v>
      </c>
      <c r="BQ314" s="196" t="s">
        <v>1745</v>
      </c>
      <c r="BR314" s="55">
        <v>2.4810000000000001E-3</v>
      </c>
      <c r="BS314" s="55">
        <v>8.7650000000000003E-5</v>
      </c>
      <c r="BT314" s="55">
        <v>0.79720000000000002</v>
      </c>
      <c r="BU314" s="196" t="s">
        <v>1745</v>
      </c>
      <c r="BV314" s="196" t="s">
        <v>1745</v>
      </c>
      <c r="BW314" s="55">
        <v>0.42299999999999999</v>
      </c>
      <c r="BX314" s="48">
        <v>2.5990000000000002</v>
      </c>
      <c r="BY314" s="48">
        <v>0.3926</v>
      </c>
      <c r="BZ314" s="48">
        <v>0.1013</v>
      </c>
      <c r="CA314" s="41" t="s">
        <v>1745</v>
      </c>
    </row>
    <row r="315" spans="1:79" ht="84" customHeight="1" x14ac:dyDescent="0.35">
      <c r="A315" s="5" t="s">
        <v>2282</v>
      </c>
      <c r="B315" s="5" t="s">
        <v>1984</v>
      </c>
      <c r="C315" s="5" t="s">
        <v>301</v>
      </c>
      <c r="D315" s="5" t="s">
        <v>67</v>
      </c>
      <c r="E315" s="1" t="s">
        <v>325</v>
      </c>
      <c r="G315" s="4">
        <v>461.75599299999902</v>
      </c>
      <c r="H315" s="4">
        <v>352.37599299999903</v>
      </c>
      <c r="I315" t="s">
        <v>692</v>
      </c>
      <c r="J315" s="10" t="s">
        <v>1111</v>
      </c>
      <c r="K315" s="10" t="s">
        <v>1111</v>
      </c>
      <c r="L315" s="33">
        <v>38.387376260000003</v>
      </c>
      <c r="M315" s="33">
        <v>247.77849320000001</v>
      </c>
      <c r="N315" s="40">
        <f t="shared" si="165"/>
        <v>143.08293473000001</v>
      </c>
      <c r="O315" s="49">
        <f t="shared" si="166"/>
        <v>148.06187870849939</v>
      </c>
      <c r="Q315" s="56"/>
      <c r="U315" s="54">
        <v>100</v>
      </c>
      <c r="BF315" s="119"/>
      <c r="BG315" s="119"/>
    </row>
    <row r="316" spans="1:79" ht="84" customHeight="1" x14ac:dyDescent="0.35">
      <c r="A316" s="5" t="s">
        <v>2282</v>
      </c>
      <c r="B316" s="5" t="s">
        <v>1986</v>
      </c>
      <c r="C316" s="5" t="s">
        <v>68</v>
      </c>
      <c r="D316" s="5" t="s">
        <v>69</v>
      </c>
      <c r="E316" s="1" t="s">
        <v>325</v>
      </c>
      <c r="G316" s="4">
        <v>300.26620000000003</v>
      </c>
      <c r="H316" s="4">
        <v>300.26620000000003</v>
      </c>
      <c r="I316" t="s">
        <v>693</v>
      </c>
      <c r="J316" s="10" t="s">
        <v>1112</v>
      </c>
      <c r="K316" s="10" t="s">
        <v>1112</v>
      </c>
      <c r="L316" s="33">
        <v>67.631389749999997</v>
      </c>
      <c r="M316" s="33">
        <v>122.83916979999999</v>
      </c>
      <c r="N316" s="40">
        <f t="shared" si="165"/>
        <v>95.235279774999995</v>
      </c>
      <c r="O316" s="49">
        <f t="shared" si="166"/>
        <v>39.037795647610423</v>
      </c>
      <c r="Q316" s="56"/>
      <c r="U316" s="54">
        <v>100</v>
      </c>
      <c r="BF316" s="119"/>
      <c r="BG316" s="119"/>
    </row>
    <row r="317" spans="1:79" ht="84" customHeight="1" x14ac:dyDescent="0.35">
      <c r="A317" s="5" t="s">
        <v>2282</v>
      </c>
      <c r="B317" s="5" t="s">
        <v>1989</v>
      </c>
      <c r="C317" s="5" t="s">
        <v>302</v>
      </c>
      <c r="D317" s="5" t="s">
        <v>70</v>
      </c>
      <c r="E317" s="1" t="s">
        <v>325</v>
      </c>
      <c r="G317" s="4">
        <v>328.37499300000002</v>
      </c>
      <c r="H317" s="4">
        <v>328.37499300000002</v>
      </c>
      <c r="I317" t="s">
        <v>694</v>
      </c>
      <c r="J317" s="10" t="s">
        <v>1113</v>
      </c>
      <c r="K317" s="10" t="s">
        <v>1113</v>
      </c>
      <c r="L317" s="33">
        <v>46.704886909999999</v>
      </c>
      <c r="M317" s="33">
        <v>55.911635050000001</v>
      </c>
      <c r="N317" s="40">
        <f t="shared" si="165"/>
        <v>51.30826098</v>
      </c>
      <c r="O317" s="49">
        <f t="shared" si="166"/>
        <v>6.510154042470635</v>
      </c>
      <c r="Q317" s="56"/>
      <c r="U317" s="54">
        <v>100</v>
      </c>
      <c r="BF317" s="119"/>
      <c r="BG317" s="119"/>
    </row>
    <row r="318" spans="1:79" ht="84" customHeight="1" x14ac:dyDescent="0.35">
      <c r="A318" s="5" t="s">
        <v>2282</v>
      </c>
      <c r="B318" s="5" t="s">
        <v>1992</v>
      </c>
      <c r="C318" s="5" t="s">
        <v>71</v>
      </c>
      <c r="D318" s="5" t="s">
        <v>72</v>
      </c>
      <c r="E318" s="1" t="s">
        <v>326</v>
      </c>
      <c r="G318" s="4">
        <v>275.30792000000002</v>
      </c>
      <c r="H318" s="4">
        <v>275.30792000000002</v>
      </c>
      <c r="I318" t="s">
        <v>695</v>
      </c>
      <c r="J318" s="10" t="s">
        <v>1114</v>
      </c>
      <c r="K318" s="10" t="s">
        <v>1114</v>
      </c>
      <c r="L318" s="33">
        <v>93.645731560000002</v>
      </c>
      <c r="M318" s="33">
        <v>142.69156469999999</v>
      </c>
      <c r="N318" s="40">
        <f t="shared" si="165"/>
        <v>118.16864812999999</v>
      </c>
      <c r="O318" s="49">
        <f t="shared" si="166"/>
        <v>34.680641202237901</v>
      </c>
      <c r="Q318" s="56"/>
      <c r="U318" s="54">
        <v>100</v>
      </c>
      <c r="BF318" s="119"/>
      <c r="BG318" s="119"/>
    </row>
    <row r="319" spans="1:79" ht="84" customHeight="1" x14ac:dyDescent="0.35">
      <c r="A319" s="5" t="s">
        <v>2282</v>
      </c>
      <c r="B319" s="5" t="s">
        <v>1994</v>
      </c>
      <c r="C319" s="5" t="s">
        <v>303</v>
      </c>
      <c r="D319" s="5" t="s">
        <v>73</v>
      </c>
      <c r="E319" s="1" t="s">
        <v>325</v>
      </c>
      <c r="G319" s="4">
        <v>385.38899099999901</v>
      </c>
      <c r="H319" s="4">
        <v>385.38899099999901</v>
      </c>
      <c r="I319" t="s">
        <v>696</v>
      </c>
      <c r="J319" s="13" t="s">
        <v>1115</v>
      </c>
      <c r="K319" s="13" t="s">
        <v>1115</v>
      </c>
      <c r="L319" s="32">
        <v>4.2767341969999997</v>
      </c>
      <c r="M319" s="32">
        <v>3.6059240180000001</v>
      </c>
      <c r="N319" s="39">
        <f t="shared" si="165"/>
        <v>3.9413291074999997</v>
      </c>
      <c r="O319" s="49">
        <f t="shared" si="166"/>
        <v>0.47433442645986151</v>
      </c>
      <c r="P319" s="53">
        <v>104.51652015762353</v>
      </c>
      <c r="Q319" s="54">
        <v>119.55137920581996</v>
      </c>
      <c r="R319" s="53">
        <v>108.0569869657472</v>
      </c>
      <c r="S319" s="54">
        <v>89.675659290694156</v>
      </c>
      <c r="T319" s="53">
        <v>96.562594725674444</v>
      </c>
      <c r="U319" s="54">
        <v>100</v>
      </c>
      <c r="V319" s="45">
        <v>66.2</v>
      </c>
      <c r="W319" s="45">
        <v>95.8</v>
      </c>
      <c r="X319" s="53">
        <v>81.647695644662861</v>
      </c>
      <c r="Y319" s="54">
        <v>76.71842908420831</v>
      </c>
      <c r="Z319" s="53">
        <v>87.95899955851587</v>
      </c>
      <c r="AA319" s="54">
        <v>81.831967291782661</v>
      </c>
      <c r="AB319" s="53">
        <v>76.672361172428381</v>
      </c>
      <c r="AD319" s="54">
        <v>56.9</v>
      </c>
      <c r="AE319" s="54">
        <v>93.9</v>
      </c>
      <c r="AF319" s="41">
        <f t="shared" ref="AF319:AK320" si="202">AVERAGE(P319,X319)</f>
        <v>93.082107901143189</v>
      </c>
      <c r="AG319" s="41">
        <f t="shared" si="202"/>
        <v>98.134904145014133</v>
      </c>
      <c r="AH319" s="41">
        <f t="shared" si="202"/>
        <v>98.007993262131535</v>
      </c>
      <c r="AI319" s="41">
        <f t="shared" si="202"/>
        <v>85.753813291238401</v>
      </c>
      <c r="AJ319" s="41">
        <f t="shared" si="202"/>
        <v>86.61747794905142</v>
      </c>
      <c r="AK319" s="41">
        <f t="shared" si="202"/>
        <v>100</v>
      </c>
      <c r="AL319" s="45">
        <f t="shared" ref="AL319:AQ320" si="203">STDEV(P319,X319)</f>
        <v>16.170700890879626</v>
      </c>
      <c r="AM319" s="45">
        <f t="shared" si="203"/>
        <v>30.287469489216765</v>
      </c>
      <c r="AN319" s="45">
        <f t="shared" si="203"/>
        <v>14.211423183855132</v>
      </c>
      <c r="AO319" s="45">
        <f t="shared" si="203"/>
        <v>5.5463278019689843</v>
      </c>
      <c r="AP319" s="45">
        <f t="shared" si="203"/>
        <v>14.064519024884445</v>
      </c>
      <c r="AQ319" s="45" t="e">
        <f t="shared" si="203"/>
        <v>#DIV/0!</v>
      </c>
      <c r="AR319" s="48">
        <f>AVERAGE(AL319:AP319)</f>
        <v>16.05608807816099</v>
      </c>
      <c r="AS319" s="48">
        <f>MEDIAN(AL319:AP319)</f>
        <v>14.211423183855132</v>
      </c>
      <c r="AT319" s="114">
        <f>AVERAGE(V319,AD319)</f>
        <v>61.55</v>
      </c>
      <c r="AU319" s="114">
        <f>AVERAGE(W319,AE319)</f>
        <v>94.85</v>
      </c>
      <c r="AV319" s="48">
        <f>STDEV(V319,AD319)</f>
        <v>6.576093065034895</v>
      </c>
      <c r="AW319" s="48">
        <f>STDEV(W319,AE319)</f>
        <v>1.3435028842544343</v>
      </c>
      <c r="BF319" s="119"/>
      <c r="BG319" s="119"/>
    </row>
    <row r="320" spans="1:79" ht="84" customHeight="1" x14ac:dyDescent="0.35">
      <c r="A320" s="5" t="s">
        <v>2282</v>
      </c>
      <c r="B320" s="5" t="s">
        <v>1997</v>
      </c>
      <c r="C320" s="5" t="s">
        <v>74</v>
      </c>
      <c r="D320" s="5" t="s">
        <v>75</v>
      </c>
      <c r="E320" s="1" t="s">
        <v>333</v>
      </c>
      <c r="G320" s="4">
        <v>359.81011999999998</v>
      </c>
      <c r="H320" s="4">
        <v>359.81011999999998</v>
      </c>
      <c r="I320" t="s">
        <v>697</v>
      </c>
      <c r="J320" s="10" t="s">
        <v>1116</v>
      </c>
      <c r="K320" s="10" t="s">
        <v>1116</v>
      </c>
      <c r="L320" s="32">
        <v>2.9494718600000001</v>
      </c>
      <c r="M320" s="32">
        <v>-3.883302789</v>
      </c>
      <c r="N320" s="39">
        <f t="shared" si="165"/>
        <v>-0.46691546449999999</v>
      </c>
      <c r="O320" s="49">
        <f t="shared" si="166"/>
        <v>4.8315012886274324</v>
      </c>
      <c r="P320" s="57">
        <v>0.96999090633525265</v>
      </c>
      <c r="Q320" s="52">
        <v>2.7159745377387083</v>
      </c>
      <c r="R320" s="53">
        <v>76.823279781752035</v>
      </c>
      <c r="S320" s="54">
        <v>96.465595635040913</v>
      </c>
      <c r="T320" s="53">
        <v>87.638678387390129</v>
      </c>
      <c r="U320" s="54">
        <v>100</v>
      </c>
      <c r="V320" s="45">
        <v>2.5</v>
      </c>
      <c r="W320" s="45">
        <v>4.8</v>
      </c>
      <c r="X320" s="57">
        <v>0.1074917941532139</v>
      </c>
      <c r="Y320" s="52">
        <v>2.3187515595907642</v>
      </c>
      <c r="Z320" s="53">
        <v>60.871067431905892</v>
      </c>
      <c r="AA320" s="54">
        <v>79.067892584985728</v>
      </c>
      <c r="AB320" s="53">
        <v>66.721692227959409</v>
      </c>
      <c r="AD320" s="54">
        <v>2.1</v>
      </c>
      <c r="AE320" s="54">
        <v>4.5999999999999996</v>
      </c>
      <c r="AF320" s="41">
        <f t="shared" si="202"/>
        <v>0.53874135024423331</v>
      </c>
      <c r="AG320" s="41">
        <f t="shared" si="202"/>
        <v>2.5173630486647363</v>
      </c>
      <c r="AH320" s="41">
        <f t="shared" si="202"/>
        <v>68.84717360682896</v>
      </c>
      <c r="AI320" s="41">
        <f t="shared" si="202"/>
        <v>87.76674411001332</v>
      </c>
      <c r="AJ320" s="41">
        <f t="shared" si="202"/>
        <v>77.180185307674776</v>
      </c>
      <c r="AK320" s="41">
        <f t="shared" si="202"/>
        <v>100</v>
      </c>
      <c r="AL320" s="45">
        <f t="shared" si="203"/>
        <v>0.6098789709912964</v>
      </c>
      <c r="AM320" s="45">
        <f t="shared" si="203"/>
        <v>0.28087906149152708</v>
      </c>
      <c r="AN320" s="45">
        <f t="shared" si="203"/>
        <v>11.279917527504042</v>
      </c>
      <c r="AO320" s="45">
        <f t="shared" si="203"/>
        <v>12.302033803763901</v>
      </c>
      <c r="AP320" s="45">
        <f t="shared" si="203"/>
        <v>14.790542755318542</v>
      </c>
      <c r="AQ320" s="45" t="e">
        <f t="shared" si="203"/>
        <v>#DIV/0!</v>
      </c>
      <c r="AR320" s="48">
        <f>AVERAGE(AL320:AP320)</f>
        <v>7.852650423813861</v>
      </c>
      <c r="AS320" s="48">
        <f>MEDIAN(AL320:AP320)</f>
        <v>11.279917527504042</v>
      </c>
      <c r="AT320" s="114">
        <f>AVERAGE(V320,AD320)</f>
        <v>2.2999999999999998</v>
      </c>
      <c r="AU320" s="114">
        <f>AVERAGE(W320,AE320)</f>
        <v>4.6999999999999993</v>
      </c>
      <c r="AV320" s="48">
        <f>STDEV(V320,AD320)</f>
        <v>0.28284271247461895</v>
      </c>
      <c r="AW320" s="48">
        <f>STDEV(W320,AE320)</f>
        <v>0.14142135623730964</v>
      </c>
      <c r="AX320" s="45">
        <v>4</v>
      </c>
      <c r="AY320" s="45">
        <v>2</v>
      </c>
      <c r="AZ320" s="45">
        <v>0.5</v>
      </c>
      <c r="BA320" s="45">
        <v>4</v>
      </c>
      <c r="BB320" s="45">
        <v>1</v>
      </c>
      <c r="BC320" s="45">
        <v>0.06</v>
      </c>
      <c r="BD320" s="73">
        <v>4</v>
      </c>
      <c r="BE320" s="114">
        <v>2</v>
      </c>
      <c r="BF320" s="119">
        <f>7/30*100</f>
        <v>23.333333333333332</v>
      </c>
      <c r="BG320" s="119">
        <v>665</v>
      </c>
      <c r="BH320" s="48" t="s">
        <v>1746</v>
      </c>
      <c r="BI320" s="114" t="s">
        <v>1744</v>
      </c>
      <c r="BJ320" s="55">
        <v>23</v>
      </c>
      <c r="BK320" s="55">
        <v>7</v>
      </c>
      <c r="BL320" s="55">
        <v>8.2900000000000001E-2</v>
      </c>
      <c r="BM320" s="196" t="s">
        <v>1745</v>
      </c>
      <c r="BN320" s="55">
        <v>5.5800000000000002E-2</v>
      </c>
      <c r="BO320" s="55">
        <v>2.5919999999999999E-2</v>
      </c>
      <c r="BP320" s="55">
        <v>0.1469</v>
      </c>
      <c r="BQ320" s="196" t="s">
        <v>1745</v>
      </c>
      <c r="BR320" s="55">
        <v>2.428E-3</v>
      </c>
      <c r="BS320" s="55">
        <v>3.212E-4</v>
      </c>
      <c r="BT320" s="55">
        <v>0.43759999999999999</v>
      </c>
      <c r="BU320" s="196" t="s">
        <v>1745</v>
      </c>
      <c r="BV320" s="196" t="s">
        <v>1745</v>
      </c>
      <c r="BW320" s="55">
        <v>0.68899999999999995</v>
      </c>
      <c r="BX320" s="48">
        <v>1.212</v>
      </c>
      <c r="BY320" s="48">
        <v>0.68179999999999996</v>
      </c>
      <c r="BZ320" s="48">
        <v>0.94320000000000004</v>
      </c>
      <c r="CA320" s="41" t="s">
        <v>1745</v>
      </c>
    </row>
    <row r="321" spans="1:59" ht="84" customHeight="1" x14ac:dyDescent="0.35">
      <c r="A321" s="5" t="s">
        <v>2282</v>
      </c>
      <c r="B321" s="5" t="s">
        <v>1999</v>
      </c>
      <c r="C321" s="5" t="s">
        <v>76</v>
      </c>
      <c r="D321" s="5" t="s">
        <v>77</v>
      </c>
      <c r="E321" s="1" t="s">
        <v>339</v>
      </c>
      <c r="G321" s="4">
        <v>352.46991000000003</v>
      </c>
      <c r="H321" s="4">
        <v>352.46991000000003</v>
      </c>
      <c r="I321" t="s">
        <v>698</v>
      </c>
      <c r="J321" s="10" t="s">
        <v>1117</v>
      </c>
      <c r="K321" s="10" t="s">
        <v>1117</v>
      </c>
      <c r="L321" s="33">
        <v>36.131030289999998</v>
      </c>
      <c r="M321" s="33">
        <v>19.892020410000001</v>
      </c>
      <c r="N321" s="40">
        <f t="shared" si="165"/>
        <v>28.011525349999999</v>
      </c>
      <c r="O321" s="49">
        <f t="shared" si="166"/>
        <v>11.48271400590334</v>
      </c>
      <c r="Q321" s="56"/>
      <c r="U321" s="54">
        <v>100</v>
      </c>
      <c r="BF321" s="119"/>
      <c r="BG321" s="119"/>
    </row>
    <row r="322" spans="1:59" ht="84" customHeight="1" x14ac:dyDescent="0.35">
      <c r="A322" s="5" t="s">
        <v>2282</v>
      </c>
      <c r="B322" s="5" t="s">
        <v>2002</v>
      </c>
      <c r="C322" s="5" t="s">
        <v>78</v>
      </c>
      <c r="D322" s="5" t="s">
        <v>79</v>
      </c>
      <c r="E322" s="1" t="s">
        <v>325</v>
      </c>
      <c r="G322" s="4">
        <v>335.39641999999998</v>
      </c>
      <c r="H322" s="4">
        <v>335.39641999999998</v>
      </c>
      <c r="I322" t="s">
        <v>699</v>
      </c>
      <c r="J322" s="10" t="s">
        <v>1118</v>
      </c>
      <c r="K322" s="10" t="s">
        <v>1118</v>
      </c>
      <c r="L322" s="33">
        <v>64.578686379999994</v>
      </c>
      <c r="M322" s="33">
        <v>57.694784290000001</v>
      </c>
      <c r="N322" s="40">
        <f t="shared" si="165"/>
        <v>61.136735334999997</v>
      </c>
      <c r="O322" s="49">
        <f t="shared" si="166"/>
        <v>4.8676538488632417</v>
      </c>
      <c r="Q322" s="56"/>
      <c r="U322" s="54">
        <v>100</v>
      </c>
      <c r="BF322" s="119"/>
      <c r="BG322" s="119"/>
    </row>
    <row r="323" spans="1:59" ht="84" customHeight="1" x14ac:dyDescent="0.35">
      <c r="A323" s="5" t="s">
        <v>80</v>
      </c>
      <c r="B323" s="5" t="s">
        <v>1776</v>
      </c>
      <c r="C323" s="5" t="s">
        <v>81</v>
      </c>
      <c r="D323" s="5" t="s">
        <v>780</v>
      </c>
      <c r="E323" s="1" t="s">
        <v>325</v>
      </c>
      <c r="G323" s="5">
        <v>292.26</v>
      </c>
      <c r="H323" s="5">
        <v>292.26</v>
      </c>
      <c r="I323" t="s">
        <v>700</v>
      </c>
      <c r="J323" s="15" t="s">
        <v>1119</v>
      </c>
      <c r="K323" s="15" t="s">
        <v>1119</v>
      </c>
      <c r="L323" s="33">
        <v>69.516878489999996</v>
      </c>
      <c r="M323" s="33">
        <v>85.31640385</v>
      </c>
      <c r="N323" s="41">
        <f t="shared" ref="N323:N386" si="204">AVERAGE(L323:M323)</f>
        <v>77.416641169999991</v>
      </c>
      <c r="O323" s="48">
        <f t="shared" ref="O323:O386" si="205">STDEV(L323:M323)</f>
        <v>11.17195152158488</v>
      </c>
      <c r="Q323" s="56"/>
      <c r="U323" s="54">
        <v>100</v>
      </c>
      <c r="BF323" s="119"/>
      <c r="BG323" s="119"/>
    </row>
    <row r="324" spans="1:59" ht="84" customHeight="1" x14ac:dyDescent="0.35">
      <c r="A324" s="5" t="s">
        <v>80</v>
      </c>
      <c r="B324" s="5" t="s">
        <v>1778</v>
      </c>
      <c r="C324" s="5" t="s">
        <v>82</v>
      </c>
      <c r="D324" s="5" t="s">
        <v>83</v>
      </c>
      <c r="E324" s="1" t="s">
        <v>329</v>
      </c>
      <c r="G324" s="4">
        <v>335.44161000000003</v>
      </c>
      <c r="H324" s="4">
        <v>335.44161000000003</v>
      </c>
      <c r="I324" t="s">
        <v>701</v>
      </c>
      <c r="J324" s="10" t="s">
        <v>1120</v>
      </c>
      <c r="K324" s="10" t="s">
        <v>1120</v>
      </c>
      <c r="L324" s="32">
        <v>7.2393965759999999</v>
      </c>
      <c r="M324" s="32">
        <v>2.989965185</v>
      </c>
      <c r="N324" s="39">
        <f t="shared" si="204"/>
        <v>5.1146808804999999</v>
      </c>
      <c r="O324" s="48">
        <f t="shared" si="205"/>
        <v>3.0048017527630839</v>
      </c>
      <c r="P324" s="53">
        <v>103.59502879660502</v>
      </c>
      <c r="Q324" s="54">
        <v>112.27644740830553</v>
      </c>
      <c r="R324" s="53">
        <v>78.1812670506214</v>
      </c>
      <c r="S324" s="54">
        <v>98.502576538344954</v>
      </c>
      <c r="T324" s="53">
        <v>93.313125189451341</v>
      </c>
      <c r="U324" s="54">
        <v>100</v>
      </c>
      <c r="V324" s="45">
        <v>67.3</v>
      </c>
      <c r="W324" s="45">
        <v>97.8</v>
      </c>
      <c r="X324" s="53">
        <v>70.591396817475115</v>
      </c>
      <c r="Y324" s="54">
        <v>74.921780524790321</v>
      </c>
      <c r="Z324" s="53">
        <v>74.322897671650978</v>
      </c>
      <c r="AA324" s="54">
        <v>77.363379849127611</v>
      </c>
      <c r="AB324" s="53">
        <v>74.507169318770778</v>
      </c>
      <c r="AD324" s="54">
        <v>48.8</v>
      </c>
      <c r="AE324" s="54">
        <v>92.2</v>
      </c>
      <c r="AF324" s="41">
        <f t="shared" ref="AF324:AK324" si="206">AVERAGE(P324,X324)</f>
        <v>87.093212807040061</v>
      </c>
      <c r="AG324" s="41">
        <f t="shared" si="206"/>
        <v>93.599113966547918</v>
      </c>
      <c r="AH324" s="41">
        <f t="shared" si="206"/>
        <v>76.252082361136189</v>
      </c>
      <c r="AI324" s="41">
        <f t="shared" si="206"/>
        <v>87.93297819373629</v>
      </c>
      <c r="AJ324" s="41">
        <f t="shared" si="206"/>
        <v>83.910147254111052</v>
      </c>
      <c r="AK324" s="41">
        <f t="shared" si="206"/>
        <v>100</v>
      </c>
      <c r="AL324" s="45">
        <f t="shared" ref="AL324:AQ324" si="207">STDEV(P324,X324)</f>
        <v>23.337091976228006</v>
      </c>
      <c r="AM324" s="45">
        <f t="shared" si="207"/>
        <v>26.413738262298207</v>
      </c>
      <c r="AN324" s="45">
        <f t="shared" si="207"/>
        <v>2.7282791521925143</v>
      </c>
      <c r="AO324" s="45">
        <f t="shared" si="207"/>
        <v>14.947669327781741</v>
      </c>
      <c r="AP324" s="45">
        <f t="shared" si="207"/>
        <v>13.297818922853311</v>
      </c>
      <c r="AQ324" s="45" t="e">
        <f t="shared" si="207"/>
        <v>#DIV/0!</v>
      </c>
      <c r="AR324" s="48">
        <f>AVERAGE(AL324:AP324)</f>
        <v>16.144919528270755</v>
      </c>
      <c r="AS324" s="48">
        <f>MEDIAN(AL324:AP324)</f>
        <v>14.947669327781741</v>
      </c>
      <c r="AT324" s="114">
        <f>AVERAGE(V324,AD324)</f>
        <v>58.05</v>
      </c>
      <c r="AU324" s="114">
        <f>AVERAGE(W324,AE324)</f>
        <v>95</v>
      </c>
      <c r="AV324" s="48">
        <f>STDEV(V324,AD324)</f>
        <v>13.08147545195113</v>
      </c>
      <c r="AW324" s="48">
        <f>STDEV(W324,AE324)</f>
        <v>3.9597979746446619</v>
      </c>
      <c r="BF324" s="119"/>
      <c r="BG324" s="119"/>
    </row>
    <row r="325" spans="1:59" ht="84" customHeight="1" x14ac:dyDescent="0.35">
      <c r="A325" s="5" t="s">
        <v>80</v>
      </c>
      <c r="B325" s="5" t="s">
        <v>1781</v>
      </c>
      <c r="C325" s="5" t="s">
        <v>84</v>
      </c>
      <c r="D325" s="5" t="s">
        <v>85</v>
      </c>
      <c r="E325" s="1" t="s">
        <v>331</v>
      </c>
      <c r="G325" s="4">
        <v>325.42795999999998</v>
      </c>
      <c r="H325" s="4">
        <v>325.42795999999998</v>
      </c>
      <c r="I325" t="s">
        <v>702</v>
      </c>
      <c r="J325" s="10" t="s">
        <v>1121</v>
      </c>
      <c r="K325" s="10" t="s">
        <v>1121</v>
      </c>
      <c r="L325" s="33">
        <v>83.062103500000006</v>
      </c>
      <c r="M325" s="33">
        <v>104.43579769999999</v>
      </c>
      <c r="N325" s="41">
        <f t="shared" si="204"/>
        <v>93.748950600000001</v>
      </c>
      <c r="O325" s="48">
        <f t="shared" si="205"/>
        <v>15.113484107827542</v>
      </c>
      <c r="Q325" s="56"/>
      <c r="U325" s="54">
        <v>100</v>
      </c>
      <c r="BF325" s="119"/>
      <c r="BG325" s="119"/>
    </row>
    <row r="326" spans="1:59" ht="84" customHeight="1" x14ac:dyDescent="0.25">
      <c r="A326" s="5" t="s">
        <v>80</v>
      </c>
      <c r="B326" s="5" t="s">
        <v>1784</v>
      </c>
      <c r="C326" s="5" t="s">
        <v>86</v>
      </c>
      <c r="D326" s="5" t="s">
        <v>87</v>
      </c>
      <c r="E326" s="1" t="s">
        <v>328</v>
      </c>
      <c r="F326" s="1" t="s">
        <v>359</v>
      </c>
      <c r="G326" s="4">
        <v>361.36750000000001</v>
      </c>
      <c r="H326" s="4">
        <v>361.36750000000001</v>
      </c>
      <c r="I326" t="s">
        <v>703</v>
      </c>
      <c r="J326" t="s">
        <v>1122</v>
      </c>
      <c r="K326" s="1" t="s">
        <v>1122</v>
      </c>
      <c r="L326" s="33">
        <v>91.005919669999997</v>
      </c>
      <c r="M326" s="33">
        <v>87.921359820000006</v>
      </c>
      <c r="N326" s="41">
        <f t="shared" si="204"/>
        <v>89.463639744999995</v>
      </c>
      <c r="O326" s="48">
        <f t="shared" si="205"/>
        <v>2.1811131869107534</v>
      </c>
      <c r="Q326" s="56"/>
      <c r="U326" s="54">
        <v>100</v>
      </c>
    </row>
    <row r="327" spans="1:59" ht="84" customHeight="1" x14ac:dyDescent="0.25">
      <c r="A327" s="5" t="s">
        <v>80</v>
      </c>
      <c r="B327" s="5" t="s">
        <v>1787</v>
      </c>
      <c r="C327" s="5" t="s">
        <v>88</v>
      </c>
      <c r="D327" s="5" t="s">
        <v>89</v>
      </c>
      <c r="E327" s="1" t="s">
        <v>328</v>
      </c>
      <c r="F327" s="1" t="s">
        <v>363</v>
      </c>
      <c r="G327" s="4">
        <v>822.94021999999995</v>
      </c>
      <c r="H327" s="4">
        <v>822.94021999999995</v>
      </c>
      <c r="I327" t="s">
        <v>704</v>
      </c>
      <c r="J327" t="s">
        <v>1123</v>
      </c>
      <c r="K327" s="1" t="s">
        <v>1123</v>
      </c>
      <c r="L327" s="33">
        <v>81.992743630000007</v>
      </c>
      <c r="M327" s="33">
        <v>103.1578947</v>
      </c>
      <c r="N327" s="41">
        <f t="shared" si="204"/>
        <v>92.575319164999996</v>
      </c>
      <c r="O327" s="48">
        <f t="shared" si="205"/>
        <v>14.966021846434806</v>
      </c>
      <c r="Q327" s="56"/>
      <c r="U327" s="54">
        <v>100</v>
      </c>
      <c r="BF327" s="119"/>
      <c r="BG327" s="119"/>
    </row>
    <row r="328" spans="1:59" ht="84" customHeight="1" x14ac:dyDescent="0.35">
      <c r="A328" s="5" t="s">
        <v>80</v>
      </c>
      <c r="B328" s="5" t="s">
        <v>1790</v>
      </c>
      <c r="C328" s="5" t="s">
        <v>90</v>
      </c>
      <c r="D328" s="5" t="s">
        <v>91</v>
      </c>
      <c r="E328" s="1" t="s">
        <v>338</v>
      </c>
      <c r="G328" s="4">
        <v>339.81871999999998</v>
      </c>
      <c r="H328" s="4">
        <v>339.81871999999998</v>
      </c>
      <c r="I328" t="s">
        <v>705</v>
      </c>
      <c r="J328" s="10" t="s">
        <v>1124</v>
      </c>
      <c r="K328" s="10" t="s">
        <v>1124</v>
      </c>
      <c r="L328" s="33">
        <v>61.980437500000001</v>
      </c>
      <c r="M328" s="33">
        <v>67.671513410000003</v>
      </c>
      <c r="N328" s="41">
        <f t="shared" si="204"/>
        <v>64.825975455000005</v>
      </c>
      <c r="O328" s="48">
        <f t="shared" si="205"/>
        <v>4.0241983682084035</v>
      </c>
      <c r="Q328" s="56"/>
      <c r="U328" s="54">
        <v>100</v>
      </c>
      <c r="BF328" s="119"/>
      <c r="BG328" s="119"/>
    </row>
    <row r="329" spans="1:59" ht="84" customHeight="1" x14ac:dyDescent="0.35">
      <c r="A329" s="5" t="s">
        <v>80</v>
      </c>
      <c r="B329" s="5" t="s">
        <v>1793</v>
      </c>
      <c r="C329" s="5" t="s">
        <v>304</v>
      </c>
      <c r="D329" s="5" t="s">
        <v>92</v>
      </c>
      <c r="E329" s="1" t="s">
        <v>325</v>
      </c>
      <c r="G329" s="4">
        <v>310.37599399999903</v>
      </c>
      <c r="H329" s="4">
        <v>310.37599399999903</v>
      </c>
      <c r="I329" t="s">
        <v>706</v>
      </c>
      <c r="J329" s="10" t="s">
        <v>1125</v>
      </c>
      <c r="K329" s="10" t="s">
        <v>1125</v>
      </c>
      <c r="L329" s="32">
        <v>2.147206722</v>
      </c>
      <c r="M329" s="32">
        <v>4.3661683389999997</v>
      </c>
      <c r="N329" s="39">
        <f t="shared" si="204"/>
        <v>3.2566875304999998</v>
      </c>
      <c r="O329" s="48">
        <f t="shared" si="205"/>
        <v>1.5690428065733661</v>
      </c>
      <c r="P329" s="53">
        <v>82.400727493179744</v>
      </c>
      <c r="Q329" s="54">
        <v>87.105183388905729</v>
      </c>
      <c r="R329" s="53">
        <v>67.220369809033045</v>
      </c>
      <c r="S329" s="54">
        <v>109.41497423461655</v>
      </c>
      <c r="T329" s="53">
        <v>96.174598363140333</v>
      </c>
      <c r="U329" s="54">
        <v>100</v>
      </c>
      <c r="V329" s="45">
        <v>56.4</v>
      </c>
      <c r="W329" s="45">
        <v>92.7</v>
      </c>
      <c r="X329" s="53">
        <v>67.965525846018025</v>
      </c>
      <c r="Y329" s="54">
        <v>102.79286715165942</v>
      </c>
      <c r="Z329" s="53">
        <v>94.500643031268609</v>
      </c>
      <c r="AA329" s="54">
        <v>62.851987638443696</v>
      </c>
      <c r="AB329" s="53">
        <v>77.179108202007825</v>
      </c>
      <c r="AD329" s="54">
        <v>44.5</v>
      </c>
      <c r="AE329" s="54">
        <v>93.3</v>
      </c>
      <c r="AF329" s="41">
        <f t="shared" ref="AF329:AK329" si="208">AVERAGE(P329,X329)</f>
        <v>75.183126669598892</v>
      </c>
      <c r="AG329" s="41">
        <f t="shared" si="208"/>
        <v>94.949025270282576</v>
      </c>
      <c r="AH329" s="41">
        <f t="shared" si="208"/>
        <v>80.860506420150827</v>
      </c>
      <c r="AI329" s="41">
        <f t="shared" si="208"/>
        <v>86.13348093653012</v>
      </c>
      <c r="AJ329" s="41">
        <f t="shared" si="208"/>
        <v>86.676853282574086</v>
      </c>
      <c r="AK329" s="41">
        <f t="shared" si="208"/>
        <v>100</v>
      </c>
      <c r="AL329" s="45">
        <f t="shared" ref="AL329:AQ329" si="209">STDEV(P329,X329)</f>
        <v>10.207228972503271</v>
      </c>
      <c r="AM329" s="45">
        <f t="shared" si="209"/>
        <v>11.09286756975323</v>
      </c>
      <c r="AN329" s="45">
        <f t="shared" si="209"/>
        <v>19.290066188064554</v>
      </c>
      <c r="AO329" s="45">
        <f t="shared" si="209"/>
        <v>32.925003574452198</v>
      </c>
      <c r="AP329" s="45">
        <f t="shared" si="209"/>
        <v>13.431839904899094</v>
      </c>
      <c r="AQ329" s="45" t="e">
        <f t="shared" si="209"/>
        <v>#DIV/0!</v>
      </c>
      <c r="AR329" s="48">
        <f>AVERAGE(AL329:AP329)</f>
        <v>17.389401241934472</v>
      </c>
      <c r="AS329" s="48">
        <f>MEDIAN(AL329:AP329)</f>
        <v>13.431839904899094</v>
      </c>
      <c r="AT329" s="114">
        <f>AVERAGE(V329,AD329)</f>
        <v>50.45</v>
      </c>
      <c r="AU329" s="114">
        <f>AVERAGE(W329,AE329)</f>
        <v>93</v>
      </c>
      <c r="AV329" s="48">
        <f>STDEV(V329,AD329)</f>
        <v>8.4145706961198794</v>
      </c>
      <c r="AW329" s="48">
        <f>STDEV(W329,AE329)</f>
        <v>0.42426406871192446</v>
      </c>
      <c r="BF329" s="119"/>
      <c r="BG329" s="119"/>
    </row>
    <row r="330" spans="1:59" ht="84" customHeight="1" x14ac:dyDescent="0.35">
      <c r="A330" s="5" t="s">
        <v>80</v>
      </c>
      <c r="B330" s="5" t="s">
        <v>1796</v>
      </c>
      <c r="C330" s="5" t="s">
        <v>348</v>
      </c>
      <c r="D330" s="5" t="s">
        <v>93</v>
      </c>
      <c r="E330" s="1" t="s">
        <v>325</v>
      </c>
      <c r="G330" s="4">
        <v>329.35199</v>
      </c>
      <c r="H330" s="4">
        <v>329.35199</v>
      </c>
      <c r="I330" t="s">
        <v>707</v>
      </c>
      <c r="J330" s="10" t="s">
        <v>1126</v>
      </c>
      <c r="K330" s="10" t="s">
        <v>1126</v>
      </c>
      <c r="L330" s="33">
        <v>97.931297869999995</v>
      </c>
      <c r="M330" s="33">
        <v>102.81384389999999</v>
      </c>
      <c r="N330" s="41">
        <f t="shared" si="204"/>
        <v>100.37257088499999</v>
      </c>
      <c r="O330" s="48">
        <f t="shared" si="205"/>
        <v>3.4524814072684564</v>
      </c>
      <c r="Q330" s="56"/>
      <c r="U330" s="54">
        <v>100</v>
      </c>
      <c r="BF330" s="119"/>
      <c r="BG330" s="119"/>
    </row>
    <row r="331" spans="1:59" ht="84" customHeight="1" x14ac:dyDescent="0.35">
      <c r="A331" s="5" t="s">
        <v>80</v>
      </c>
      <c r="B331" s="5" t="s">
        <v>1799</v>
      </c>
      <c r="C331" s="5" t="s">
        <v>94</v>
      </c>
      <c r="D331" s="5" t="s">
        <v>95</v>
      </c>
      <c r="E331" s="1" t="s">
        <v>331</v>
      </c>
      <c r="G331" s="4">
        <v>359.42102999999997</v>
      </c>
      <c r="H331" s="4">
        <v>359.42102999999997</v>
      </c>
      <c r="I331" t="s">
        <v>708</v>
      </c>
      <c r="J331" s="10" t="s">
        <v>1127</v>
      </c>
      <c r="K331" s="10" t="s">
        <v>1127</v>
      </c>
      <c r="L331" s="32">
        <v>6.3228024019999998</v>
      </c>
      <c r="M331" s="32">
        <v>6.0372721690000004</v>
      </c>
      <c r="N331" s="39">
        <f t="shared" si="204"/>
        <v>6.1800372855000001</v>
      </c>
      <c r="O331" s="48">
        <f t="shared" si="205"/>
        <v>0.20190036398807448</v>
      </c>
      <c r="P331" s="53">
        <v>80.218247953925442</v>
      </c>
      <c r="Q331" s="54">
        <v>101.41254925735072</v>
      </c>
      <c r="R331" s="53">
        <v>93.652622006668679</v>
      </c>
      <c r="S331" s="54">
        <v>100.58805698696575</v>
      </c>
      <c r="T331" s="53">
        <v>66.007881176113969</v>
      </c>
      <c r="U331" s="54">
        <v>100</v>
      </c>
      <c r="V331" s="45">
        <v>31.8</v>
      </c>
      <c r="W331" s="45">
        <v>96.3</v>
      </c>
      <c r="X331" s="53">
        <v>53.914812753133603</v>
      </c>
      <c r="Y331" s="54">
        <v>56.033936695011256</v>
      </c>
      <c r="Z331" s="53">
        <v>86.116283087317896</v>
      </c>
      <c r="AA331" s="54">
        <v>72.065569994433474</v>
      </c>
      <c r="AB331" s="53">
        <v>90.907345912432604</v>
      </c>
      <c r="AD331" s="54">
        <v>55.5</v>
      </c>
      <c r="AE331" s="54">
        <v>93.8</v>
      </c>
      <c r="AF331" s="41">
        <f t="shared" ref="AF331:AK331" si="210">AVERAGE(P331,X331)</f>
        <v>67.066530353529515</v>
      </c>
      <c r="AG331" s="41">
        <f t="shared" si="210"/>
        <v>78.723242976180984</v>
      </c>
      <c r="AH331" s="41">
        <f t="shared" si="210"/>
        <v>89.884452546993288</v>
      </c>
      <c r="AI331" s="41">
        <f t="shared" si="210"/>
        <v>86.326813490699607</v>
      </c>
      <c r="AJ331" s="41">
        <f t="shared" si="210"/>
        <v>78.457613544273286</v>
      </c>
      <c r="AK331" s="41">
        <f t="shared" si="210"/>
        <v>100</v>
      </c>
      <c r="AL331" s="45">
        <f t="shared" ref="AL331:AQ331" si="211">STDEV(P331,X331)</f>
        <v>18.599337398980904</v>
      </c>
      <c r="AM331" s="45">
        <f t="shared" si="211"/>
        <v>32.08752466366731</v>
      </c>
      <c r="AN331" s="45">
        <f t="shared" si="211"/>
        <v>5.3289963551930359</v>
      </c>
      <c r="AO331" s="45">
        <f t="shared" si="211"/>
        <v>20.168443968724713</v>
      </c>
      <c r="AP331" s="45">
        <f t="shared" si="211"/>
        <v>17.606580362966259</v>
      </c>
      <c r="AQ331" s="45" t="e">
        <f t="shared" si="211"/>
        <v>#DIV/0!</v>
      </c>
      <c r="AR331" s="48">
        <f>AVERAGE(AL331:AP331)</f>
        <v>18.758176549906445</v>
      </c>
      <c r="AS331" s="48">
        <f>MEDIAN(AL331:AP331)</f>
        <v>18.599337398980904</v>
      </c>
      <c r="AT331" s="114">
        <f>AVERAGE(V331,AD331)</f>
        <v>43.65</v>
      </c>
      <c r="AU331" s="114">
        <f>AVERAGE(W331,AE331)</f>
        <v>95.05</v>
      </c>
      <c r="AV331" s="48">
        <f>STDEV(V331,AD331)</f>
        <v>16.758430714121182</v>
      </c>
      <c r="AW331" s="48">
        <f>STDEV(W331,AE331)</f>
        <v>1.7677669529663689</v>
      </c>
      <c r="BF331" s="119"/>
      <c r="BG331" s="119"/>
    </row>
    <row r="332" spans="1:59" ht="84" customHeight="1" x14ac:dyDescent="0.35">
      <c r="A332" s="5" t="s">
        <v>80</v>
      </c>
      <c r="B332" s="5" t="s">
        <v>1802</v>
      </c>
      <c r="C332" s="5" t="s">
        <v>96</v>
      </c>
      <c r="D332" s="5" t="s">
        <v>97</v>
      </c>
      <c r="E332" s="1" t="s">
        <v>325</v>
      </c>
      <c r="G332" s="4">
        <v>362.358992</v>
      </c>
      <c r="H332" s="4">
        <v>362.358992</v>
      </c>
      <c r="I332" t="s">
        <v>709</v>
      </c>
      <c r="J332" s="10" t="s">
        <v>1128</v>
      </c>
      <c r="K332" s="10" t="s">
        <v>1128</v>
      </c>
      <c r="L332" s="33">
        <v>50.013791349999998</v>
      </c>
      <c r="M332" s="33">
        <v>73.864427610000007</v>
      </c>
      <c r="N332" s="41">
        <f t="shared" si="204"/>
        <v>61.939109479999999</v>
      </c>
      <c r="O332" s="48">
        <f t="shared" si="205"/>
        <v>16.86494663505977</v>
      </c>
      <c r="Q332" s="56"/>
      <c r="U332" s="54">
        <v>100</v>
      </c>
      <c r="BF332" s="119"/>
      <c r="BG332" s="119"/>
    </row>
    <row r="333" spans="1:59" ht="84" customHeight="1" x14ac:dyDescent="0.35">
      <c r="A333" s="5" t="s">
        <v>80</v>
      </c>
      <c r="B333" s="5" t="s">
        <v>1805</v>
      </c>
      <c r="C333" s="5" t="s">
        <v>98</v>
      </c>
      <c r="D333" s="5" t="s">
        <v>99</v>
      </c>
      <c r="E333" s="1" t="s">
        <v>325</v>
      </c>
      <c r="G333" s="4">
        <v>384.29131000000001</v>
      </c>
      <c r="H333" s="4">
        <v>384.29131000000001</v>
      </c>
      <c r="I333" t="s">
        <v>710</v>
      </c>
      <c r="J333" s="10" t="s">
        <v>1129</v>
      </c>
      <c r="K333" s="10" t="s">
        <v>1129</v>
      </c>
      <c r="L333" s="33">
        <v>62.235047000000002</v>
      </c>
      <c r="M333" s="33">
        <v>95.637927500000004</v>
      </c>
      <c r="N333" s="41">
        <f t="shared" si="204"/>
        <v>78.936487249999999</v>
      </c>
      <c r="O333" s="48">
        <f t="shared" si="205"/>
        <v>23.619403312713924</v>
      </c>
      <c r="Q333" s="56"/>
      <c r="U333" s="54">
        <v>100</v>
      </c>
      <c r="BF333" s="119"/>
      <c r="BG333" s="119"/>
    </row>
    <row r="334" spans="1:59" ht="84" customHeight="1" x14ac:dyDescent="0.35">
      <c r="A334" s="5" t="s">
        <v>80</v>
      </c>
      <c r="B334" s="5" t="s">
        <v>1808</v>
      </c>
      <c r="C334" s="5" t="s">
        <v>100</v>
      </c>
      <c r="D334" s="5" t="s">
        <v>101</v>
      </c>
      <c r="E334" s="1" t="s">
        <v>329</v>
      </c>
      <c r="G334" s="4">
        <v>299.36423000000002</v>
      </c>
      <c r="H334" s="4">
        <v>299.36423000000002</v>
      </c>
      <c r="I334" t="s">
        <v>711</v>
      </c>
      <c r="J334" s="10" t="s">
        <v>1130</v>
      </c>
      <c r="K334" s="10" t="s">
        <v>1130</v>
      </c>
      <c r="L334" s="33">
        <v>99.357111029999999</v>
      </c>
      <c r="M334" s="33">
        <v>79.516690560000001</v>
      </c>
      <c r="N334" s="41">
        <f t="shared" si="204"/>
        <v>89.436900795</v>
      </c>
      <c r="O334" s="48">
        <f t="shared" si="205"/>
        <v>14.029295855929441</v>
      </c>
      <c r="Q334" s="56"/>
      <c r="U334" s="54">
        <v>100</v>
      </c>
      <c r="BF334" s="119"/>
      <c r="BG334" s="119"/>
    </row>
    <row r="335" spans="1:59" ht="84" customHeight="1" x14ac:dyDescent="0.35">
      <c r="A335" s="5" t="s">
        <v>80</v>
      </c>
      <c r="B335" s="5" t="s">
        <v>1810</v>
      </c>
      <c r="C335" s="5" t="s">
        <v>102</v>
      </c>
      <c r="D335" s="5" t="s">
        <v>103</v>
      </c>
      <c r="E335" s="1" t="s">
        <v>329</v>
      </c>
      <c r="G335" s="4">
        <v>356.45693999999997</v>
      </c>
      <c r="H335" s="4">
        <v>356.45693999999997</v>
      </c>
      <c r="I335" t="s">
        <v>712</v>
      </c>
      <c r="J335" s="10" t="s">
        <v>1131</v>
      </c>
      <c r="K335" s="10" t="s">
        <v>1131</v>
      </c>
      <c r="L335" s="32">
        <v>4.7442235469999998</v>
      </c>
      <c r="M335" s="32">
        <v>2.4001638340000002</v>
      </c>
      <c r="N335" s="39">
        <f t="shared" si="204"/>
        <v>3.5721936904999998</v>
      </c>
      <c r="O335" s="48">
        <f t="shared" si="205"/>
        <v>1.657500518568493</v>
      </c>
      <c r="P335" s="57">
        <v>5.965444073961808</v>
      </c>
      <c r="Q335" s="54">
        <v>98.260078811761147</v>
      </c>
      <c r="R335" s="53">
        <v>98.648075174295244</v>
      </c>
      <c r="S335" s="54">
        <v>84.292209760533481</v>
      </c>
      <c r="T335" s="53">
        <v>91.421642922097618</v>
      </c>
      <c r="U335" s="54">
        <v>100</v>
      </c>
      <c r="V335" s="45">
        <v>11.5</v>
      </c>
      <c r="W335" s="45">
        <v>21.8</v>
      </c>
      <c r="X335" s="57">
        <v>-0.62959479432596865</v>
      </c>
      <c r="Y335" s="54">
        <v>73.263335700712148</v>
      </c>
      <c r="Z335" s="53">
        <v>98.969230473923659</v>
      </c>
      <c r="AA335" s="54">
        <v>99.614181238842946</v>
      </c>
      <c r="AB335" s="53">
        <v>81.739831468222761</v>
      </c>
      <c r="AD335" s="54">
        <v>9.3000000000000007</v>
      </c>
      <c r="AE335" s="54">
        <v>17.399999999999999</v>
      </c>
      <c r="AF335" s="41">
        <f t="shared" ref="AF335:AK339" si="212">AVERAGE(P335,X335)</f>
        <v>2.6679246398179197</v>
      </c>
      <c r="AG335" s="41">
        <f t="shared" si="212"/>
        <v>85.761707256236647</v>
      </c>
      <c r="AH335" s="41">
        <f t="shared" si="212"/>
        <v>98.808652824109458</v>
      </c>
      <c r="AI335" s="41">
        <f t="shared" si="212"/>
        <v>91.953195499688206</v>
      </c>
      <c r="AJ335" s="41">
        <f t="shared" si="212"/>
        <v>86.580737195160197</v>
      </c>
      <c r="AK335" s="41">
        <f t="shared" si="212"/>
        <v>100</v>
      </c>
      <c r="AL335" s="45">
        <f t="shared" ref="AL335:AQ339" si="213">STDEV(P335,X335)</f>
        <v>4.6633967059551402</v>
      </c>
      <c r="AM335" s="45">
        <f t="shared" si="213"/>
        <v>17.675366561400839</v>
      </c>
      <c r="AN335" s="45">
        <f t="shared" si="213"/>
        <v>0.22709109018125009</v>
      </c>
      <c r="AO335" s="45">
        <f t="shared" si="213"/>
        <v>10.834269933459492</v>
      </c>
      <c r="AP335" s="45">
        <f t="shared" si="213"/>
        <v>6.8460745332044981</v>
      </c>
      <c r="AQ335" s="45" t="e">
        <f t="shared" si="213"/>
        <v>#DIV/0!</v>
      </c>
      <c r="AR335" s="48">
        <f>AVERAGE(AL335:AP335)</f>
        <v>8.0492397648402445</v>
      </c>
      <c r="AS335" s="48">
        <f>MEDIAN(AL335:AP335)</f>
        <v>6.8460745332044981</v>
      </c>
      <c r="AT335" s="114">
        <f t="shared" ref="AT335:AT339" si="214">AVERAGE(V335,AD335)</f>
        <v>10.4</v>
      </c>
      <c r="AU335" s="114">
        <f t="shared" ref="AU335:AU339" si="215">AVERAGE(W335,AE335)</f>
        <v>19.600000000000001</v>
      </c>
      <c r="AV335" s="48">
        <f t="shared" ref="AV335:AW339" si="216">STDEV(V335,AD335)</f>
        <v>1.5556349186104006</v>
      </c>
      <c r="AW335" s="48">
        <f t="shared" si="216"/>
        <v>3.111269837220783</v>
      </c>
      <c r="BF335" s="119"/>
      <c r="BG335" s="119"/>
    </row>
    <row r="336" spans="1:59" ht="84" customHeight="1" x14ac:dyDescent="0.25">
      <c r="A336" s="5" t="s">
        <v>80</v>
      </c>
      <c r="B336" s="5" t="s">
        <v>1813</v>
      </c>
      <c r="C336" s="5" t="s">
        <v>104</v>
      </c>
      <c r="D336" s="5" t="s">
        <v>105</v>
      </c>
      <c r="E336" s="1" t="s">
        <v>328</v>
      </c>
      <c r="F336" s="1" t="s">
        <v>368</v>
      </c>
      <c r="G336" s="4">
        <v>924.07902000000001</v>
      </c>
      <c r="H336" s="4">
        <v>924.07902000000001</v>
      </c>
      <c r="I336" t="s">
        <v>713</v>
      </c>
      <c r="J336" t="s">
        <v>1132</v>
      </c>
      <c r="K336" s="1" t="s">
        <v>1132</v>
      </c>
      <c r="L336" s="32">
        <v>5.6608177209999999</v>
      </c>
      <c r="M336" s="32">
        <v>8.3964775750000005</v>
      </c>
      <c r="N336" s="39">
        <f t="shared" si="204"/>
        <v>7.0286476479999997</v>
      </c>
      <c r="O336" s="48">
        <f t="shared" si="205"/>
        <v>1.9344036337832016</v>
      </c>
      <c r="P336" s="57">
        <v>1.3579872688693542</v>
      </c>
      <c r="Q336" s="61">
        <v>70.130342528038796</v>
      </c>
      <c r="R336" s="53">
        <v>82.400727493179744</v>
      </c>
      <c r="S336" s="54">
        <v>71.682327978175195</v>
      </c>
      <c r="T336" s="53">
        <v>115.67141558047894</v>
      </c>
      <c r="U336" s="54">
        <v>100</v>
      </c>
      <c r="V336" s="45">
        <v>9.1999999999999993</v>
      </c>
      <c r="W336" s="45">
        <v>18.100000000000001</v>
      </c>
      <c r="X336" s="57">
        <v>7.4783576789450468</v>
      </c>
      <c r="Y336" s="54">
        <v>74.599305142330678</v>
      </c>
      <c r="Z336" s="53">
        <v>52.947386605754666</v>
      </c>
      <c r="AA336" s="54">
        <v>65.385722786340878</v>
      </c>
      <c r="AB336" s="53">
        <v>92.427587001170906</v>
      </c>
      <c r="AD336" s="54">
        <v>10.199999999999999</v>
      </c>
      <c r="AE336" s="54">
        <v>22.2</v>
      </c>
      <c r="AF336" s="41">
        <f t="shared" si="212"/>
        <v>4.4181724739072008</v>
      </c>
      <c r="AG336" s="41">
        <f t="shared" si="212"/>
        <v>72.364823835184737</v>
      </c>
      <c r="AH336" s="41">
        <f t="shared" si="212"/>
        <v>67.674057049467208</v>
      </c>
      <c r="AI336" s="41">
        <f t="shared" si="212"/>
        <v>68.534025382258037</v>
      </c>
      <c r="AJ336" s="41">
        <f t="shared" si="212"/>
        <v>104.04950129082492</v>
      </c>
      <c r="AK336" s="41">
        <f t="shared" si="212"/>
        <v>100</v>
      </c>
      <c r="AL336" s="45">
        <f t="shared" si="213"/>
        <v>4.3277554203380131</v>
      </c>
      <c r="AM336" s="45">
        <f t="shared" si="213"/>
        <v>3.1600337694349516</v>
      </c>
      <c r="AN336" s="45">
        <f t="shared" si="213"/>
        <v>20.826657070097248</v>
      </c>
      <c r="AO336" s="45">
        <f t="shared" si="213"/>
        <v>4.4523722296004671</v>
      </c>
      <c r="AP336" s="45">
        <f t="shared" si="213"/>
        <v>16.435868809166468</v>
      </c>
      <c r="AQ336" s="45" t="e">
        <f t="shared" si="213"/>
        <v>#DIV/0!</v>
      </c>
      <c r="AR336" s="48">
        <f>AVERAGE(AL336:AP336)</f>
        <v>9.8405374597274289</v>
      </c>
      <c r="AS336" s="48">
        <f>MEDIAN(AL336:AP336)</f>
        <v>4.4523722296004671</v>
      </c>
      <c r="AT336" s="114">
        <f t="shared" si="214"/>
        <v>9.6999999999999993</v>
      </c>
      <c r="AU336" s="114">
        <f t="shared" si="215"/>
        <v>20.149999999999999</v>
      </c>
      <c r="AV336" s="48">
        <f t="shared" si="216"/>
        <v>0.70710678118654757</v>
      </c>
      <c r="AW336" s="48">
        <f t="shared" si="216"/>
        <v>2.8991378028648795</v>
      </c>
    </row>
    <row r="337" spans="1:78" ht="84" customHeight="1" x14ac:dyDescent="0.35">
      <c r="A337" s="5" t="s">
        <v>80</v>
      </c>
      <c r="B337" s="5" t="s">
        <v>1816</v>
      </c>
      <c r="C337" s="5" t="s">
        <v>106</v>
      </c>
      <c r="D337" s="5" t="s">
        <v>107</v>
      </c>
      <c r="E337" s="1" t="s">
        <v>338</v>
      </c>
      <c r="G337" s="4">
        <v>314.85999299999901</v>
      </c>
      <c r="H337" s="4">
        <v>314.85999299999901</v>
      </c>
      <c r="I337" t="s">
        <v>714</v>
      </c>
      <c r="J337" s="10" t="s">
        <v>1133</v>
      </c>
      <c r="K337" s="10" t="s">
        <v>1133</v>
      </c>
      <c r="L337" s="32">
        <v>4.9479111409999996</v>
      </c>
      <c r="M337" s="32">
        <v>0.532459554</v>
      </c>
      <c r="N337" s="39">
        <f t="shared" si="204"/>
        <v>2.7401853474999998</v>
      </c>
      <c r="O337" s="48">
        <f t="shared" si="205"/>
        <v>3.1221957591686031</v>
      </c>
      <c r="P337" s="57">
        <v>1.551985450136405</v>
      </c>
      <c r="Q337" s="54">
        <v>89.239163382843287</v>
      </c>
      <c r="R337" s="53">
        <v>79.296756592906931</v>
      </c>
      <c r="S337" s="54">
        <v>87.250682024856019</v>
      </c>
      <c r="T337" s="53">
        <v>112.47044558957259</v>
      </c>
      <c r="U337" s="54">
        <v>100</v>
      </c>
      <c r="V337" s="45">
        <v>10.8</v>
      </c>
      <c r="W337" s="45">
        <v>19.399999999999999</v>
      </c>
      <c r="X337" s="57">
        <v>-0.39925523542622376</v>
      </c>
      <c r="Y337" s="54">
        <v>75.013916348350222</v>
      </c>
      <c r="Z337" s="53">
        <v>78.653281378966184</v>
      </c>
      <c r="AA337" s="54">
        <v>108.78169568305279</v>
      </c>
      <c r="AB337" s="53">
        <v>92.473654912950849</v>
      </c>
      <c r="AD337" s="54">
        <v>9.6</v>
      </c>
      <c r="AE337" s="54">
        <v>17.8</v>
      </c>
      <c r="AF337" s="41">
        <f t="shared" si="212"/>
        <v>0.57636510735509061</v>
      </c>
      <c r="AG337" s="41">
        <f t="shared" si="212"/>
        <v>82.126539865596754</v>
      </c>
      <c r="AH337" s="41">
        <f t="shared" si="212"/>
        <v>78.975018985936558</v>
      </c>
      <c r="AI337" s="41">
        <f t="shared" si="212"/>
        <v>98.016188853954404</v>
      </c>
      <c r="AJ337" s="41">
        <f t="shared" si="212"/>
        <v>102.47205025126172</v>
      </c>
      <c r="AK337" s="41">
        <f t="shared" si="212"/>
        <v>100</v>
      </c>
      <c r="AL337" s="45">
        <f t="shared" si="213"/>
        <v>1.3797355204884225</v>
      </c>
      <c r="AM337" s="45">
        <f t="shared" si="213"/>
        <v>10.058768642143873</v>
      </c>
      <c r="AN337" s="45">
        <f t="shared" si="213"/>
        <v>0.45500568730296626</v>
      </c>
      <c r="AO337" s="45">
        <f t="shared" si="213"/>
        <v>15.22472576353109</v>
      </c>
      <c r="AP337" s="45">
        <f t="shared" si="213"/>
        <v>14.139866289407165</v>
      </c>
      <c r="AQ337" s="45" t="e">
        <f t="shared" si="213"/>
        <v>#DIV/0!</v>
      </c>
      <c r="AR337" s="48">
        <f>AVERAGE(AL337:AP337)</f>
        <v>8.2516203805747033</v>
      </c>
      <c r="AS337" s="48">
        <f>MEDIAN(AL337:AP337)</f>
        <v>10.058768642143873</v>
      </c>
      <c r="AT337" s="114">
        <f t="shared" si="214"/>
        <v>10.199999999999999</v>
      </c>
      <c r="AU337" s="114">
        <f t="shared" si="215"/>
        <v>18.600000000000001</v>
      </c>
      <c r="AV337" s="48">
        <f t="shared" si="216"/>
        <v>0.8485281374238578</v>
      </c>
      <c r="AW337" s="48">
        <f t="shared" si="216"/>
        <v>1.1313708498984745</v>
      </c>
      <c r="BF337" s="119"/>
      <c r="BG337" s="119"/>
    </row>
    <row r="338" spans="1:78" ht="84" customHeight="1" x14ac:dyDescent="0.35">
      <c r="A338" s="5" t="s">
        <v>80</v>
      </c>
      <c r="B338" s="5" t="s">
        <v>1819</v>
      </c>
      <c r="C338" s="5" t="s">
        <v>108</v>
      </c>
      <c r="D338" s="5" t="s">
        <v>109</v>
      </c>
      <c r="E338" s="1" t="s">
        <v>338</v>
      </c>
      <c r="G338" s="4">
        <v>335.39963</v>
      </c>
      <c r="H338" s="4">
        <v>335.39963</v>
      </c>
      <c r="I338" t="s">
        <v>715</v>
      </c>
      <c r="J338" s="10" t="s">
        <v>1134</v>
      </c>
      <c r="K338" s="10" t="s">
        <v>1134</v>
      </c>
      <c r="L338" s="32">
        <v>4.255319149</v>
      </c>
      <c r="M338" s="32">
        <v>3.2848658610000001</v>
      </c>
      <c r="N338" s="41">
        <f t="shared" si="204"/>
        <v>3.770092505</v>
      </c>
      <c r="O338" s="48">
        <f t="shared" si="205"/>
        <v>0.68621410076958078</v>
      </c>
      <c r="P338" s="53">
        <v>101.48138769308686</v>
      </c>
      <c r="Q338" s="53">
        <v>109.61002785515319</v>
      </c>
      <c r="R338" s="53">
        <v>107.48290706507977</v>
      </c>
      <c r="S338" s="53">
        <v>114.01620663459101</v>
      </c>
      <c r="T338" s="53">
        <v>103.5325398835148</v>
      </c>
      <c r="U338" s="54">
        <v>100</v>
      </c>
      <c r="V338" s="45">
        <v>65.400000000000006</v>
      </c>
      <c r="W338" s="45">
        <v>95.6</v>
      </c>
      <c r="AF338" s="41">
        <f t="shared" si="212"/>
        <v>101.48138769308686</v>
      </c>
      <c r="AG338" s="41">
        <f t="shared" si="212"/>
        <v>109.61002785515319</v>
      </c>
      <c r="AH338" s="41">
        <f t="shared" si="212"/>
        <v>107.48290706507977</v>
      </c>
      <c r="AI338" s="41">
        <f t="shared" si="212"/>
        <v>114.01620663459101</v>
      </c>
      <c r="AJ338" s="41">
        <f t="shared" si="212"/>
        <v>103.5325398835148</v>
      </c>
      <c r="AK338" s="41">
        <f t="shared" si="212"/>
        <v>100</v>
      </c>
      <c r="AQ338" s="45" t="e">
        <f t="shared" si="213"/>
        <v>#DIV/0!</v>
      </c>
      <c r="AR338" s="48" t="e">
        <f>AVERAGE(AL338:AP338)</f>
        <v>#DIV/0!</v>
      </c>
      <c r="AS338" s="48" t="e">
        <f>MEDIAN(AL338:AP338)</f>
        <v>#NUM!</v>
      </c>
      <c r="AT338" s="114">
        <f t="shared" si="214"/>
        <v>65.400000000000006</v>
      </c>
      <c r="AU338" s="114">
        <f t="shared" si="215"/>
        <v>95.6</v>
      </c>
      <c r="AV338" s="48" t="e">
        <f t="shared" si="216"/>
        <v>#DIV/0!</v>
      </c>
      <c r="AW338" s="48" t="e">
        <f t="shared" si="216"/>
        <v>#DIV/0!</v>
      </c>
    </row>
    <row r="339" spans="1:78" ht="84" customHeight="1" x14ac:dyDescent="0.35">
      <c r="A339" s="5" t="s">
        <v>80</v>
      </c>
      <c r="B339" s="5" t="s">
        <v>1822</v>
      </c>
      <c r="C339" s="5" t="s">
        <v>305</v>
      </c>
      <c r="D339" s="5" t="s">
        <v>110</v>
      </c>
      <c r="E339" s="1" t="s">
        <v>325</v>
      </c>
      <c r="G339" s="4">
        <v>402.54199199999903</v>
      </c>
      <c r="H339" s="4">
        <v>402.54199199999903</v>
      </c>
      <c r="I339" t="s">
        <v>716</v>
      </c>
      <c r="J339" s="10" t="s">
        <v>1135</v>
      </c>
      <c r="K339" s="10" t="s">
        <v>1135</v>
      </c>
      <c r="L339" s="32">
        <v>6.6283337930000004</v>
      </c>
      <c r="M339" s="32">
        <v>4.022117551</v>
      </c>
      <c r="N339" s="39">
        <f t="shared" si="204"/>
        <v>5.3252256720000002</v>
      </c>
      <c r="O339" s="48">
        <f t="shared" si="205"/>
        <v>1.8428731779567207</v>
      </c>
      <c r="P339" s="58">
        <v>101.91436448111662</v>
      </c>
      <c r="Q339" s="59">
        <v>93.030787916176678</v>
      </c>
      <c r="R339" s="58">
        <v>68.323340594937449</v>
      </c>
      <c r="S339" s="60">
        <v>118.94121956391818</v>
      </c>
      <c r="T339" s="58">
        <v>83.45318193210079</v>
      </c>
      <c r="U339" s="54">
        <v>100</v>
      </c>
      <c r="V339" s="45">
        <v>67.2</v>
      </c>
      <c r="W339" s="45">
        <v>97.4</v>
      </c>
      <c r="X339" s="58">
        <v>88.300881402945308</v>
      </c>
      <c r="Y339" s="59">
        <v>119.3963393492582</v>
      </c>
      <c r="Z339" s="58">
        <v>90.446905965437338</v>
      </c>
      <c r="AA339" s="60">
        <v>90.709684483293501</v>
      </c>
      <c r="AB339" s="58">
        <v>95.308308545776384</v>
      </c>
      <c r="AD339" s="54">
        <v>58.5</v>
      </c>
      <c r="AE339" s="54">
        <v>94.7</v>
      </c>
      <c r="AF339" s="41">
        <f t="shared" si="212"/>
        <v>95.107622942030957</v>
      </c>
      <c r="AG339" s="41">
        <f t="shared" si="212"/>
        <v>106.21356363271744</v>
      </c>
      <c r="AH339" s="41">
        <f t="shared" si="212"/>
        <v>79.3851232801874</v>
      </c>
      <c r="AI339" s="41">
        <f t="shared" si="212"/>
        <v>104.82545202360583</v>
      </c>
      <c r="AJ339" s="41">
        <f t="shared" si="212"/>
        <v>89.380745238938587</v>
      </c>
      <c r="AK339" s="41">
        <f t="shared" si="212"/>
        <v>100</v>
      </c>
      <c r="AL339" s="45">
        <f t="shared" si="213"/>
        <v>9.6261862001432501</v>
      </c>
      <c r="AM339" s="45">
        <f t="shared" si="213"/>
        <v>18.643260208054585</v>
      </c>
      <c r="AN339" s="45">
        <f t="shared" si="213"/>
        <v>15.643723097504258</v>
      </c>
      <c r="AO339" s="45">
        <f t="shared" si="213"/>
        <v>19.962709898815678</v>
      </c>
      <c r="AP339" s="45">
        <f t="shared" si="213"/>
        <v>8.3828404203551248</v>
      </c>
      <c r="AQ339" s="45" t="e">
        <f t="shared" si="213"/>
        <v>#DIV/0!</v>
      </c>
      <c r="AR339" s="48">
        <f>AVERAGE(AL339:AP339)</f>
        <v>14.451743964974579</v>
      </c>
      <c r="AS339" s="48">
        <f>MEDIAN(AL339:AP339)</f>
        <v>15.643723097504258</v>
      </c>
      <c r="AT339" s="114">
        <f t="shared" si="214"/>
        <v>62.85</v>
      </c>
      <c r="AU339" s="114">
        <f t="shared" si="215"/>
        <v>96.050000000000011</v>
      </c>
      <c r="AV339" s="48">
        <f t="shared" si="216"/>
        <v>6.1518289963229655</v>
      </c>
      <c r="AW339" s="48">
        <f t="shared" si="216"/>
        <v>1.9091883092036803</v>
      </c>
    </row>
    <row r="340" spans="1:78" ht="84" customHeight="1" x14ac:dyDescent="0.35">
      <c r="A340" s="5" t="s">
        <v>80</v>
      </c>
      <c r="B340" s="5" t="s">
        <v>1825</v>
      </c>
      <c r="C340" s="5" t="s">
        <v>306</v>
      </c>
      <c r="D340" s="5" t="s">
        <v>111</v>
      </c>
      <c r="E340" s="1" t="s">
        <v>329</v>
      </c>
      <c r="G340" s="4">
        <v>256.22699299999903</v>
      </c>
      <c r="H340" s="4">
        <v>256.22699299999903</v>
      </c>
      <c r="I340" t="s">
        <v>717</v>
      </c>
      <c r="J340" s="10" t="s">
        <v>1136</v>
      </c>
      <c r="K340" s="10" t="s">
        <v>1136</v>
      </c>
      <c r="L340" s="33">
        <v>70.535316460000004</v>
      </c>
      <c r="M340" s="33">
        <v>83.645300019999993</v>
      </c>
      <c r="N340" s="41">
        <f t="shared" si="204"/>
        <v>77.090308239999999</v>
      </c>
      <c r="O340" s="48">
        <f t="shared" si="205"/>
        <v>9.2701582765201476</v>
      </c>
      <c r="Q340" s="56"/>
      <c r="U340" s="54">
        <v>100</v>
      </c>
      <c r="BF340" s="119"/>
      <c r="BG340" s="119"/>
    </row>
    <row r="341" spans="1:78" ht="84" customHeight="1" x14ac:dyDescent="0.35">
      <c r="A341" s="5" t="s">
        <v>80</v>
      </c>
      <c r="B341" s="5" t="s">
        <v>1828</v>
      </c>
      <c r="C341" s="5" t="s">
        <v>112</v>
      </c>
      <c r="D341" s="5" t="s">
        <v>113</v>
      </c>
      <c r="E341" s="1" t="s">
        <v>338</v>
      </c>
      <c r="G341" s="4">
        <v>297.39472000000001</v>
      </c>
      <c r="H341" s="4">
        <v>297.39472000000001</v>
      </c>
      <c r="I341" t="s">
        <v>718</v>
      </c>
      <c r="J341" s="10" t="s">
        <v>1137</v>
      </c>
      <c r="K341" s="10" t="s">
        <v>1137</v>
      </c>
      <c r="L341" s="33">
        <v>88.154293350000003</v>
      </c>
      <c r="M341" s="33">
        <v>10.018431290000001</v>
      </c>
      <c r="N341" s="41">
        <f t="shared" si="204"/>
        <v>49.086362319999999</v>
      </c>
      <c r="O341" s="48">
        <f t="shared" si="205"/>
        <v>55.250397916482683</v>
      </c>
      <c r="Q341" s="56"/>
      <c r="U341" s="54">
        <v>100</v>
      </c>
      <c r="BF341" s="119"/>
      <c r="BG341" s="119"/>
    </row>
    <row r="342" spans="1:78" ht="84" customHeight="1" x14ac:dyDescent="0.25">
      <c r="A342" s="5" t="s">
        <v>80</v>
      </c>
      <c r="B342" s="5" t="s">
        <v>1830</v>
      </c>
      <c r="C342" s="5" t="s">
        <v>114</v>
      </c>
      <c r="D342" s="5" t="s">
        <v>115</v>
      </c>
      <c r="E342" s="1" t="s">
        <v>327</v>
      </c>
      <c r="G342" s="4">
        <v>525.00079000000005</v>
      </c>
      <c r="H342" s="4">
        <v>525.00079000000005</v>
      </c>
      <c r="I342" t="s">
        <v>719</v>
      </c>
      <c r="J342" t="s">
        <v>1138</v>
      </c>
      <c r="K342" s="1" t="s">
        <v>1138</v>
      </c>
      <c r="L342" s="33">
        <v>90.853153980000002</v>
      </c>
      <c r="M342" s="33">
        <v>106.1560516</v>
      </c>
      <c r="N342" s="41">
        <f t="shared" si="204"/>
        <v>98.504602790000007</v>
      </c>
      <c r="O342" s="48">
        <f t="shared" si="205"/>
        <v>10.820782678905475</v>
      </c>
      <c r="Q342" s="56"/>
      <c r="U342" s="54">
        <v>100</v>
      </c>
      <c r="BF342" s="119"/>
      <c r="BG342" s="119"/>
    </row>
    <row r="343" spans="1:78" ht="84" customHeight="1" x14ac:dyDescent="0.35">
      <c r="A343" s="5" t="s">
        <v>80</v>
      </c>
      <c r="B343" s="5" t="s">
        <v>1833</v>
      </c>
      <c r="C343" s="5" t="s">
        <v>116</v>
      </c>
      <c r="D343" s="5" t="s">
        <v>117</v>
      </c>
      <c r="E343" s="1" t="s">
        <v>330</v>
      </c>
      <c r="G343" s="4">
        <v>360.42739999999998</v>
      </c>
      <c r="H343" s="4">
        <v>360.42739999999998</v>
      </c>
      <c r="I343" t="s">
        <v>720</v>
      </c>
      <c r="J343" s="10" t="s">
        <v>1139</v>
      </c>
      <c r="K343" s="10" t="s">
        <v>1139</v>
      </c>
      <c r="L343" s="33">
        <v>95.792578129999995</v>
      </c>
      <c r="M343" s="33">
        <v>74.159328279999997</v>
      </c>
      <c r="N343" s="41">
        <f t="shared" si="204"/>
        <v>84.975953204999996</v>
      </c>
      <c r="O343" s="48">
        <f t="shared" si="205"/>
        <v>15.297017668037846</v>
      </c>
      <c r="Q343" s="56"/>
      <c r="U343" s="54">
        <v>100</v>
      </c>
      <c r="BF343" s="119"/>
      <c r="BG343" s="119"/>
    </row>
    <row r="344" spans="1:78" ht="84" customHeight="1" x14ac:dyDescent="0.35">
      <c r="A344" s="5" t="s">
        <v>80</v>
      </c>
      <c r="B344" s="5" t="s">
        <v>1835</v>
      </c>
      <c r="C344" s="5" t="s">
        <v>118</v>
      </c>
      <c r="D344" s="5" t="s">
        <v>119</v>
      </c>
      <c r="E344" s="1" t="s">
        <v>329</v>
      </c>
      <c r="G344" s="4">
        <v>424.89998000000003</v>
      </c>
      <c r="H344" s="4">
        <v>424.89998000000003</v>
      </c>
      <c r="I344" t="s">
        <v>721</v>
      </c>
      <c r="J344" s="10" t="s">
        <v>1140</v>
      </c>
      <c r="K344" s="10" t="s">
        <v>1140</v>
      </c>
      <c r="L344" s="33">
        <v>71.859285819999997</v>
      </c>
      <c r="M344" s="33">
        <v>84.923202950000004</v>
      </c>
      <c r="N344" s="41">
        <f t="shared" si="204"/>
        <v>78.391244384999993</v>
      </c>
      <c r="O344" s="48">
        <f t="shared" si="205"/>
        <v>9.2375843914821054</v>
      </c>
      <c r="Q344" s="56"/>
      <c r="U344" s="54">
        <v>100</v>
      </c>
      <c r="BF344" s="119"/>
      <c r="BG344" s="119"/>
    </row>
    <row r="345" spans="1:78" ht="84" customHeight="1" x14ac:dyDescent="0.35">
      <c r="A345" s="5" t="s">
        <v>80</v>
      </c>
      <c r="B345" s="5" t="s">
        <v>1838</v>
      </c>
      <c r="C345" s="5" t="s">
        <v>120</v>
      </c>
      <c r="D345" s="5" t="s">
        <v>121</v>
      </c>
      <c r="E345" s="1" t="s">
        <v>339</v>
      </c>
      <c r="G345" s="4">
        <v>447.35898800000001</v>
      </c>
      <c r="H345" s="4">
        <v>447.35898800000001</v>
      </c>
      <c r="I345" t="s">
        <v>722</v>
      </c>
      <c r="J345" s="10" t="s">
        <v>1141</v>
      </c>
      <c r="K345" s="10" t="s">
        <v>1141</v>
      </c>
      <c r="L345" s="33">
        <v>96.250875219999998</v>
      </c>
      <c r="M345" s="33">
        <v>95.244726600000007</v>
      </c>
      <c r="N345" s="41">
        <f t="shared" si="204"/>
        <v>95.747800909999995</v>
      </c>
      <c r="O345" s="48">
        <f t="shared" si="205"/>
        <v>0.71145451208347998</v>
      </c>
      <c r="Q345" s="56"/>
      <c r="U345" s="54">
        <v>100</v>
      </c>
      <c r="BF345" s="119"/>
      <c r="BG345" s="119"/>
    </row>
    <row r="346" spans="1:78" ht="84" customHeight="1" x14ac:dyDescent="0.35">
      <c r="A346" s="5" t="s">
        <v>80</v>
      </c>
      <c r="B346" s="5" t="s">
        <v>1841</v>
      </c>
      <c r="C346" s="5" t="s">
        <v>122</v>
      </c>
      <c r="D346" s="5" t="s">
        <v>123</v>
      </c>
      <c r="E346" s="1" t="s">
        <v>333</v>
      </c>
      <c r="G346" s="4">
        <v>331.41424000000001</v>
      </c>
      <c r="H346" s="4">
        <v>331.41424000000001</v>
      </c>
      <c r="I346" t="s">
        <v>723</v>
      </c>
      <c r="J346" s="10" t="s">
        <v>1142</v>
      </c>
      <c r="K346" s="10" t="s">
        <v>1142</v>
      </c>
      <c r="L346" s="33">
        <v>72.623114299999997</v>
      </c>
      <c r="M346" s="33">
        <v>66.639361050000005</v>
      </c>
      <c r="N346" s="41">
        <f t="shared" si="204"/>
        <v>69.631237674999994</v>
      </c>
      <c r="O346" s="48">
        <f t="shared" si="205"/>
        <v>4.2311525000220369</v>
      </c>
      <c r="Q346" s="56"/>
      <c r="U346" s="54">
        <v>100</v>
      </c>
      <c r="BF346" s="119"/>
      <c r="BG346" s="119"/>
    </row>
    <row r="347" spans="1:78" ht="84" customHeight="1" x14ac:dyDescent="0.35">
      <c r="A347" s="5" t="s">
        <v>80</v>
      </c>
      <c r="B347" s="5" t="s">
        <v>1844</v>
      </c>
      <c r="C347" s="5" t="s">
        <v>124</v>
      </c>
      <c r="D347" s="5" t="s">
        <v>125</v>
      </c>
      <c r="E347" s="1" t="s">
        <v>338</v>
      </c>
      <c r="G347" s="4">
        <v>459.89123999999998</v>
      </c>
      <c r="H347" s="4">
        <v>459.89123999999998</v>
      </c>
      <c r="I347" t="s">
        <v>724</v>
      </c>
      <c r="J347" s="13" t="s">
        <v>1143</v>
      </c>
      <c r="K347" s="10" t="s">
        <v>1143</v>
      </c>
      <c r="L347" s="32">
        <v>7.7995374589999997</v>
      </c>
      <c r="M347" s="32">
        <v>0.532459554</v>
      </c>
      <c r="N347" s="39">
        <f t="shared" si="204"/>
        <v>4.1659985065000003</v>
      </c>
      <c r="O347" s="48">
        <f t="shared" si="205"/>
        <v>5.1386000660364282</v>
      </c>
      <c r="P347" s="57">
        <v>-0.24676601569277737</v>
      </c>
      <c r="Q347" s="57">
        <v>2.2054712652541881</v>
      </c>
      <c r="R347" s="65">
        <v>20.342773418673247</v>
      </c>
      <c r="S347" s="53">
        <v>111.21435869753813</v>
      </c>
      <c r="T347" s="53">
        <v>91.226311426423251</v>
      </c>
      <c r="U347" s="54">
        <v>100</v>
      </c>
      <c r="V347" s="45">
        <v>0.9</v>
      </c>
      <c r="W347" s="45">
        <v>2.7</v>
      </c>
      <c r="X347" s="57">
        <v>-1.0000182485081837</v>
      </c>
      <c r="Y347" s="57">
        <v>7.2994032737839958E-3</v>
      </c>
      <c r="Z347" s="53">
        <v>53.745506304859582</v>
      </c>
      <c r="AA347" s="53">
        <v>84.490592894030925</v>
      </c>
      <c r="AB347" s="53">
        <v>76.08168032263363</v>
      </c>
      <c r="AD347" s="54">
        <v>1.8</v>
      </c>
      <c r="AE347" s="54">
        <v>4.0999999999999996</v>
      </c>
      <c r="AF347" s="41">
        <f t="shared" ref="AF347:AK347" si="217">AVERAGE(P347,X347)</f>
        <v>-0.6233921321004805</v>
      </c>
      <c r="AG347" s="41">
        <f t="shared" si="217"/>
        <v>1.106385334263986</v>
      </c>
      <c r="AH347" s="41">
        <f t="shared" si="217"/>
        <v>37.044139861766411</v>
      </c>
      <c r="AI347" s="41">
        <f t="shared" si="217"/>
        <v>97.852475795784528</v>
      </c>
      <c r="AJ347" s="41">
        <f t="shared" si="217"/>
        <v>83.653995874528448</v>
      </c>
      <c r="AK347" s="41">
        <f t="shared" si="217"/>
        <v>100</v>
      </c>
      <c r="AL347" s="45">
        <f t="shared" ref="AL347:AQ347" si="218">STDEV(P347,X347)</f>
        <v>0.53262976176768184</v>
      </c>
      <c r="AM347" s="45">
        <f t="shared" si="218"/>
        <v>1.5543422298198033</v>
      </c>
      <c r="AN347" s="45">
        <f t="shared" si="218"/>
        <v>23.619298933985259</v>
      </c>
      <c r="AO347" s="45">
        <f t="shared" si="218"/>
        <v>18.896556018501126</v>
      </c>
      <c r="AP347" s="45">
        <f t="shared" si="218"/>
        <v>10.708871352058349</v>
      </c>
      <c r="AQ347" s="45" t="e">
        <f t="shared" si="218"/>
        <v>#DIV/0!</v>
      </c>
      <c r="AR347" s="48">
        <f>AVERAGE(AL347:AP347)</f>
        <v>11.062339659226444</v>
      </c>
      <c r="AS347" s="48">
        <f>MEDIAN(AL347:AP347)</f>
        <v>10.708871352058349</v>
      </c>
      <c r="AT347" s="114">
        <f>AVERAGE(V347,AD347)</f>
        <v>1.35</v>
      </c>
      <c r="AU347" s="114">
        <f>AVERAGE(W347,AE347)</f>
        <v>3.4</v>
      </c>
      <c r="AV347" s="48">
        <f>STDEV(V347,AD347)</f>
        <v>0.63639610306789296</v>
      </c>
      <c r="AW347" s="48">
        <f>STDEV(W347,AE347)</f>
        <v>0.98994949366116858</v>
      </c>
      <c r="AX347" s="45">
        <v>1</v>
      </c>
      <c r="AY347" s="45">
        <v>7.0000000000000001E-3</v>
      </c>
      <c r="AZ347" s="45">
        <v>0.125</v>
      </c>
      <c r="BA347" s="45">
        <v>4</v>
      </c>
      <c r="BB347" s="45">
        <v>1</v>
      </c>
      <c r="BC347" s="45">
        <v>1</v>
      </c>
      <c r="BD347" s="73">
        <v>8</v>
      </c>
      <c r="BE347" s="114">
        <v>1</v>
      </c>
      <c r="BF347" s="119">
        <f>1/14*100</f>
        <v>7.1428571428571423</v>
      </c>
      <c r="BG347" s="119">
        <v>325</v>
      </c>
      <c r="BH347" s="48">
        <v>0.61</v>
      </c>
      <c r="BI347" s="114" t="s">
        <v>1745</v>
      </c>
      <c r="BJ347" s="180">
        <v>22</v>
      </c>
      <c r="BK347" s="180">
        <v>5.9</v>
      </c>
      <c r="BL347" s="194" t="s">
        <v>2357</v>
      </c>
      <c r="BM347" s="55" t="s">
        <v>1744</v>
      </c>
      <c r="BN347" s="180">
        <v>5.33E-2</v>
      </c>
      <c r="BO347" s="180">
        <v>1.1129999999999999E-2</v>
      </c>
      <c r="BP347" s="55" t="s">
        <v>2357</v>
      </c>
      <c r="BQ347" s="55" t="s">
        <v>1744</v>
      </c>
      <c r="BR347" s="180">
        <v>2.3219999999999998E-3</v>
      </c>
      <c r="BS347" s="55">
        <v>3.1129999999999998E-4</v>
      </c>
      <c r="BT347" s="180">
        <v>0.28179999999999999</v>
      </c>
      <c r="BU347" s="55" t="s">
        <v>1745</v>
      </c>
      <c r="BV347" s="180" t="s">
        <v>1745</v>
      </c>
      <c r="BW347" s="195">
        <v>0.2661</v>
      </c>
      <c r="BX347" s="48">
        <v>0.47160000000000002</v>
      </c>
      <c r="BY347" s="48">
        <v>1.946</v>
      </c>
      <c r="BZ347" s="48">
        <v>0.80989999999999995</v>
      </c>
    </row>
    <row r="348" spans="1:78" ht="84" customHeight="1" x14ac:dyDescent="0.35">
      <c r="A348" s="5" t="s">
        <v>80</v>
      </c>
      <c r="B348" s="5" t="s">
        <v>1847</v>
      </c>
      <c r="C348" s="5" t="s">
        <v>126</v>
      </c>
      <c r="D348" s="5" t="s">
        <v>127</v>
      </c>
      <c r="E348" s="1" t="s">
        <v>326</v>
      </c>
      <c r="G348" s="4">
        <v>359.42763000000002</v>
      </c>
      <c r="H348" s="4">
        <v>359.42763000000002</v>
      </c>
      <c r="I348" t="s">
        <v>725</v>
      </c>
      <c r="J348" s="10" t="s">
        <v>1144</v>
      </c>
      <c r="K348" s="10" t="s">
        <v>1144</v>
      </c>
      <c r="L348" s="33">
        <v>87.950605760000002</v>
      </c>
      <c r="M348" s="33">
        <v>98.734384599999998</v>
      </c>
      <c r="N348" s="41">
        <f t="shared" si="204"/>
        <v>93.34249518</v>
      </c>
      <c r="O348" s="48">
        <f t="shared" si="205"/>
        <v>7.6252831445799991</v>
      </c>
      <c r="Q348" s="56"/>
      <c r="U348" s="54">
        <v>100</v>
      </c>
      <c r="BF348" s="119"/>
      <c r="BG348" s="119"/>
    </row>
    <row r="349" spans="1:78" ht="84" customHeight="1" x14ac:dyDescent="0.35">
      <c r="A349" s="5" t="s">
        <v>80</v>
      </c>
      <c r="B349" s="5" t="s">
        <v>1849</v>
      </c>
      <c r="C349" s="5" t="s">
        <v>128</v>
      </c>
      <c r="D349" s="5" t="s">
        <v>129</v>
      </c>
      <c r="E349" s="1" t="s">
        <v>329</v>
      </c>
      <c r="G349" s="4">
        <v>462.97352999999998</v>
      </c>
      <c r="H349" s="4">
        <v>426.51353</v>
      </c>
      <c r="I349" t="s">
        <v>726</v>
      </c>
      <c r="J349" s="10" t="s">
        <v>1145</v>
      </c>
      <c r="K349" s="10" t="s">
        <v>1145</v>
      </c>
      <c r="L349" s="32">
        <v>6.2209586049999999</v>
      </c>
      <c r="M349" s="32">
        <v>1.1222609050000001</v>
      </c>
      <c r="N349" s="39">
        <f t="shared" si="204"/>
        <v>3.671609755</v>
      </c>
      <c r="O349" s="48">
        <f t="shared" si="205"/>
        <v>3.6053237188902529</v>
      </c>
      <c r="P349" s="57">
        <v>2.436814404966166</v>
      </c>
      <c r="Q349" s="53">
        <v>91.550191822020025</v>
      </c>
      <c r="R349" s="53">
        <v>108.4382410209944</v>
      </c>
      <c r="S349" s="53">
        <v>115.23972932852655</v>
      </c>
      <c r="T349" s="53">
        <v>101.960633109059</v>
      </c>
      <c r="U349" s="54">
        <v>100</v>
      </c>
      <c r="V349" s="45">
        <v>10.7</v>
      </c>
      <c r="W349" s="45">
        <v>19.7</v>
      </c>
      <c r="X349" s="57">
        <v>6.2701874121790553</v>
      </c>
      <c r="Y349" s="53">
        <v>82.738736108323153</v>
      </c>
      <c r="Z349" s="53">
        <v>70.300552929797988</v>
      </c>
      <c r="AA349" s="53">
        <v>82.125586233325421</v>
      </c>
      <c r="AB349" s="53">
        <v>68.02313910837789</v>
      </c>
      <c r="AD349" s="54">
        <v>10.6</v>
      </c>
      <c r="AE349" s="54">
        <v>21.8</v>
      </c>
      <c r="AF349" s="41">
        <f t="shared" ref="AF349:AK350" si="219">AVERAGE(P349,X349)</f>
        <v>4.3535009085726104</v>
      </c>
      <c r="AG349" s="41">
        <f t="shared" si="219"/>
        <v>87.144463965171582</v>
      </c>
      <c r="AH349" s="41">
        <f t="shared" si="219"/>
        <v>89.369396975396199</v>
      </c>
      <c r="AI349" s="41">
        <f t="shared" si="219"/>
        <v>98.682657780925979</v>
      </c>
      <c r="AJ349" s="41">
        <f t="shared" si="219"/>
        <v>84.991886108718447</v>
      </c>
      <c r="AK349" s="41">
        <f t="shared" si="219"/>
        <v>100</v>
      </c>
      <c r="AL349" s="45">
        <f t="shared" ref="AL349:AQ350" si="220">STDEV(P349,X349)</f>
        <v>2.7106040482177014</v>
      </c>
      <c r="AM349" s="45">
        <f t="shared" si="220"/>
        <v>6.2306400872800083</v>
      </c>
      <c r="AN349" s="45">
        <f t="shared" si="220"/>
        <v>26.967417868062377</v>
      </c>
      <c r="AO349" s="45">
        <f t="shared" si="220"/>
        <v>23.415235135798461</v>
      </c>
      <c r="AP349" s="45">
        <f t="shared" si="220"/>
        <v>23.997432144359387</v>
      </c>
      <c r="AQ349" s="45" t="e">
        <f t="shared" si="220"/>
        <v>#DIV/0!</v>
      </c>
      <c r="AR349" s="48">
        <f>AVERAGE(AL349:AP349)</f>
        <v>16.66426585674359</v>
      </c>
      <c r="AS349" s="48">
        <f>MEDIAN(AL349:AP349)</f>
        <v>23.415235135798461</v>
      </c>
      <c r="AT349" s="114">
        <f t="shared" ref="AT349:AT350" si="221">AVERAGE(V349,AD349)</f>
        <v>10.649999999999999</v>
      </c>
      <c r="AU349" s="114">
        <f t="shared" ref="AU349:AU350" si="222">AVERAGE(W349,AE349)</f>
        <v>20.75</v>
      </c>
      <c r="AV349" s="48">
        <f>STDEV(V349,AD349)</f>
        <v>7.0710678118654502E-2</v>
      </c>
      <c r="AW349" s="48">
        <f>STDEV(W349,AE349)</f>
        <v>1.4849242404917509</v>
      </c>
      <c r="BF349" s="119"/>
      <c r="BG349" s="119"/>
    </row>
    <row r="350" spans="1:78" ht="84" customHeight="1" x14ac:dyDescent="0.35">
      <c r="A350" s="5" t="s">
        <v>80</v>
      </c>
      <c r="B350" s="5" t="s">
        <v>1852</v>
      </c>
      <c r="C350" s="5" t="s">
        <v>307</v>
      </c>
      <c r="D350" s="5" t="s">
        <v>130</v>
      </c>
      <c r="E350" s="1" t="s">
        <v>325</v>
      </c>
      <c r="G350" s="4">
        <v>379.38199100000003</v>
      </c>
      <c r="H350" s="4">
        <v>379.38199100000003</v>
      </c>
      <c r="I350" t="s">
        <v>727</v>
      </c>
      <c r="J350" s="10" t="s">
        <v>1146</v>
      </c>
      <c r="K350" s="10" t="s">
        <v>1146</v>
      </c>
      <c r="L350" s="32">
        <v>3.2674884899999999</v>
      </c>
      <c r="M350" s="32">
        <v>1.0731107929999999</v>
      </c>
      <c r="N350" s="39">
        <f t="shared" si="204"/>
        <v>2.1702996414999998</v>
      </c>
      <c r="O350" s="48">
        <f t="shared" si="205"/>
        <v>1.5516593500332199</v>
      </c>
      <c r="P350" s="53">
        <v>86.691985888068487</v>
      </c>
      <c r="Q350" s="53">
        <v>88.080044726340347</v>
      </c>
      <c r="R350" s="53">
        <v>113.48152146671551</v>
      </c>
      <c r="S350" s="53">
        <v>125.23375296408396</v>
      </c>
      <c r="T350" s="53">
        <v>105.47704883268108</v>
      </c>
      <c r="U350" s="54">
        <v>100</v>
      </c>
      <c r="V350" s="45">
        <v>59.1</v>
      </c>
      <c r="W350" s="45">
        <v>94</v>
      </c>
      <c r="X350" s="53">
        <v>99.950729027901957</v>
      </c>
      <c r="Y350" s="53">
        <v>73.453895144071979</v>
      </c>
      <c r="Z350" s="53">
        <v>99.863136188616579</v>
      </c>
      <c r="AA350" s="53">
        <v>75.862698224420157</v>
      </c>
      <c r="AB350" s="53">
        <v>77.570758590485241</v>
      </c>
      <c r="AD350" s="54">
        <v>64.900000000000006</v>
      </c>
      <c r="AE350" s="54">
        <v>93.4</v>
      </c>
      <c r="AF350" s="41">
        <f t="shared" si="219"/>
        <v>93.321357457985215</v>
      </c>
      <c r="AG350" s="41">
        <f t="shared" si="219"/>
        <v>80.766969935206163</v>
      </c>
      <c r="AH350" s="41">
        <f t="shared" si="219"/>
        <v>106.67232882766604</v>
      </c>
      <c r="AI350" s="41">
        <f t="shared" si="219"/>
        <v>100.54822559425206</v>
      </c>
      <c r="AJ350" s="41">
        <f t="shared" si="219"/>
        <v>91.523903711583159</v>
      </c>
      <c r="AK350" s="41">
        <f t="shared" si="219"/>
        <v>100</v>
      </c>
      <c r="AL350" s="45">
        <f t="shared" si="220"/>
        <v>9.3753471841868627</v>
      </c>
      <c r="AM350" s="45">
        <f t="shared" si="220"/>
        <v>10.342249552270752</v>
      </c>
      <c r="AN350" s="45">
        <f t="shared" si="220"/>
        <v>9.6296525789547971</v>
      </c>
      <c r="AO350" s="45">
        <f t="shared" si="220"/>
        <v>34.910607600748527</v>
      </c>
      <c r="AP350" s="45">
        <f t="shared" si="220"/>
        <v>19.732727068016672</v>
      </c>
      <c r="AQ350" s="45" t="e">
        <f t="shared" si="220"/>
        <v>#DIV/0!</v>
      </c>
      <c r="AR350" s="48">
        <f>AVERAGE(AL350:AP350)</f>
        <v>16.798116796835522</v>
      </c>
      <c r="AS350" s="48">
        <f>MEDIAN(AL350:AP350)</f>
        <v>10.342249552270752</v>
      </c>
      <c r="AT350" s="114">
        <f t="shared" si="221"/>
        <v>62</v>
      </c>
      <c r="AU350" s="114">
        <f t="shared" si="222"/>
        <v>93.7</v>
      </c>
      <c r="AV350" s="48">
        <f>STDEV(V350,AD350)</f>
        <v>4.1012193308819782</v>
      </c>
      <c r="AW350" s="48">
        <f>STDEV(W350,AE350)</f>
        <v>0.42426406871192446</v>
      </c>
      <c r="BF350" s="119"/>
      <c r="BG350" s="119"/>
    </row>
    <row r="351" spans="1:78" ht="84" customHeight="1" x14ac:dyDescent="0.35">
      <c r="A351" s="5" t="s">
        <v>80</v>
      </c>
      <c r="B351" s="5" t="s">
        <v>1855</v>
      </c>
      <c r="C351" s="5" t="s">
        <v>131</v>
      </c>
      <c r="D351" s="5" t="s">
        <v>132</v>
      </c>
      <c r="E351" s="1" t="s">
        <v>329</v>
      </c>
      <c r="G351" s="4">
        <v>219.67019999999999</v>
      </c>
      <c r="H351" s="4">
        <v>219.67019999999999</v>
      </c>
      <c r="I351" t="s">
        <v>728</v>
      </c>
      <c r="J351" s="10" t="s">
        <v>1147</v>
      </c>
      <c r="K351" s="10" t="s">
        <v>1147</v>
      </c>
      <c r="L351" s="33">
        <v>83.927775769999997</v>
      </c>
      <c r="M351" s="33">
        <v>77.354085600000005</v>
      </c>
      <c r="N351" s="41">
        <f t="shared" si="204"/>
        <v>80.640930685000001</v>
      </c>
      <c r="O351" s="48">
        <f t="shared" si="205"/>
        <v>4.6483008966263428</v>
      </c>
      <c r="Q351" s="56"/>
      <c r="U351" s="54">
        <v>100</v>
      </c>
      <c r="BF351" s="119"/>
      <c r="BG351" s="119"/>
    </row>
    <row r="352" spans="1:78" ht="84" customHeight="1" x14ac:dyDescent="0.35">
      <c r="A352" s="5" t="s">
        <v>80</v>
      </c>
      <c r="B352" s="5" t="s">
        <v>1858</v>
      </c>
      <c r="C352" s="5" t="s">
        <v>308</v>
      </c>
      <c r="D352" s="5" t="s">
        <v>133</v>
      </c>
      <c r="E352" s="1" t="s">
        <v>329</v>
      </c>
      <c r="G352" s="4">
        <v>334.41999299999901</v>
      </c>
      <c r="H352" s="4">
        <v>334.41999299999901</v>
      </c>
      <c r="I352" t="s">
        <v>729</v>
      </c>
      <c r="J352" s="10" t="s">
        <v>1148</v>
      </c>
      <c r="K352" s="10" t="s">
        <v>1148</v>
      </c>
      <c r="L352" s="33">
        <v>70.331628859999995</v>
      </c>
      <c r="M352" s="33">
        <v>11.54208478</v>
      </c>
      <c r="N352" s="41">
        <f t="shared" si="204"/>
        <v>40.936856819999996</v>
      </c>
      <c r="O352" s="48">
        <f t="shared" si="205"/>
        <v>41.570485281833442</v>
      </c>
      <c r="Q352" s="56"/>
      <c r="U352" s="54">
        <v>100</v>
      </c>
      <c r="BF352" s="119"/>
      <c r="BG352" s="119"/>
    </row>
    <row r="353" spans="1:59" ht="84" customHeight="1" x14ac:dyDescent="0.35">
      <c r="A353" s="5" t="s">
        <v>80</v>
      </c>
      <c r="B353" s="5" t="s">
        <v>1861</v>
      </c>
      <c r="C353" s="5" t="s">
        <v>134</v>
      </c>
      <c r="D353" s="5" t="s">
        <v>135</v>
      </c>
      <c r="E353" s="1" t="s">
        <v>331</v>
      </c>
      <c r="G353" s="4">
        <v>369.72233999999997</v>
      </c>
      <c r="H353" s="4">
        <v>369.72233999999997</v>
      </c>
      <c r="I353" t="s">
        <v>730</v>
      </c>
      <c r="J353" s="10" t="s">
        <v>1149</v>
      </c>
      <c r="K353" s="10" t="s">
        <v>1149</v>
      </c>
      <c r="L353" s="32">
        <v>5.8135834160000002</v>
      </c>
      <c r="M353" s="32">
        <v>0.97481056700000002</v>
      </c>
      <c r="N353" s="39">
        <f t="shared" si="204"/>
        <v>3.3941969915000003</v>
      </c>
      <c r="O353" s="48">
        <f t="shared" si="205"/>
        <v>3.4215290941492493</v>
      </c>
      <c r="P353" s="57">
        <v>-1.0333326907135014</v>
      </c>
      <c r="Q353" s="53">
        <v>76.142738717202292</v>
      </c>
      <c r="R353" s="53">
        <v>103.0248115517341</v>
      </c>
      <c r="S353" s="53">
        <v>113.48152146671551</v>
      </c>
      <c r="T353" s="53">
        <v>85.720344701278165</v>
      </c>
      <c r="U353" s="54">
        <v>100</v>
      </c>
      <c r="V353" s="45">
        <v>9.5</v>
      </c>
      <c r="W353" s="45">
        <v>17.399999999999999</v>
      </c>
      <c r="X353" s="57">
        <v>-1.8759466413620676</v>
      </c>
      <c r="Y353" s="53">
        <v>58.08135184948631</v>
      </c>
      <c r="Z353" s="53">
        <v>55.365973831639273</v>
      </c>
      <c r="AA353" s="53">
        <v>65.351557510173549</v>
      </c>
      <c r="AB353" s="53">
        <v>77.088997974415591</v>
      </c>
      <c r="AD353" s="54">
        <v>8.1</v>
      </c>
      <c r="AE353" s="54">
        <v>16.100000000000001</v>
      </c>
      <c r="AF353" s="41">
        <f t="shared" ref="AF353:AK353" si="223">AVERAGE(P353,X353)</f>
        <v>-1.4546396660377845</v>
      </c>
      <c r="AG353" s="41">
        <f t="shared" si="223"/>
        <v>67.112045283344301</v>
      </c>
      <c r="AH353" s="41">
        <f t="shared" si="223"/>
        <v>79.195392691686692</v>
      </c>
      <c r="AI353" s="41">
        <f t="shared" si="223"/>
        <v>89.416539488444528</v>
      </c>
      <c r="AJ353" s="41">
        <f t="shared" si="223"/>
        <v>81.404671337846878</v>
      </c>
      <c r="AK353" s="41">
        <f t="shared" si="223"/>
        <v>100</v>
      </c>
      <c r="AL353" s="45">
        <f t="shared" ref="AL353:AQ353" si="224">STDEV(P353,X353)</f>
        <v>0.59581803842598824</v>
      </c>
      <c r="AM353" s="45">
        <f t="shared" si="224"/>
        <v>12.771329131795603</v>
      </c>
      <c r="AN353" s="45">
        <f t="shared" si="224"/>
        <v>33.69988733534823</v>
      </c>
      <c r="AO353" s="45">
        <f t="shared" si="224"/>
        <v>34.033023891934953</v>
      </c>
      <c r="AP353" s="45">
        <f t="shared" si="224"/>
        <v>6.1032838013368371</v>
      </c>
      <c r="AQ353" s="45" t="e">
        <f t="shared" si="224"/>
        <v>#DIV/0!</v>
      </c>
      <c r="AR353" s="48">
        <f>AVERAGE(AL353:AP353)</f>
        <v>17.440668439768324</v>
      </c>
      <c r="AS353" s="48">
        <f>MEDIAN(AL353:AP353)</f>
        <v>12.771329131795603</v>
      </c>
      <c r="AT353" s="114">
        <f>AVERAGE(V353,AD353)</f>
        <v>8.8000000000000007</v>
      </c>
      <c r="AU353" s="114">
        <f>AVERAGE(W353,AE353)</f>
        <v>16.75</v>
      </c>
      <c r="AV353" s="48">
        <f>STDEV(V353,AD353)</f>
        <v>0.9899494936611668</v>
      </c>
      <c r="AW353" s="48">
        <f>STDEV(W353,AE353)</f>
        <v>0.91923881554250975</v>
      </c>
      <c r="BF353" s="119"/>
      <c r="BG353" s="119"/>
    </row>
    <row r="354" spans="1:59" ht="84" customHeight="1" x14ac:dyDescent="0.35">
      <c r="A354" s="5" t="s">
        <v>80</v>
      </c>
      <c r="B354" s="5" t="s">
        <v>1864</v>
      </c>
      <c r="C354" s="5" t="s">
        <v>309</v>
      </c>
      <c r="D354" s="5" t="s">
        <v>136</v>
      </c>
      <c r="E354" s="1" t="s">
        <v>329</v>
      </c>
      <c r="G354" s="4">
        <v>374.28298999999902</v>
      </c>
      <c r="H354" s="4">
        <v>374.28298999999902</v>
      </c>
      <c r="I354" t="s">
        <v>731</v>
      </c>
      <c r="J354" s="10" t="s">
        <v>1150</v>
      </c>
      <c r="K354" s="10" t="s">
        <v>1150</v>
      </c>
      <c r="L354" s="33">
        <v>27.913687379999999</v>
      </c>
      <c r="M354" s="33">
        <v>84.579152160000007</v>
      </c>
      <c r="N354" s="41">
        <f t="shared" si="204"/>
        <v>56.246419770000003</v>
      </c>
      <c r="O354" s="48">
        <f t="shared" si="205"/>
        <v>40.068534405025474</v>
      </c>
      <c r="Q354" s="56"/>
      <c r="U354" s="54">
        <v>100</v>
      </c>
      <c r="BF354" s="119"/>
      <c r="BG354" s="119"/>
    </row>
    <row r="355" spans="1:59" ht="84" customHeight="1" x14ac:dyDescent="0.35">
      <c r="A355" s="5" t="s">
        <v>80</v>
      </c>
      <c r="B355" s="5" t="s">
        <v>1867</v>
      </c>
      <c r="C355" s="5" t="s">
        <v>137</v>
      </c>
      <c r="D355" s="5" t="s">
        <v>138</v>
      </c>
      <c r="E355" s="1" t="s">
        <v>325</v>
      </c>
      <c r="G355" s="4">
        <v>494.029988</v>
      </c>
      <c r="H355" s="4">
        <v>494.029988</v>
      </c>
      <c r="I355" t="s">
        <v>732</v>
      </c>
      <c r="J355" s="11" t="s">
        <v>1151</v>
      </c>
      <c r="K355" s="11" t="s">
        <v>1151</v>
      </c>
      <c r="L355" s="33">
        <v>82.298275020000005</v>
      </c>
      <c r="M355" s="33">
        <v>41.228752819999997</v>
      </c>
      <c r="N355" s="41">
        <f t="shared" si="204"/>
        <v>61.763513920000001</v>
      </c>
      <c r="O355" s="48">
        <f t="shared" si="205"/>
        <v>29.040537647711442</v>
      </c>
      <c r="Q355" s="56"/>
      <c r="U355" s="54">
        <v>100</v>
      </c>
      <c r="BF355" s="119"/>
      <c r="BG355" s="119"/>
    </row>
    <row r="356" spans="1:59" ht="84" customHeight="1" x14ac:dyDescent="0.35">
      <c r="A356" s="5" t="s">
        <v>80</v>
      </c>
      <c r="B356" s="5" t="s">
        <v>1870</v>
      </c>
      <c r="C356" s="5" t="s">
        <v>310</v>
      </c>
      <c r="D356" s="5" t="s">
        <v>139</v>
      </c>
      <c r="E356" s="1" t="s">
        <v>325</v>
      </c>
      <c r="G356" s="4">
        <v>332.36699399999901</v>
      </c>
      <c r="H356" s="4">
        <v>332.36699399999901</v>
      </c>
      <c r="I356" t="s">
        <v>733</v>
      </c>
      <c r="J356" s="10" t="s">
        <v>1152</v>
      </c>
      <c r="K356" s="10" t="s">
        <v>1152</v>
      </c>
      <c r="L356" s="33">
        <v>100.6810804</v>
      </c>
      <c r="M356" s="33">
        <v>76.813434360000002</v>
      </c>
      <c r="N356" s="41">
        <f t="shared" si="204"/>
        <v>88.747257380000008</v>
      </c>
      <c r="O356" s="48">
        <f t="shared" si="205"/>
        <v>16.876974365844141</v>
      </c>
      <c r="Q356" s="56"/>
      <c r="U356" s="54">
        <v>100</v>
      </c>
      <c r="BF356" s="119"/>
      <c r="BG356" s="119"/>
    </row>
    <row r="357" spans="1:59" ht="84" customHeight="1" x14ac:dyDescent="0.25">
      <c r="A357" s="5" t="s">
        <v>80</v>
      </c>
      <c r="B357" s="5" t="s">
        <v>1873</v>
      </c>
      <c r="C357" s="5" t="s">
        <v>140</v>
      </c>
      <c r="D357" s="5" t="s">
        <v>141</v>
      </c>
      <c r="E357" s="1" t="s">
        <v>328</v>
      </c>
      <c r="F357" s="1" t="s">
        <v>353</v>
      </c>
      <c r="G357" s="4">
        <v>287.293994</v>
      </c>
      <c r="H357" s="4">
        <v>287.293994</v>
      </c>
      <c r="I357" t="s">
        <v>734</v>
      </c>
      <c r="J357" t="s">
        <v>1153</v>
      </c>
      <c r="K357" s="1" t="s">
        <v>1153</v>
      </c>
      <c r="L357" s="33">
        <v>88.052449559999999</v>
      </c>
      <c r="M357" s="33">
        <v>105.51710009999999</v>
      </c>
      <c r="N357" s="41">
        <f t="shared" si="204"/>
        <v>96.784774830000003</v>
      </c>
      <c r="O357" s="48">
        <f t="shared" si="205"/>
        <v>12.349372827887294</v>
      </c>
      <c r="Q357" s="56"/>
      <c r="U357" s="54">
        <v>100</v>
      </c>
      <c r="BF357" s="119"/>
      <c r="BG357" s="119"/>
    </row>
    <row r="358" spans="1:59" ht="84" customHeight="1" x14ac:dyDescent="0.35">
      <c r="A358" s="5" t="s">
        <v>80</v>
      </c>
      <c r="B358" s="5" t="s">
        <v>1876</v>
      </c>
      <c r="C358" s="5" t="s">
        <v>142</v>
      </c>
      <c r="D358" s="5" t="s">
        <v>143</v>
      </c>
      <c r="E358" s="1" t="s">
        <v>326</v>
      </c>
      <c r="G358" s="4">
        <v>311.40467999999998</v>
      </c>
      <c r="H358" s="4">
        <v>311.40467999999998</v>
      </c>
      <c r="I358" t="s">
        <v>735</v>
      </c>
      <c r="J358" s="10" t="s">
        <v>1154</v>
      </c>
      <c r="K358" s="10" t="s">
        <v>1154</v>
      </c>
      <c r="L358" s="33">
        <v>104.7548323</v>
      </c>
      <c r="M358" s="33">
        <v>71.210321519999994</v>
      </c>
      <c r="N358" s="41">
        <f t="shared" si="204"/>
        <v>87.982576910000006</v>
      </c>
      <c r="O358" s="48">
        <f t="shared" si="205"/>
        <v>23.7195510441232</v>
      </c>
      <c r="Q358" s="56"/>
      <c r="U358" s="54">
        <v>100</v>
      </c>
      <c r="BF358" s="119"/>
      <c r="BG358" s="119"/>
    </row>
    <row r="359" spans="1:59" ht="84" customHeight="1" x14ac:dyDescent="0.35">
      <c r="A359" s="5" t="s">
        <v>80</v>
      </c>
      <c r="B359" s="5" t="s">
        <v>1879</v>
      </c>
      <c r="C359" s="5" t="s">
        <v>311</v>
      </c>
      <c r="D359" s="5" t="s">
        <v>144</v>
      </c>
      <c r="E359" s="1" t="s">
        <v>325</v>
      </c>
      <c r="G359" s="4">
        <v>410.45599199999901</v>
      </c>
      <c r="H359" s="4">
        <v>410.45599199999901</v>
      </c>
      <c r="I359" t="s">
        <v>736</v>
      </c>
      <c r="J359" s="10" t="s">
        <v>1155</v>
      </c>
      <c r="K359" s="10" t="s">
        <v>1155</v>
      </c>
      <c r="L359" s="33">
        <v>85.964651720000006</v>
      </c>
      <c r="M359" s="33">
        <v>87.380708580000004</v>
      </c>
      <c r="N359" s="41">
        <f t="shared" si="204"/>
        <v>86.672680150000005</v>
      </c>
      <c r="O359" s="48">
        <f t="shared" si="205"/>
        <v>1.0013034082517278</v>
      </c>
      <c r="Q359" s="56"/>
      <c r="U359" s="54">
        <v>100</v>
      </c>
      <c r="BF359" s="119"/>
      <c r="BG359" s="119"/>
    </row>
    <row r="360" spans="1:59" ht="84" customHeight="1" x14ac:dyDescent="0.35">
      <c r="A360" s="5" t="s">
        <v>80</v>
      </c>
      <c r="B360" s="5" t="s">
        <v>1882</v>
      </c>
      <c r="C360" s="5" t="s">
        <v>312</v>
      </c>
      <c r="D360" s="5" t="s">
        <v>145</v>
      </c>
      <c r="E360" s="1" t="s">
        <v>325</v>
      </c>
      <c r="G360" s="4">
        <v>277.370994</v>
      </c>
      <c r="H360" s="4">
        <v>277.370994</v>
      </c>
      <c r="I360" t="s">
        <v>737</v>
      </c>
      <c r="J360" s="10" t="s">
        <v>1156</v>
      </c>
      <c r="K360" s="10" t="s">
        <v>1156</v>
      </c>
      <c r="L360" s="32">
        <v>2.9619570980000001</v>
      </c>
      <c r="M360" s="32">
        <v>0.532459554</v>
      </c>
      <c r="N360" s="39">
        <f t="shared" si="204"/>
        <v>1.747208326</v>
      </c>
      <c r="O360" s="48">
        <f t="shared" si="205"/>
        <v>1.7179141882384628</v>
      </c>
      <c r="P360" s="53">
        <v>102.74719978407974</v>
      </c>
      <c r="Q360" s="53">
        <v>87.524821191031606</v>
      </c>
      <c r="R360" s="53">
        <v>92.984519288234267</v>
      </c>
      <c r="S360" s="53">
        <v>113.43525283877311</v>
      </c>
      <c r="T360" s="53">
        <v>106.54122727535618</v>
      </c>
      <c r="U360" s="54">
        <v>100</v>
      </c>
      <c r="V360" s="45">
        <v>66.2</v>
      </c>
      <c r="W360" s="45">
        <v>94.7</v>
      </c>
      <c r="X360" s="53">
        <v>93.381266081497841</v>
      </c>
      <c r="Y360" s="53">
        <v>79.585393894049162</v>
      </c>
      <c r="Z360" s="53">
        <v>95.746272742203345</v>
      </c>
      <c r="AA360" s="53">
        <v>82.256975492253503</v>
      </c>
      <c r="AB360" s="53">
        <v>74.198434277997777</v>
      </c>
      <c r="AD360" s="54">
        <v>61.8</v>
      </c>
      <c r="AE360" s="54">
        <v>92.5</v>
      </c>
      <c r="AF360" s="41">
        <f t="shared" ref="AF360:AK360" si="225">AVERAGE(P360,X360)</f>
        <v>98.064232932788798</v>
      </c>
      <c r="AG360" s="41">
        <f t="shared" si="225"/>
        <v>83.555107542540384</v>
      </c>
      <c r="AH360" s="41">
        <f t="shared" si="225"/>
        <v>94.365396015218806</v>
      </c>
      <c r="AI360" s="41">
        <f t="shared" si="225"/>
        <v>97.846114165513313</v>
      </c>
      <c r="AJ360" s="41">
        <f t="shared" si="225"/>
        <v>90.369830776676977</v>
      </c>
      <c r="AK360" s="41">
        <f t="shared" si="225"/>
        <v>100</v>
      </c>
      <c r="AL360" s="45">
        <f t="shared" ref="AL360:AQ360" si="226">STDEV(P360,X360)</f>
        <v>6.6227152332392887</v>
      </c>
      <c r="AM360" s="45">
        <f t="shared" si="226"/>
        <v>5.6140228804338674</v>
      </c>
      <c r="AN360" s="45">
        <f t="shared" si="226"/>
        <v>1.9528545952669047</v>
      </c>
      <c r="AO360" s="45">
        <f t="shared" si="226"/>
        <v>22.046371337438892</v>
      </c>
      <c r="AP360" s="45">
        <f t="shared" si="226"/>
        <v>22.86980825094491</v>
      </c>
      <c r="AQ360" s="45" t="e">
        <f t="shared" si="226"/>
        <v>#DIV/0!</v>
      </c>
      <c r="AR360" s="48">
        <f>AVERAGE(AL360:AP360)</f>
        <v>11.821154459464774</v>
      </c>
      <c r="AS360" s="48">
        <f>MEDIAN(AL360:AP360)</f>
        <v>6.6227152332392887</v>
      </c>
      <c r="AT360" s="114">
        <f>AVERAGE(V360,AD360)</f>
        <v>64</v>
      </c>
      <c r="AU360" s="114">
        <f>AVERAGE(W360,AE360)</f>
        <v>93.6</v>
      </c>
      <c r="AV360" s="48">
        <f>STDEV(V360,AD360)</f>
        <v>3.1112698372208132</v>
      </c>
      <c r="AW360" s="48">
        <f>STDEV(W360,AE360)</f>
        <v>1.5556349186104066</v>
      </c>
      <c r="BF360" s="119"/>
      <c r="BG360" s="119"/>
    </row>
    <row r="361" spans="1:59" ht="84" customHeight="1" x14ac:dyDescent="0.35">
      <c r="A361" s="5" t="s">
        <v>80</v>
      </c>
      <c r="B361" s="5" t="s">
        <v>1885</v>
      </c>
      <c r="C361" s="5" t="s">
        <v>146</v>
      </c>
      <c r="D361" s="5" t="s">
        <v>147</v>
      </c>
      <c r="E361" s="1" t="s">
        <v>329</v>
      </c>
      <c r="G361" s="4">
        <v>584.50521000000003</v>
      </c>
      <c r="H361" s="4">
        <v>466.42520999999999</v>
      </c>
      <c r="I361" t="s">
        <v>738</v>
      </c>
      <c r="J361" s="10" t="s">
        <v>1157</v>
      </c>
      <c r="K361" s="10" t="s">
        <v>1157</v>
      </c>
      <c r="L361" s="33">
        <v>77.562538459999999</v>
      </c>
      <c r="M361" s="33">
        <v>43.735408560000003</v>
      </c>
      <c r="N361" s="41">
        <f t="shared" si="204"/>
        <v>60.648973510000005</v>
      </c>
      <c r="O361" s="48">
        <f t="shared" si="205"/>
        <v>23.919392940368194</v>
      </c>
      <c r="Q361" s="56"/>
      <c r="U361" s="54">
        <v>100</v>
      </c>
      <c r="BF361" s="119"/>
      <c r="BG361" s="119"/>
    </row>
    <row r="362" spans="1:59" ht="84" customHeight="1" x14ac:dyDescent="0.35">
      <c r="A362" s="5" t="s">
        <v>80</v>
      </c>
      <c r="B362" s="5" t="s">
        <v>1888</v>
      </c>
      <c r="C362" s="5" t="s">
        <v>148</v>
      </c>
      <c r="D362" s="5" t="s">
        <v>149</v>
      </c>
      <c r="E362" s="1" t="s">
        <v>329</v>
      </c>
      <c r="G362" s="4">
        <v>307.32166000000001</v>
      </c>
      <c r="H362" s="4">
        <v>307.32166000000001</v>
      </c>
      <c r="I362" t="s">
        <v>739</v>
      </c>
      <c r="J362" s="10" t="s">
        <v>1158</v>
      </c>
      <c r="K362" s="10" t="s">
        <v>1158</v>
      </c>
      <c r="L362" s="33">
        <v>49.402728570000001</v>
      </c>
      <c r="M362" s="33">
        <v>63.93610485</v>
      </c>
      <c r="N362" s="41">
        <f t="shared" si="204"/>
        <v>56.66941671</v>
      </c>
      <c r="O362" s="48">
        <f t="shared" si="205"/>
        <v>10.276648921123684</v>
      </c>
      <c r="Q362" s="56"/>
      <c r="U362" s="54">
        <v>100</v>
      </c>
      <c r="BF362" s="119"/>
      <c r="BG362" s="119"/>
    </row>
    <row r="363" spans="1:59" ht="84" customHeight="1" x14ac:dyDescent="0.35">
      <c r="A363" s="5" t="s">
        <v>80</v>
      </c>
      <c r="B363" s="5" t="s">
        <v>1891</v>
      </c>
      <c r="C363" s="5" t="s">
        <v>313</v>
      </c>
      <c r="D363" s="5" t="s">
        <v>150</v>
      </c>
      <c r="E363" s="1" t="s">
        <v>325</v>
      </c>
      <c r="G363" s="4">
        <v>361.45850999999999</v>
      </c>
      <c r="H363" s="4">
        <v>361.45850999999999</v>
      </c>
      <c r="I363" t="s">
        <v>740</v>
      </c>
      <c r="J363" s="10" t="s">
        <v>1159</v>
      </c>
      <c r="K363" s="16" t="s">
        <v>1159</v>
      </c>
      <c r="L363" s="33">
        <v>77.969913640000001</v>
      </c>
      <c r="M363" s="33">
        <v>78.877739090000006</v>
      </c>
      <c r="N363" s="41">
        <f t="shared" si="204"/>
        <v>78.423826364999996</v>
      </c>
      <c r="O363" s="48">
        <f t="shared" si="205"/>
        <v>0.64192953182873203</v>
      </c>
      <c r="Q363" s="56"/>
      <c r="U363" s="54">
        <v>100</v>
      </c>
      <c r="BF363" s="119"/>
      <c r="BG363" s="119"/>
    </row>
    <row r="364" spans="1:59" ht="84" customHeight="1" x14ac:dyDescent="0.25">
      <c r="A364" s="5" t="s">
        <v>80</v>
      </c>
      <c r="B364" s="5" t="s">
        <v>1894</v>
      </c>
      <c r="C364" s="5" t="s">
        <v>151</v>
      </c>
      <c r="D364" s="5" t="s">
        <v>152</v>
      </c>
      <c r="E364" s="1" t="s">
        <v>328</v>
      </c>
      <c r="F364" s="1" t="s">
        <v>357</v>
      </c>
      <c r="G364" s="4">
        <v>199.29799700000001</v>
      </c>
      <c r="H364" s="4">
        <v>199.29799700000001</v>
      </c>
      <c r="I364" t="s">
        <v>741</v>
      </c>
      <c r="J364" t="s">
        <v>1160</v>
      </c>
      <c r="K364" s="1" t="s">
        <v>1160</v>
      </c>
      <c r="L364" s="33">
        <v>94.468608770000003</v>
      </c>
      <c r="M364" s="33">
        <v>84.185951259999996</v>
      </c>
      <c r="N364" s="41">
        <f t="shared" si="204"/>
        <v>89.327280014999999</v>
      </c>
      <c r="O364" s="48">
        <f t="shared" si="205"/>
        <v>7.2709368539397845</v>
      </c>
      <c r="Q364" s="56"/>
      <c r="U364" s="54">
        <v>100</v>
      </c>
      <c r="BF364" s="119"/>
      <c r="BG364" s="119"/>
    </row>
    <row r="365" spans="1:59" ht="84" customHeight="1" x14ac:dyDescent="0.35">
      <c r="A365" s="5" t="s">
        <v>80</v>
      </c>
      <c r="B365" s="5" t="s">
        <v>1897</v>
      </c>
      <c r="C365" s="5" t="s">
        <v>153</v>
      </c>
      <c r="D365" s="5" t="s">
        <v>154</v>
      </c>
      <c r="E365" s="1" t="s">
        <v>325</v>
      </c>
      <c r="G365" s="4">
        <v>431.96799099999902</v>
      </c>
      <c r="H365" s="4">
        <v>431.96799099999902</v>
      </c>
      <c r="I365" t="s">
        <v>742</v>
      </c>
      <c r="J365" s="11" t="s">
        <v>1161</v>
      </c>
      <c r="K365" s="11" t="s">
        <v>1161</v>
      </c>
      <c r="L365" s="33">
        <v>80.821539959999996</v>
      </c>
      <c r="M365" s="33">
        <v>90.083964780000002</v>
      </c>
      <c r="N365" s="41">
        <f t="shared" si="204"/>
        <v>85.452752369999999</v>
      </c>
      <c r="O365" s="48">
        <f t="shared" si="205"/>
        <v>6.5495234004525917</v>
      </c>
      <c r="Q365" s="56"/>
      <c r="U365" s="54">
        <v>100</v>
      </c>
      <c r="BF365" s="119"/>
      <c r="BG365" s="119"/>
    </row>
    <row r="366" spans="1:59" ht="84" customHeight="1" x14ac:dyDescent="0.35">
      <c r="A366" s="5" t="s">
        <v>80</v>
      </c>
      <c r="B366" s="5" t="s">
        <v>1900</v>
      </c>
      <c r="C366" s="5" t="s">
        <v>314</v>
      </c>
      <c r="D366" s="5" t="s">
        <v>155</v>
      </c>
      <c r="E366" s="1" t="s">
        <v>325</v>
      </c>
      <c r="G366" s="4">
        <v>584.86381299999903</v>
      </c>
      <c r="H366" s="4">
        <v>358.83299299999902</v>
      </c>
      <c r="I366" t="s">
        <v>743</v>
      </c>
      <c r="J366" s="10" t="s">
        <v>1162</v>
      </c>
      <c r="K366" s="10" t="s">
        <v>1162</v>
      </c>
      <c r="L366" s="35">
        <v>78.886507820000006</v>
      </c>
      <c r="M366" s="35">
        <v>97.456481670000002</v>
      </c>
      <c r="N366" s="41">
        <f t="shared" si="204"/>
        <v>88.171494745000004</v>
      </c>
      <c r="O366" s="48">
        <f t="shared" si="205"/>
        <v>13.130954435791924</v>
      </c>
      <c r="Q366" s="56"/>
      <c r="U366" s="54">
        <v>100</v>
      </c>
      <c r="BF366" s="119"/>
      <c r="BG366" s="119"/>
    </row>
    <row r="367" spans="1:59" ht="84" customHeight="1" x14ac:dyDescent="0.35">
      <c r="A367" s="5" t="s">
        <v>80</v>
      </c>
      <c r="B367" s="5" t="s">
        <v>1903</v>
      </c>
      <c r="C367" s="5" t="s">
        <v>156</v>
      </c>
      <c r="D367" s="5" t="s">
        <v>157</v>
      </c>
      <c r="E367" s="1" t="s">
        <v>338</v>
      </c>
      <c r="G367" s="4">
        <v>466.42210999999998</v>
      </c>
      <c r="H367" s="4">
        <v>466.42210999999998</v>
      </c>
      <c r="I367" t="s">
        <v>744</v>
      </c>
      <c r="J367" s="10" t="s">
        <v>1163</v>
      </c>
      <c r="K367" s="10" t="s">
        <v>1163</v>
      </c>
      <c r="L367" s="33">
        <v>45.278054779999998</v>
      </c>
      <c r="M367" s="33">
        <v>73.716977270000001</v>
      </c>
      <c r="N367" s="41">
        <f t="shared" si="204"/>
        <v>59.497516024999996</v>
      </c>
      <c r="O367" s="48">
        <f t="shared" si="205"/>
        <v>20.109354942317637</v>
      </c>
      <c r="Q367" s="56"/>
      <c r="U367" s="54">
        <v>100</v>
      </c>
      <c r="BF367" s="119"/>
      <c r="BG367" s="119"/>
    </row>
    <row r="368" spans="1:59" ht="84" customHeight="1" x14ac:dyDescent="0.35">
      <c r="A368" s="5" t="s">
        <v>80</v>
      </c>
      <c r="B368" s="5" t="s">
        <v>1906</v>
      </c>
      <c r="C368" s="5" t="s">
        <v>158</v>
      </c>
      <c r="D368" s="5" t="s">
        <v>159</v>
      </c>
      <c r="E368" s="1" t="s">
        <v>325</v>
      </c>
      <c r="G368" s="4">
        <v>324.56376999999998</v>
      </c>
      <c r="H368" s="4">
        <v>324.56376999999998</v>
      </c>
      <c r="I368" t="s">
        <v>745</v>
      </c>
      <c r="J368" s="10" t="s">
        <v>1164</v>
      </c>
      <c r="K368" s="10" t="s">
        <v>1164</v>
      </c>
      <c r="L368" s="33">
        <v>118.80927629999999</v>
      </c>
      <c r="M368" s="33">
        <v>90.821216469999996</v>
      </c>
      <c r="N368" s="41">
        <f t="shared" si="204"/>
        <v>104.81524638499999</v>
      </c>
      <c r="O368" s="48">
        <f t="shared" si="205"/>
        <v>19.79054689804785</v>
      </c>
      <c r="Q368" s="56"/>
      <c r="U368" s="54">
        <v>100</v>
      </c>
      <c r="BF368" s="119"/>
      <c r="BG368" s="119"/>
    </row>
    <row r="369" spans="1:59" ht="84" customHeight="1" x14ac:dyDescent="0.35">
      <c r="A369" s="5" t="s">
        <v>80</v>
      </c>
      <c r="B369" s="5" t="s">
        <v>1908</v>
      </c>
      <c r="C369" s="5" t="s">
        <v>160</v>
      </c>
      <c r="D369" s="5" t="s">
        <v>161</v>
      </c>
      <c r="E369" s="1" t="s">
        <v>329</v>
      </c>
      <c r="G369" s="4">
        <v>400.41847999999999</v>
      </c>
      <c r="H369" s="4">
        <v>400.41847999999999</v>
      </c>
      <c r="I369" t="s">
        <v>746</v>
      </c>
      <c r="J369" s="13" t="s">
        <v>1165</v>
      </c>
      <c r="K369" s="13" t="s">
        <v>1165</v>
      </c>
      <c r="L369" s="33">
        <v>54.851371710000002</v>
      </c>
      <c r="M369" s="33">
        <v>85.513004300000006</v>
      </c>
      <c r="N369" s="41">
        <f t="shared" si="204"/>
        <v>70.182188005</v>
      </c>
      <c r="O369" s="48">
        <f t="shared" si="205"/>
        <v>21.681048326639484</v>
      </c>
      <c r="Q369" s="56"/>
      <c r="U369" s="54">
        <v>100</v>
      </c>
      <c r="BF369" s="119"/>
      <c r="BG369" s="119"/>
    </row>
    <row r="370" spans="1:59" ht="84" customHeight="1" x14ac:dyDescent="0.35">
      <c r="A370" s="5" t="s">
        <v>80</v>
      </c>
      <c r="B370" s="5" t="s">
        <v>1911</v>
      </c>
      <c r="C370" s="5" t="s">
        <v>315</v>
      </c>
      <c r="D370" s="5" t="s">
        <v>162</v>
      </c>
      <c r="E370" s="1" t="s">
        <v>325</v>
      </c>
      <c r="G370" s="4">
        <v>437.46198900000002</v>
      </c>
      <c r="H370" s="4">
        <v>437.46198900000002</v>
      </c>
      <c r="I370" t="s">
        <v>747</v>
      </c>
      <c r="J370" s="10" t="s">
        <v>1166</v>
      </c>
      <c r="K370" s="10" t="s">
        <v>1166</v>
      </c>
      <c r="L370" s="33">
        <v>80.108633380000001</v>
      </c>
      <c r="M370" s="33">
        <v>73.225476139999998</v>
      </c>
      <c r="N370" s="41">
        <f t="shared" si="204"/>
        <v>76.667054759999999</v>
      </c>
      <c r="O370" s="48">
        <f t="shared" si="205"/>
        <v>4.8671271603772821</v>
      </c>
      <c r="Q370" s="56"/>
      <c r="U370" s="54">
        <v>100</v>
      </c>
      <c r="BF370" s="119"/>
      <c r="BG370" s="119"/>
    </row>
    <row r="371" spans="1:59" ht="84" customHeight="1" x14ac:dyDescent="0.35">
      <c r="A371" s="5" t="s">
        <v>80</v>
      </c>
      <c r="B371" s="5" t="s">
        <v>1914</v>
      </c>
      <c r="C371" s="5" t="s">
        <v>163</v>
      </c>
      <c r="D371" s="5" t="s">
        <v>164</v>
      </c>
      <c r="E371" s="1" t="s">
        <v>329</v>
      </c>
      <c r="G371" s="4">
        <v>467.46462000000002</v>
      </c>
      <c r="H371" s="4">
        <v>467.46462000000002</v>
      </c>
      <c r="I371" t="s">
        <v>748</v>
      </c>
      <c r="J371" s="10" t="s">
        <v>1167</v>
      </c>
      <c r="K371" s="10" t="s">
        <v>1167</v>
      </c>
      <c r="L371" s="33">
        <v>14.979525150000001</v>
      </c>
      <c r="M371" s="33">
        <v>26.87691993</v>
      </c>
      <c r="N371" s="41">
        <f t="shared" si="204"/>
        <v>20.92822254</v>
      </c>
      <c r="O371" s="48">
        <f t="shared" si="205"/>
        <v>8.4127285273914403</v>
      </c>
      <c r="Q371" s="56"/>
      <c r="U371" s="54">
        <v>100</v>
      </c>
      <c r="BF371" s="119"/>
      <c r="BG371" s="119"/>
    </row>
    <row r="372" spans="1:59" ht="84" customHeight="1" x14ac:dyDescent="0.35">
      <c r="A372" s="5" t="s">
        <v>80</v>
      </c>
      <c r="B372" s="5" t="s">
        <v>1917</v>
      </c>
      <c r="C372" s="5" t="s">
        <v>316</v>
      </c>
      <c r="D372" s="5" t="s">
        <v>165</v>
      </c>
      <c r="E372" s="1" t="s">
        <v>329</v>
      </c>
      <c r="G372" s="4">
        <v>422.327989</v>
      </c>
      <c r="H372" s="4">
        <v>422.327989</v>
      </c>
      <c r="I372" t="s">
        <v>749</v>
      </c>
      <c r="J372" s="10" t="s">
        <v>1168</v>
      </c>
      <c r="K372" s="10" t="s">
        <v>1168</v>
      </c>
      <c r="L372" s="32">
        <v>1.8416753299999999</v>
      </c>
      <c r="M372" s="32">
        <v>0.67990989099999999</v>
      </c>
      <c r="N372" s="39">
        <f t="shared" si="204"/>
        <v>1.2607926105</v>
      </c>
      <c r="O372" s="48">
        <f t="shared" si="205"/>
        <v>0.82149222006506617</v>
      </c>
      <c r="P372" s="53">
        <v>90.162132983748151</v>
      </c>
      <c r="Q372" s="53">
        <v>102.88600566790691</v>
      </c>
      <c r="R372" s="53">
        <v>111.49197046519251</v>
      </c>
      <c r="S372" s="53">
        <v>97.380038942761857</v>
      </c>
      <c r="T372" s="53">
        <v>88.91288002930348</v>
      </c>
      <c r="U372" s="54">
        <v>100</v>
      </c>
      <c r="V372" s="45">
        <v>59.6</v>
      </c>
      <c r="W372" s="45">
        <v>93.1</v>
      </c>
      <c r="X372" s="53">
        <v>91.279037938648514</v>
      </c>
      <c r="Y372" s="53">
        <v>69.818792313728352</v>
      </c>
      <c r="Z372" s="53">
        <v>78.227704885125647</v>
      </c>
      <c r="AA372" s="53">
        <v>81.994196974397354</v>
      </c>
      <c r="AB372" s="53">
        <v>76.694830197631347</v>
      </c>
      <c r="AD372" s="54">
        <v>61.3</v>
      </c>
      <c r="AE372" s="54">
        <v>92.4</v>
      </c>
      <c r="AF372" s="41">
        <f t="shared" ref="AF372:AK372" si="227">AVERAGE(P372,X372)</f>
        <v>90.72058546119834</v>
      </c>
      <c r="AG372" s="41">
        <f t="shared" si="227"/>
        <v>86.352398990817633</v>
      </c>
      <c r="AH372" s="41">
        <f t="shared" si="227"/>
        <v>94.859837675159071</v>
      </c>
      <c r="AI372" s="41">
        <f t="shared" si="227"/>
        <v>89.687117958579606</v>
      </c>
      <c r="AJ372" s="41">
        <f t="shared" si="227"/>
        <v>82.803855113467421</v>
      </c>
      <c r="AK372" s="41">
        <f t="shared" si="227"/>
        <v>100</v>
      </c>
      <c r="AL372" s="45">
        <f t="shared" ref="AL372:AQ372" si="228">STDEV(P372,X372)</f>
        <v>0.78977106755090187</v>
      </c>
      <c r="AM372" s="45">
        <f t="shared" si="228"/>
        <v>23.382050797682073</v>
      </c>
      <c r="AN372" s="45">
        <f t="shared" si="228"/>
        <v>23.521387762855568</v>
      </c>
      <c r="AO372" s="45">
        <f t="shared" si="228"/>
        <v>10.879433190095117</v>
      </c>
      <c r="AP372" s="45">
        <f t="shared" si="228"/>
        <v>8.6394658888505198</v>
      </c>
      <c r="AQ372" s="45" t="e">
        <f t="shared" si="228"/>
        <v>#DIV/0!</v>
      </c>
      <c r="AR372" s="48">
        <f>AVERAGE(AL372:AP372)</f>
        <v>13.442421741406836</v>
      </c>
      <c r="AS372" s="48">
        <f>MEDIAN(AL372:AP372)</f>
        <v>10.879433190095117</v>
      </c>
      <c r="AT372" s="114">
        <f>AVERAGE(V372,AD372)</f>
        <v>60.45</v>
      </c>
      <c r="AU372" s="114">
        <f>AVERAGE(W372,AE372)</f>
        <v>92.75</v>
      </c>
      <c r="AV372" s="48">
        <f>STDEV(V372,AD372)</f>
        <v>1.2020815280171278</v>
      </c>
      <c r="AW372" s="48">
        <f>STDEV(W372,AE372)</f>
        <v>0.49497474683057524</v>
      </c>
      <c r="BF372" s="119"/>
      <c r="BG372" s="119"/>
    </row>
    <row r="373" spans="1:59" ht="84" customHeight="1" x14ac:dyDescent="0.35">
      <c r="A373" s="5" t="s">
        <v>80</v>
      </c>
      <c r="B373" s="5" t="s">
        <v>1920</v>
      </c>
      <c r="C373" s="5" t="s">
        <v>166</v>
      </c>
      <c r="D373" s="5" t="s">
        <v>167</v>
      </c>
      <c r="E373" s="1" t="s">
        <v>325</v>
      </c>
      <c r="G373" s="4">
        <v>354.39967000000001</v>
      </c>
      <c r="H373" s="4">
        <v>354.39967000000001</v>
      </c>
      <c r="I373" t="s">
        <v>750</v>
      </c>
      <c r="J373" s="10" t="s">
        <v>1169</v>
      </c>
      <c r="K373" s="10" t="s">
        <v>1169</v>
      </c>
      <c r="L373" s="33">
        <v>101.8013622</v>
      </c>
      <c r="M373" s="33">
        <v>94.704075360000004</v>
      </c>
      <c r="N373" s="41">
        <f t="shared" si="204"/>
        <v>98.252718780000009</v>
      </c>
      <c r="O373" s="48">
        <f t="shared" si="205"/>
        <v>5.0185396525900394</v>
      </c>
      <c r="Q373" s="56"/>
      <c r="U373" s="54">
        <v>100</v>
      </c>
      <c r="BF373" s="119"/>
      <c r="BG373" s="119"/>
    </row>
    <row r="374" spans="1:59" ht="84" customHeight="1" x14ac:dyDescent="0.35">
      <c r="A374" s="5" t="s">
        <v>80</v>
      </c>
      <c r="B374" s="5" t="s">
        <v>1922</v>
      </c>
      <c r="C374" s="5" t="s">
        <v>168</v>
      </c>
      <c r="D374" s="5" t="s">
        <v>169</v>
      </c>
      <c r="E374" s="1" t="s">
        <v>331</v>
      </c>
      <c r="G374" s="4">
        <v>393.38616000000002</v>
      </c>
      <c r="H374" s="4">
        <v>393.38616000000002</v>
      </c>
      <c r="I374" t="s">
        <v>751</v>
      </c>
      <c r="J374" s="10" t="s">
        <v>1170</v>
      </c>
      <c r="K374" s="10" t="s">
        <v>1170</v>
      </c>
      <c r="L374" s="32">
        <v>3.3693322870000002</v>
      </c>
      <c r="M374" s="32">
        <v>-0.69629326199999997</v>
      </c>
      <c r="N374" s="39">
        <f t="shared" si="204"/>
        <v>1.3365195125000002</v>
      </c>
      <c r="O374" s="48">
        <f t="shared" si="205"/>
        <v>2.8748313954631799</v>
      </c>
      <c r="P374" s="53">
        <v>141.84419039540398</v>
      </c>
      <c r="Q374" s="53">
        <v>109.08600181218793</v>
      </c>
      <c r="R374" s="53">
        <v>87.154672167492436</v>
      </c>
      <c r="S374" s="53">
        <v>113.38898421083073</v>
      </c>
      <c r="T374" s="53">
        <v>85.997956468932543</v>
      </c>
      <c r="U374" s="54">
        <v>100</v>
      </c>
      <c r="V374" s="45">
        <v>75.8</v>
      </c>
      <c r="W374" s="45">
        <v>96.3</v>
      </c>
      <c r="X374" s="53">
        <v>94.344787313637127</v>
      </c>
      <c r="Y374" s="53">
        <v>94.870344349349452</v>
      </c>
      <c r="Z374" s="53">
        <v>94.12580521542364</v>
      </c>
      <c r="AA374" s="53">
        <v>89.220606215441904</v>
      </c>
      <c r="AB374" s="53">
        <v>69.993977992299122</v>
      </c>
      <c r="AD374" s="54">
        <v>61.1</v>
      </c>
      <c r="AE374" s="54">
        <v>91.7</v>
      </c>
      <c r="AF374" s="41">
        <f t="shared" ref="AF374:AK374" si="229">AVERAGE(P374,X374)</f>
        <v>118.09448885452056</v>
      </c>
      <c r="AG374" s="41">
        <f t="shared" si="229"/>
        <v>101.9781730807687</v>
      </c>
      <c r="AH374" s="41">
        <f t="shared" si="229"/>
        <v>90.640238691458038</v>
      </c>
      <c r="AI374" s="41">
        <f t="shared" si="229"/>
        <v>101.30479521313632</v>
      </c>
      <c r="AJ374" s="41">
        <f t="shared" si="229"/>
        <v>77.995967230615832</v>
      </c>
      <c r="AK374" s="41">
        <f t="shared" si="229"/>
        <v>100</v>
      </c>
      <c r="AL374" s="45">
        <f t="shared" ref="AL374:AQ374" si="230">STDEV(P374,X374)</f>
        <v>33.587150021430467</v>
      </c>
      <c r="AM374" s="45">
        <f t="shared" si="230"/>
        <v>10.05198779099824</v>
      </c>
      <c r="AN374" s="45">
        <f t="shared" si="230"/>
        <v>4.9293354507457998</v>
      </c>
      <c r="AO374" s="45">
        <f t="shared" si="230"/>
        <v>17.089623970819115</v>
      </c>
      <c r="AP374" s="45">
        <f t="shared" si="230"/>
        <v>11.316521706791066</v>
      </c>
      <c r="AQ374" s="45" t="e">
        <f t="shared" si="230"/>
        <v>#DIV/0!</v>
      </c>
      <c r="AR374" s="48">
        <f>AVERAGE(AL374:AP374)</f>
        <v>15.394923788156939</v>
      </c>
      <c r="AS374" s="48">
        <f>MEDIAN(AL374:AP374)</f>
        <v>11.316521706791066</v>
      </c>
      <c r="AT374" s="114">
        <f>AVERAGE(V374,AD374)</f>
        <v>68.45</v>
      </c>
      <c r="AU374" s="114">
        <f>AVERAGE(W374,AE374)</f>
        <v>94</v>
      </c>
      <c r="AV374" s="48">
        <f>STDEV(V374,AD374)</f>
        <v>10.394469683442164</v>
      </c>
      <c r="AW374" s="48">
        <f>STDEV(W374,AE374)</f>
        <v>3.2526911934581144</v>
      </c>
    </row>
    <row r="375" spans="1:59" ht="84" customHeight="1" x14ac:dyDescent="0.35">
      <c r="A375" s="5" t="s">
        <v>80</v>
      </c>
      <c r="B375" s="5" t="s">
        <v>1925</v>
      </c>
      <c r="C375" s="5" t="s">
        <v>170</v>
      </c>
      <c r="D375" s="5" t="s">
        <v>171</v>
      </c>
      <c r="E375" s="1" t="s">
        <v>325</v>
      </c>
      <c r="G375" s="4">
        <v>418.29898900000001</v>
      </c>
      <c r="H375" s="4">
        <v>418.29898900000001</v>
      </c>
      <c r="I375" t="s">
        <v>752</v>
      </c>
      <c r="J375" s="11" t="s">
        <v>1171</v>
      </c>
      <c r="K375" s="11" t="s">
        <v>1171</v>
      </c>
      <c r="L375" s="33">
        <v>71.350066830000003</v>
      </c>
      <c r="M375" s="33">
        <v>109.6457096</v>
      </c>
      <c r="N375" s="41">
        <f t="shared" si="204"/>
        <v>90.497888215000003</v>
      </c>
      <c r="O375" s="48">
        <f t="shared" si="205"/>
        <v>27.079108692564571</v>
      </c>
      <c r="Q375" s="56"/>
      <c r="U375" s="54">
        <v>100</v>
      </c>
      <c r="BF375" s="119"/>
      <c r="BG375" s="119"/>
    </row>
    <row r="376" spans="1:59" ht="84" customHeight="1" x14ac:dyDescent="0.35">
      <c r="A376" s="5" t="s">
        <v>80</v>
      </c>
      <c r="B376" s="5" t="s">
        <v>1928</v>
      </c>
      <c r="C376" s="5" t="s">
        <v>172</v>
      </c>
      <c r="D376" s="5" t="s">
        <v>173</v>
      </c>
      <c r="E376" s="1" t="s">
        <v>325</v>
      </c>
      <c r="G376" s="4">
        <v>356.43380000000002</v>
      </c>
      <c r="H376" s="4">
        <v>356.43380000000002</v>
      </c>
      <c r="I376" t="s">
        <v>653</v>
      </c>
      <c r="J376" s="10" t="s">
        <v>1172</v>
      </c>
      <c r="K376" s="10" t="s">
        <v>1172</v>
      </c>
      <c r="L376" s="33">
        <v>80.159555280000006</v>
      </c>
      <c r="M376" s="33">
        <v>103.7968462</v>
      </c>
      <c r="N376" s="41">
        <f t="shared" si="204"/>
        <v>91.978200740000005</v>
      </c>
      <c r="O376" s="48">
        <f t="shared" si="205"/>
        <v>16.714088698411203</v>
      </c>
      <c r="Q376" s="56"/>
      <c r="U376" s="54">
        <v>100</v>
      </c>
    </row>
    <row r="377" spans="1:59" ht="84" customHeight="1" x14ac:dyDescent="0.35">
      <c r="A377" s="5" t="s">
        <v>80</v>
      </c>
      <c r="B377" s="5" t="s">
        <v>1931</v>
      </c>
      <c r="C377" s="5" t="s">
        <v>174</v>
      </c>
      <c r="D377" s="5" t="s">
        <v>175</v>
      </c>
      <c r="E377" s="1" t="s">
        <v>329</v>
      </c>
      <c r="G377" s="4">
        <v>359.25738000000001</v>
      </c>
      <c r="H377" s="4">
        <v>359.25738000000001</v>
      </c>
      <c r="I377" t="s">
        <v>753</v>
      </c>
      <c r="J377" s="10" t="s">
        <v>1173</v>
      </c>
      <c r="K377" s="10" t="s">
        <v>1173</v>
      </c>
      <c r="L377" s="33">
        <v>89.834716</v>
      </c>
      <c r="M377" s="33">
        <v>104.7798485</v>
      </c>
      <c r="N377" s="41">
        <f t="shared" si="204"/>
        <v>97.30728225</v>
      </c>
      <c r="O377" s="48">
        <f t="shared" si="205"/>
        <v>10.567804536481459</v>
      </c>
      <c r="Q377" s="56"/>
      <c r="U377" s="54">
        <v>100</v>
      </c>
    </row>
    <row r="378" spans="1:59" ht="84" customHeight="1" x14ac:dyDescent="0.35">
      <c r="A378" s="5" t="s">
        <v>80</v>
      </c>
      <c r="B378" s="5" t="s">
        <v>1934</v>
      </c>
      <c r="C378" s="5" t="s">
        <v>176</v>
      </c>
      <c r="D378" s="5" t="s">
        <v>177</v>
      </c>
      <c r="E378" s="1" t="s">
        <v>329</v>
      </c>
      <c r="G378" s="4">
        <v>393.464991</v>
      </c>
      <c r="H378" s="4">
        <v>393.464991</v>
      </c>
      <c r="I378" t="s">
        <v>754</v>
      </c>
      <c r="J378" s="10" t="s">
        <v>1174</v>
      </c>
      <c r="K378" s="10" t="s">
        <v>1174</v>
      </c>
      <c r="L378" s="33">
        <v>7.5958498649999999</v>
      </c>
      <c r="M378" s="33">
        <v>94.114274010000003</v>
      </c>
      <c r="N378" s="41">
        <f t="shared" si="204"/>
        <v>50.855061937500004</v>
      </c>
      <c r="O378" s="48">
        <f t="shared" si="205"/>
        <v>61.177764410503414</v>
      </c>
      <c r="Q378" s="56"/>
      <c r="U378" s="54">
        <v>100</v>
      </c>
      <c r="BF378" s="119"/>
      <c r="BG378" s="119"/>
    </row>
    <row r="379" spans="1:59" ht="84" customHeight="1" x14ac:dyDescent="0.35">
      <c r="A379" s="5" t="s">
        <v>80</v>
      </c>
      <c r="B379" s="5" t="s">
        <v>1937</v>
      </c>
      <c r="C379" s="5" t="s">
        <v>317</v>
      </c>
      <c r="D379" s="5" t="s">
        <v>178</v>
      </c>
      <c r="E379" s="1" t="s">
        <v>329</v>
      </c>
      <c r="G379" s="4">
        <v>254.26799500000001</v>
      </c>
      <c r="H379" s="4">
        <v>254.26799500000001</v>
      </c>
      <c r="I379" t="s">
        <v>755</v>
      </c>
      <c r="J379" s="10" t="s">
        <v>1175</v>
      </c>
      <c r="K379" s="10" t="s">
        <v>1175</v>
      </c>
      <c r="L379" s="32">
        <v>2.4018162140000001</v>
      </c>
      <c r="M379" s="32">
        <v>-8.1916850000000006E-3</v>
      </c>
      <c r="N379" s="39">
        <f t="shared" si="204"/>
        <v>1.1968122645000001</v>
      </c>
      <c r="O379" s="48">
        <f t="shared" si="205"/>
        <v>1.704132928096044</v>
      </c>
      <c r="P379" s="53">
        <v>100.94272329432631</v>
      </c>
      <c r="Q379" s="61">
        <v>82.805421140907256</v>
      </c>
      <c r="R379" s="53">
        <v>112.55614890786758</v>
      </c>
      <c r="S379" s="54">
        <v>117.96957837712787</v>
      </c>
      <c r="T379" s="53">
        <v>108.90092730041836</v>
      </c>
      <c r="U379" s="54">
        <v>100</v>
      </c>
      <c r="V379" s="45">
        <v>65.400000000000006</v>
      </c>
      <c r="W379" s="45">
        <v>94.4</v>
      </c>
      <c r="X379" s="53">
        <v>81.16206500118615</v>
      </c>
      <c r="Y379" s="61">
        <v>92.943301885070909</v>
      </c>
      <c r="Z379" s="53">
        <v>95.001733608277519</v>
      </c>
      <c r="AA379" s="54">
        <v>90.096534608295784</v>
      </c>
      <c r="AB379" s="53">
        <v>103.93620321538715</v>
      </c>
      <c r="AD379" s="54">
        <v>54.3</v>
      </c>
      <c r="AE379" s="54">
        <v>90.8</v>
      </c>
      <c r="AF379" s="41">
        <f t="shared" ref="AF379:AK379" si="231">AVERAGE(P379,X379)</f>
        <v>91.052394147756232</v>
      </c>
      <c r="AG379" s="41">
        <f t="shared" si="231"/>
        <v>87.874361512989083</v>
      </c>
      <c r="AH379" s="41">
        <f t="shared" si="231"/>
        <v>103.77894125807255</v>
      </c>
      <c r="AI379" s="41">
        <f t="shared" si="231"/>
        <v>104.03305649271184</v>
      </c>
      <c r="AJ379" s="41">
        <f t="shared" si="231"/>
        <v>106.41856525790276</v>
      </c>
      <c r="AK379" s="41">
        <f t="shared" si="231"/>
        <v>100</v>
      </c>
      <c r="AL379" s="45">
        <f t="shared" ref="AL379:AQ379" si="232">STDEV(P379,X379)</f>
        <v>13.987037615413309</v>
      </c>
      <c r="AM379" s="45">
        <f t="shared" si="232"/>
        <v>7.1685642210586416</v>
      </c>
      <c r="AN379" s="45">
        <f t="shared" si="232"/>
        <v>12.412846098105012</v>
      </c>
      <c r="AO379" s="45">
        <f t="shared" si="232"/>
        <v>19.70921826125053</v>
      </c>
      <c r="AP379" s="45">
        <f t="shared" si="232"/>
        <v>3.5105900672457442</v>
      </c>
      <c r="AQ379" s="45" t="e">
        <f t="shared" si="232"/>
        <v>#DIV/0!</v>
      </c>
      <c r="AR379" s="48">
        <f>AVERAGE(AL379:AP379)</f>
        <v>11.357651252614648</v>
      </c>
      <c r="AS379" s="48">
        <f>MEDIAN(AL379:AP379)</f>
        <v>12.412846098105012</v>
      </c>
      <c r="AT379" s="114">
        <f>AVERAGE(V379,AD379)</f>
        <v>59.85</v>
      </c>
      <c r="AU379" s="114">
        <f>AVERAGE(W379,AE379)</f>
        <v>92.6</v>
      </c>
      <c r="AV379" s="48">
        <f>STDEV(V379,AD379)</f>
        <v>7.8488852711706834</v>
      </c>
      <c r="AW379" s="48">
        <f>STDEV(W379,AE379)</f>
        <v>2.5455844122715772</v>
      </c>
      <c r="BF379" s="119"/>
      <c r="BG379" s="119"/>
    </row>
    <row r="380" spans="1:59" ht="84" customHeight="1" x14ac:dyDescent="0.35">
      <c r="A380" s="5" t="s">
        <v>80</v>
      </c>
      <c r="B380" s="5" t="s">
        <v>1940</v>
      </c>
      <c r="C380" s="5" t="s">
        <v>318</v>
      </c>
      <c r="D380" s="5" t="s">
        <v>179</v>
      </c>
      <c r="E380" s="1" t="s">
        <v>325</v>
      </c>
      <c r="G380" s="4">
        <v>237.26199500000001</v>
      </c>
      <c r="H380" s="4">
        <v>237.26199500000001</v>
      </c>
      <c r="I380" t="s">
        <v>756</v>
      </c>
      <c r="J380" s="10" t="s">
        <v>1176</v>
      </c>
      <c r="K380" s="10" t="s">
        <v>1176</v>
      </c>
      <c r="L380" s="33">
        <v>80.770618060000004</v>
      </c>
      <c r="M380" s="33">
        <v>62.21585091</v>
      </c>
      <c r="N380" s="41">
        <f t="shared" si="204"/>
        <v>71.493234485000002</v>
      </c>
      <c r="O380" s="48">
        <f t="shared" si="205"/>
        <v>13.120201675102352</v>
      </c>
      <c r="Q380" s="56"/>
      <c r="U380" s="54">
        <v>100</v>
      </c>
      <c r="BF380" s="119"/>
      <c r="BG380" s="119"/>
    </row>
    <row r="381" spans="1:59" ht="84" customHeight="1" x14ac:dyDescent="0.35">
      <c r="A381" s="5" t="s">
        <v>80</v>
      </c>
      <c r="B381" s="5" t="s">
        <v>1943</v>
      </c>
      <c r="C381" s="5" t="s">
        <v>180</v>
      </c>
      <c r="D381" s="5" t="s">
        <v>181</v>
      </c>
      <c r="E381" s="1" t="s">
        <v>329</v>
      </c>
      <c r="G381" s="4">
        <v>408.947991</v>
      </c>
      <c r="H381" s="4">
        <v>408.947991</v>
      </c>
      <c r="I381" t="s">
        <v>757</v>
      </c>
      <c r="J381" s="10" t="s">
        <v>1177</v>
      </c>
      <c r="K381" s="10" t="s">
        <v>1177</v>
      </c>
      <c r="L381" s="33">
        <v>91.769748149999998</v>
      </c>
      <c r="M381" s="33">
        <v>90.526315789999998</v>
      </c>
      <c r="N381" s="41">
        <f t="shared" si="204"/>
        <v>91.148031970000005</v>
      </c>
      <c r="O381" s="48">
        <f t="shared" si="205"/>
        <v>0.87923945370279233</v>
      </c>
      <c r="Q381" s="56"/>
      <c r="U381" s="54">
        <v>100</v>
      </c>
      <c r="BF381" s="119"/>
      <c r="BG381" s="119"/>
    </row>
    <row r="382" spans="1:59" ht="84" customHeight="1" x14ac:dyDescent="0.25">
      <c r="A382" s="5" t="s">
        <v>80</v>
      </c>
      <c r="B382" s="5" t="s">
        <v>1946</v>
      </c>
      <c r="C382" s="5" t="s">
        <v>182</v>
      </c>
      <c r="D382" s="5" t="s">
        <v>183</v>
      </c>
      <c r="E382" s="1" t="s">
        <v>327</v>
      </c>
      <c r="G382" s="4">
        <v>442.63243</v>
      </c>
      <c r="H382" s="4">
        <v>442.63243</v>
      </c>
      <c r="I382" t="s">
        <v>758</v>
      </c>
      <c r="J382" t="s">
        <v>1178</v>
      </c>
      <c r="K382" s="1" t="s">
        <v>1178</v>
      </c>
      <c r="L382" s="33">
        <v>90.140247400000007</v>
      </c>
      <c r="M382" s="33">
        <v>83.055498670000006</v>
      </c>
      <c r="N382" s="41">
        <f t="shared" si="204"/>
        <v>86.597873035000006</v>
      </c>
      <c r="O382" s="48">
        <f t="shared" si="205"/>
        <v>5.0096738699857815</v>
      </c>
      <c r="Q382" s="56"/>
      <c r="U382" s="54">
        <v>100</v>
      </c>
    </row>
    <row r="383" spans="1:59" ht="84" customHeight="1" x14ac:dyDescent="0.35">
      <c r="A383" s="5" t="s">
        <v>80</v>
      </c>
      <c r="B383" s="5" t="s">
        <v>1949</v>
      </c>
      <c r="C383" s="5" t="s">
        <v>319</v>
      </c>
      <c r="D383" s="5" t="s">
        <v>184</v>
      </c>
      <c r="E383" s="1" t="s">
        <v>329</v>
      </c>
      <c r="G383" s="4">
        <v>364.488992</v>
      </c>
      <c r="H383" s="4">
        <v>364.488992</v>
      </c>
      <c r="I383" t="s">
        <v>759</v>
      </c>
      <c r="J383" s="10" t="s">
        <v>1179</v>
      </c>
      <c r="K383" s="10" t="s">
        <v>1179</v>
      </c>
      <c r="L383" s="33">
        <v>88.154293350000003</v>
      </c>
      <c r="M383" s="33">
        <v>105.1730494</v>
      </c>
      <c r="N383" s="41">
        <f t="shared" si="204"/>
        <v>96.663671375000007</v>
      </c>
      <c r="O383" s="48">
        <f t="shared" si="205"/>
        <v>12.034077810314578</v>
      </c>
      <c r="Q383" s="56"/>
      <c r="U383" s="54">
        <v>100</v>
      </c>
      <c r="BF383" s="119"/>
      <c r="BG383" s="119"/>
    </row>
    <row r="384" spans="1:59" ht="84" customHeight="1" x14ac:dyDescent="0.35">
      <c r="A384" s="5" t="s">
        <v>80</v>
      </c>
      <c r="B384" s="5" t="s">
        <v>1952</v>
      </c>
      <c r="C384" s="5" t="s">
        <v>185</v>
      </c>
      <c r="D384" s="5" t="s">
        <v>186</v>
      </c>
      <c r="E384" s="1" t="s">
        <v>329</v>
      </c>
      <c r="G384" s="4">
        <v>303.82711999999998</v>
      </c>
      <c r="H384" s="4">
        <v>267.36712</v>
      </c>
      <c r="I384" t="s">
        <v>760</v>
      </c>
      <c r="J384" s="10" t="s">
        <v>1180</v>
      </c>
      <c r="K384" s="10" t="s">
        <v>1180</v>
      </c>
      <c r="L384" s="32">
        <v>1.4343001419999999</v>
      </c>
      <c r="M384" s="32">
        <v>1.515461806</v>
      </c>
      <c r="N384" s="39">
        <f t="shared" si="204"/>
        <v>1.474880974</v>
      </c>
      <c r="O384" s="48">
        <f t="shared" si="205"/>
        <v>5.7389962986784185E-2</v>
      </c>
      <c r="P384" s="53">
        <v>83.591987815927979</v>
      </c>
      <c r="Q384" s="61">
        <v>98.629291897206542</v>
      </c>
      <c r="R384" s="53">
        <v>107.23525669449212</v>
      </c>
      <c r="S384" s="54">
        <v>111.16809006959573</v>
      </c>
      <c r="T384" s="53">
        <v>104.55167627383315</v>
      </c>
      <c r="U384" s="54">
        <v>100</v>
      </c>
      <c r="V384" s="45">
        <v>55.9</v>
      </c>
      <c r="W384" s="45">
        <v>92.2</v>
      </c>
      <c r="X384" s="53">
        <v>74.592602054782034</v>
      </c>
      <c r="Y384" s="61">
        <v>71.351667001222651</v>
      </c>
      <c r="Z384" s="53">
        <v>65.964707385171266</v>
      </c>
      <c r="AA384" s="54">
        <v>73.322505885143897</v>
      </c>
      <c r="AB384" s="53">
        <v>48.270953849522797</v>
      </c>
      <c r="AD384" s="54">
        <v>51.9</v>
      </c>
      <c r="AE384" s="54">
        <v>91.4</v>
      </c>
      <c r="AF384" s="41">
        <f t="shared" ref="AF384:AK389" si="233">AVERAGE(P384,X384)</f>
        <v>79.092294935355</v>
      </c>
      <c r="AG384" s="41">
        <f t="shared" si="233"/>
        <v>84.990479449214604</v>
      </c>
      <c r="AH384" s="41">
        <f t="shared" si="233"/>
        <v>86.599982039831701</v>
      </c>
      <c r="AI384" s="41">
        <f t="shared" si="233"/>
        <v>92.245297977369816</v>
      </c>
      <c r="AJ384" s="41">
        <f t="shared" si="233"/>
        <v>76.411315061677982</v>
      </c>
      <c r="AK384" s="41">
        <f t="shared" si="233"/>
        <v>100</v>
      </c>
      <c r="AL384" s="45">
        <f t="shared" ref="AL384:AQ389" si="234">STDEV(P384,X384)</f>
        <v>6.3635266982199568</v>
      </c>
      <c r="AM384" s="45">
        <f t="shared" si="234"/>
        <v>19.288193538613104</v>
      </c>
      <c r="AN384" s="45">
        <f t="shared" si="234"/>
        <v>29.182685279914544</v>
      </c>
      <c r="AO384" s="45">
        <f t="shared" si="234"/>
        <v>26.760869214792255</v>
      </c>
      <c r="AP384" s="45">
        <f t="shared" si="234"/>
        <v>39.796480476307593</v>
      </c>
      <c r="AQ384" s="45" t="e">
        <f t="shared" si="234"/>
        <v>#DIV/0!</v>
      </c>
      <c r="AR384" s="48">
        <f t="shared" ref="AR384:AR389" si="235">AVERAGE(AL384:AP384)</f>
        <v>24.27835104156949</v>
      </c>
      <c r="AS384" s="48">
        <f t="shared" ref="AS384:AS389" si="236">MEDIAN(AL384:AP384)</f>
        <v>26.760869214792255</v>
      </c>
      <c r="AT384" s="114">
        <f>AVERAGE(V384,AD384)</f>
        <v>53.9</v>
      </c>
      <c r="AU384" s="114">
        <f>AVERAGE(W384,AE384)</f>
        <v>91.800000000000011</v>
      </c>
      <c r="AV384" s="48">
        <f t="shared" ref="AV384:AV388" si="237">STDEV(V384,AD384)</f>
        <v>2.8284271247461903</v>
      </c>
      <c r="AW384" s="48">
        <f t="shared" ref="AW384:AW388" si="238">STDEV(W384,AE384)</f>
        <v>0.56568542494923602</v>
      </c>
      <c r="BF384" s="119"/>
      <c r="BG384" s="119"/>
    </row>
    <row r="385" spans="1:78" ht="84" customHeight="1" x14ac:dyDescent="0.35">
      <c r="A385" s="5" t="s">
        <v>80</v>
      </c>
      <c r="B385" s="5" t="s">
        <v>1955</v>
      </c>
      <c r="C385" s="5" t="s">
        <v>187</v>
      </c>
      <c r="D385" s="5" t="s">
        <v>188</v>
      </c>
      <c r="E385" s="1" t="s">
        <v>329</v>
      </c>
      <c r="G385" s="4">
        <v>294.401994</v>
      </c>
      <c r="H385" s="4">
        <v>294.401994</v>
      </c>
      <c r="I385" t="s">
        <v>761</v>
      </c>
      <c r="J385" s="10" t="s">
        <v>1181</v>
      </c>
      <c r="K385" s="10" t="s">
        <v>1181</v>
      </c>
      <c r="L385" s="32">
        <v>3.3184103880000002</v>
      </c>
      <c r="M385" s="32">
        <v>2.056113045</v>
      </c>
      <c r="N385" s="39">
        <f t="shared" si="204"/>
        <v>2.6872617165000001</v>
      </c>
      <c r="O385" s="48">
        <f t="shared" si="205"/>
        <v>0.89257901110906146</v>
      </c>
      <c r="P385" s="57">
        <v>1.6965163578878364</v>
      </c>
      <c r="Q385" s="61">
        <v>93.632280079427815</v>
      </c>
      <c r="R385" s="53">
        <v>92.845713404407093</v>
      </c>
      <c r="S385" s="54">
        <v>114.22181951379385</v>
      </c>
      <c r="T385" s="53">
        <v>99.554664456054454</v>
      </c>
      <c r="U385" s="54">
        <v>100</v>
      </c>
      <c r="V385" s="45">
        <v>10.9</v>
      </c>
      <c r="W385" s="45">
        <v>19.600000000000001</v>
      </c>
      <c r="X385" s="57">
        <v>9.489224255917128E-2</v>
      </c>
      <c r="Y385" s="61">
        <v>75.512326867278603</v>
      </c>
      <c r="Z385" s="53">
        <v>83.176700304750085</v>
      </c>
      <c r="AA385" s="54">
        <v>83.921239438675897</v>
      </c>
      <c r="AB385" s="53">
        <v>81.687622036898489</v>
      </c>
      <c r="AD385" s="54">
        <v>9.6999999999999993</v>
      </c>
      <c r="AE385" s="54">
        <v>18</v>
      </c>
      <c r="AF385" s="41">
        <f t="shared" si="233"/>
        <v>0.89570430022350389</v>
      </c>
      <c r="AG385" s="41">
        <f t="shared" si="233"/>
        <v>84.572303473353202</v>
      </c>
      <c r="AH385" s="41">
        <f t="shared" si="233"/>
        <v>88.011206854578589</v>
      </c>
      <c r="AI385" s="41">
        <f t="shared" si="233"/>
        <v>99.071529476234872</v>
      </c>
      <c r="AJ385" s="41">
        <f t="shared" si="233"/>
        <v>90.621143246476464</v>
      </c>
      <c r="AK385" s="41">
        <f t="shared" si="233"/>
        <v>100</v>
      </c>
      <c r="AL385" s="45">
        <f t="shared" si="234"/>
        <v>1.132519272860804</v>
      </c>
      <c r="AM385" s="45">
        <f t="shared" si="234"/>
        <v>12.812741791093826</v>
      </c>
      <c r="AN385" s="45">
        <f t="shared" si="234"/>
        <v>6.8370247301490297</v>
      </c>
      <c r="AO385" s="45">
        <f t="shared" si="234"/>
        <v>21.425745645001893</v>
      </c>
      <c r="AP385" s="45">
        <f t="shared" si="234"/>
        <v>12.63390685433288</v>
      </c>
      <c r="AQ385" s="45" t="e">
        <f t="shared" si="234"/>
        <v>#DIV/0!</v>
      </c>
      <c r="AR385" s="48">
        <f t="shared" si="235"/>
        <v>10.968387658687686</v>
      </c>
      <c r="AS385" s="48">
        <f t="shared" si="236"/>
        <v>12.63390685433288</v>
      </c>
      <c r="AT385" s="114">
        <f>AVERAGE(V385,AD385)</f>
        <v>10.3</v>
      </c>
      <c r="AU385" s="114">
        <f>AVERAGE(W385,AE385)</f>
        <v>18.8</v>
      </c>
      <c r="AV385" s="48">
        <f t="shared" si="237"/>
        <v>0.8485281374238578</v>
      </c>
      <c r="AW385" s="48">
        <f t="shared" si="238"/>
        <v>1.1313708498984771</v>
      </c>
    </row>
    <row r="386" spans="1:78" ht="84" customHeight="1" x14ac:dyDescent="0.35">
      <c r="A386" s="5" t="s">
        <v>80</v>
      </c>
      <c r="B386" s="5" t="s">
        <v>1958</v>
      </c>
      <c r="C386" s="5" t="s">
        <v>320</v>
      </c>
      <c r="D386" s="5" t="s">
        <v>189</v>
      </c>
      <c r="E386" s="1" t="s">
        <v>325</v>
      </c>
      <c r="G386" s="4">
        <v>316.36399399999902</v>
      </c>
      <c r="H386" s="4">
        <v>316.36399399999902</v>
      </c>
      <c r="I386" t="s">
        <v>762</v>
      </c>
      <c r="J386" s="10" t="s">
        <v>1182</v>
      </c>
      <c r="K386" s="10" t="s">
        <v>1182</v>
      </c>
      <c r="L386" s="32">
        <v>3.8276293730000002</v>
      </c>
      <c r="M386" s="32">
        <v>1.0731107929999999</v>
      </c>
      <c r="N386" s="39">
        <f t="shared" si="204"/>
        <v>2.4503700830000001</v>
      </c>
      <c r="O386" s="48">
        <f t="shared" si="205"/>
        <v>1.9477387668223398</v>
      </c>
      <c r="P386" s="53">
        <v>79.289005417285182</v>
      </c>
      <c r="Q386" s="61">
        <v>126.48300591852866</v>
      </c>
      <c r="R386" s="53">
        <v>92.290489869098352</v>
      </c>
      <c r="S386" s="54">
        <v>103.30242331938848</v>
      </c>
      <c r="T386" s="53">
        <v>106.77257041506813</v>
      </c>
      <c r="U386" s="54">
        <v>100</v>
      </c>
      <c r="V386" s="45">
        <v>52.2</v>
      </c>
      <c r="W386" s="45">
        <v>93.8</v>
      </c>
      <c r="X386" s="53">
        <v>75.599919706563995</v>
      </c>
      <c r="Y386" s="61">
        <v>85.191335608314034</v>
      </c>
      <c r="Z386" s="53">
        <v>87.424953010091428</v>
      </c>
      <c r="AA386" s="54">
        <v>97.366740268983023</v>
      </c>
      <c r="AB386" s="53">
        <v>83.614664501177032</v>
      </c>
      <c r="AD386" s="54">
        <v>51.4</v>
      </c>
      <c r="AE386" s="54">
        <v>91.1</v>
      </c>
      <c r="AF386" s="41">
        <f t="shared" si="233"/>
        <v>77.444462561924581</v>
      </c>
      <c r="AG386" s="41">
        <f t="shared" si="233"/>
        <v>105.83717076342134</v>
      </c>
      <c r="AH386" s="41">
        <f t="shared" si="233"/>
        <v>89.857721439594883</v>
      </c>
      <c r="AI386" s="41">
        <f t="shared" si="233"/>
        <v>100.33458179418575</v>
      </c>
      <c r="AJ386" s="41">
        <f t="shared" si="233"/>
        <v>95.193617458122588</v>
      </c>
      <c r="AK386" s="41">
        <f t="shared" si="233"/>
        <v>100</v>
      </c>
      <c r="AL386" s="45">
        <f t="shared" si="234"/>
        <v>2.6085775224293459</v>
      </c>
      <c r="AM386" s="45">
        <f t="shared" si="234"/>
        <v>29.197620082872085</v>
      </c>
      <c r="AN386" s="45">
        <f t="shared" si="234"/>
        <v>3.4404541071168899</v>
      </c>
      <c r="AO386" s="45">
        <f t="shared" si="234"/>
        <v>4.1971617359157518</v>
      </c>
      <c r="AP386" s="45">
        <f t="shared" si="234"/>
        <v>16.375112309792296</v>
      </c>
      <c r="AQ386" s="45" t="e">
        <f t="shared" si="234"/>
        <v>#DIV/0!</v>
      </c>
      <c r="AR386" s="48">
        <f t="shared" si="235"/>
        <v>11.163785151625273</v>
      </c>
      <c r="AS386" s="48">
        <f t="shared" si="236"/>
        <v>4.1971617359157518</v>
      </c>
      <c r="AT386" s="114">
        <f t="shared" ref="AT386:AT389" si="239">AVERAGE(V386,AD386)</f>
        <v>51.8</v>
      </c>
      <c r="AU386" s="114">
        <f t="shared" ref="AU386:AU389" si="240">AVERAGE(W386,AE386)</f>
        <v>92.449999999999989</v>
      </c>
      <c r="AV386" s="48">
        <f t="shared" si="237"/>
        <v>0.56568542494924101</v>
      </c>
      <c r="AW386" s="48">
        <f t="shared" si="238"/>
        <v>1.9091883092036803</v>
      </c>
      <c r="BF386" s="119"/>
      <c r="BG386" s="119"/>
    </row>
    <row r="387" spans="1:78" ht="84" customHeight="1" x14ac:dyDescent="0.35">
      <c r="A387" s="5" t="s">
        <v>80</v>
      </c>
      <c r="B387" s="5" t="s">
        <v>1961</v>
      </c>
      <c r="C387" s="5" t="s">
        <v>190</v>
      </c>
      <c r="D387" s="5" t="s">
        <v>191</v>
      </c>
      <c r="E387" s="1" t="s">
        <v>338</v>
      </c>
      <c r="F387" s="1" t="s">
        <v>372</v>
      </c>
      <c r="G387" s="4">
        <v>408.37106</v>
      </c>
      <c r="H387" s="4">
        <v>408.37106</v>
      </c>
      <c r="I387" t="s">
        <v>763</v>
      </c>
      <c r="J387" s="10" t="s">
        <v>1183</v>
      </c>
      <c r="K387" s="10" t="s">
        <v>1183</v>
      </c>
      <c r="L387" s="32">
        <v>-0.44981010399999999</v>
      </c>
      <c r="M387" s="32">
        <v>1.2205611300000001</v>
      </c>
      <c r="N387" s="39">
        <f t="shared" ref="N387:N402" si="241">AVERAGE(L387:M387)</f>
        <v>0.38537551300000006</v>
      </c>
      <c r="O387" s="48">
        <f t="shared" ref="O387:O402" si="242">STDEV(L387:M387)</f>
        <v>1.1811308266603415</v>
      </c>
      <c r="P387" s="57">
        <v>15.253224345009736</v>
      </c>
      <c r="Q387" s="61">
        <v>50.047232557691189</v>
      </c>
      <c r="R387" s="53">
        <v>49.445740394440051</v>
      </c>
      <c r="S387" s="54">
        <v>80.168109348190697</v>
      </c>
      <c r="T387" s="53">
        <v>69.711399433209309</v>
      </c>
      <c r="U387" s="54">
        <v>100</v>
      </c>
      <c r="V387" s="45">
        <v>1.5</v>
      </c>
      <c r="W387" s="45">
        <v>39.700000000000003</v>
      </c>
      <c r="X387" s="57">
        <v>3.3796237157612374</v>
      </c>
      <c r="Y387" s="70">
        <v>28.037007974598083</v>
      </c>
      <c r="Z387" s="53">
        <v>33.861931787076408</v>
      </c>
      <c r="AA387" s="54">
        <v>56.723662840562781</v>
      </c>
      <c r="AB387" s="53">
        <v>50.986331867369842</v>
      </c>
      <c r="AD387" s="54">
        <v>0.6</v>
      </c>
      <c r="AE387" s="54">
        <v>16.5</v>
      </c>
      <c r="AF387" s="41">
        <f t="shared" si="233"/>
        <v>9.3164240303854875</v>
      </c>
      <c r="AG387" s="41">
        <f t="shared" si="233"/>
        <v>39.042120266144636</v>
      </c>
      <c r="AH387" s="41">
        <f t="shared" si="233"/>
        <v>41.653836090758233</v>
      </c>
      <c r="AI387" s="41">
        <f t="shared" si="233"/>
        <v>68.445886094376732</v>
      </c>
      <c r="AJ387" s="41">
        <f t="shared" si="233"/>
        <v>60.348865650289575</v>
      </c>
      <c r="AK387" s="41">
        <f t="shared" si="233"/>
        <v>100</v>
      </c>
      <c r="AL387" s="45">
        <f t="shared" si="234"/>
        <v>8.3959035220424685</v>
      </c>
      <c r="AM387" s="45">
        <f t="shared" si="234"/>
        <v>15.563579058143967</v>
      </c>
      <c r="AN387" s="45">
        <f t="shared" si="234"/>
        <v>11.019416742980098</v>
      </c>
      <c r="AO387" s="45">
        <f t="shared" si="234"/>
        <v>16.577727106709041</v>
      </c>
      <c r="AP387" s="45">
        <f t="shared" si="234"/>
        <v>13.240622253981375</v>
      </c>
      <c r="AQ387" s="45" t="e">
        <f t="shared" si="234"/>
        <v>#DIV/0!</v>
      </c>
      <c r="AR387" s="48">
        <f t="shared" si="235"/>
        <v>12.95944973677139</v>
      </c>
      <c r="AS387" s="48">
        <f t="shared" si="236"/>
        <v>13.240622253981375</v>
      </c>
      <c r="AT387" s="114">
        <f t="shared" si="239"/>
        <v>1.05</v>
      </c>
      <c r="AU387" s="114">
        <f t="shared" si="240"/>
        <v>28.1</v>
      </c>
      <c r="AV387" s="48">
        <f t="shared" si="237"/>
        <v>0.63639610306789263</v>
      </c>
      <c r="AW387" s="48">
        <f t="shared" si="238"/>
        <v>16.404877323527899</v>
      </c>
      <c r="AX387" s="45">
        <v>0.5</v>
      </c>
      <c r="AY387" s="45">
        <v>7.0000000000000001E-3</v>
      </c>
      <c r="AZ387" s="45">
        <v>0.25</v>
      </c>
      <c r="BA387" s="45">
        <v>2</v>
      </c>
      <c r="BB387" s="45">
        <v>1</v>
      </c>
      <c r="BC387" s="45">
        <v>7.0000000000000001E-3</v>
      </c>
      <c r="BD387" s="73">
        <v>0.25</v>
      </c>
      <c r="BE387" s="114">
        <v>0.25</v>
      </c>
      <c r="BF387" s="119">
        <v>15.56</v>
      </c>
      <c r="BG387" s="119">
        <v>411.1</v>
      </c>
      <c r="BH387" s="48">
        <v>0.11</v>
      </c>
      <c r="BI387" s="114" t="s">
        <v>1745</v>
      </c>
      <c r="BJ387" s="55">
        <v>15</v>
      </c>
      <c r="BK387" s="55">
        <v>6</v>
      </c>
      <c r="BL387" s="55">
        <v>1E-3</v>
      </c>
      <c r="BM387" s="196" t="s">
        <v>1744</v>
      </c>
      <c r="BN387" s="55">
        <v>3.1300000000000001E-2</v>
      </c>
      <c r="BO387" s="55">
        <v>1.626E-2</v>
      </c>
      <c r="BP387" s="55">
        <v>1E-3</v>
      </c>
      <c r="BQ387" s="196" t="s">
        <v>1744</v>
      </c>
      <c r="BR387" s="55">
        <v>2.1549999999999998E-3</v>
      </c>
      <c r="BS387" s="55">
        <v>2.6929999999999999E-4</v>
      </c>
      <c r="BT387" s="55">
        <v>8.2900000000000001E-2</v>
      </c>
      <c r="BU387" s="196" t="s">
        <v>1745</v>
      </c>
      <c r="BV387" s="196" t="s">
        <v>1745</v>
      </c>
      <c r="BW387" s="55">
        <v>0.373</v>
      </c>
      <c r="BX387" s="48">
        <v>0</v>
      </c>
      <c r="BY387" s="48">
        <v>3.18</v>
      </c>
      <c r="BZ387" s="48">
        <v>0.66590000000000005</v>
      </c>
    </row>
    <row r="388" spans="1:78" ht="84" customHeight="1" x14ac:dyDescent="0.35">
      <c r="A388" s="5" t="s">
        <v>80</v>
      </c>
      <c r="B388" s="5" t="s">
        <v>1963</v>
      </c>
      <c r="C388" s="5" t="s">
        <v>321</v>
      </c>
      <c r="D388" s="5" t="s">
        <v>192</v>
      </c>
      <c r="E388" s="1" t="s">
        <v>338</v>
      </c>
      <c r="F388" s="1" t="s">
        <v>371</v>
      </c>
      <c r="G388" s="4">
        <v>309.33099199999901</v>
      </c>
      <c r="H388" s="4">
        <v>309.33099199999901</v>
      </c>
      <c r="I388" t="s">
        <v>764</v>
      </c>
      <c r="J388" s="10" t="s">
        <v>1184</v>
      </c>
      <c r="K388" s="10" t="s">
        <v>1184</v>
      </c>
      <c r="L388" s="32">
        <v>3.573019881</v>
      </c>
      <c r="M388" s="32">
        <v>-8.1916850000000006E-3</v>
      </c>
      <c r="N388" s="39">
        <f t="shared" si="241"/>
        <v>1.7824140980000001</v>
      </c>
      <c r="O388" s="48">
        <f t="shared" si="242"/>
        <v>2.5322989831822951</v>
      </c>
      <c r="P388" s="57">
        <v>2.0666653814270011</v>
      </c>
      <c r="Q388" s="61">
        <v>89.468103564612221</v>
      </c>
      <c r="R388" s="53">
        <v>125.69643924350795</v>
      </c>
      <c r="S388" s="54">
        <v>109.31734495189991</v>
      </c>
      <c r="T388" s="53">
        <v>82.990495652676842</v>
      </c>
      <c r="U388" s="54">
        <v>100</v>
      </c>
      <c r="V388" s="45">
        <v>10.4</v>
      </c>
      <c r="W388" s="45">
        <v>19.399999999999999</v>
      </c>
      <c r="X388" s="57">
        <v>-0.60585047172393558</v>
      </c>
      <c r="Y388" s="61">
        <v>76.432051679775185</v>
      </c>
      <c r="Z388" s="53">
        <v>73.322505885143897</v>
      </c>
      <c r="AA388" s="54">
        <v>85.147539188671345</v>
      </c>
      <c r="AB388" s="53">
        <v>71.132684903009178</v>
      </c>
      <c r="AD388" s="54">
        <v>9.8000000000000007</v>
      </c>
      <c r="AE388" s="54">
        <v>17.899999999999999</v>
      </c>
      <c r="AF388" s="41">
        <f t="shared" si="233"/>
        <v>0.73040745485153269</v>
      </c>
      <c r="AG388" s="41">
        <f t="shared" si="233"/>
        <v>82.950077622193703</v>
      </c>
      <c r="AH388" s="41">
        <f t="shared" si="233"/>
        <v>99.509472564325932</v>
      </c>
      <c r="AI388" s="41">
        <f t="shared" si="233"/>
        <v>97.232442070285629</v>
      </c>
      <c r="AJ388" s="41">
        <f t="shared" si="233"/>
        <v>77.06159027784301</v>
      </c>
      <c r="AK388" s="41">
        <f t="shared" si="233"/>
        <v>100</v>
      </c>
      <c r="AL388" s="45">
        <f t="shared" si="234"/>
        <v>1.8897540825915788</v>
      </c>
      <c r="AM388" s="45">
        <f t="shared" si="234"/>
        <v>9.2178806876679431</v>
      </c>
      <c r="AN388" s="45">
        <f t="shared" si="234"/>
        <v>37.033963435111509</v>
      </c>
      <c r="AO388" s="45">
        <f t="shared" si="234"/>
        <v>17.090633555140592</v>
      </c>
      <c r="AP388" s="45">
        <f t="shared" si="234"/>
        <v>8.384738391116743</v>
      </c>
      <c r="AQ388" s="45" t="e">
        <f t="shared" si="234"/>
        <v>#DIV/0!</v>
      </c>
      <c r="AR388" s="48">
        <f t="shared" si="235"/>
        <v>14.723394030325673</v>
      </c>
      <c r="AS388" s="48">
        <f t="shared" si="236"/>
        <v>9.2178806876679431</v>
      </c>
      <c r="AT388" s="114">
        <f t="shared" si="239"/>
        <v>10.100000000000001</v>
      </c>
      <c r="AU388" s="114">
        <f t="shared" si="240"/>
        <v>18.649999999999999</v>
      </c>
      <c r="AV388" s="48">
        <f t="shared" si="237"/>
        <v>0.42426406871192823</v>
      </c>
      <c r="AW388" s="48">
        <f t="shared" si="238"/>
        <v>1.0606601717798212</v>
      </c>
      <c r="BF388" s="119"/>
      <c r="BG388" s="119"/>
    </row>
    <row r="389" spans="1:78" ht="84" customHeight="1" x14ac:dyDescent="0.35">
      <c r="A389" s="5" t="s">
        <v>80</v>
      </c>
      <c r="B389" s="5" t="s">
        <v>1966</v>
      </c>
      <c r="C389" s="5" t="s">
        <v>322</v>
      </c>
      <c r="D389" s="5" t="s">
        <v>193</v>
      </c>
      <c r="E389" s="1" t="s">
        <v>338</v>
      </c>
      <c r="G389" s="4">
        <v>338.841993</v>
      </c>
      <c r="H389" s="4">
        <v>338.841993</v>
      </c>
      <c r="I389" t="s">
        <v>765</v>
      </c>
      <c r="J389" s="10" t="s">
        <v>1185</v>
      </c>
      <c r="K389" s="10" t="s">
        <v>1185</v>
      </c>
      <c r="L389" s="32">
        <v>3.8276293730000002</v>
      </c>
      <c r="M389" s="32">
        <v>1.8103624819999999</v>
      </c>
      <c r="N389" s="39">
        <f t="shared" si="241"/>
        <v>2.8189959275000001</v>
      </c>
      <c r="O389" s="48">
        <f t="shared" si="242"/>
        <v>1.4264230980892048</v>
      </c>
      <c r="P389" s="57">
        <v>1.4651732181758585</v>
      </c>
      <c r="Q389" s="61">
        <v>89.375566308727414</v>
      </c>
      <c r="R389" s="53">
        <v>94.83526440593009</v>
      </c>
      <c r="S389" s="54">
        <v>93.030787916176678</v>
      </c>
      <c r="T389" s="53">
        <v>103.9964527385244</v>
      </c>
      <c r="U389" s="54">
        <v>100</v>
      </c>
      <c r="V389" s="45">
        <v>10.7</v>
      </c>
      <c r="W389" s="45">
        <v>19.3</v>
      </c>
      <c r="X389" s="57">
        <v>-0.69344331100932399</v>
      </c>
      <c r="Y389" s="61">
        <v>59.13246592091096</v>
      </c>
      <c r="Z389" s="53">
        <v>91.366630777933906</v>
      </c>
      <c r="AA389" s="54">
        <v>78.753261920837986</v>
      </c>
      <c r="AB389" s="53">
        <v>85.979671161882521</v>
      </c>
      <c r="AD389" s="54">
        <v>7.8</v>
      </c>
      <c r="AE389" s="54">
        <v>16.3</v>
      </c>
      <c r="AF389" s="41">
        <f t="shared" si="233"/>
        <v>0.38586495358326728</v>
      </c>
      <c r="AG389" s="41">
        <f t="shared" si="233"/>
        <v>74.254016114819194</v>
      </c>
      <c r="AH389" s="41">
        <f t="shared" si="233"/>
        <v>93.100947591931998</v>
      </c>
      <c r="AI389" s="41">
        <f t="shared" si="233"/>
        <v>85.892024918507332</v>
      </c>
      <c r="AJ389" s="41">
        <f t="shared" si="233"/>
        <v>94.988061950203459</v>
      </c>
      <c r="AK389" s="41">
        <f t="shared" si="233"/>
        <v>100</v>
      </c>
      <c r="AL389" s="45">
        <f t="shared" si="234"/>
        <v>1.5263723857682117</v>
      </c>
      <c r="AM389" s="45">
        <f t="shared" si="234"/>
        <v>21.385101368330481</v>
      </c>
      <c r="AN389" s="45">
        <f t="shared" si="234"/>
        <v>2.4526943598077979</v>
      </c>
      <c r="AO389" s="45">
        <f t="shared" si="234"/>
        <v>10.095735449871201</v>
      </c>
      <c r="AP389" s="45">
        <f t="shared" si="234"/>
        <v>12.739788428000328</v>
      </c>
      <c r="AQ389" s="45" t="e">
        <f t="shared" si="234"/>
        <v>#DIV/0!</v>
      </c>
      <c r="AR389" s="48">
        <f t="shared" si="235"/>
        <v>9.6399383983556053</v>
      </c>
      <c r="AS389" s="48">
        <f t="shared" si="236"/>
        <v>10.095735449871201</v>
      </c>
      <c r="AT389" s="114">
        <f t="shared" si="239"/>
        <v>9.25</v>
      </c>
      <c r="AU389" s="114">
        <f t="shared" si="240"/>
        <v>17.8</v>
      </c>
      <c r="AV389" s="48">
        <f>STDEV(V389,AD389)</f>
        <v>2.0506096654409838</v>
      </c>
      <c r="AW389" s="48">
        <f>STDEV(W389,AE389)</f>
        <v>2.1213203435596424</v>
      </c>
      <c r="BF389" s="119"/>
      <c r="BG389" s="119"/>
    </row>
    <row r="390" spans="1:78" ht="84" customHeight="1" x14ac:dyDescent="0.35">
      <c r="A390" s="5" t="s">
        <v>80</v>
      </c>
      <c r="B390" s="5" t="s">
        <v>1969</v>
      </c>
      <c r="C390" s="5" t="s">
        <v>323</v>
      </c>
      <c r="D390" s="5" t="s">
        <v>194</v>
      </c>
      <c r="E390" s="1" t="s">
        <v>325</v>
      </c>
      <c r="G390" s="4">
        <v>316.32399400000003</v>
      </c>
      <c r="H390" s="4">
        <v>316.32399400000003</v>
      </c>
      <c r="I390" t="s">
        <v>766</v>
      </c>
      <c r="J390" s="13" t="s">
        <v>1186</v>
      </c>
      <c r="K390" s="30" t="s">
        <v>1186</v>
      </c>
      <c r="L390" s="37">
        <v>99.560798629999994</v>
      </c>
      <c r="M390" s="37">
        <v>88.855211960000005</v>
      </c>
      <c r="N390" s="41">
        <f t="shared" si="241"/>
        <v>94.208005294999992</v>
      </c>
      <c r="O390" s="48">
        <f t="shared" si="242"/>
        <v>7.5699929309373015</v>
      </c>
      <c r="Q390" s="56"/>
      <c r="U390" s="54">
        <v>100</v>
      </c>
      <c r="AK390" s="41">
        <f t="shared" ref="AK390:AK402" si="243">AVERAGE(U390,AC390)</f>
        <v>100</v>
      </c>
      <c r="BF390" s="119"/>
      <c r="BG390" s="119"/>
    </row>
    <row r="391" spans="1:78" ht="84" customHeight="1" x14ac:dyDescent="0.35">
      <c r="A391" s="5" t="s">
        <v>80</v>
      </c>
      <c r="B391" s="5" t="s">
        <v>1972</v>
      </c>
      <c r="C391" s="5" t="s">
        <v>195</v>
      </c>
      <c r="D391" s="5" t="s">
        <v>196</v>
      </c>
      <c r="E391" s="1" t="s">
        <v>340</v>
      </c>
      <c r="G391" s="4">
        <v>350.64249999999998</v>
      </c>
      <c r="H391" s="4">
        <v>350.64249999999998</v>
      </c>
      <c r="I391" t="s">
        <v>767</v>
      </c>
      <c r="J391" s="10" t="s">
        <v>1187</v>
      </c>
      <c r="K391" s="10" t="s">
        <v>1187</v>
      </c>
      <c r="L391" s="37">
        <v>102.2596592</v>
      </c>
      <c r="M391" s="37">
        <v>91.755068609999995</v>
      </c>
      <c r="N391" s="41">
        <f t="shared" si="241"/>
        <v>97.007363905000005</v>
      </c>
      <c r="O391" s="48">
        <f t="shared" si="242"/>
        <v>7.4278672397774006</v>
      </c>
      <c r="Q391" s="56"/>
      <c r="U391" s="54">
        <v>100</v>
      </c>
      <c r="AK391" s="41">
        <f t="shared" si="243"/>
        <v>100</v>
      </c>
      <c r="BF391" s="119"/>
      <c r="BG391" s="119"/>
    </row>
    <row r="392" spans="1:78" ht="84" customHeight="1" x14ac:dyDescent="0.35">
      <c r="A392" s="5" t="s">
        <v>80</v>
      </c>
      <c r="B392" s="5" t="s">
        <v>1975</v>
      </c>
      <c r="C392" s="5" t="s">
        <v>197</v>
      </c>
      <c r="D392" s="5" t="s">
        <v>198</v>
      </c>
      <c r="E392" s="1" t="s">
        <v>338</v>
      </c>
      <c r="G392" s="4">
        <v>433.54262999999997</v>
      </c>
      <c r="H392" s="4">
        <v>433.54262999999997</v>
      </c>
      <c r="I392" t="s">
        <v>768</v>
      </c>
      <c r="J392" s="10" t="s">
        <v>1188</v>
      </c>
      <c r="K392" s="10" t="s">
        <v>1188</v>
      </c>
      <c r="L392" s="37">
        <v>83.265791089999993</v>
      </c>
      <c r="M392" s="37">
        <v>79.369240219999995</v>
      </c>
      <c r="N392" s="41">
        <f t="shared" si="241"/>
        <v>81.317515654999994</v>
      </c>
      <c r="O392" s="48">
        <f t="shared" si="242"/>
        <v>2.7552775434153403</v>
      </c>
      <c r="Q392" s="56"/>
      <c r="U392" s="54">
        <v>100</v>
      </c>
      <c r="AK392" s="41">
        <f t="shared" si="243"/>
        <v>100</v>
      </c>
      <c r="BF392" s="119"/>
      <c r="BG392" s="119"/>
    </row>
    <row r="393" spans="1:78" ht="84" customHeight="1" x14ac:dyDescent="0.35">
      <c r="A393" s="5" t="s">
        <v>80</v>
      </c>
      <c r="B393" s="5" t="s">
        <v>1978</v>
      </c>
      <c r="C393" s="5" t="s">
        <v>199</v>
      </c>
      <c r="D393" s="5" t="s">
        <v>200</v>
      </c>
      <c r="E393" s="1" t="s">
        <v>326</v>
      </c>
      <c r="G393" s="4">
        <v>346.80804999999998</v>
      </c>
      <c r="H393" s="4">
        <v>346.80804999999998</v>
      </c>
      <c r="I393" t="s">
        <v>769</v>
      </c>
      <c r="J393" s="10" t="s">
        <v>1189</v>
      </c>
      <c r="K393" s="10" t="s">
        <v>1189</v>
      </c>
      <c r="L393" s="37">
        <v>97.880375970000003</v>
      </c>
      <c r="M393" s="37">
        <v>105.1238992</v>
      </c>
      <c r="N393" s="41">
        <f t="shared" si="241"/>
        <v>101.502137585</v>
      </c>
      <c r="O393" s="48">
        <f t="shared" si="242"/>
        <v>5.1219443956152793</v>
      </c>
      <c r="Q393" s="56"/>
      <c r="U393" s="54">
        <v>100</v>
      </c>
      <c r="AK393" s="41">
        <f t="shared" si="243"/>
        <v>100</v>
      </c>
    </row>
    <row r="394" spans="1:78" ht="84" customHeight="1" x14ac:dyDescent="0.25">
      <c r="A394" s="5" t="s">
        <v>80</v>
      </c>
      <c r="B394" s="5" t="s">
        <v>1981</v>
      </c>
      <c r="C394" s="5" t="s">
        <v>201</v>
      </c>
      <c r="D394" s="5" t="s">
        <v>202</v>
      </c>
      <c r="E394" s="1" t="s">
        <v>328</v>
      </c>
      <c r="F394" s="1" t="s">
        <v>788</v>
      </c>
      <c r="G394" s="4">
        <v>781.76251000000002</v>
      </c>
      <c r="H394" s="4">
        <v>585.60251000000005</v>
      </c>
      <c r="I394" t="s">
        <v>770</v>
      </c>
      <c r="J394" t="s">
        <v>1190</v>
      </c>
      <c r="K394" s="1" t="s">
        <v>1190</v>
      </c>
      <c r="L394" s="37">
        <v>96.199953320000006</v>
      </c>
      <c r="M394" s="37">
        <v>106.795</v>
      </c>
      <c r="N394" s="41">
        <f t="shared" si="241"/>
        <v>101.49747666</v>
      </c>
      <c r="O394" s="48">
        <f t="shared" si="242"/>
        <v>7.4918293544160139</v>
      </c>
      <c r="Q394" s="56"/>
      <c r="U394" s="54">
        <v>100</v>
      </c>
      <c r="AK394" s="41">
        <f t="shared" si="243"/>
        <v>100</v>
      </c>
      <c r="BF394" s="119"/>
      <c r="BG394" s="119"/>
    </row>
    <row r="395" spans="1:78" ht="84" customHeight="1" x14ac:dyDescent="0.35">
      <c r="A395" s="5" t="s">
        <v>80</v>
      </c>
      <c r="B395" s="5" t="s">
        <v>1984</v>
      </c>
      <c r="C395" s="5" t="s">
        <v>203</v>
      </c>
      <c r="D395" s="5" t="s">
        <v>204</v>
      </c>
      <c r="E395" s="1" t="s">
        <v>329</v>
      </c>
      <c r="G395" s="4">
        <v>302.37302</v>
      </c>
      <c r="H395" s="4">
        <v>302.37302</v>
      </c>
      <c r="I395" t="s">
        <v>771</v>
      </c>
      <c r="J395" s="10" t="s">
        <v>1191</v>
      </c>
      <c r="K395" s="10" t="s">
        <v>1191</v>
      </c>
      <c r="L395" s="32">
        <v>4.0313169679999996</v>
      </c>
      <c r="M395" s="32">
        <v>1.859512595</v>
      </c>
      <c r="N395" s="39">
        <f t="shared" si="241"/>
        <v>2.9454147814999998</v>
      </c>
      <c r="O395" s="48">
        <f t="shared" si="242"/>
        <v>1.5356975995588988</v>
      </c>
      <c r="P395" s="53">
        <v>75.494977926008758</v>
      </c>
      <c r="Q395" s="61">
        <v>96.362129128029139</v>
      </c>
      <c r="R395" s="53">
        <v>108.90092730041836</v>
      </c>
      <c r="S395" s="54">
        <v>99.23078406045768</v>
      </c>
      <c r="T395" s="53">
        <v>75.957664205432707</v>
      </c>
      <c r="U395" s="54">
        <v>100</v>
      </c>
      <c r="V395" s="45">
        <v>28</v>
      </c>
      <c r="W395" s="45">
        <v>93.8</v>
      </c>
      <c r="X395" s="53">
        <v>52.431613715578763</v>
      </c>
      <c r="Y395" s="61">
        <v>80.592711545831136</v>
      </c>
      <c r="Z395" s="53">
        <v>81.6438256172558</v>
      </c>
      <c r="AA395" s="54">
        <v>103.80481395645906</v>
      </c>
      <c r="AB395" s="53">
        <v>82.169382652968125</v>
      </c>
      <c r="AD395" s="54">
        <v>51.5</v>
      </c>
      <c r="AE395" s="54">
        <v>87.7</v>
      </c>
      <c r="AF395" s="41">
        <f t="shared" ref="AF395:AJ397" si="244">AVERAGE(P395,X395)</f>
        <v>63.963295820793761</v>
      </c>
      <c r="AG395" s="41">
        <f t="shared" si="244"/>
        <v>88.477420336930138</v>
      </c>
      <c r="AH395" s="41">
        <f t="shared" si="244"/>
        <v>95.272376458837073</v>
      </c>
      <c r="AI395" s="41">
        <f t="shared" si="244"/>
        <v>101.51779900845837</v>
      </c>
      <c r="AJ395" s="41">
        <f t="shared" si="244"/>
        <v>79.063523429200416</v>
      </c>
      <c r="AK395" s="41">
        <f t="shared" si="243"/>
        <v>100</v>
      </c>
      <c r="AL395" s="45">
        <f t="shared" ref="AL395:AQ397" si="245">STDEV(P395,X395)</f>
        <v>16.308261230170135</v>
      </c>
      <c r="AM395" s="45">
        <f t="shared" si="245"/>
        <v>11.150662107734579</v>
      </c>
      <c r="AN395" s="45">
        <f t="shared" si="245"/>
        <v>19.273681435655558</v>
      </c>
      <c r="AO395" s="45">
        <f t="shared" si="245"/>
        <v>3.2343275568125729</v>
      </c>
      <c r="AP395" s="45">
        <f t="shared" si="245"/>
        <v>4.3923482370738673</v>
      </c>
      <c r="AQ395" s="45" t="e">
        <f t="shared" si="245"/>
        <v>#DIV/0!</v>
      </c>
      <c r="AR395" s="48">
        <f>AVERAGE(AL395:AP395)</f>
        <v>10.871856113489342</v>
      </c>
      <c r="AS395" s="48">
        <f>MEDIAN(AL395:AP395)</f>
        <v>11.150662107734579</v>
      </c>
      <c r="AT395" s="114">
        <f t="shared" ref="AT395:AT397" si="246">AVERAGE(V395,AD395)</f>
        <v>39.75</v>
      </c>
      <c r="AU395" s="114">
        <f t="shared" ref="AU395:AU397" si="247">AVERAGE(W395,AE395)</f>
        <v>90.75</v>
      </c>
      <c r="AV395" s="48">
        <f t="shared" ref="AV395:AV397" si="248">STDEV(V395,AD395)</f>
        <v>16.617009357883866</v>
      </c>
      <c r="AW395" s="48">
        <f t="shared" ref="AW395:AW397" si="249">STDEV(W395,AE395)</f>
        <v>4.3133513652379358</v>
      </c>
      <c r="BF395" s="119"/>
      <c r="BG395" s="119"/>
    </row>
    <row r="396" spans="1:78" ht="84" customHeight="1" x14ac:dyDescent="0.25">
      <c r="A396" s="5" t="s">
        <v>80</v>
      </c>
      <c r="B396" s="5" t="s">
        <v>1986</v>
      </c>
      <c r="C396" s="5" t="s">
        <v>205</v>
      </c>
      <c r="D396" s="5" t="s">
        <v>206</v>
      </c>
      <c r="E396" s="1" t="s">
        <v>328</v>
      </c>
      <c r="F396" s="1" t="s">
        <v>364</v>
      </c>
      <c r="G396" s="4">
        <v>678.48387000000002</v>
      </c>
      <c r="H396" s="4">
        <v>678.48387000000002</v>
      </c>
      <c r="I396" t="s">
        <v>778</v>
      </c>
      <c r="J396" t="s">
        <v>1192</v>
      </c>
      <c r="K396" s="1" t="s">
        <v>1192</v>
      </c>
      <c r="L396" s="32">
        <v>5.2534425330000003</v>
      </c>
      <c r="M396" s="32">
        <v>1.7612123690000001</v>
      </c>
      <c r="N396" s="39">
        <f t="shared" si="241"/>
        <v>3.5073274510000001</v>
      </c>
      <c r="O396" s="48">
        <f t="shared" si="242"/>
        <v>2.4693796304286098</v>
      </c>
      <c r="P396" s="64">
        <v>-6.0132986412257807</v>
      </c>
      <c r="Q396" s="66">
        <v>-9.9450708297195618</v>
      </c>
      <c r="R396" s="58">
        <v>44.405897658282754</v>
      </c>
      <c r="S396" s="60">
        <v>103.15119976871929</v>
      </c>
      <c r="T396" s="58">
        <v>86.730268863833487</v>
      </c>
      <c r="U396" s="54">
        <v>100</v>
      </c>
      <c r="V396" s="45">
        <v>1.3</v>
      </c>
      <c r="W396" s="45">
        <v>3</v>
      </c>
      <c r="X396" s="58">
        <v>58.095036362352602</v>
      </c>
      <c r="Y396" s="59">
        <v>113.11162889218384</v>
      </c>
      <c r="Z396" s="58">
        <v>106.16394831603473</v>
      </c>
      <c r="AA396" s="60">
        <v>103.2267175033538</v>
      </c>
      <c r="AB396" s="58">
        <v>118.19529760643933</v>
      </c>
      <c r="AD396" s="54">
        <v>32.799999999999997</v>
      </c>
      <c r="AE396" s="54">
        <v>88.5</v>
      </c>
      <c r="AF396" s="41">
        <f t="shared" si="244"/>
        <v>26.04086886056341</v>
      </c>
      <c r="AG396" s="41">
        <f t="shared" si="244"/>
        <v>51.583279031232138</v>
      </c>
      <c r="AH396" s="41">
        <f t="shared" si="244"/>
        <v>75.284922987158751</v>
      </c>
      <c r="AI396" s="41">
        <f t="shared" si="244"/>
        <v>103.18895863603655</v>
      </c>
      <c r="AJ396" s="41">
        <f t="shared" si="244"/>
        <v>102.46278323513641</v>
      </c>
      <c r="AK396" s="41">
        <f t="shared" si="243"/>
        <v>100</v>
      </c>
      <c r="AL396" s="45">
        <f t="shared" si="245"/>
        <v>45.331438411609184</v>
      </c>
      <c r="AM396" s="45">
        <f t="shared" si="245"/>
        <v>87.014226843794646</v>
      </c>
      <c r="AN396" s="45">
        <f t="shared" si="245"/>
        <v>43.66953641295872</v>
      </c>
      <c r="AO396" s="45">
        <f t="shared" si="245"/>
        <v>5.3399102259902693E-2</v>
      </c>
      <c r="AP396" s="45">
        <f t="shared" si="245"/>
        <v>22.249135194126215</v>
      </c>
      <c r="AQ396" s="45" t="e">
        <f t="shared" si="245"/>
        <v>#DIV/0!</v>
      </c>
      <c r="AR396" s="48">
        <f>AVERAGE(AL396:AP396)</f>
        <v>39.663547192949736</v>
      </c>
      <c r="AS396" s="48">
        <f>MEDIAN(AL396:AP396)</f>
        <v>43.66953641295872</v>
      </c>
      <c r="AT396" s="114">
        <f t="shared" si="246"/>
        <v>17.049999999999997</v>
      </c>
      <c r="AU396" s="114">
        <f t="shared" si="247"/>
        <v>45.75</v>
      </c>
      <c r="AV396" s="48">
        <f t="shared" si="248"/>
        <v>22.273863607376249</v>
      </c>
      <c r="AW396" s="48">
        <f t="shared" si="249"/>
        <v>60.457629791449811</v>
      </c>
      <c r="BF396" s="119"/>
      <c r="BG396" s="119"/>
    </row>
    <row r="397" spans="1:78" ht="84" customHeight="1" x14ac:dyDescent="0.25">
      <c r="A397" s="5" t="s">
        <v>80</v>
      </c>
      <c r="B397" s="5" t="s">
        <v>1989</v>
      </c>
      <c r="C397" s="5" t="s">
        <v>207</v>
      </c>
      <c r="D397" s="5" t="s">
        <v>208</v>
      </c>
      <c r="E397" s="1" t="s">
        <v>328</v>
      </c>
      <c r="F397" s="1" t="s">
        <v>365</v>
      </c>
      <c r="G397" s="4">
        <v>407.56799999999998</v>
      </c>
      <c r="H397" s="4">
        <v>407.56799999999998</v>
      </c>
      <c r="I397" t="s">
        <v>772</v>
      </c>
      <c r="J397" t="s">
        <v>1193</v>
      </c>
      <c r="K397" s="1" t="s">
        <v>1193</v>
      </c>
      <c r="L397" s="32">
        <v>8.486983E-3</v>
      </c>
      <c r="M397" s="32">
        <v>-1.721617671</v>
      </c>
      <c r="N397" s="41">
        <f t="shared" si="241"/>
        <v>-0.85656534399999995</v>
      </c>
      <c r="O397" s="48">
        <f t="shared" si="242"/>
        <v>1.2233687330058054</v>
      </c>
      <c r="P397" s="53">
        <v>93.352747531020498</v>
      </c>
      <c r="Q397" s="53">
        <v>116.067358825019</v>
      </c>
      <c r="R397" s="53">
        <v>126.01924537857685</v>
      </c>
      <c r="S397" s="53">
        <v>91.377563940238034</v>
      </c>
      <c r="T397" s="53">
        <v>114.62395543175488</v>
      </c>
      <c r="U397" s="54">
        <v>100</v>
      </c>
      <c r="V397" s="45">
        <v>59.3</v>
      </c>
      <c r="W397" s="45">
        <v>90.8</v>
      </c>
      <c r="AF397" s="41">
        <f t="shared" si="244"/>
        <v>93.352747531020498</v>
      </c>
      <c r="AG397" s="41">
        <f t="shared" si="244"/>
        <v>116.067358825019</v>
      </c>
      <c r="AH397" s="41">
        <f t="shared" si="244"/>
        <v>126.01924537857685</v>
      </c>
      <c r="AI397" s="41">
        <f t="shared" si="244"/>
        <v>91.377563940238034</v>
      </c>
      <c r="AJ397" s="41">
        <f t="shared" si="244"/>
        <v>114.62395543175488</v>
      </c>
      <c r="AK397" s="41">
        <f t="shared" si="243"/>
        <v>100</v>
      </c>
      <c r="AL397" s="45" t="e">
        <f t="shared" si="245"/>
        <v>#DIV/0!</v>
      </c>
      <c r="AM397" s="45" t="e">
        <f t="shared" si="245"/>
        <v>#DIV/0!</v>
      </c>
      <c r="AN397" s="45" t="e">
        <f t="shared" si="245"/>
        <v>#DIV/0!</v>
      </c>
      <c r="AO397" s="45" t="e">
        <f t="shared" si="245"/>
        <v>#DIV/0!</v>
      </c>
      <c r="AP397" s="45" t="e">
        <f t="shared" si="245"/>
        <v>#DIV/0!</v>
      </c>
      <c r="AQ397" s="45" t="e">
        <f t="shared" si="245"/>
        <v>#DIV/0!</v>
      </c>
      <c r="AR397" s="48" t="e">
        <f>AVERAGE(AL397:AP397)</f>
        <v>#DIV/0!</v>
      </c>
      <c r="AS397" s="48" t="e">
        <f>MEDIAN(AL397:AP397)</f>
        <v>#DIV/0!</v>
      </c>
      <c r="AT397" s="114">
        <f t="shared" si="246"/>
        <v>59.3</v>
      </c>
      <c r="AU397" s="114">
        <f t="shared" si="247"/>
        <v>90.8</v>
      </c>
      <c r="AV397" s="48" t="e">
        <f t="shared" si="248"/>
        <v>#DIV/0!</v>
      </c>
      <c r="AW397" s="48" t="e">
        <f t="shared" si="249"/>
        <v>#DIV/0!</v>
      </c>
      <c r="BF397" s="119"/>
      <c r="BG397" s="119"/>
    </row>
    <row r="398" spans="1:78" ht="84" customHeight="1" x14ac:dyDescent="0.35">
      <c r="A398" s="5" t="s">
        <v>80</v>
      </c>
      <c r="B398" s="5" t="s">
        <v>1992</v>
      </c>
      <c r="C398" s="5" t="s">
        <v>209</v>
      </c>
      <c r="D398" s="5" t="s">
        <v>210</v>
      </c>
      <c r="E398" s="1" t="s">
        <v>338</v>
      </c>
      <c r="G398" s="4">
        <v>394.82934</v>
      </c>
      <c r="H398" s="4">
        <v>394.82934</v>
      </c>
      <c r="I398" t="s">
        <v>773</v>
      </c>
      <c r="J398" s="10" t="s">
        <v>1194</v>
      </c>
      <c r="K398" s="10" t="s">
        <v>1194</v>
      </c>
      <c r="L398" s="37">
        <v>74.914599730000006</v>
      </c>
      <c r="M398" s="37">
        <v>109.25250870000001</v>
      </c>
      <c r="N398" s="41">
        <f t="shared" si="241"/>
        <v>92.083554215000007</v>
      </c>
      <c r="O398" s="48">
        <f t="shared" si="242"/>
        <v>24.280568284453356</v>
      </c>
      <c r="Q398" s="56"/>
      <c r="U398" s="54">
        <v>100</v>
      </c>
      <c r="AK398" s="41">
        <f t="shared" si="243"/>
        <v>100</v>
      </c>
      <c r="BF398" s="119"/>
      <c r="BG398" s="119"/>
    </row>
    <row r="399" spans="1:78" ht="84" customHeight="1" x14ac:dyDescent="0.35">
      <c r="A399" s="5" t="s">
        <v>80</v>
      </c>
      <c r="B399" s="5" t="s">
        <v>1994</v>
      </c>
      <c r="C399" s="5" t="s">
        <v>324</v>
      </c>
      <c r="D399" s="5" t="s">
        <v>211</v>
      </c>
      <c r="E399" s="1" t="s">
        <v>329</v>
      </c>
      <c r="G399" s="4">
        <v>204.23299700000001</v>
      </c>
      <c r="H399" s="4">
        <v>204.23299700000001</v>
      </c>
      <c r="I399" t="s">
        <v>774</v>
      </c>
      <c r="J399" s="10" t="s">
        <v>1195</v>
      </c>
      <c r="K399" s="10" t="s">
        <v>1195</v>
      </c>
      <c r="L399" s="37">
        <v>87.186777280000001</v>
      </c>
      <c r="M399" s="37">
        <v>45.652262950000001</v>
      </c>
      <c r="N399" s="41">
        <f t="shared" si="241"/>
        <v>66.419520114999997</v>
      </c>
      <c r="O399" s="48">
        <f t="shared" si="242"/>
        <v>29.369336736032828</v>
      </c>
      <c r="Q399" s="56"/>
      <c r="U399" s="54">
        <v>100</v>
      </c>
      <c r="AK399" s="41">
        <f t="shared" si="243"/>
        <v>100</v>
      </c>
      <c r="BF399" s="119"/>
      <c r="BG399" s="119"/>
    </row>
    <row r="400" spans="1:78" ht="84" customHeight="1" x14ac:dyDescent="0.35">
      <c r="A400" s="5" t="s">
        <v>80</v>
      </c>
      <c r="B400" s="5" t="s">
        <v>1997</v>
      </c>
      <c r="C400" s="5" t="s">
        <v>212</v>
      </c>
      <c r="D400" s="5" t="s">
        <v>213</v>
      </c>
      <c r="E400" s="1" t="s">
        <v>338</v>
      </c>
      <c r="G400" s="4">
        <v>232.23899599999899</v>
      </c>
      <c r="H400" s="4">
        <v>232.23899599999899</v>
      </c>
      <c r="I400" t="s">
        <v>775</v>
      </c>
      <c r="J400" s="10" t="s">
        <v>1196</v>
      </c>
      <c r="K400" s="10" t="s">
        <v>1196</v>
      </c>
      <c r="L400" s="37">
        <v>73.386942779999998</v>
      </c>
      <c r="M400" s="37">
        <v>101.0444399</v>
      </c>
      <c r="N400" s="41">
        <f t="shared" si="241"/>
        <v>87.215691340000006</v>
      </c>
      <c r="O400" s="48">
        <f t="shared" si="242"/>
        <v>19.556803764199405</v>
      </c>
      <c r="Q400" s="56"/>
      <c r="U400" s="54">
        <v>100</v>
      </c>
      <c r="AK400" s="41">
        <f t="shared" si="243"/>
        <v>100</v>
      </c>
      <c r="BF400" s="119"/>
      <c r="BG400" s="119"/>
    </row>
    <row r="401" spans="1:59" ht="84" customHeight="1" x14ac:dyDescent="0.35">
      <c r="A401" s="5" t="s">
        <v>80</v>
      </c>
      <c r="B401" s="5" t="s">
        <v>1999</v>
      </c>
      <c r="C401" s="5" t="s">
        <v>214</v>
      </c>
      <c r="D401" s="5" t="s">
        <v>215</v>
      </c>
      <c r="E401" s="1" t="s">
        <v>338</v>
      </c>
      <c r="G401" s="4">
        <v>437.49157000000002</v>
      </c>
      <c r="H401" s="4">
        <v>437.49157000000002</v>
      </c>
      <c r="I401" t="s">
        <v>776</v>
      </c>
      <c r="J401" s="10" t="s">
        <v>1197</v>
      </c>
      <c r="K401" s="10" t="s">
        <v>1197</v>
      </c>
      <c r="L401" s="37">
        <v>66.512486469999999</v>
      </c>
      <c r="M401" s="37">
        <v>93.377022319999995</v>
      </c>
      <c r="N401" s="41">
        <f t="shared" si="241"/>
        <v>79.94475439499999</v>
      </c>
      <c r="O401" s="48">
        <f t="shared" si="242"/>
        <v>18.996095472964207</v>
      </c>
      <c r="Q401" s="56"/>
      <c r="U401" s="54">
        <v>100</v>
      </c>
      <c r="AK401" s="41">
        <f t="shared" si="243"/>
        <v>100</v>
      </c>
      <c r="BF401" s="119"/>
      <c r="BG401" s="119"/>
    </row>
    <row r="402" spans="1:59" ht="84" customHeight="1" x14ac:dyDescent="0.35">
      <c r="A402" s="5" t="s">
        <v>80</v>
      </c>
      <c r="B402" s="5" t="s">
        <v>2002</v>
      </c>
      <c r="C402" s="5" t="s">
        <v>336</v>
      </c>
      <c r="D402" s="5" t="s">
        <v>335</v>
      </c>
      <c r="E402" s="1" t="s">
        <v>329</v>
      </c>
      <c r="G402" s="4">
        <v>276.35799400000002</v>
      </c>
      <c r="H402" s="4">
        <v>276.35799400000002</v>
      </c>
      <c r="I402" t="s">
        <v>777</v>
      </c>
      <c r="J402" s="10" t="s">
        <v>1198</v>
      </c>
      <c r="K402" s="10" t="s">
        <v>1198</v>
      </c>
      <c r="L402" s="37">
        <v>89.936559799999998</v>
      </c>
      <c r="M402" s="37">
        <v>108.71185749999999</v>
      </c>
      <c r="N402" s="41">
        <f t="shared" si="241"/>
        <v>99.324208650000003</v>
      </c>
      <c r="O402" s="48">
        <f t="shared" si="242"/>
        <v>13.276140322466185</v>
      </c>
      <c r="Q402" s="56"/>
      <c r="U402" s="54">
        <v>100</v>
      </c>
      <c r="AK402" s="41">
        <f t="shared" si="243"/>
        <v>100</v>
      </c>
      <c r="BF402" s="119"/>
      <c r="BG402" s="119"/>
    </row>
    <row r="403" spans="1:59" ht="84" customHeight="1" x14ac:dyDescent="0.25">
      <c r="N403" s="41"/>
      <c r="O403" s="48"/>
      <c r="BF403" s="119"/>
      <c r="BG403" s="119"/>
    </row>
    <row r="404" spans="1:59" x14ac:dyDescent="0.25">
      <c r="J404" s="9" t="s">
        <v>1200</v>
      </c>
      <c r="K404" s="17"/>
      <c r="BF404" s="119"/>
      <c r="BG404" s="119"/>
    </row>
    <row r="405" spans="1:59" x14ac:dyDescent="0.25">
      <c r="BF405" s="119"/>
      <c r="BG405" s="119"/>
    </row>
    <row r="406" spans="1:59" x14ac:dyDescent="0.25">
      <c r="BF406" s="119"/>
      <c r="BG406" s="119"/>
    </row>
  </sheetData>
  <autoFilter ref="A2:CA402"/>
  <mergeCells count="5">
    <mergeCell ref="L1:AS1"/>
    <mergeCell ref="AX1:BE1"/>
    <mergeCell ref="BF1:BI1"/>
    <mergeCell ref="BJ1:BW1"/>
    <mergeCell ref="BX1:CA1"/>
  </mergeCells>
  <phoneticPr fontId="18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R407"/>
  <sheetViews>
    <sheetView zoomScale="70" zoomScaleNormal="70" workbookViewId="0">
      <pane xSplit="3" ySplit="3" topLeftCell="F348" activePane="bottomRight" state="frozen"/>
      <selection pane="topRight" activeCell="D1" sqref="D1"/>
      <selection pane="bottomLeft" activeCell="A3" sqref="A3"/>
      <selection pane="bottomRight" activeCell="BR384" sqref="BR384"/>
    </sheetView>
  </sheetViews>
  <sheetFormatPr defaultRowHeight="15" x14ac:dyDescent="0.25"/>
  <cols>
    <col min="1" max="1" width="16" style="8" bestFit="1" customWidth="1"/>
    <col min="2" max="2" width="9.140625" style="8"/>
    <col min="3" max="3" width="13.85546875" style="8" bestFit="1" customWidth="1"/>
    <col min="4" max="5" width="15.28515625" style="79" hidden="1" customWidth="1"/>
    <col min="6" max="6" width="16.85546875" style="83" bestFit="1" customWidth="1"/>
    <col min="7" max="7" width="16.85546875" style="87" bestFit="1" customWidth="1"/>
    <col min="8" max="9" width="17.85546875" style="79" hidden="1" customWidth="1"/>
    <col min="10" max="10" width="17.140625" style="61" hidden="1" customWidth="1"/>
    <col min="11" max="11" width="14.85546875" style="61" hidden="1" customWidth="1"/>
    <col min="12" max="12" width="16" style="61" hidden="1" customWidth="1"/>
    <col min="13" max="13" width="5" style="61" hidden="1" customWidth="1"/>
    <col min="14" max="15" width="10.140625" style="98" hidden="1" customWidth="1"/>
    <col min="16" max="16" width="18.28515625" style="61" hidden="1" customWidth="1"/>
    <col min="17" max="17" width="14.85546875" style="61" hidden="1" customWidth="1"/>
    <col min="18" max="18" width="17.85546875" style="61" hidden="1" customWidth="1"/>
    <col min="19" max="19" width="14.85546875" style="61" hidden="1" customWidth="1"/>
    <col min="20" max="20" width="16" style="61" hidden="1" customWidth="1"/>
    <col min="21" max="21" width="5" style="61" hidden="1" customWidth="1"/>
    <col min="22" max="23" width="10.140625" style="98" hidden="1" customWidth="1"/>
    <col min="24" max="24" width="17.28515625" style="103" bestFit="1" customWidth="1"/>
    <col min="25" max="29" width="8.85546875" style="103" customWidth="1"/>
    <col min="30" max="35" width="8.85546875" style="61" hidden="1" customWidth="1"/>
    <col min="36" max="37" width="8.85546875" style="100" customWidth="1"/>
    <col min="38" max="38" width="11.7109375" style="109" bestFit="1" customWidth="1"/>
    <col min="39" max="39" width="13.42578125" style="109" bestFit="1" customWidth="1"/>
    <col min="40" max="40" width="8.28515625" style="98" bestFit="1" customWidth="1"/>
    <col min="41" max="44" width="9.140625" style="98"/>
    <col min="45" max="46" width="9.140625" style="160"/>
    <col min="47" max="47" width="0" style="107" hidden="1" customWidth="1"/>
    <col min="48" max="48" width="9.140625" style="109"/>
    <col min="49" max="49" width="9" style="8" bestFit="1" customWidth="1"/>
    <col min="50" max="50" width="9" style="8" customWidth="1"/>
    <col min="51" max="51" width="17.85546875" style="8" bestFit="1" customWidth="1"/>
    <col min="52" max="52" width="47.140625" style="8" bestFit="1" customWidth="1"/>
    <col min="53" max="53" width="35.85546875" style="61" bestFit="1" customWidth="1"/>
    <col min="54" max="54" width="7.85546875" style="61" bestFit="1" customWidth="1"/>
    <col min="55" max="55" width="13.7109375" style="61" customWidth="1"/>
    <col min="56" max="56" width="32.5703125" style="100" bestFit="1" customWidth="1"/>
    <col min="57" max="57" width="28.7109375" style="61" bestFit="1" customWidth="1"/>
    <col min="58" max="59" width="9.140625" style="61"/>
    <col min="60" max="60" width="38.28515625" style="100" bestFit="1" customWidth="1"/>
    <col min="61" max="61" width="32.140625" style="61" bestFit="1" customWidth="1"/>
    <col min="62" max="63" width="9.140625" style="61"/>
    <col min="64" max="64" width="38.28515625" style="100" bestFit="1" customWidth="1"/>
    <col min="65" max="65" width="68.28515625" style="100" bestFit="1" customWidth="1"/>
    <col min="66" max="66" width="9.140625" style="61"/>
    <col min="67" max="67" width="24.28515625" style="100" bestFit="1" customWidth="1"/>
    <col min="68" max="68" width="9.5703125" style="100" bestFit="1" customWidth="1"/>
    <col min="69" max="69" width="29.7109375" style="100" bestFit="1" customWidth="1"/>
    <col min="70" max="70" width="37.85546875" style="103" bestFit="1" customWidth="1"/>
    <col min="71" max="16384" width="9.140625" style="8"/>
  </cols>
  <sheetData>
    <row r="1" spans="1:70" x14ac:dyDescent="0.25">
      <c r="D1" s="211"/>
      <c r="E1" s="211"/>
      <c r="F1" s="211"/>
      <c r="G1" s="211"/>
      <c r="H1" s="211"/>
      <c r="I1" s="211"/>
      <c r="J1" s="211"/>
      <c r="K1" s="211"/>
      <c r="L1" s="211"/>
      <c r="M1" s="79"/>
      <c r="N1" s="93"/>
      <c r="O1" s="93"/>
      <c r="P1" s="79"/>
      <c r="Q1" s="79"/>
      <c r="R1" s="79"/>
      <c r="S1" s="79"/>
      <c r="T1" s="79"/>
      <c r="U1" s="79"/>
      <c r="V1" s="93"/>
      <c r="W1" s="93"/>
      <c r="X1" s="83"/>
      <c r="Y1" s="83"/>
      <c r="Z1" s="83"/>
      <c r="AA1" s="83"/>
      <c r="AB1" s="83"/>
      <c r="AC1" s="83"/>
      <c r="AD1" s="79"/>
      <c r="AE1" s="79"/>
      <c r="AF1" s="79"/>
      <c r="AG1" s="79"/>
      <c r="AH1" s="79"/>
      <c r="AI1" s="79"/>
      <c r="AJ1" s="87"/>
      <c r="AK1" s="87"/>
      <c r="AL1" s="116"/>
      <c r="AM1" s="117"/>
      <c r="AN1" s="205"/>
      <c r="AO1" s="205"/>
      <c r="AP1" s="205"/>
      <c r="AQ1" s="205"/>
      <c r="AR1" s="205"/>
      <c r="AS1" s="205"/>
      <c r="AT1" s="205"/>
      <c r="AU1" s="205"/>
      <c r="AV1" s="207"/>
      <c r="AW1" s="206" t="s">
        <v>1740</v>
      </c>
      <c r="AX1" s="205"/>
      <c r="AY1" s="205"/>
      <c r="AZ1" s="207"/>
      <c r="BA1" s="212" t="s">
        <v>2371</v>
      </c>
      <c r="BB1" s="212"/>
      <c r="BC1" s="212"/>
      <c r="BD1" s="212"/>
      <c r="BE1" s="212"/>
      <c r="BF1" s="212"/>
      <c r="BG1" s="212"/>
      <c r="BH1" s="212"/>
      <c r="BI1" s="212"/>
      <c r="BJ1" s="212"/>
      <c r="BK1" s="212"/>
      <c r="BL1" s="212"/>
      <c r="BM1" s="212"/>
      <c r="BN1" s="212"/>
      <c r="BO1" s="209" t="s">
        <v>2377</v>
      </c>
      <c r="BP1" s="209"/>
      <c r="BQ1" s="209"/>
      <c r="BR1" s="210"/>
    </row>
    <row r="2" spans="1:70" x14ac:dyDescent="0.25">
      <c r="D2" s="74"/>
      <c r="E2" s="74"/>
      <c r="F2" s="80"/>
      <c r="G2" s="84"/>
      <c r="H2" s="74"/>
      <c r="I2" s="74"/>
      <c r="J2" s="74"/>
      <c r="K2" s="74"/>
      <c r="L2" s="74"/>
      <c r="M2" s="79"/>
      <c r="N2" s="93"/>
      <c r="O2" s="94"/>
      <c r="P2" s="74"/>
      <c r="Q2" s="74"/>
      <c r="R2" s="74"/>
      <c r="S2" s="74"/>
      <c r="T2" s="74"/>
      <c r="U2" s="79"/>
      <c r="V2" s="93"/>
      <c r="W2" s="94"/>
      <c r="X2" s="80"/>
      <c r="Y2" s="80"/>
      <c r="Z2" s="80"/>
      <c r="AA2" s="80"/>
      <c r="AB2" s="80"/>
      <c r="AC2" s="83"/>
      <c r="AD2" s="79"/>
      <c r="AE2" s="74"/>
      <c r="AF2" s="74"/>
      <c r="AG2" s="74"/>
      <c r="AH2" s="74"/>
      <c r="AI2" s="79"/>
      <c r="AJ2" s="87"/>
      <c r="AK2" s="87"/>
      <c r="AL2" s="116"/>
      <c r="AM2" s="117"/>
      <c r="AN2" s="104"/>
      <c r="AO2" s="104"/>
      <c r="AP2" s="104"/>
      <c r="AQ2" s="104"/>
      <c r="AR2" s="104"/>
      <c r="AS2" s="104"/>
      <c r="AT2" s="104"/>
      <c r="AU2" s="71"/>
      <c r="AV2" s="112"/>
      <c r="AW2" s="120"/>
      <c r="AX2" s="71"/>
      <c r="AY2" s="71"/>
      <c r="AZ2" s="108"/>
    </row>
    <row r="3" spans="1:70" x14ac:dyDescent="0.25">
      <c r="A3" s="8" t="s">
        <v>1773</v>
      </c>
      <c r="B3" s="8" t="s">
        <v>1774</v>
      </c>
      <c r="C3" s="8" t="s">
        <v>1202</v>
      </c>
      <c r="D3" s="75" t="s">
        <v>1768</v>
      </c>
      <c r="E3" s="75" t="s">
        <v>1772</v>
      </c>
      <c r="F3" s="81" t="s">
        <v>2343</v>
      </c>
      <c r="G3" s="85" t="s">
        <v>2352</v>
      </c>
      <c r="H3" s="75" t="s">
        <v>2067</v>
      </c>
      <c r="I3" s="75">
        <v>6.25</v>
      </c>
      <c r="J3" s="88">
        <f>I3/4</f>
        <v>1.5625</v>
      </c>
      <c r="K3" s="88">
        <f>J3/4</f>
        <v>0.390625</v>
      </c>
      <c r="L3" s="88">
        <f>K3/4</f>
        <v>9.765625E-2</v>
      </c>
      <c r="M3" s="52">
        <v>0</v>
      </c>
      <c r="N3" s="44" t="s">
        <v>794</v>
      </c>
      <c r="O3" s="95" t="s">
        <v>795</v>
      </c>
      <c r="P3" s="75" t="s">
        <v>2068</v>
      </c>
      <c r="Q3" s="75">
        <v>6.25</v>
      </c>
      <c r="R3" s="88">
        <f>Q3/4</f>
        <v>1.5625</v>
      </c>
      <c r="S3" s="88">
        <f>R3/4</f>
        <v>0.390625</v>
      </c>
      <c r="T3" s="88">
        <f>S3/4</f>
        <v>9.765625E-2</v>
      </c>
      <c r="U3" s="52">
        <v>0</v>
      </c>
      <c r="V3" s="44" t="s">
        <v>794</v>
      </c>
      <c r="W3" s="95" t="s">
        <v>795</v>
      </c>
      <c r="X3" s="81" t="s">
        <v>2069</v>
      </c>
      <c r="Y3" s="81">
        <v>6.25</v>
      </c>
      <c r="Z3" s="101">
        <f>Y3/4</f>
        <v>1.5625</v>
      </c>
      <c r="AA3" s="101">
        <f>Z3/4</f>
        <v>0.390625</v>
      </c>
      <c r="AB3" s="101">
        <f>AA3/4</f>
        <v>9.765625E-2</v>
      </c>
      <c r="AC3" s="39">
        <v>0</v>
      </c>
      <c r="AD3" s="52" t="s">
        <v>2328</v>
      </c>
      <c r="AE3" s="75">
        <v>6.25</v>
      </c>
      <c r="AF3" s="88">
        <f>AE3/4</f>
        <v>1.5625</v>
      </c>
      <c r="AG3" s="88">
        <f>AF3/4</f>
        <v>0.390625</v>
      </c>
      <c r="AH3" s="88">
        <f>AG3/4</f>
        <v>9.765625E-2</v>
      </c>
      <c r="AI3" s="52"/>
      <c r="AJ3" s="47" t="s">
        <v>2340</v>
      </c>
      <c r="AK3" s="47" t="s">
        <v>2341</v>
      </c>
      <c r="AL3" s="118" t="s">
        <v>794</v>
      </c>
      <c r="AM3" s="118" t="s">
        <v>795</v>
      </c>
      <c r="AN3" s="43" t="s">
        <v>1201</v>
      </c>
      <c r="AO3" s="43" t="s">
        <v>2331</v>
      </c>
      <c r="AP3" s="44" t="s">
        <v>2332</v>
      </c>
      <c r="AQ3" s="44" t="s">
        <v>2333</v>
      </c>
      <c r="AR3" s="44" t="s">
        <v>2334</v>
      </c>
      <c r="AS3" s="156" t="s">
        <v>2335</v>
      </c>
      <c r="AT3" s="157" t="s">
        <v>2329</v>
      </c>
      <c r="AU3" s="110" t="s">
        <v>2330</v>
      </c>
      <c r="AV3" s="113" t="s">
        <v>1615</v>
      </c>
      <c r="AW3" s="47" t="s">
        <v>1741</v>
      </c>
      <c r="AX3" s="47" t="s">
        <v>2336</v>
      </c>
      <c r="AY3" s="47" t="s">
        <v>1742</v>
      </c>
      <c r="AZ3" s="192" t="s">
        <v>1743</v>
      </c>
      <c r="BA3" s="188" t="s">
        <v>2369</v>
      </c>
      <c r="BB3" s="188" t="s">
        <v>1771</v>
      </c>
      <c r="BC3" s="188" t="s">
        <v>2355</v>
      </c>
      <c r="BD3" s="191" t="s">
        <v>2358</v>
      </c>
      <c r="BE3" s="188" t="s">
        <v>2361</v>
      </c>
      <c r="BF3" s="188" t="s">
        <v>1771</v>
      </c>
      <c r="BG3" s="188" t="s">
        <v>2362</v>
      </c>
      <c r="BH3" s="191" t="s">
        <v>2363</v>
      </c>
      <c r="BI3" s="188" t="s">
        <v>2367</v>
      </c>
      <c r="BJ3" s="189" t="s">
        <v>2366</v>
      </c>
      <c r="BK3" s="188" t="s">
        <v>1771</v>
      </c>
      <c r="BL3" s="191" t="s">
        <v>2370</v>
      </c>
      <c r="BM3" s="190" t="s">
        <v>2365</v>
      </c>
      <c r="BN3" s="188" t="s">
        <v>2368</v>
      </c>
      <c r="BO3" s="199" t="s">
        <v>2373</v>
      </c>
      <c r="BP3" s="199" t="s">
        <v>2374</v>
      </c>
      <c r="BQ3" s="199" t="s">
        <v>2375</v>
      </c>
      <c r="BR3" s="197" t="s">
        <v>2376</v>
      </c>
    </row>
    <row r="4" spans="1:70" x14ac:dyDescent="0.25">
      <c r="A4" s="8" t="s">
        <v>1203</v>
      </c>
      <c r="B4" s="8" t="s">
        <v>1776</v>
      </c>
      <c r="C4" s="8" t="s">
        <v>1204</v>
      </c>
      <c r="D4" s="76">
        <v>103.2553455</v>
      </c>
      <c r="E4" s="76">
        <v>119.0814742</v>
      </c>
      <c r="F4" s="82">
        <f>AVERAGE(D4:E4)</f>
        <v>111.16840985</v>
      </c>
      <c r="G4" s="86">
        <f>STDEV(D4:E4)</f>
        <v>11.190762923701039</v>
      </c>
      <c r="H4" s="76"/>
      <c r="I4" s="89"/>
      <c r="J4" s="89"/>
      <c r="K4" s="89"/>
      <c r="L4" s="89"/>
      <c r="M4" s="90">
        <v>100</v>
      </c>
      <c r="N4" s="96"/>
      <c r="O4" s="96"/>
      <c r="P4" s="90"/>
      <c r="Q4" s="90"/>
      <c r="R4" s="90"/>
      <c r="S4" s="90"/>
      <c r="T4" s="90"/>
      <c r="U4" s="90">
        <v>100</v>
      </c>
      <c r="V4" s="96"/>
      <c r="W4" s="96"/>
      <c r="X4" s="102"/>
      <c r="Y4" s="102"/>
      <c r="Z4" s="102"/>
      <c r="AA4" s="102"/>
      <c r="AB4" s="102"/>
      <c r="AC4" s="102"/>
      <c r="AD4" s="90"/>
      <c r="AE4" s="90"/>
      <c r="AF4" s="90"/>
      <c r="AG4" s="90"/>
      <c r="AH4" s="90"/>
      <c r="AI4" s="90"/>
      <c r="AJ4" s="99"/>
      <c r="AK4" s="99"/>
      <c r="AN4" s="45"/>
      <c r="AO4" s="45"/>
      <c r="AP4" s="45"/>
      <c r="AQ4" s="45"/>
      <c r="AR4" s="45"/>
      <c r="AS4" s="158"/>
      <c r="AT4" s="159"/>
      <c r="AU4" s="111"/>
      <c r="AV4" s="114"/>
      <c r="AW4" s="48"/>
      <c r="AX4" s="48"/>
      <c r="AY4" s="48"/>
      <c r="AZ4" s="193"/>
    </row>
    <row r="5" spans="1:70" x14ac:dyDescent="0.25">
      <c r="A5" s="8" t="s">
        <v>1203</v>
      </c>
      <c r="B5" s="8" t="s">
        <v>1778</v>
      </c>
      <c r="C5" s="8" t="s">
        <v>1205</v>
      </c>
      <c r="D5" s="76">
        <v>0.66754694400000003</v>
      </c>
      <c r="E5" s="76">
        <v>0.46793220000000002</v>
      </c>
      <c r="F5" s="82">
        <f>AVERAGE(D5:E5)</f>
        <v>0.56773957200000003</v>
      </c>
      <c r="G5" s="86">
        <f t="shared" ref="G5:G68" si="0">STDEV(D5:E5)</f>
        <v>0.14114893910721654</v>
      </c>
      <c r="H5" s="53">
        <v>160.04389440955927</v>
      </c>
      <c r="I5" s="53">
        <v>143.51033347558376</v>
      </c>
      <c r="J5" s="53">
        <v>142.26665853807233</v>
      </c>
      <c r="K5" s="53">
        <v>114.90580991282084</v>
      </c>
      <c r="L5" s="53">
        <v>146.94872889105653</v>
      </c>
      <c r="M5" s="90">
        <v>100</v>
      </c>
      <c r="N5" s="96">
        <v>77.5</v>
      </c>
      <c r="O5" s="97">
        <v>95.7</v>
      </c>
      <c r="P5" s="58">
        <v>82.616441842708056</v>
      </c>
      <c r="Q5" s="59">
        <v>109.59531687452275</v>
      </c>
      <c r="R5" s="58">
        <v>104.35225248154747</v>
      </c>
      <c r="S5" s="60">
        <v>98.19292440824637</v>
      </c>
      <c r="T5" s="58">
        <v>97.734792568083478</v>
      </c>
      <c r="U5" s="90">
        <v>100</v>
      </c>
      <c r="V5" s="96">
        <v>77.5</v>
      </c>
      <c r="W5" s="96">
        <v>95.7</v>
      </c>
      <c r="X5" s="102">
        <f>AVERAGE(H5,P5)</f>
        <v>121.33016812613366</v>
      </c>
      <c r="Y5" s="102">
        <f>AVERAGE(I5,Q5)</f>
        <v>126.55282517505326</v>
      </c>
      <c r="Z5" s="102">
        <f>AVERAGE(J5,R5)</f>
        <v>123.30945550980991</v>
      </c>
      <c r="AA5" s="102">
        <f>AVERAGE(K5,S5)</f>
        <v>106.54936716053361</v>
      </c>
      <c r="AB5" s="102">
        <f>AVERAGE(L5,T5)</f>
        <v>122.34176072957001</v>
      </c>
      <c r="AC5" s="102"/>
      <c r="AD5" s="90">
        <f>STDEV(H5,P5)</f>
        <v>54.749476760020301</v>
      </c>
      <c r="AE5" s="90">
        <f>STDEV(I5,Q5)</f>
        <v>23.981538222664593</v>
      </c>
      <c r="AF5" s="90">
        <f t="shared" ref="AF5:AH5" si="1">STDEV(J5,R5)</f>
        <v>26.809533627228987</v>
      </c>
      <c r="AG5" s="90">
        <f t="shared" si="1"/>
        <v>11.817794673478964</v>
      </c>
      <c r="AH5" s="90">
        <f t="shared" si="1"/>
        <v>34.799508102857111</v>
      </c>
      <c r="AI5" s="90">
        <f>STDEV(M5,U5)</f>
        <v>0</v>
      </c>
      <c r="AJ5" s="99">
        <f>AVERAGE(AD5:AI5)</f>
        <v>25.359641897708329</v>
      </c>
      <c r="AK5" s="99">
        <f>MEDIAN(AD5:AI5)</f>
        <v>25.395535924946792</v>
      </c>
      <c r="AL5" s="109">
        <v>77.5</v>
      </c>
      <c r="AM5" s="109">
        <v>95.7</v>
      </c>
      <c r="AW5" s="48"/>
      <c r="AX5" s="48"/>
      <c r="AY5" s="48"/>
      <c r="AZ5" s="193"/>
    </row>
    <row r="6" spans="1:70" x14ac:dyDescent="0.25">
      <c r="A6" s="8" t="s">
        <v>1203</v>
      </c>
      <c r="B6" s="8" t="s">
        <v>1781</v>
      </c>
      <c r="C6" s="8" t="s">
        <v>1206</v>
      </c>
      <c r="D6" s="76">
        <v>75.289592970000001</v>
      </c>
      <c r="E6" s="76">
        <v>66.650322790000004</v>
      </c>
      <c r="F6" s="82">
        <f t="shared" ref="F6:F68" si="2">AVERAGE(D6:E6)</f>
        <v>70.96995788000001</v>
      </c>
      <c r="G6" s="86">
        <f t="shared" si="0"/>
        <v>6.1088865287807232</v>
      </c>
      <c r="H6" s="76"/>
      <c r="I6" s="76"/>
      <c r="J6" s="76"/>
      <c r="K6" s="76"/>
      <c r="L6" s="76"/>
      <c r="M6" s="90">
        <v>100</v>
      </c>
      <c r="N6" s="96"/>
      <c r="O6" s="96"/>
      <c r="P6" s="90"/>
      <c r="Q6" s="90"/>
      <c r="R6" s="90"/>
      <c r="S6" s="90"/>
      <c r="T6" s="90"/>
      <c r="U6" s="90">
        <v>100</v>
      </c>
      <c r="V6" s="96"/>
      <c r="W6" s="96"/>
      <c r="X6" s="102"/>
      <c r="Y6" s="102"/>
      <c r="Z6" s="102"/>
      <c r="AA6" s="102"/>
      <c r="AB6" s="102"/>
      <c r="AC6" s="102"/>
      <c r="AD6" s="90"/>
      <c r="AE6" s="90"/>
      <c r="AF6" s="90"/>
      <c r="AG6" s="90"/>
      <c r="AH6" s="90"/>
      <c r="AI6" s="90"/>
      <c r="AJ6" s="99"/>
      <c r="AK6" s="99"/>
      <c r="AW6" s="48"/>
      <c r="AX6" s="48"/>
      <c r="AY6" s="48"/>
      <c r="AZ6" s="193"/>
    </row>
    <row r="7" spans="1:70" x14ac:dyDescent="0.25">
      <c r="A7" s="8" t="s">
        <v>1203</v>
      </c>
      <c r="B7" s="8" t="s">
        <v>1784</v>
      </c>
      <c r="C7" s="8" t="s">
        <v>1207</v>
      </c>
      <c r="D7" s="76">
        <v>67.927292710000003</v>
      </c>
      <c r="E7" s="76">
        <v>85.347715940000001</v>
      </c>
      <c r="F7" s="82">
        <f t="shared" si="2"/>
        <v>76.637504325000009</v>
      </c>
      <c r="G7" s="86">
        <f t="shared" si="0"/>
        <v>12.318099397072542</v>
      </c>
      <c r="H7" s="76"/>
      <c r="I7" s="76"/>
      <c r="J7" s="76"/>
      <c r="K7" s="76"/>
      <c r="L7" s="76"/>
      <c r="M7" s="90">
        <v>100</v>
      </c>
      <c r="N7" s="96"/>
      <c r="O7" s="96"/>
      <c r="P7" s="90"/>
      <c r="Q7" s="90"/>
      <c r="R7" s="90"/>
      <c r="S7" s="90"/>
      <c r="T7" s="90"/>
      <c r="U7" s="90">
        <v>100</v>
      </c>
      <c r="V7" s="96"/>
      <c r="W7" s="96"/>
      <c r="X7" s="102"/>
      <c r="Y7" s="102"/>
      <c r="Z7" s="102"/>
      <c r="AA7" s="102"/>
      <c r="AB7" s="102"/>
      <c r="AC7" s="102"/>
      <c r="AD7" s="90"/>
      <c r="AE7" s="90"/>
      <c r="AF7" s="90"/>
      <c r="AG7" s="90"/>
      <c r="AH7" s="90"/>
      <c r="AI7" s="90"/>
      <c r="AJ7" s="99"/>
      <c r="AK7" s="99"/>
      <c r="AW7" s="48"/>
      <c r="AX7" s="48"/>
      <c r="AY7" s="48"/>
      <c r="AZ7" s="193"/>
    </row>
    <row r="8" spans="1:70" x14ac:dyDescent="0.25">
      <c r="A8" s="8" t="s">
        <v>1203</v>
      </c>
      <c r="B8" s="8" t="s">
        <v>1787</v>
      </c>
      <c r="C8" s="8" t="s">
        <v>1208</v>
      </c>
      <c r="D8" s="76">
        <v>90.343848719999997</v>
      </c>
      <c r="E8" s="76">
        <v>42.265261090000003</v>
      </c>
      <c r="F8" s="82">
        <f t="shared" si="2"/>
        <v>66.304554905000003</v>
      </c>
      <c r="G8" s="86">
        <f t="shared" si="0"/>
        <v>33.996695343044664</v>
      </c>
      <c r="H8" s="76"/>
      <c r="I8" s="76"/>
      <c r="J8" s="76"/>
      <c r="K8" s="76"/>
      <c r="L8" s="76"/>
      <c r="M8" s="90">
        <v>100</v>
      </c>
      <c r="N8" s="96"/>
      <c r="O8" s="96"/>
      <c r="P8" s="90"/>
      <c r="Q8" s="90"/>
      <c r="R8" s="90"/>
      <c r="S8" s="90"/>
      <c r="T8" s="90"/>
      <c r="U8" s="90">
        <v>100</v>
      </c>
      <c r="V8" s="96"/>
      <c r="W8" s="96"/>
      <c r="X8" s="102"/>
      <c r="Y8" s="102"/>
      <c r="Z8" s="102"/>
      <c r="AA8" s="102"/>
      <c r="AB8" s="102"/>
      <c r="AC8" s="102"/>
      <c r="AD8" s="90"/>
      <c r="AE8" s="90"/>
      <c r="AF8" s="90"/>
      <c r="AG8" s="90"/>
      <c r="AH8" s="90"/>
      <c r="AI8" s="90"/>
      <c r="AJ8" s="99"/>
      <c r="AK8" s="99"/>
      <c r="AW8" s="48"/>
      <c r="AX8" s="48"/>
      <c r="AY8" s="48"/>
      <c r="AZ8" s="193"/>
    </row>
    <row r="9" spans="1:70" x14ac:dyDescent="0.25">
      <c r="A9" s="8" t="s">
        <v>1203</v>
      </c>
      <c r="B9" s="8" t="s">
        <v>1790</v>
      </c>
      <c r="C9" s="8" t="s">
        <v>1209</v>
      </c>
      <c r="D9" s="76">
        <v>104.8486791</v>
      </c>
      <c r="E9" s="76">
        <v>106.5293781</v>
      </c>
      <c r="F9" s="82">
        <f t="shared" si="2"/>
        <v>105.6890286</v>
      </c>
      <c r="G9" s="86">
        <f t="shared" si="0"/>
        <v>1.1884336600334522</v>
      </c>
      <c r="H9" s="76"/>
      <c r="I9" s="76"/>
      <c r="J9" s="76"/>
      <c r="K9" s="76"/>
      <c r="L9" s="76"/>
      <c r="M9" s="90">
        <v>100</v>
      </c>
      <c r="N9" s="96"/>
      <c r="O9" s="96"/>
      <c r="P9" s="90"/>
      <c r="Q9" s="90"/>
      <c r="R9" s="90"/>
      <c r="S9" s="90"/>
      <c r="T9" s="90"/>
      <c r="U9" s="90">
        <v>100</v>
      </c>
      <c r="V9" s="96"/>
      <c r="W9" s="96"/>
      <c r="X9" s="102"/>
      <c r="Y9" s="102"/>
      <c r="Z9" s="102"/>
      <c r="AA9" s="102"/>
      <c r="AB9" s="102"/>
      <c r="AC9" s="102"/>
      <c r="AD9" s="90"/>
      <c r="AE9" s="90"/>
      <c r="AF9" s="90"/>
      <c r="AG9" s="90"/>
      <c r="AH9" s="90"/>
      <c r="AI9" s="90"/>
      <c r="AJ9" s="99"/>
      <c r="AK9" s="99"/>
      <c r="AW9" s="48"/>
      <c r="AX9" s="48"/>
      <c r="AY9" s="48"/>
      <c r="AZ9" s="193"/>
    </row>
    <row r="10" spans="1:70" x14ac:dyDescent="0.25">
      <c r="A10" s="8" t="s">
        <v>1203</v>
      </c>
      <c r="B10" s="8" t="s">
        <v>1793</v>
      </c>
      <c r="C10" s="8" t="s">
        <v>1210</v>
      </c>
      <c r="D10" s="76">
        <v>85.838560509999994</v>
      </c>
      <c r="E10" s="76">
        <v>99.431454000000002</v>
      </c>
      <c r="F10" s="82">
        <f t="shared" si="2"/>
        <v>92.635007255000005</v>
      </c>
      <c r="G10" s="86">
        <f t="shared" si="0"/>
        <v>9.6116271627254832</v>
      </c>
      <c r="H10" s="76"/>
      <c r="I10" s="76"/>
      <c r="J10" s="76"/>
      <c r="K10" s="76"/>
      <c r="L10" s="76"/>
      <c r="M10" s="90">
        <v>100</v>
      </c>
      <c r="N10" s="96"/>
      <c r="O10" s="96"/>
      <c r="P10" s="90"/>
      <c r="Q10" s="90"/>
      <c r="R10" s="90"/>
      <c r="S10" s="90"/>
      <c r="T10" s="90"/>
      <c r="U10" s="90">
        <v>100</v>
      </c>
      <c r="V10" s="96"/>
      <c r="W10" s="96"/>
      <c r="X10" s="102"/>
      <c r="Y10" s="102"/>
      <c r="Z10" s="102"/>
      <c r="AA10" s="102"/>
      <c r="AB10" s="102"/>
      <c r="AC10" s="102"/>
      <c r="AD10" s="90"/>
      <c r="AE10" s="90"/>
      <c r="AF10" s="90"/>
      <c r="AG10" s="90"/>
      <c r="AH10" s="90"/>
      <c r="AI10" s="90"/>
      <c r="AJ10" s="99"/>
      <c r="AK10" s="99"/>
      <c r="AW10" s="48"/>
      <c r="AX10" s="48"/>
      <c r="AY10" s="48"/>
      <c r="AZ10" s="193"/>
    </row>
    <row r="11" spans="1:70" x14ac:dyDescent="0.25">
      <c r="A11" s="8" t="s">
        <v>1203</v>
      </c>
      <c r="B11" s="8" t="s">
        <v>1796</v>
      </c>
      <c r="C11" s="8" t="s">
        <v>1211</v>
      </c>
      <c r="D11" s="76">
        <v>3.5895792320000002</v>
      </c>
      <c r="E11" s="76">
        <v>4.6089727869999999</v>
      </c>
      <c r="F11" s="82">
        <f t="shared" si="2"/>
        <v>4.0992760095000005</v>
      </c>
      <c r="G11" s="86">
        <f t="shared" si="0"/>
        <v>0.72082009543835579</v>
      </c>
      <c r="H11" s="57">
        <v>-0.17070048161921345</v>
      </c>
      <c r="I11" s="53">
        <v>118.19789062976287</v>
      </c>
      <c r="J11" s="53">
        <v>123.90416387246236</v>
      </c>
      <c r="K11" s="53">
        <v>136.48722794610742</v>
      </c>
      <c r="L11" s="53">
        <v>163.84807657135894</v>
      </c>
      <c r="M11" s="90">
        <v>100</v>
      </c>
      <c r="N11" s="96">
        <v>12.1</v>
      </c>
      <c r="O11" s="96">
        <v>19.7</v>
      </c>
      <c r="P11" s="57">
        <v>4.0722830236701437</v>
      </c>
      <c r="Q11" s="53">
        <v>83.53270552303384</v>
      </c>
      <c r="R11" s="53">
        <v>93.153474166454544</v>
      </c>
      <c r="S11" s="53">
        <v>93.000763553066918</v>
      </c>
      <c r="T11" s="53">
        <v>89.895647747518439</v>
      </c>
      <c r="U11" s="90">
        <v>100</v>
      </c>
      <c r="V11" s="96">
        <v>10.7</v>
      </c>
      <c r="W11" s="96">
        <v>20.399999999999999</v>
      </c>
      <c r="X11" s="102">
        <f t="shared" ref="X11:X63" si="3">AVERAGE(H11,P11)</f>
        <v>1.9507912710254651</v>
      </c>
      <c r="Y11" s="102">
        <f t="shared" ref="Y11:Y63" si="4">AVERAGE(I11,Q11)</f>
        <v>100.86529807639835</v>
      </c>
      <c r="Z11" s="102">
        <f t="shared" ref="Z11:Z63" si="5">AVERAGE(J11,R11)</f>
        <v>108.52881901945845</v>
      </c>
      <c r="AA11" s="102">
        <f t="shared" ref="AA11:AA63" si="6">AVERAGE(K11,S11)</f>
        <v>114.74399574958717</v>
      </c>
      <c r="AB11" s="102">
        <f t="shared" ref="AB11:AB63" si="7">AVERAGE(L11,T11)</f>
        <v>126.87186215943869</v>
      </c>
      <c r="AC11" s="102"/>
      <c r="AD11" s="90">
        <f>STDEV(H11,P11)</f>
        <v>3.0002424090527717</v>
      </c>
      <c r="AE11" s="90">
        <f>STDEV(I11,Q11)</f>
        <v>24.511987460055067</v>
      </c>
      <c r="AF11" s="90">
        <f t="shared" ref="AF11" si="8">STDEV(J11,R11)</f>
        <v>21.7440212172815</v>
      </c>
      <c r="AG11" s="90">
        <f t="shared" ref="AG11" si="9">STDEV(K11,S11)</f>
        <v>30.749573862146217</v>
      </c>
      <c r="AH11" s="90">
        <f t="shared" ref="AH11" si="10">STDEV(L11,T11)</f>
        <v>52.292263906553138</v>
      </c>
      <c r="AI11" s="90">
        <f>STDEV(M11,U11)</f>
        <v>0</v>
      </c>
      <c r="AJ11" s="99">
        <f>AVERAGE(AD11:AI11)</f>
        <v>22.049681475848118</v>
      </c>
      <c r="AK11" s="99">
        <f>MEDIAN(AD11:AI11)</f>
        <v>23.128004338668283</v>
      </c>
      <c r="AL11" s="109">
        <v>11.4</v>
      </c>
      <c r="AM11" s="109">
        <v>20.05</v>
      </c>
      <c r="AW11" s="48"/>
      <c r="AX11" s="48"/>
      <c r="AY11" s="48"/>
      <c r="AZ11" s="193"/>
    </row>
    <row r="12" spans="1:70" x14ac:dyDescent="0.25">
      <c r="A12" s="8" t="s">
        <v>1203</v>
      </c>
      <c r="B12" s="8" t="s">
        <v>1799</v>
      </c>
      <c r="C12" s="8" t="s">
        <v>1212</v>
      </c>
      <c r="D12" s="76">
        <v>82.816720849999996</v>
      </c>
      <c r="E12" s="76">
        <v>70.965105829999999</v>
      </c>
      <c r="F12" s="82">
        <f t="shared" si="2"/>
        <v>76.890913339999997</v>
      </c>
      <c r="G12" s="86">
        <f t="shared" si="0"/>
        <v>8.3803573486543375</v>
      </c>
      <c r="H12" s="76"/>
      <c r="I12" s="76"/>
      <c r="J12" s="76"/>
      <c r="K12" s="76"/>
      <c r="L12" s="76"/>
      <c r="M12" s="90">
        <v>100</v>
      </c>
      <c r="N12" s="96"/>
      <c r="O12" s="96"/>
      <c r="P12" s="90"/>
      <c r="Q12" s="90"/>
      <c r="R12" s="90"/>
      <c r="S12" s="90"/>
      <c r="T12" s="90"/>
      <c r="U12" s="90">
        <v>100</v>
      </c>
      <c r="V12" s="96"/>
      <c r="W12" s="96"/>
      <c r="X12" s="102"/>
      <c r="Y12" s="102"/>
      <c r="Z12" s="102"/>
      <c r="AA12" s="102"/>
      <c r="AB12" s="102"/>
      <c r="AC12" s="102"/>
      <c r="AD12" s="90"/>
      <c r="AE12" s="90"/>
      <c r="AF12" s="90"/>
      <c r="AG12" s="90"/>
      <c r="AH12" s="90"/>
      <c r="AI12" s="90"/>
      <c r="AJ12" s="99"/>
      <c r="AK12" s="99"/>
      <c r="AW12" s="48"/>
      <c r="AX12" s="48"/>
      <c r="AY12" s="48"/>
      <c r="AZ12" s="193"/>
    </row>
    <row r="13" spans="1:70" x14ac:dyDescent="0.25">
      <c r="A13" s="8" t="s">
        <v>1203</v>
      </c>
      <c r="B13" s="8" t="s">
        <v>1802</v>
      </c>
      <c r="C13" s="8" t="s">
        <v>1213</v>
      </c>
      <c r="D13" s="76">
        <v>104.40913879999999</v>
      </c>
      <c r="E13" s="76">
        <v>98.553567049999998</v>
      </c>
      <c r="F13" s="82">
        <f t="shared" si="2"/>
        <v>101.481352925</v>
      </c>
      <c r="G13" s="86">
        <f t="shared" si="0"/>
        <v>4.1405144921493759</v>
      </c>
      <c r="H13" s="76"/>
      <c r="I13" s="76"/>
      <c r="J13" s="76"/>
      <c r="K13" s="76"/>
      <c r="L13" s="76"/>
      <c r="M13" s="90">
        <v>100</v>
      </c>
      <c r="N13" s="96"/>
      <c r="O13" s="96"/>
      <c r="P13" s="90"/>
      <c r="Q13" s="90"/>
      <c r="R13" s="90"/>
      <c r="S13" s="90"/>
      <c r="T13" s="90"/>
      <c r="U13" s="90">
        <v>100</v>
      </c>
      <c r="V13" s="96"/>
      <c r="W13" s="96"/>
      <c r="X13" s="102"/>
      <c r="Y13" s="102"/>
      <c r="Z13" s="102"/>
      <c r="AA13" s="102"/>
      <c r="AB13" s="102"/>
      <c r="AC13" s="102"/>
      <c r="AD13" s="90"/>
      <c r="AE13" s="90"/>
      <c r="AF13" s="90"/>
      <c r="AG13" s="90"/>
      <c r="AH13" s="90"/>
      <c r="AI13" s="90"/>
      <c r="AJ13" s="99"/>
      <c r="AK13" s="99"/>
      <c r="AW13" s="48"/>
      <c r="AX13" s="48"/>
      <c r="AY13" s="48"/>
      <c r="AZ13" s="193"/>
    </row>
    <row r="14" spans="1:70" x14ac:dyDescent="0.25">
      <c r="A14" s="8" t="s">
        <v>1203</v>
      </c>
      <c r="B14" s="8" t="s">
        <v>1805</v>
      </c>
      <c r="C14" s="8" t="s">
        <v>1214</v>
      </c>
      <c r="D14" s="76">
        <v>85.563847809999999</v>
      </c>
      <c r="E14" s="76">
        <v>96.657677539999995</v>
      </c>
      <c r="F14" s="82">
        <f t="shared" si="2"/>
        <v>91.110762674999989</v>
      </c>
      <c r="G14" s="86">
        <f t="shared" si="0"/>
        <v>7.844522231411923</v>
      </c>
      <c r="H14" s="76"/>
      <c r="I14" s="76"/>
      <c r="J14" s="76"/>
      <c r="K14" s="76"/>
      <c r="L14" s="76"/>
      <c r="M14" s="90">
        <v>100</v>
      </c>
      <c r="N14" s="96"/>
      <c r="O14" s="96"/>
      <c r="P14" s="90"/>
      <c r="Q14" s="90"/>
      <c r="R14" s="90"/>
      <c r="S14" s="90"/>
      <c r="T14" s="90"/>
      <c r="U14" s="90">
        <v>100</v>
      </c>
      <c r="V14" s="96"/>
      <c r="W14" s="96"/>
      <c r="X14" s="102"/>
      <c r="Y14" s="102"/>
      <c r="Z14" s="102"/>
      <c r="AA14" s="102"/>
      <c r="AB14" s="102"/>
      <c r="AC14" s="102"/>
      <c r="AD14" s="90"/>
      <c r="AE14" s="90"/>
      <c r="AF14" s="90"/>
      <c r="AG14" s="90"/>
      <c r="AH14" s="90"/>
      <c r="AI14" s="90"/>
      <c r="AJ14" s="99"/>
      <c r="AK14" s="99"/>
      <c r="AW14" s="48"/>
      <c r="AX14" s="48"/>
      <c r="AY14" s="48"/>
      <c r="AZ14" s="193"/>
    </row>
    <row r="15" spans="1:70" x14ac:dyDescent="0.25">
      <c r="A15" s="8" t="s">
        <v>1203</v>
      </c>
      <c r="B15" s="8" t="s">
        <v>1808</v>
      </c>
      <c r="C15" s="8" t="s">
        <v>1215</v>
      </c>
      <c r="D15" s="76">
        <v>100.2884483</v>
      </c>
      <c r="E15" s="76">
        <v>104.0451091</v>
      </c>
      <c r="F15" s="82">
        <f t="shared" si="2"/>
        <v>102.16677870000001</v>
      </c>
      <c r="G15" s="86">
        <f t="shared" si="0"/>
        <v>2.6563603262976847</v>
      </c>
      <c r="H15" s="76"/>
      <c r="I15" s="76"/>
      <c r="J15" s="76"/>
      <c r="K15" s="76"/>
      <c r="L15" s="76"/>
      <c r="M15" s="90">
        <v>100</v>
      </c>
      <c r="N15" s="96"/>
      <c r="O15" s="96"/>
      <c r="P15" s="90"/>
      <c r="Q15" s="90"/>
      <c r="R15" s="90"/>
      <c r="S15" s="90"/>
      <c r="T15" s="90"/>
      <c r="U15" s="90">
        <v>100</v>
      </c>
      <c r="V15" s="96"/>
      <c r="W15" s="96"/>
      <c r="X15" s="102"/>
      <c r="Y15" s="102"/>
      <c r="Z15" s="102"/>
      <c r="AA15" s="102"/>
      <c r="AB15" s="102"/>
      <c r="AC15" s="102"/>
      <c r="AD15" s="90"/>
      <c r="AE15" s="90"/>
      <c r="AF15" s="90"/>
      <c r="AG15" s="90"/>
      <c r="AH15" s="90"/>
      <c r="AI15" s="90"/>
      <c r="AJ15" s="99"/>
      <c r="AK15" s="99"/>
      <c r="AW15" s="48"/>
      <c r="AX15" s="48"/>
      <c r="AY15" s="48"/>
      <c r="AZ15" s="193"/>
    </row>
    <row r="16" spans="1:70" x14ac:dyDescent="0.25">
      <c r="A16" s="8" t="s">
        <v>1203</v>
      </c>
      <c r="B16" s="8" t="s">
        <v>1810</v>
      </c>
      <c r="C16" s="8" t="s">
        <v>1216</v>
      </c>
      <c r="D16" s="76">
        <v>71.059017440000005</v>
      </c>
      <c r="E16" s="76">
        <v>95.807796030000006</v>
      </c>
      <c r="F16" s="82">
        <f t="shared" si="2"/>
        <v>83.433406735000005</v>
      </c>
      <c r="G16" s="86">
        <f t="shared" si="0"/>
        <v>17.50002916707346</v>
      </c>
      <c r="H16" s="76"/>
      <c r="I16" s="76"/>
      <c r="J16" s="76"/>
      <c r="K16" s="76"/>
      <c r="L16" s="76"/>
      <c r="M16" s="90">
        <v>100</v>
      </c>
      <c r="N16" s="96"/>
      <c r="O16" s="96"/>
      <c r="P16" s="90"/>
      <c r="Q16" s="90"/>
      <c r="R16" s="90"/>
      <c r="S16" s="90"/>
      <c r="T16" s="90"/>
      <c r="U16" s="90">
        <v>100</v>
      </c>
      <c r="V16" s="96"/>
      <c r="W16" s="96"/>
      <c r="X16" s="102"/>
      <c r="Y16" s="102"/>
      <c r="Z16" s="102"/>
      <c r="AA16" s="102"/>
      <c r="AB16" s="102"/>
      <c r="AC16" s="102"/>
      <c r="AD16" s="90"/>
      <c r="AE16" s="90"/>
      <c r="AF16" s="90"/>
      <c r="AG16" s="90"/>
      <c r="AH16" s="90"/>
      <c r="AI16" s="90"/>
      <c r="AJ16" s="99"/>
      <c r="AK16" s="99"/>
      <c r="AW16" s="48"/>
      <c r="AX16" s="48"/>
      <c r="AY16" s="48"/>
      <c r="AZ16" s="193"/>
    </row>
    <row r="17" spans="1:52" x14ac:dyDescent="0.25">
      <c r="A17" s="8" t="s">
        <v>1203</v>
      </c>
      <c r="B17" s="8" t="s">
        <v>1813</v>
      </c>
      <c r="C17" s="8" t="s">
        <v>1217</v>
      </c>
      <c r="D17" s="76">
        <v>90.014193489999997</v>
      </c>
      <c r="E17" s="76">
        <v>29.059409989999999</v>
      </c>
      <c r="F17" s="82">
        <f t="shared" si="2"/>
        <v>59.536801740000001</v>
      </c>
      <c r="G17" s="86">
        <f t="shared" si="0"/>
        <v>43.101540758607868</v>
      </c>
      <c r="H17" s="76"/>
      <c r="I17" s="76"/>
      <c r="J17" s="76"/>
      <c r="K17" s="76"/>
      <c r="L17" s="76"/>
      <c r="M17" s="90">
        <v>100</v>
      </c>
      <c r="N17" s="96"/>
      <c r="O17" s="96"/>
      <c r="P17" s="90"/>
      <c r="Q17" s="90"/>
      <c r="R17" s="90"/>
      <c r="S17" s="90"/>
      <c r="T17" s="90"/>
      <c r="U17" s="90">
        <v>100</v>
      </c>
      <c r="V17" s="96"/>
      <c r="W17" s="96"/>
      <c r="X17" s="102"/>
      <c r="Y17" s="102"/>
      <c r="Z17" s="102"/>
      <c r="AA17" s="102"/>
      <c r="AB17" s="102"/>
      <c r="AC17" s="102"/>
      <c r="AD17" s="90"/>
      <c r="AE17" s="90"/>
      <c r="AF17" s="90"/>
      <c r="AG17" s="90"/>
      <c r="AH17" s="90"/>
      <c r="AI17" s="90"/>
      <c r="AJ17" s="99"/>
      <c r="AK17" s="99"/>
      <c r="AW17" s="48"/>
      <c r="AX17" s="48"/>
      <c r="AY17" s="48"/>
      <c r="AZ17" s="193"/>
    </row>
    <row r="18" spans="1:52" x14ac:dyDescent="0.25">
      <c r="A18" s="8" t="s">
        <v>1203</v>
      </c>
      <c r="B18" s="8" t="s">
        <v>1816</v>
      </c>
      <c r="C18" s="8" t="s">
        <v>1218</v>
      </c>
      <c r="D18" s="76">
        <v>82.487065610000002</v>
      </c>
      <c r="E18" s="76">
        <v>103.5221051</v>
      </c>
      <c r="F18" s="82">
        <f t="shared" si="2"/>
        <v>93.004585355000003</v>
      </c>
      <c r="G18" s="86">
        <f t="shared" si="0"/>
        <v>14.8740190659058</v>
      </c>
      <c r="H18" s="76"/>
      <c r="I18" s="76"/>
      <c r="J18" s="76"/>
      <c r="K18" s="76"/>
      <c r="L18" s="76"/>
      <c r="M18" s="90">
        <v>100</v>
      </c>
      <c r="N18" s="96"/>
      <c r="O18" s="96"/>
      <c r="P18" s="90"/>
      <c r="Q18" s="90"/>
      <c r="R18" s="90"/>
      <c r="S18" s="90"/>
      <c r="T18" s="90"/>
      <c r="U18" s="90">
        <v>100</v>
      </c>
      <c r="V18" s="96"/>
      <c r="W18" s="96"/>
      <c r="X18" s="102"/>
      <c r="Y18" s="102"/>
      <c r="Z18" s="102"/>
      <c r="AA18" s="102"/>
      <c r="AB18" s="102"/>
      <c r="AC18" s="102"/>
      <c r="AD18" s="90"/>
      <c r="AE18" s="90"/>
      <c r="AF18" s="90"/>
      <c r="AG18" s="90"/>
      <c r="AH18" s="90"/>
      <c r="AI18" s="90"/>
      <c r="AJ18" s="99"/>
      <c r="AK18" s="99"/>
      <c r="AW18" s="48"/>
      <c r="AX18" s="48"/>
      <c r="AY18" s="48"/>
      <c r="AZ18" s="193"/>
    </row>
    <row r="19" spans="1:52" x14ac:dyDescent="0.25">
      <c r="A19" s="8" t="s">
        <v>1203</v>
      </c>
      <c r="B19" s="8" t="s">
        <v>1819</v>
      </c>
      <c r="C19" s="8" t="s">
        <v>1219</v>
      </c>
      <c r="D19" s="76">
        <v>6.7762465089999999</v>
      </c>
      <c r="E19" s="76">
        <v>-1.2748222600000001</v>
      </c>
      <c r="F19" s="82">
        <f t="shared" si="2"/>
        <v>2.7507121244999997</v>
      </c>
      <c r="G19" s="86">
        <f t="shared" si="0"/>
        <v>5.6929653223591297</v>
      </c>
      <c r="H19" s="57">
        <v>0.41455831250381336</v>
      </c>
      <c r="I19" s="53">
        <v>144.16874961897216</v>
      </c>
      <c r="J19" s="53">
        <v>152.21605803816377</v>
      </c>
      <c r="K19" s="53">
        <v>113.00371883192099</v>
      </c>
      <c r="L19" s="53">
        <v>132.46357373651162</v>
      </c>
      <c r="M19" s="90">
        <v>100</v>
      </c>
      <c r="N19" s="96">
        <v>13.2</v>
      </c>
      <c r="O19" s="96">
        <v>20.6</v>
      </c>
      <c r="P19" s="57">
        <v>-0.1018070755917551</v>
      </c>
      <c r="Q19" s="53">
        <v>89.233901756172031</v>
      </c>
      <c r="R19" s="53">
        <v>100.83990837363194</v>
      </c>
      <c r="S19" s="53">
        <v>88.572155764825638</v>
      </c>
      <c r="T19" s="53">
        <v>70.348689233901737</v>
      </c>
      <c r="U19" s="90">
        <v>100</v>
      </c>
      <c r="V19" s="96">
        <v>10.5</v>
      </c>
      <c r="W19" s="96">
        <v>18.7</v>
      </c>
      <c r="X19" s="102">
        <f t="shared" si="3"/>
        <v>0.15637561845602913</v>
      </c>
      <c r="Y19" s="102">
        <f t="shared" si="4"/>
        <v>116.70132568757209</v>
      </c>
      <c r="Z19" s="102">
        <f t="shared" si="5"/>
        <v>126.52798320589785</v>
      </c>
      <c r="AA19" s="102">
        <f t="shared" si="6"/>
        <v>100.78793729837332</v>
      </c>
      <c r="AB19" s="102">
        <f t="shared" si="7"/>
        <v>101.40613148520669</v>
      </c>
      <c r="AC19" s="102"/>
      <c r="AD19" s="90">
        <f>STDEV(H19,P19)</f>
        <v>0.36512546749239982</v>
      </c>
      <c r="AE19" s="90">
        <f>STDEV(I19,Q19)</f>
        <v>38.84480344723729</v>
      </c>
      <c r="AF19" s="90">
        <f t="shared" ref="AF19" si="11">STDEV(J19,R19)</f>
        <v>36.328423819045398</v>
      </c>
      <c r="AG19" s="90">
        <f t="shared" ref="AG19" si="12">STDEV(K19,S19)</f>
        <v>17.275723919729828</v>
      </c>
      <c r="AH19" s="90">
        <f t="shared" ref="AH19" si="13">STDEV(L19,T19)</f>
        <v>43.921856044414611</v>
      </c>
      <c r="AI19" s="90">
        <f>STDEV(M19,U19)</f>
        <v>0</v>
      </c>
      <c r="AJ19" s="99">
        <f>AVERAGE(AD19:AI19)</f>
        <v>22.789322116319919</v>
      </c>
      <c r="AK19" s="99">
        <f>MEDIAN(AD19:AI19)</f>
        <v>26.802073869387613</v>
      </c>
      <c r="AL19" s="109">
        <v>11.9</v>
      </c>
      <c r="AM19" s="109">
        <v>19.649999999999999</v>
      </c>
      <c r="AW19" s="48"/>
      <c r="AX19" s="48"/>
      <c r="AY19" s="48"/>
      <c r="AZ19" s="193"/>
    </row>
    <row r="20" spans="1:52" x14ac:dyDescent="0.25">
      <c r="A20" s="8" t="s">
        <v>1203</v>
      </c>
      <c r="B20" s="8" t="s">
        <v>1822</v>
      </c>
      <c r="C20" s="8" t="s">
        <v>1220</v>
      </c>
      <c r="D20" s="76">
        <v>82.92660592</v>
      </c>
      <c r="E20" s="76">
        <v>104.8296151</v>
      </c>
      <c r="F20" s="82">
        <f t="shared" si="2"/>
        <v>93.878110509999999</v>
      </c>
      <c r="G20" s="86">
        <f t="shared" si="0"/>
        <v>15.487766319569248</v>
      </c>
      <c r="H20" s="76"/>
      <c r="I20" s="76"/>
      <c r="J20" s="76"/>
      <c r="K20" s="76"/>
      <c r="L20" s="76"/>
      <c r="M20" s="90">
        <v>100</v>
      </c>
      <c r="N20" s="96"/>
      <c r="O20" s="96"/>
      <c r="P20" s="90"/>
      <c r="Q20" s="90"/>
      <c r="R20" s="90"/>
      <c r="S20" s="90"/>
      <c r="T20" s="90"/>
      <c r="U20" s="90">
        <v>100</v>
      </c>
      <c r="V20" s="96"/>
      <c r="W20" s="96"/>
      <c r="X20" s="102"/>
      <c r="Y20" s="102"/>
      <c r="Z20" s="102"/>
      <c r="AA20" s="102"/>
      <c r="AB20" s="102"/>
      <c r="AC20" s="102"/>
      <c r="AD20" s="90"/>
      <c r="AE20" s="90"/>
      <c r="AF20" s="90"/>
      <c r="AG20" s="90"/>
      <c r="AH20" s="90"/>
      <c r="AI20" s="90"/>
      <c r="AJ20" s="99"/>
      <c r="AK20" s="99"/>
      <c r="AW20" s="48"/>
      <c r="AX20" s="48"/>
      <c r="AY20" s="48"/>
      <c r="AZ20" s="193"/>
    </row>
    <row r="21" spans="1:52" x14ac:dyDescent="0.25">
      <c r="A21" s="8" t="s">
        <v>1203</v>
      </c>
      <c r="B21" s="8" t="s">
        <v>1825</v>
      </c>
      <c r="C21" s="8" t="s">
        <v>1221</v>
      </c>
      <c r="D21" s="76">
        <v>63.531889569999997</v>
      </c>
      <c r="E21" s="76">
        <v>100.58020759999999</v>
      </c>
      <c r="F21" s="82">
        <f t="shared" si="2"/>
        <v>82.056048584999999</v>
      </c>
      <c r="G21" s="86">
        <f t="shared" si="0"/>
        <v>26.197116910568791</v>
      </c>
      <c r="H21" s="76"/>
      <c r="I21" s="76"/>
      <c r="J21" s="76"/>
      <c r="K21" s="76"/>
      <c r="L21" s="76"/>
      <c r="M21" s="90">
        <v>100</v>
      </c>
      <c r="N21" s="96"/>
      <c r="O21" s="96"/>
      <c r="P21" s="90"/>
      <c r="Q21" s="90"/>
      <c r="R21" s="90"/>
      <c r="S21" s="90"/>
      <c r="T21" s="90"/>
      <c r="U21" s="90">
        <v>100</v>
      </c>
      <c r="V21" s="96"/>
      <c r="W21" s="96"/>
      <c r="X21" s="102"/>
      <c r="Y21" s="102"/>
      <c r="Z21" s="102"/>
      <c r="AA21" s="102"/>
      <c r="AB21" s="102"/>
      <c r="AC21" s="102"/>
      <c r="AD21" s="90"/>
      <c r="AE21" s="90"/>
      <c r="AF21" s="90"/>
      <c r="AG21" s="90"/>
      <c r="AH21" s="90"/>
      <c r="AI21" s="90"/>
      <c r="AJ21" s="99"/>
      <c r="AK21" s="99"/>
      <c r="AW21" s="48"/>
      <c r="AX21" s="48"/>
      <c r="AY21" s="48"/>
      <c r="AZ21" s="193"/>
    </row>
    <row r="22" spans="1:52" x14ac:dyDescent="0.25">
      <c r="A22" s="8" t="s">
        <v>1203</v>
      </c>
      <c r="B22" s="8" t="s">
        <v>1828</v>
      </c>
      <c r="C22" s="8" t="s">
        <v>1222</v>
      </c>
      <c r="D22" s="76">
        <v>78.091662470000003</v>
      </c>
      <c r="E22" s="76">
        <v>77.371904880000002</v>
      </c>
      <c r="F22" s="82">
        <f t="shared" si="2"/>
        <v>77.731783675000003</v>
      </c>
      <c r="G22" s="86">
        <f t="shared" si="0"/>
        <v>0.50894547269948709</v>
      </c>
      <c r="H22" s="76"/>
      <c r="I22" s="76"/>
      <c r="J22" s="76"/>
      <c r="K22" s="76"/>
      <c r="L22" s="76"/>
      <c r="M22" s="90">
        <v>100</v>
      </c>
      <c r="N22" s="96"/>
      <c r="O22" s="96"/>
      <c r="P22" s="90"/>
      <c r="Q22" s="90"/>
      <c r="R22" s="90"/>
      <c r="S22" s="90"/>
      <c r="T22" s="90"/>
      <c r="U22" s="90">
        <v>100</v>
      </c>
      <c r="V22" s="96"/>
      <c r="W22" s="96"/>
      <c r="X22" s="102"/>
      <c r="Y22" s="102"/>
      <c r="Z22" s="102"/>
      <c r="AA22" s="102"/>
      <c r="AB22" s="102"/>
      <c r="AC22" s="102"/>
      <c r="AD22" s="90"/>
      <c r="AE22" s="90"/>
      <c r="AF22" s="90"/>
      <c r="AG22" s="90"/>
      <c r="AH22" s="90"/>
      <c r="AI22" s="90"/>
      <c r="AJ22" s="99"/>
      <c r="AK22" s="99"/>
      <c r="AW22" s="48"/>
      <c r="AX22" s="48"/>
      <c r="AY22" s="48"/>
      <c r="AZ22" s="193"/>
    </row>
    <row r="23" spans="1:52" x14ac:dyDescent="0.25">
      <c r="A23" s="8" t="s">
        <v>1203</v>
      </c>
      <c r="B23" s="8" t="s">
        <v>1830</v>
      </c>
      <c r="C23" s="8" t="s">
        <v>1223</v>
      </c>
      <c r="D23" s="76">
        <v>108.0902889</v>
      </c>
      <c r="E23" s="76">
        <v>115.2243197</v>
      </c>
      <c r="F23" s="82">
        <f t="shared" si="2"/>
        <v>111.65730429999999</v>
      </c>
      <c r="G23" s="86">
        <f t="shared" si="0"/>
        <v>5.0445215558736844</v>
      </c>
      <c r="H23" s="76"/>
      <c r="I23" s="76"/>
      <c r="J23" s="76"/>
      <c r="K23" s="76"/>
      <c r="L23" s="76"/>
      <c r="M23" s="90">
        <v>100</v>
      </c>
      <c r="N23" s="96"/>
      <c r="O23" s="96"/>
      <c r="P23" s="90"/>
      <c r="Q23" s="90"/>
      <c r="R23" s="90"/>
      <c r="S23" s="90"/>
      <c r="T23" s="90"/>
      <c r="U23" s="90">
        <v>100</v>
      </c>
      <c r="V23" s="96"/>
      <c r="W23" s="96"/>
      <c r="X23" s="102"/>
      <c r="Y23" s="102"/>
      <c r="Z23" s="102"/>
      <c r="AA23" s="102"/>
      <c r="AB23" s="102"/>
      <c r="AC23" s="102"/>
      <c r="AD23" s="90"/>
      <c r="AE23" s="90"/>
      <c r="AF23" s="90"/>
      <c r="AG23" s="90"/>
      <c r="AH23" s="90"/>
      <c r="AI23" s="90"/>
      <c r="AJ23" s="99"/>
      <c r="AK23" s="99"/>
      <c r="AW23" s="48"/>
      <c r="AX23" s="48"/>
      <c r="AY23" s="48"/>
      <c r="AZ23" s="193"/>
    </row>
    <row r="24" spans="1:52" x14ac:dyDescent="0.25">
      <c r="A24" s="8" t="s">
        <v>1203</v>
      </c>
      <c r="B24" s="8" t="s">
        <v>1833</v>
      </c>
      <c r="C24" s="8" t="s">
        <v>1224</v>
      </c>
      <c r="D24" s="76">
        <v>57.21349755</v>
      </c>
      <c r="E24" s="76">
        <v>64.885184280000004</v>
      </c>
      <c r="F24" s="82">
        <f t="shared" si="2"/>
        <v>61.049340915000002</v>
      </c>
      <c r="G24" s="86">
        <f t="shared" si="0"/>
        <v>5.4247017099218535</v>
      </c>
      <c r="H24" s="76"/>
      <c r="I24" s="76"/>
      <c r="J24" s="76"/>
      <c r="K24" s="76"/>
      <c r="L24" s="76"/>
      <c r="M24" s="90">
        <v>100</v>
      </c>
      <c r="N24" s="96"/>
      <c r="O24" s="96"/>
      <c r="P24" s="90"/>
      <c r="Q24" s="90"/>
      <c r="R24" s="90"/>
      <c r="S24" s="90"/>
      <c r="T24" s="90"/>
      <c r="U24" s="90">
        <v>100</v>
      </c>
      <c r="V24" s="96"/>
      <c r="W24" s="96"/>
      <c r="X24" s="102"/>
      <c r="Y24" s="102"/>
      <c r="Z24" s="102"/>
      <c r="AA24" s="102"/>
      <c r="AB24" s="102"/>
      <c r="AC24" s="102"/>
      <c r="AD24" s="90"/>
      <c r="AE24" s="90"/>
      <c r="AF24" s="90"/>
      <c r="AG24" s="90"/>
      <c r="AH24" s="90"/>
      <c r="AI24" s="90"/>
      <c r="AJ24" s="99"/>
      <c r="AK24" s="99"/>
      <c r="AW24" s="48"/>
      <c r="AX24" s="48"/>
      <c r="AY24" s="48"/>
      <c r="AZ24" s="193"/>
    </row>
    <row r="25" spans="1:52" x14ac:dyDescent="0.25">
      <c r="A25" s="8" t="s">
        <v>1203</v>
      </c>
      <c r="B25" s="8" t="s">
        <v>1835</v>
      </c>
      <c r="C25" s="8" t="s">
        <v>1225</v>
      </c>
      <c r="D25" s="76">
        <v>3.5895792320000002</v>
      </c>
      <c r="E25" s="76">
        <v>-1.732450764</v>
      </c>
      <c r="F25" s="82">
        <f t="shared" si="2"/>
        <v>0.9285642340000001</v>
      </c>
      <c r="G25" s="86">
        <f t="shared" si="0"/>
        <v>3.7632434998498145</v>
      </c>
      <c r="H25" s="57">
        <v>-3.0238371029689675</v>
      </c>
      <c r="I25" s="53">
        <v>104.95641041272938</v>
      </c>
      <c r="J25" s="53">
        <v>130.26885325855028</v>
      </c>
      <c r="K25" s="53">
        <v>146.21715539840275</v>
      </c>
      <c r="L25" s="53">
        <v>144.90032311162594</v>
      </c>
      <c r="M25" s="90">
        <v>100</v>
      </c>
      <c r="N25" s="96">
        <v>11.2</v>
      </c>
      <c r="O25" s="96">
        <v>20.6</v>
      </c>
      <c r="P25" s="57">
        <v>0.55993891575464394</v>
      </c>
      <c r="Q25" s="53">
        <v>60.575209977093394</v>
      </c>
      <c r="R25" s="53">
        <v>104.30134894375158</v>
      </c>
      <c r="S25" s="53">
        <v>89.488419445151422</v>
      </c>
      <c r="T25" s="53">
        <v>93.917027233392702</v>
      </c>
      <c r="U25" s="90">
        <v>100</v>
      </c>
      <c r="V25" s="96">
        <v>8.1</v>
      </c>
      <c r="W25" s="96">
        <v>18.7</v>
      </c>
      <c r="X25" s="102">
        <f t="shared" si="3"/>
        <v>-1.2319490936071618</v>
      </c>
      <c r="Y25" s="102">
        <f t="shared" si="4"/>
        <v>82.765810194911381</v>
      </c>
      <c r="Z25" s="102">
        <f t="shared" si="5"/>
        <v>117.28510110115093</v>
      </c>
      <c r="AA25" s="102">
        <f t="shared" si="6"/>
        <v>117.85278742177709</v>
      </c>
      <c r="AB25" s="102">
        <f t="shared" si="7"/>
        <v>119.40867517250932</v>
      </c>
      <c r="AC25" s="102"/>
      <c r="AD25" s="90">
        <f>STDEV(H25,P25)</f>
        <v>2.5341123250931932</v>
      </c>
      <c r="AE25" s="90">
        <f>STDEV(I25,Q25)</f>
        <v>31.382247785237624</v>
      </c>
      <c r="AF25" s="90">
        <f t="shared" ref="AF25" si="14">STDEV(J25,R25)</f>
        <v>18.361798391485113</v>
      </c>
      <c r="AG25" s="90">
        <f t="shared" ref="AG25" si="15">STDEV(K25,S25)</f>
        <v>40.113273880685036</v>
      </c>
      <c r="AH25" s="90">
        <f t="shared" ref="AH25" si="16">STDEV(L25,T25)</f>
        <v>36.05063424273888</v>
      </c>
      <c r="AI25" s="90">
        <f>STDEV(M25,U25)</f>
        <v>0</v>
      </c>
      <c r="AJ25" s="99">
        <f>AVERAGE(AD25:AI25)</f>
        <v>21.407011104206642</v>
      </c>
      <c r="AK25" s="99">
        <f>MEDIAN(AD25:AI25)</f>
        <v>24.872023088361367</v>
      </c>
      <c r="AL25" s="109">
        <v>9.65</v>
      </c>
      <c r="AM25" s="109">
        <v>19.649999999999999</v>
      </c>
      <c r="AW25" s="48"/>
      <c r="AX25" s="48"/>
      <c r="AY25" s="48"/>
      <c r="AZ25" s="193"/>
    </row>
    <row r="26" spans="1:52" x14ac:dyDescent="0.25">
      <c r="A26" s="8" t="s">
        <v>1203</v>
      </c>
      <c r="B26" s="8" t="s">
        <v>1838</v>
      </c>
      <c r="C26" s="8" t="s">
        <v>1226</v>
      </c>
      <c r="D26" s="76">
        <v>91.27787189</v>
      </c>
      <c r="E26" s="76">
        <v>98.030563049999998</v>
      </c>
      <c r="F26" s="82">
        <f t="shared" si="2"/>
        <v>94.654217469999992</v>
      </c>
      <c r="G26" s="86">
        <f t="shared" si="0"/>
        <v>4.7748737104944521</v>
      </c>
      <c r="H26" s="76"/>
      <c r="I26" s="76"/>
      <c r="J26" s="76"/>
      <c r="K26" s="76"/>
      <c r="L26" s="76"/>
      <c r="M26" s="90">
        <v>100</v>
      </c>
      <c r="N26" s="96"/>
      <c r="O26" s="96"/>
      <c r="P26" s="90"/>
      <c r="Q26" s="90"/>
      <c r="R26" s="90"/>
      <c r="S26" s="90"/>
      <c r="T26" s="90"/>
      <c r="U26" s="90">
        <v>100</v>
      </c>
      <c r="V26" s="96"/>
      <c r="W26" s="96"/>
      <c r="X26" s="102"/>
      <c r="Y26" s="102"/>
      <c r="Z26" s="102"/>
      <c r="AA26" s="102"/>
      <c r="AB26" s="102"/>
      <c r="AC26" s="102"/>
      <c r="AD26" s="90"/>
      <c r="AE26" s="90"/>
      <c r="AF26" s="90"/>
      <c r="AG26" s="90"/>
      <c r="AH26" s="90"/>
      <c r="AI26" s="90"/>
      <c r="AJ26" s="99"/>
      <c r="AK26" s="99"/>
      <c r="AW26" s="48"/>
      <c r="AX26" s="48"/>
      <c r="AY26" s="48"/>
      <c r="AZ26" s="193"/>
    </row>
    <row r="27" spans="1:52" x14ac:dyDescent="0.25">
      <c r="A27" s="8" t="s">
        <v>1203</v>
      </c>
      <c r="B27" s="8" t="s">
        <v>1841</v>
      </c>
      <c r="C27" s="8" t="s">
        <v>1227</v>
      </c>
      <c r="D27" s="76">
        <v>1.3369351220000001</v>
      </c>
      <c r="E27" s="76">
        <v>-5.0012257910000004</v>
      </c>
      <c r="F27" s="82">
        <f t="shared" si="2"/>
        <v>-1.8321453345000003</v>
      </c>
      <c r="G27" s="86">
        <f t="shared" si="0"/>
        <v>4.4817565618338193</v>
      </c>
      <c r="H27" s="53">
        <v>152.14290068889841</v>
      </c>
      <c r="I27" s="53">
        <v>135.82881180271903</v>
      </c>
      <c r="J27" s="53">
        <v>133.5609339754923</v>
      </c>
      <c r="K27" s="53">
        <v>133.78040602328844</v>
      </c>
      <c r="L27" s="53">
        <v>123.24574772907397</v>
      </c>
      <c r="M27" s="90">
        <v>100</v>
      </c>
      <c r="N27" s="96">
        <v>76.7</v>
      </c>
      <c r="O27" s="96">
        <v>95.8</v>
      </c>
      <c r="P27" s="53">
        <v>82.820055993891557</v>
      </c>
      <c r="Q27" s="53">
        <v>75.846271315856441</v>
      </c>
      <c r="R27" s="53">
        <v>86.434207177398818</v>
      </c>
      <c r="S27" s="53">
        <v>65.41104606770169</v>
      </c>
      <c r="T27" s="53">
        <v>104.09773479256808</v>
      </c>
      <c r="U27" s="90">
        <v>100</v>
      </c>
      <c r="V27" s="96">
        <v>54.8</v>
      </c>
      <c r="W27" s="96">
        <v>87.4</v>
      </c>
      <c r="X27" s="102">
        <f t="shared" si="3"/>
        <v>117.48147834139499</v>
      </c>
      <c r="Y27" s="102">
        <f t="shared" si="4"/>
        <v>105.83754155928773</v>
      </c>
      <c r="Z27" s="102">
        <f t="shared" si="5"/>
        <v>109.99757057644555</v>
      </c>
      <c r="AA27" s="102">
        <f t="shared" si="6"/>
        <v>99.59572604549507</v>
      </c>
      <c r="AB27" s="102">
        <f t="shared" si="7"/>
        <v>113.67174126082102</v>
      </c>
      <c r="AC27" s="102"/>
      <c r="AD27" s="90">
        <f>STDEV(H27,P27)</f>
        <v>49.018653574981194</v>
      </c>
      <c r="AE27" s="90">
        <f>STDEV(I27,Q27)</f>
        <v>42.41406113105726</v>
      </c>
      <c r="AF27" s="90">
        <f t="shared" ref="AF27" si="17">STDEV(J27,R27)</f>
        <v>33.323628094057739</v>
      </c>
      <c r="AG27" s="90">
        <f t="shared" ref="AG27" si="18">STDEV(K27,S27)</f>
        <v>48.344438049979331</v>
      </c>
      <c r="AH27" s="90">
        <f t="shared" ref="AH27" si="19">STDEV(L27,T27)</f>
        <v>13.539689793651053</v>
      </c>
      <c r="AI27" s="90">
        <f>STDEV(M27,U27)</f>
        <v>0</v>
      </c>
      <c r="AJ27" s="99">
        <f>AVERAGE(AD27:AI27)</f>
        <v>31.106745107287765</v>
      </c>
      <c r="AK27" s="99">
        <f>MEDIAN(AD27:AI27)</f>
        <v>37.868844612557496</v>
      </c>
      <c r="AL27" s="109">
        <v>65.75</v>
      </c>
      <c r="AM27" s="109">
        <v>91.6</v>
      </c>
      <c r="AW27" s="48"/>
      <c r="AX27" s="48"/>
      <c r="AY27" s="48"/>
      <c r="AZ27" s="193"/>
    </row>
    <row r="28" spans="1:52" x14ac:dyDescent="0.25">
      <c r="A28" s="8" t="s">
        <v>1203</v>
      </c>
      <c r="B28" s="8" t="s">
        <v>1844</v>
      </c>
      <c r="C28" s="8" t="s">
        <v>1228</v>
      </c>
      <c r="D28" s="76">
        <v>98.420401999999996</v>
      </c>
      <c r="E28" s="76">
        <v>110.1904061</v>
      </c>
      <c r="F28" s="82">
        <f t="shared" si="2"/>
        <v>104.30540404999999</v>
      </c>
      <c r="G28" s="86">
        <f t="shared" si="0"/>
        <v>8.3226497137034734</v>
      </c>
      <c r="H28" s="76"/>
      <c r="I28" s="76"/>
      <c r="J28" s="76"/>
      <c r="K28" s="76"/>
      <c r="L28" s="76"/>
      <c r="M28" s="90">
        <v>100</v>
      </c>
      <c r="N28" s="96"/>
      <c r="O28" s="96"/>
      <c r="P28" s="90"/>
      <c r="Q28" s="90"/>
      <c r="R28" s="90"/>
      <c r="S28" s="90"/>
      <c r="T28" s="90"/>
      <c r="U28" s="90">
        <v>100</v>
      </c>
      <c r="V28" s="96"/>
      <c r="W28" s="96"/>
      <c r="X28" s="102"/>
      <c r="Y28" s="102"/>
      <c r="Z28" s="102"/>
      <c r="AA28" s="102"/>
      <c r="AB28" s="102"/>
      <c r="AC28" s="102"/>
      <c r="AD28" s="90"/>
      <c r="AE28" s="90"/>
      <c r="AF28" s="90"/>
      <c r="AG28" s="90"/>
      <c r="AH28" s="90"/>
      <c r="AI28" s="90"/>
      <c r="AJ28" s="99"/>
      <c r="AK28" s="99"/>
      <c r="AW28" s="48"/>
      <c r="AX28" s="48"/>
      <c r="AY28" s="48"/>
      <c r="AZ28" s="193"/>
    </row>
    <row r="29" spans="1:52" x14ac:dyDescent="0.25">
      <c r="A29" s="8" t="s">
        <v>1203</v>
      </c>
      <c r="B29" s="8" t="s">
        <v>1847</v>
      </c>
      <c r="C29" s="8" t="s">
        <v>1229</v>
      </c>
      <c r="D29" s="76">
        <v>36.994643099999998</v>
      </c>
      <c r="E29" s="76">
        <v>28.86328348</v>
      </c>
      <c r="F29" s="82">
        <f t="shared" si="2"/>
        <v>32.928963289999999</v>
      </c>
      <c r="G29" s="86">
        <f t="shared" si="0"/>
        <v>5.7497395275684502</v>
      </c>
      <c r="H29" s="76"/>
      <c r="I29" s="76"/>
      <c r="J29" s="76"/>
      <c r="K29" s="76"/>
      <c r="L29" s="76"/>
      <c r="M29" s="90">
        <v>100</v>
      </c>
      <c r="N29" s="96"/>
      <c r="O29" s="96"/>
      <c r="P29" s="90"/>
      <c r="Q29" s="90"/>
      <c r="R29" s="90"/>
      <c r="S29" s="90"/>
      <c r="T29" s="90"/>
      <c r="U29" s="90">
        <v>100</v>
      </c>
      <c r="V29" s="96"/>
      <c r="W29" s="96"/>
      <c r="X29" s="102"/>
      <c r="Y29" s="102"/>
      <c r="Z29" s="102"/>
      <c r="AA29" s="102"/>
      <c r="AB29" s="102"/>
      <c r="AC29" s="102"/>
      <c r="AD29" s="90"/>
      <c r="AE29" s="90"/>
      <c r="AF29" s="90"/>
      <c r="AG29" s="90"/>
      <c r="AH29" s="90"/>
      <c r="AI29" s="90"/>
      <c r="AJ29" s="99"/>
      <c r="AK29" s="99"/>
      <c r="AW29" s="48"/>
      <c r="AX29" s="48"/>
      <c r="AY29" s="48"/>
      <c r="AZ29" s="193"/>
    </row>
    <row r="30" spans="1:52" x14ac:dyDescent="0.25">
      <c r="A30" s="8" t="s">
        <v>1203</v>
      </c>
      <c r="B30" s="8" t="s">
        <v>1849</v>
      </c>
      <c r="C30" s="8" t="s">
        <v>1230</v>
      </c>
      <c r="D30" s="76">
        <v>74.135799640000002</v>
      </c>
      <c r="E30" s="76">
        <v>43.965024110000002</v>
      </c>
      <c r="F30" s="82">
        <f t="shared" si="2"/>
        <v>59.050411875000002</v>
      </c>
      <c r="G30" s="86">
        <f t="shared" si="0"/>
        <v>21.333959970920144</v>
      </c>
      <c r="H30" s="76"/>
      <c r="I30" s="76"/>
      <c r="J30" s="76"/>
      <c r="K30" s="76"/>
      <c r="L30" s="76"/>
      <c r="M30" s="90">
        <v>100</v>
      </c>
      <c r="N30" s="96"/>
      <c r="O30" s="96"/>
      <c r="P30" s="90"/>
      <c r="Q30" s="90"/>
      <c r="R30" s="90"/>
      <c r="S30" s="90"/>
      <c r="T30" s="90"/>
      <c r="U30" s="90">
        <v>100</v>
      </c>
      <c r="V30" s="96"/>
      <c r="W30" s="96"/>
      <c r="X30" s="102"/>
      <c r="Y30" s="102"/>
      <c r="Z30" s="102"/>
      <c r="AA30" s="102"/>
      <c r="AB30" s="102"/>
      <c r="AC30" s="102"/>
      <c r="AD30" s="90"/>
      <c r="AE30" s="90"/>
      <c r="AF30" s="90"/>
      <c r="AG30" s="90"/>
      <c r="AH30" s="90"/>
      <c r="AI30" s="90"/>
      <c r="AJ30" s="99"/>
      <c r="AK30" s="99"/>
      <c r="AW30" s="48"/>
      <c r="AX30" s="48"/>
      <c r="AY30" s="48"/>
      <c r="AZ30" s="193"/>
    </row>
    <row r="31" spans="1:52" x14ac:dyDescent="0.25">
      <c r="A31" s="8" t="s">
        <v>1203</v>
      </c>
      <c r="B31" s="8" t="s">
        <v>1852</v>
      </c>
      <c r="C31" s="8" t="s">
        <v>1231</v>
      </c>
      <c r="D31" s="76">
        <v>88.805457630000006</v>
      </c>
      <c r="E31" s="76">
        <v>99.141946559999994</v>
      </c>
      <c r="F31" s="82">
        <f t="shared" si="2"/>
        <v>93.973702094999993</v>
      </c>
      <c r="G31" s="86">
        <f t="shared" si="0"/>
        <v>7.3090014160626717</v>
      </c>
      <c r="H31" s="76"/>
      <c r="I31" s="76"/>
      <c r="J31" s="76"/>
      <c r="K31" s="76"/>
      <c r="L31" s="76"/>
      <c r="M31" s="90">
        <v>100</v>
      </c>
      <c r="N31" s="96"/>
      <c r="O31" s="96"/>
      <c r="P31" s="90"/>
      <c r="Q31" s="90"/>
      <c r="R31" s="90"/>
      <c r="S31" s="90"/>
      <c r="T31" s="90"/>
      <c r="U31" s="90">
        <v>100</v>
      </c>
      <c r="V31" s="96"/>
      <c r="W31" s="96"/>
      <c r="X31" s="102"/>
      <c r="Y31" s="102"/>
      <c r="Z31" s="102"/>
      <c r="AA31" s="102"/>
      <c r="AB31" s="102"/>
      <c r="AC31" s="102"/>
      <c r="AD31" s="90"/>
      <c r="AE31" s="90"/>
      <c r="AF31" s="90"/>
      <c r="AG31" s="90"/>
      <c r="AH31" s="90"/>
      <c r="AI31" s="90"/>
      <c r="AJ31" s="99"/>
      <c r="AK31" s="99"/>
      <c r="AW31" s="48"/>
      <c r="AX31" s="48"/>
      <c r="AY31" s="48"/>
      <c r="AZ31" s="193"/>
    </row>
    <row r="32" spans="1:52" x14ac:dyDescent="0.25">
      <c r="A32" s="8" t="s">
        <v>1203</v>
      </c>
      <c r="B32" s="8" t="s">
        <v>1855</v>
      </c>
      <c r="C32" s="8" t="s">
        <v>1232</v>
      </c>
      <c r="D32" s="76">
        <v>111.5516689</v>
      </c>
      <c r="E32" s="76">
        <v>86.459099449999997</v>
      </c>
      <c r="F32" s="82">
        <f t="shared" si="2"/>
        <v>99.005384174999989</v>
      </c>
      <c r="G32" s="86">
        <f t="shared" si="0"/>
        <v>17.743126015489448</v>
      </c>
      <c r="H32" s="76"/>
      <c r="I32" s="76"/>
      <c r="J32" s="76"/>
      <c r="K32" s="76"/>
      <c r="L32" s="76"/>
      <c r="M32" s="90">
        <v>100</v>
      </c>
      <c r="N32" s="96"/>
      <c r="O32" s="96"/>
      <c r="P32" s="90"/>
      <c r="Q32" s="90"/>
      <c r="R32" s="90"/>
      <c r="S32" s="90"/>
      <c r="T32" s="90"/>
      <c r="U32" s="90">
        <v>100</v>
      </c>
      <c r="V32" s="96"/>
      <c r="W32" s="96"/>
      <c r="X32" s="102"/>
      <c r="Y32" s="102"/>
      <c r="Z32" s="102"/>
      <c r="AA32" s="102"/>
      <c r="AB32" s="102"/>
      <c r="AC32" s="102"/>
      <c r="AD32" s="90"/>
      <c r="AE32" s="90"/>
      <c r="AF32" s="90"/>
      <c r="AG32" s="90"/>
      <c r="AH32" s="90"/>
      <c r="AI32" s="90"/>
      <c r="AJ32" s="99"/>
      <c r="AK32" s="99"/>
      <c r="AW32" s="48"/>
      <c r="AX32" s="48"/>
      <c r="AY32" s="48"/>
      <c r="AZ32" s="193"/>
    </row>
    <row r="33" spans="1:52" x14ac:dyDescent="0.25">
      <c r="A33" s="8" t="s">
        <v>1203</v>
      </c>
      <c r="B33" s="8" t="s">
        <v>1858</v>
      </c>
      <c r="C33" s="8" t="s">
        <v>1233</v>
      </c>
      <c r="D33" s="76">
        <v>1.6665903580000001</v>
      </c>
      <c r="E33" s="76">
        <v>2.1247037670000002</v>
      </c>
      <c r="F33" s="82">
        <f t="shared" si="2"/>
        <v>1.8956470625000001</v>
      </c>
      <c r="G33" s="86">
        <f t="shared" si="0"/>
        <v>0.32393509805638632</v>
      </c>
      <c r="H33" s="53">
        <v>57.76992013656038</v>
      </c>
      <c r="I33" s="53">
        <v>86.667073096384811</v>
      </c>
      <c r="J33" s="53">
        <v>119.36840821800891</v>
      </c>
      <c r="K33" s="53">
        <v>117.75894653417058</v>
      </c>
      <c r="L33" s="53">
        <v>74.376638419801253</v>
      </c>
      <c r="M33" s="90">
        <v>100</v>
      </c>
      <c r="N33" s="96">
        <v>34.200000000000003</v>
      </c>
      <c r="O33" s="96">
        <v>88.7</v>
      </c>
      <c r="P33" s="53">
        <v>50.292695342326276</v>
      </c>
      <c r="Q33" s="53">
        <v>61.847798421990305</v>
      </c>
      <c r="R33" s="53">
        <v>74.726393484347142</v>
      </c>
      <c r="S33" s="53">
        <v>82.820055993891557</v>
      </c>
      <c r="T33" s="53">
        <v>102.57062865869177</v>
      </c>
      <c r="U33" s="90">
        <v>100</v>
      </c>
      <c r="V33" s="96">
        <v>25.4</v>
      </c>
      <c r="W33" s="96">
        <v>87.7</v>
      </c>
      <c r="X33" s="102">
        <f t="shared" si="3"/>
        <v>54.031307739443328</v>
      </c>
      <c r="Y33" s="102">
        <f t="shared" si="4"/>
        <v>74.257435759187558</v>
      </c>
      <c r="Z33" s="102">
        <f t="shared" si="5"/>
        <v>97.047400851178026</v>
      </c>
      <c r="AA33" s="102">
        <f t="shared" si="6"/>
        <v>100.28950126403106</v>
      </c>
      <c r="AB33" s="102">
        <f t="shared" si="7"/>
        <v>88.473633539246521</v>
      </c>
      <c r="AC33" s="102"/>
      <c r="AD33" s="90">
        <f>STDEV(H33,P33)</f>
        <v>5.2871963564591224</v>
      </c>
      <c r="AE33" s="90">
        <f>STDEV(I33,Q33)</f>
        <v>17.549877426395881</v>
      </c>
      <c r="AF33" s="90">
        <f t="shared" ref="AF33" si="20">STDEV(J33,R33)</f>
        <v>31.566671344002021</v>
      </c>
      <c r="AG33" s="90">
        <f t="shared" ref="AG33" si="21">STDEV(K33,S33)</f>
        <v>24.705526428165825</v>
      </c>
      <c r="AH33" s="90">
        <f t="shared" ref="AH33" si="22">STDEV(L33,T33)</f>
        <v>19.936161686626754</v>
      </c>
      <c r="AI33" s="90">
        <f>STDEV(M33,U33)</f>
        <v>0</v>
      </c>
      <c r="AJ33" s="99">
        <f>AVERAGE(AD33:AI33)</f>
        <v>16.5075722069416</v>
      </c>
      <c r="AK33" s="99">
        <f>MEDIAN(AD33:AI33)</f>
        <v>18.743019556511317</v>
      </c>
      <c r="AL33" s="109">
        <v>29.8</v>
      </c>
      <c r="AM33" s="109">
        <v>88.2</v>
      </c>
      <c r="AW33" s="48"/>
      <c r="AX33" s="48"/>
      <c r="AY33" s="48"/>
      <c r="AZ33" s="193"/>
    </row>
    <row r="34" spans="1:52" x14ac:dyDescent="0.25">
      <c r="A34" s="8" t="s">
        <v>1203</v>
      </c>
      <c r="B34" s="8" t="s">
        <v>1861</v>
      </c>
      <c r="C34" s="8" t="s">
        <v>1234</v>
      </c>
      <c r="D34" s="76">
        <v>95.398562339999998</v>
      </c>
      <c r="E34" s="76">
        <v>103.1952276</v>
      </c>
      <c r="F34" s="82">
        <f t="shared" si="2"/>
        <v>99.296894969999997</v>
      </c>
      <c r="G34" s="86">
        <f t="shared" si="0"/>
        <v>5.5130748759875745</v>
      </c>
      <c r="H34" s="76"/>
      <c r="I34" s="76"/>
      <c r="J34" s="76"/>
      <c r="K34" s="76"/>
      <c r="L34" s="76"/>
      <c r="M34" s="90">
        <v>100</v>
      </c>
      <c r="N34" s="96"/>
      <c r="O34" s="96"/>
      <c r="P34" s="90"/>
      <c r="Q34" s="90"/>
      <c r="R34" s="90"/>
      <c r="S34" s="90"/>
      <c r="T34" s="90"/>
      <c r="U34" s="90">
        <v>100</v>
      </c>
      <c r="V34" s="96"/>
      <c r="W34" s="96"/>
      <c r="X34" s="102"/>
      <c r="Y34" s="102"/>
      <c r="Z34" s="102"/>
      <c r="AA34" s="102"/>
      <c r="AB34" s="102"/>
      <c r="AC34" s="102"/>
      <c r="AD34" s="90"/>
      <c r="AE34" s="90"/>
      <c r="AF34" s="90"/>
      <c r="AG34" s="90"/>
      <c r="AH34" s="90"/>
      <c r="AI34" s="90"/>
      <c r="AJ34" s="99"/>
      <c r="AK34" s="99"/>
      <c r="AW34" s="48"/>
      <c r="AX34" s="48"/>
      <c r="AY34" s="48"/>
      <c r="AZ34" s="193"/>
    </row>
    <row r="35" spans="1:52" x14ac:dyDescent="0.25">
      <c r="A35" s="8" t="s">
        <v>1203</v>
      </c>
      <c r="B35" s="8" t="s">
        <v>1864</v>
      </c>
      <c r="C35" s="8" t="s">
        <v>1235</v>
      </c>
      <c r="D35" s="76">
        <v>95.783160109999997</v>
      </c>
      <c r="E35" s="76">
        <v>90.316253979999999</v>
      </c>
      <c r="F35" s="82">
        <f t="shared" si="2"/>
        <v>93.049707044999991</v>
      </c>
      <c r="G35" s="86">
        <f t="shared" si="0"/>
        <v>3.8656863966333037</v>
      </c>
      <c r="H35" s="76"/>
      <c r="I35" s="76"/>
      <c r="J35" s="76"/>
      <c r="K35" s="76"/>
      <c r="L35" s="76"/>
      <c r="M35" s="90">
        <v>100</v>
      </c>
      <c r="N35" s="96"/>
      <c r="O35" s="96"/>
      <c r="P35" s="90"/>
      <c r="Q35" s="90"/>
      <c r="R35" s="90"/>
      <c r="S35" s="90"/>
      <c r="T35" s="90"/>
      <c r="U35" s="90">
        <v>100</v>
      </c>
      <c r="V35" s="96"/>
      <c r="W35" s="96"/>
      <c r="X35" s="102"/>
      <c r="Y35" s="102"/>
      <c r="Z35" s="102"/>
      <c r="AA35" s="102"/>
      <c r="AB35" s="102"/>
      <c r="AC35" s="102"/>
      <c r="AD35" s="90"/>
      <c r="AE35" s="90"/>
      <c r="AF35" s="90"/>
      <c r="AG35" s="90"/>
      <c r="AH35" s="90"/>
      <c r="AI35" s="90"/>
      <c r="AJ35" s="99"/>
      <c r="AK35" s="99"/>
      <c r="AW35" s="48"/>
      <c r="AX35" s="48"/>
      <c r="AY35" s="48"/>
      <c r="AZ35" s="193"/>
    </row>
    <row r="36" spans="1:52" x14ac:dyDescent="0.25">
      <c r="A36" s="8" t="s">
        <v>1203</v>
      </c>
      <c r="B36" s="8" t="s">
        <v>1867</v>
      </c>
      <c r="C36" s="8" t="s">
        <v>1236</v>
      </c>
      <c r="D36" s="76">
        <v>80.069593879999999</v>
      </c>
      <c r="E36" s="76">
        <v>106.0717496</v>
      </c>
      <c r="F36" s="82">
        <f t="shared" si="2"/>
        <v>93.070671739999995</v>
      </c>
      <c r="G36" s="86">
        <f t="shared" si="0"/>
        <v>18.386300635080673</v>
      </c>
      <c r="H36" s="76"/>
      <c r="I36" s="76"/>
      <c r="J36" s="76"/>
      <c r="K36" s="76"/>
      <c r="L36" s="76"/>
      <c r="M36" s="90">
        <v>100</v>
      </c>
      <c r="N36" s="96"/>
      <c r="O36" s="96"/>
      <c r="P36" s="90"/>
      <c r="Q36" s="90"/>
      <c r="R36" s="90"/>
      <c r="S36" s="90"/>
      <c r="T36" s="90"/>
      <c r="U36" s="90">
        <v>100</v>
      </c>
      <c r="V36" s="96"/>
      <c r="W36" s="96"/>
      <c r="X36" s="102"/>
      <c r="Y36" s="102"/>
      <c r="Z36" s="102"/>
      <c r="AA36" s="102"/>
      <c r="AB36" s="102"/>
      <c r="AC36" s="102"/>
      <c r="AD36" s="90"/>
      <c r="AE36" s="90"/>
      <c r="AF36" s="90"/>
      <c r="AG36" s="90"/>
      <c r="AH36" s="90"/>
      <c r="AI36" s="90"/>
      <c r="AJ36" s="99"/>
      <c r="AK36" s="99"/>
      <c r="AW36" s="48"/>
      <c r="AX36" s="48"/>
      <c r="AY36" s="48"/>
      <c r="AZ36" s="193"/>
    </row>
    <row r="37" spans="1:52" x14ac:dyDescent="0.25">
      <c r="A37" s="8" t="s">
        <v>1203</v>
      </c>
      <c r="B37" s="8" t="s">
        <v>1870</v>
      </c>
      <c r="C37" s="8" t="s">
        <v>1237</v>
      </c>
      <c r="D37" s="76">
        <v>91.442699509999997</v>
      </c>
      <c r="E37" s="76">
        <v>105.8756231</v>
      </c>
      <c r="F37" s="82">
        <f t="shared" si="2"/>
        <v>98.659161304999998</v>
      </c>
      <c r="G37" s="86">
        <f t="shared" si="0"/>
        <v>10.205618142836292</v>
      </c>
      <c r="H37" s="76"/>
      <c r="I37" s="76"/>
      <c r="J37" s="76"/>
      <c r="K37" s="76"/>
      <c r="L37" s="76"/>
      <c r="M37" s="90">
        <v>100</v>
      </c>
      <c r="N37" s="96"/>
      <c r="O37" s="96"/>
      <c r="P37" s="90"/>
      <c r="Q37" s="90"/>
      <c r="R37" s="90"/>
      <c r="S37" s="90"/>
      <c r="T37" s="90"/>
      <c r="U37" s="90">
        <v>100</v>
      </c>
      <c r="V37" s="96"/>
      <c r="W37" s="96"/>
      <c r="X37" s="102"/>
      <c r="Y37" s="102"/>
      <c r="Z37" s="102"/>
      <c r="AA37" s="102"/>
      <c r="AB37" s="102"/>
      <c r="AC37" s="102"/>
      <c r="AD37" s="90"/>
      <c r="AE37" s="90"/>
      <c r="AF37" s="90"/>
      <c r="AG37" s="90"/>
      <c r="AH37" s="90"/>
      <c r="AI37" s="90"/>
      <c r="AJ37" s="99"/>
      <c r="AK37" s="99"/>
      <c r="AW37" s="48"/>
      <c r="AX37" s="48"/>
      <c r="AY37" s="48"/>
      <c r="AZ37" s="193"/>
    </row>
    <row r="38" spans="1:52" x14ac:dyDescent="0.25">
      <c r="A38" s="8" t="s">
        <v>1203</v>
      </c>
      <c r="B38" s="8" t="s">
        <v>1873</v>
      </c>
      <c r="C38" s="8" t="s">
        <v>1238</v>
      </c>
      <c r="D38" s="76">
        <v>103.4201731</v>
      </c>
      <c r="E38" s="76">
        <v>110.8441612</v>
      </c>
      <c r="F38" s="82">
        <f t="shared" si="2"/>
        <v>107.13216715</v>
      </c>
      <c r="G38" s="86">
        <f t="shared" si="0"/>
        <v>5.2495523289582344</v>
      </c>
      <c r="H38" s="76"/>
      <c r="I38" s="76"/>
      <c r="J38" s="76"/>
      <c r="K38" s="76"/>
      <c r="L38" s="76"/>
      <c r="M38" s="90">
        <v>100</v>
      </c>
      <c r="N38" s="96"/>
      <c r="O38" s="96"/>
      <c r="P38" s="90"/>
      <c r="Q38" s="90"/>
      <c r="R38" s="90"/>
      <c r="S38" s="90"/>
      <c r="T38" s="90"/>
      <c r="U38" s="90">
        <v>100</v>
      </c>
      <c r="V38" s="96"/>
      <c r="W38" s="96"/>
      <c r="X38" s="102"/>
      <c r="Y38" s="102"/>
      <c r="Z38" s="102"/>
      <c r="AA38" s="102"/>
      <c r="AB38" s="102"/>
      <c r="AC38" s="102"/>
      <c r="AD38" s="90"/>
      <c r="AE38" s="90"/>
      <c r="AF38" s="90"/>
      <c r="AG38" s="90"/>
      <c r="AH38" s="90"/>
      <c r="AI38" s="90"/>
      <c r="AJ38" s="99"/>
      <c r="AK38" s="99"/>
      <c r="AW38" s="48"/>
      <c r="AX38" s="48"/>
      <c r="AY38" s="48"/>
      <c r="AZ38" s="193"/>
    </row>
    <row r="39" spans="1:52" x14ac:dyDescent="0.25">
      <c r="A39" s="8" t="s">
        <v>1203</v>
      </c>
      <c r="B39" s="8" t="s">
        <v>1876</v>
      </c>
      <c r="C39" s="8" t="s">
        <v>1239</v>
      </c>
      <c r="D39" s="76">
        <v>-0.311341056</v>
      </c>
      <c r="E39" s="76">
        <v>6.7009888039999996</v>
      </c>
      <c r="F39" s="82">
        <f t="shared" si="2"/>
        <v>3.1948238739999999</v>
      </c>
      <c r="G39" s="86">
        <f t="shared" si="0"/>
        <v>4.9584659959229134</v>
      </c>
      <c r="H39" s="57">
        <v>0.41455831250381336</v>
      </c>
      <c r="I39" s="53">
        <v>141.75455709321469</v>
      </c>
      <c r="J39" s="53">
        <v>122.36785953788942</v>
      </c>
      <c r="K39" s="53">
        <v>144.90032311162594</v>
      </c>
      <c r="L39" s="53">
        <v>141.09614094982626</v>
      </c>
      <c r="M39" s="90">
        <v>100</v>
      </c>
      <c r="N39" s="96">
        <v>13.2</v>
      </c>
      <c r="O39" s="96">
        <v>20.7</v>
      </c>
      <c r="P39" s="57">
        <v>-1.2216849071010445</v>
      </c>
      <c r="Q39" s="53">
        <v>104.55586663273098</v>
      </c>
      <c r="R39" s="53">
        <v>86.536014252990569</v>
      </c>
      <c r="S39" s="53">
        <v>82.921863069483308</v>
      </c>
      <c r="T39" s="53">
        <v>118.40162891320945</v>
      </c>
      <c r="U39" s="90">
        <v>100</v>
      </c>
      <c r="V39" s="96">
        <v>11.5</v>
      </c>
      <c r="W39" s="96">
        <v>18.899999999999999</v>
      </c>
      <c r="X39" s="102">
        <f t="shared" si="3"/>
        <v>-0.40356329729861556</v>
      </c>
      <c r="Y39" s="102">
        <f t="shared" si="4"/>
        <v>123.15521186297283</v>
      </c>
      <c r="Z39" s="102">
        <f t="shared" si="5"/>
        <v>104.45193689543999</v>
      </c>
      <c r="AA39" s="102">
        <f t="shared" si="6"/>
        <v>113.91109309055463</v>
      </c>
      <c r="AB39" s="102">
        <f t="shared" si="7"/>
        <v>129.74888493151786</v>
      </c>
      <c r="AC39" s="102"/>
      <c r="AD39" s="90">
        <f>STDEV(H39,P39)</f>
        <v>1.1569986762531044</v>
      </c>
      <c r="AE39" s="90">
        <f>STDEV(I39,Q39)</f>
        <v>26.303446275867341</v>
      </c>
      <c r="AF39" s="90">
        <f t="shared" ref="AF39" si="23">STDEV(J39,R39)</f>
        <v>25.336940783379184</v>
      </c>
      <c r="AG39" s="90">
        <f t="shared" ref="AG39" si="24">STDEV(K39,S39)</f>
        <v>43.825389383298493</v>
      </c>
      <c r="AH39" s="90">
        <f t="shared" ref="AH39" si="25">STDEV(L39,T39)</f>
        <v>16.047443356811474</v>
      </c>
      <c r="AI39" s="90">
        <f>STDEV(M39,U39)</f>
        <v>0</v>
      </c>
      <c r="AJ39" s="99">
        <f>AVERAGE(AD39:AI39)</f>
        <v>18.778369745934935</v>
      </c>
      <c r="AK39" s="99">
        <f>MEDIAN(AD39:AI39)</f>
        <v>20.692192070095331</v>
      </c>
      <c r="AL39" s="109">
        <v>12.35</v>
      </c>
      <c r="AM39" s="109">
        <v>19.8</v>
      </c>
      <c r="AW39" s="48"/>
      <c r="AX39" s="48"/>
      <c r="AY39" s="48"/>
      <c r="AZ39" s="193"/>
    </row>
    <row r="40" spans="1:52" x14ac:dyDescent="0.25">
      <c r="A40" s="8" t="s">
        <v>1203</v>
      </c>
      <c r="B40" s="8" t="s">
        <v>1879</v>
      </c>
      <c r="C40" s="8" t="s">
        <v>1240</v>
      </c>
      <c r="D40" s="76">
        <v>72.652351080000003</v>
      </c>
      <c r="E40" s="76">
        <v>109.79815309999999</v>
      </c>
      <c r="F40" s="82">
        <f t="shared" si="2"/>
        <v>91.225252089999998</v>
      </c>
      <c r="G40" s="86">
        <f t="shared" si="0"/>
        <v>26.266048500954938</v>
      </c>
      <c r="H40" s="76"/>
      <c r="I40" s="76"/>
      <c r="J40" s="76"/>
      <c r="K40" s="76"/>
      <c r="L40" s="76"/>
      <c r="M40" s="90">
        <v>100</v>
      </c>
      <c r="N40" s="96"/>
      <c r="O40" s="96"/>
      <c r="P40" s="90"/>
      <c r="Q40" s="90"/>
      <c r="R40" s="90"/>
      <c r="S40" s="90"/>
      <c r="T40" s="90"/>
      <c r="U40" s="90">
        <v>100</v>
      </c>
      <c r="V40" s="96"/>
      <c r="W40" s="96"/>
      <c r="X40" s="102"/>
      <c r="Y40" s="102"/>
      <c r="Z40" s="102"/>
      <c r="AA40" s="102"/>
      <c r="AB40" s="102"/>
      <c r="AC40" s="102"/>
      <c r="AD40" s="90"/>
      <c r="AE40" s="90"/>
      <c r="AF40" s="90"/>
      <c r="AG40" s="90"/>
      <c r="AH40" s="90"/>
      <c r="AI40" s="90"/>
      <c r="AJ40" s="99"/>
      <c r="AK40" s="99"/>
      <c r="AW40" s="48"/>
      <c r="AX40" s="48"/>
      <c r="AY40" s="48"/>
      <c r="AZ40" s="193"/>
    </row>
    <row r="41" spans="1:52" x14ac:dyDescent="0.25">
      <c r="A41" s="8" t="s">
        <v>1203</v>
      </c>
      <c r="B41" s="8" t="s">
        <v>1882</v>
      </c>
      <c r="C41" s="8" t="s">
        <v>1241</v>
      </c>
      <c r="D41" s="76">
        <v>110.17810540000001</v>
      </c>
      <c r="E41" s="76">
        <v>79.463920900000005</v>
      </c>
      <c r="F41" s="82">
        <f t="shared" si="2"/>
        <v>94.821013149999999</v>
      </c>
      <c r="G41" s="86">
        <f t="shared" si="0"/>
        <v>21.718208138564801</v>
      </c>
      <c r="H41" s="76"/>
      <c r="I41" s="76"/>
      <c r="J41" s="76"/>
      <c r="K41" s="76"/>
      <c r="L41" s="76"/>
      <c r="M41" s="90">
        <v>100</v>
      </c>
      <c r="N41" s="96"/>
      <c r="O41" s="96"/>
      <c r="P41" s="90"/>
      <c r="Q41" s="90"/>
      <c r="R41" s="90"/>
      <c r="S41" s="90"/>
      <c r="T41" s="90"/>
      <c r="U41" s="90">
        <v>100</v>
      </c>
      <c r="V41" s="96"/>
      <c r="W41" s="96"/>
      <c r="X41" s="102"/>
      <c r="Y41" s="102"/>
      <c r="Z41" s="102"/>
      <c r="AA41" s="102"/>
      <c r="AB41" s="102"/>
      <c r="AC41" s="102"/>
      <c r="AD41" s="90"/>
      <c r="AE41" s="90"/>
      <c r="AF41" s="90"/>
      <c r="AG41" s="90"/>
      <c r="AH41" s="90"/>
      <c r="AI41" s="90"/>
      <c r="AJ41" s="99"/>
      <c r="AK41" s="99"/>
      <c r="AW41" s="48"/>
      <c r="AX41" s="48"/>
      <c r="AY41" s="48"/>
      <c r="AZ41" s="193"/>
    </row>
    <row r="42" spans="1:52" x14ac:dyDescent="0.25">
      <c r="A42" s="8" t="s">
        <v>1203</v>
      </c>
      <c r="B42" s="8" t="s">
        <v>1885</v>
      </c>
      <c r="C42" s="8" t="s">
        <v>1242</v>
      </c>
      <c r="D42" s="76">
        <v>97.761091530000002</v>
      </c>
      <c r="E42" s="76">
        <v>104.17586009999999</v>
      </c>
      <c r="F42" s="82">
        <f t="shared" si="2"/>
        <v>100.96847581500001</v>
      </c>
      <c r="G42" s="86">
        <f t="shared" si="0"/>
        <v>4.5359263555893277</v>
      </c>
      <c r="H42" s="76"/>
      <c r="I42" s="76"/>
      <c r="J42" s="76"/>
      <c r="K42" s="76"/>
      <c r="L42" s="76"/>
      <c r="M42" s="90">
        <v>100</v>
      </c>
      <c r="N42" s="96"/>
      <c r="O42" s="96"/>
      <c r="P42" s="90"/>
      <c r="Q42" s="90"/>
      <c r="R42" s="90"/>
      <c r="S42" s="90"/>
      <c r="T42" s="90"/>
      <c r="U42" s="90">
        <v>100</v>
      </c>
      <c r="V42" s="96"/>
      <c r="W42" s="96"/>
      <c r="X42" s="102"/>
      <c r="Y42" s="102"/>
      <c r="Z42" s="102"/>
      <c r="AA42" s="102"/>
      <c r="AB42" s="102"/>
      <c r="AC42" s="102"/>
      <c r="AD42" s="90"/>
      <c r="AE42" s="90"/>
      <c r="AF42" s="90"/>
      <c r="AG42" s="90"/>
      <c r="AH42" s="90"/>
      <c r="AI42" s="90"/>
      <c r="AJ42" s="99"/>
      <c r="AK42" s="99"/>
      <c r="AW42" s="48"/>
      <c r="AX42" s="48"/>
      <c r="AY42" s="48"/>
      <c r="AZ42" s="193"/>
    </row>
    <row r="43" spans="1:52" x14ac:dyDescent="0.25">
      <c r="A43" s="8" t="s">
        <v>1203</v>
      </c>
      <c r="B43" s="8" t="s">
        <v>1888</v>
      </c>
      <c r="C43" s="8" t="s">
        <v>1243</v>
      </c>
      <c r="D43" s="76">
        <v>96.882010899999997</v>
      </c>
      <c r="E43" s="76">
        <v>94.761788019999997</v>
      </c>
      <c r="F43" s="82">
        <f t="shared" si="2"/>
        <v>95.821899459999997</v>
      </c>
      <c r="G43" s="86">
        <f t="shared" si="0"/>
        <v>1.4992239760748716</v>
      </c>
      <c r="H43" s="76"/>
      <c r="I43" s="76"/>
      <c r="J43" s="76"/>
      <c r="K43" s="76"/>
      <c r="L43" s="76"/>
      <c r="M43" s="90">
        <v>100</v>
      </c>
      <c r="N43" s="96"/>
      <c r="O43" s="96"/>
      <c r="P43" s="90"/>
      <c r="Q43" s="90"/>
      <c r="R43" s="90"/>
      <c r="S43" s="90"/>
      <c r="T43" s="90"/>
      <c r="U43" s="90">
        <v>100</v>
      </c>
      <c r="V43" s="96"/>
      <c r="W43" s="96"/>
      <c r="X43" s="102"/>
      <c r="Y43" s="102"/>
      <c r="Z43" s="102"/>
      <c r="AA43" s="102"/>
      <c r="AB43" s="102"/>
      <c r="AC43" s="102"/>
      <c r="AD43" s="90"/>
      <c r="AE43" s="90"/>
      <c r="AF43" s="90"/>
      <c r="AG43" s="90"/>
      <c r="AH43" s="90"/>
      <c r="AI43" s="90"/>
      <c r="AJ43" s="99"/>
      <c r="AK43" s="99"/>
      <c r="AW43" s="48"/>
      <c r="AX43" s="48"/>
      <c r="AY43" s="48"/>
      <c r="AZ43" s="193"/>
    </row>
    <row r="44" spans="1:52" x14ac:dyDescent="0.25">
      <c r="A44" s="8" t="s">
        <v>1203</v>
      </c>
      <c r="B44" s="8" t="s">
        <v>1891</v>
      </c>
      <c r="C44" s="8" t="s">
        <v>1244</v>
      </c>
      <c r="D44" s="76">
        <v>90.069136029999996</v>
      </c>
      <c r="E44" s="76">
        <v>95.415543029999995</v>
      </c>
      <c r="F44" s="82">
        <f t="shared" si="2"/>
        <v>92.742339529999995</v>
      </c>
      <c r="G44" s="86">
        <f t="shared" si="0"/>
        <v>3.7804806446832253</v>
      </c>
      <c r="H44" s="76"/>
      <c r="I44" s="76"/>
      <c r="J44" s="76"/>
      <c r="K44" s="76"/>
      <c r="L44" s="76"/>
      <c r="M44" s="90">
        <v>100</v>
      </c>
      <c r="N44" s="96"/>
      <c r="O44" s="96"/>
      <c r="P44" s="90"/>
      <c r="Q44" s="90"/>
      <c r="R44" s="90"/>
      <c r="S44" s="90"/>
      <c r="T44" s="90"/>
      <c r="U44" s="90">
        <v>100</v>
      </c>
      <c r="V44" s="96"/>
      <c r="W44" s="96"/>
      <c r="X44" s="102"/>
      <c r="Y44" s="102"/>
      <c r="Z44" s="102"/>
      <c r="AA44" s="102"/>
      <c r="AB44" s="102"/>
      <c r="AC44" s="102"/>
      <c r="AD44" s="90"/>
      <c r="AE44" s="90"/>
      <c r="AF44" s="90"/>
      <c r="AG44" s="90"/>
      <c r="AH44" s="90"/>
      <c r="AI44" s="90"/>
      <c r="AJ44" s="99"/>
      <c r="AK44" s="99"/>
      <c r="AW44" s="48"/>
      <c r="AX44" s="48"/>
      <c r="AY44" s="48"/>
      <c r="AZ44" s="193"/>
    </row>
    <row r="45" spans="1:52" x14ac:dyDescent="0.25">
      <c r="A45" s="8" t="s">
        <v>1203</v>
      </c>
      <c r="B45" s="8" t="s">
        <v>1894</v>
      </c>
      <c r="C45" s="8" t="s">
        <v>1245</v>
      </c>
      <c r="D45" s="76">
        <v>75.069822810000005</v>
      </c>
      <c r="E45" s="76">
        <v>120.6504862</v>
      </c>
      <c r="F45" s="82">
        <f t="shared" si="2"/>
        <v>97.860154504999997</v>
      </c>
      <c r="G45" s="86">
        <f t="shared" si="0"/>
        <v>32.230396174050405</v>
      </c>
      <c r="H45" s="76"/>
      <c r="I45" s="76"/>
      <c r="J45" s="76"/>
      <c r="K45" s="76"/>
      <c r="L45" s="76"/>
      <c r="M45" s="90">
        <v>100</v>
      </c>
      <c r="N45" s="96"/>
      <c r="O45" s="96"/>
      <c r="P45" s="90"/>
      <c r="Q45" s="90"/>
      <c r="R45" s="90"/>
      <c r="S45" s="90"/>
      <c r="T45" s="90"/>
      <c r="U45" s="90">
        <v>100</v>
      </c>
      <c r="V45" s="96"/>
      <c r="W45" s="96"/>
      <c r="X45" s="102"/>
      <c r="Y45" s="102"/>
      <c r="Z45" s="102"/>
      <c r="AA45" s="102"/>
      <c r="AB45" s="102"/>
      <c r="AC45" s="102"/>
      <c r="AD45" s="90"/>
      <c r="AE45" s="90"/>
      <c r="AF45" s="90"/>
      <c r="AG45" s="90"/>
      <c r="AH45" s="90"/>
      <c r="AI45" s="90"/>
      <c r="AJ45" s="99"/>
      <c r="AK45" s="99"/>
      <c r="AW45" s="48"/>
      <c r="AX45" s="48"/>
      <c r="AY45" s="48"/>
      <c r="AZ45" s="193"/>
    </row>
    <row r="46" spans="1:52" x14ac:dyDescent="0.25">
      <c r="A46" s="8" t="s">
        <v>1203</v>
      </c>
      <c r="B46" s="8" t="s">
        <v>1897</v>
      </c>
      <c r="C46" s="8" t="s">
        <v>1246</v>
      </c>
      <c r="D46" s="76">
        <v>93.585458540000005</v>
      </c>
      <c r="E46" s="76">
        <v>103.3913541</v>
      </c>
      <c r="F46" s="82">
        <f t="shared" si="2"/>
        <v>98.488406319999996</v>
      </c>
      <c r="G46" s="86">
        <f t="shared" si="0"/>
        <v>6.9338152460830553</v>
      </c>
      <c r="H46" s="76"/>
      <c r="I46" s="76"/>
      <c r="J46" s="76"/>
      <c r="K46" s="76"/>
      <c r="L46" s="76"/>
      <c r="M46" s="90">
        <v>100</v>
      </c>
      <c r="N46" s="96"/>
      <c r="O46" s="96"/>
      <c r="P46" s="90"/>
      <c r="Q46" s="90"/>
      <c r="R46" s="90"/>
      <c r="S46" s="90"/>
      <c r="T46" s="90"/>
      <c r="U46" s="90">
        <v>100</v>
      </c>
      <c r="V46" s="96"/>
      <c r="W46" s="96"/>
      <c r="X46" s="102"/>
      <c r="Y46" s="102"/>
      <c r="Z46" s="102"/>
      <c r="AA46" s="102"/>
      <c r="AB46" s="102"/>
      <c r="AC46" s="102"/>
      <c r="AD46" s="90"/>
      <c r="AE46" s="90"/>
      <c r="AF46" s="90"/>
      <c r="AG46" s="90"/>
      <c r="AH46" s="90"/>
      <c r="AI46" s="90"/>
      <c r="AJ46" s="99"/>
      <c r="AK46" s="99"/>
      <c r="AW46" s="48"/>
      <c r="AX46" s="48"/>
      <c r="AY46" s="48"/>
      <c r="AZ46" s="193"/>
    </row>
    <row r="47" spans="1:52" x14ac:dyDescent="0.25">
      <c r="A47" s="8" t="s">
        <v>1203</v>
      </c>
      <c r="B47" s="8" t="s">
        <v>1900</v>
      </c>
      <c r="C47" s="8" t="s">
        <v>1247</v>
      </c>
      <c r="D47" s="76">
        <v>100.0137356</v>
      </c>
      <c r="E47" s="76">
        <v>115.2243197</v>
      </c>
      <c r="F47" s="82">
        <f t="shared" si="2"/>
        <v>107.61902764999999</v>
      </c>
      <c r="G47" s="86">
        <f t="shared" si="0"/>
        <v>10.755507162918272</v>
      </c>
      <c r="H47" s="76"/>
      <c r="I47" s="76"/>
      <c r="J47" s="76"/>
      <c r="K47" s="76"/>
      <c r="L47" s="76"/>
      <c r="M47" s="90">
        <v>100</v>
      </c>
      <c r="N47" s="96"/>
      <c r="O47" s="96"/>
      <c r="P47" s="90"/>
      <c r="Q47" s="90"/>
      <c r="R47" s="90"/>
      <c r="S47" s="90"/>
      <c r="T47" s="90"/>
      <c r="U47" s="90">
        <v>100</v>
      </c>
      <c r="V47" s="96"/>
      <c r="W47" s="96"/>
      <c r="X47" s="102"/>
      <c r="Y47" s="102"/>
      <c r="Z47" s="102"/>
      <c r="AA47" s="102"/>
      <c r="AB47" s="102"/>
      <c r="AC47" s="102"/>
      <c r="AD47" s="90"/>
      <c r="AE47" s="90"/>
      <c r="AF47" s="90"/>
      <c r="AG47" s="90"/>
      <c r="AH47" s="90"/>
      <c r="AI47" s="90"/>
      <c r="AJ47" s="99"/>
      <c r="AK47" s="99"/>
      <c r="AW47" s="48"/>
      <c r="AX47" s="48"/>
      <c r="AY47" s="48"/>
      <c r="AZ47" s="193"/>
    </row>
    <row r="48" spans="1:52" x14ac:dyDescent="0.25">
      <c r="A48" s="8" t="s">
        <v>1203</v>
      </c>
      <c r="B48" s="8" t="s">
        <v>1903</v>
      </c>
      <c r="C48" s="8" t="s">
        <v>1248</v>
      </c>
      <c r="D48" s="76">
        <v>75.289592970000001</v>
      </c>
      <c r="E48" s="76">
        <v>93.911906509999994</v>
      </c>
      <c r="F48" s="82">
        <f t="shared" si="2"/>
        <v>84.600749739999998</v>
      </c>
      <c r="G48" s="86">
        <f t="shared" si="0"/>
        <v>13.167964185516061</v>
      </c>
      <c r="H48" s="76"/>
      <c r="I48" s="76"/>
      <c r="J48" s="76"/>
      <c r="K48" s="76"/>
      <c r="L48" s="76"/>
      <c r="M48" s="90">
        <v>100</v>
      </c>
      <c r="N48" s="96"/>
      <c r="O48" s="96"/>
      <c r="P48" s="90"/>
      <c r="Q48" s="90"/>
      <c r="R48" s="90"/>
      <c r="S48" s="90"/>
      <c r="T48" s="90"/>
      <c r="U48" s="90">
        <v>100</v>
      </c>
      <c r="V48" s="96"/>
      <c r="W48" s="96"/>
      <c r="X48" s="102"/>
      <c r="Y48" s="102"/>
      <c r="Z48" s="102"/>
      <c r="AA48" s="102"/>
      <c r="AB48" s="102"/>
      <c r="AC48" s="102"/>
      <c r="AD48" s="90"/>
      <c r="AE48" s="90"/>
      <c r="AF48" s="90"/>
      <c r="AG48" s="90"/>
      <c r="AH48" s="90"/>
      <c r="AI48" s="90"/>
      <c r="AJ48" s="99"/>
      <c r="AK48" s="99"/>
      <c r="AW48" s="48"/>
      <c r="AX48" s="48"/>
      <c r="AY48" s="48"/>
      <c r="AZ48" s="193"/>
    </row>
    <row r="49" spans="1:52" x14ac:dyDescent="0.25">
      <c r="A49" s="8" t="s">
        <v>1203</v>
      </c>
      <c r="B49" s="8" t="s">
        <v>1906</v>
      </c>
      <c r="C49" s="8" t="s">
        <v>1249</v>
      </c>
      <c r="D49" s="76">
        <v>91.387756969999998</v>
      </c>
      <c r="E49" s="76">
        <v>59.328266730000003</v>
      </c>
      <c r="F49" s="82">
        <f t="shared" si="2"/>
        <v>75.358011849999997</v>
      </c>
      <c r="G49" s="86">
        <f t="shared" si="0"/>
        <v>22.669482950087975</v>
      </c>
      <c r="H49" s="76"/>
      <c r="I49" s="76"/>
      <c r="J49" s="76"/>
      <c r="K49" s="76"/>
      <c r="L49" s="76"/>
      <c r="M49" s="90">
        <v>100</v>
      </c>
      <c r="N49" s="96"/>
      <c r="O49" s="96"/>
      <c r="P49" s="90"/>
      <c r="Q49" s="90"/>
      <c r="R49" s="90"/>
      <c r="S49" s="90"/>
      <c r="T49" s="90"/>
      <c r="U49" s="90">
        <v>100</v>
      </c>
      <c r="V49" s="96"/>
      <c r="W49" s="96"/>
      <c r="X49" s="102"/>
      <c r="Y49" s="102"/>
      <c r="Z49" s="102"/>
      <c r="AA49" s="102"/>
      <c r="AB49" s="102"/>
      <c r="AC49" s="102"/>
      <c r="AD49" s="90"/>
      <c r="AE49" s="90"/>
      <c r="AF49" s="90"/>
      <c r="AG49" s="90"/>
      <c r="AH49" s="90"/>
      <c r="AI49" s="90"/>
      <c r="AJ49" s="99"/>
      <c r="AK49" s="99"/>
      <c r="AW49" s="48"/>
      <c r="AX49" s="48"/>
      <c r="AY49" s="48"/>
      <c r="AZ49" s="193"/>
    </row>
    <row r="50" spans="1:52" x14ac:dyDescent="0.25">
      <c r="A50" s="8" t="s">
        <v>1203</v>
      </c>
      <c r="B50" s="8" t="s">
        <v>1908</v>
      </c>
      <c r="C50" s="8" t="s">
        <v>1250</v>
      </c>
      <c r="D50" s="76">
        <v>78.421317709999997</v>
      </c>
      <c r="E50" s="76">
        <v>96.723053039999996</v>
      </c>
      <c r="F50" s="82">
        <f t="shared" si="2"/>
        <v>87.572185375000004</v>
      </c>
      <c r="G50" s="86">
        <f t="shared" si="0"/>
        <v>12.94128115932431</v>
      </c>
      <c r="H50" s="76"/>
      <c r="I50" s="76"/>
      <c r="J50" s="76"/>
      <c r="K50" s="76"/>
      <c r="L50" s="76"/>
      <c r="M50" s="90">
        <v>100</v>
      </c>
      <c r="N50" s="96"/>
      <c r="O50" s="96"/>
      <c r="P50" s="90"/>
      <c r="Q50" s="90"/>
      <c r="R50" s="90"/>
      <c r="S50" s="90"/>
      <c r="T50" s="90"/>
      <c r="U50" s="90">
        <v>100</v>
      </c>
      <c r="V50" s="96"/>
      <c r="W50" s="96"/>
      <c r="X50" s="102"/>
      <c r="Y50" s="102"/>
      <c r="Z50" s="102"/>
      <c r="AA50" s="102"/>
      <c r="AB50" s="102"/>
      <c r="AC50" s="102"/>
      <c r="AD50" s="90"/>
      <c r="AE50" s="90"/>
      <c r="AF50" s="90"/>
      <c r="AG50" s="90"/>
      <c r="AH50" s="90"/>
      <c r="AI50" s="90"/>
      <c r="AJ50" s="99"/>
      <c r="AK50" s="99"/>
      <c r="AW50" s="48"/>
      <c r="AX50" s="48"/>
      <c r="AY50" s="48"/>
      <c r="AZ50" s="193"/>
    </row>
    <row r="51" spans="1:52" x14ac:dyDescent="0.25">
      <c r="A51" s="8" t="s">
        <v>1203</v>
      </c>
      <c r="B51" s="8" t="s">
        <v>1911</v>
      </c>
      <c r="C51" s="8" t="s">
        <v>1251</v>
      </c>
      <c r="D51" s="76">
        <v>3.9741770070000002</v>
      </c>
      <c r="E51" s="76">
        <v>-2.2554547679999999</v>
      </c>
      <c r="F51" s="82">
        <f t="shared" si="2"/>
        <v>0.85936111950000016</v>
      </c>
      <c r="G51" s="86">
        <f t="shared" si="0"/>
        <v>4.4050148723976887</v>
      </c>
      <c r="H51" s="57">
        <v>-2.2922636103151839</v>
      </c>
      <c r="I51" s="53">
        <v>125.87941230262759</v>
      </c>
      <c r="J51" s="53">
        <v>133.41461927696156</v>
      </c>
      <c r="K51" s="53">
        <v>109.49216606718284</v>
      </c>
      <c r="L51" s="53">
        <v>134.80460891300373</v>
      </c>
      <c r="M51" s="90">
        <v>100</v>
      </c>
      <c r="N51" s="96">
        <v>12.3</v>
      </c>
      <c r="O51" s="96">
        <v>19.3</v>
      </c>
      <c r="P51" s="53">
        <v>53.805039450241779</v>
      </c>
      <c r="Q51" s="53">
        <v>114.73657419190633</v>
      </c>
      <c r="R51" s="53">
        <v>110.86790531941971</v>
      </c>
      <c r="S51" s="53">
        <v>95.342326291677253</v>
      </c>
      <c r="T51" s="53">
        <v>96.513107660982428</v>
      </c>
      <c r="U51" s="90">
        <v>100</v>
      </c>
      <c r="V51" s="96">
        <v>28.4</v>
      </c>
      <c r="W51" s="96">
        <v>82.4</v>
      </c>
      <c r="X51" s="102">
        <f t="shared" si="3"/>
        <v>25.756387919963299</v>
      </c>
      <c r="Y51" s="102">
        <f t="shared" si="4"/>
        <v>120.30799324726695</v>
      </c>
      <c r="Z51" s="102">
        <f t="shared" si="5"/>
        <v>122.14126229819064</v>
      </c>
      <c r="AA51" s="102">
        <f t="shared" si="6"/>
        <v>102.41724617943004</v>
      </c>
      <c r="AB51" s="102">
        <f t="shared" si="7"/>
        <v>115.65885828699308</v>
      </c>
      <c r="AC51" s="102"/>
      <c r="AD51" s="90">
        <f>STDEV(H51,P51)</f>
        <v>39.666783400396696</v>
      </c>
      <c r="AE51" s="90">
        <f>STDEV(I51,Q51)</f>
        <v>7.8791763897548988</v>
      </c>
      <c r="AF51" s="90">
        <f t="shared" ref="AF51" si="26">STDEV(J51,R51)</f>
        <v>15.942934332851225</v>
      </c>
      <c r="AG51" s="90">
        <f t="shared" ref="AG51" si="27">STDEV(K51,S51)</f>
        <v>10.005447657963133</v>
      </c>
      <c r="AH51" s="90">
        <f t="shared" ref="AH51" si="28">STDEV(L51,T51)</f>
        <v>27.076180197117473</v>
      </c>
      <c r="AI51" s="90">
        <f>STDEV(M51,U51)</f>
        <v>0</v>
      </c>
      <c r="AJ51" s="99">
        <f>AVERAGE(AD51:AI51)</f>
        <v>16.761753663013906</v>
      </c>
      <c r="AK51" s="99">
        <f>MEDIAN(AD51:AI51)</f>
        <v>12.974190995407179</v>
      </c>
      <c r="AL51" s="109">
        <v>20.350000000000001</v>
      </c>
      <c r="AM51" s="109">
        <v>50.85</v>
      </c>
      <c r="AW51" s="48"/>
      <c r="AX51" s="48"/>
      <c r="AY51" s="48"/>
      <c r="AZ51" s="193"/>
    </row>
    <row r="52" spans="1:52" x14ac:dyDescent="0.25">
      <c r="A52" s="8" t="s">
        <v>1203</v>
      </c>
      <c r="B52" s="8" t="s">
        <v>1914</v>
      </c>
      <c r="C52" s="8" t="s">
        <v>1252</v>
      </c>
      <c r="D52" s="76">
        <v>91.662469669999993</v>
      </c>
      <c r="E52" s="76">
        <v>116.3357032</v>
      </c>
      <c r="F52" s="82">
        <f t="shared" si="2"/>
        <v>103.999086435</v>
      </c>
      <c r="G52" s="86">
        <f t="shared" si="0"/>
        <v>17.446610742862347</v>
      </c>
      <c r="H52" s="76"/>
      <c r="I52" s="76"/>
      <c r="J52" s="76"/>
      <c r="K52" s="76"/>
      <c r="L52" s="76"/>
      <c r="M52" s="90">
        <v>100</v>
      </c>
      <c r="N52" s="96"/>
      <c r="O52" s="96"/>
      <c r="P52" s="90"/>
      <c r="Q52" s="90"/>
      <c r="R52" s="90"/>
      <c r="S52" s="90"/>
      <c r="T52" s="90"/>
      <c r="U52" s="90">
        <v>100</v>
      </c>
      <c r="V52" s="96"/>
      <c r="W52" s="96"/>
      <c r="X52" s="102"/>
      <c r="Y52" s="102"/>
      <c r="Z52" s="102"/>
      <c r="AA52" s="102"/>
      <c r="AB52" s="102"/>
      <c r="AC52" s="102"/>
      <c r="AD52" s="90"/>
      <c r="AE52" s="90"/>
      <c r="AF52" s="90"/>
      <c r="AG52" s="90"/>
      <c r="AH52" s="90"/>
      <c r="AI52" s="90"/>
      <c r="AJ52" s="99"/>
      <c r="AK52" s="99"/>
      <c r="AW52" s="48"/>
      <c r="AX52" s="48"/>
      <c r="AY52" s="48"/>
      <c r="AZ52" s="193"/>
    </row>
    <row r="53" spans="1:52" x14ac:dyDescent="0.25">
      <c r="A53" s="8" t="s">
        <v>1203</v>
      </c>
      <c r="B53" s="8" t="s">
        <v>1917</v>
      </c>
      <c r="C53" s="8" t="s">
        <v>1253</v>
      </c>
      <c r="D53" s="76">
        <v>95.893045189999995</v>
      </c>
      <c r="E53" s="76">
        <v>109.6020266</v>
      </c>
      <c r="F53" s="82">
        <f t="shared" si="2"/>
        <v>102.747535895</v>
      </c>
      <c r="G53" s="86">
        <f t="shared" si="0"/>
        <v>9.6937137181713222</v>
      </c>
      <c r="H53" s="76"/>
      <c r="I53" s="76"/>
      <c r="J53" s="76"/>
      <c r="K53" s="76"/>
      <c r="L53" s="76"/>
      <c r="M53" s="90">
        <v>100</v>
      </c>
      <c r="N53" s="96"/>
      <c r="O53" s="96"/>
      <c r="P53" s="90"/>
      <c r="Q53" s="90"/>
      <c r="R53" s="90"/>
      <c r="S53" s="90"/>
      <c r="T53" s="90"/>
      <c r="U53" s="90">
        <v>100</v>
      </c>
      <c r="V53" s="96"/>
      <c r="W53" s="96"/>
      <c r="X53" s="102"/>
      <c r="Y53" s="102"/>
      <c r="Z53" s="102"/>
      <c r="AA53" s="102"/>
      <c r="AB53" s="102"/>
      <c r="AC53" s="102"/>
      <c r="AD53" s="90"/>
      <c r="AE53" s="90"/>
      <c r="AF53" s="90"/>
      <c r="AG53" s="90"/>
      <c r="AH53" s="90"/>
      <c r="AI53" s="90"/>
      <c r="AJ53" s="99"/>
      <c r="AK53" s="99"/>
      <c r="AW53" s="48"/>
      <c r="AX53" s="48"/>
      <c r="AY53" s="48"/>
      <c r="AZ53" s="193"/>
    </row>
    <row r="54" spans="1:52" x14ac:dyDescent="0.25">
      <c r="A54" s="8" t="s">
        <v>1203</v>
      </c>
      <c r="B54" s="8" t="s">
        <v>1920</v>
      </c>
      <c r="C54" s="8" t="s">
        <v>1254</v>
      </c>
      <c r="D54" s="76">
        <v>2.0511881320000001</v>
      </c>
      <c r="E54" s="76">
        <v>0.947944758</v>
      </c>
      <c r="F54" s="82">
        <f t="shared" si="2"/>
        <v>1.4995664450000001</v>
      </c>
      <c r="G54" s="86">
        <f t="shared" si="0"/>
        <v>0.78011087105452581</v>
      </c>
      <c r="H54" s="53">
        <v>100.5669694568067</v>
      </c>
      <c r="I54" s="61">
        <v>105.10272511126013</v>
      </c>
      <c r="J54" s="53">
        <v>146.14399804913739</v>
      </c>
      <c r="K54" s="54">
        <v>114.68633786502471</v>
      </c>
      <c r="L54" s="53">
        <v>126.53782844601598</v>
      </c>
      <c r="M54" s="90">
        <v>100</v>
      </c>
      <c r="N54" s="96">
        <v>64.3</v>
      </c>
      <c r="O54" s="96">
        <v>94</v>
      </c>
      <c r="P54" s="53">
        <v>87.80860269788748</v>
      </c>
      <c r="Q54" s="61">
        <v>95.902265207431896</v>
      </c>
      <c r="R54" s="53">
        <v>113.6675998981929</v>
      </c>
      <c r="S54" s="54">
        <v>101.85797912954951</v>
      </c>
      <c r="T54" s="53">
        <v>83.634512598625591</v>
      </c>
      <c r="U54" s="90">
        <v>100</v>
      </c>
      <c r="V54" s="96">
        <v>58.4</v>
      </c>
      <c r="W54" s="96">
        <v>92.3</v>
      </c>
      <c r="X54" s="102">
        <f t="shared" si="3"/>
        <v>94.187786077347084</v>
      </c>
      <c r="Y54" s="102">
        <f t="shared" si="4"/>
        <v>100.50249515934601</v>
      </c>
      <c r="Z54" s="102">
        <f t="shared" si="5"/>
        <v>129.90579897366516</v>
      </c>
      <c r="AA54" s="102">
        <f t="shared" si="6"/>
        <v>108.27215849728711</v>
      </c>
      <c r="AB54" s="102">
        <f t="shared" si="7"/>
        <v>105.08617052232078</v>
      </c>
      <c r="AC54" s="102"/>
      <c r="AD54" s="90">
        <f>STDEV(H54,P54)</f>
        <v>9.0215276520968164</v>
      </c>
      <c r="AE54" s="90">
        <f>STDEV(I54,Q54)</f>
        <v>6.505707588031874</v>
      </c>
      <c r="AF54" s="90">
        <f t="shared" ref="AF54" si="29">STDEV(J54,R54)</f>
        <v>22.964281361046908</v>
      </c>
      <c r="AG54" s="90">
        <f t="shared" ref="AG54" si="30">STDEV(K54,S54)</f>
        <v>9.0710194533482014</v>
      </c>
      <c r="AH54" s="90">
        <f t="shared" ref="AH54" si="31">STDEV(L54,T54)</f>
        <v>30.337225571078001</v>
      </c>
      <c r="AI54" s="90">
        <f>STDEV(M54,U54)</f>
        <v>0</v>
      </c>
      <c r="AJ54" s="99">
        <f>AVERAGE(AD54:AI54)</f>
        <v>12.983293604266967</v>
      </c>
      <c r="AK54" s="99">
        <f>MEDIAN(AD54:AI54)</f>
        <v>9.0462735527225089</v>
      </c>
      <c r="AL54" s="109">
        <v>61.35</v>
      </c>
      <c r="AM54" s="109">
        <v>93.15</v>
      </c>
      <c r="AW54" s="48"/>
      <c r="AX54" s="48"/>
      <c r="AY54" s="48"/>
      <c r="AZ54" s="193"/>
    </row>
    <row r="55" spans="1:52" x14ac:dyDescent="0.25">
      <c r="A55" s="8" t="s">
        <v>1203</v>
      </c>
      <c r="B55" s="8" t="s">
        <v>1922</v>
      </c>
      <c r="C55" s="8" t="s">
        <v>1255</v>
      </c>
      <c r="D55" s="76">
        <v>93.255803310000005</v>
      </c>
      <c r="E55" s="76">
        <v>100.9070851</v>
      </c>
      <c r="F55" s="82">
        <f t="shared" si="2"/>
        <v>97.081444204999997</v>
      </c>
      <c r="G55" s="86">
        <f t="shared" si="0"/>
        <v>5.4102732384781449</v>
      </c>
      <c r="H55" s="76"/>
      <c r="I55" s="76"/>
      <c r="J55" s="76"/>
      <c r="K55" s="76"/>
      <c r="L55" s="76"/>
      <c r="M55" s="90">
        <v>100</v>
      </c>
      <c r="N55" s="96"/>
      <c r="O55" s="96"/>
      <c r="P55" s="90"/>
      <c r="Q55" s="90"/>
      <c r="R55" s="90"/>
      <c r="S55" s="90"/>
      <c r="T55" s="90"/>
      <c r="U55" s="90">
        <v>100</v>
      </c>
      <c r="V55" s="96"/>
      <c r="W55" s="96"/>
      <c r="X55" s="102"/>
      <c r="Y55" s="102"/>
      <c r="Z55" s="102"/>
      <c r="AA55" s="102"/>
      <c r="AB55" s="102"/>
      <c r="AC55" s="102"/>
      <c r="AD55" s="90"/>
      <c r="AE55" s="90"/>
      <c r="AF55" s="90"/>
      <c r="AG55" s="90"/>
      <c r="AH55" s="90"/>
      <c r="AI55" s="90"/>
      <c r="AJ55" s="99"/>
      <c r="AK55" s="99"/>
      <c r="AW55" s="48"/>
      <c r="AX55" s="48"/>
      <c r="AY55" s="48"/>
      <c r="AZ55" s="193"/>
    </row>
    <row r="56" spans="1:52" x14ac:dyDescent="0.25">
      <c r="A56" s="8" t="s">
        <v>1203</v>
      </c>
      <c r="B56" s="8" t="s">
        <v>1925</v>
      </c>
      <c r="C56" s="8" t="s">
        <v>1256</v>
      </c>
      <c r="D56" s="76">
        <v>1.556705279</v>
      </c>
      <c r="E56" s="76">
        <v>3.2687750000000002E-2</v>
      </c>
      <c r="F56" s="82">
        <f t="shared" si="2"/>
        <v>0.79469651450000001</v>
      </c>
      <c r="G56" s="86">
        <f t="shared" si="0"/>
        <v>1.0776431294030657</v>
      </c>
      <c r="H56" s="57">
        <v>2.243492044138268</v>
      </c>
      <c r="I56" s="61">
        <v>79.936596963970004</v>
      </c>
      <c r="J56" s="53">
        <v>135.68249710418826</v>
      </c>
      <c r="K56" s="54">
        <v>128.73254892397733</v>
      </c>
      <c r="L56" s="53">
        <v>155.50813875510579</v>
      </c>
      <c r="M56" s="90">
        <v>100</v>
      </c>
      <c r="N56" s="96">
        <v>9.6999999999999993</v>
      </c>
      <c r="O56" s="96">
        <v>18.899999999999999</v>
      </c>
      <c r="P56" s="57">
        <v>3.7668617968948825</v>
      </c>
      <c r="Q56" s="61">
        <v>107.1010435225248</v>
      </c>
      <c r="R56" s="53">
        <v>95.85136166963602</v>
      </c>
      <c r="S56" s="54">
        <v>73.810129804021358</v>
      </c>
      <c r="T56" s="53">
        <v>65.869177907864582</v>
      </c>
      <c r="U56" s="90">
        <v>100</v>
      </c>
      <c r="V56" s="96">
        <v>11.9</v>
      </c>
      <c r="W56" s="96">
        <v>21.1</v>
      </c>
      <c r="X56" s="102">
        <f t="shared" si="3"/>
        <v>3.0051769205165755</v>
      </c>
      <c r="Y56" s="102">
        <f t="shared" si="4"/>
        <v>93.518820243247404</v>
      </c>
      <c r="Z56" s="102">
        <f t="shared" si="5"/>
        <v>115.76692938691214</v>
      </c>
      <c r="AA56" s="102">
        <f t="shared" si="6"/>
        <v>101.27133936399935</v>
      </c>
      <c r="AB56" s="102">
        <f t="shared" si="7"/>
        <v>110.68865833148519</v>
      </c>
      <c r="AC56" s="102"/>
      <c r="AD56" s="90">
        <f>STDEV(H56,P56)</f>
        <v>1.0771850824286748</v>
      </c>
      <c r="AE56" s="90">
        <f>STDEV(I56,Q56)</f>
        <v>19.208164368733698</v>
      </c>
      <c r="AF56" s="90">
        <f t="shared" ref="AF56:AF57" si="32">STDEV(J56,R56)</f>
        <v>28.164865968131718</v>
      </c>
      <c r="AG56" s="90">
        <f t="shared" ref="AG56:AG57" si="33">STDEV(K56,S56)</f>
        <v>38.836014998890548</v>
      </c>
      <c r="AH56" s="90">
        <f t="shared" ref="AH56:AH57" si="34">STDEV(L56,T56)</f>
        <v>63.384317073599689</v>
      </c>
      <c r="AI56" s="90">
        <f>STDEV(M56,U56)</f>
        <v>0</v>
      </c>
      <c r="AJ56" s="99">
        <f>AVERAGE(AD56:AI56)</f>
        <v>25.111757915297385</v>
      </c>
      <c r="AK56" s="99">
        <f>MEDIAN(AD56:AI56)</f>
        <v>23.686515168432706</v>
      </c>
      <c r="AL56" s="109">
        <v>10.8</v>
      </c>
      <c r="AM56" s="109">
        <v>20</v>
      </c>
      <c r="AW56" s="48"/>
      <c r="AX56" s="48"/>
      <c r="AY56" s="48"/>
      <c r="AZ56" s="193"/>
    </row>
    <row r="57" spans="1:52" x14ac:dyDescent="0.25">
      <c r="A57" s="8" t="s">
        <v>1203</v>
      </c>
      <c r="B57" s="8" t="s">
        <v>1928</v>
      </c>
      <c r="C57" s="8" t="s">
        <v>1257</v>
      </c>
      <c r="D57" s="76">
        <v>1.2819925830000001</v>
      </c>
      <c r="E57" s="76">
        <v>-1.013320258</v>
      </c>
      <c r="F57" s="82">
        <f t="shared" si="2"/>
        <v>0.13433616250000002</v>
      </c>
      <c r="G57" s="86">
        <f t="shared" si="0"/>
        <v>1.6230312748156599</v>
      </c>
      <c r="H57" s="57">
        <v>0.48771566176919173</v>
      </c>
      <c r="I57" s="61">
        <v>121.4168139974395</v>
      </c>
      <c r="J57" s="53">
        <v>102.83484728403343</v>
      </c>
      <c r="K57" s="54">
        <v>133.85356337255382</v>
      </c>
      <c r="L57" s="53">
        <v>150.09449490946781</v>
      </c>
      <c r="M57" s="90">
        <v>100</v>
      </c>
      <c r="N57" s="96">
        <v>12.4</v>
      </c>
      <c r="O57" s="96">
        <v>20.2</v>
      </c>
      <c r="P57" s="57">
        <v>-0.20361415118350881</v>
      </c>
      <c r="Q57" s="61">
        <v>77.322473911936868</v>
      </c>
      <c r="R57" s="53">
        <v>89.590226520743173</v>
      </c>
      <c r="S57" s="54">
        <v>107.71188597607532</v>
      </c>
      <c r="T57" s="53">
        <v>114.78747772970222</v>
      </c>
      <c r="U57" s="90">
        <v>100</v>
      </c>
      <c r="V57" s="96">
        <v>9.8000000000000007</v>
      </c>
      <c r="W57" s="96">
        <v>18.100000000000001</v>
      </c>
      <c r="X57" s="102">
        <f t="shared" si="3"/>
        <v>0.14205075529284145</v>
      </c>
      <c r="Y57" s="102">
        <f t="shared" si="4"/>
        <v>99.369643954688186</v>
      </c>
      <c r="Z57" s="102">
        <f t="shared" si="5"/>
        <v>96.212536902388308</v>
      </c>
      <c r="AA57" s="102">
        <f t="shared" si="6"/>
        <v>120.78272467431458</v>
      </c>
      <c r="AB57" s="102">
        <f t="shared" si="7"/>
        <v>132.44098631958502</v>
      </c>
      <c r="AC57" s="102"/>
      <c r="AD57" s="90">
        <f>STDEV(H57,P57)</f>
        <v>0.48884399877528206</v>
      </c>
      <c r="AE57" s="90">
        <f>STDEV(I57,Q57)</f>
        <v>31.179406886404735</v>
      </c>
      <c r="AF57" s="90">
        <f t="shared" si="32"/>
        <v>9.3653611559666885</v>
      </c>
      <c r="AG57" s="90">
        <f t="shared" si="33"/>
        <v>18.484957358640894</v>
      </c>
      <c r="AH57" s="90">
        <f t="shared" si="34"/>
        <v>24.965831271282063</v>
      </c>
      <c r="AI57" s="90">
        <f>STDEV(M57,U57)</f>
        <v>0</v>
      </c>
      <c r="AJ57" s="99">
        <f>AVERAGE(AD57:AI57)</f>
        <v>14.080733445178277</v>
      </c>
      <c r="AK57" s="99">
        <f>MEDIAN(AD57:AI57)</f>
        <v>13.925159257303791</v>
      </c>
      <c r="AL57" s="109">
        <v>11.1</v>
      </c>
      <c r="AM57" s="109">
        <v>19.149999999999999</v>
      </c>
      <c r="AW57" s="48"/>
      <c r="AX57" s="48"/>
      <c r="AY57" s="48"/>
      <c r="AZ57" s="193"/>
    </row>
    <row r="58" spans="1:52" x14ac:dyDescent="0.25">
      <c r="A58" s="8" t="s">
        <v>1203</v>
      </c>
      <c r="B58" s="8" t="s">
        <v>1931</v>
      </c>
      <c r="C58" s="8" t="s">
        <v>1258</v>
      </c>
      <c r="D58" s="76">
        <v>76.553271370000004</v>
      </c>
      <c r="E58" s="76">
        <v>92.996649509999997</v>
      </c>
      <c r="F58" s="82">
        <f t="shared" si="2"/>
        <v>84.774960440000001</v>
      </c>
      <c r="G58" s="86">
        <f t="shared" si="0"/>
        <v>11.627224188408634</v>
      </c>
      <c r="H58" s="76"/>
      <c r="I58" s="76"/>
      <c r="J58" s="76"/>
      <c r="K58" s="76"/>
      <c r="L58" s="76"/>
      <c r="M58" s="90">
        <v>100</v>
      </c>
      <c r="N58" s="96"/>
      <c r="O58" s="96"/>
      <c r="P58" s="90"/>
      <c r="Q58" s="90"/>
      <c r="R58" s="90"/>
      <c r="S58" s="90"/>
      <c r="T58" s="90"/>
      <c r="U58" s="90">
        <v>100</v>
      </c>
      <c r="V58" s="96"/>
      <c r="W58" s="96"/>
      <c r="X58" s="102"/>
      <c r="Y58" s="102"/>
      <c r="Z58" s="102"/>
      <c r="AA58" s="102"/>
      <c r="AB58" s="102"/>
      <c r="AC58" s="102"/>
      <c r="AD58" s="90"/>
      <c r="AE58" s="90"/>
      <c r="AF58" s="90"/>
      <c r="AG58" s="90"/>
      <c r="AH58" s="90"/>
      <c r="AI58" s="90"/>
      <c r="AJ58" s="99"/>
      <c r="AK58" s="99"/>
      <c r="AW58" s="48"/>
      <c r="AX58" s="48"/>
      <c r="AY58" s="48"/>
      <c r="AZ58" s="193"/>
    </row>
    <row r="59" spans="1:52" x14ac:dyDescent="0.25">
      <c r="A59" s="8" t="s">
        <v>1203</v>
      </c>
      <c r="B59" s="8" t="s">
        <v>1934</v>
      </c>
      <c r="C59" s="8" t="s">
        <v>1259</v>
      </c>
      <c r="D59" s="76">
        <v>95.28867726</v>
      </c>
      <c r="E59" s="76">
        <v>119.0814742</v>
      </c>
      <c r="F59" s="82">
        <f t="shared" si="2"/>
        <v>107.18507572999999</v>
      </c>
      <c r="G59" s="86">
        <f t="shared" si="0"/>
        <v>16.824048059668613</v>
      </c>
      <c r="H59" s="76"/>
      <c r="I59" s="76"/>
      <c r="J59" s="76"/>
      <c r="K59" s="76"/>
      <c r="L59" s="76"/>
      <c r="M59" s="90">
        <v>100</v>
      </c>
      <c r="N59" s="96"/>
      <c r="O59" s="96"/>
      <c r="P59" s="90"/>
      <c r="Q59" s="90"/>
      <c r="R59" s="90"/>
      <c r="S59" s="90"/>
      <c r="T59" s="90"/>
      <c r="U59" s="90">
        <v>100</v>
      </c>
      <c r="V59" s="96"/>
      <c r="W59" s="96"/>
      <c r="X59" s="102"/>
      <c r="Y59" s="102"/>
      <c r="Z59" s="102"/>
      <c r="AA59" s="102"/>
      <c r="AB59" s="102"/>
      <c r="AC59" s="102"/>
      <c r="AD59" s="90"/>
      <c r="AE59" s="90"/>
      <c r="AF59" s="90"/>
      <c r="AG59" s="90"/>
      <c r="AH59" s="90"/>
      <c r="AI59" s="90"/>
      <c r="AJ59" s="99"/>
      <c r="AK59" s="99"/>
      <c r="AW59" s="48"/>
      <c r="AX59" s="48"/>
      <c r="AY59" s="48"/>
      <c r="AZ59" s="193"/>
    </row>
    <row r="60" spans="1:52" x14ac:dyDescent="0.25">
      <c r="A60" s="8" t="s">
        <v>1203</v>
      </c>
      <c r="B60" s="8" t="s">
        <v>1937</v>
      </c>
      <c r="C60" s="8" t="s">
        <v>1260</v>
      </c>
      <c r="D60" s="76">
        <v>33.97280344</v>
      </c>
      <c r="E60" s="76">
        <v>38.14660456</v>
      </c>
      <c r="F60" s="82">
        <f t="shared" si="2"/>
        <v>36.059703999999996</v>
      </c>
      <c r="G60" s="86">
        <f t="shared" si="0"/>
        <v>2.9513230752760071</v>
      </c>
      <c r="H60" s="76"/>
      <c r="I60" s="76"/>
      <c r="J60" s="76"/>
      <c r="K60" s="76"/>
      <c r="L60" s="76"/>
      <c r="M60" s="90">
        <v>100</v>
      </c>
      <c r="N60" s="96"/>
      <c r="O60" s="96"/>
      <c r="P60" s="90"/>
      <c r="Q60" s="90"/>
      <c r="R60" s="90"/>
      <c r="S60" s="90"/>
      <c r="T60" s="90"/>
      <c r="U60" s="90">
        <v>100</v>
      </c>
      <c r="V60" s="96"/>
      <c r="W60" s="96"/>
      <c r="X60" s="102"/>
      <c r="Y60" s="102"/>
      <c r="Z60" s="102"/>
      <c r="AA60" s="102"/>
      <c r="AB60" s="102"/>
      <c r="AC60" s="102"/>
      <c r="AD60" s="90"/>
      <c r="AE60" s="90"/>
      <c r="AF60" s="90"/>
      <c r="AG60" s="90"/>
      <c r="AH60" s="90"/>
      <c r="AI60" s="90"/>
      <c r="AJ60" s="99"/>
      <c r="AK60" s="99"/>
      <c r="AW60" s="48"/>
      <c r="AX60" s="48"/>
      <c r="AY60" s="48"/>
      <c r="AZ60" s="193"/>
    </row>
    <row r="61" spans="1:52" x14ac:dyDescent="0.25">
      <c r="A61" s="8" t="s">
        <v>1203</v>
      </c>
      <c r="B61" s="8" t="s">
        <v>1940</v>
      </c>
      <c r="C61" s="8" t="s">
        <v>1261</v>
      </c>
      <c r="D61" s="76">
        <v>100.6181036</v>
      </c>
      <c r="E61" s="76">
        <v>71.291983329999994</v>
      </c>
      <c r="F61" s="82">
        <f t="shared" si="2"/>
        <v>85.955043464999989</v>
      </c>
      <c r="G61" s="86">
        <f t="shared" si="0"/>
        <v>20.736698508809315</v>
      </c>
      <c r="H61" s="76"/>
      <c r="I61" s="76"/>
      <c r="J61" s="76"/>
      <c r="K61" s="76"/>
      <c r="L61" s="76"/>
      <c r="M61" s="90">
        <v>100</v>
      </c>
      <c r="N61" s="96"/>
      <c r="O61" s="96"/>
      <c r="P61" s="90"/>
      <c r="Q61" s="90"/>
      <c r="R61" s="90"/>
      <c r="S61" s="90"/>
      <c r="T61" s="90"/>
      <c r="U61" s="90">
        <v>100</v>
      </c>
      <c r="V61" s="96"/>
      <c r="W61" s="96"/>
      <c r="X61" s="102"/>
      <c r="Y61" s="102"/>
      <c r="Z61" s="102"/>
      <c r="AA61" s="102"/>
      <c r="AB61" s="102"/>
      <c r="AC61" s="102"/>
      <c r="AD61" s="90"/>
      <c r="AE61" s="90"/>
      <c r="AF61" s="90"/>
      <c r="AG61" s="90"/>
      <c r="AH61" s="90"/>
      <c r="AI61" s="90"/>
      <c r="AJ61" s="99"/>
      <c r="AK61" s="99"/>
      <c r="AW61" s="48"/>
      <c r="AX61" s="48"/>
      <c r="AY61" s="48"/>
      <c r="AZ61" s="193"/>
    </row>
    <row r="62" spans="1:52" x14ac:dyDescent="0.25">
      <c r="A62" s="8" t="s">
        <v>1203</v>
      </c>
      <c r="B62" s="8" t="s">
        <v>1943</v>
      </c>
      <c r="C62" s="8" t="s">
        <v>1262</v>
      </c>
      <c r="D62" s="76">
        <v>96.936953439999996</v>
      </c>
      <c r="E62" s="76">
        <v>86.720601450000004</v>
      </c>
      <c r="F62" s="82">
        <f t="shared" si="2"/>
        <v>91.828777445</v>
      </c>
      <c r="G62" s="86">
        <f t="shared" si="0"/>
        <v>7.2240517711176739</v>
      </c>
      <c r="H62" s="76"/>
      <c r="I62" s="76"/>
      <c r="J62" s="76"/>
      <c r="K62" s="76"/>
      <c r="L62" s="76"/>
      <c r="M62" s="90">
        <v>100</v>
      </c>
      <c r="N62" s="96"/>
      <c r="O62" s="96"/>
      <c r="P62" s="90"/>
      <c r="Q62" s="90"/>
      <c r="R62" s="90"/>
      <c r="S62" s="90"/>
      <c r="T62" s="90"/>
      <c r="U62" s="90">
        <v>100</v>
      </c>
      <c r="V62" s="96"/>
      <c r="W62" s="96"/>
      <c r="X62" s="102"/>
      <c r="Y62" s="102"/>
      <c r="Z62" s="102"/>
      <c r="AA62" s="102"/>
      <c r="AB62" s="102"/>
      <c r="AC62" s="102"/>
      <c r="AD62" s="90"/>
      <c r="AE62" s="90"/>
      <c r="AF62" s="90"/>
      <c r="AG62" s="90"/>
      <c r="AH62" s="90"/>
      <c r="AI62" s="90"/>
      <c r="AJ62" s="99"/>
      <c r="AK62" s="99"/>
      <c r="AW62" s="48"/>
      <c r="AX62" s="48"/>
      <c r="AY62" s="48"/>
      <c r="AZ62" s="193"/>
    </row>
    <row r="63" spans="1:52" x14ac:dyDescent="0.25">
      <c r="A63" s="8" t="s">
        <v>1203</v>
      </c>
      <c r="B63" s="8" t="s">
        <v>1946</v>
      </c>
      <c r="C63" s="8" t="s">
        <v>1263</v>
      </c>
      <c r="D63" s="76">
        <v>-4.2122613429999998</v>
      </c>
      <c r="E63" s="76">
        <v>-4.0859687830000002</v>
      </c>
      <c r="F63" s="82">
        <f t="shared" si="2"/>
        <v>-4.149115063</v>
      </c>
      <c r="G63" s="86">
        <f t="shared" si="0"/>
        <v>8.9302325589408607E-2</v>
      </c>
      <c r="H63" s="57">
        <v>-1.0485886728037537</v>
      </c>
      <c r="I63" s="61">
        <v>102.98116198256417</v>
      </c>
      <c r="J63" s="53">
        <v>109.12637932085596</v>
      </c>
      <c r="K63" s="54">
        <v>132.60988843504239</v>
      </c>
      <c r="L63" s="53">
        <v>158.94653417057859</v>
      </c>
      <c r="M63" s="90">
        <v>100</v>
      </c>
      <c r="N63" s="96">
        <v>11.3</v>
      </c>
      <c r="O63" s="96">
        <v>19.100000000000001</v>
      </c>
      <c r="P63" s="57">
        <v>1.2216849071010429</v>
      </c>
      <c r="Q63" s="61">
        <v>61.542377195215046</v>
      </c>
      <c r="R63" s="53">
        <v>92.084499872741134</v>
      </c>
      <c r="S63" s="54">
        <v>86.892339017561696</v>
      </c>
      <c r="T63" s="53">
        <v>44.540595571392203</v>
      </c>
      <c r="U63" s="90">
        <v>100</v>
      </c>
      <c r="V63" s="96">
        <v>8.1999999999999993</v>
      </c>
      <c r="W63" s="96">
        <v>17.600000000000001</v>
      </c>
      <c r="X63" s="102">
        <f t="shared" si="3"/>
        <v>8.6548117148644632E-2</v>
      </c>
      <c r="Y63" s="102">
        <f t="shared" si="4"/>
        <v>82.261769588889607</v>
      </c>
      <c r="Z63" s="102">
        <f t="shared" si="5"/>
        <v>100.60543959679855</v>
      </c>
      <c r="AA63" s="102">
        <f t="shared" si="6"/>
        <v>109.75111372630204</v>
      </c>
      <c r="AB63" s="102">
        <f t="shared" si="7"/>
        <v>101.7435648709854</v>
      </c>
      <c r="AC63" s="102"/>
      <c r="AD63" s="90">
        <f>STDEV(H63,P63)</f>
        <v>1.6053258434993409</v>
      </c>
      <c r="AE63" s="90">
        <f>STDEV(I63,Q63)</f>
        <v>29.301645727264521</v>
      </c>
      <c r="AF63" s="90">
        <f t="shared" ref="AF63" si="35">STDEV(J63,R63)</f>
        <v>12.050428521925651</v>
      </c>
      <c r="AG63" s="90">
        <f t="shared" ref="AG63" si="36">STDEV(K63,S63)</f>
        <v>32.327189212331739</v>
      </c>
      <c r="AH63" s="90">
        <f t="shared" ref="AH63" si="37">STDEV(L63,T63)</f>
        <v>80.897214991496469</v>
      </c>
      <c r="AI63" s="90">
        <f>STDEV(M63,U63)</f>
        <v>0</v>
      </c>
      <c r="AJ63" s="99">
        <f>AVERAGE(AD63:AI63)</f>
        <v>26.030300716086288</v>
      </c>
      <c r="AK63" s="99">
        <f>MEDIAN(AD63:AI63)</f>
        <v>20.676037124595084</v>
      </c>
      <c r="AL63" s="109">
        <v>9.75</v>
      </c>
      <c r="AM63" s="109">
        <v>18.350000000000001</v>
      </c>
      <c r="AW63" s="48"/>
      <c r="AX63" s="48"/>
      <c r="AY63" s="48"/>
      <c r="AZ63" s="193"/>
    </row>
    <row r="64" spans="1:52" x14ac:dyDescent="0.25">
      <c r="A64" s="8" t="s">
        <v>1203</v>
      </c>
      <c r="B64" s="8" t="s">
        <v>1949</v>
      </c>
      <c r="C64" s="8" t="s">
        <v>1264</v>
      </c>
      <c r="D64" s="76">
        <v>94.959022020000006</v>
      </c>
      <c r="E64" s="76">
        <v>104.63348860000001</v>
      </c>
      <c r="F64" s="82">
        <f t="shared" si="2"/>
        <v>99.796255310000006</v>
      </c>
      <c r="G64" s="86">
        <f t="shared" si="0"/>
        <v>6.8408809230806273</v>
      </c>
      <c r="H64" s="76"/>
      <c r="I64" s="76"/>
      <c r="J64" s="76"/>
      <c r="K64" s="76"/>
      <c r="L64" s="76"/>
      <c r="M64" s="90">
        <v>100</v>
      </c>
      <c r="N64" s="96"/>
      <c r="O64" s="96"/>
      <c r="P64" s="90"/>
      <c r="Q64" s="90"/>
      <c r="R64" s="90"/>
      <c r="S64" s="90"/>
      <c r="T64" s="90"/>
      <c r="U64" s="90">
        <v>100</v>
      </c>
      <c r="V64" s="96"/>
      <c r="W64" s="96"/>
      <c r="X64" s="102"/>
      <c r="Y64" s="102"/>
      <c r="Z64" s="102"/>
      <c r="AA64" s="102"/>
      <c r="AB64" s="102"/>
      <c r="AC64" s="102"/>
      <c r="AD64" s="90"/>
      <c r="AE64" s="90"/>
      <c r="AF64" s="90"/>
      <c r="AG64" s="90"/>
      <c r="AH64" s="90"/>
      <c r="AI64" s="90"/>
      <c r="AJ64" s="99"/>
      <c r="AK64" s="99"/>
      <c r="AW64" s="48"/>
      <c r="AX64" s="48"/>
      <c r="AY64" s="48"/>
      <c r="AZ64" s="193"/>
    </row>
    <row r="65" spans="1:52" x14ac:dyDescent="0.25">
      <c r="A65" s="8" t="s">
        <v>1203</v>
      </c>
      <c r="B65" s="8" t="s">
        <v>1952</v>
      </c>
      <c r="C65" s="8" t="s">
        <v>1265</v>
      </c>
      <c r="D65" s="76">
        <v>101.38729910000001</v>
      </c>
      <c r="E65" s="76">
        <v>107.70613710000001</v>
      </c>
      <c r="F65" s="82">
        <f t="shared" si="2"/>
        <v>104.54671810000001</v>
      </c>
      <c r="G65" s="86">
        <f t="shared" si="0"/>
        <v>4.4680931990192416</v>
      </c>
      <c r="H65" s="76"/>
      <c r="I65" s="76"/>
      <c r="J65" s="76"/>
      <c r="K65" s="76"/>
      <c r="L65" s="76"/>
      <c r="M65" s="90">
        <v>100</v>
      </c>
      <c r="N65" s="96"/>
      <c r="O65" s="96"/>
      <c r="P65" s="90"/>
      <c r="Q65" s="90"/>
      <c r="R65" s="90"/>
      <c r="S65" s="90"/>
      <c r="T65" s="90"/>
      <c r="U65" s="90">
        <v>100</v>
      </c>
      <c r="V65" s="96"/>
      <c r="W65" s="96"/>
      <c r="X65" s="102"/>
      <c r="Y65" s="102"/>
      <c r="Z65" s="102"/>
      <c r="AA65" s="102"/>
      <c r="AB65" s="102"/>
      <c r="AC65" s="102"/>
      <c r="AD65" s="90"/>
      <c r="AE65" s="90"/>
      <c r="AF65" s="90"/>
      <c r="AG65" s="90"/>
      <c r="AH65" s="90"/>
      <c r="AI65" s="90"/>
      <c r="AJ65" s="99"/>
      <c r="AK65" s="99"/>
      <c r="AW65" s="48"/>
      <c r="AX65" s="48"/>
      <c r="AY65" s="48"/>
      <c r="AZ65" s="193"/>
    </row>
    <row r="66" spans="1:52" x14ac:dyDescent="0.25">
      <c r="A66" s="8" t="s">
        <v>1203</v>
      </c>
      <c r="B66" s="8" t="s">
        <v>1955</v>
      </c>
      <c r="C66" s="8" t="s">
        <v>1266</v>
      </c>
      <c r="D66" s="76">
        <v>83.805686550000004</v>
      </c>
      <c r="E66" s="76">
        <v>118.1008417</v>
      </c>
      <c r="F66" s="82">
        <f t="shared" si="2"/>
        <v>100.953264125</v>
      </c>
      <c r="G66" s="86">
        <f t="shared" si="0"/>
        <v>24.250336768409738</v>
      </c>
      <c r="H66" s="76"/>
      <c r="I66" s="76"/>
      <c r="J66" s="76"/>
      <c r="K66" s="76"/>
      <c r="L66" s="76"/>
      <c r="M66" s="90">
        <v>100</v>
      </c>
      <c r="N66" s="96"/>
      <c r="O66" s="96"/>
      <c r="P66" s="90"/>
      <c r="Q66" s="90"/>
      <c r="R66" s="90"/>
      <c r="S66" s="90"/>
      <c r="T66" s="90"/>
      <c r="U66" s="90">
        <v>100</v>
      </c>
      <c r="V66" s="96"/>
      <c r="W66" s="96"/>
      <c r="X66" s="102"/>
      <c r="Y66" s="102"/>
      <c r="Z66" s="102"/>
      <c r="AA66" s="102"/>
      <c r="AB66" s="102"/>
      <c r="AC66" s="102"/>
      <c r="AD66" s="90"/>
      <c r="AE66" s="90"/>
      <c r="AF66" s="90"/>
      <c r="AG66" s="90"/>
      <c r="AH66" s="90"/>
      <c r="AI66" s="90"/>
      <c r="AJ66" s="99"/>
      <c r="AK66" s="99"/>
      <c r="AW66" s="48"/>
      <c r="AX66" s="48"/>
      <c r="AY66" s="48"/>
      <c r="AZ66" s="193"/>
    </row>
    <row r="67" spans="1:52" x14ac:dyDescent="0.25">
      <c r="A67" s="8" t="s">
        <v>1203</v>
      </c>
      <c r="B67" s="8" t="s">
        <v>1958</v>
      </c>
      <c r="C67" s="8" t="s">
        <v>1267</v>
      </c>
      <c r="D67" s="76">
        <v>104.6289089</v>
      </c>
      <c r="E67" s="76">
        <v>110.8441612</v>
      </c>
      <c r="F67" s="82">
        <f t="shared" si="2"/>
        <v>107.73653505</v>
      </c>
      <c r="G67" s="86">
        <f t="shared" si="0"/>
        <v>4.3948470481152881</v>
      </c>
      <c r="H67" s="76"/>
      <c r="I67" s="76"/>
      <c r="J67" s="76"/>
      <c r="K67" s="76"/>
      <c r="L67" s="76"/>
      <c r="M67" s="90">
        <v>100</v>
      </c>
      <c r="N67" s="96"/>
      <c r="O67" s="96"/>
      <c r="P67" s="90"/>
      <c r="Q67" s="90"/>
      <c r="R67" s="90"/>
      <c r="S67" s="90"/>
      <c r="T67" s="90"/>
      <c r="U67" s="90">
        <v>100</v>
      </c>
      <c r="V67" s="96"/>
      <c r="W67" s="96"/>
      <c r="X67" s="102"/>
      <c r="Y67" s="102"/>
      <c r="Z67" s="102"/>
      <c r="AA67" s="102"/>
      <c r="AB67" s="102"/>
      <c r="AC67" s="102"/>
      <c r="AD67" s="90"/>
      <c r="AE67" s="90"/>
      <c r="AF67" s="90"/>
      <c r="AG67" s="90"/>
      <c r="AH67" s="90"/>
      <c r="AI67" s="90"/>
      <c r="AJ67" s="99"/>
      <c r="AK67" s="99"/>
      <c r="AW67" s="48"/>
      <c r="AX67" s="48"/>
      <c r="AY67" s="48"/>
      <c r="AZ67" s="193"/>
    </row>
    <row r="68" spans="1:52" x14ac:dyDescent="0.25">
      <c r="A68" s="8" t="s">
        <v>1203</v>
      </c>
      <c r="B68" s="8" t="s">
        <v>1961</v>
      </c>
      <c r="C68" s="8" t="s">
        <v>1268</v>
      </c>
      <c r="D68" s="76">
        <v>85.673732889999997</v>
      </c>
      <c r="E68" s="76">
        <v>85.347715940000001</v>
      </c>
      <c r="F68" s="82">
        <f t="shared" si="2"/>
        <v>85.510724414999999</v>
      </c>
      <c r="G68" s="86">
        <f t="shared" si="0"/>
        <v>0.23052879612675284</v>
      </c>
      <c r="H68" s="76"/>
      <c r="I68" s="76"/>
      <c r="J68" s="76"/>
      <c r="K68" s="76"/>
      <c r="L68" s="76"/>
      <c r="M68" s="90">
        <v>100</v>
      </c>
      <c r="N68" s="96"/>
      <c r="O68" s="96"/>
      <c r="P68" s="90"/>
      <c r="Q68" s="90"/>
      <c r="R68" s="90"/>
      <c r="S68" s="90"/>
      <c r="T68" s="90"/>
      <c r="U68" s="90">
        <v>100</v>
      </c>
      <c r="V68" s="96"/>
      <c r="W68" s="96"/>
      <c r="X68" s="102"/>
      <c r="Y68" s="102"/>
      <c r="Z68" s="102"/>
      <c r="AA68" s="102"/>
      <c r="AB68" s="102"/>
      <c r="AC68" s="102"/>
      <c r="AD68" s="90"/>
      <c r="AE68" s="90"/>
      <c r="AF68" s="90"/>
      <c r="AG68" s="90"/>
      <c r="AH68" s="90"/>
      <c r="AI68" s="90"/>
      <c r="AJ68" s="99"/>
      <c r="AK68" s="99"/>
      <c r="AW68" s="48"/>
      <c r="AX68" s="48"/>
      <c r="AY68" s="48"/>
      <c r="AZ68" s="193"/>
    </row>
    <row r="69" spans="1:52" x14ac:dyDescent="0.25">
      <c r="A69" s="8" t="s">
        <v>1203</v>
      </c>
      <c r="B69" s="8" t="s">
        <v>1963</v>
      </c>
      <c r="C69" s="8" t="s">
        <v>1269</v>
      </c>
      <c r="D69" s="76">
        <v>92.816262989999998</v>
      </c>
      <c r="E69" s="76">
        <v>105.67949659999999</v>
      </c>
      <c r="F69" s="82">
        <f t="shared" ref="F69:F132" si="38">AVERAGE(D69:E69)</f>
        <v>99.247879794999989</v>
      </c>
      <c r="G69" s="86">
        <f t="shared" ref="G69:G132" si="39">STDEV(D69:E69)</f>
        <v>9.0956797136177094</v>
      </c>
      <c r="H69" s="76"/>
      <c r="I69" s="76"/>
      <c r="J69" s="76"/>
      <c r="K69" s="76"/>
      <c r="L69" s="76"/>
      <c r="M69" s="90">
        <v>100</v>
      </c>
      <c r="N69" s="96"/>
      <c r="O69" s="96"/>
      <c r="P69" s="90"/>
      <c r="Q69" s="90"/>
      <c r="R69" s="90"/>
      <c r="S69" s="90"/>
      <c r="T69" s="90"/>
      <c r="U69" s="90">
        <v>100</v>
      </c>
      <c r="V69" s="96"/>
      <c r="W69" s="96"/>
      <c r="X69" s="102"/>
      <c r="Y69" s="102"/>
      <c r="Z69" s="102"/>
      <c r="AA69" s="102"/>
      <c r="AB69" s="102"/>
      <c r="AC69" s="102"/>
      <c r="AD69" s="90"/>
      <c r="AE69" s="90"/>
      <c r="AF69" s="90"/>
      <c r="AG69" s="90"/>
      <c r="AH69" s="90"/>
      <c r="AI69" s="90"/>
      <c r="AJ69" s="99"/>
      <c r="AK69" s="99"/>
      <c r="AW69" s="48"/>
      <c r="AX69" s="48"/>
      <c r="AY69" s="48"/>
      <c r="AZ69" s="193"/>
    </row>
    <row r="70" spans="1:52" x14ac:dyDescent="0.25">
      <c r="A70" s="8" t="s">
        <v>1203</v>
      </c>
      <c r="B70" s="8" t="s">
        <v>1966</v>
      </c>
      <c r="C70" s="8" t="s">
        <v>1270</v>
      </c>
      <c r="D70" s="76">
        <v>66.663614300000006</v>
      </c>
      <c r="E70" s="76">
        <v>109.1443981</v>
      </c>
      <c r="F70" s="82">
        <f t="shared" si="38"/>
        <v>87.904006199999998</v>
      </c>
      <c r="G70" s="86">
        <f t="shared" si="39"/>
        <v>30.038450295099654</v>
      </c>
      <c r="H70" s="76"/>
      <c r="I70" s="76"/>
      <c r="J70" s="76"/>
      <c r="K70" s="76"/>
      <c r="L70" s="76"/>
      <c r="M70" s="90">
        <v>100</v>
      </c>
      <c r="N70" s="96"/>
      <c r="O70" s="96"/>
      <c r="P70" s="90"/>
      <c r="Q70" s="90"/>
      <c r="R70" s="90"/>
      <c r="S70" s="90"/>
      <c r="T70" s="90"/>
      <c r="U70" s="90">
        <v>100</v>
      </c>
      <c r="V70" s="96"/>
      <c r="W70" s="96"/>
      <c r="X70" s="102"/>
      <c r="Y70" s="102"/>
      <c r="Z70" s="102"/>
      <c r="AA70" s="102"/>
      <c r="AB70" s="102"/>
      <c r="AC70" s="102"/>
      <c r="AD70" s="90"/>
      <c r="AE70" s="90"/>
      <c r="AF70" s="90"/>
      <c r="AG70" s="90"/>
      <c r="AH70" s="90"/>
      <c r="AI70" s="90"/>
      <c r="AJ70" s="99"/>
      <c r="AK70" s="99"/>
      <c r="AW70" s="48"/>
      <c r="AX70" s="48"/>
      <c r="AY70" s="48"/>
      <c r="AZ70" s="193"/>
    </row>
    <row r="71" spans="1:52" x14ac:dyDescent="0.25">
      <c r="A71" s="8" t="s">
        <v>1203</v>
      </c>
      <c r="B71" s="8" t="s">
        <v>1969</v>
      </c>
      <c r="C71" s="8" t="s">
        <v>1271</v>
      </c>
      <c r="D71" s="76">
        <v>1.3369351220000001</v>
      </c>
      <c r="E71" s="76">
        <v>-2.0593282670000002</v>
      </c>
      <c r="F71" s="82">
        <f t="shared" si="38"/>
        <v>-0.36119657250000003</v>
      </c>
      <c r="G71" s="86">
        <f t="shared" si="39"/>
        <v>2.4015208730575055</v>
      </c>
      <c r="H71" s="53">
        <v>121.48997134670489</v>
      </c>
      <c r="I71" s="61">
        <v>120.97786990184723</v>
      </c>
      <c r="J71" s="53">
        <v>100.85959885386822</v>
      </c>
      <c r="K71" s="54">
        <v>112.3453026885326</v>
      </c>
      <c r="L71" s="53">
        <v>148.55819057489487</v>
      </c>
      <c r="M71" s="90">
        <v>100</v>
      </c>
      <c r="N71" s="96">
        <v>70.400000000000006</v>
      </c>
      <c r="O71" s="96">
        <v>94.7</v>
      </c>
      <c r="P71" s="53">
        <v>79.307711885976062</v>
      </c>
      <c r="Q71" s="63">
        <v>77.576991600916244</v>
      </c>
      <c r="R71" s="53">
        <v>77.220666836345103</v>
      </c>
      <c r="S71" s="54">
        <v>81.496564011198757</v>
      </c>
      <c r="T71" s="53">
        <v>71.672181216594538</v>
      </c>
      <c r="U71" s="90">
        <v>100</v>
      </c>
      <c r="V71" s="96">
        <v>53.4</v>
      </c>
      <c r="W71" s="96">
        <v>89.1</v>
      </c>
      <c r="X71" s="102">
        <f t="shared" ref="X71:X128" si="40">AVERAGE(H71,P71)</f>
        <v>100.39884161634048</v>
      </c>
      <c r="Y71" s="102">
        <f t="shared" ref="Y71:Y128" si="41">AVERAGE(I71,Q71)</f>
        <v>99.277430751381729</v>
      </c>
      <c r="Z71" s="102">
        <f t="shared" ref="Z71:Z128" si="42">AVERAGE(J71,R71)</f>
        <v>89.040132845106655</v>
      </c>
      <c r="AA71" s="102">
        <f t="shared" ref="AA71:AA128" si="43">AVERAGE(K71,S71)</f>
        <v>96.920933349865678</v>
      </c>
      <c r="AB71" s="102">
        <f t="shared" ref="AB71:AB128" si="44">AVERAGE(L71,T71)</f>
        <v>110.1151858957447</v>
      </c>
      <c r="AC71" s="102"/>
      <c r="AD71" s="90">
        <f>STDEV(H71,P71)</f>
        <v>29.827361710451736</v>
      </c>
      <c r="AE71" s="90">
        <f>STDEV(I71,Q71)</f>
        <v>30.689055356040452</v>
      </c>
      <c r="AF71" s="90">
        <f t="shared" ref="AF71:AF72" si="45">STDEV(J71,R71)</f>
        <v>16.715249129598455</v>
      </c>
      <c r="AG71" s="90">
        <f t="shared" ref="AG71:AG72" si="46">STDEV(K71,S71)</f>
        <v>21.813352309794567</v>
      </c>
      <c r="AH71" s="90">
        <f t="shared" ref="AH71:AH72" si="47">STDEV(L71,T71)</f>
        <v>54.366618595626512</v>
      </c>
      <c r="AI71" s="90">
        <f>STDEV(M71,U71)</f>
        <v>0</v>
      </c>
      <c r="AJ71" s="99">
        <f>AVERAGE(AD71:AI71)</f>
        <v>25.568606183585288</v>
      </c>
      <c r="AK71" s="99">
        <f>MEDIAN(AD71:AI71)</f>
        <v>25.820357010123153</v>
      </c>
      <c r="AL71" s="109">
        <v>61.9</v>
      </c>
      <c r="AM71" s="109">
        <v>91.9</v>
      </c>
      <c r="AW71" s="48"/>
      <c r="AX71" s="48"/>
      <c r="AY71" s="48"/>
      <c r="AZ71" s="193"/>
    </row>
    <row r="72" spans="1:52" x14ac:dyDescent="0.25">
      <c r="A72" s="8" t="s">
        <v>1203</v>
      </c>
      <c r="B72" s="8" t="s">
        <v>1972</v>
      </c>
      <c r="C72" s="8" t="s">
        <v>1272</v>
      </c>
      <c r="D72" s="76">
        <v>3.6994643100000002</v>
      </c>
      <c r="E72" s="76">
        <v>2.647707772</v>
      </c>
      <c r="F72" s="82">
        <f t="shared" si="38"/>
        <v>3.1735860410000001</v>
      </c>
      <c r="G72" s="86">
        <f t="shared" si="39"/>
        <v>0.74370418017708795</v>
      </c>
      <c r="H72" s="53">
        <v>140.51088215570326</v>
      </c>
      <c r="I72" s="61">
        <v>115.93001280253613</v>
      </c>
      <c r="J72" s="53">
        <v>137.2188014387612</v>
      </c>
      <c r="K72" s="54">
        <v>137.73090288361885</v>
      </c>
      <c r="L72" s="53">
        <v>151.33816984697924</v>
      </c>
      <c r="M72" s="90">
        <v>100</v>
      </c>
      <c r="N72" s="96">
        <v>75.7</v>
      </c>
      <c r="O72" s="96">
        <v>96.6</v>
      </c>
      <c r="P72" s="53">
        <v>101.55255790277423</v>
      </c>
      <c r="Q72" s="61">
        <v>62.305930262153211</v>
      </c>
      <c r="R72" s="53">
        <v>71.97760244336979</v>
      </c>
      <c r="S72" s="54">
        <v>97.073046576737056</v>
      </c>
      <c r="T72" s="53">
        <v>114.68567065411044</v>
      </c>
      <c r="U72" s="90">
        <v>100</v>
      </c>
      <c r="V72" s="96">
        <v>66.5</v>
      </c>
      <c r="W72" s="96">
        <v>94.6</v>
      </c>
      <c r="X72" s="102">
        <f t="shared" si="40"/>
        <v>121.03172002923874</v>
      </c>
      <c r="Y72" s="102">
        <f t="shared" si="41"/>
        <v>89.117971532344669</v>
      </c>
      <c r="Z72" s="102">
        <f t="shared" si="42"/>
        <v>104.5982019410655</v>
      </c>
      <c r="AA72" s="102">
        <f t="shared" si="43"/>
        <v>117.40197473017795</v>
      </c>
      <c r="AB72" s="102">
        <f t="shared" si="44"/>
        <v>133.01192025054485</v>
      </c>
      <c r="AC72" s="102"/>
      <c r="AD72" s="90">
        <f>STDEV(H72,P72)</f>
        <v>27.547695262910455</v>
      </c>
      <c r="AE72" s="90">
        <f>STDEV(I72,Q72)</f>
        <v>37.917952399211885</v>
      </c>
      <c r="AF72" s="90">
        <f t="shared" si="45"/>
        <v>46.132494222382221</v>
      </c>
      <c r="AG72" s="90">
        <f t="shared" si="46"/>
        <v>28.749445903104348</v>
      </c>
      <c r="AH72" s="90">
        <f t="shared" si="47"/>
        <v>25.917230726711971</v>
      </c>
      <c r="AI72" s="90">
        <f>STDEV(M72,U72)</f>
        <v>0</v>
      </c>
      <c r="AJ72" s="99">
        <f>AVERAGE(AD72:AI72)</f>
        <v>27.710803085720148</v>
      </c>
      <c r="AK72" s="99">
        <f>MEDIAN(AD72:AI72)</f>
        <v>28.148570583007402</v>
      </c>
      <c r="AL72" s="109">
        <v>71.099999999999994</v>
      </c>
      <c r="AM72" s="109">
        <v>95.6</v>
      </c>
      <c r="AW72" s="48"/>
      <c r="AX72" s="48"/>
      <c r="AY72" s="48"/>
      <c r="AZ72" s="193"/>
    </row>
    <row r="73" spans="1:52" x14ac:dyDescent="0.25">
      <c r="A73" s="8" t="s">
        <v>1203</v>
      </c>
      <c r="B73" s="8" t="s">
        <v>1975</v>
      </c>
      <c r="C73" s="8" t="s">
        <v>1273</v>
      </c>
      <c r="D73" s="76">
        <v>63.916487340000003</v>
      </c>
      <c r="E73" s="76">
        <v>95.219416519999996</v>
      </c>
      <c r="F73" s="82">
        <f t="shared" si="38"/>
        <v>79.567951929999992</v>
      </c>
      <c r="G73" s="86">
        <f t="shared" si="39"/>
        <v>22.134513494180286</v>
      </c>
      <c r="H73" s="76"/>
      <c r="I73" s="76"/>
      <c r="J73" s="76"/>
      <c r="K73" s="76"/>
      <c r="L73" s="76"/>
      <c r="M73" s="90">
        <v>100</v>
      </c>
      <c r="N73" s="96"/>
      <c r="O73" s="96"/>
      <c r="P73" s="90"/>
      <c r="Q73" s="90"/>
      <c r="R73" s="90"/>
      <c r="S73" s="90"/>
      <c r="T73" s="90"/>
      <c r="U73" s="90">
        <v>100</v>
      </c>
      <c r="V73" s="96"/>
      <c r="W73" s="96"/>
      <c r="X73" s="102"/>
      <c r="Y73" s="102"/>
      <c r="Z73" s="102"/>
      <c r="AA73" s="102"/>
      <c r="AB73" s="102"/>
      <c r="AC73" s="102"/>
      <c r="AD73" s="90"/>
      <c r="AE73" s="90"/>
      <c r="AF73" s="90"/>
      <c r="AG73" s="90"/>
      <c r="AH73" s="90"/>
      <c r="AI73" s="90"/>
      <c r="AJ73" s="99"/>
      <c r="AK73" s="99"/>
      <c r="AW73" s="48"/>
      <c r="AX73" s="48"/>
      <c r="AY73" s="48"/>
      <c r="AZ73" s="193"/>
    </row>
    <row r="74" spans="1:52" x14ac:dyDescent="0.25">
      <c r="A74" s="8" t="s">
        <v>1203</v>
      </c>
      <c r="B74" s="8" t="s">
        <v>1978</v>
      </c>
      <c r="C74" s="8" t="s">
        <v>1274</v>
      </c>
      <c r="D74" s="76">
        <v>31.77510187</v>
      </c>
      <c r="E74" s="76">
        <v>46.972297130000001</v>
      </c>
      <c r="F74" s="82">
        <f t="shared" si="38"/>
        <v>39.373699500000001</v>
      </c>
      <c r="G74" s="86">
        <f t="shared" si="39"/>
        <v>10.746039823362047</v>
      </c>
      <c r="H74" s="76"/>
      <c r="I74" s="76"/>
      <c r="J74" s="76"/>
      <c r="K74" s="76"/>
      <c r="L74" s="76"/>
      <c r="M74" s="90">
        <v>100</v>
      </c>
      <c r="N74" s="96"/>
      <c r="O74" s="96"/>
      <c r="P74" s="90"/>
      <c r="Q74" s="90"/>
      <c r="R74" s="90"/>
      <c r="S74" s="90"/>
      <c r="T74" s="90"/>
      <c r="U74" s="90">
        <v>100</v>
      </c>
      <c r="V74" s="96"/>
      <c r="W74" s="96"/>
      <c r="X74" s="102"/>
      <c r="Y74" s="102"/>
      <c r="Z74" s="102"/>
      <c r="AA74" s="102"/>
      <c r="AB74" s="102"/>
      <c r="AC74" s="102"/>
      <c r="AD74" s="90"/>
      <c r="AE74" s="90"/>
      <c r="AF74" s="90"/>
      <c r="AG74" s="90"/>
      <c r="AH74" s="90"/>
      <c r="AI74" s="90"/>
      <c r="AJ74" s="99"/>
      <c r="AK74" s="99"/>
      <c r="AW74" s="48"/>
      <c r="AX74" s="48"/>
      <c r="AY74" s="48"/>
      <c r="AZ74" s="193"/>
    </row>
    <row r="75" spans="1:52" x14ac:dyDescent="0.25">
      <c r="A75" s="8" t="s">
        <v>1203</v>
      </c>
      <c r="B75" s="8" t="s">
        <v>1981</v>
      </c>
      <c r="C75" s="8" t="s">
        <v>1275</v>
      </c>
      <c r="D75" s="77">
        <v>104.51902389999999</v>
      </c>
      <c r="E75" s="77">
        <v>110.3865326</v>
      </c>
      <c r="F75" s="82">
        <f t="shared" si="38"/>
        <v>107.45277824999999</v>
      </c>
      <c r="G75" s="86">
        <f t="shared" si="39"/>
        <v>4.1489551904410655</v>
      </c>
      <c r="H75" s="77"/>
      <c r="I75" s="77"/>
      <c r="J75" s="77"/>
      <c r="K75" s="77"/>
      <c r="L75" s="77"/>
      <c r="M75" s="90">
        <v>100</v>
      </c>
      <c r="N75" s="96"/>
      <c r="O75" s="96"/>
      <c r="P75" s="90"/>
      <c r="Q75" s="90"/>
      <c r="R75" s="90"/>
      <c r="S75" s="90"/>
      <c r="T75" s="90"/>
      <c r="U75" s="90">
        <v>100</v>
      </c>
      <c r="V75" s="96"/>
      <c r="W75" s="96"/>
      <c r="X75" s="102"/>
      <c r="Y75" s="102"/>
      <c r="Z75" s="102"/>
      <c r="AA75" s="102"/>
      <c r="AB75" s="102"/>
      <c r="AC75" s="102"/>
      <c r="AD75" s="90"/>
      <c r="AE75" s="90"/>
      <c r="AF75" s="90"/>
      <c r="AG75" s="90"/>
      <c r="AH75" s="90"/>
      <c r="AI75" s="90"/>
      <c r="AJ75" s="99"/>
      <c r="AK75" s="99"/>
      <c r="AW75" s="48"/>
      <c r="AX75" s="48"/>
      <c r="AY75" s="48"/>
      <c r="AZ75" s="193"/>
    </row>
    <row r="76" spans="1:52" x14ac:dyDescent="0.25">
      <c r="A76" s="8" t="s">
        <v>1203</v>
      </c>
      <c r="B76" s="8" t="s">
        <v>1984</v>
      </c>
      <c r="C76" s="8" t="s">
        <v>1276</v>
      </c>
      <c r="D76" s="76">
        <v>99.684080399999999</v>
      </c>
      <c r="E76" s="76">
        <v>89.531747980000006</v>
      </c>
      <c r="F76" s="82">
        <f t="shared" si="38"/>
        <v>94.607914190000002</v>
      </c>
      <c r="G76" s="86">
        <f t="shared" si="39"/>
        <v>7.178783099042028</v>
      </c>
      <c r="H76" s="76"/>
      <c r="I76" s="76"/>
      <c r="J76" s="76"/>
      <c r="K76" s="76"/>
      <c r="L76" s="76"/>
      <c r="M76" s="90">
        <v>100</v>
      </c>
      <c r="N76" s="96"/>
      <c r="O76" s="96"/>
      <c r="P76" s="90"/>
      <c r="Q76" s="90"/>
      <c r="R76" s="90"/>
      <c r="S76" s="90"/>
      <c r="T76" s="90"/>
      <c r="U76" s="90">
        <v>100</v>
      </c>
      <c r="V76" s="96"/>
      <c r="W76" s="96"/>
      <c r="X76" s="102"/>
      <c r="Y76" s="102"/>
      <c r="Z76" s="102"/>
      <c r="AA76" s="102"/>
      <c r="AB76" s="102"/>
      <c r="AC76" s="102"/>
      <c r="AD76" s="90"/>
      <c r="AE76" s="90"/>
      <c r="AF76" s="90"/>
      <c r="AG76" s="90"/>
      <c r="AH76" s="90"/>
      <c r="AI76" s="90"/>
      <c r="AJ76" s="99"/>
      <c r="AK76" s="99"/>
      <c r="AW76" s="48"/>
      <c r="AX76" s="48"/>
      <c r="AY76" s="48"/>
      <c r="AZ76" s="193"/>
    </row>
    <row r="77" spans="1:52" x14ac:dyDescent="0.25">
      <c r="A77" s="8" t="s">
        <v>1203</v>
      </c>
      <c r="B77" s="8" t="s">
        <v>1986</v>
      </c>
      <c r="C77" s="8" t="s">
        <v>1277</v>
      </c>
      <c r="D77" s="76">
        <v>3.5895792320000002</v>
      </c>
      <c r="E77" s="76">
        <v>-0.16343875099999999</v>
      </c>
      <c r="F77" s="82">
        <f t="shared" si="38"/>
        <v>1.7130702405</v>
      </c>
      <c r="G77" s="86">
        <f t="shared" si="39"/>
        <v>2.6537844656943594</v>
      </c>
      <c r="H77" s="53">
        <v>144.75400841309519</v>
      </c>
      <c r="I77" s="61">
        <v>121.92891544229714</v>
      </c>
      <c r="J77" s="53">
        <v>100.5669694568067</v>
      </c>
      <c r="K77" s="54">
        <v>148.70450527342561</v>
      </c>
      <c r="L77" s="53">
        <v>169.11540571846618</v>
      </c>
      <c r="M77" s="90">
        <v>100</v>
      </c>
      <c r="N77" s="96">
        <v>76.2</v>
      </c>
      <c r="O77" s="96">
        <v>96.7</v>
      </c>
      <c r="P77" s="53">
        <v>85.721557648256535</v>
      </c>
      <c r="Q77" s="61">
        <v>77.78060575209976</v>
      </c>
      <c r="R77" s="53">
        <v>102.36701450750827</v>
      </c>
      <c r="S77" s="54">
        <v>105.42122677526086</v>
      </c>
      <c r="T77" s="53">
        <v>119.92873504708577</v>
      </c>
      <c r="U77" s="90">
        <v>100</v>
      </c>
      <c r="V77" s="96">
        <v>57.8</v>
      </c>
      <c r="W77" s="96">
        <v>91.3</v>
      </c>
      <c r="X77" s="102">
        <f t="shared" si="40"/>
        <v>115.23778303067587</v>
      </c>
      <c r="Y77" s="102">
        <f t="shared" si="41"/>
        <v>99.85476059719845</v>
      </c>
      <c r="Z77" s="102">
        <f t="shared" si="42"/>
        <v>101.46699198215748</v>
      </c>
      <c r="AA77" s="102">
        <f t="shared" si="43"/>
        <v>127.06286602434324</v>
      </c>
      <c r="AB77" s="102">
        <f t="shared" si="44"/>
        <v>144.52207038277598</v>
      </c>
      <c r="AC77" s="102"/>
      <c r="AD77" s="90">
        <f>STDEV(H77,P77)</f>
        <v>41.742246245878356</v>
      </c>
      <c r="AE77" s="90">
        <f>STDEV(I77,Q77)</f>
        <v>31.217569159862336</v>
      </c>
      <c r="AF77" s="90">
        <f t="shared" ref="AF77" si="48">STDEV(J77,R77)</f>
        <v>1.272824061792363</v>
      </c>
      <c r="AG77" s="90">
        <f t="shared" ref="AG77" si="49">STDEV(K77,S77)</f>
        <v>30.605899738038154</v>
      </c>
      <c r="AH77" s="90">
        <f t="shared" ref="AH77" si="50">STDEV(L77,T77)</f>
        <v>34.780228375722558</v>
      </c>
      <c r="AI77" s="90">
        <f>STDEV(M77,U77)</f>
        <v>0</v>
      </c>
      <c r="AJ77" s="99">
        <f>AVERAGE(AD77:AI77)</f>
        <v>23.269794596882292</v>
      </c>
      <c r="AK77" s="99">
        <f>MEDIAN(AD77:AI77)</f>
        <v>30.911734448950245</v>
      </c>
      <c r="AL77" s="109">
        <v>67</v>
      </c>
      <c r="AM77" s="109">
        <v>94</v>
      </c>
      <c r="AW77" s="48"/>
      <c r="AX77" s="48"/>
      <c r="AY77" s="48"/>
      <c r="AZ77" s="193"/>
    </row>
    <row r="78" spans="1:52" x14ac:dyDescent="0.25">
      <c r="A78" s="8" t="s">
        <v>1203</v>
      </c>
      <c r="B78" s="8" t="s">
        <v>1989</v>
      </c>
      <c r="C78" s="8" t="s">
        <v>1278</v>
      </c>
      <c r="D78" s="76">
        <v>94.794194410000003</v>
      </c>
      <c r="E78" s="76">
        <v>86.393723949999995</v>
      </c>
      <c r="F78" s="82">
        <f t="shared" si="38"/>
        <v>90.593959179999999</v>
      </c>
      <c r="G78" s="86">
        <f t="shared" si="39"/>
        <v>5.9400296274232822</v>
      </c>
      <c r="H78" s="76"/>
      <c r="I78" s="76"/>
      <c r="J78" s="76"/>
      <c r="K78" s="76"/>
      <c r="L78" s="76"/>
      <c r="M78" s="90">
        <v>100</v>
      </c>
      <c r="N78" s="96"/>
      <c r="O78" s="96"/>
      <c r="P78" s="90"/>
      <c r="Q78" s="90"/>
      <c r="R78" s="90"/>
      <c r="S78" s="90"/>
      <c r="T78" s="90"/>
      <c r="U78" s="90">
        <v>100</v>
      </c>
      <c r="V78" s="96"/>
      <c r="W78" s="96"/>
      <c r="X78" s="102"/>
      <c r="Y78" s="102"/>
      <c r="Z78" s="102"/>
      <c r="AA78" s="102"/>
      <c r="AB78" s="102"/>
      <c r="AC78" s="102"/>
      <c r="AD78" s="90"/>
      <c r="AE78" s="90"/>
      <c r="AF78" s="90"/>
      <c r="AG78" s="90"/>
      <c r="AH78" s="90"/>
      <c r="AI78" s="90"/>
      <c r="AJ78" s="99"/>
      <c r="AK78" s="99"/>
      <c r="AW78" s="48"/>
      <c r="AX78" s="48"/>
      <c r="AY78" s="48"/>
      <c r="AZ78" s="193"/>
    </row>
    <row r="79" spans="1:52" x14ac:dyDescent="0.25">
      <c r="A79" s="8" t="s">
        <v>1203</v>
      </c>
      <c r="B79" s="8" t="s">
        <v>1992</v>
      </c>
      <c r="C79" s="8" t="s">
        <v>1279</v>
      </c>
      <c r="D79" s="76">
        <v>67.762465090000006</v>
      </c>
      <c r="E79" s="76">
        <v>73.51475035</v>
      </c>
      <c r="F79" s="82">
        <f t="shared" si="38"/>
        <v>70.63860772000001</v>
      </c>
      <c r="G79" s="86">
        <f t="shared" si="39"/>
        <v>4.0674799146654177</v>
      </c>
      <c r="H79" s="76"/>
      <c r="I79" s="76"/>
      <c r="J79" s="76"/>
      <c r="K79" s="76"/>
      <c r="L79" s="76"/>
      <c r="M79" s="90">
        <v>100</v>
      </c>
      <c r="N79" s="96"/>
      <c r="O79" s="96"/>
      <c r="P79" s="90"/>
      <c r="Q79" s="90"/>
      <c r="R79" s="90"/>
      <c r="S79" s="90"/>
      <c r="T79" s="90"/>
      <c r="U79" s="90">
        <v>100</v>
      </c>
      <c r="V79" s="96"/>
      <c r="W79" s="96"/>
      <c r="X79" s="102"/>
      <c r="Y79" s="102"/>
      <c r="Z79" s="102"/>
      <c r="AA79" s="102"/>
      <c r="AB79" s="102"/>
      <c r="AC79" s="102"/>
      <c r="AD79" s="90"/>
      <c r="AE79" s="90"/>
      <c r="AF79" s="90"/>
      <c r="AG79" s="90"/>
      <c r="AH79" s="90"/>
      <c r="AI79" s="90"/>
      <c r="AJ79" s="99"/>
      <c r="AK79" s="99"/>
      <c r="AW79" s="48"/>
      <c r="AX79" s="48"/>
      <c r="AY79" s="48"/>
      <c r="AZ79" s="193"/>
    </row>
    <row r="80" spans="1:52" x14ac:dyDescent="0.25">
      <c r="A80" s="8" t="s">
        <v>1203</v>
      </c>
      <c r="B80" s="8" t="s">
        <v>1994</v>
      </c>
      <c r="C80" s="8" t="s">
        <v>1280</v>
      </c>
      <c r="D80" s="76">
        <v>66.663614300000006</v>
      </c>
      <c r="E80" s="76">
        <v>111.6286672</v>
      </c>
      <c r="F80" s="82">
        <f t="shared" si="38"/>
        <v>89.146140750000001</v>
      </c>
      <c r="G80" s="86">
        <f t="shared" si="39"/>
        <v>31.795093822001814</v>
      </c>
      <c r="H80" s="76"/>
      <c r="I80" s="76"/>
      <c r="J80" s="76"/>
      <c r="K80" s="76"/>
      <c r="L80" s="76"/>
      <c r="M80" s="90">
        <v>100</v>
      </c>
      <c r="N80" s="96"/>
      <c r="O80" s="96"/>
      <c r="P80" s="90"/>
      <c r="Q80" s="90"/>
      <c r="R80" s="90"/>
      <c r="S80" s="90"/>
      <c r="T80" s="90"/>
      <c r="U80" s="90">
        <v>100</v>
      </c>
      <c r="V80" s="96"/>
      <c r="W80" s="96"/>
      <c r="X80" s="102"/>
      <c r="Y80" s="102"/>
      <c r="Z80" s="102"/>
      <c r="AA80" s="102"/>
      <c r="AB80" s="102"/>
      <c r="AC80" s="102"/>
      <c r="AD80" s="90"/>
      <c r="AE80" s="90"/>
      <c r="AF80" s="90"/>
      <c r="AG80" s="90"/>
      <c r="AH80" s="90"/>
      <c r="AI80" s="90"/>
      <c r="AJ80" s="99"/>
      <c r="AK80" s="99"/>
      <c r="AW80" s="48"/>
      <c r="AX80" s="48"/>
      <c r="AY80" s="48"/>
      <c r="AZ80" s="193"/>
    </row>
    <row r="81" spans="1:52" x14ac:dyDescent="0.25">
      <c r="A81" s="8" t="s">
        <v>1203</v>
      </c>
      <c r="B81" s="8" t="s">
        <v>1997</v>
      </c>
      <c r="C81" s="8" t="s">
        <v>1281</v>
      </c>
      <c r="D81" s="76">
        <v>100.06867819999999</v>
      </c>
      <c r="E81" s="76">
        <v>106.0063741</v>
      </c>
      <c r="F81" s="82">
        <f t="shared" si="38"/>
        <v>103.03752614999999</v>
      </c>
      <c r="G81" s="86">
        <f t="shared" si="39"/>
        <v>4.1985850355135668</v>
      </c>
      <c r="H81" s="76"/>
      <c r="I81" s="76"/>
      <c r="J81" s="76"/>
      <c r="K81" s="76"/>
      <c r="L81" s="76"/>
      <c r="M81" s="90">
        <v>100</v>
      </c>
      <c r="N81" s="96"/>
      <c r="O81" s="96"/>
      <c r="P81" s="90"/>
      <c r="Q81" s="90"/>
      <c r="R81" s="90"/>
      <c r="S81" s="90"/>
      <c r="T81" s="90"/>
      <c r="U81" s="90">
        <v>100</v>
      </c>
      <c r="V81" s="96"/>
      <c r="W81" s="96"/>
      <c r="X81" s="102"/>
      <c r="Y81" s="102"/>
      <c r="Z81" s="102"/>
      <c r="AA81" s="102"/>
      <c r="AB81" s="102"/>
      <c r="AC81" s="102"/>
      <c r="AD81" s="90"/>
      <c r="AE81" s="90"/>
      <c r="AF81" s="90"/>
      <c r="AG81" s="90"/>
      <c r="AH81" s="90"/>
      <c r="AI81" s="90"/>
      <c r="AJ81" s="99"/>
      <c r="AK81" s="99"/>
      <c r="AW81" s="48"/>
      <c r="AX81" s="48"/>
      <c r="AY81" s="48"/>
      <c r="AZ81" s="193"/>
    </row>
    <row r="82" spans="1:52" x14ac:dyDescent="0.25">
      <c r="A82" s="8" t="s">
        <v>1203</v>
      </c>
      <c r="B82" s="8" t="s">
        <v>1999</v>
      </c>
      <c r="C82" s="8" t="s">
        <v>1282</v>
      </c>
      <c r="D82" s="76">
        <v>79.520168490000003</v>
      </c>
      <c r="E82" s="76">
        <v>105.15649260000001</v>
      </c>
      <c r="F82" s="82">
        <f t="shared" si="38"/>
        <v>92.338330545000005</v>
      </c>
      <c r="G82" s="86">
        <f t="shared" si="39"/>
        <v>18.127618622877208</v>
      </c>
      <c r="H82" s="76"/>
      <c r="I82" s="76"/>
      <c r="J82" s="76"/>
      <c r="K82" s="76"/>
      <c r="L82" s="76"/>
      <c r="M82" s="90">
        <v>100</v>
      </c>
      <c r="N82" s="96"/>
      <c r="O82" s="96"/>
      <c r="P82" s="90"/>
      <c r="Q82" s="90"/>
      <c r="R82" s="90"/>
      <c r="S82" s="90"/>
      <c r="T82" s="90"/>
      <c r="U82" s="90">
        <v>100</v>
      </c>
      <c r="V82" s="96"/>
      <c r="W82" s="96"/>
      <c r="X82" s="102"/>
      <c r="Y82" s="102"/>
      <c r="Z82" s="102"/>
      <c r="AA82" s="102"/>
      <c r="AB82" s="102"/>
      <c r="AC82" s="102"/>
      <c r="AD82" s="90"/>
      <c r="AE82" s="90"/>
      <c r="AF82" s="90"/>
      <c r="AG82" s="90"/>
      <c r="AH82" s="90"/>
      <c r="AI82" s="90"/>
      <c r="AJ82" s="99"/>
      <c r="AK82" s="99"/>
      <c r="AW82" s="48"/>
      <c r="AX82" s="48"/>
      <c r="AY82" s="48"/>
      <c r="AZ82" s="193"/>
    </row>
    <row r="83" spans="1:52" x14ac:dyDescent="0.25">
      <c r="A83" s="8" t="s">
        <v>1203</v>
      </c>
      <c r="B83" s="8" t="s">
        <v>2002</v>
      </c>
      <c r="C83" s="8" t="s">
        <v>1283</v>
      </c>
      <c r="D83" s="76">
        <v>102.21143720000001</v>
      </c>
      <c r="E83" s="76">
        <v>131.5028193</v>
      </c>
      <c r="F83" s="82">
        <f t="shared" si="38"/>
        <v>116.85712825</v>
      </c>
      <c r="G83" s="86">
        <f t="shared" si="39"/>
        <v>20.71213491323622</v>
      </c>
      <c r="H83" s="76"/>
      <c r="I83" s="76"/>
      <c r="J83" s="76"/>
      <c r="K83" s="76"/>
      <c r="L83" s="76"/>
      <c r="M83" s="90">
        <v>100</v>
      </c>
      <c r="N83" s="96"/>
      <c r="O83" s="96"/>
      <c r="P83" s="90"/>
      <c r="Q83" s="90"/>
      <c r="R83" s="90"/>
      <c r="S83" s="90"/>
      <c r="T83" s="90"/>
      <c r="U83" s="90">
        <v>100</v>
      </c>
      <c r="V83" s="96"/>
      <c r="W83" s="96"/>
      <c r="X83" s="102"/>
      <c r="Y83" s="102"/>
      <c r="Z83" s="102"/>
      <c r="AA83" s="102"/>
      <c r="AB83" s="102"/>
      <c r="AC83" s="102"/>
      <c r="AD83" s="90"/>
      <c r="AE83" s="90"/>
      <c r="AF83" s="90"/>
      <c r="AG83" s="90"/>
      <c r="AH83" s="90"/>
      <c r="AI83" s="90"/>
      <c r="AJ83" s="99"/>
      <c r="AK83" s="99"/>
      <c r="AW83" s="48"/>
      <c r="AX83" s="48"/>
      <c r="AY83" s="48"/>
      <c r="AZ83" s="193"/>
    </row>
    <row r="84" spans="1:52" x14ac:dyDescent="0.25">
      <c r="A84" s="8" t="s">
        <v>1284</v>
      </c>
      <c r="B84" s="8" t="s">
        <v>1776</v>
      </c>
      <c r="C84" s="8" t="s">
        <v>1285</v>
      </c>
      <c r="D84" s="76">
        <v>111.62724420000001</v>
      </c>
      <c r="E84" s="76">
        <v>112.27698820000001</v>
      </c>
      <c r="F84" s="82">
        <f t="shared" si="38"/>
        <v>111.95211620000001</v>
      </c>
      <c r="G84" s="86">
        <f t="shared" si="39"/>
        <v>0.45943838843527096</v>
      </c>
      <c r="H84" s="76"/>
      <c r="I84" s="76"/>
      <c r="J84" s="76"/>
      <c r="K84" s="76"/>
      <c r="L84" s="76"/>
      <c r="M84" s="90">
        <v>100</v>
      </c>
      <c r="N84" s="96"/>
      <c r="O84" s="96"/>
      <c r="P84" s="90"/>
      <c r="Q84" s="90"/>
      <c r="R84" s="90"/>
      <c r="S84" s="90"/>
      <c r="T84" s="90"/>
      <c r="U84" s="90">
        <v>100</v>
      </c>
      <c r="V84" s="96"/>
      <c r="W84" s="96"/>
      <c r="X84" s="102"/>
      <c r="Y84" s="102"/>
      <c r="Z84" s="102"/>
      <c r="AA84" s="102"/>
      <c r="AB84" s="102"/>
      <c r="AC84" s="102"/>
      <c r="AD84" s="90"/>
      <c r="AE84" s="90"/>
      <c r="AF84" s="90"/>
      <c r="AG84" s="90"/>
      <c r="AH84" s="90"/>
      <c r="AI84" s="90"/>
      <c r="AJ84" s="99"/>
      <c r="AK84" s="99"/>
      <c r="AW84" s="48"/>
      <c r="AX84" s="48"/>
      <c r="AY84" s="48"/>
      <c r="AZ84" s="193"/>
    </row>
    <row r="85" spans="1:52" x14ac:dyDescent="0.25">
      <c r="A85" s="8" t="s">
        <v>1284</v>
      </c>
      <c r="B85" s="8" t="s">
        <v>1778</v>
      </c>
      <c r="C85" s="8" t="s">
        <v>1286</v>
      </c>
      <c r="D85" s="76">
        <v>110.7153035</v>
      </c>
      <c r="E85" s="76">
        <v>113.4260659</v>
      </c>
      <c r="F85" s="82">
        <f t="shared" si="38"/>
        <v>112.0706847</v>
      </c>
      <c r="G85" s="86">
        <f t="shared" si="39"/>
        <v>1.9167984752255154</v>
      </c>
      <c r="H85" s="76"/>
      <c r="I85" s="76"/>
      <c r="J85" s="76"/>
      <c r="K85" s="76"/>
      <c r="L85" s="76"/>
      <c r="M85" s="90">
        <v>100</v>
      </c>
      <c r="N85" s="96"/>
      <c r="O85" s="96"/>
      <c r="P85" s="90"/>
      <c r="Q85" s="90"/>
      <c r="R85" s="90"/>
      <c r="S85" s="90"/>
      <c r="T85" s="90"/>
      <c r="U85" s="90">
        <v>100</v>
      </c>
      <c r="V85" s="96"/>
      <c r="W85" s="96"/>
      <c r="X85" s="102"/>
      <c r="Y85" s="102"/>
      <c r="Z85" s="102"/>
      <c r="AA85" s="102"/>
      <c r="AB85" s="102"/>
      <c r="AC85" s="102"/>
      <c r="AD85" s="90"/>
      <c r="AE85" s="90"/>
      <c r="AF85" s="90"/>
      <c r="AG85" s="90"/>
      <c r="AH85" s="90"/>
      <c r="AI85" s="90"/>
      <c r="AJ85" s="99"/>
      <c r="AK85" s="99"/>
      <c r="AW85" s="48"/>
      <c r="AX85" s="48"/>
      <c r="AY85" s="48"/>
      <c r="AZ85" s="193"/>
    </row>
    <row r="86" spans="1:52" x14ac:dyDescent="0.25">
      <c r="A86" s="8" t="s">
        <v>1284</v>
      </c>
      <c r="B86" s="8" t="s">
        <v>1781</v>
      </c>
      <c r="C86" s="8" t="s">
        <v>1287</v>
      </c>
      <c r="D86" s="76">
        <v>72.242804219999996</v>
      </c>
      <c r="E86" s="76">
        <v>87.481100699999999</v>
      </c>
      <c r="F86" s="82">
        <f t="shared" si="38"/>
        <v>79.861952459999998</v>
      </c>
      <c r="G86" s="86">
        <f t="shared" si="39"/>
        <v>10.7751027747391</v>
      </c>
      <c r="H86" s="76"/>
      <c r="I86" s="76"/>
      <c r="J86" s="76"/>
      <c r="K86" s="76"/>
      <c r="L86" s="76"/>
      <c r="M86" s="90">
        <v>100</v>
      </c>
      <c r="N86" s="96"/>
      <c r="O86" s="96"/>
      <c r="P86" s="90"/>
      <c r="Q86" s="90"/>
      <c r="R86" s="90"/>
      <c r="S86" s="90"/>
      <c r="T86" s="90"/>
      <c r="U86" s="90">
        <v>100</v>
      </c>
      <c r="V86" s="96"/>
      <c r="W86" s="96"/>
      <c r="X86" s="102"/>
      <c r="Y86" s="102"/>
      <c r="Z86" s="102"/>
      <c r="AA86" s="102"/>
      <c r="AB86" s="102"/>
      <c r="AC86" s="102"/>
      <c r="AD86" s="90"/>
      <c r="AE86" s="90"/>
      <c r="AF86" s="90"/>
      <c r="AG86" s="90"/>
      <c r="AH86" s="90"/>
      <c r="AI86" s="90"/>
      <c r="AJ86" s="99"/>
      <c r="AK86" s="99"/>
      <c r="AW86" s="48"/>
      <c r="AX86" s="48"/>
      <c r="AY86" s="48"/>
      <c r="AZ86" s="193"/>
    </row>
    <row r="87" spans="1:52" x14ac:dyDescent="0.25">
      <c r="A87" s="8" t="s">
        <v>1284</v>
      </c>
      <c r="B87" s="8" t="s">
        <v>1784</v>
      </c>
      <c r="C87" s="8" t="s">
        <v>1288</v>
      </c>
      <c r="D87" s="76">
        <v>90.424622400000004</v>
      </c>
      <c r="E87" s="76">
        <v>106.1082552</v>
      </c>
      <c r="F87" s="82">
        <f t="shared" si="38"/>
        <v>98.266438800000003</v>
      </c>
      <c r="G87" s="86">
        <f t="shared" si="39"/>
        <v>11.090003106519758</v>
      </c>
      <c r="H87" s="76"/>
      <c r="I87" s="76"/>
      <c r="J87" s="76"/>
      <c r="K87" s="76"/>
      <c r="L87" s="76"/>
      <c r="M87" s="90">
        <v>100</v>
      </c>
      <c r="N87" s="96"/>
      <c r="O87" s="96"/>
      <c r="P87" s="90"/>
      <c r="Q87" s="90"/>
      <c r="R87" s="90"/>
      <c r="S87" s="90"/>
      <c r="T87" s="90"/>
      <c r="U87" s="90">
        <v>100</v>
      </c>
      <c r="V87" s="96"/>
      <c r="W87" s="96"/>
      <c r="X87" s="102"/>
      <c r="Y87" s="102"/>
      <c r="Z87" s="102"/>
      <c r="AA87" s="102"/>
      <c r="AB87" s="102"/>
      <c r="AC87" s="102"/>
      <c r="AD87" s="90"/>
      <c r="AE87" s="90"/>
      <c r="AF87" s="90"/>
      <c r="AG87" s="90"/>
      <c r="AH87" s="90"/>
      <c r="AI87" s="90"/>
      <c r="AJ87" s="99"/>
      <c r="AK87" s="99"/>
      <c r="AW87" s="48"/>
      <c r="AX87" s="48"/>
      <c r="AY87" s="48"/>
      <c r="AZ87" s="193"/>
    </row>
    <row r="88" spans="1:52" x14ac:dyDescent="0.25">
      <c r="A88" s="8" t="s">
        <v>1284</v>
      </c>
      <c r="B88" s="8" t="s">
        <v>1787</v>
      </c>
      <c r="C88" s="8" t="s">
        <v>1289</v>
      </c>
      <c r="D88" s="76">
        <v>103.59076659999999</v>
      </c>
      <c r="E88" s="76">
        <v>108.1040218</v>
      </c>
      <c r="F88" s="82">
        <f t="shared" si="38"/>
        <v>105.8473942</v>
      </c>
      <c r="G88" s="86">
        <f t="shared" si="39"/>
        <v>3.19135335714545</v>
      </c>
      <c r="H88" s="76"/>
      <c r="I88" s="76"/>
      <c r="J88" s="76"/>
      <c r="K88" s="76"/>
      <c r="L88" s="76"/>
      <c r="M88" s="90">
        <v>100</v>
      </c>
      <c r="N88" s="96"/>
      <c r="O88" s="96"/>
      <c r="P88" s="90"/>
      <c r="Q88" s="90"/>
      <c r="R88" s="90"/>
      <c r="S88" s="90"/>
      <c r="T88" s="90"/>
      <c r="U88" s="90">
        <v>100</v>
      </c>
      <c r="V88" s="96"/>
      <c r="W88" s="96"/>
      <c r="X88" s="102"/>
      <c r="Y88" s="102"/>
      <c r="Z88" s="102"/>
      <c r="AA88" s="102"/>
      <c r="AB88" s="102"/>
      <c r="AC88" s="102"/>
      <c r="AD88" s="90"/>
      <c r="AE88" s="90"/>
      <c r="AF88" s="90"/>
      <c r="AG88" s="90"/>
      <c r="AH88" s="90"/>
      <c r="AI88" s="90"/>
      <c r="AJ88" s="99"/>
      <c r="AK88" s="99"/>
      <c r="AW88" s="48"/>
      <c r="AX88" s="48"/>
      <c r="AY88" s="48"/>
      <c r="AZ88" s="193"/>
    </row>
    <row r="89" spans="1:52" x14ac:dyDescent="0.25">
      <c r="A89" s="8" t="s">
        <v>1284</v>
      </c>
      <c r="B89" s="8" t="s">
        <v>1790</v>
      </c>
      <c r="C89" s="8" t="s">
        <v>1290</v>
      </c>
      <c r="D89" s="76">
        <v>2.4793388429999998</v>
      </c>
      <c r="E89" s="76">
        <v>4.4451164199999997</v>
      </c>
      <c r="F89" s="82">
        <f t="shared" si="38"/>
        <v>3.4622276314999998</v>
      </c>
      <c r="G89" s="86">
        <f t="shared" si="39"/>
        <v>1.3900146550011601</v>
      </c>
      <c r="H89" s="57">
        <v>3.1213802353228086</v>
      </c>
      <c r="I89" s="61">
        <v>127.63518868499666</v>
      </c>
      <c r="J89" s="53">
        <v>151.04554044991772</v>
      </c>
      <c r="K89" s="54">
        <v>111.24794244955191</v>
      </c>
      <c r="L89" s="53">
        <v>108.83374992379444</v>
      </c>
      <c r="M89" s="90">
        <v>100</v>
      </c>
      <c r="N89" s="96">
        <v>12.7</v>
      </c>
      <c r="O89" s="96">
        <v>21.3</v>
      </c>
      <c r="P89" s="57">
        <v>1.9852379740391941</v>
      </c>
      <c r="Q89" s="61">
        <v>67.752608806312026</v>
      </c>
      <c r="R89" s="53">
        <v>112.90404683125475</v>
      </c>
      <c r="S89" s="54">
        <v>96.105879358615411</v>
      </c>
      <c r="T89" s="53">
        <v>114.48205650292694</v>
      </c>
      <c r="U89" s="90">
        <v>100</v>
      </c>
      <c r="V89" s="96">
        <v>8.8000000000000007</v>
      </c>
      <c r="W89" s="96">
        <v>18</v>
      </c>
      <c r="X89" s="102">
        <f t="shared" si="40"/>
        <v>2.5533091046810013</v>
      </c>
      <c r="Y89" s="102">
        <f t="shared" si="41"/>
        <v>97.693898745654337</v>
      </c>
      <c r="Z89" s="102">
        <f t="shared" si="42"/>
        <v>131.97479364058623</v>
      </c>
      <c r="AA89" s="102">
        <f t="shared" si="43"/>
        <v>103.67691090408366</v>
      </c>
      <c r="AB89" s="102">
        <f t="shared" si="44"/>
        <v>111.6579032133607</v>
      </c>
      <c r="AC89" s="102"/>
      <c r="AD89" s="90">
        <f>STDEV(H89,P89)</f>
        <v>0.80337389734626274</v>
      </c>
      <c r="AE89" s="90">
        <f>STDEV(I89,Q89)</f>
        <v>42.343378307163071</v>
      </c>
      <c r="AF89" s="90">
        <f t="shared" ref="AF89" si="51">STDEV(J89,R89)</f>
        <v>26.970108782340112</v>
      </c>
      <c r="AG89" s="90">
        <f t="shared" ref="AG89" si="52">STDEV(K89,S89)</f>
        <v>10.707055492755735</v>
      </c>
      <c r="AH89" s="90">
        <f t="shared" ref="AH89" si="53">STDEV(L89,T89)</f>
        <v>3.9939558843251777</v>
      </c>
      <c r="AI89" s="90">
        <f>STDEV(M89,U89)</f>
        <v>0</v>
      </c>
      <c r="AJ89" s="99">
        <f>AVERAGE(AD89:AI89)</f>
        <v>14.136312060655058</v>
      </c>
      <c r="AK89" s="99">
        <f>MEDIAN(AD89:AI89)</f>
        <v>7.3505056885404567</v>
      </c>
      <c r="AL89" s="109">
        <v>10.75</v>
      </c>
      <c r="AM89" s="109">
        <v>19.649999999999999</v>
      </c>
      <c r="AW89" s="48"/>
      <c r="AX89" s="48"/>
      <c r="AY89" s="48"/>
      <c r="AZ89" s="193"/>
    </row>
    <row r="90" spans="1:52" x14ac:dyDescent="0.25">
      <c r="A90" s="8" t="s">
        <v>1284</v>
      </c>
      <c r="B90" s="8" t="s">
        <v>1793</v>
      </c>
      <c r="C90" s="8" t="s">
        <v>1291</v>
      </c>
      <c r="D90" s="76">
        <v>93.901396410000004</v>
      </c>
      <c r="E90" s="76">
        <v>98.971877829999997</v>
      </c>
      <c r="F90" s="82">
        <f t="shared" si="38"/>
        <v>96.43663712</v>
      </c>
      <c r="G90" s="86">
        <f t="shared" si="39"/>
        <v>3.5853717959623896</v>
      </c>
      <c r="H90" s="76"/>
      <c r="I90" s="76"/>
      <c r="J90" s="76"/>
      <c r="K90" s="76"/>
      <c r="L90" s="76"/>
      <c r="M90" s="90">
        <v>100</v>
      </c>
      <c r="N90" s="96"/>
      <c r="O90" s="96"/>
      <c r="P90" s="90"/>
      <c r="Q90" s="90"/>
      <c r="R90" s="90"/>
      <c r="S90" s="90"/>
      <c r="T90" s="90"/>
      <c r="U90" s="90">
        <v>100</v>
      </c>
      <c r="V90" s="96"/>
      <c r="W90" s="96"/>
      <c r="X90" s="102"/>
      <c r="Y90" s="102"/>
      <c r="Z90" s="102"/>
      <c r="AA90" s="102"/>
      <c r="AB90" s="102"/>
      <c r="AC90" s="102"/>
      <c r="AD90" s="90"/>
      <c r="AE90" s="90"/>
      <c r="AF90" s="90"/>
      <c r="AG90" s="90"/>
      <c r="AH90" s="90"/>
      <c r="AI90" s="90"/>
      <c r="AJ90" s="99"/>
      <c r="AK90" s="99"/>
      <c r="AW90" s="48"/>
      <c r="AX90" s="48"/>
      <c r="AY90" s="48"/>
      <c r="AZ90" s="193"/>
    </row>
    <row r="91" spans="1:52" x14ac:dyDescent="0.25">
      <c r="A91" s="8" t="s">
        <v>1284</v>
      </c>
      <c r="B91" s="8" t="s">
        <v>1796</v>
      </c>
      <c r="C91" s="8" t="s">
        <v>1292</v>
      </c>
      <c r="D91" s="76">
        <v>88.429752070000006</v>
      </c>
      <c r="E91" s="76">
        <v>99.455700030000003</v>
      </c>
      <c r="F91" s="82">
        <f t="shared" si="38"/>
        <v>93.942726050000005</v>
      </c>
      <c r="G91" s="86">
        <f t="shared" si="39"/>
        <v>7.7965225715259772</v>
      </c>
      <c r="H91" s="76"/>
      <c r="I91" s="76"/>
      <c r="J91" s="76"/>
      <c r="K91" s="76"/>
      <c r="L91" s="76"/>
      <c r="M91" s="90">
        <v>100</v>
      </c>
      <c r="N91" s="96"/>
      <c r="O91" s="96"/>
      <c r="P91" s="90"/>
      <c r="Q91" s="90"/>
      <c r="R91" s="90"/>
      <c r="S91" s="90"/>
      <c r="T91" s="90"/>
      <c r="U91" s="90">
        <v>100</v>
      </c>
      <c r="V91" s="96"/>
      <c r="W91" s="96"/>
      <c r="X91" s="102"/>
      <c r="Y91" s="102"/>
      <c r="Z91" s="102"/>
      <c r="AA91" s="102"/>
      <c r="AB91" s="102"/>
      <c r="AC91" s="102"/>
      <c r="AD91" s="90"/>
      <c r="AE91" s="90"/>
      <c r="AF91" s="90"/>
      <c r="AG91" s="90"/>
      <c r="AH91" s="90"/>
      <c r="AI91" s="90"/>
      <c r="AJ91" s="99"/>
      <c r="AK91" s="99"/>
      <c r="AW91" s="48"/>
      <c r="AX91" s="48"/>
      <c r="AY91" s="48"/>
      <c r="AZ91" s="193"/>
    </row>
    <row r="92" spans="1:52" x14ac:dyDescent="0.25">
      <c r="A92" s="8" t="s">
        <v>1284</v>
      </c>
      <c r="B92" s="8" t="s">
        <v>1799</v>
      </c>
      <c r="C92" s="8" t="s">
        <v>1293</v>
      </c>
      <c r="D92" s="76">
        <v>100.6269592</v>
      </c>
      <c r="E92" s="76">
        <v>103.50771090000001</v>
      </c>
      <c r="F92" s="82">
        <f t="shared" si="38"/>
        <v>102.06733505</v>
      </c>
      <c r="G92" s="86">
        <f t="shared" si="39"/>
        <v>2.0369990619846781</v>
      </c>
      <c r="H92" s="76"/>
      <c r="I92" s="76"/>
      <c r="J92" s="76"/>
      <c r="K92" s="76"/>
      <c r="L92" s="76"/>
      <c r="M92" s="90">
        <v>100</v>
      </c>
      <c r="N92" s="96"/>
      <c r="O92" s="96"/>
      <c r="P92" s="90"/>
      <c r="Q92" s="90"/>
      <c r="R92" s="90"/>
      <c r="S92" s="90"/>
      <c r="T92" s="90"/>
      <c r="U92" s="90">
        <v>100</v>
      </c>
      <c r="V92" s="96"/>
      <c r="W92" s="96"/>
      <c r="X92" s="102"/>
      <c r="Y92" s="102"/>
      <c r="Z92" s="102"/>
      <c r="AA92" s="102"/>
      <c r="AB92" s="102"/>
      <c r="AC92" s="102"/>
      <c r="AD92" s="90"/>
      <c r="AE92" s="90"/>
      <c r="AF92" s="90"/>
      <c r="AG92" s="90"/>
      <c r="AH92" s="90"/>
      <c r="AI92" s="90"/>
      <c r="AJ92" s="99"/>
      <c r="AK92" s="99"/>
      <c r="AW92" s="48"/>
      <c r="AX92" s="48"/>
      <c r="AY92" s="48"/>
      <c r="AZ92" s="193"/>
    </row>
    <row r="93" spans="1:52" x14ac:dyDescent="0.25">
      <c r="A93" s="8" t="s">
        <v>1284</v>
      </c>
      <c r="B93" s="8" t="s">
        <v>1802</v>
      </c>
      <c r="C93" s="8" t="s">
        <v>1294</v>
      </c>
      <c r="D93" s="76">
        <v>104.1607296</v>
      </c>
      <c r="E93" s="76">
        <v>96.794677960000001</v>
      </c>
      <c r="F93" s="82">
        <f t="shared" si="38"/>
        <v>100.47770378</v>
      </c>
      <c r="G93" s="86">
        <f t="shared" si="39"/>
        <v>5.2085850652142858</v>
      </c>
      <c r="H93" s="76"/>
      <c r="I93" s="76"/>
      <c r="J93" s="76"/>
      <c r="K93" s="76"/>
      <c r="L93" s="76"/>
      <c r="M93" s="90">
        <v>100</v>
      </c>
      <c r="N93" s="96"/>
      <c r="O93" s="96"/>
      <c r="P93" s="90"/>
      <c r="Q93" s="90"/>
      <c r="R93" s="90"/>
      <c r="S93" s="90"/>
      <c r="T93" s="90"/>
      <c r="U93" s="90">
        <v>100</v>
      </c>
      <c r="V93" s="96"/>
      <c r="W93" s="96"/>
      <c r="X93" s="102"/>
      <c r="Y93" s="102"/>
      <c r="Z93" s="102"/>
      <c r="AA93" s="102"/>
      <c r="AB93" s="102"/>
      <c r="AC93" s="102"/>
      <c r="AD93" s="90"/>
      <c r="AE93" s="90"/>
      <c r="AF93" s="90"/>
      <c r="AG93" s="90"/>
      <c r="AH93" s="90"/>
      <c r="AI93" s="90"/>
      <c r="AJ93" s="99"/>
      <c r="AK93" s="99"/>
      <c r="AW93" s="48"/>
      <c r="AX93" s="48"/>
      <c r="AY93" s="48"/>
      <c r="AZ93" s="193"/>
    </row>
    <row r="94" spans="1:52" x14ac:dyDescent="0.25">
      <c r="A94" s="8" t="s">
        <v>1284</v>
      </c>
      <c r="B94" s="8" t="s">
        <v>1805</v>
      </c>
      <c r="C94" s="8" t="s">
        <v>1295</v>
      </c>
      <c r="D94" s="76">
        <v>109.74636649999999</v>
      </c>
      <c r="E94" s="76">
        <v>56.456002419999997</v>
      </c>
      <c r="F94" s="82">
        <f t="shared" si="38"/>
        <v>83.101184459999999</v>
      </c>
      <c r="G94" s="86">
        <f t="shared" si="39"/>
        <v>37.681977812867984</v>
      </c>
      <c r="H94" s="76"/>
      <c r="I94" s="76"/>
      <c r="J94" s="76"/>
      <c r="K94" s="76"/>
      <c r="L94" s="76"/>
      <c r="M94" s="90">
        <v>100</v>
      </c>
      <c r="N94" s="96"/>
      <c r="O94" s="96"/>
      <c r="P94" s="90"/>
      <c r="Q94" s="90"/>
      <c r="R94" s="90"/>
      <c r="S94" s="90"/>
      <c r="T94" s="90"/>
      <c r="U94" s="90">
        <v>100</v>
      </c>
      <c r="V94" s="96"/>
      <c r="W94" s="96"/>
      <c r="X94" s="102"/>
      <c r="Y94" s="102"/>
      <c r="Z94" s="102"/>
      <c r="AA94" s="102"/>
      <c r="AB94" s="102"/>
      <c r="AC94" s="102"/>
      <c r="AD94" s="90"/>
      <c r="AE94" s="90"/>
      <c r="AF94" s="90"/>
      <c r="AG94" s="90"/>
      <c r="AH94" s="90"/>
      <c r="AI94" s="90"/>
      <c r="AJ94" s="99"/>
      <c r="AK94" s="99"/>
      <c r="AW94" s="48"/>
      <c r="AX94" s="48"/>
      <c r="AY94" s="48"/>
      <c r="AZ94" s="193"/>
    </row>
    <row r="95" spans="1:52" x14ac:dyDescent="0.25">
      <c r="A95" s="8" t="s">
        <v>1284</v>
      </c>
      <c r="B95" s="8" t="s">
        <v>1808</v>
      </c>
      <c r="C95" s="8" t="s">
        <v>1296</v>
      </c>
      <c r="D95" s="76">
        <v>113.56511829999999</v>
      </c>
      <c r="E95" s="76">
        <v>106.713033</v>
      </c>
      <c r="F95" s="82">
        <f t="shared" si="38"/>
        <v>110.13907565</v>
      </c>
      <c r="G95" s="86">
        <f t="shared" si="39"/>
        <v>4.8451559808986584</v>
      </c>
      <c r="H95" s="76"/>
      <c r="I95" s="76"/>
      <c r="J95" s="76"/>
      <c r="K95" s="76"/>
      <c r="L95" s="76"/>
      <c r="M95" s="90">
        <v>100</v>
      </c>
      <c r="N95" s="96"/>
      <c r="O95" s="96"/>
      <c r="P95" s="90"/>
      <c r="Q95" s="90"/>
      <c r="R95" s="90"/>
      <c r="S95" s="90"/>
      <c r="T95" s="90"/>
      <c r="U95" s="90">
        <v>100</v>
      </c>
      <c r="V95" s="96"/>
      <c r="W95" s="96"/>
      <c r="X95" s="102"/>
      <c r="Y95" s="102"/>
      <c r="Z95" s="102"/>
      <c r="AA95" s="102"/>
      <c r="AB95" s="102"/>
      <c r="AC95" s="102"/>
      <c r="AD95" s="90"/>
      <c r="AE95" s="90"/>
      <c r="AF95" s="90"/>
      <c r="AG95" s="90"/>
      <c r="AH95" s="90"/>
      <c r="AI95" s="90"/>
      <c r="AJ95" s="99"/>
      <c r="AK95" s="99"/>
      <c r="AW95" s="48"/>
      <c r="AX95" s="48"/>
      <c r="AY95" s="48"/>
      <c r="AZ95" s="193"/>
    </row>
    <row r="96" spans="1:52" x14ac:dyDescent="0.25">
      <c r="A96" s="8" t="s">
        <v>1284</v>
      </c>
      <c r="B96" s="8" t="s">
        <v>1810</v>
      </c>
      <c r="C96" s="8" t="s">
        <v>1297</v>
      </c>
      <c r="D96" s="76">
        <v>94.927329720000003</v>
      </c>
      <c r="E96" s="76">
        <v>97.459933469999996</v>
      </c>
      <c r="F96" s="82">
        <f t="shared" si="38"/>
        <v>96.193631594999999</v>
      </c>
      <c r="G96" s="86">
        <f t="shared" si="39"/>
        <v>1.7908212856834747</v>
      </c>
      <c r="H96" s="76"/>
      <c r="I96" s="76"/>
      <c r="J96" s="76"/>
      <c r="K96" s="76"/>
      <c r="L96" s="76"/>
      <c r="M96" s="90">
        <v>100</v>
      </c>
      <c r="N96" s="96"/>
      <c r="O96" s="96"/>
      <c r="P96" s="90"/>
      <c r="Q96" s="90"/>
      <c r="R96" s="90"/>
      <c r="S96" s="90"/>
      <c r="T96" s="90"/>
      <c r="U96" s="90">
        <v>100</v>
      </c>
      <c r="V96" s="96"/>
      <c r="W96" s="96"/>
      <c r="X96" s="102"/>
      <c r="Y96" s="102"/>
      <c r="Z96" s="102"/>
      <c r="AA96" s="102"/>
      <c r="AB96" s="102"/>
      <c r="AC96" s="102"/>
      <c r="AD96" s="90"/>
      <c r="AE96" s="90"/>
      <c r="AF96" s="90"/>
      <c r="AG96" s="90"/>
      <c r="AH96" s="90"/>
      <c r="AI96" s="90"/>
      <c r="AJ96" s="99"/>
      <c r="AK96" s="99"/>
      <c r="AW96" s="48"/>
      <c r="AX96" s="48"/>
      <c r="AY96" s="48"/>
      <c r="AZ96" s="193"/>
    </row>
    <row r="97" spans="1:52" x14ac:dyDescent="0.25">
      <c r="A97" s="8" t="s">
        <v>1284</v>
      </c>
      <c r="B97" s="8" t="s">
        <v>1813</v>
      </c>
      <c r="C97" s="8" t="s">
        <v>1298</v>
      </c>
      <c r="D97" s="76">
        <v>42.034767739999999</v>
      </c>
      <c r="E97" s="76">
        <v>90.14212277</v>
      </c>
      <c r="F97" s="82">
        <f t="shared" si="38"/>
        <v>66.088445254999996</v>
      </c>
      <c r="G97" s="86">
        <f t="shared" si="39"/>
        <v>34.017036966661792</v>
      </c>
      <c r="H97" s="76"/>
      <c r="I97" s="76"/>
      <c r="J97" s="76"/>
      <c r="K97" s="76"/>
      <c r="L97" s="76"/>
      <c r="M97" s="90">
        <v>100</v>
      </c>
      <c r="N97" s="96"/>
      <c r="O97" s="96"/>
      <c r="P97" s="90"/>
      <c r="Q97" s="90"/>
      <c r="R97" s="90"/>
      <c r="S97" s="90"/>
      <c r="T97" s="90"/>
      <c r="U97" s="90">
        <v>100</v>
      </c>
      <c r="V97" s="96"/>
      <c r="W97" s="96"/>
      <c r="X97" s="102"/>
      <c r="Y97" s="102"/>
      <c r="Z97" s="102"/>
      <c r="AA97" s="102"/>
      <c r="AB97" s="102"/>
      <c r="AC97" s="102"/>
      <c r="AD97" s="90"/>
      <c r="AE97" s="90"/>
      <c r="AF97" s="90"/>
      <c r="AG97" s="90"/>
      <c r="AH97" s="90"/>
      <c r="AI97" s="90"/>
      <c r="AJ97" s="99"/>
      <c r="AK97" s="99"/>
      <c r="AW97" s="48"/>
      <c r="AX97" s="48"/>
      <c r="AY97" s="48"/>
      <c r="AZ97" s="193"/>
    </row>
    <row r="98" spans="1:52" x14ac:dyDescent="0.25">
      <c r="A98" s="8" t="s">
        <v>1284</v>
      </c>
      <c r="B98" s="8" t="s">
        <v>1816</v>
      </c>
      <c r="C98" s="8" t="s">
        <v>1299</v>
      </c>
      <c r="D98" s="76">
        <v>98.803077799999997</v>
      </c>
      <c r="E98" s="76">
        <v>104.9591775</v>
      </c>
      <c r="F98" s="82">
        <f t="shared" si="38"/>
        <v>101.88112765</v>
      </c>
      <c r="G98" s="86">
        <f t="shared" si="39"/>
        <v>4.3530198435304701</v>
      </c>
      <c r="H98" s="76"/>
      <c r="I98" s="76"/>
      <c r="J98" s="76"/>
      <c r="K98" s="76"/>
      <c r="L98" s="76"/>
      <c r="M98" s="90">
        <v>100</v>
      </c>
      <c r="N98" s="96"/>
      <c r="O98" s="96"/>
      <c r="P98" s="90"/>
      <c r="Q98" s="90"/>
      <c r="R98" s="90"/>
      <c r="S98" s="90"/>
      <c r="T98" s="90"/>
      <c r="U98" s="90">
        <v>100</v>
      </c>
      <c r="V98" s="96"/>
      <c r="W98" s="96"/>
      <c r="X98" s="102"/>
      <c r="Y98" s="102"/>
      <c r="Z98" s="102"/>
      <c r="AA98" s="102"/>
      <c r="AB98" s="102"/>
      <c r="AC98" s="102"/>
      <c r="AD98" s="90"/>
      <c r="AE98" s="90"/>
      <c r="AF98" s="90"/>
      <c r="AG98" s="90"/>
      <c r="AH98" s="90"/>
      <c r="AI98" s="90"/>
      <c r="AJ98" s="99"/>
      <c r="AK98" s="99"/>
      <c r="AW98" s="48"/>
      <c r="AX98" s="48"/>
      <c r="AY98" s="48"/>
      <c r="AZ98" s="193"/>
    </row>
    <row r="99" spans="1:52" x14ac:dyDescent="0.25">
      <c r="A99" s="8" t="s">
        <v>1284</v>
      </c>
      <c r="B99" s="8" t="s">
        <v>1819</v>
      </c>
      <c r="C99" s="8" t="s">
        <v>1300</v>
      </c>
      <c r="D99" s="76">
        <v>95.212311200000002</v>
      </c>
      <c r="E99" s="76">
        <v>105.624433</v>
      </c>
      <c r="F99" s="82">
        <f t="shared" si="38"/>
        <v>100.4183721</v>
      </c>
      <c r="G99" s="86">
        <f t="shared" si="39"/>
        <v>7.3624819313202776</v>
      </c>
      <c r="H99" s="76"/>
      <c r="I99" s="76"/>
      <c r="J99" s="76"/>
      <c r="K99" s="76"/>
      <c r="L99" s="76"/>
      <c r="M99" s="90">
        <v>100</v>
      </c>
      <c r="N99" s="96"/>
      <c r="O99" s="96"/>
      <c r="P99" s="90"/>
      <c r="Q99" s="90"/>
      <c r="R99" s="90"/>
      <c r="S99" s="90"/>
      <c r="T99" s="90"/>
      <c r="U99" s="90">
        <v>100</v>
      </c>
      <c r="V99" s="96"/>
      <c r="W99" s="96"/>
      <c r="X99" s="102"/>
      <c r="Y99" s="102"/>
      <c r="Z99" s="102"/>
      <c r="AA99" s="102"/>
      <c r="AB99" s="102"/>
      <c r="AC99" s="102"/>
      <c r="AD99" s="90"/>
      <c r="AE99" s="90"/>
      <c r="AF99" s="90"/>
      <c r="AG99" s="90"/>
      <c r="AH99" s="90"/>
      <c r="AI99" s="90"/>
      <c r="AJ99" s="99"/>
      <c r="AK99" s="99"/>
      <c r="AW99" s="48"/>
      <c r="AX99" s="48"/>
      <c r="AY99" s="48"/>
      <c r="AZ99" s="193"/>
    </row>
    <row r="100" spans="1:52" x14ac:dyDescent="0.25">
      <c r="A100" s="8" t="s">
        <v>1284</v>
      </c>
      <c r="B100" s="8" t="s">
        <v>1822</v>
      </c>
      <c r="C100" s="8" t="s">
        <v>1301</v>
      </c>
      <c r="D100" s="76">
        <v>89.740666860000005</v>
      </c>
      <c r="E100" s="76">
        <v>85.848200790000007</v>
      </c>
      <c r="F100" s="82">
        <f t="shared" si="38"/>
        <v>87.794433824999999</v>
      </c>
      <c r="G100" s="86">
        <f t="shared" si="39"/>
        <v>2.7523891536355491</v>
      </c>
      <c r="H100" s="76"/>
      <c r="I100" s="76"/>
      <c r="J100" s="76"/>
      <c r="K100" s="76"/>
      <c r="L100" s="76"/>
      <c r="M100" s="90">
        <v>100</v>
      </c>
      <c r="N100" s="96"/>
      <c r="O100" s="96"/>
      <c r="P100" s="90"/>
      <c r="Q100" s="90"/>
      <c r="R100" s="90"/>
      <c r="S100" s="90"/>
      <c r="T100" s="90"/>
      <c r="U100" s="90">
        <v>100</v>
      </c>
      <c r="V100" s="96"/>
      <c r="W100" s="96"/>
      <c r="X100" s="102"/>
      <c r="Y100" s="102"/>
      <c r="Z100" s="102"/>
      <c r="AA100" s="102"/>
      <c r="AB100" s="102"/>
      <c r="AC100" s="102"/>
      <c r="AD100" s="90"/>
      <c r="AE100" s="90"/>
      <c r="AF100" s="90"/>
      <c r="AG100" s="90"/>
      <c r="AH100" s="90"/>
      <c r="AI100" s="90"/>
      <c r="AJ100" s="99"/>
      <c r="AK100" s="99"/>
      <c r="AW100" s="48"/>
      <c r="AX100" s="48"/>
      <c r="AY100" s="48"/>
      <c r="AZ100" s="193"/>
    </row>
    <row r="101" spans="1:52" x14ac:dyDescent="0.25">
      <c r="A101" s="8" t="s">
        <v>1284</v>
      </c>
      <c r="B101" s="8" t="s">
        <v>1825</v>
      </c>
      <c r="C101" s="8" t="s">
        <v>1302</v>
      </c>
      <c r="D101" s="76">
        <v>91.849529779999997</v>
      </c>
      <c r="E101" s="76">
        <v>105.92682189999999</v>
      </c>
      <c r="F101" s="82">
        <f t="shared" si="38"/>
        <v>98.888175840000002</v>
      </c>
      <c r="G101" s="86">
        <f t="shared" si="39"/>
        <v>9.9541487187959454</v>
      </c>
      <c r="H101" s="76"/>
      <c r="I101" s="76"/>
      <c r="J101" s="76"/>
      <c r="K101" s="76"/>
      <c r="L101" s="76"/>
      <c r="M101" s="90">
        <v>100</v>
      </c>
      <c r="N101" s="96"/>
      <c r="O101" s="96"/>
      <c r="P101" s="90"/>
      <c r="Q101" s="90"/>
      <c r="R101" s="90"/>
      <c r="S101" s="90"/>
      <c r="T101" s="90"/>
      <c r="U101" s="90">
        <v>100</v>
      </c>
      <c r="V101" s="96"/>
      <c r="W101" s="96"/>
      <c r="X101" s="102"/>
      <c r="Y101" s="102"/>
      <c r="Z101" s="102"/>
      <c r="AA101" s="102"/>
      <c r="AB101" s="102"/>
      <c r="AC101" s="102"/>
      <c r="AD101" s="90"/>
      <c r="AE101" s="90"/>
      <c r="AF101" s="90"/>
      <c r="AG101" s="90"/>
      <c r="AH101" s="90"/>
      <c r="AI101" s="90"/>
      <c r="AJ101" s="99"/>
      <c r="AK101" s="99"/>
      <c r="AW101" s="48"/>
      <c r="AX101" s="48"/>
      <c r="AY101" s="48"/>
      <c r="AZ101" s="193"/>
    </row>
    <row r="102" spans="1:52" x14ac:dyDescent="0.25">
      <c r="A102" s="8" t="s">
        <v>1284</v>
      </c>
      <c r="B102" s="8" t="s">
        <v>1828</v>
      </c>
      <c r="C102" s="8" t="s">
        <v>1303</v>
      </c>
      <c r="D102" s="76">
        <v>116.3579367</v>
      </c>
      <c r="E102" s="76">
        <v>89.779256119999999</v>
      </c>
      <c r="F102" s="82">
        <f t="shared" si="38"/>
        <v>103.06859641</v>
      </c>
      <c r="G102" s="86">
        <f t="shared" si="39"/>
        <v>18.793965273109141</v>
      </c>
      <c r="H102" s="76"/>
      <c r="I102" s="76"/>
      <c r="J102" s="76"/>
      <c r="K102" s="76"/>
      <c r="L102" s="76"/>
      <c r="M102" s="90">
        <v>100</v>
      </c>
      <c r="N102" s="96"/>
      <c r="O102" s="96"/>
      <c r="P102" s="90"/>
      <c r="Q102" s="90"/>
      <c r="R102" s="90"/>
      <c r="S102" s="90"/>
      <c r="T102" s="90"/>
      <c r="U102" s="90">
        <v>100</v>
      </c>
      <c r="V102" s="96"/>
      <c r="W102" s="96"/>
      <c r="X102" s="102"/>
      <c r="Y102" s="102"/>
      <c r="Z102" s="102"/>
      <c r="AA102" s="102"/>
      <c r="AB102" s="102"/>
      <c r="AC102" s="102"/>
      <c r="AD102" s="90"/>
      <c r="AE102" s="90"/>
      <c r="AF102" s="90"/>
      <c r="AG102" s="90"/>
      <c r="AH102" s="90"/>
      <c r="AI102" s="90"/>
      <c r="AJ102" s="99"/>
      <c r="AK102" s="99"/>
      <c r="AW102" s="48"/>
      <c r="AX102" s="48"/>
      <c r="AY102" s="48"/>
      <c r="AZ102" s="193"/>
    </row>
    <row r="103" spans="1:52" x14ac:dyDescent="0.25">
      <c r="A103" s="8" t="s">
        <v>1284</v>
      </c>
      <c r="B103" s="8" t="s">
        <v>1830</v>
      </c>
      <c r="C103" s="8" t="s">
        <v>1304</v>
      </c>
      <c r="D103" s="76">
        <v>98.974066690000001</v>
      </c>
      <c r="E103" s="76">
        <v>80.223767769999995</v>
      </c>
      <c r="F103" s="82">
        <f t="shared" si="38"/>
        <v>89.598917229999998</v>
      </c>
      <c r="G103" s="86">
        <f t="shared" si="39"/>
        <v>13.258463515606859</v>
      </c>
      <c r="H103" s="76"/>
      <c r="I103" s="76"/>
      <c r="J103" s="76"/>
      <c r="K103" s="76"/>
      <c r="L103" s="76"/>
      <c r="M103" s="90">
        <v>100</v>
      </c>
      <c r="N103" s="96"/>
      <c r="O103" s="96"/>
      <c r="P103" s="90"/>
      <c r="Q103" s="90"/>
      <c r="R103" s="90"/>
      <c r="S103" s="90"/>
      <c r="T103" s="90"/>
      <c r="U103" s="90">
        <v>100</v>
      </c>
      <c r="V103" s="96"/>
      <c r="W103" s="96"/>
      <c r="X103" s="102"/>
      <c r="Y103" s="102"/>
      <c r="Z103" s="102"/>
      <c r="AA103" s="102"/>
      <c r="AB103" s="102"/>
      <c r="AC103" s="102"/>
      <c r="AD103" s="90"/>
      <c r="AE103" s="90"/>
      <c r="AF103" s="90"/>
      <c r="AG103" s="90"/>
      <c r="AH103" s="90"/>
      <c r="AI103" s="90"/>
      <c r="AJ103" s="99"/>
      <c r="AK103" s="99"/>
      <c r="AW103" s="48"/>
      <c r="AX103" s="48"/>
      <c r="AY103" s="48"/>
      <c r="AZ103" s="193"/>
    </row>
    <row r="104" spans="1:52" x14ac:dyDescent="0.25">
      <c r="A104" s="8" t="s">
        <v>1284</v>
      </c>
      <c r="B104" s="8" t="s">
        <v>1833</v>
      </c>
      <c r="C104" s="8" t="s">
        <v>1305</v>
      </c>
      <c r="D104" s="76">
        <v>86.7768595</v>
      </c>
      <c r="E104" s="76">
        <v>77.199879039999999</v>
      </c>
      <c r="F104" s="82">
        <f t="shared" si="38"/>
        <v>81.988369269999993</v>
      </c>
      <c r="G104" s="86">
        <f t="shared" si="39"/>
        <v>6.7719478265570627</v>
      </c>
      <c r="H104" s="76"/>
      <c r="I104" s="76"/>
      <c r="J104" s="76"/>
      <c r="K104" s="76"/>
      <c r="L104" s="76"/>
      <c r="M104" s="90">
        <v>100</v>
      </c>
      <c r="N104" s="96"/>
      <c r="O104" s="96"/>
      <c r="P104" s="90"/>
      <c r="Q104" s="90"/>
      <c r="R104" s="90"/>
      <c r="S104" s="90"/>
      <c r="T104" s="90"/>
      <c r="U104" s="90">
        <v>100</v>
      </c>
      <c r="V104" s="96"/>
      <c r="W104" s="96"/>
      <c r="X104" s="102"/>
      <c r="Y104" s="102"/>
      <c r="Z104" s="102"/>
      <c r="AA104" s="102"/>
      <c r="AB104" s="102"/>
      <c r="AC104" s="102"/>
      <c r="AD104" s="90"/>
      <c r="AE104" s="90"/>
      <c r="AF104" s="90"/>
      <c r="AG104" s="90"/>
      <c r="AH104" s="90"/>
      <c r="AI104" s="90"/>
      <c r="AJ104" s="99"/>
      <c r="AK104" s="99"/>
      <c r="AW104" s="48"/>
      <c r="AX104" s="48"/>
      <c r="AY104" s="48"/>
      <c r="AZ104" s="193"/>
    </row>
    <row r="105" spans="1:52" x14ac:dyDescent="0.25">
      <c r="A105" s="8" t="s">
        <v>1284</v>
      </c>
      <c r="B105" s="8" t="s">
        <v>1835</v>
      </c>
      <c r="C105" s="8" t="s">
        <v>1306</v>
      </c>
      <c r="D105" s="76">
        <v>4.5882017670000002</v>
      </c>
      <c r="E105" s="76">
        <v>0.33262775900000002</v>
      </c>
      <c r="F105" s="82">
        <f t="shared" si="38"/>
        <v>2.4604147630000002</v>
      </c>
      <c r="G105" s="86">
        <f t="shared" si="39"/>
        <v>3.0091452388980149</v>
      </c>
      <c r="H105" s="53">
        <v>121.10155202974366</v>
      </c>
      <c r="I105" s="53">
        <v>156.27512861527825</v>
      </c>
      <c r="J105" s="53">
        <v>174.48445808655055</v>
      </c>
      <c r="K105" s="53">
        <v>143.20176386667248</v>
      </c>
      <c r="L105" s="53">
        <v>128.62392460334618</v>
      </c>
      <c r="M105" s="90">
        <v>100</v>
      </c>
      <c r="N105" s="96">
        <v>70.599999999999994</v>
      </c>
      <c r="O105" s="97">
        <v>96.5</v>
      </c>
      <c r="P105" s="58">
        <v>31.55517412710601</v>
      </c>
      <c r="Q105" s="59">
        <v>102.45268530647273</v>
      </c>
      <c r="R105" s="58">
        <v>84.619901531234461</v>
      </c>
      <c r="S105" s="60">
        <v>93.400785943357874</v>
      </c>
      <c r="T105" s="58">
        <v>101.58543746330004</v>
      </c>
      <c r="U105" s="90">
        <v>100</v>
      </c>
      <c r="V105" s="96">
        <v>15.6</v>
      </c>
      <c r="W105" s="96">
        <v>70.5</v>
      </c>
      <c r="X105" s="102">
        <f t="shared" si="40"/>
        <v>76.328363078424829</v>
      </c>
      <c r="Y105" s="102">
        <f t="shared" si="41"/>
        <v>129.36390696087548</v>
      </c>
      <c r="Z105" s="102">
        <f t="shared" si="42"/>
        <v>129.5521798088925</v>
      </c>
      <c r="AA105" s="102">
        <f t="shared" si="43"/>
        <v>118.30127490501518</v>
      </c>
      <c r="AB105" s="102">
        <f t="shared" si="44"/>
        <v>115.10468103332312</v>
      </c>
      <c r="AC105" s="102"/>
      <c r="AD105" s="90">
        <f>STDEV(H105,P105)</f>
        <v>63.318851045648309</v>
      </c>
      <c r="AE105" s="90">
        <f>STDEV(I105,Q105)</f>
        <v>38.058214643684998</v>
      </c>
      <c r="AF105" s="90">
        <f t="shared" ref="AF105" si="54">STDEV(J105,R105)</f>
        <v>63.543837328586008</v>
      </c>
      <c r="AG105" s="90">
        <f t="shared" ref="AG105" si="55">STDEV(K105,S105)</f>
        <v>35.214609199297293</v>
      </c>
      <c r="AH105" s="90">
        <f t="shared" ref="AH105" si="56">STDEV(L105,T105)</f>
        <v>19.119097609751879</v>
      </c>
      <c r="AI105" s="90">
        <f>STDEV(M105,U105)</f>
        <v>0</v>
      </c>
      <c r="AJ105" s="99">
        <f>AVERAGE(AD105:AI105)</f>
        <v>36.54243497116142</v>
      </c>
      <c r="AK105" s="99">
        <f>MEDIAN(AD105:AI105)</f>
        <v>36.636411921491145</v>
      </c>
      <c r="AL105" s="109">
        <v>43.1</v>
      </c>
      <c r="AM105" s="109">
        <v>83.5</v>
      </c>
      <c r="AW105" s="48"/>
      <c r="AX105" s="48"/>
      <c r="AY105" s="48"/>
      <c r="AZ105" s="193"/>
    </row>
    <row r="106" spans="1:52" x14ac:dyDescent="0.25">
      <c r="A106" s="8" t="s">
        <v>1284</v>
      </c>
      <c r="B106" s="8" t="s">
        <v>1838</v>
      </c>
      <c r="C106" s="8" t="s">
        <v>1307</v>
      </c>
      <c r="D106" s="76">
        <v>89.683670559999996</v>
      </c>
      <c r="E106" s="76">
        <v>107.68067739999999</v>
      </c>
      <c r="F106" s="82">
        <f t="shared" si="38"/>
        <v>98.682173979999988</v>
      </c>
      <c r="G106" s="86">
        <f t="shared" si="39"/>
        <v>12.725805577624676</v>
      </c>
      <c r="H106" s="76"/>
      <c r="I106" s="76"/>
      <c r="J106" s="76"/>
      <c r="K106" s="76"/>
      <c r="L106" s="76"/>
      <c r="M106" s="90">
        <v>100</v>
      </c>
      <c r="N106" s="96"/>
      <c r="O106" s="96"/>
      <c r="P106" s="90"/>
      <c r="Q106" s="90"/>
      <c r="R106" s="90"/>
      <c r="S106" s="90"/>
      <c r="T106" s="90"/>
      <c r="U106" s="90">
        <v>100</v>
      </c>
      <c r="V106" s="96"/>
      <c r="W106" s="96"/>
      <c r="X106" s="102"/>
      <c r="Y106" s="102"/>
      <c r="Z106" s="102"/>
      <c r="AA106" s="102"/>
      <c r="AB106" s="102"/>
      <c r="AC106" s="102"/>
      <c r="AD106" s="90"/>
      <c r="AE106" s="90"/>
      <c r="AF106" s="90"/>
      <c r="AG106" s="90"/>
      <c r="AH106" s="90"/>
      <c r="AI106" s="90"/>
      <c r="AJ106" s="99"/>
      <c r="AK106" s="99"/>
      <c r="AW106" s="48"/>
      <c r="AX106" s="48"/>
      <c r="AY106" s="48"/>
      <c r="AZ106" s="193"/>
    </row>
    <row r="107" spans="1:52" x14ac:dyDescent="0.25">
      <c r="A107" s="8" t="s">
        <v>1284</v>
      </c>
      <c r="B107" s="8" t="s">
        <v>1841</v>
      </c>
      <c r="C107" s="8" t="s">
        <v>1308</v>
      </c>
      <c r="D107" s="76">
        <v>5.5571387860000003</v>
      </c>
      <c r="E107" s="76">
        <v>9.4526555139999999</v>
      </c>
      <c r="F107" s="82">
        <f t="shared" si="38"/>
        <v>7.5048971499999997</v>
      </c>
      <c r="G107" s="86">
        <f t="shared" si="39"/>
        <v>2.7545462945944328</v>
      </c>
      <c r="H107" s="53">
        <v>150.2053521248541</v>
      </c>
      <c r="I107" s="53">
        <v>152.07297566036922</v>
      </c>
      <c r="J107" s="53">
        <v>154.82253253209981</v>
      </c>
      <c r="K107" s="53">
        <v>140.71159915265233</v>
      </c>
      <c r="L107" s="53">
        <v>175.67766201201854</v>
      </c>
      <c r="M107" s="90">
        <v>100</v>
      </c>
      <c r="N107" s="96">
        <v>68.7</v>
      </c>
      <c r="O107" s="96">
        <v>97.7</v>
      </c>
      <c r="P107" s="53">
        <v>103.26573015944713</v>
      </c>
      <c r="Q107" s="53">
        <v>94.322236776728843</v>
      </c>
      <c r="R107" s="53">
        <v>78.11554270743936</v>
      </c>
      <c r="S107" s="53">
        <v>96.381950404263961</v>
      </c>
      <c r="T107" s="53">
        <v>87.54686300194227</v>
      </c>
      <c r="U107" s="90">
        <v>100</v>
      </c>
      <c r="V107" s="96">
        <v>77.400000000000006</v>
      </c>
      <c r="W107" s="96">
        <v>99.6</v>
      </c>
      <c r="X107" s="102">
        <f t="shared" si="40"/>
        <v>126.73554114215062</v>
      </c>
      <c r="Y107" s="102">
        <f t="shared" si="41"/>
        <v>123.19760621854903</v>
      </c>
      <c r="Z107" s="102">
        <f t="shared" si="42"/>
        <v>116.46903761976958</v>
      </c>
      <c r="AA107" s="102">
        <f t="shared" si="43"/>
        <v>118.54677477845814</v>
      </c>
      <c r="AB107" s="102">
        <f t="shared" si="44"/>
        <v>131.61226250698041</v>
      </c>
      <c r="AC107" s="102"/>
      <c r="AD107" s="90">
        <f>STDEV(H107,P107)</f>
        <v>33.191324998072226</v>
      </c>
      <c r="AE107" s="90">
        <f>STDEV(I107,Q107)</f>
        <v>40.835939083155829</v>
      </c>
      <c r="AF107" s="90">
        <f t="shared" ref="AF107" si="57">STDEV(J107,R107)</f>
        <v>54.240032669424927</v>
      </c>
      <c r="AG107" s="90">
        <f t="shared" ref="AG107" si="58">STDEV(K107,S107)</f>
        <v>31.345795237603198</v>
      </c>
      <c r="AH107" s="90">
        <f t="shared" ref="AH107" si="59">STDEV(L107,T107)</f>
        <v>62.317885611413566</v>
      </c>
      <c r="AI107" s="90">
        <f>STDEV(M107,U107)</f>
        <v>0</v>
      </c>
      <c r="AJ107" s="99">
        <f>AVERAGE(AD107:AI107)</f>
        <v>36.988496266611627</v>
      </c>
      <c r="AK107" s="99">
        <f>MEDIAN(AD107:AI107)</f>
        <v>37.013632040614027</v>
      </c>
      <c r="AL107" s="109">
        <v>73.05</v>
      </c>
      <c r="AM107" s="109">
        <v>98.65</v>
      </c>
      <c r="AW107" s="48"/>
      <c r="AX107" s="48"/>
      <c r="AY107" s="48"/>
      <c r="AZ107" s="193"/>
    </row>
    <row r="108" spans="1:52" x14ac:dyDescent="0.25">
      <c r="A108" s="8" t="s">
        <v>1284</v>
      </c>
      <c r="B108" s="8" t="s">
        <v>1844</v>
      </c>
      <c r="C108" s="8" t="s">
        <v>1309</v>
      </c>
      <c r="D108" s="76">
        <v>85.465944710000002</v>
      </c>
      <c r="E108" s="76">
        <v>98.185666769999997</v>
      </c>
      <c r="F108" s="82">
        <f t="shared" si="38"/>
        <v>91.825805739999993</v>
      </c>
      <c r="G108" s="86">
        <f t="shared" si="39"/>
        <v>8.9942017234341183</v>
      </c>
      <c r="H108" s="76"/>
      <c r="I108" s="76"/>
      <c r="J108" s="76"/>
      <c r="K108" s="76"/>
      <c r="L108" s="76"/>
      <c r="M108" s="90">
        <v>100</v>
      </c>
      <c r="N108" s="96"/>
      <c r="O108" s="96"/>
      <c r="P108" s="90"/>
      <c r="Q108" s="90"/>
      <c r="R108" s="90"/>
      <c r="S108" s="90"/>
      <c r="T108" s="90"/>
      <c r="U108" s="90">
        <v>100</v>
      </c>
      <c r="V108" s="96"/>
      <c r="W108" s="96"/>
      <c r="X108" s="102"/>
      <c r="Y108" s="102"/>
      <c r="Z108" s="102"/>
      <c r="AA108" s="102"/>
      <c r="AB108" s="102"/>
      <c r="AC108" s="102"/>
      <c r="AD108" s="90"/>
      <c r="AE108" s="90"/>
      <c r="AF108" s="90"/>
      <c r="AG108" s="90"/>
      <c r="AH108" s="90"/>
      <c r="AI108" s="90"/>
      <c r="AJ108" s="99"/>
      <c r="AK108" s="99"/>
      <c r="AW108" s="48"/>
      <c r="AX108" s="48"/>
      <c r="AY108" s="48"/>
      <c r="AZ108" s="193"/>
    </row>
    <row r="109" spans="1:52" x14ac:dyDescent="0.25">
      <c r="A109" s="8" t="s">
        <v>1284</v>
      </c>
      <c r="B109" s="8" t="s">
        <v>1847</v>
      </c>
      <c r="C109" s="8" t="s">
        <v>1310</v>
      </c>
      <c r="D109" s="76">
        <v>46.25249359</v>
      </c>
      <c r="E109" s="76">
        <v>39.461747809999999</v>
      </c>
      <c r="F109" s="82">
        <f t="shared" si="38"/>
        <v>42.857120699999996</v>
      </c>
      <c r="G109" s="86">
        <f t="shared" si="39"/>
        <v>4.8017823903519323</v>
      </c>
      <c r="H109" s="76"/>
      <c r="I109" s="76"/>
      <c r="J109" s="76"/>
      <c r="K109" s="76"/>
      <c r="L109" s="76"/>
      <c r="M109" s="90">
        <v>100</v>
      </c>
      <c r="N109" s="96"/>
      <c r="O109" s="96"/>
      <c r="P109" s="90"/>
      <c r="Q109" s="90"/>
      <c r="R109" s="90"/>
      <c r="S109" s="90"/>
      <c r="T109" s="90"/>
      <c r="U109" s="90">
        <v>100</v>
      </c>
      <c r="V109" s="96"/>
      <c r="W109" s="96"/>
      <c r="X109" s="102"/>
      <c r="Y109" s="102"/>
      <c r="Z109" s="102"/>
      <c r="AA109" s="102"/>
      <c r="AB109" s="102"/>
      <c r="AC109" s="102"/>
      <c r="AD109" s="90"/>
      <c r="AE109" s="90"/>
      <c r="AF109" s="90"/>
      <c r="AG109" s="90"/>
      <c r="AH109" s="90"/>
      <c r="AI109" s="90"/>
      <c r="AJ109" s="99"/>
      <c r="AK109" s="99"/>
      <c r="AW109" s="48"/>
      <c r="AX109" s="48"/>
      <c r="AY109" s="48"/>
      <c r="AZ109" s="193"/>
    </row>
    <row r="110" spans="1:52" x14ac:dyDescent="0.25">
      <c r="A110" s="8" t="s">
        <v>1284</v>
      </c>
      <c r="B110" s="8" t="s">
        <v>1849</v>
      </c>
      <c r="C110" s="8" t="s">
        <v>1311</v>
      </c>
      <c r="D110" s="76">
        <v>100.6269592</v>
      </c>
      <c r="E110" s="76">
        <v>108.28545509999999</v>
      </c>
      <c r="F110" s="82">
        <f t="shared" si="38"/>
        <v>104.45620715</v>
      </c>
      <c r="G110" s="86">
        <f t="shared" si="39"/>
        <v>5.4153743845793647</v>
      </c>
      <c r="H110" s="76"/>
      <c r="I110" s="76"/>
      <c r="J110" s="76"/>
      <c r="K110" s="76"/>
      <c r="L110" s="76"/>
      <c r="M110" s="90">
        <v>100</v>
      </c>
      <c r="N110" s="96"/>
      <c r="O110" s="96"/>
      <c r="P110" s="90"/>
      <c r="Q110" s="90"/>
      <c r="R110" s="90"/>
      <c r="S110" s="90"/>
      <c r="T110" s="90"/>
      <c r="U110" s="90">
        <v>100</v>
      </c>
      <c r="V110" s="96"/>
      <c r="W110" s="96"/>
      <c r="X110" s="102"/>
      <c r="Y110" s="102"/>
      <c r="Z110" s="102"/>
      <c r="AA110" s="102"/>
      <c r="AB110" s="102"/>
      <c r="AC110" s="102"/>
      <c r="AD110" s="90"/>
      <c r="AE110" s="90"/>
      <c r="AF110" s="90"/>
      <c r="AG110" s="90"/>
      <c r="AH110" s="90"/>
      <c r="AI110" s="90"/>
      <c r="AJ110" s="99"/>
      <c r="AK110" s="99"/>
      <c r="AW110" s="48"/>
      <c r="AX110" s="48"/>
      <c r="AY110" s="48"/>
      <c r="AZ110" s="193"/>
    </row>
    <row r="111" spans="1:52" x14ac:dyDescent="0.25">
      <c r="A111" s="8" t="s">
        <v>1284</v>
      </c>
      <c r="B111" s="8" t="s">
        <v>1852</v>
      </c>
      <c r="C111" s="8" t="s">
        <v>1312</v>
      </c>
      <c r="D111" s="76">
        <v>104.6166999</v>
      </c>
      <c r="E111" s="76">
        <v>114.5751436</v>
      </c>
      <c r="F111" s="82">
        <f t="shared" si="38"/>
        <v>109.59592175</v>
      </c>
      <c r="G111" s="86">
        <f t="shared" si="39"/>
        <v>7.0416830703344555</v>
      </c>
      <c r="H111" s="76"/>
      <c r="I111" s="76"/>
      <c r="J111" s="76"/>
      <c r="K111" s="76"/>
      <c r="L111" s="76"/>
      <c r="M111" s="90">
        <v>100</v>
      </c>
      <c r="N111" s="96"/>
      <c r="O111" s="96"/>
      <c r="P111" s="90"/>
      <c r="Q111" s="90"/>
      <c r="R111" s="90"/>
      <c r="S111" s="90"/>
      <c r="T111" s="90"/>
      <c r="U111" s="90">
        <v>100</v>
      </c>
      <c r="V111" s="96"/>
      <c r="W111" s="96"/>
      <c r="X111" s="102"/>
      <c r="Y111" s="102"/>
      <c r="Z111" s="102"/>
      <c r="AA111" s="102"/>
      <c r="AB111" s="102"/>
      <c r="AC111" s="102"/>
      <c r="AD111" s="90"/>
      <c r="AE111" s="90"/>
      <c r="AF111" s="90"/>
      <c r="AG111" s="90"/>
      <c r="AH111" s="90"/>
      <c r="AI111" s="90"/>
      <c r="AJ111" s="99"/>
      <c r="AK111" s="99"/>
      <c r="AW111" s="48"/>
      <c r="AX111" s="48"/>
      <c r="AY111" s="48"/>
      <c r="AZ111" s="193"/>
    </row>
    <row r="112" spans="1:52" x14ac:dyDescent="0.25">
      <c r="A112" s="8" t="s">
        <v>1284</v>
      </c>
      <c r="B112" s="8" t="s">
        <v>1855</v>
      </c>
      <c r="C112" s="8" t="s">
        <v>1313</v>
      </c>
      <c r="D112" s="76">
        <v>2.5363351380000001</v>
      </c>
      <c r="E112" s="76">
        <v>-1.118838827</v>
      </c>
      <c r="F112" s="82">
        <f t="shared" si="38"/>
        <v>0.70874815550000003</v>
      </c>
      <c r="G112" s="86">
        <f t="shared" si="39"/>
        <v>2.5845982970680206</v>
      </c>
      <c r="H112" s="53">
        <v>131.73663049587137</v>
      </c>
      <c r="I112" s="53">
        <v>159.90661882322428</v>
      </c>
      <c r="J112" s="53">
        <v>108.23570100730623</v>
      </c>
      <c r="K112" s="53">
        <v>103.7741558946868</v>
      </c>
      <c r="L112" s="53">
        <v>176.24832475898148</v>
      </c>
      <c r="M112" s="90">
        <v>100</v>
      </c>
      <c r="N112" s="96">
        <v>60.1</v>
      </c>
      <c r="O112" s="96">
        <v>95.8</v>
      </c>
      <c r="P112" s="53">
        <v>93.238176972762986</v>
      </c>
      <c r="Q112" s="53">
        <v>102.77790324766249</v>
      </c>
      <c r="R112" s="53">
        <v>95.297890600298103</v>
      </c>
      <c r="S112" s="53">
        <v>107.27675143412077</v>
      </c>
      <c r="T112" s="53">
        <v>89.714982609873971</v>
      </c>
      <c r="U112" s="90">
        <v>100</v>
      </c>
      <c r="V112" s="96">
        <v>72.5</v>
      </c>
      <c r="W112" s="96">
        <v>91.2</v>
      </c>
      <c r="X112" s="102">
        <f t="shared" si="40"/>
        <v>112.48740373431718</v>
      </c>
      <c r="Y112" s="102">
        <f t="shared" si="41"/>
        <v>131.34226103544339</v>
      </c>
      <c r="Z112" s="102">
        <f t="shared" si="42"/>
        <v>101.76679580380217</v>
      </c>
      <c r="AA112" s="102">
        <f t="shared" si="43"/>
        <v>105.52545366440378</v>
      </c>
      <c r="AB112" s="102">
        <f t="shared" si="44"/>
        <v>132.98165368442773</v>
      </c>
      <c r="AC112" s="102"/>
      <c r="AD112" s="90">
        <f>STDEV(H112,P112)</f>
        <v>27.222517551384989</v>
      </c>
      <c r="AE112" s="90">
        <f>STDEV(I112,Q112)</f>
        <v>40.396102183957261</v>
      </c>
      <c r="AF112" s="90">
        <f t="shared" ref="AF112" si="60">STDEV(J112,R112)</f>
        <v>9.1484134725013337</v>
      </c>
      <c r="AG112" s="90">
        <f t="shared" ref="AG112" si="61">STDEV(K112,S112)</f>
        <v>2.476709057687513</v>
      </c>
      <c r="AH112" s="90">
        <f t="shared" ref="AH112" si="62">STDEV(L112,T112)</f>
        <v>61.188313032369578</v>
      </c>
      <c r="AI112" s="90">
        <f>STDEV(M112,U112)</f>
        <v>0</v>
      </c>
      <c r="AJ112" s="99">
        <f>AVERAGE(AD112:AI112)</f>
        <v>23.405342549650111</v>
      </c>
      <c r="AK112" s="99">
        <f>MEDIAN(AD112:AI112)</f>
        <v>18.185465511943164</v>
      </c>
      <c r="AL112" s="109">
        <v>66.3</v>
      </c>
      <c r="AM112" s="109">
        <v>93.5</v>
      </c>
      <c r="AW112" s="48"/>
      <c r="AX112" s="48"/>
      <c r="AY112" s="48"/>
      <c r="AZ112" s="193"/>
    </row>
    <row r="113" spans="1:52" x14ac:dyDescent="0.25">
      <c r="A113" s="8" t="s">
        <v>1284</v>
      </c>
      <c r="B113" s="8" t="s">
        <v>1858</v>
      </c>
      <c r="C113" s="8" t="s">
        <v>1314</v>
      </c>
      <c r="D113" s="76">
        <v>64.320319179999998</v>
      </c>
      <c r="E113" s="76">
        <v>22.104626549999999</v>
      </c>
      <c r="F113" s="82">
        <f t="shared" si="38"/>
        <v>43.212472864999995</v>
      </c>
      <c r="G113" s="86">
        <f t="shared" si="39"/>
        <v>29.851002531159974</v>
      </c>
      <c r="H113" s="76"/>
      <c r="I113" s="76"/>
      <c r="J113" s="76"/>
      <c r="K113" s="76"/>
      <c r="L113" s="76"/>
      <c r="M113" s="90">
        <v>100</v>
      </c>
      <c r="N113" s="96"/>
      <c r="O113" s="96"/>
      <c r="P113" s="90"/>
      <c r="Q113" s="90"/>
      <c r="R113" s="90"/>
      <c r="S113" s="90"/>
      <c r="T113" s="90"/>
      <c r="U113" s="90">
        <v>100</v>
      </c>
      <c r="V113" s="96"/>
      <c r="W113" s="96"/>
      <c r="X113" s="102"/>
      <c r="Y113" s="102"/>
      <c r="Z113" s="102"/>
      <c r="AA113" s="102"/>
      <c r="AB113" s="102"/>
      <c r="AC113" s="102"/>
      <c r="AD113" s="90"/>
      <c r="AE113" s="90"/>
      <c r="AF113" s="90"/>
      <c r="AG113" s="90"/>
      <c r="AH113" s="90"/>
      <c r="AI113" s="90"/>
      <c r="AJ113" s="99"/>
      <c r="AK113" s="99"/>
      <c r="AW113" s="48"/>
      <c r="AX113" s="48"/>
      <c r="AY113" s="48"/>
      <c r="AZ113" s="193"/>
    </row>
    <row r="114" spans="1:52" x14ac:dyDescent="0.25">
      <c r="A114" s="8" t="s">
        <v>1284</v>
      </c>
      <c r="B114" s="8" t="s">
        <v>1861</v>
      </c>
      <c r="C114" s="8" t="s">
        <v>1315</v>
      </c>
      <c r="D114" s="76">
        <v>108.2074665</v>
      </c>
      <c r="E114" s="76">
        <v>107.4387663</v>
      </c>
      <c r="F114" s="82">
        <f t="shared" si="38"/>
        <v>107.8231164</v>
      </c>
      <c r="G114" s="86">
        <f t="shared" si="39"/>
        <v>0.54355312411945378</v>
      </c>
      <c r="H114" s="76"/>
      <c r="I114" s="76"/>
      <c r="J114" s="76"/>
      <c r="K114" s="76"/>
      <c r="L114" s="76"/>
      <c r="M114" s="90">
        <v>100</v>
      </c>
      <c r="N114" s="96"/>
      <c r="O114" s="96"/>
      <c r="P114" s="90"/>
      <c r="Q114" s="90"/>
      <c r="R114" s="90"/>
      <c r="S114" s="90"/>
      <c r="T114" s="90"/>
      <c r="U114" s="90">
        <v>100</v>
      </c>
      <c r="V114" s="96"/>
      <c r="W114" s="96"/>
      <c r="X114" s="102"/>
      <c r="Y114" s="102"/>
      <c r="Z114" s="102"/>
      <c r="AA114" s="102"/>
      <c r="AB114" s="102"/>
      <c r="AC114" s="102"/>
      <c r="AD114" s="90"/>
      <c r="AE114" s="90"/>
      <c r="AF114" s="90"/>
      <c r="AG114" s="90"/>
      <c r="AH114" s="90"/>
      <c r="AI114" s="90"/>
      <c r="AJ114" s="99"/>
      <c r="AK114" s="99"/>
      <c r="AW114" s="48"/>
      <c r="AX114" s="48"/>
      <c r="AY114" s="48"/>
      <c r="AZ114" s="193"/>
    </row>
    <row r="115" spans="1:52" x14ac:dyDescent="0.25">
      <c r="A115" s="8" t="s">
        <v>1284</v>
      </c>
      <c r="B115" s="8" t="s">
        <v>1864</v>
      </c>
      <c r="C115" s="8" t="s">
        <v>1316</v>
      </c>
      <c r="D115" s="76">
        <v>0.19948703300000001</v>
      </c>
      <c r="E115" s="76">
        <v>-3.0238886999999999E-2</v>
      </c>
      <c r="F115" s="82">
        <f t="shared" si="38"/>
        <v>8.4624073000000008E-2</v>
      </c>
      <c r="G115" s="86">
        <f t="shared" si="39"/>
        <v>0.16244075584631831</v>
      </c>
      <c r="H115" s="53">
        <v>150.93165016644335</v>
      </c>
      <c r="I115" s="53">
        <v>171.6311443517358</v>
      </c>
      <c r="J115" s="53">
        <v>107.45752453417494</v>
      </c>
      <c r="K115" s="53">
        <v>149.53093251480701</v>
      </c>
      <c r="L115" s="53">
        <v>159.18032078163506</v>
      </c>
      <c r="M115" s="90">
        <v>100</v>
      </c>
      <c r="N115" s="96">
        <v>10.5</v>
      </c>
      <c r="O115" s="96">
        <v>95.2</v>
      </c>
      <c r="P115" s="57">
        <v>11.662676724332623</v>
      </c>
      <c r="Q115" s="53">
        <v>76.977279913275211</v>
      </c>
      <c r="R115" s="53">
        <v>78.11554270743936</v>
      </c>
      <c r="S115" s="53">
        <v>93.238176972762986</v>
      </c>
      <c r="T115" s="53">
        <v>100.77239261032567</v>
      </c>
      <c r="U115" s="90">
        <v>100</v>
      </c>
      <c r="V115" s="96">
        <v>75.5</v>
      </c>
      <c r="W115" s="96">
        <v>27.3</v>
      </c>
      <c r="X115" s="102">
        <f t="shared" si="40"/>
        <v>81.29716344538798</v>
      </c>
      <c r="Y115" s="102">
        <f t="shared" si="41"/>
        <v>124.30421213250551</v>
      </c>
      <c r="Z115" s="102">
        <f t="shared" si="42"/>
        <v>92.786533620807148</v>
      </c>
      <c r="AA115" s="102">
        <f t="shared" si="43"/>
        <v>121.384554743785</v>
      </c>
      <c r="AB115" s="102">
        <f t="shared" si="44"/>
        <v>129.97635669598037</v>
      </c>
      <c r="AC115" s="102"/>
      <c r="AD115" s="90">
        <f>STDEV(H115,P115)</f>
        <v>98.47803552980568</v>
      </c>
      <c r="AE115" s="90">
        <f>STDEV(I115,Q115)</f>
        <v>66.930389409947637</v>
      </c>
      <c r="AF115" s="90">
        <f t="shared" ref="AF115" si="63">STDEV(J115,R115)</f>
        <v>20.747914323137213</v>
      </c>
      <c r="AG115" s="90">
        <f t="shared" ref="AG115" si="64">STDEV(K115,S115)</f>
        <v>39.804989175455887</v>
      </c>
      <c r="AH115" s="90">
        <f t="shared" ref="AH115" si="65">STDEV(L115,T115)</f>
        <v>41.300642084989569</v>
      </c>
      <c r="AI115" s="90">
        <f>STDEV(M115,U115)</f>
        <v>0</v>
      </c>
      <c r="AJ115" s="99">
        <f>AVERAGE(AD115:AI115)</f>
        <v>44.543661753889332</v>
      </c>
      <c r="AK115" s="99">
        <f>MEDIAN(AD115:AI115)</f>
        <v>40.552815630222725</v>
      </c>
      <c r="AL115" s="109">
        <v>43</v>
      </c>
      <c r="AM115" s="109">
        <v>61.25</v>
      </c>
      <c r="AW115" s="48"/>
      <c r="AX115" s="48"/>
      <c r="AY115" s="48"/>
      <c r="AZ115" s="193"/>
    </row>
    <row r="116" spans="1:52" x14ac:dyDescent="0.25">
      <c r="A116" s="8" t="s">
        <v>1284</v>
      </c>
      <c r="B116" s="8" t="s">
        <v>1867</v>
      </c>
      <c r="C116" s="8" t="s">
        <v>1317</v>
      </c>
      <c r="D116" s="76">
        <v>93.901396410000004</v>
      </c>
      <c r="E116" s="76">
        <v>114.03084370000001</v>
      </c>
      <c r="F116" s="82">
        <f t="shared" si="38"/>
        <v>103.966120055</v>
      </c>
      <c r="G116" s="86">
        <f t="shared" si="39"/>
        <v>14.233668680296173</v>
      </c>
      <c r="H116" s="76"/>
      <c r="I116" s="76"/>
      <c r="J116" s="76"/>
      <c r="K116" s="76"/>
      <c r="L116" s="76"/>
      <c r="M116" s="90">
        <v>100</v>
      </c>
      <c r="N116" s="96"/>
      <c r="O116" s="96"/>
      <c r="P116" s="90"/>
      <c r="Q116" s="90"/>
      <c r="R116" s="90"/>
      <c r="S116" s="90"/>
      <c r="T116" s="90"/>
      <c r="U116" s="90">
        <v>100</v>
      </c>
      <c r="V116" s="96"/>
      <c r="W116" s="96"/>
      <c r="X116" s="102"/>
      <c r="Y116" s="102"/>
      <c r="Z116" s="102"/>
      <c r="AA116" s="102"/>
      <c r="AB116" s="102"/>
      <c r="AC116" s="102"/>
      <c r="AD116" s="90"/>
      <c r="AE116" s="90"/>
      <c r="AF116" s="90"/>
      <c r="AG116" s="90"/>
      <c r="AH116" s="90"/>
      <c r="AI116" s="90"/>
      <c r="AJ116" s="99"/>
      <c r="AK116" s="99"/>
      <c r="AW116" s="48"/>
      <c r="AX116" s="48"/>
      <c r="AY116" s="48"/>
      <c r="AZ116" s="193"/>
    </row>
    <row r="117" spans="1:52" x14ac:dyDescent="0.25">
      <c r="A117" s="8" t="s">
        <v>1284</v>
      </c>
      <c r="B117" s="8" t="s">
        <v>1870</v>
      </c>
      <c r="C117" s="8" t="s">
        <v>1318</v>
      </c>
      <c r="D117" s="76">
        <v>107.92248499999999</v>
      </c>
      <c r="E117" s="76">
        <v>88.448745090000003</v>
      </c>
      <c r="F117" s="82">
        <f t="shared" si="38"/>
        <v>98.185615044999992</v>
      </c>
      <c r="G117" s="86">
        <f t="shared" si="39"/>
        <v>13.770013545424103</v>
      </c>
      <c r="H117" s="76"/>
      <c r="I117" s="76"/>
      <c r="J117" s="76"/>
      <c r="K117" s="76"/>
      <c r="L117" s="76"/>
      <c r="M117" s="90">
        <v>100</v>
      </c>
      <c r="N117" s="96"/>
      <c r="O117" s="96"/>
      <c r="P117" s="90"/>
      <c r="Q117" s="90"/>
      <c r="R117" s="90"/>
      <c r="S117" s="90"/>
      <c r="T117" s="90"/>
      <c r="U117" s="90">
        <v>100</v>
      </c>
      <c r="V117" s="96"/>
      <c r="W117" s="96"/>
      <c r="X117" s="102"/>
      <c r="Y117" s="102"/>
      <c r="Z117" s="102"/>
      <c r="AA117" s="102"/>
      <c r="AB117" s="102"/>
      <c r="AC117" s="102"/>
      <c r="AD117" s="90"/>
      <c r="AE117" s="90"/>
      <c r="AF117" s="90"/>
      <c r="AG117" s="90"/>
      <c r="AH117" s="90"/>
      <c r="AI117" s="90"/>
      <c r="AJ117" s="99"/>
      <c r="AK117" s="99"/>
      <c r="AW117" s="48"/>
      <c r="AX117" s="48"/>
      <c r="AY117" s="48"/>
      <c r="AZ117" s="193"/>
    </row>
    <row r="118" spans="1:52" x14ac:dyDescent="0.25">
      <c r="A118" s="8" t="s">
        <v>1284</v>
      </c>
      <c r="B118" s="8" t="s">
        <v>1873</v>
      </c>
      <c r="C118" s="8" t="s">
        <v>1319</v>
      </c>
      <c r="D118" s="76">
        <v>98.005129670000002</v>
      </c>
      <c r="E118" s="76">
        <v>98.79044451</v>
      </c>
      <c r="F118" s="82">
        <f t="shared" si="38"/>
        <v>98.397787090000008</v>
      </c>
      <c r="G118" s="86">
        <f t="shared" si="39"/>
        <v>0.55530144873042719</v>
      </c>
      <c r="H118" s="76"/>
      <c r="I118" s="76"/>
      <c r="J118" s="76"/>
      <c r="K118" s="76"/>
      <c r="L118" s="76"/>
      <c r="M118" s="90">
        <v>100</v>
      </c>
      <c r="N118" s="96"/>
      <c r="O118" s="96"/>
      <c r="P118" s="90"/>
      <c r="Q118" s="90"/>
      <c r="R118" s="90"/>
      <c r="S118" s="90"/>
      <c r="T118" s="90"/>
      <c r="U118" s="90">
        <v>100</v>
      </c>
      <c r="V118" s="96"/>
      <c r="W118" s="96"/>
      <c r="X118" s="102"/>
      <c r="Y118" s="102"/>
      <c r="Z118" s="102"/>
      <c r="AA118" s="102"/>
      <c r="AB118" s="102"/>
      <c r="AC118" s="102"/>
      <c r="AD118" s="90"/>
      <c r="AE118" s="90"/>
      <c r="AF118" s="90"/>
      <c r="AG118" s="90"/>
      <c r="AH118" s="90"/>
      <c r="AI118" s="90"/>
      <c r="AJ118" s="99"/>
      <c r="AK118" s="99"/>
      <c r="AW118" s="48"/>
      <c r="AX118" s="48"/>
      <c r="AY118" s="48"/>
      <c r="AZ118" s="193"/>
    </row>
    <row r="119" spans="1:52" x14ac:dyDescent="0.25">
      <c r="A119" s="8" t="s">
        <v>1284</v>
      </c>
      <c r="B119" s="8" t="s">
        <v>1876</v>
      </c>
      <c r="C119" s="8" t="s">
        <v>1320</v>
      </c>
      <c r="D119" s="76">
        <v>-0.76944998600000003</v>
      </c>
      <c r="E119" s="76">
        <v>3.0541276079999999</v>
      </c>
      <c r="F119" s="82">
        <f t="shared" si="38"/>
        <v>1.1423388109999999</v>
      </c>
      <c r="G119" s="86">
        <f t="shared" si="39"/>
        <v>2.7036776451103437</v>
      </c>
      <c r="H119" s="53">
        <v>114.77238338160913</v>
      </c>
      <c r="I119" s="53">
        <v>163.2787168734599</v>
      </c>
      <c r="J119" s="53">
        <v>161.61860706411312</v>
      </c>
      <c r="K119" s="53">
        <v>135.62751286152786</v>
      </c>
      <c r="L119" s="53">
        <v>146.78137564307642</v>
      </c>
      <c r="M119" s="90">
        <v>100</v>
      </c>
      <c r="N119" s="96">
        <v>14.4</v>
      </c>
      <c r="O119" s="96">
        <v>92.9</v>
      </c>
      <c r="P119" s="65">
        <v>26.514296038664796</v>
      </c>
      <c r="Q119" s="53">
        <v>102.39848231627444</v>
      </c>
      <c r="R119" s="53">
        <v>75.947423099507645</v>
      </c>
      <c r="S119" s="53">
        <v>90.094403541262011</v>
      </c>
      <c r="T119" s="53">
        <v>89.985997560865428</v>
      </c>
      <c r="U119" s="90">
        <v>100</v>
      </c>
      <c r="V119" s="96">
        <v>66.400000000000006</v>
      </c>
      <c r="W119" s="96">
        <v>66.8</v>
      </c>
      <c r="X119" s="102">
        <f t="shared" si="40"/>
        <v>70.643339710136956</v>
      </c>
      <c r="Y119" s="102">
        <f t="shared" si="41"/>
        <v>132.83859959486716</v>
      </c>
      <c r="Z119" s="102">
        <f t="shared" si="42"/>
        <v>118.78301508181039</v>
      </c>
      <c r="AA119" s="102">
        <f t="shared" si="43"/>
        <v>112.86095820139494</v>
      </c>
      <c r="AB119" s="102">
        <f t="shared" si="44"/>
        <v>118.38368660197092</v>
      </c>
      <c r="AC119" s="102"/>
      <c r="AD119" s="90">
        <f>STDEV(H119,P119)</f>
        <v>62.40789205475054</v>
      </c>
      <c r="AE119" s="90">
        <f>STDEV(I119,Q119)</f>
        <v>43.048826695613478</v>
      </c>
      <c r="AF119" s="90">
        <f t="shared" ref="AF119" si="66">STDEV(J119,R119)</f>
        <v>60.578675133652709</v>
      </c>
      <c r="AG119" s="90">
        <f t="shared" ref="AG119" si="67">STDEV(K119,S119)</f>
        <v>32.196770368868371</v>
      </c>
      <c r="AH119" s="90">
        <f t="shared" ref="AH119" si="68">STDEV(L119,T119)</f>
        <v>40.160396981985251</v>
      </c>
      <c r="AI119" s="90">
        <f>STDEV(M119,U119)</f>
        <v>0</v>
      </c>
      <c r="AJ119" s="99">
        <f>AVERAGE(AD119:AI119)</f>
        <v>39.732093539145062</v>
      </c>
      <c r="AK119" s="99">
        <f>MEDIAN(AD119:AI119)</f>
        <v>41.604611838799364</v>
      </c>
      <c r="AL119" s="109">
        <v>40.4</v>
      </c>
      <c r="AM119" s="109">
        <v>79.849999999999994</v>
      </c>
      <c r="AW119" s="48"/>
      <c r="AX119" s="48"/>
      <c r="AY119" s="48"/>
      <c r="AZ119" s="193"/>
    </row>
    <row r="120" spans="1:52" x14ac:dyDescent="0.25">
      <c r="A120" s="8" t="s">
        <v>1284</v>
      </c>
      <c r="B120" s="8" t="s">
        <v>1879</v>
      </c>
      <c r="C120" s="8" t="s">
        <v>1321</v>
      </c>
      <c r="D120" s="76">
        <v>100.3989741</v>
      </c>
      <c r="E120" s="76">
        <v>101.9352888</v>
      </c>
      <c r="F120" s="82">
        <f t="shared" si="38"/>
        <v>101.16713145</v>
      </c>
      <c r="G120" s="86">
        <f t="shared" si="39"/>
        <v>1.0863385424065701</v>
      </c>
      <c r="H120" s="76"/>
      <c r="I120" s="76"/>
      <c r="J120" s="76"/>
      <c r="K120" s="76"/>
      <c r="L120" s="76"/>
      <c r="M120" s="90">
        <v>100</v>
      </c>
      <c r="N120" s="96"/>
      <c r="O120" s="96"/>
      <c r="P120" s="90"/>
      <c r="Q120" s="90"/>
      <c r="R120" s="90"/>
      <c r="S120" s="90"/>
      <c r="T120" s="90"/>
      <c r="U120" s="90">
        <v>100</v>
      </c>
      <c r="V120" s="96"/>
      <c r="W120" s="96"/>
      <c r="X120" s="102"/>
      <c r="Y120" s="102"/>
      <c r="Z120" s="102"/>
      <c r="AA120" s="102"/>
      <c r="AB120" s="102"/>
      <c r="AC120" s="102"/>
      <c r="AD120" s="90"/>
      <c r="AE120" s="90"/>
      <c r="AF120" s="90"/>
      <c r="AG120" s="90"/>
      <c r="AH120" s="90"/>
      <c r="AI120" s="90"/>
      <c r="AJ120" s="99"/>
      <c r="AK120" s="99"/>
      <c r="AW120" s="48"/>
      <c r="AX120" s="48"/>
      <c r="AY120" s="48"/>
      <c r="AZ120" s="193"/>
    </row>
    <row r="121" spans="1:52" x14ac:dyDescent="0.25">
      <c r="A121" s="8" t="s">
        <v>1284</v>
      </c>
      <c r="B121" s="8" t="s">
        <v>1882</v>
      </c>
      <c r="C121" s="8" t="s">
        <v>1322</v>
      </c>
      <c r="D121" s="76">
        <v>30.236534630000001</v>
      </c>
      <c r="E121" s="76">
        <v>94.315089200000003</v>
      </c>
      <c r="F121" s="82">
        <f t="shared" si="38"/>
        <v>62.275811915000006</v>
      </c>
      <c r="G121" s="86">
        <f t="shared" si="39"/>
        <v>45.310380465079213</v>
      </c>
      <c r="H121" s="76"/>
      <c r="I121" s="76"/>
      <c r="J121" s="76"/>
      <c r="K121" s="76"/>
      <c r="L121" s="76"/>
      <c r="M121" s="90">
        <v>100</v>
      </c>
      <c r="N121" s="96"/>
      <c r="O121" s="96"/>
      <c r="P121" s="90"/>
      <c r="Q121" s="90"/>
      <c r="R121" s="90"/>
      <c r="S121" s="90"/>
      <c r="T121" s="90"/>
      <c r="U121" s="90">
        <v>100</v>
      </c>
      <c r="V121" s="96"/>
      <c r="W121" s="96"/>
      <c r="X121" s="102"/>
      <c r="Y121" s="102"/>
      <c r="Z121" s="102"/>
      <c r="AA121" s="102"/>
      <c r="AB121" s="102"/>
      <c r="AC121" s="102"/>
      <c r="AD121" s="90"/>
      <c r="AE121" s="90"/>
      <c r="AF121" s="90"/>
      <c r="AG121" s="90"/>
      <c r="AH121" s="90"/>
      <c r="AI121" s="90"/>
      <c r="AJ121" s="99"/>
      <c r="AK121" s="99"/>
      <c r="AW121" s="48"/>
      <c r="AX121" s="48"/>
      <c r="AY121" s="48"/>
      <c r="AZ121" s="193"/>
    </row>
    <row r="122" spans="1:52" x14ac:dyDescent="0.25">
      <c r="A122" s="8" t="s">
        <v>1284</v>
      </c>
      <c r="B122" s="8" t="s">
        <v>1885</v>
      </c>
      <c r="C122" s="8" t="s">
        <v>1323</v>
      </c>
      <c r="D122" s="76">
        <v>116.4719293</v>
      </c>
      <c r="E122" s="76">
        <v>100.7257333</v>
      </c>
      <c r="F122" s="82">
        <f t="shared" si="38"/>
        <v>108.5988313</v>
      </c>
      <c r="G122" s="86">
        <f t="shared" si="39"/>
        <v>11.134241969492487</v>
      </c>
      <c r="H122" s="76"/>
      <c r="I122" s="76"/>
      <c r="J122" s="76"/>
      <c r="K122" s="76"/>
      <c r="L122" s="76"/>
      <c r="M122" s="90">
        <v>100</v>
      </c>
      <c r="N122" s="96"/>
      <c r="O122" s="96"/>
      <c r="P122" s="90"/>
      <c r="Q122" s="90"/>
      <c r="R122" s="90"/>
      <c r="S122" s="90"/>
      <c r="T122" s="90"/>
      <c r="U122" s="90">
        <v>100</v>
      </c>
      <c r="V122" s="96"/>
      <c r="W122" s="96"/>
      <c r="X122" s="102"/>
      <c r="Y122" s="102"/>
      <c r="Z122" s="102"/>
      <c r="AA122" s="102"/>
      <c r="AB122" s="102"/>
      <c r="AC122" s="102"/>
      <c r="AD122" s="90"/>
      <c r="AE122" s="90"/>
      <c r="AF122" s="90"/>
      <c r="AG122" s="90"/>
      <c r="AH122" s="90"/>
      <c r="AI122" s="90"/>
      <c r="AJ122" s="99"/>
      <c r="AK122" s="99"/>
      <c r="AW122" s="48"/>
      <c r="AX122" s="48"/>
      <c r="AY122" s="48"/>
      <c r="AZ122" s="193"/>
    </row>
    <row r="123" spans="1:52" x14ac:dyDescent="0.25">
      <c r="A123" s="8" t="s">
        <v>1284</v>
      </c>
      <c r="B123" s="8" t="s">
        <v>1888</v>
      </c>
      <c r="C123" s="8" t="s">
        <v>1324</v>
      </c>
      <c r="D123" s="76">
        <v>105.12966659999999</v>
      </c>
      <c r="E123" s="76">
        <v>94.012700330000001</v>
      </c>
      <c r="F123" s="82">
        <f t="shared" si="38"/>
        <v>99.57118346499999</v>
      </c>
      <c r="G123" s="86">
        <f t="shared" si="39"/>
        <v>7.8608822357391137</v>
      </c>
      <c r="H123" s="76"/>
      <c r="I123" s="76"/>
      <c r="J123" s="76"/>
      <c r="K123" s="76"/>
      <c r="L123" s="76"/>
      <c r="M123" s="90">
        <v>100</v>
      </c>
      <c r="N123" s="96"/>
      <c r="O123" s="96"/>
      <c r="P123" s="90"/>
      <c r="Q123" s="90"/>
      <c r="R123" s="90"/>
      <c r="S123" s="90"/>
      <c r="T123" s="90"/>
      <c r="U123" s="90">
        <v>100</v>
      </c>
      <c r="V123" s="96"/>
      <c r="W123" s="96"/>
      <c r="X123" s="102"/>
      <c r="Y123" s="102"/>
      <c r="Z123" s="102"/>
      <c r="AA123" s="102"/>
      <c r="AB123" s="102"/>
      <c r="AC123" s="102"/>
      <c r="AD123" s="90"/>
      <c r="AE123" s="90"/>
      <c r="AF123" s="90"/>
      <c r="AG123" s="90"/>
      <c r="AH123" s="90"/>
      <c r="AI123" s="90"/>
      <c r="AJ123" s="99"/>
      <c r="AK123" s="99"/>
      <c r="AW123" s="48"/>
      <c r="AX123" s="48"/>
      <c r="AY123" s="48"/>
      <c r="AZ123" s="193"/>
    </row>
    <row r="124" spans="1:52" x14ac:dyDescent="0.25">
      <c r="A124" s="8" t="s">
        <v>1284</v>
      </c>
      <c r="B124" s="8" t="s">
        <v>1891</v>
      </c>
      <c r="C124" s="8" t="s">
        <v>1325</v>
      </c>
      <c r="D124" s="76">
        <v>94.870333430000002</v>
      </c>
      <c r="E124" s="76">
        <v>100.12095549999999</v>
      </c>
      <c r="F124" s="82">
        <f t="shared" si="38"/>
        <v>97.495644464999998</v>
      </c>
      <c r="G124" s="86">
        <f t="shared" si="39"/>
        <v>3.7127504711447412</v>
      </c>
      <c r="H124" s="76"/>
      <c r="I124" s="76"/>
      <c r="J124" s="76"/>
      <c r="K124" s="76"/>
      <c r="L124" s="76"/>
      <c r="M124" s="90">
        <v>100</v>
      </c>
      <c r="N124" s="96"/>
      <c r="O124" s="96"/>
      <c r="P124" s="90"/>
      <c r="Q124" s="90"/>
      <c r="R124" s="90"/>
      <c r="S124" s="90"/>
      <c r="T124" s="90"/>
      <c r="U124" s="90">
        <v>100</v>
      </c>
      <c r="V124" s="96"/>
      <c r="W124" s="96"/>
      <c r="X124" s="102"/>
      <c r="Y124" s="102"/>
      <c r="Z124" s="102"/>
      <c r="AA124" s="102"/>
      <c r="AB124" s="102"/>
      <c r="AC124" s="102"/>
      <c r="AD124" s="90"/>
      <c r="AE124" s="90"/>
      <c r="AF124" s="90"/>
      <c r="AG124" s="90"/>
      <c r="AH124" s="90"/>
      <c r="AI124" s="90"/>
      <c r="AJ124" s="99"/>
      <c r="AK124" s="99"/>
      <c r="AW124" s="48"/>
      <c r="AX124" s="48"/>
      <c r="AY124" s="48"/>
      <c r="AZ124" s="193"/>
    </row>
    <row r="125" spans="1:52" x14ac:dyDescent="0.25">
      <c r="A125" s="8" t="s">
        <v>1284</v>
      </c>
      <c r="B125" s="8" t="s">
        <v>1894</v>
      </c>
      <c r="C125" s="8" t="s">
        <v>1326</v>
      </c>
      <c r="D125" s="76">
        <v>100.51296670000001</v>
      </c>
      <c r="E125" s="76">
        <v>103.3262776</v>
      </c>
      <c r="F125" s="82">
        <f t="shared" si="38"/>
        <v>101.91962215000001</v>
      </c>
      <c r="G125" s="86">
        <f t="shared" si="39"/>
        <v>1.9893112149760224</v>
      </c>
      <c r="H125" s="76"/>
      <c r="I125" s="76"/>
      <c r="J125" s="76"/>
      <c r="K125" s="76"/>
      <c r="L125" s="76"/>
      <c r="M125" s="90">
        <v>100</v>
      </c>
      <c r="N125" s="96"/>
      <c r="O125" s="96"/>
      <c r="P125" s="90"/>
      <c r="Q125" s="90"/>
      <c r="R125" s="90"/>
      <c r="S125" s="90"/>
      <c r="T125" s="90"/>
      <c r="U125" s="90">
        <v>100</v>
      </c>
      <c r="V125" s="96"/>
      <c r="W125" s="96"/>
      <c r="X125" s="102"/>
      <c r="Y125" s="102"/>
      <c r="Z125" s="102"/>
      <c r="AA125" s="102"/>
      <c r="AB125" s="102"/>
      <c r="AC125" s="102"/>
      <c r="AD125" s="90"/>
      <c r="AE125" s="90"/>
      <c r="AF125" s="90"/>
      <c r="AG125" s="90"/>
      <c r="AH125" s="90"/>
      <c r="AI125" s="90"/>
      <c r="AJ125" s="99"/>
      <c r="AK125" s="99"/>
      <c r="AW125" s="48"/>
      <c r="AX125" s="48"/>
      <c r="AY125" s="48"/>
      <c r="AZ125" s="193"/>
    </row>
    <row r="126" spans="1:52" x14ac:dyDescent="0.25">
      <c r="A126" s="8" t="s">
        <v>1284</v>
      </c>
      <c r="B126" s="8" t="s">
        <v>1897</v>
      </c>
      <c r="C126" s="8" t="s">
        <v>1327</v>
      </c>
      <c r="D126" s="76">
        <v>2.0803647760000001</v>
      </c>
      <c r="E126" s="76">
        <v>-0.69549440600000001</v>
      </c>
      <c r="F126" s="82">
        <f t="shared" si="38"/>
        <v>0.69243518500000012</v>
      </c>
      <c r="G126" s="86">
        <f t="shared" si="39"/>
        <v>1.9628288512111429</v>
      </c>
      <c r="H126" s="53">
        <v>162.65617569495484</v>
      </c>
      <c r="I126" s="53">
        <v>174.95136397042933</v>
      </c>
      <c r="J126" s="53">
        <v>155.2375599844365</v>
      </c>
      <c r="K126" s="53">
        <v>153.00678742812678</v>
      </c>
      <c r="L126" s="53">
        <v>107.87255198651164</v>
      </c>
      <c r="M126" s="90">
        <v>100</v>
      </c>
      <c r="N126" s="96">
        <v>78</v>
      </c>
      <c r="O126" s="96">
        <v>96.3</v>
      </c>
      <c r="P126" s="53">
        <v>101.85645241429154</v>
      </c>
      <c r="Q126" s="53">
        <v>62.3966755499345</v>
      </c>
      <c r="R126" s="53">
        <v>92.154117168797129</v>
      </c>
      <c r="S126" s="53">
        <v>99.30891187497177</v>
      </c>
      <c r="T126" s="53">
        <v>94.268033786530552</v>
      </c>
      <c r="U126" s="90">
        <v>100</v>
      </c>
      <c r="V126" s="96">
        <v>65.400000000000006</v>
      </c>
      <c r="W126" s="96">
        <v>92.4</v>
      </c>
      <c r="X126" s="102">
        <f t="shared" si="40"/>
        <v>132.2563140546232</v>
      </c>
      <c r="Y126" s="102">
        <f t="shared" si="41"/>
        <v>118.67401976018192</v>
      </c>
      <c r="Z126" s="102">
        <f t="shared" si="42"/>
        <v>123.69583857661681</v>
      </c>
      <c r="AA126" s="102">
        <f t="shared" si="43"/>
        <v>126.15784965154927</v>
      </c>
      <c r="AB126" s="102">
        <f t="shared" si="44"/>
        <v>101.07029288652109</v>
      </c>
      <c r="AC126" s="102"/>
      <c r="AD126" s="90">
        <f>STDEV(H126,P126)</f>
        <v>42.991896626022552</v>
      </c>
      <c r="AE126" s="90">
        <f>STDEV(I126,Q126)</f>
        <v>79.588183436470828</v>
      </c>
      <c r="AF126" s="90">
        <f t="shared" ref="AF126" si="69">STDEV(J126,R126)</f>
        <v>44.606730195532428</v>
      </c>
      <c r="AG126" s="90">
        <f t="shared" ref="AG126" si="70">STDEV(K126,S126)</f>
        <v>37.970131938947283</v>
      </c>
      <c r="AH126" s="90">
        <f t="shared" ref="AH126" si="71">STDEV(L126,T126)</f>
        <v>9.6198470739824291</v>
      </c>
      <c r="AI126" s="90">
        <f>STDEV(M126,U126)</f>
        <v>0</v>
      </c>
      <c r="AJ126" s="99">
        <f>AVERAGE(AD126:AI126)</f>
        <v>35.796131545159255</v>
      </c>
      <c r="AK126" s="99">
        <f>MEDIAN(AD126:AI126)</f>
        <v>40.481014282484921</v>
      </c>
      <c r="AL126" s="109">
        <v>71.7</v>
      </c>
      <c r="AM126" s="109">
        <v>94.35</v>
      </c>
      <c r="AW126" s="48"/>
      <c r="AX126" s="48"/>
      <c r="AY126" s="48"/>
      <c r="AZ126" s="193"/>
    </row>
    <row r="127" spans="1:52" x14ac:dyDescent="0.25">
      <c r="A127" s="8" t="s">
        <v>1284</v>
      </c>
      <c r="B127" s="8" t="s">
        <v>1900</v>
      </c>
      <c r="C127" s="8" t="s">
        <v>1328</v>
      </c>
      <c r="D127" s="76">
        <v>98.746081500000003</v>
      </c>
      <c r="E127" s="76">
        <v>93.831267010000005</v>
      </c>
      <c r="F127" s="82">
        <f t="shared" si="38"/>
        <v>96.288674255000004</v>
      </c>
      <c r="G127" s="86">
        <f t="shared" si="39"/>
        <v>3.4752986541529016</v>
      </c>
      <c r="H127" s="76"/>
      <c r="I127" s="76"/>
      <c r="J127" s="76"/>
      <c r="K127" s="76"/>
      <c r="L127" s="76"/>
      <c r="M127" s="90">
        <v>100</v>
      </c>
      <c r="N127" s="96"/>
      <c r="O127" s="96"/>
      <c r="P127" s="90"/>
      <c r="Q127" s="90"/>
      <c r="R127" s="90"/>
      <c r="S127" s="90"/>
      <c r="T127" s="90"/>
      <c r="U127" s="90">
        <v>100</v>
      </c>
      <c r="V127" s="96"/>
      <c r="W127" s="96"/>
      <c r="X127" s="102"/>
      <c r="Y127" s="102"/>
      <c r="Z127" s="102"/>
      <c r="AA127" s="102"/>
      <c r="AB127" s="102"/>
      <c r="AC127" s="102"/>
      <c r="AD127" s="90"/>
      <c r="AE127" s="90"/>
      <c r="AF127" s="90"/>
      <c r="AG127" s="90"/>
      <c r="AH127" s="90"/>
      <c r="AI127" s="90"/>
      <c r="AJ127" s="99"/>
      <c r="AK127" s="99"/>
      <c r="AW127" s="48"/>
      <c r="AX127" s="48"/>
      <c r="AY127" s="48"/>
      <c r="AZ127" s="193"/>
    </row>
    <row r="128" spans="1:52" x14ac:dyDescent="0.25">
      <c r="A128" s="8" t="s">
        <v>1284</v>
      </c>
      <c r="B128" s="8" t="s">
        <v>1903</v>
      </c>
      <c r="C128" s="8" t="s">
        <v>1329</v>
      </c>
      <c r="D128" s="76">
        <v>0.712453691</v>
      </c>
      <c r="E128" s="76">
        <v>4.2636830960000003</v>
      </c>
      <c r="F128" s="82">
        <f t="shared" si="38"/>
        <v>2.4880683935000003</v>
      </c>
      <c r="G128" s="86">
        <f t="shared" si="39"/>
        <v>2.5110983938245681</v>
      </c>
      <c r="H128" s="53">
        <v>161.72236392719731</v>
      </c>
      <c r="I128" s="53">
        <v>140.4003285633998</v>
      </c>
      <c r="J128" s="53">
        <v>128.57204617180412</v>
      </c>
      <c r="K128" s="53">
        <v>195.96212874497431</v>
      </c>
      <c r="L128" s="53">
        <v>135.3681207038174</v>
      </c>
      <c r="M128" s="90">
        <v>100</v>
      </c>
      <c r="N128" s="96">
        <v>77.900000000000006</v>
      </c>
      <c r="O128" s="96">
        <v>95.7</v>
      </c>
      <c r="P128" s="53">
        <v>89.769185600072262</v>
      </c>
      <c r="Q128" s="53">
        <v>100.55558064953249</v>
      </c>
      <c r="R128" s="53">
        <v>76.164235060300825</v>
      </c>
      <c r="S128" s="53">
        <v>93.671800894349332</v>
      </c>
      <c r="T128" s="53">
        <v>98.821084963187147</v>
      </c>
      <c r="U128" s="90">
        <v>100</v>
      </c>
      <c r="V128" s="96">
        <v>60.4</v>
      </c>
      <c r="W128" s="96">
        <v>95</v>
      </c>
      <c r="X128" s="102">
        <f t="shared" si="40"/>
        <v>125.74577476363478</v>
      </c>
      <c r="Y128" s="102">
        <f t="shared" si="41"/>
        <v>120.47795460646614</v>
      </c>
      <c r="Z128" s="102">
        <f t="shared" si="42"/>
        <v>102.36814061605247</v>
      </c>
      <c r="AA128" s="102">
        <f t="shared" si="43"/>
        <v>144.81696481966182</v>
      </c>
      <c r="AB128" s="102">
        <f t="shared" si="44"/>
        <v>117.09460283350228</v>
      </c>
      <c r="AC128" s="102"/>
      <c r="AD128" s="90">
        <f>STDEV(H128,P128)</f>
        <v>50.878580323035038</v>
      </c>
      <c r="AE128" s="90">
        <f>STDEV(I128,Q128)</f>
        <v>28.174491444564172</v>
      </c>
      <c r="AF128" s="90">
        <f t="shared" ref="AF128" si="72">STDEV(J128,R128)</f>
        <v>37.057918624087669</v>
      </c>
      <c r="AG128" s="90">
        <f t="shared" ref="AG128" si="73">STDEV(K128,S128)</f>
        <v>72.330184472972078</v>
      </c>
      <c r="AH128" s="90">
        <f t="shared" ref="AH128" si="74">STDEV(L128,T128)</f>
        <v>25.842656804466731</v>
      </c>
      <c r="AI128" s="90">
        <f>STDEV(M128,U128)</f>
        <v>0</v>
      </c>
      <c r="AJ128" s="99">
        <f>AVERAGE(AD128:AI128)</f>
        <v>35.713971944854279</v>
      </c>
      <c r="AK128" s="99">
        <f>MEDIAN(AD128:AI128)</f>
        <v>32.616205034325922</v>
      </c>
      <c r="AL128" s="109">
        <v>69.150000000000006</v>
      </c>
      <c r="AM128" s="109">
        <v>95.35</v>
      </c>
      <c r="AW128" s="48"/>
      <c r="AX128" s="48"/>
      <c r="AY128" s="48"/>
      <c r="AZ128" s="193"/>
    </row>
    <row r="129" spans="1:52" x14ac:dyDescent="0.25">
      <c r="A129" s="8" t="s">
        <v>1284</v>
      </c>
      <c r="B129" s="8" t="s">
        <v>1906</v>
      </c>
      <c r="C129" s="8" t="s">
        <v>1330</v>
      </c>
      <c r="D129" s="76">
        <v>95.611285269999996</v>
      </c>
      <c r="E129" s="76">
        <v>105.1406108</v>
      </c>
      <c r="F129" s="82">
        <f t="shared" si="38"/>
        <v>100.37594803499999</v>
      </c>
      <c r="G129" s="86">
        <f t="shared" si="39"/>
        <v>6.7382507023970968</v>
      </c>
      <c r="H129" s="76"/>
      <c r="I129" s="76"/>
      <c r="J129" s="76"/>
      <c r="K129" s="76"/>
      <c r="L129" s="76"/>
      <c r="M129" s="90">
        <v>100</v>
      </c>
      <c r="N129" s="96"/>
      <c r="O129" s="96"/>
      <c r="P129" s="90"/>
      <c r="Q129" s="90"/>
      <c r="R129" s="90"/>
      <c r="S129" s="90"/>
      <c r="T129" s="90"/>
      <c r="U129" s="90">
        <v>100</v>
      </c>
      <c r="V129" s="96"/>
      <c r="W129" s="96"/>
      <c r="X129" s="102"/>
      <c r="Y129" s="102"/>
      <c r="Z129" s="102"/>
      <c r="AA129" s="102"/>
      <c r="AB129" s="102"/>
      <c r="AC129" s="102"/>
      <c r="AD129" s="90"/>
      <c r="AE129" s="90"/>
      <c r="AF129" s="90"/>
      <c r="AG129" s="90"/>
      <c r="AH129" s="90"/>
      <c r="AI129" s="90"/>
      <c r="AJ129" s="99"/>
      <c r="AK129" s="99"/>
      <c r="AW129" s="48"/>
      <c r="AX129" s="48"/>
      <c r="AY129" s="48"/>
      <c r="AZ129" s="193"/>
    </row>
    <row r="130" spans="1:52" x14ac:dyDescent="0.25">
      <c r="A130" s="8" t="s">
        <v>1284</v>
      </c>
      <c r="B130" s="8" t="s">
        <v>1908</v>
      </c>
      <c r="C130" s="8" t="s">
        <v>1331</v>
      </c>
      <c r="D130" s="76">
        <v>111.11427759999999</v>
      </c>
      <c r="E130" s="76">
        <v>82.824312070000005</v>
      </c>
      <c r="F130" s="82">
        <f t="shared" si="38"/>
        <v>96.969294834999999</v>
      </c>
      <c r="G130" s="86">
        <f t="shared" si="39"/>
        <v>20.004026465796692</v>
      </c>
      <c r="H130" s="76"/>
      <c r="I130" s="76"/>
      <c r="J130" s="76"/>
      <c r="K130" s="76"/>
      <c r="L130" s="76"/>
      <c r="M130" s="90">
        <v>100</v>
      </c>
      <c r="N130" s="96"/>
      <c r="O130" s="96"/>
      <c r="P130" s="90"/>
      <c r="Q130" s="90"/>
      <c r="R130" s="90"/>
      <c r="S130" s="90"/>
      <c r="T130" s="90"/>
      <c r="U130" s="90">
        <v>100</v>
      </c>
      <c r="V130" s="96"/>
      <c r="W130" s="96"/>
      <c r="X130" s="102"/>
      <c r="Y130" s="102"/>
      <c r="Z130" s="102"/>
      <c r="AA130" s="102"/>
      <c r="AB130" s="102"/>
      <c r="AC130" s="102"/>
      <c r="AD130" s="90"/>
      <c r="AE130" s="90"/>
      <c r="AF130" s="90"/>
      <c r="AG130" s="90"/>
      <c r="AH130" s="90"/>
      <c r="AI130" s="90"/>
      <c r="AJ130" s="99"/>
      <c r="AK130" s="99"/>
      <c r="AW130" s="48"/>
      <c r="AX130" s="48"/>
      <c r="AY130" s="48"/>
      <c r="AZ130" s="193"/>
    </row>
    <row r="131" spans="1:52" x14ac:dyDescent="0.25">
      <c r="A131" s="8" t="s">
        <v>1284</v>
      </c>
      <c r="B131" s="8" t="s">
        <v>1911</v>
      </c>
      <c r="C131" s="8" t="s">
        <v>1332</v>
      </c>
      <c r="D131" s="76">
        <v>103.59076659999999</v>
      </c>
      <c r="E131" s="76">
        <v>95.403689139999997</v>
      </c>
      <c r="F131" s="82">
        <f t="shared" si="38"/>
        <v>99.497227869999989</v>
      </c>
      <c r="G131" s="86">
        <f t="shared" si="39"/>
        <v>5.7891379900655338</v>
      </c>
      <c r="H131" s="76"/>
      <c r="I131" s="76"/>
      <c r="J131" s="76"/>
      <c r="K131" s="76"/>
      <c r="L131" s="76"/>
      <c r="M131" s="90">
        <v>100</v>
      </c>
      <c r="N131" s="96"/>
      <c r="O131" s="96"/>
      <c r="P131" s="90"/>
      <c r="Q131" s="90"/>
      <c r="R131" s="90"/>
      <c r="S131" s="90"/>
      <c r="T131" s="90"/>
      <c r="U131" s="90">
        <v>100</v>
      </c>
      <c r="V131" s="96"/>
      <c r="W131" s="96"/>
      <c r="X131" s="102"/>
      <c r="Y131" s="102"/>
      <c r="Z131" s="102"/>
      <c r="AA131" s="102"/>
      <c r="AB131" s="102"/>
      <c r="AC131" s="102"/>
      <c r="AD131" s="90"/>
      <c r="AE131" s="90"/>
      <c r="AF131" s="90"/>
      <c r="AG131" s="90"/>
      <c r="AH131" s="90"/>
      <c r="AI131" s="90"/>
      <c r="AJ131" s="99"/>
      <c r="AK131" s="99"/>
      <c r="AW131" s="48"/>
      <c r="AX131" s="48"/>
      <c r="AY131" s="48"/>
      <c r="AZ131" s="193"/>
    </row>
    <row r="132" spans="1:52" x14ac:dyDescent="0.25">
      <c r="A132" s="8" t="s">
        <v>1284</v>
      </c>
      <c r="B132" s="8" t="s">
        <v>1914</v>
      </c>
      <c r="C132" s="8" t="s">
        <v>1333</v>
      </c>
      <c r="D132" s="76">
        <v>91.792533489999997</v>
      </c>
      <c r="E132" s="76">
        <v>108.95071059999999</v>
      </c>
      <c r="F132" s="82">
        <f t="shared" si="38"/>
        <v>100.371622045</v>
      </c>
      <c r="G132" s="86">
        <f t="shared" si="39"/>
        <v>12.132663387280797</v>
      </c>
      <c r="H132" s="76"/>
      <c r="I132" s="76"/>
      <c r="J132" s="76"/>
      <c r="K132" s="76"/>
      <c r="L132" s="76"/>
      <c r="M132" s="90">
        <v>100</v>
      </c>
      <c r="N132" s="96"/>
      <c r="O132" s="96"/>
      <c r="P132" s="90"/>
      <c r="Q132" s="90"/>
      <c r="R132" s="90"/>
      <c r="S132" s="90"/>
      <c r="T132" s="90"/>
      <c r="U132" s="90">
        <v>100</v>
      </c>
      <c r="V132" s="96"/>
      <c r="W132" s="96"/>
      <c r="X132" s="102"/>
      <c r="Y132" s="102"/>
      <c r="Z132" s="102"/>
      <c r="AA132" s="102"/>
      <c r="AB132" s="102"/>
      <c r="AC132" s="102"/>
      <c r="AD132" s="90"/>
      <c r="AE132" s="90"/>
      <c r="AF132" s="90"/>
      <c r="AG132" s="90"/>
      <c r="AH132" s="90"/>
      <c r="AI132" s="90"/>
      <c r="AJ132" s="99"/>
      <c r="AK132" s="99"/>
      <c r="AW132" s="48"/>
      <c r="AX132" s="48"/>
      <c r="AY132" s="48"/>
      <c r="AZ132" s="193"/>
    </row>
    <row r="133" spans="1:52" x14ac:dyDescent="0.25">
      <c r="A133" s="8" t="s">
        <v>1284</v>
      </c>
      <c r="B133" s="8" t="s">
        <v>1917</v>
      </c>
      <c r="C133" s="8" t="s">
        <v>1334</v>
      </c>
      <c r="D133" s="76">
        <v>98.233114850000007</v>
      </c>
      <c r="E133" s="76">
        <v>100.2419111</v>
      </c>
      <c r="F133" s="82">
        <f t="shared" ref="F133:F196" si="75">AVERAGE(D133:E133)</f>
        <v>99.237512975000001</v>
      </c>
      <c r="G133" s="86">
        <f t="shared" ref="G133:G196" si="76">STDEV(D133:E133)</f>
        <v>1.4204334503970995</v>
      </c>
      <c r="H133" s="76"/>
      <c r="I133" s="76"/>
      <c r="J133" s="76"/>
      <c r="K133" s="76"/>
      <c r="L133" s="76"/>
      <c r="M133" s="90">
        <v>100</v>
      </c>
      <c r="N133" s="96"/>
      <c r="O133" s="96"/>
      <c r="P133" s="90"/>
      <c r="Q133" s="90"/>
      <c r="R133" s="90"/>
      <c r="S133" s="90"/>
      <c r="T133" s="90"/>
      <c r="U133" s="90">
        <v>100</v>
      </c>
      <c r="V133" s="96"/>
      <c r="W133" s="96"/>
      <c r="X133" s="102"/>
      <c r="Y133" s="102"/>
      <c r="Z133" s="102"/>
      <c r="AA133" s="102"/>
      <c r="AB133" s="102"/>
      <c r="AC133" s="102"/>
      <c r="AD133" s="90"/>
      <c r="AE133" s="90"/>
      <c r="AF133" s="90"/>
      <c r="AG133" s="90"/>
      <c r="AH133" s="90"/>
      <c r="AI133" s="90"/>
      <c r="AJ133" s="99"/>
      <c r="AK133" s="99"/>
      <c r="AW133" s="48"/>
      <c r="AX133" s="48"/>
      <c r="AY133" s="48"/>
      <c r="AZ133" s="193"/>
    </row>
    <row r="134" spans="1:52" x14ac:dyDescent="0.25">
      <c r="A134" s="8" t="s">
        <v>1284</v>
      </c>
      <c r="B134" s="8" t="s">
        <v>1920</v>
      </c>
      <c r="C134" s="8" t="s">
        <v>1335</v>
      </c>
      <c r="D134" s="76">
        <v>111.1712739</v>
      </c>
      <c r="E134" s="76">
        <v>104.23344419999999</v>
      </c>
      <c r="F134" s="82">
        <f t="shared" si="75"/>
        <v>107.70235905</v>
      </c>
      <c r="G134" s="86">
        <f t="shared" si="76"/>
        <v>4.9057864275874365</v>
      </c>
      <c r="H134" s="76"/>
      <c r="I134" s="76"/>
      <c r="J134" s="76"/>
      <c r="K134" s="76"/>
      <c r="L134" s="76"/>
      <c r="M134" s="90">
        <v>100</v>
      </c>
      <c r="N134" s="96"/>
      <c r="O134" s="96"/>
      <c r="P134" s="90"/>
      <c r="Q134" s="90"/>
      <c r="R134" s="90"/>
      <c r="S134" s="90"/>
      <c r="T134" s="90"/>
      <c r="U134" s="90">
        <v>100</v>
      </c>
      <c r="V134" s="96"/>
      <c r="W134" s="96"/>
      <c r="X134" s="102"/>
      <c r="Y134" s="102"/>
      <c r="Z134" s="102"/>
      <c r="AA134" s="102"/>
      <c r="AB134" s="102"/>
      <c r="AC134" s="102"/>
      <c r="AD134" s="90"/>
      <c r="AE134" s="90"/>
      <c r="AF134" s="90"/>
      <c r="AG134" s="90"/>
      <c r="AH134" s="90"/>
      <c r="AI134" s="90"/>
      <c r="AJ134" s="99"/>
      <c r="AK134" s="99"/>
      <c r="AW134" s="48"/>
      <c r="AX134" s="48"/>
      <c r="AY134" s="48"/>
      <c r="AZ134" s="193"/>
    </row>
    <row r="135" spans="1:52" x14ac:dyDescent="0.25">
      <c r="A135" s="8" t="s">
        <v>1284</v>
      </c>
      <c r="B135" s="8" t="s">
        <v>1922</v>
      </c>
      <c r="C135" s="8" t="s">
        <v>1336</v>
      </c>
      <c r="D135" s="76">
        <v>98.746081500000003</v>
      </c>
      <c r="E135" s="76">
        <v>109.2530995</v>
      </c>
      <c r="F135" s="82">
        <f t="shared" si="75"/>
        <v>103.99959050000001</v>
      </c>
      <c r="G135" s="86">
        <f t="shared" si="76"/>
        <v>7.4295836778491182</v>
      </c>
      <c r="H135" s="76"/>
      <c r="I135" s="76"/>
      <c r="J135" s="76"/>
      <c r="K135" s="76"/>
      <c r="L135" s="76"/>
      <c r="M135" s="90">
        <v>100</v>
      </c>
      <c r="N135" s="96"/>
      <c r="O135" s="96"/>
      <c r="P135" s="90"/>
      <c r="Q135" s="90"/>
      <c r="R135" s="90"/>
      <c r="S135" s="90"/>
      <c r="T135" s="90"/>
      <c r="U135" s="90">
        <v>100</v>
      </c>
      <c r="V135" s="96"/>
      <c r="W135" s="96"/>
      <c r="X135" s="102"/>
      <c r="Y135" s="102"/>
      <c r="Z135" s="102"/>
      <c r="AA135" s="102"/>
      <c r="AB135" s="102"/>
      <c r="AC135" s="102"/>
      <c r="AD135" s="90"/>
      <c r="AE135" s="90"/>
      <c r="AF135" s="90"/>
      <c r="AG135" s="90"/>
      <c r="AH135" s="90"/>
      <c r="AI135" s="90"/>
      <c r="AJ135" s="99"/>
      <c r="AK135" s="99"/>
      <c r="AW135" s="48"/>
      <c r="AX135" s="48"/>
      <c r="AY135" s="48"/>
      <c r="AZ135" s="193"/>
    </row>
    <row r="136" spans="1:52" x14ac:dyDescent="0.25">
      <c r="A136" s="8" t="s">
        <v>1284</v>
      </c>
      <c r="B136" s="8" t="s">
        <v>1925</v>
      </c>
      <c r="C136" s="8" t="s">
        <v>1337</v>
      </c>
      <c r="D136" s="76">
        <v>47.392419490000002</v>
      </c>
      <c r="E136" s="76">
        <v>55.548835799999999</v>
      </c>
      <c r="F136" s="82">
        <f t="shared" si="75"/>
        <v>51.470627645</v>
      </c>
      <c r="G136" s="86">
        <f t="shared" si="76"/>
        <v>5.7674572829815549</v>
      </c>
      <c r="H136" s="76"/>
      <c r="I136" s="76"/>
      <c r="J136" s="76"/>
      <c r="K136" s="76"/>
      <c r="L136" s="76"/>
      <c r="M136" s="90">
        <v>100</v>
      </c>
      <c r="N136" s="96"/>
      <c r="O136" s="96"/>
      <c r="P136" s="90"/>
      <c r="Q136" s="90"/>
      <c r="R136" s="90"/>
      <c r="S136" s="90"/>
      <c r="T136" s="90"/>
      <c r="U136" s="90">
        <v>100</v>
      </c>
      <c r="V136" s="96"/>
      <c r="W136" s="96"/>
      <c r="X136" s="102"/>
      <c r="Y136" s="102"/>
      <c r="Z136" s="102"/>
      <c r="AA136" s="102"/>
      <c r="AB136" s="102"/>
      <c r="AC136" s="102"/>
      <c r="AD136" s="90"/>
      <c r="AE136" s="90"/>
      <c r="AF136" s="90"/>
      <c r="AG136" s="90"/>
      <c r="AH136" s="90"/>
      <c r="AI136" s="90"/>
      <c r="AJ136" s="99"/>
      <c r="AK136" s="99"/>
      <c r="AW136" s="48"/>
      <c r="AX136" s="48"/>
      <c r="AY136" s="48"/>
      <c r="AZ136" s="193"/>
    </row>
    <row r="137" spans="1:52" x14ac:dyDescent="0.25">
      <c r="A137" s="8" t="s">
        <v>1284</v>
      </c>
      <c r="B137" s="8" t="s">
        <v>1928</v>
      </c>
      <c r="C137" s="8" t="s">
        <v>1338</v>
      </c>
      <c r="D137" s="76">
        <v>63.636363639999999</v>
      </c>
      <c r="E137" s="76">
        <v>87.239189600000003</v>
      </c>
      <c r="F137" s="82">
        <f t="shared" si="75"/>
        <v>75.437776619999994</v>
      </c>
      <c r="G137" s="86">
        <f t="shared" si="76"/>
        <v>16.689718291481906</v>
      </c>
      <c r="H137" s="76"/>
      <c r="I137" s="76"/>
      <c r="J137" s="76"/>
      <c r="K137" s="76"/>
      <c r="L137" s="76"/>
      <c r="M137" s="90">
        <v>100</v>
      </c>
      <c r="N137" s="96"/>
      <c r="O137" s="96"/>
      <c r="P137" s="90"/>
      <c r="Q137" s="90"/>
      <c r="R137" s="90"/>
      <c r="S137" s="90"/>
      <c r="T137" s="90"/>
      <c r="U137" s="90">
        <v>100</v>
      </c>
      <c r="V137" s="96"/>
      <c r="W137" s="96"/>
      <c r="X137" s="102"/>
      <c r="Y137" s="102"/>
      <c r="Z137" s="102"/>
      <c r="AA137" s="102"/>
      <c r="AB137" s="102"/>
      <c r="AC137" s="102"/>
      <c r="AD137" s="90"/>
      <c r="AE137" s="90"/>
      <c r="AF137" s="90"/>
      <c r="AG137" s="90"/>
      <c r="AH137" s="90"/>
      <c r="AI137" s="90"/>
      <c r="AJ137" s="99"/>
      <c r="AK137" s="99"/>
      <c r="AW137" s="48"/>
      <c r="AX137" s="48"/>
      <c r="AY137" s="48"/>
      <c r="AZ137" s="193"/>
    </row>
    <row r="138" spans="1:52" x14ac:dyDescent="0.25">
      <c r="A138" s="8" t="s">
        <v>1284</v>
      </c>
      <c r="B138" s="8" t="s">
        <v>1931</v>
      </c>
      <c r="C138" s="8" t="s">
        <v>1339</v>
      </c>
      <c r="D138" s="76">
        <v>2.0803647760000001</v>
      </c>
      <c r="E138" s="76">
        <v>0.39310553399999998</v>
      </c>
      <c r="F138" s="82">
        <f t="shared" si="75"/>
        <v>1.2367351550000001</v>
      </c>
      <c r="G138" s="86">
        <f t="shared" si="76"/>
        <v>1.1930724516378741</v>
      </c>
      <c r="H138" s="57">
        <v>2.9743634084129522</v>
      </c>
      <c r="I138" s="53">
        <v>121.36094418745409</v>
      </c>
      <c r="J138" s="53">
        <v>142.83861484587786</v>
      </c>
      <c r="K138" s="53">
        <v>169.86727767930486</v>
      </c>
      <c r="L138" s="53">
        <v>149.06402663092823</v>
      </c>
      <c r="M138" s="90">
        <v>100</v>
      </c>
      <c r="N138" s="96">
        <v>12.3</v>
      </c>
      <c r="O138" s="96">
        <v>21</v>
      </c>
      <c r="P138" s="57">
        <v>-3.4057545507927194</v>
      </c>
      <c r="Q138" s="53">
        <v>82.180766972311304</v>
      </c>
      <c r="R138" s="53">
        <v>96.652965355255432</v>
      </c>
      <c r="S138" s="53">
        <v>82.180766972311304</v>
      </c>
      <c r="T138" s="53">
        <v>108.41501422828492</v>
      </c>
      <c r="U138" s="90">
        <v>100</v>
      </c>
      <c r="V138" s="96">
        <v>9.9</v>
      </c>
      <c r="W138" s="96">
        <v>17.2</v>
      </c>
      <c r="X138" s="102">
        <f t="shared" ref="X138:X188" si="77">AVERAGE(H138,P138)</f>
        <v>-0.21569557118988358</v>
      </c>
      <c r="Y138" s="102">
        <f t="shared" ref="Y138:Y188" si="78">AVERAGE(I138,Q138)</f>
        <v>101.77085557988269</v>
      </c>
      <c r="Z138" s="102">
        <f t="shared" ref="Z138:Z188" si="79">AVERAGE(J138,R138)</f>
        <v>119.74579010056664</v>
      </c>
      <c r="AA138" s="102">
        <f t="shared" ref="AA138:AA188" si="80">AVERAGE(K138,S138)</f>
        <v>126.02402232580809</v>
      </c>
      <c r="AB138" s="102">
        <f t="shared" ref="AB138:AB188" si="81">AVERAGE(L138,T138)</f>
        <v>128.73952042960656</v>
      </c>
      <c r="AC138" s="102"/>
      <c r="AD138" s="90">
        <f>STDEV(H138,P138)</f>
        <v>4.5114246737244068</v>
      </c>
      <c r="AE138" s="90">
        <f>STDEV(I138,Q138)</f>
        <v>27.704568996918177</v>
      </c>
      <c r="AF138" s="90">
        <f t="shared" ref="AF138" si="82">STDEV(J138,R138)</f>
        <v>32.658185948324224</v>
      </c>
      <c r="AG138" s="90">
        <f t="shared" ref="AG138" si="83">STDEV(K138,S138)</f>
        <v>62.003726339501924</v>
      </c>
      <c r="AH138" s="90">
        <f t="shared" ref="AH138" si="84">STDEV(L138,T138)</f>
        <v>28.743192318445345</v>
      </c>
      <c r="AI138" s="90">
        <f>STDEV(M138,U138)</f>
        <v>0</v>
      </c>
      <c r="AJ138" s="99">
        <f>AVERAGE(AD138:AI138)</f>
        <v>25.936849712819011</v>
      </c>
      <c r="AK138" s="99">
        <f>MEDIAN(AD138:AI138)</f>
        <v>28.223880657681761</v>
      </c>
      <c r="AL138" s="109">
        <v>11.1</v>
      </c>
      <c r="AM138" s="109">
        <v>19.100000000000001</v>
      </c>
      <c r="AW138" s="48"/>
      <c r="AX138" s="48"/>
      <c r="AY138" s="48"/>
      <c r="AZ138" s="193"/>
    </row>
    <row r="139" spans="1:52" x14ac:dyDescent="0.25">
      <c r="A139" s="8" t="s">
        <v>1284</v>
      </c>
      <c r="B139" s="8" t="s">
        <v>1934</v>
      </c>
      <c r="C139" s="8" t="s">
        <v>1340</v>
      </c>
      <c r="D139" s="76">
        <v>98.803077799999997</v>
      </c>
      <c r="E139" s="76">
        <v>102.6610221</v>
      </c>
      <c r="F139" s="82">
        <f t="shared" si="75"/>
        <v>100.73204995</v>
      </c>
      <c r="G139" s="86">
        <f t="shared" si="76"/>
        <v>2.7279785759699879</v>
      </c>
      <c r="H139" s="76"/>
      <c r="I139" s="76"/>
      <c r="J139" s="76"/>
      <c r="K139" s="76"/>
      <c r="L139" s="76"/>
      <c r="M139" s="90">
        <v>100</v>
      </c>
      <c r="N139" s="96"/>
      <c r="O139" s="96"/>
      <c r="P139" s="90"/>
      <c r="Q139" s="90"/>
      <c r="R139" s="90"/>
      <c r="S139" s="90"/>
      <c r="T139" s="90"/>
      <c r="U139" s="90">
        <v>100</v>
      </c>
      <c r="V139" s="96"/>
      <c r="W139" s="96"/>
      <c r="X139" s="102"/>
      <c r="Y139" s="102"/>
      <c r="Z139" s="102"/>
      <c r="AA139" s="102"/>
      <c r="AB139" s="102"/>
      <c r="AC139" s="102"/>
      <c r="AD139" s="90"/>
      <c r="AE139" s="90"/>
      <c r="AF139" s="90"/>
      <c r="AG139" s="90"/>
      <c r="AH139" s="90"/>
      <c r="AI139" s="90"/>
      <c r="AJ139" s="99"/>
      <c r="AK139" s="99"/>
      <c r="AW139" s="48"/>
      <c r="AX139" s="48"/>
      <c r="AY139" s="48"/>
      <c r="AZ139" s="193"/>
    </row>
    <row r="140" spans="1:52" x14ac:dyDescent="0.25">
      <c r="A140" s="8" t="s">
        <v>1284</v>
      </c>
      <c r="B140" s="8" t="s">
        <v>1937</v>
      </c>
      <c r="C140" s="8" t="s">
        <v>1341</v>
      </c>
      <c r="D140" s="76">
        <v>101.7098889</v>
      </c>
      <c r="E140" s="76">
        <v>110.3416994</v>
      </c>
      <c r="F140" s="82">
        <f t="shared" si="75"/>
        <v>106.02579415</v>
      </c>
      <c r="G140" s="86">
        <f t="shared" si="76"/>
        <v>6.1036117384672437</v>
      </c>
      <c r="H140" s="76"/>
      <c r="I140" s="76"/>
      <c r="J140" s="76"/>
      <c r="K140" s="76"/>
      <c r="L140" s="76"/>
      <c r="M140" s="90">
        <v>100</v>
      </c>
      <c r="N140" s="96"/>
      <c r="O140" s="96"/>
      <c r="P140" s="90"/>
      <c r="Q140" s="90"/>
      <c r="R140" s="90"/>
      <c r="S140" s="90"/>
      <c r="T140" s="90"/>
      <c r="U140" s="90">
        <v>100</v>
      </c>
      <c r="V140" s="96"/>
      <c r="W140" s="96"/>
      <c r="X140" s="102"/>
      <c r="Y140" s="102"/>
      <c r="Z140" s="102"/>
      <c r="AA140" s="102"/>
      <c r="AB140" s="102"/>
      <c r="AC140" s="102"/>
      <c r="AD140" s="90"/>
      <c r="AE140" s="90"/>
      <c r="AF140" s="90"/>
      <c r="AG140" s="90"/>
      <c r="AH140" s="90"/>
      <c r="AI140" s="90"/>
      <c r="AJ140" s="99"/>
      <c r="AK140" s="99"/>
      <c r="AW140" s="48"/>
      <c r="AX140" s="48"/>
      <c r="AY140" s="48"/>
      <c r="AZ140" s="193"/>
    </row>
    <row r="141" spans="1:52" x14ac:dyDescent="0.25">
      <c r="A141" s="8" t="s">
        <v>1284</v>
      </c>
      <c r="B141" s="8" t="s">
        <v>1940</v>
      </c>
      <c r="C141" s="8" t="s">
        <v>1342</v>
      </c>
      <c r="D141" s="76">
        <v>112.938159</v>
      </c>
      <c r="E141" s="76">
        <v>103.6891442</v>
      </c>
      <c r="F141" s="82">
        <f t="shared" si="75"/>
        <v>108.3136516</v>
      </c>
      <c r="G141" s="86">
        <f t="shared" si="76"/>
        <v>6.5400410843747379</v>
      </c>
      <c r="H141" s="76"/>
      <c r="I141" s="76"/>
      <c r="J141" s="76"/>
      <c r="K141" s="76"/>
      <c r="L141" s="76"/>
      <c r="M141" s="90">
        <v>100</v>
      </c>
      <c r="N141" s="96"/>
      <c r="O141" s="96"/>
      <c r="P141" s="90"/>
      <c r="Q141" s="90"/>
      <c r="R141" s="90"/>
      <c r="S141" s="90"/>
      <c r="T141" s="90"/>
      <c r="U141" s="90">
        <v>100</v>
      </c>
      <c r="V141" s="96"/>
      <c r="W141" s="96"/>
      <c r="X141" s="102"/>
      <c r="Y141" s="102"/>
      <c r="Z141" s="102"/>
      <c r="AA141" s="102"/>
      <c r="AB141" s="102"/>
      <c r="AC141" s="102"/>
      <c r="AD141" s="90"/>
      <c r="AE141" s="90"/>
      <c r="AF141" s="90"/>
      <c r="AG141" s="90"/>
      <c r="AH141" s="90"/>
      <c r="AI141" s="90"/>
      <c r="AJ141" s="99"/>
      <c r="AK141" s="99"/>
      <c r="AW141" s="48"/>
      <c r="AX141" s="48"/>
      <c r="AY141" s="48"/>
      <c r="AZ141" s="193"/>
    </row>
    <row r="142" spans="1:52" x14ac:dyDescent="0.25">
      <c r="A142" s="8" t="s">
        <v>1284</v>
      </c>
      <c r="B142" s="8" t="s">
        <v>1943</v>
      </c>
      <c r="C142" s="8" t="s">
        <v>1343</v>
      </c>
      <c r="D142" s="76">
        <v>98.005129670000002</v>
      </c>
      <c r="E142" s="76">
        <v>119.7157545</v>
      </c>
      <c r="F142" s="82">
        <f t="shared" si="75"/>
        <v>108.860442085</v>
      </c>
      <c r="G142" s="86">
        <f t="shared" si="76"/>
        <v>15.351730041090036</v>
      </c>
      <c r="H142" s="76"/>
      <c r="I142" s="76"/>
      <c r="J142" s="76"/>
      <c r="K142" s="76"/>
      <c r="L142" s="76"/>
      <c r="M142" s="90">
        <v>100</v>
      </c>
      <c r="N142" s="96"/>
      <c r="O142" s="96"/>
      <c r="P142" s="90"/>
      <c r="Q142" s="90"/>
      <c r="R142" s="90"/>
      <c r="S142" s="90"/>
      <c r="T142" s="90"/>
      <c r="U142" s="90">
        <v>100</v>
      </c>
      <c r="V142" s="96"/>
      <c r="W142" s="96"/>
      <c r="X142" s="102"/>
      <c r="Y142" s="102"/>
      <c r="Z142" s="102"/>
      <c r="AA142" s="102"/>
      <c r="AB142" s="102"/>
      <c r="AC142" s="102"/>
      <c r="AD142" s="90"/>
      <c r="AE142" s="90"/>
      <c r="AF142" s="90"/>
      <c r="AG142" s="90"/>
      <c r="AH142" s="90"/>
      <c r="AI142" s="90"/>
      <c r="AJ142" s="99"/>
      <c r="AK142" s="99"/>
      <c r="AW142" s="48"/>
      <c r="AX142" s="48"/>
      <c r="AY142" s="48"/>
      <c r="AZ142" s="193"/>
    </row>
    <row r="143" spans="1:52" x14ac:dyDescent="0.25">
      <c r="A143" s="8" t="s">
        <v>1284</v>
      </c>
      <c r="B143" s="8" t="s">
        <v>1946</v>
      </c>
      <c r="C143" s="8" t="s">
        <v>1344</v>
      </c>
      <c r="D143" s="76">
        <v>114.3060701</v>
      </c>
      <c r="E143" s="76">
        <v>100.2419111</v>
      </c>
      <c r="F143" s="82">
        <f t="shared" si="75"/>
        <v>107.27399059999999</v>
      </c>
      <c r="G143" s="86">
        <f t="shared" si="76"/>
        <v>9.9448622005858152</v>
      </c>
      <c r="H143" s="76"/>
      <c r="I143" s="76"/>
      <c r="J143" s="76"/>
      <c r="K143" s="76"/>
      <c r="L143" s="76"/>
      <c r="M143" s="90">
        <v>100</v>
      </c>
      <c r="N143" s="96"/>
      <c r="O143" s="96"/>
      <c r="P143" s="90"/>
      <c r="Q143" s="90"/>
      <c r="R143" s="90"/>
      <c r="S143" s="90"/>
      <c r="T143" s="90"/>
      <c r="U143" s="90">
        <v>100</v>
      </c>
      <c r="V143" s="96"/>
      <c r="W143" s="96"/>
      <c r="X143" s="102"/>
      <c r="Y143" s="102"/>
      <c r="Z143" s="102"/>
      <c r="AA143" s="102"/>
      <c r="AB143" s="102"/>
      <c r="AC143" s="102"/>
      <c r="AD143" s="90"/>
      <c r="AE143" s="90"/>
      <c r="AF143" s="90"/>
      <c r="AG143" s="90"/>
      <c r="AH143" s="90"/>
      <c r="AI143" s="90"/>
      <c r="AJ143" s="99"/>
      <c r="AK143" s="99"/>
      <c r="AW143" s="48"/>
      <c r="AX143" s="48"/>
      <c r="AY143" s="48"/>
      <c r="AZ143" s="193"/>
    </row>
    <row r="144" spans="1:52" x14ac:dyDescent="0.25">
      <c r="A144" s="8" t="s">
        <v>1284</v>
      </c>
      <c r="B144" s="8" t="s">
        <v>1949</v>
      </c>
      <c r="C144" s="8" t="s">
        <v>1345</v>
      </c>
      <c r="D144" s="76">
        <v>115.5599886</v>
      </c>
      <c r="E144" s="76">
        <v>110.1602661</v>
      </c>
      <c r="F144" s="82">
        <f t="shared" si="75"/>
        <v>112.86012735</v>
      </c>
      <c r="G144" s="86">
        <f t="shared" si="76"/>
        <v>3.8181803962755745</v>
      </c>
      <c r="H144" s="76"/>
      <c r="I144" s="76"/>
      <c r="J144" s="76"/>
      <c r="K144" s="76"/>
      <c r="L144" s="76"/>
      <c r="M144" s="90">
        <v>100</v>
      </c>
      <c r="N144" s="96"/>
      <c r="O144" s="96"/>
      <c r="P144" s="90"/>
      <c r="Q144" s="90"/>
      <c r="R144" s="90"/>
      <c r="S144" s="90"/>
      <c r="T144" s="90"/>
      <c r="U144" s="90">
        <v>100</v>
      </c>
      <c r="V144" s="96"/>
      <c r="W144" s="96"/>
      <c r="X144" s="102"/>
      <c r="Y144" s="102"/>
      <c r="Z144" s="102"/>
      <c r="AA144" s="102"/>
      <c r="AB144" s="102"/>
      <c r="AC144" s="102"/>
      <c r="AD144" s="90"/>
      <c r="AE144" s="90"/>
      <c r="AF144" s="90"/>
      <c r="AG144" s="90"/>
      <c r="AH144" s="90"/>
      <c r="AI144" s="90"/>
      <c r="AJ144" s="99"/>
      <c r="AK144" s="99"/>
      <c r="AW144" s="48"/>
      <c r="AX144" s="48"/>
      <c r="AY144" s="48"/>
      <c r="AZ144" s="193"/>
    </row>
    <row r="145" spans="1:52" x14ac:dyDescent="0.25">
      <c r="A145" s="8" t="s">
        <v>1284</v>
      </c>
      <c r="B145" s="8" t="s">
        <v>1952</v>
      </c>
      <c r="C145" s="8" t="s">
        <v>1346</v>
      </c>
      <c r="D145" s="76">
        <v>75.890567110000006</v>
      </c>
      <c r="E145" s="76">
        <v>110.8255216</v>
      </c>
      <c r="F145" s="82">
        <f t="shared" si="75"/>
        <v>93.358044355000004</v>
      </c>
      <c r="G145" s="86">
        <f t="shared" si="76"/>
        <v>24.70274322032239</v>
      </c>
      <c r="H145" s="76"/>
      <c r="I145" s="76"/>
      <c r="J145" s="76"/>
      <c r="K145" s="76"/>
      <c r="L145" s="76"/>
      <c r="M145" s="90">
        <v>100</v>
      </c>
      <c r="N145" s="96"/>
      <c r="O145" s="96"/>
      <c r="P145" s="90"/>
      <c r="Q145" s="90"/>
      <c r="R145" s="90"/>
      <c r="S145" s="90"/>
      <c r="T145" s="90"/>
      <c r="U145" s="90">
        <v>100</v>
      </c>
      <c r="V145" s="96"/>
      <c r="W145" s="96"/>
      <c r="X145" s="102"/>
      <c r="Y145" s="102"/>
      <c r="Z145" s="102"/>
      <c r="AA145" s="102"/>
      <c r="AB145" s="102"/>
      <c r="AC145" s="102"/>
      <c r="AD145" s="90"/>
      <c r="AE145" s="90"/>
      <c r="AF145" s="90"/>
      <c r="AG145" s="90"/>
      <c r="AH145" s="90"/>
      <c r="AI145" s="90"/>
      <c r="AJ145" s="99"/>
      <c r="AK145" s="99"/>
      <c r="AW145" s="48"/>
      <c r="AX145" s="48"/>
      <c r="AY145" s="48"/>
      <c r="AZ145" s="193"/>
    </row>
    <row r="146" spans="1:52" x14ac:dyDescent="0.25">
      <c r="A146" s="8" t="s">
        <v>1284</v>
      </c>
      <c r="B146" s="8" t="s">
        <v>1955</v>
      </c>
      <c r="C146" s="8" t="s">
        <v>1347</v>
      </c>
      <c r="D146" s="76">
        <v>104.5027073</v>
      </c>
      <c r="E146" s="76">
        <v>125.0982764</v>
      </c>
      <c r="F146" s="82">
        <f t="shared" si="75"/>
        <v>114.80049185</v>
      </c>
      <c r="G146" s="86">
        <f t="shared" si="76"/>
        <v>14.563266573006123</v>
      </c>
      <c r="H146" s="76"/>
      <c r="I146" s="76"/>
      <c r="J146" s="76"/>
      <c r="K146" s="76"/>
      <c r="L146" s="76"/>
      <c r="M146" s="90">
        <v>100</v>
      </c>
      <c r="N146" s="96"/>
      <c r="O146" s="96"/>
      <c r="P146" s="90"/>
      <c r="Q146" s="90"/>
      <c r="R146" s="90"/>
      <c r="S146" s="90"/>
      <c r="T146" s="90"/>
      <c r="U146" s="90">
        <v>100</v>
      </c>
      <c r="V146" s="96"/>
      <c r="W146" s="96"/>
      <c r="X146" s="102"/>
      <c r="Y146" s="102"/>
      <c r="Z146" s="102"/>
      <c r="AA146" s="102"/>
      <c r="AB146" s="102"/>
      <c r="AC146" s="102"/>
      <c r="AD146" s="90"/>
      <c r="AE146" s="90"/>
      <c r="AF146" s="90"/>
      <c r="AG146" s="90"/>
      <c r="AH146" s="90"/>
      <c r="AI146" s="90"/>
      <c r="AJ146" s="99"/>
      <c r="AK146" s="99"/>
      <c r="AW146" s="48"/>
      <c r="AX146" s="48"/>
      <c r="AY146" s="48"/>
      <c r="AZ146" s="193"/>
    </row>
    <row r="147" spans="1:52" x14ac:dyDescent="0.25">
      <c r="A147" s="8" t="s">
        <v>1284</v>
      </c>
      <c r="B147" s="8" t="s">
        <v>1958</v>
      </c>
      <c r="C147" s="8" t="s">
        <v>1348</v>
      </c>
      <c r="D147" s="76">
        <v>115.5029923</v>
      </c>
      <c r="E147" s="76">
        <v>100</v>
      </c>
      <c r="F147" s="82">
        <f t="shared" si="75"/>
        <v>107.75149615000001</v>
      </c>
      <c r="G147" s="86">
        <f t="shared" si="76"/>
        <v>10.962270984012834</v>
      </c>
      <c r="H147" s="76"/>
      <c r="I147" s="76"/>
      <c r="J147" s="76"/>
      <c r="K147" s="76"/>
      <c r="L147" s="76"/>
      <c r="M147" s="90">
        <v>100</v>
      </c>
      <c r="N147" s="96"/>
      <c r="O147" s="96"/>
      <c r="P147" s="90"/>
      <c r="Q147" s="90"/>
      <c r="R147" s="90"/>
      <c r="S147" s="90"/>
      <c r="T147" s="90"/>
      <c r="U147" s="90">
        <v>100</v>
      </c>
      <c r="V147" s="96"/>
      <c r="W147" s="96"/>
      <c r="X147" s="102"/>
      <c r="Y147" s="102"/>
      <c r="Z147" s="102"/>
      <c r="AA147" s="102"/>
      <c r="AB147" s="102"/>
      <c r="AC147" s="102"/>
      <c r="AD147" s="90"/>
      <c r="AE147" s="90"/>
      <c r="AF147" s="90"/>
      <c r="AG147" s="90"/>
      <c r="AH147" s="90"/>
      <c r="AI147" s="90"/>
      <c r="AJ147" s="99"/>
      <c r="AK147" s="99"/>
      <c r="AW147" s="48"/>
      <c r="AX147" s="48"/>
      <c r="AY147" s="48"/>
      <c r="AZ147" s="193"/>
    </row>
    <row r="148" spans="1:52" x14ac:dyDescent="0.25">
      <c r="A148" s="8" t="s">
        <v>1284</v>
      </c>
      <c r="B148" s="8" t="s">
        <v>1961</v>
      </c>
      <c r="C148" s="8" t="s">
        <v>1349</v>
      </c>
      <c r="D148" s="76">
        <v>99.65802223</v>
      </c>
      <c r="E148" s="76">
        <v>86.573934080000001</v>
      </c>
      <c r="F148" s="82">
        <f t="shared" si="75"/>
        <v>93.115978154999993</v>
      </c>
      <c r="G148" s="86">
        <f t="shared" si="76"/>
        <v>9.2518474565075479</v>
      </c>
      <c r="H148" s="76"/>
      <c r="I148" s="76"/>
      <c r="J148" s="76"/>
      <c r="K148" s="76"/>
      <c r="L148" s="76"/>
      <c r="M148" s="90">
        <v>100</v>
      </c>
      <c r="N148" s="96"/>
      <c r="O148" s="96"/>
      <c r="P148" s="90"/>
      <c r="Q148" s="90"/>
      <c r="R148" s="90"/>
      <c r="S148" s="90"/>
      <c r="T148" s="90"/>
      <c r="U148" s="90">
        <v>100</v>
      </c>
      <c r="V148" s="96"/>
      <c r="W148" s="96"/>
      <c r="X148" s="102"/>
      <c r="Y148" s="102"/>
      <c r="Z148" s="102"/>
      <c r="AA148" s="102"/>
      <c r="AB148" s="102"/>
      <c r="AC148" s="102"/>
      <c r="AD148" s="90"/>
      <c r="AE148" s="90"/>
      <c r="AF148" s="90"/>
      <c r="AG148" s="90"/>
      <c r="AH148" s="90"/>
      <c r="AI148" s="90"/>
      <c r="AJ148" s="99"/>
      <c r="AK148" s="99"/>
      <c r="AW148" s="48"/>
      <c r="AX148" s="48"/>
      <c r="AY148" s="48"/>
      <c r="AZ148" s="193"/>
    </row>
    <row r="149" spans="1:52" x14ac:dyDescent="0.25">
      <c r="A149" s="8" t="s">
        <v>1284</v>
      </c>
      <c r="B149" s="8" t="s">
        <v>1963</v>
      </c>
      <c r="C149" s="8" t="s">
        <v>1350</v>
      </c>
      <c r="D149" s="76">
        <v>97.378170420000004</v>
      </c>
      <c r="E149" s="76">
        <v>103.3867554</v>
      </c>
      <c r="F149" s="82">
        <f t="shared" si="75"/>
        <v>100.38246291</v>
      </c>
      <c r="G149" s="86">
        <f t="shared" si="76"/>
        <v>4.2487111846936321</v>
      </c>
      <c r="H149" s="76"/>
      <c r="I149" s="76"/>
      <c r="J149" s="76"/>
      <c r="K149" s="76"/>
      <c r="L149" s="76"/>
      <c r="M149" s="90">
        <v>100</v>
      </c>
      <c r="N149" s="96"/>
      <c r="O149" s="96"/>
      <c r="P149" s="90"/>
      <c r="Q149" s="90"/>
      <c r="R149" s="90"/>
      <c r="S149" s="90"/>
      <c r="T149" s="90"/>
      <c r="U149" s="90">
        <v>100</v>
      </c>
      <c r="V149" s="96"/>
      <c r="W149" s="96"/>
      <c r="X149" s="102"/>
      <c r="Y149" s="102"/>
      <c r="Z149" s="102"/>
      <c r="AA149" s="102"/>
      <c r="AB149" s="102"/>
      <c r="AC149" s="102"/>
      <c r="AD149" s="90"/>
      <c r="AE149" s="90"/>
      <c r="AF149" s="90"/>
      <c r="AG149" s="90"/>
      <c r="AH149" s="90"/>
      <c r="AI149" s="90"/>
      <c r="AJ149" s="99"/>
      <c r="AK149" s="99"/>
      <c r="AW149" s="48"/>
      <c r="AX149" s="48"/>
      <c r="AY149" s="48"/>
      <c r="AZ149" s="193"/>
    </row>
    <row r="150" spans="1:52" x14ac:dyDescent="0.25">
      <c r="A150" s="8" t="s">
        <v>1284</v>
      </c>
      <c r="B150" s="8" t="s">
        <v>1966</v>
      </c>
      <c r="C150" s="8" t="s">
        <v>1351</v>
      </c>
      <c r="D150" s="76">
        <v>105.0726703</v>
      </c>
      <c r="E150" s="76">
        <v>118.32476560000001</v>
      </c>
      <c r="F150" s="82">
        <f t="shared" si="75"/>
        <v>111.69871795</v>
      </c>
      <c r="G150" s="86">
        <f t="shared" si="76"/>
        <v>9.3706464515603809</v>
      </c>
      <c r="H150" s="76"/>
      <c r="I150" s="76"/>
      <c r="J150" s="76"/>
      <c r="K150" s="76"/>
      <c r="L150" s="76"/>
      <c r="M150" s="90">
        <v>100</v>
      </c>
      <c r="N150" s="96"/>
      <c r="O150" s="96"/>
      <c r="P150" s="90"/>
      <c r="Q150" s="90"/>
      <c r="R150" s="90"/>
      <c r="S150" s="90"/>
      <c r="T150" s="90"/>
      <c r="U150" s="90">
        <v>100</v>
      </c>
      <c r="V150" s="96"/>
      <c r="W150" s="96"/>
      <c r="X150" s="102"/>
      <c r="Y150" s="102"/>
      <c r="Z150" s="102"/>
      <c r="AA150" s="102"/>
      <c r="AB150" s="102"/>
      <c r="AC150" s="102"/>
      <c r="AD150" s="90"/>
      <c r="AE150" s="90"/>
      <c r="AF150" s="90"/>
      <c r="AG150" s="90"/>
      <c r="AH150" s="90"/>
      <c r="AI150" s="90"/>
      <c r="AJ150" s="99"/>
      <c r="AK150" s="99"/>
      <c r="AW150" s="48"/>
      <c r="AX150" s="48"/>
      <c r="AY150" s="48"/>
      <c r="AZ150" s="193"/>
    </row>
    <row r="151" spans="1:52" x14ac:dyDescent="0.25">
      <c r="A151" s="8" t="s">
        <v>1284</v>
      </c>
      <c r="B151" s="8" t="s">
        <v>1969</v>
      </c>
      <c r="C151" s="8" t="s">
        <v>1352</v>
      </c>
      <c r="D151" s="76">
        <v>101.5389</v>
      </c>
      <c r="E151" s="76">
        <v>101.3909888</v>
      </c>
      <c r="F151" s="82">
        <f t="shared" si="75"/>
        <v>101.46494440000001</v>
      </c>
      <c r="G151" s="86">
        <f t="shared" si="76"/>
        <v>0.10458901253343671</v>
      </c>
      <c r="H151" s="76"/>
      <c r="I151" s="76"/>
      <c r="J151" s="76"/>
      <c r="K151" s="76"/>
      <c r="L151" s="76"/>
      <c r="M151" s="90">
        <v>100</v>
      </c>
      <c r="N151" s="96"/>
      <c r="O151" s="96"/>
      <c r="P151" s="90"/>
      <c r="Q151" s="90"/>
      <c r="R151" s="90"/>
      <c r="S151" s="90"/>
      <c r="T151" s="90"/>
      <c r="U151" s="90">
        <v>100</v>
      </c>
      <c r="V151" s="96"/>
      <c r="W151" s="96"/>
      <c r="X151" s="102"/>
      <c r="Y151" s="102"/>
      <c r="Z151" s="102"/>
      <c r="AA151" s="102"/>
      <c r="AB151" s="102"/>
      <c r="AC151" s="102"/>
      <c r="AD151" s="90"/>
      <c r="AE151" s="90"/>
      <c r="AF151" s="90"/>
      <c r="AG151" s="90"/>
      <c r="AH151" s="90"/>
      <c r="AI151" s="90"/>
      <c r="AJ151" s="99"/>
      <c r="AK151" s="99"/>
      <c r="AW151" s="48"/>
      <c r="AX151" s="48"/>
      <c r="AY151" s="48"/>
      <c r="AZ151" s="193"/>
    </row>
    <row r="152" spans="1:52" x14ac:dyDescent="0.25">
      <c r="A152" s="8" t="s">
        <v>1284</v>
      </c>
      <c r="B152" s="8" t="s">
        <v>1972</v>
      </c>
      <c r="C152" s="8" t="s">
        <v>1353</v>
      </c>
      <c r="D152" s="76">
        <v>110.25933310000001</v>
      </c>
      <c r="E152" s="76">
        <v>116.3289991</v>
      </c>
      <c r="F152" s="82">
        <f t="shared" si="75"/>
        <v>113.29416610000001</v>
      </c>
      <c r="G152" s="86">
        <f t="shared" si="76"/>
        <v>4.2919019881374254</v>
      </c>
      <c r="H152" s="76"/>
      <c r="I152" s="76"/>
      <c r="J152" s="76"/>
      <c r="K152" s="76"/>
      <c r="L152" s="76"/>
      <c r="M152" s="90">
        <v>100</v>
      </c>
      <c r="N152" s="96"/>
      <c r="O152" s="96"/>
      <c r="P152" s="90"/>
      <c r="Q152" s="90"/>
      <c r="R152" s="90"/>
      <c r="S152" s="90"/>
      <c r="T152" s="90"/>
      <c r="U152" s="90">
        <v>100</v>
      </c>
      <c r="V152" s="96"/>
      <c r="W152" s="96"/>
      <c r="X152" s="102"/>
      <c r="Y152" s="102"/>
      <c r="Z152" s="102"/>
      <c r="AA152" s="102"/>
      <c r="AB152" s="102"/>
      <c r="AC152" s="102"/>
      <c r="AD152" s="90"/>
      <c r="AE152" s="90"/>
      <c r="AF152" s="90"/>
      <c r="AG152" s="90"/>
      <c r="AH152" s="90"/>
      <c r="AI152" s="90"/>
      <c r="AJ152" s="99"/>
      <c r="AK152" s="99"/>
      <c r="AW152" s="48"/>
      <c r="AX152" s="48"/>
      <c r="AY152" s="48"/>
      <c r="AZ152" s="193"/>
    </row>
    <row r="153" spans="1:52" x14ac:dyDescent="0.25">
      <c r="A153" s="8" t="s">
        <v>1284</v>
      </c>
      <c r="B153" s="8" t="s">
        <v>1975</v>
      </c>
      <c r="C153" s="8" t="s">
        <v>1354</v>
      </c>
      <c r="D153" s="76">
        <v>111.5702479</v>
      </c>
      <c r="E153" s="76">
        <v>96.734200180000002</v>
      </c>
      <c r="F153" s="82">
        <f t="shared" si="75"/>
        <v>104.15222403999999</v>
      </c>
      <c r="G153" s="86">
        <f t="shared" si="76"/>
        <v>10.490669948819214</v>
      </c>
      <c r="H153" s="76"/>
      <c r="I153" s="76"/>
      <c r="J153" s="76"/>
      <c r="K153" s="76"/>
      <c r="L153" s="76"/>
      <c r="M153" s="90">
        <v>100</v>
      </c>
      <c r="N153" s="96"/>
      <c r="O153" s="96"/>
      <c r="P153" s="90"/>
      <c r="Q153" s="90"/>
      <c r="R153" s="90"/>
      <c r="S153" s="90"/>
      <c r="T153" s="90"/>
      <c r="U153" s="90">
        <v>100</v>
      </c>
      <c r="V153" s="96"/>
      <c r="W153" s="96"/>
      <c r="X153" s="102"/>
      <c r="Y153" s="102"/>
      <c r="Z153" s="102"/>
      <c r="AA153" s="102"/>
      <c r="AB153" s="102"/>
      <c r="AC153" s="102"/>
      <c r="AD153" s="90"/>
      <c r="AE153" s="90"/>
      <c r="AF153" s="90"/>
      <c r="AG153" s="90"/>
      <c r="AH153" s="90"/>
      <c r="AI153" s="90"/>
      <c r="AJ153" s="99"/>
      <c r="AK153" s="99"/>
      <c r="AW153" s="48"/>
      <c r="AX153" s="48"/>
      <c r="AY153" s="48"/>
      <c r="AZ153" s="193"/>
    </row>
    <row r="154" spans="1:52" x14ac:dyDescent="0.25">
      <c r="A154" s="8" t="s">
        <v>1284</v>
      </c>
      <c r="B154" s="8" t="s">
        <v>1978</v>
      </c>
      <c r="C154" s="8" t="s">
        <v>1355</v>
      </c>
      <c r="D154" s="76">
        <v>3.3912795670000002</v>
      </c>
      <c r="E154" s="76">
        <v>-0.45358330800000002</v>
      </c>
      <c r="F154" s="82">
        <f t="shared" si="75"/>
        <v>1.4688481295</v>
      </c>
      <c r="G154" s="86">
        <f t="shared" si="76"/>
        <v>2.718728611644905</v>
      </c>
      <c r="H154" s="53">
        <v>165.25009727205918</v>
      </c>
      <c r="I154" s="61">
        <v>160.01037568630844</v>
      </c>
      <c r="J154" s="53">
        <v>147.50767368466563</v>
      </c>
      <c r="K154" s="54">
        <v>177.75279927370201</v>
      </c>
      <c r="L154" s="53">
        <v>134.53806579914402</v>
      </c>
      <c r="M154" s="90">
        <v>100</v>
      </c>
      <c r="N154" s="96">
        <v>79.900000000000006</v>
      </c>
      <c r="O154" s="96">
        <v>97</v>
      </c>
      <c r="P154" s="53">
        <v>90.365418492253497</v>
      </c>
      <c r="Q154" s="61">
        <v>99.092099914178604</v>
      </c>
      <c r="R154" s="53">
        <v>95.785717512082741</v>
      </c>
      <c r="S154" s="54">
        <v>77.681918785853014</v>
      </c>
      <c r="T154" s="53">
        <v>116.27444780703735</v>
      </c>
      <c r="U154" s="90">
        <v>100</v>
      </c>
      <c r="V154" s="96">
        <v>59.1</v>
      </c>
      <c r="W154" s="96">
        <v>91.4</v>
      </c>
      <c r="X154" s="102">
        <f t="shared" si="77"/>
        <v>127.80775788215634</v>
      </c>
      <c r="Y154" s="102">
        <f t="shared" si="78"/>
        <v>129.55123780024351</v>
      </c>
      <c r="Z154" s="102">
        <f t="shared" si="79"/>
        <v>121.64669559837418</v>
      </c>
      <c r="AA154" s="102">
        <f t="shared" si="80"/>
        <v>127.71735902977751</v>
      </c>
      <c r="AB154" s="102">
        <f t="shared" si="81"/>
        <v>125.40625680309068</v>
      </c>
      <c r="AC154" s="102"/>
      <c r="AD154" s="90">
        <f>STDEV(H154,P154)</f>
        <v>52.951464172176948</v>
      </c>
      <c r="AE154" s="90">
        <f>STDEV(I154,Q154)</f>
        <v>43.075725896665283</v>
      </c>
      <c r="AF154" s="90">
        <f t="shared" ref="AF154:AF155" si="85">STDEV(J154,R154)</f>
        <v>36.572945945866884</v>
      </c>
      <c r="AG154" s="90">
        <f t="shared" ref="AG154:AG155" si="86">STDEV(K154,S154)</f>
        <v>70.760798192266591</v>
      </c>
      <c r="AH154" s="90">
        <f t="shared" ref="AH154:AH155" si="87">STDEV(L154,T154)</f>
        <v>12.914328131219266</v>
      </c>
      <c r="AI154" s="90">
        <f>STDEV(M154,U154)</f>
        <v>0</v>
      </c>
      <c r="AJ154" s="99">
        <f>AVERAGE(AD154:AI154)</f>
        <v>36.045877056365825</v>
      </c>
      <c r="AK154" s="99">
        <f>MEDIAN(AD154:AI154)</f>
        <v>39.824335921266083</v>
      </c>
      <c r="AL154" s="109">
        <v>69.5</v>
      </c>
      <c r="AM154" s="109">
        <v>94.2</v>
      </c>
      <c r="AW154" s="48"/>
      <c r="AX154" s="48"/>
      <c r="AY154" s="48"/>
      <c r="AZ154" s="193"/>
    </row>
    <row r="155" spans="1:52" x14ac:dyDescent="0.25">
      <c r="A155" s="8" t="s">
        <v>1284</v>
      </c>
      <c r="B155" s="8" t="s">
        <v>1981</v>
      </c>
      <c r="C155" s="8" t="s">
        <v>1356</v>
      </c>
      <c r="D155" s="76">
        <v>5.9561128529999996</v>
      </c>
      <c r="E155" s="76">
        <v>1.3002721500000001</v>
      </c>
      <c r="F155" s="82">
        <f t="shared" si="75"/>
        <v>3.6281925015000001</v>
      </c>
      <c r="G155" s="86">
        <f t="shared" si="76"/>
        <v>3.2921765332156414</v>
      </c>
      <c r="H155" s="57">
        <v>6.9171242056115174</v>
      </c>
      <c r="I155" s="61">
        <v>197.10345423890024</v>
      </c>
      <c r="J155" s="53">
        <v>188.59539146599806</v>
      </c>
      <c r="K155" s="54">
        <v>106.93874021875406</v>
      </c>
      <c r="L155" s="53">
        <v>135.57563442998574</v>
      </c>
      <c r="M155" s="90">
        <v>100</v>
      </c>
      <c r="N155" s="96">
        <v>15.5</v>
      </c>
      <c r="O155" s="96">
        <v>23.7</v>
      </c>
      <c r="P155" s="57">
        <v>-0.58719906048150472</v>
      </c>
      <c r="Q155" s="61">
        <v>51.556077510275991</v>
      </c>
      <c r="R155" s="53">
        <v>85.866570305795193</v>
      </c>
      <c r="S155" s="54">
        <v>83.969465648854964</v>
      </c>
      <c r="T155" s="53">
        <v>94.322236776728843</v>
      </c>
      <c r="U155" s="90">
        <v>100</v>
      </c>
      <c r="V155" s="96">
        <v>6.8</v>
      </c>
      <c r="W155" s="96">
        <v>15.6</v>
      </c>
      <c r="X155" s="102">
        <f t="shared" si="77"/>
        <v>3.1649625725650061</v>
      </c>
      <c r="Y155" s="102">
        <f t="shared" si="78"/>
        <v>124.32976587458812</v>
      </c>
      <c r="Z155" s="102">
        <f t="shared" si="79"/>
        <v>137.23098088589663</v>
      </c>
      <c r="AA155" s="102">
        <f t="shared" si="80"/>
        <v>95.454102933804506</v>
      </c>
      <c r="AB155" s="102">
        <f t="shared" si="81"/>
        <v>114.94893560335728</v>
      </c>
      <c r="AC155" s="102"/>
      <c r="AD155" s="90">
        <f>STDEV(H155,P155)</f>
        <v>5.3063578696703573</v>
      </c>
      <c r="AE155" s="90">
        <f>STDEV(I155,Q155)</f>
        <v>102.91753706872333</v>
      </c>
      <c r="AF155" s="90">
        <f t="shared" si="85"/>
        <v>72.640246065679605</v>
      </c>
      <c r="AG155" s="90">
        <f t="shared" si="86"/>
        <v>16.241729807311444</v>
      </c>
      <c r="AH155" s="90">
        <f t="shared" si="87"/>
        <v>29.170557227603243</v>
      </c>
      <c r="AI155" s="90">
        <f>STDEV(M155,U155)</f>
        <v>0</v>
      </c>
      <c r="AJ155" s="99">
        <f>AVERAGE(AD155:AI155)</f>
        <v>37.712738006498</v>
      </c>
      <c r="AK155" s="99">
        <f>MEDIAN(AD155:AI155)</f>
        <v>22.706143517457342</v>
      </c>
      <c r="AL155" s="109">
        <v>11.15</v>
      </c>
      <c r="AM155" s="109">
        <v>19.649999999999999</v>
      </c>
      <c r="AW155" s="48"/>
      <c r="AX155" s="48"/>
      <c r="AY155" s="48"/>
      <c r="AZ155" s="193"/>
    </row>
    <row r="156" spans="1:52" x14ac:dyDescent="0.25">
      <c r="A156" s="8" t="s">
        <v>1284</v>
      </c>
      <c r="B156" s="8" t="s">
        <v>1984</v>
      </c>
      <c r="C156" s="8" t="s">
        <v>1357</v>
      </c>
      <c r="D156" s="76">
        <v>95.098318610000007</v>
      </c>
      <c r="E156" s="76">
        <v>101.9352888</v>
      </c>
      <c r="F156" s="82">
        <f t="shared" si="75"/>
        <v>98.516803705000001</v>
      </c>
      <c r="G156" s="86">
        <f t="shared" si="76"/>
        <v>4.8344679841192697</v>
      </c>
      <c r="H156" s="76"/>
      <c r="I156" s="76"/>
      <c r="J156" s="76"/>
      <c r="K156" s="76"/>
      <c r="L156" s="76"/>
      <c r="M156" s="90">
        <v>100</v>
      </c>
      <c r="N156" s="96"/>
      <c r="O156" s="96"/>
      <c r="P156" s="90"/>
      <c r="Q156" s="90"/>
      <c r="R156" s="90"/>
      <c r="S156" s="90"/>
      <c r="T156" s="90"/>
      <c r="U156" s="90">
        <v>100</v>
      </c>
      <c r="V156" s="96"/>
      <c r="W156" s="96"/>
      <c r="X156" s="102"/>
      <c r="Y156" s="102"/>
      <c r="Z156" s="102"/>
      <c r="AA156" s="102"/>
      <c r="AB156" s="102"/>
      <c r="AC156" s="102"/>
      <c r="AD156" s="90"/>
      <c r="AE156" s="90"/>
      <c r="AF156" s="90"/>
      <c r="AG156" s="90"/>
      <c r="AH156" s="90"/>
      <c r="AI156" s="90"/>
      <c r="AJ156" s="99"/>
      <c r="AK156" s="99"/>
      <c r="AW156" s="48"/>
      <c r="AX156" s="48"/>
      <c r="AY156" s="48"/>
      <c r="AZ156" s="193"/>
    </row>
    <row r="157" spans="1:52" x14ac:dyDescent="0.25">
      <c r="A157" s="8" t="s">
        <v>1284</v>
      </c>
      <c r="B157" s="8" t="s">
        <v>1986</v>
      </c>
      <c r="C157" s="8" t="s">
        <v>1358</v>
      </c>
      <c r="D157" s="76">
        <v>111.4562553</v>
      </c>
      <c r="E157" s="76">
        <v>100.0604778</v>
      </c>
      <c r="F157" s="82">
        <f t="shared" si="75"/>
        <v>105.75836655000001</v>
      </c>
      <c r="G157" s="86">
        <f t="shared" si="76"/>
        <v>8.0580315471430772</v>
      </c>
      <c r="H157" s="76"/>
      <c r="I157" s="76"/>
      <c r="J157" s="76"/>
      <c r="K157" s="76"/>
      <c r="L157" s="76"/>
      <c r="M157" s="90">
        <v>100</v>
      </c>
      <c r="N157" s="96"/>
      <c r="O157" s="96"/>
      <c r="P157" s="90"/>
      <c r="Q157" s="90"/>
      <c r="R157" s="90"/>
      <c r="S157" s="90"/>
      <c r="T157" s="90"/>
      <c r="U157" s="90">
        <v>100</v>
      </c>
      <c r="V157" s="96"/>
      <c r="W157" s="96"/>
      <c r="X157" s="102"/>
      <c r="Y157" s="102"/>
      <c r="Z157" s="102"/>
      <c r="AA157" s="102"/>
      <c r="AB157" s="102"/>
      <c r="AC157" s="102"/>
      <c r="AD157" s="90"/>
      <c r="AE157" s="90"/>
      <c r="AF157" s="90"/>
      <c r="AG157" s="90"/>
      <c r="AH157" s="90"/>
      <c r="AI157" s="90"/>
      <c r="AJ157" s="99"/>
      <c r="AK157" s="99"/>
      <c r="AW157" s="48"/>
      <c r="AX157" s="48"/>
      <c r="AY157" s="48"/>
      <c r="AZ157" s="193"/>
    </row>
    <row r="158" spans="1:52" x14ac:dyDescent="0.25">
      <c r="A158" s="8" t="s">
        <v>1284</v>
      </c>
      <c r="B158" s="8" t="s">
        <v>1989</v>
      </c>
      <c r="C158" s="8" t="s">
        <v>1359</v>
      </c>
      <c r="D158" s="76">
        <v>13.99259048</v>
      </c>
      <c r="E158" s="76">
        <v>6.0743868770000002</v>
      </c>
      <c r="F158" s="82">
        <f t="shared" si="75"/>
        <v>10.033488678499999</v>
      </c>
      <c r="G158" s="86">
        <f t="shared" si="76"/>
        <v>5.5990154624970545</v>
      </c>
      <c r="H158" s="53">
        <v>80.480740132290009</v>
      </c>
      <c r="I158" s="61">
        <v>106.4718343348753</v>
      </c>
      <c r="J158" s="53">
        <v>154.04435605896853</v>
      </c>
      <c r="K158" s="54">
        <v>146.98888936924476</v>
      </c>
      <c r="L158" s="53">
        <v>113.11227357226237</v>
      </c>
      <c r="M158" s="90">
        <v>100</v>
      </c>
      <c r="N158" s="96">
        <v>58.8</v>
      </c>
      <c r="O158" s="96"/>
      <c r="P158" s="53">
        <v>91.015854374632994</v>
      </c>
      <c r="Q158" s="61">
        <v>76.381047021093991</v>
      </c>
      <c r="R158" s="53">
        <v>62.938705451917428</v>
      </c>
      <c r="S158" s="54">
        <v>96.761371335652001</v>
      </c>
      <c r="T158" s="53">
        <v>82.505984913501067</v>
      </c>
      <c r="U158" s="90">
        <v>100</v>
      </c>
      <c r="V158" s="96">
        <v>63</v>
      </c>
      <c r="W158" s="96">
        <v>96.5</v>
      </c>
      <c r="X158" s="102">
        <f t="shared" si="77"/>
        <v>85.748297253461502</v>
      </c>
      <c r="Y158" s="102">
        <f t="shared" si="78"/>
        <v>91.426440677984644</v>
      </c>
      <c r="Z158" s="102">
        <f t="shared" si="79"/>
        <v>108.49153075544298</v>
      </c>
      <c r="AA158" s="102">
        <f t="shared" si="80"/>
        <v>121.87513035244838</v>
      </c>
      <c r="AB158" s="102">
        <f t="shared" si="81"/>
        <v>97.80912924288171</v>
      </c>
      <c r="AC158" s="102"/>
      <c r="AD158" s="90">
        <f>STDEV(H158,P158)</f>
        <v>7.449450721335702</v>
      </c>
      <c r="AE158" s="90">
        <f>STDEV(I158,Q158)</f>
        <v>21.277399760816859</v>
      </c>
      <c r="AF158" s="90">
        <f t="shared" ref="AF158" si="88">STDEV(J158,R158)</f>
        <v>64.421423348658152</v>
      </c>
      <c r="AG158" s="90">
        <f t="shared" ref="AG158" si="89">STDEV(K158,S158)</f>
        <v>35.516218603723011</v>
      </c>
      <c r="AH158" s="90">
        <f t="shared" ref="AH158" si="90">STDEV(L158,T158)</f>
        <v>21.641914257563112</v>
      </c>
      <c r="AI158" s="90">
        <f>STDEV(M158,U158)</f>
        <v>0</v>
      </c>
      <c r="AJ158" s="99">
        <f>AVERAGE(AD158:AI158)</f>
        <v>25.051067782016137</v>
      </c>
      <c r="AK158" s="99">
        <f>MEDIAN(AD158:AI158)</f>
        <v>21.459657009189986</v>
      </c>
      <c r="AL158" s="109">
        <v>60.9</v>
      </c>
      <c r="AM158" s="109">
        <v>96.5</v>
      </c>
      <c r="AW158" s="48"/>
      <c r="AX158" s="48"/>
      <c r="AY158" s="48"/>
      <c r="AZ158" s="193"/>
    </row>
    <row r="159" spans="1:52" x14ac:dyDescent="0.25">
      <c r="A159" s="8" t="s">
        <v>1284</v>
      </c>
      <c r="B159" s="8" t="s">
        <v>1992</v>
      </c>
      <c r="C159" s="8" t="s">
        <v>1360</v>
      </c>
      <c r="D159" s="78">
        <v>52.522086059999999</v>
      </c>
      <c r="E159" s="78">
        <v>2.7517387360000001</v>
      </c>
      <c r="F159" s="82">
        <f t="shared" si="75"/>
        <v>27.636912398</v>
      </c>
      <c r="G159" s="86">
        <f t="shared" si="76"/>
        <v>35.192950094810136</v>
      </c>
      <c r="H159" s="76"/>
      <c r="I159" s="76"/>
      <c r="J159" s="76"/>
      <c r="K159" s="76"/>
      <c r="L159" s="76"/>
      <c r="M159" s="90">
        <v>100</v>
      </c>
      <c r="N159" s="96"/>
      <c r="O159" s="96"/>
      <c r="P159" s="90"/>
      <c r="Q159" s="90"/>
      <c r="R159" s="90"/>
      <c r="S159" s="90"/>
      <c r="T159" s="90"/>
      <c r="U159" s="90">
        <v>100</v>
      </c>
      <c r="V159" s="96"/>
      <c r="W159" s="96"/>
      <c r="X159" s="102"/>
      <c r="Y159" s="102"/>
      <c r="Z159" s="102"/>
      <c r="AA159" s="102"/>
      <c r="AB159" s="102"/>
      <c r="AC159" s="102"/>
      <c r="AD159" s="90"/>
      <c r="AE159" s="90"/>
      <c r="AF159" s="90"/>
      <c r="AG159" s="90"/>
      <c r="AH159" s="90"/>
      <c r="AI159" s="90"/>
      <c r="AJ159" s="99"/>
      <c r="AK159" s="99"/>
      <c r="AW159" s="48"/>
      <c r="AX159" s="48"/>
      <c r="AY159" s="48"/>
      <c r="AZ159" s="193"/>
    </row>
    <row r="160" spans="1:52" x14ac:dyDescent="0.25">
      <c r="A160" s="8" t="s">
        <v>1284</v>
      </c>
      <c r="B160" s="8" t="s">
        <v>1994</v>
      </c>
      <c r="C160" s="8" t="s">
        <v>1361</v>
      </c>
      <c r="D160" s="76">
        <v>105.12966659999999</v>
      </c>
      <c r="E160" s="76">
        <v>112.4584215</v>
      </c>
      <c r="F160" s="82">
        <f t="shared" si="75"/>
        <v>108.79404405</v>
      </c>
      <c r="G160" s="86">
        <f t="shared" si="76"/>
        <v>5.182212287444143</v>
      </c>
      <c r="H160" s="76"/>
      <c r="I160" s="76"/>
      <c r="J160" s="76"/>
      <c r="K160" s="76"/>
      <c r="L160" s="76"/>
      <c r="M160" s="90">
        <v>100</v>
      </c>
      <c r="N160" s="96"/>
      <c r="O160" s="96"/>
      <c r="P160" s="90"/>
      <c r="Q160" s="90"/>
      <c r="R160" s="90"/>
      <c r="S160" s="90"/>
      <c r="T160" s="90"/>
      <c r="U160" s="90">
        <v>100</v>
      </c>
      <c r="V160" s="96"/>
      <c r="W160" s="96"/>
      <c r="X160" s="102"/>
      <c r="Y160" s="102"/>
      <c r="Z160" s="102"/>
      <c r="AA160" s="102"/>
      <c r="AB160" s="102"/>
      <c r="AC160" s="102"/>
      <c r="AD160" s="90"/>
      <c r="AE160" s="90"/>
      <c r="AF160" s="90"/>
      <c r="AG160" s="90"/>
      <c r="AH160" s="90"/>
      <c r="AI160" s="90"/>
      <c r="AJ160" s="99"/>
      <c r="AK160" s="99"/>
      <c r="AW160" s="48"/>
      <c r="AX160" s="48"/>
      <c r="AY160" s="48"/>
      <c r="AZ160" s="193"/>
    </row>
    <row r="161" spans="1:52" x14ac:dyDescent="0.25">
      <c r="A161" s="8" t="s">
        <v>1284</v>
      </c>
      <c r="B161" s="8" t="s">
        <v>1997</v>
      </c>
      <c r="C161" s="8" t="s">
        <v>1362</v>
      </c>
      <c r="D161" s="76">
        <v>2.422342548</v>
      </c>
      <c r="E161" s="76">
        <v>83.912912000000006</v>
      </c>
      <c r="F161" s="82">
        <f t="shared" si="75"/>
        <v>43.167627274000004</v>
      </c>
      <c r="G161" s="86">
        <f t="shared" si="76"/>
        <v>57.622534262262512</v>
      </c>
      <c r="H161" s="76"/>
      <c r="I161" s="76"/>
      <c r="J161" s="76"/>
      <c r="K161" s="76"/>
      <c r="L161" s="76"/>
      <c r="M161" s="90">
        <v>100</v>
      </c>
      <c r="N161" s="96"/>
      <c r="O161" s="96"/>
      <c r="P161" s="90"/>
      <c r="Q161" s="90"/>
      <c r="R161" s="90"/>
      <c r="S161" s="90"/>
      <c r="T161" s="90"/>
      <c r="U161" s="90">
        <v>100</v>
      </c>
      <c r="V161" s="96"/>
      <c r="W161" s="96"/>
      <c r="X161" s="102"/>
      <c r="Y161" s="102"/>
      <c r="Z161" s="102"/>
      <c r="AA161" s="102"/>
      <c r="AB161" s="102"/>
      <c r="AC161" s="102"/>
      <c r="AD161" s="90"/>
      <c r="AE161" s="90"/>
      <c r="AF161" s="90"/>
      <c r="AG161" s="90"/>
      <c r="AH161" s="90"/>
      <c r="AI161" s="90"/>
      <c r="AJ161" s="99"/>
      <c r="AK161" s="99"/>
      <c r="AW161" s="48"/>
      <c r="AX161" s="48"/>
      <c r="AY161" s="48"/>
      <c r="AZ161" s="193"/>
    </row>
    <row r="162" spans="1:52" x14ac:dyDescent="0.25">
      <c r="A162" s="8" t="s">
        <v>1284</v>
      </c>
      <c r="B162" s="8" t="s">
        <v>1999</v>
      </c>
      <c r="C162" s="8" t="s">
        <v>1363</v>
      </c>
      <c r="D162" s="76">
        <v>117.2128812</v>
      </c>
      <c r="E162" s="76">
        <v>117.417599</v>
      </c>
      <c r="F162" s="82">
        <f t="shared" si="75"/>
        <v>117.3152401</v>
      </c>
      <c r="G162" s="86">
        <f t="shared" si="76"/>
        <v>0.14475734460958956</v>
      </c>
      <c r="H162" s="76"/>
      <c r="I162" s="76"/>
      <c r="J162" s="76"/>
      <c r="K162" s="76"/>
      <c r="L162" s="76"/>
      <c r="M162" s="90">
        <v>100</v>
      </c>
      <c r="N162" s="96"/>
      <c r="O162" s="96"/>
      <c r="P162" s="90"/>
      <c r="Q162" s="90"/>
      <c r="R162" s="90"/>
      <c r="S162" s="90"/>
      <c r="T162" s="90"/>
      <c r="U162" s="90">
        <v>100</v>
      </c>
      <c r="V162" s="96"/>
      <c r="W162" s="96"/>
      <c r="X162" s="102"/>
      <c r="Y162" s="102"/>
      <c r="Z162" s="102"/>
      <c r="AA162" s="102"/>
      <c r="AB162" s="102"/>
      <c r="AC162" s="102"/>
      <c r="AD162" s="90"/>
      <c r="AE162" s="90"/>
      <c r="AF162" s="90"/>
      <c r="AG162" s="90"/>
      <c r="AH162" s="90"/>
      <c r="AI162" s="90"/>
      <c r="AJ162" s="99"/>
      <c r="AK162" s="99"/>
      <c r="AW162" s="48"/>
      <c r="AX162" s="48"/>
      <c r="AY162" s="48"/>
      <c r="AZ162" s="193"/>
    </row>
    <row r="163" spans="1:52" x14ac:dyDescent="0.25">
      <c r="A163" s="8" t="s">
        <v>1284</v>
      </c>
      <c r="B163" s="8" t="s">
        <v>2002</v>
      </c>
      <c r="C163" s="8" t="s">
        <v>1364</v>
      </c>
      <c r="D163" s="76">
        <v>105.8706184</v>
      </c>
      <c r="E163" s="76">
        <v>115.7242213</v>
      </c>
      <c r="F163" s="82">
        <f t="shared" si="75"/>
        <v>110.79741985</v>
      </c>
      <c r="G163" s="86">
        <f t="shared" si="76"/>
        <v>6.9675494297094289</v>
      </c>
      <c r="H163" s="76"/>
      <c r="I163" s="76"/>
      <c r="J163" s="76"/>
      <c r="K163" s="76"/>
      <c r="L163" s="76"/>
      <c r="M163" s="90">
        <v>100</v>
      </c>
      <c r="N163" s="96"/>
      <c r="O163" s="96"/>
      <c r="P163" s="90"/>
      <c r="Q163" s="90"/>
      <c r="R163" s="90"/>
      <c r="S163" s="90"/>
      <c r="T163" s="90"/>
      <c r="U163" s="90">
        <v>100</v>
      </c>
      <c r="V163" s="96"/>
      <c r="W163" s="96"/>
      <c r="X163" s="102"/>
      <c r="Y163" s="102"/>
      <c r="Z163" s="102"/>
      <c r="AA163" s="102"/>
      <c r="AB163" s="102"/>
      <c r="AC163" s="102"/>
      <c r="AD163" s="90"/>
      <c r="AE163" s="90"/>
      <c r="AF163" s="90"/>
      <c r="AG163" s="90"/>
      <c r="AH163" s="90"/>
      <c r="AI163" s="90"/>
      <c r="AJ163" s="99"/>
      <c r="AK163" s="99"/>
      <c r="AW163" s="48"/>
      <c r="AX163" s="48"/>
      <c r="AY163" s="48"/>
      <c r="AZ163" s="193"/>
    </row>
    <row r="164" spans="1:52" x14ac:dyDescent="0.25">
      <c r="A164" s="8" t="s">
        <v>1365</v>
      </c>
      <c r="B164" s="8" t="s">
        <v>1776</v>
      </c>
      <c r="C164" s="8" t="s">
        <v>1366</v>
      </c>
      <c r="D164" s="76">
        <v>112.84939799999999</v>
      </c>
      <c r="E164" s="76">
        <v>111.4987807</v>
      </c>
      <c r="F164" s="82">
        <f t="shared" si="75"/>
        <v>112.17408935</v>
      </c>
      <c r="G164" s="86">
        <f t="shared" si="76"/>
        <v>0.95503065161786282</v>
      </c>
      <c r="H164" s="76"/>
      <c r="I164" s="76"/>
      <c r="J164" s="76"/>
      <c r="K164" s="76"/>
      <c r="L164" s="76"/>
      <c r="M164" s="90">
        <v>100</v>
      </c>
      <c r="N164" s="96"/>
      <c r="O164" s="96"/>
      <c r="P164" s="90"/>
      <c r="Q164" s="90"/>
      <c r="R164" s="90"/>
      <c r="S164" s="90"/>
      <c r="T164" s="90"/>
      <c r="U164" s="90">
        <v>100</v>
      </c>
      <c r="V164" s="96"/>
      <c r="W164" s="96"/>
      <c r="X164" s="102"/>
      <c r="Y164" s="102"/>
      <c r="Z164" s="102"/>
      <c r="AA164" s="102"/>
      <c r="AB164" s="102"/>
      <c r="AC164" s="102"/>
      <c r="AD164" s="90"/>
      <c r="AE164" s="90"/>
      <c r="AF164" s="90"/>
      <c r="AG164" s="90"/>
      <c r="AH164" s="90"/>
      <c r="AI164" s="90"/>
      <c r="AJ164" s="99"/>
      <c r="AK164" s="99"/>
      <c r="AW164" s="48"/>
      <c r="AX164" s="48"/>
      <c r="AY164" s="48"/>
      <c r="AZ164" s="193"/>
    </row>
    <row r="165" spans="1:52" x14ac:dyDescent="0.25">
      <c r="A165" s="8" t="s">
        <v>1365</v>
      </c>
      <c r="B165" s="8" t="s">
        <v>1778</v>
      </c>
      <c r="C165" s="8" t="s">
        <v>1367</v>
      </c>
      <c r="D165" s="76">
        <v>72.350911780000004</v>
      </c>
      <c r="E165" s="76">
        <v>62.877508910000003</v>
      </c>
      <c r="F165" s="82">
        <f t="shared" si="75"/>
        <v>67.614210345000004</v>
      </c>
      <c r="G165" s="86">
        <f t="shared" si="76"/>
        <v>6.698707410289102</v>
      </c>
      <c r="H165" s="76"/>
      <c r="I165" s="76"/>
      <c r="J165" s="76"/>
      <c r="K165" s="76"/>
      <c r="L165" s="76"/>
      <c r="M165" s="90">
        <v>100</v>
      </c>
      <c r="N165" s="96"/>
      <c r="O165" s="96"/>
      <c r="P165" s="90"/>
      <c r="Q165" s="90"/>
      <c r="R165" s="90"/>
      <c r="S165" s="90"/>
      <c r="T165" s="90"/>
      <c r="U165" s="90">
        <v>100</v>
      </c>
      <c r="V165" s="96"/>
      <c r="W165" s="96"/>
      <c r="X165" s="102"/>
      <c r="Y165" s="102"/>
      <c r="Z165" s="102"/>
      <c r="AA165" s="102"/>
      <c r="AB165" s="102"/>
      <c r="AC165" s="102"/>
      <c r="AD165" s="90"/>
      <c r="AE165" s="90"/>
      <c r="AF165" s="90"/>
      <c r="AG165" s="90"/>
      <c r="AH165" s="90"/>
      <c r="AI165" s="90"/>
      <c r="AJ165" s="99"/>
      <c r="AK165" s="99"/>
      <c r="AW165" s="48"/>
      <c r="AX165" s="48"/>
      <c r="AY165" s="48"/>
      <c r="AZ165" s="193"/>
    </row>
    <row r="166" spans="1:52" x14ac:dyDescent="0.25">
      <c r="A166" s="8" t="s">
        <v>1365</v>
      </c>
      <c r="B166" s="8" t="s">
        <v>1781</v>
      </c>
      <c r="C166" s="8" t="s">
        <v>1368</v>
      </c>
      <c r="D166" s="76">
        <v>0.70407660400000005</v>
      </c>
      <c r="E166" s="76">
        <v>7.0530857249999999</v>
      </c>
      <c r="F166" s="82">
        <f t="shared" si="75"/>
        <v>3.8785811644999999</v>
      </c>
      <c r="G166" s="86">
        <f t="shared" si="76"/>
        <v>4.4894274032743411</v>
      </c>
      <c r="H166" s="57">
        <v>7.6434222472007276</v>
      </c>
      <c r="I166" s="61">
        <v>129.50585793956165</v>
      </c>
      <c r="J166" s="53">
        <v>134.43430893605986</v>
      </c>
      <c r="K166" s="54">
        <v>175.67766201201854</v>
      </c>
      <c r="L166" s="53">
        <v>163.07120314729156</v>
      </c>
      <c r="M166" s="90">
        <v>100</v>
      </c>
      <c r="N166" s="96">
        <v>5.8</v>
      </c>
      <c r="O166" s="96">
        <v>23.5</v>
      </c>
      <c r="P166" s="57">
        <v>-2.9179276390080857</v>
      </c>
      <c r="Q166" s="61">
        <v>48.358101088576724</v>
      </c>
      <c r="R166" s="53">
        <v>84.294683590044713</v>
      </c>
      <c r="S166" s="54">
        <v>77.139888883870086</v>
      </c>
      <c r="T166" s="53">
        <v>100.12195672794617</v>
      </c>
      <c r="U166" s="90">
        <v>100</v>
      </c>
      <c r="V166" s="96">
        <v>13.2</v>
      </c>
      <c r="W166" s="96">
        <v>14.2</v>
      </c>
      <c r="X166" s="102">
        <f t="shared" si="77"/>
        <v>2.3627473040963212</v>
      </c>
      <c r="Y166" s="102">
        <f t="shared" si="78"/>
        <v>88.931979514069184</v>
      </c>
      <c r="Z166" s="102">
        <f t="shared" si="79"/>
        <v>109.36449626305229</v>
      </c>
      <c r="AA166" s="102">
        <f t="shared" si="80"/>
        <v>126.40877544794432</v>
      </c>
      <c r="AB166" s="102">
        <f t="shared" si="81"/>
        <v>131.59657993761886</v>
      </c>
      <c r="AC166" s="102"/>
      <c r="AD166" s="90">
        <f>STDEV(H166,P166)</f>
        <v>7.4680021230220248</v>
      </c>
      <c r="AE166" s="90">
        <f>STDEV(I166,Q166)</f>
        <v>57.380129147408582</v>
      </c>
      <c r="AF166" s="90">
        <f t="shared" ref="AF166" si="91">STDEV(J166,R166)</f>
        <v>35.454069088320203</v>
      </c>
      <c r="AG166" s="90">
        <f t="shared" ref="AG166" si="92">STDEV(K166,S166)</f>
        <v>69.67672758193531</v>
      </c>
      <c r="AH166" s="90">
        <f t="shared" ref="AH166" si="93">STDEV(L166,T166)</f>
        <v>44.511839013702172</v>
      </c>
      <c r="AI166" s="90">
        <f>STDEV(M166,U166)</f>
        <v>0</v>
      </c>
      <c r="AJ166" s="99">
        <f>AVERAGE(AD166:AI166)</f>
        <v>35.748461159064711</v>
      </c>
      <c r="AK166" s="99">
        <f>MEDIAN(AD166:AI166)</f>
        <v>39.982954051011191</v>
      </c>
      <c r="AL166" s="109">
        <v>9.5</v>
      </c>
      <c r="AM166" s="109">
        <v>18.850000000000001</v>
      </c>
      <c r="AW166" s="48"/>
      <c r="AX166" s="48"/>
      <c r="AY166" s="48"/>
      <c r="AZ166" s="193"/>
    </row>
    <row r="167" spans="1:52" x14ac:dyDescent="0.25">
      <c r="A167" s="8" t="s">
        <v>1365</v>
      </c>
      <c r="B167" s="8" t="s">
        <v>1784</v>
      </c>
      <c r="C167" s="8" t="s">
        <v>1369</v>
      </c>
      <c r="D167" s="76">
        <v>92.177708929999994</v>
      </c>
      <c r="E167" s="76">
        <v>41.968361160000001</v>
      </c>
      <c r="F167" s="82">
        <f t="shared" si="75"/>
        <v>67.073035044999997</v>
      </c>
      <c r="G167" s="86">
        <f t="shared" si="76"/>
        <v>35.503370287120646</v>
      </c>
      <c r="H167" s="76"/>
      <c r="I167" s="76"/>
      <c r="J167" s="76"/>
      <c r="K167" s="76"/>
      <c r="L167" s="76"/>
      <c r="M167" s="90">
        <v>100</v>
      </c>
      <c r="N167" s="96"/>
      <c r="O167" s="96"/>
      <c r="P167" s="90"/>
      <c r="Q167" s="90"/>
      <c r="R167" s="90"/>
      <c r="S167" s="90"/>
      <c r="T167" s="90"/>
      <c r="U167" s="90">
        <v>100</v>
      </c>
      <c r="V167" s="96"/>
      <c r="W167" s="96"/>
      <c r="X167" s="102"/>
      <c r="Y167" s="102"/>
      <c r="Z167" s="102"/>
      <c r="AA167" s="102"/>
      <c r="AB167" s="102"/>
      <c r="AC167" s="102"/>
      <c r="AD167" s="90"/>
      <c r="AE167" s="90"/>
      <c r="AF167" s="90"/>
      <c r="AG167" s="90"/>
      <c r="AH167" s="90"/>
      <c r="AI167" s="90"/>
      <c r="AJ167" s="99"/>
      <c r="AK167" s="99"/>
      <c r="AW167" s="48"/>
      <c r="AX167" s="48"/>
      <c r="AY167" s="48"/>
      <c r="AZ167" s="193"/>
    </row>
    <row r="168" spans="1:52" x14ac:dyDescent="0.25">
      <c r="A168" s="8" t="s">
        <v>1365</v>
      </c>
      <c r="B168" s="8" t="s">
        <v>1787</v>
      </c>
      <c r="C168" s="8" t="s">
        <v>1370</v>
      </c>
      <c r="D168" s="76">
        <v>82.545940999999999</v>
      </c>
      <c r="E168" s="76">
        <v>107.2469205</v>
      </c>
      <c r="F168" s="82">
        <f t="shared" si="75"/>
        <v>94.896430750000007</v>
      </c>
      <c r="G168" s="86">
        <f t="shared" si="76"/>
        <v>17.466230106399738</v>
      </c>
      <c r="H168" s="76"/>
      <c r="I168" s="76"/>
      <c r="J168" s="76"/>
      <c r="K168" s="76"/>
      <c r="L168" s="76"/>
      <c r="M168" s="90">
        <v>100</v>
      </c>
      <c r="N168" s="96"/>
      <c r="O168" s="96"/>
      <c r="P168" s="90"/>
      <c r="Q168" s="90"/>
      <c r="R168" s="90"/>
      <c r="S168" s="90"/>
      <c r="T168" s="90"/>
      <c r="U168" s="90">
        <v>100</v>
      </c>
      <c r="V168" s="96"/>
      <c r="W168" s="96"/>
      <c r="X168" s="102"/>
      <c r="Y168" s="102"/>
      <c r="Z168" s="102"/>
      <c r="AA168" s="102"/>
      <c r="AB168" s="102"/>
      <c r="AC168" s="102"/>
      <c r="AD168" s="90"/>
      <c r="AE168" s="90"/>
      <c r="AF168" s="90"/>
      <c r="AG168" s="90"/>
      <c r="AH168" s="90"/>
      <c r="AI168" s="90"/>
      <c r="AJ168" s="99"/>
      <c r="AK168" s="99"/>
      <c r="AW168" s="48"/>
      <c r="AX168" s="48"/>
      <c r="AY168" s="48"/>
      <c r="AZ168" s="193"/>
    </row>
    <row r="169" spans="1:52" x14ac:dyDescent="0.25">
      <c r="A169" s="8" t="s">
        <v>1365</v>
      </c>
      <c r="B169" s="8" t="s">
        <v>1790</v>
      </c>
      <c r="C169" s="8" t="s">
        <v>1371</v>
      </c>
      <c r="D169" s="76">
        <v>2.1763846029999998</v>
      </c>
      <c r="E169" s="76">
        <v>2.9512911900000001</v>
      </c>
      <c r="F169" s="82">
        <f t="shared" si="75"/>
        <v>2.5638378964999999</v>
      </c>
      <c r="G169" s="86">
        <f t="shared" si="76"/>
        <v>0.54794170245382501</v>
      </c>
      <c r="H169" s="53">
        <v>104.08542648393933</v>
      </c>
      <c r="I169" s="61">
        <v>69.586269508451863</v>
      </c>
      <c r="J169" s="53">
        <v>156.69015606761491</v>
      </c>
      <c r="K169" s="54">
        <v>150.67225800873291</v>
      </c>
      <c r="L169" s="53">
        <v>147.40391682158148</v>
      </c>
      <c r="M169" s="90">
        <v>100</v>
      </c>
      <c r="N169" s="96">
        <v>66.900000000000006</v>
      </c>
      <c r="O169" s="96">
        <v>94.4</v>
      </c>
      <c r="P169" s="53">
        <v>64.022765255883286</v>
      </c>
      <c r="Q169" s="63">
        <v>66.028275893220098</v>
      </c>
      <c r="R169" s="53">
        <v>92.045711188400546</v>
      </c>
      <c r="S169" s="54">
        <v>99.254708884773478</v>
      </c>
      <c r="T169" s="53">
        <v>80.175256334974478</v>
      </c>
      <c r="U169" s="90">
        <v>100</v>
      </c>
      <c r="V169" s="96">
        <v>43.4</v>
      </c>
      <c r="W169" s="96">
        <v>91.4</v>
      </c>
      <c r="X169" s="102">
        <f t="shared" si="77"/>
        <v>84.054095869911308</v>
      </c>
      <c r="Y169" s="102">
        <f t="shared" si="78"/>
        <v>67.807272700835981</v>
      </c>
      <c r="Z169" s="102">
        <f t="shared" si="79"/>
        <v>124.36793362800773</v>
      </c>
      <c r="AA169" s="102">
        <f t="shared" si="80"/>
        <v>124.9634834467532</v>
      </c>
      <c r="AB169" s="102">
        <f t="shared" si="81"/>
        <v>113.78958657827798</v>
      </c>
      <c r="AC169" s="102"/>
      <c r="AD169" s="90">
        <f>STDEV(H169,P169)</f>
        <v>28.328579426737775</v>
      </c>
      <c r="AE169" s="90">
        <f>STDEV(I169,Q169)</f>
        <v>2.5158814127488212</v>
      </c>
      <c r="AF169" s="90">
        <f t="shared" ref="AF169" si="94">STDEV(J169,R169)</f>
        <v>45.710525340132463</v>
      </c>
      <c r="AG169" s="90">
        <f t="shared" ref="AG169" si="95">STDEV(K169,S169)</f>
        <v>36.357697657544108</v>
      </c>
      <c r="AH169" s="90">
        <f t="shared" ref="AH169" si="96">STDEV(L169,T169)</f>
        <v>47.53784172016794</v>
      </c>
      <c r="AI169" s="90">
        <f>STDEV(M169,U169)</f>
        <v>0</v>
      </c>
      <c r="AJ169" s="99">
        <f>AVERAGE(AD169:AI169)</f>
        <v>26.741754259555183</v>
      </c>
      <c r="AK169" s="99">
        <f>MEDIAN(AD169:AI169)</f>
        <v>32.343138542140942</v>
      </c>
      <c r="AL169" s="109">
        <v>55.15</v>
      </c>
      <c r="AM169" s="109">
        <v>92.9</v>
      </c>
      <c r="AW169" s="48"/>
      <c r="AX169" s="48"/>
      <c r="AY169" s="48"/>
      <c r="AZ169" s="193"/>
    </row>
    <row r="170" spans="1:52" x14ac:dyDescent="0.25">
      <c r="A170" s="8" t="s">
        <v>1365</v>
      </c>
      <c r="B170" s="8" t="s">
        <v>1793</v>
      </c>
      <c r="C170" s="8" t="s">
        <v>1372</v>
      </c>
      <c r="D170" s="76">
        <v>107.3857636</v>
      </c>
      <c r="E170" s="76">
        <v>67.729631710000007</v>
      </c>
      <c r="F170" s="82">
        <f t="shared" si="75"/>
        <v>87.557697654999998</v>
      </c>
      <c r="G170" s="86">
        <f t="shared" si="76"/>
        <v>28.041119775047157</v>
      </c>
      <c r="H170" s="76"/>
      <c r="I170" s="76"/>
      <c r="J170" s="76"/>
      <c r="K170" s="76"/>
      <c r="L170" s="76"/>
      <c r="M170" s="90">
        <v>100</v>
      </c>
      <c r="N170" s="96"/>
      <c r="O170" s="96"/>
      <c r="P170" s="90"/>
      <c r="Q170" s="90"/>
      <c r="R170" s="90"/>
      <c r="S170" s="90"/>
      <c r="T170" s="90"/>
      <c r="U170" s="90">
        <v>100</v>
      </c>
      <c r="V170" s="96"/>
      <c r="W170" s="96"/>
      <c r="X170" s="102"/>
      <c r="Y170" s="102"/>
      <c r="Z170" s="102"/>
      <c r="AA170" s="102"/>
      <c r="AB170" s="102"/>
      <c r="AC170" s="102"/>
      <c r="AD170" s="90"/>
      <c r="AE170" s="90"/>
      <c r="AF170" s="90"/>
      <c r="AG170" s="90"/>
      <c r="AH170" s="90"/>
      <c r="AI170" s="90"/>
      <c r="AJ170" s="99"/>
      <c r="AK170" s="99"/>
      <c r="AW170" s="48"/>
      <c r="AX170" s="48"/>
      <c r="AY170" s="48"/>
      <c r="AZ170" s="193"/>
    </row>
    <row r="171" spans="1:52" x14ac:dyDescent="0.25">
      <c r="A171" s="8" t="s">
        <v>1365</v>
      </c>
      <c r="B171" s="8" t="s">
        <v>1796</v>
      </c>
      <c r="C171" s="8" t="s">
        <v>1373</v>
      </c>
      <c r="D171" s="76">
        <v>108.0616771</v>
      </c>
      <c r="E171" s="76">
        <v>84.887138120000003</v>
      </c>
      <c r="F171" s="82">
        <f t="shared" si="75"/>
        <v>96.47440761</v>
      </c>
      <c r="G171" s="86">
        <f t="shared" si="76"/>
        <v>16.386873663630031</v>
      </c>
      <c r="H171" s="76"/>
      <c r="I171" s="76"/>
      <c r="J171" s="76"/>
      <c r="K171" s="76"/>
      <c r="L171" s="76"/>
      <c r="M171" s="90">
        <v>100</v>
      </c>
      <c r="N171" s="96"/>
      <c r="O171" s="96"/>
      <c r="P171" s="90"/>
      <c r="Q171" s="90"/>
      <c r="R171" s="90"/>
      <c r="S171" s="90"/>
      <c r="T171" s="90"/>
      <c r="U171" s="90">
        <v>100</v>
      </c>
      <c r="V171" s="96"/>
      <c r="W171" s="96"/>
      <c r="X171" s="102"/>
      <c r="Y171" s="102"/>
      <c r="Z171" s="102"/>
      <c r="AA171" s="102"/>
      <c r="AB171" s="102"/>
      <c r="AC171" s="102"/>
      <c r="AD171" s="90"/>
      <c r="AE171" s="90"/>
      <c r="AF171" s="90"/>
      <c r="AG171" s="90"/>
      <c r="AH171" s="90"/>
      <c r="AI171" s="90"/>
      <c r="AJ171" s="99"/>
      <c r="AK171" s="99"/>
      <c r="AW171" s="48"/>
      <c r="AX171" s="48"/>
      <c r="AY171" s="48"/>
      <c r="AZ171" s="193"/>
    </row>
    <row r="172" spans="1:52" x14ac:dyDescent="0.25">
      <c r="A172" s="8" t="s">
        <v>1365</v>
      </c>
      <c r="B172" s="8" t="s">
        <v>1799</v>
      </c>
      <c r="C172" s="8" t="s">
        <v>1374</v>
      </c>
      <c r="D172" s="76">
        <v>101.30254170000001</v>
      </c>
      <c r="E172" s="76">
        <v>92.540486459999997</v>
      </c>
      <c r="F172" s="82">
        <f t="shared" si="75"/>
        <v>96.921514080000009</v>
      </c>
      <c r="G172" s="86">
        <f t="shared" si="76"/>
        <v>6.1957086773351282</v>
      </c>
      <c r="H172" s="76"/>
      <c r="I172" s="76"/>
      <c r="J172" s="76"/>
      <c r="K172" s="76"/>
      <c r="L172" s="76"/>
      <c r="M172" s="90">
        <v>100</v>
      </c>
      <c r="N172" s="96"/>
      <c r="O172" s="96"/>
      <c r="P172" s="90"/>
      <c r="Q172" s="90"/>
      <c r="R172" s="90"/>
      <c r="S172" s="90"/>
      <c r="T172" s="90"/>
      <c r="U172" s="90">
        <v>100</v>
      </c>
      <c r="V172" s="96"/>
      <c r="W172" s="96"/>
      <c r="X172" s="102"/>
      <c r="Y172" s="102"/>
      <c r="Z172" s="102"/>
      <c r="AA172" s="102"/>
      <c r="AB172" s="102"/>
      <c r="AC172" s="102"/>
      <c r="AD172" s="90"/>
      <c r="AE172" s="90"/>
      <c r="AF172" s="90"/>
      <c r="AG172" s="90"/>
      <c r="AH172" s="90"/>
      <c r="AI172" s="90"/>
      <c r="AJ172" s="99"/>
      <c r="AK172" s="99"/>
      <c r="AW172" s="48"/>
      <c r="AX172" s="48"/>
      <c r="AY172" s="48"/>
      <c r="AZ172" s="193"/>
    </row>
    <row r="173" spans="1:52" x14ac:dyDescent="0.25">
      <c r="A173" s="8" t="s">
        <v>1365</v>
      </c>
      <c r="B173" s="8" t="s">
        <v>1802</v>
      </c>
      <c r="C173" s="8" t="s">
        <v>1375</v>
      </c>
      <c r="D173" s="76">
        <v>107.0478068</v>
      </c>
      <c r="E173" s="76">
        <v>63.27768399</v>
      </c>
      <c r="F173" s="82">
        <f t="shared" si="75"/>
        <v>85.162745395000002</v>
      </c>
      <c r="G173" s="86">
        <f t="shared" si="76"/>
        <v>30.950150652318982</v>
      </c>
      <c r="H173" s="76"/>
      <c r="I173" s="76"/>
      <c r="J173" s="76"/>
      <c r="K173" s="76"/>
      <c r="L173" s="76"/>
      <c r="M173" s="90">
        <v>100</v>
      </c>
      <c r="N173" s="96"/>
      <c r="O173" s="96"/>
      <c r="P173" s="90"/>
      <c r="Q173" s="90"/>
      <c r="R173" s="90"/>
      <c r="S173" s="90"/>
      <c r="T173" s="90"/>
      <c r="U173" s="90">
        <v>100</v>
      </c>
      <c r="V173" s="96"/>
      <c r="W173" s="96"/>
      <c r="X173" s="102"/>
      <c r="Y173" s="102"/>
      <c r="Z173" s="102"/>
      <c r="AA173" s="102"/>
      <c r="AB173" s="102"/>
      <c r="AC173" s="102"/>
      <c r="AD173" s="90"/>
      <c r="AE173" s="90"/>
      <c r="AF173" s="90"/>
      <c r="AG173" s="90"/>
      <c r="AH173" s="90"/>
      <c r="AI173" s="90"/>
      <c r="AJ173" s="99"/>
      <c r="AK173" s="99"/>
      <c r="AW173" s="48"/>
      <c r="AX173" s="48"/>
      <c r="AY173" s="48"/>
      <c r="AZ173" s="193"/>
    </row>
    <row r="174" spans="1:52" x14ac:dyDescent="0.25">
      <c r="A174" s="8" t="s">
        <v>1365</v>
      </c>
      <c r="B174" s="8" t="s">
        <v>1805</v>
      </c>
      <c r="C174" s="8" t="s">
        <v>1376</v>
      </c>
      <c r="D174" s="76">
        <v>94.036471169999999</v>
      </c>
      <c r="E174" s="76">
        <v>106.0964172</v>
      </c>
      <c r="F174" s="82">
        <f t="shared" si="75"/>
        <v>100.06644418499999</v>
      </c>
      <c r="G174" s="86">
        <f t="shared" si="76"/>
        <v>8.5276696185567875</v>
      </c>
      <c r="H174" s="76"/>
      <c r="I174" s="76"/>
      <c r="J174" s="76"/>
      <c r="K174" s="76"/>
      <c r="L174" s="76"/>
      <c r="M174" s="90">
        <v>100</v>
      </c>
      <c r="N174" s="96"/>
      <c r="O174" s="96"/>
      <c r="P174" s="90"/>
      <c r="Q174" s="90"/>
      <c r="R174" s="90"/>
      <c r="S174" s="90"/>
      <c r="T174" s="90"/>
      <c r="U174" s="90">
        <v>100</v>
      </c>
      <c r="V174" s="96"/>
      <c r="W174" s="96"/>
      <c r="X174" s="102"/>
      <c r="Y174" s="102"/>
      <c r="Z174" s="102"/>
      <c r="AA174" s="102"/>
      <c r="AB174" s="102"/>
      <c r="AC174" s="102"/>
      <c r="AD174" s="90"/>
      <c r="AE174" s="90"/>
      <c r="AF174" s="90"/>
      <c r="AG174" s="90"/>
      <c r="AH174" s="90"/>
      <c r="AI174" s="90"/>
      <c r="AJ174" s="99"/>
      <c r="AK174" s="99"/>
      <c r="AW174" s="48"/>
      <c r="AX174" s="48"/>
      <c r="AY174" s="48"/>
      <c r="AZ174" s="193"/>
    </row>
    <row r="175" spans="1:52" x14ac:dyDescent="0.25">
      <c r="A175" s="8" t="s">
        <v>1365</v>
      </c>
      <c r="B175" s="8" t="s">
        <v>1808</v>
      </c>
      <c r="C175" s="8" t="s">
        <v>1377</v>
      </c>
      <c r="D175" s="76">
        <v>3.351404633</v>
      </c>
      <c r="E175" s="76">
        <v>5.1522541110000004</v>
      </c>
      <c r="F175" s="82">
        <f t="shared" si="75"/>
        <v>4.2518293720000004</v>
      </c>
      <c r="G175" s="86">
        <f t="shared" si="76"/>
        <v>1.2733928777900527</v>
      </c>
      <c r="H175" s="53">
        <v>117.98884613721847</v>
      </c>
      <c r="I175" s="61">
        <v>168.36280316458436</v>
      </c>
      <c r="J175" s="53">
        <v>153.83684233280016</v>
      </c>
      <c r="K175" s="54">
        <v>123.28044615451131</v>
      </c>
      <c r="L175" s="53">
        <v>181.85119536552682</v>
      </c>
      <c r="M175" s="90">
        <v>100</v>
      </c>
      <c r="N175" s="96">
        <v>68.8</v>
      </c>
      <c r="O175" s="96">
        <v>95.7</v>
      </c>
      <c r="P175" s="53">
        <v>72.207416775825465</v>
      </c>
      <c r="Q175" s="61">
        <v>97.466010208229804</v>
      </c>
      <c r="R175" s="53">
        <v>71.394371922851079</v>
      </c>
      <c r="S175" s="54">
        <v>85.432946384208861</v>
      </c>
      <c r="T175" s="53">
        <v>91.82889922760738</v>
      </c>
      <c r="U175" s="90">
        <v>100</v>
      </c>
      <c r="V175" s="96">
        <v>49.1</v>
      </c>
      <c r="W175" s="96">
        <v>94.6</v>
      </c>
      <c r="X175" s="102">
        <f t="shared" si="77"/>
        <v>95.098131456521969</v>
      </c>
      <c r="Y175" s="102">
        <f t="shared" si="78"/>
        <v>132.91440668640709</v>
      </c>
      <c r="Z175" s="102">
        <f t="shared" si="79"/>
        <v>112.61560712782563</v>
      </c>
      <c r="AA175" s="102">
        <f t="shared" si="80"/>
        <v>104.35669626936009</v>
      </c>
      <c r="AB175" s="102">
        <f t="shared" si="81"/>
        <v>136.84004729656709</v>
      </c>
      <c r="AC175" s="102"/>
      <c r="AD175" s="90">
        <f>STDEV(H175,P175)</f>
        <v>32.372359153853871</v>
      </c>
      <c r="AE175" s="90">
        <f>STDEV(I175,Q175)</f>
        <v>50.131603063816904</v>
      </c>
      <c r="AF175" s="90">
        <f t="shared" ref="AF175" si="97">STDEV(J175,R175)</f>
        <v>58.295629884646239</v>
      </c>
      <c r="AG175" s="90">
        <f t="shared" ref="AG175" si="98">STDEV(K175,S175)</f>
        <v>26.762223738537152</v>
      </c>
      <c r="AH175" s="90">
        <f t="shared" ref="AH175" si="99">STDEV(L175,T175)</f>
        <v>63.655376057106373</v>
      </c>
      <c r="AI175" s="90">
        <f>STDEV(M175,U175)</f>
        <v>0</v>
      </c>
      <c r="AJ175" s="99">
        <f>AVERAGE(AD175:AI175)</f>
        <v>38.536198649660086</v>
      </c>
      <c r="AK175" s="99">
        <f>MEDIAN(AD175:AI175)</f>
        <v>41.251981108835388</v>
      </c>
      <c r="AL175" s="109">
        <v>58.95</v>
      </c>
      <c r="AM175" s="109">
        <v>95.15</v>
      </c>
      <c r="AW175" s="48"/>
      <c r="AX175" s="48"/>
      <c r="AY175" s="48"/>
      <c r="AZ175" s="193"/>
    </row>
    <row r="176" spans="1:52" x14ac:dyDescent="0.25">
      <c r="A176" s="8" t="s">
        <v>1365</v>
      </c>
      <c r="B176" s="8" t="s">
        <v>1810</v>
      </c>
      <c r="C176" s="8" t="s">
        <v>1378</v>
      </c>
      <c r="D176" s="76">
        <v>74.716609169999998</v>
      </c>
      <c r="E176" s="76">
        <v>45.26980554</v>
      </c>
      <c r="F176" s="82">
        <f t="shared" si="75"/>
        <v>59.993207354999996</v>
      </c>
      <c r="G176" s="86">
        <f t="shared" si="76"/>
        <v>20.822034531041652</v>
      </c>
      <c r="H176" s="76"/>
      <c r="I176" s="76"/>
      <c r="J176" s="76"/>
      <c r="K176" s="76"/>
      <c r="L176" s="76"/>
      <c r="M176" s="90">
        <v>100</v>
      </c>
      <c r="N176" s="96"/>
      <c r="O176" s="96"/>
      <c r="P176" s="90"/>
      <c r="Q176" s="90"/>
      <c r="R176" s="90"/>
      <c r="S176" s="90"/>
      <c r="T176" s="90"/>
      <c r="U176" s="90">
        <v>100</v>
      </c>
      <c r="V176" s="96"/>
      <c r="W176" s="96"/>
      <c r="X176" s="102"/>
      <c r="Y176" s="102"/>
      <c r="Z176" s="102"/>
      <c r="AA176" s="102"/>
      <c r="AB176" s="102"/>
      <c r="AC176" s="102"/>
      <c r="AD176" s="90"/>
      <c r="AE176" s="90"/>
      <c r="AF176" s="90"/>
      <c r="AG176" s="90"/>
      <c r="AH176" s="90"/>
      <c r="AI176" s="90"/>
      <c r="AJ176" s="99"/>
      <c r="AK176" s="99"/>
      <c r="AW176" s="48"/>
      <c r="AX176" s="48"/>
      <c r="AY176" s="48"/>
      <c r="AZ176" s="193"/>
    </row>
    <row r="177" spans="1:52" x14ac:dyDescent="0.25">
      <c r="A177" s="8" t="s">
        <v>1365</v>
      </c>
      <c r="B177" s="8" t="s">
        <v>1813</v>
      </c>
      <c r="C177" s="8" t="s">
        <v>1379</v>
      </c>
      <c r="D177" s="76">
        <v>97.753995630000006</v>
      </c>
      <c r="E177" s="76">
        <v>94.641405610000007</v>
      </c>
      <c r="F177" s="82">
        <f t="shared" si="75"/>
        <v>96.197700620000006</v>
      </c>
      <c r="G177" s="86">
        <f t="shared" si="76"/>
        <v>2.2009335101955707</v>
      </c>
      <c r="H177" s="76"/>
      <c r="I177" s="76"/>
      <c r="J177" s="76"/>
      <c r="K177" s="76"/>
      <c r="L177" s="76"/>
      <c r="M177" s="90">
        <v>100</v>
      </c>
      <c r="N177" s="96"/>
      <c r="O177" s="96"/>
      <c r="P177" s="90"/>
      <c r="Q177" s="90"/>
      <c r="R177" s="90"/>
      <c r="S177" s="90"/>
      <c r="T177" s="90"/>
      <c r="U177" s="90">
        <v>100</v>
      </c>
      <c r="V177" s="96"/>
      <c r="W177" s="96"/>
      <c r="X177" s="102"/>
      <c r="Y177" s="102"/>
      <c r="Z177" s="102"/>
      <c r="AA177" s="102"/>
      <c r="AB177" s="102"/>
      <c r="AC177" s="102"/>
      <c r="AD177" s="90"/>
      <c r="AE177" s="90"/>
      <c r="AF177" s="90"/>
      <c r="AG177" s="90"/>
      <c r="AH177" s="90"/>
      <c r="AI177" s="90"/>
      <c r="AJ177" s="99"/>
      <c r="AK177" s="99"/>
      <c r="AW177" s="48"/>
      <c r="AX177" s="48"/>
      <c r="AY177" s="48"/>
      <c r="AZ177" s="193"/>
    </row>
    <row r="178" spans="1:52" x14ac:dyDescent="0.25">
      <c r="A178" s="8" t="s">
        <v>1365</v>
      </c>
      <c r="B178" s="8" t="s">
        <v>1816</v>
      </c>
      <c r="C178" s="8" t="s">
        <v>1380</v>
      </c>
      <c r="D178" s="76">
        <v>78.208829120000004</v>
      </c>
      <c r="E178" s="76">
        <v>81.885825049999994</v>
      </c>
      <c r="F178" s="82">
        <f t="shared" si="75"/>
        <v>80.047327085000006</v>
      </c>
      <c r="G178" s="86">
        <f t="shared" si="76"/>
        <v>2.6000287564983284</v>
      </c>
      <c r="H178" s="76"/>
      <c r="I178" s="76"/>
      <c r="J178" s="76"/>
      <c r="K178" s="76"/>
      <c r="L178" s="76"/>
      <c r="M178" s="90">
        <v>100</v>
      </c>
      <c r="N178" s="96"/>
      <c r="O178" s="96"/>
      <c r="P178" s="90"/>
      <c r="Q178" s="90"/>
      <c r="R178" s="90"/>
      <c r="S178" s="90"/>
      <c r="T178" s="90"/>
      <c r="U178" s="90">
        <v>100</v>
      </c>
      <c r="V178" s="96"/>
      <c r="W178" s="96"/>
      <c r="X178" s="102"/>
      <c r="Y178" s="102"/>
      <c r="Z178" s="102"/>
      <c r="AA178" s="102"/>
      <c r="AB178" s="102"/>
      <c r="AC178" s="102"/>
      <c r="AD178" s="90"/>
      <c r="AE178" s="90"/>
      <c r="AF178" s="90"/>
      <c r="AG178" s="90"/>
      <c r="AH178" s="90"/>
      <c r="AI178" s="90"/>
      <c r="AJ178" s="99"/>
      <c r="AK178" s="99"/>
      <c r="AW178" s="48"/>
      <c r="AX178" s="48"/>
      <c r="AY178" s="48"/>
      <c r="AZ178" s="193"/>
    </row>
    <row r="179" spans="1:52" x14ac:dyDescent="0.25">
      <c r="A179" s="8" t="s">
        <v>1365</v>
      </c>
      <c r="B179" s="8" t="s">
        <v>1819</v>
      </c>
      <c r="C179" s="8" t="s">
        <v>1381</v>
      </c>
      <c r="D179" s="76">
        <v>98.880518199999997</v>
      </c>
      <c r="E179" s="76">
        <v>92.790595890000006</v>
      </c>
      <c r="F179" s="82">
        <f t="shared" si="75"/>
        <v>95.835557045000002</v>
      </c>
      <c r="G179" s="86">
        <f t="shared" si="76"/>
        <v>4.3062253623002382</v>
      </c>
      <c r="H179" s="76"/>
      <c r="I179" s="76"/>
      <c r="J179" s="76"/>
      <c r="K179" s="76"/>
      <c r="L179" s="76"/>
      <c r="M179" s="90">
        <v>100</v>
      </c>
      <c r="N179" s="96"/>
      <c r="O179" s="96"/>
      <c r="P179" s="90"/>
      <c r="Q179" s="90"/>
      <c r="R179" s="90"/>
      <c r="S179" s="90"/>
      <c r="T179" s="90"/>
      <c r="U179" s="90">
        <v>100</v>
      </c>
      <c r="V179" s="96"/>
      <c r="W179" s="96"/>
      <c r="X179" s="102"/>
      <c r="Y179" s="102"/>
      <c r="Z179" s="102"/>
      <c r="AA179" s="102"/>
      <c r="AB179" s="102"/>
      <c r="AC179" s="102"/>
      <c r="AD179" s="90"/>
      <c r="AE179" s="90"/>
      <c r="AF179" s="90"/>
      <c r="AG179" s="90"/>
      <c r="AH179" s="90"/>
      <c r="AI179" s="90"/>
      <c r="AJ179" s="99"/>
      <c r="AK179" s="99"/>
      <c r="AW179" s="48"/>
      <c r="AX179" s="48"/>
      <c r="AY179" s="48"/>
      <c r="AZ179" s="193"/>
    </row>
    <row r="180" spans="1:52" x14ac:dyDescent="0.25">
      <c r="A180" s="8" t="s">
        <v>1365</v>
      </c>
      <c r="B180" s="8" t="s">
        <v>1822</v>
      </c>
      <c r="C180" s="8" t="s">
        <v>1382</v>
      </c>
      <c r="D180" s="76">
        <v>98.542561430000006</v>
      </c>
      <c r="E180" s="76">
        <v>100.093791</v>
      </c>
      <c r="F180" s="82">
        <f t="shared" si="75"/>
        <v>99.318176214999994</v>
      </c>
      <c r="G180" s="86">
        <f t="shared" si="76"/>
        <v>1.0968849481240848</v>
      </c>
      <c r="H180" s="76"/>
      <c r="I180" s="76"/>
      <c r="J180" s="76"/>
      <c r="K180" s="76"/>
      <c r="L180" s="76"/>
      <c r="M180" s="90">
        <v>100</v>
      </c>
      <c r="N180" s="96"/>
      <c r="O180" s="96"/>
      <c r="P180" s="90"/>
      <c r="Q180" s="90"/>
      <c r="R180" s="90"/>
      <c r="S180" s="90"/>
      <c r="T180" s="90"/>
      <c r="U180" s="90">
        <v>100</v>
      </c>
      <c r="V180" s="96"/>
      <c r="W180" s="96"/>
      <c r="X180" s="102"/>
      <c r="Y180" s="102"/>
      <c r="Z180" s="102"/>
      <c r="AA180" s="102"/>
      <c r="AB180" s="102"/>
      <c r="AC180" s="102"/>
      <c r="AD180" s="90"/>
      <c r="AE180" s="90"/>
      <c r="AF180" s="90"/>
      <c r="AG180" s="90"/>
      <c r="AH180" s="90"/>
      <c r="AI180" s="90"/>
      <c r="AJ180" s="99"/>
      <c r="AK180" s="99"/>
      <c r="AW180" s="48"/>
      <c r="AX180" s="48"/>
      <c r="AY180" s="48"/>
      <c r="AZ180" s="193"/>
    </row>
    <row r="181" spans="1:52" x14ac:dyDescent="0.25">
      <c r="A181" s="8" t="s">
        <v>1365</v>
      </c>
      <c r="B181" s="8" t="s">
        <v>1825</v>
      </c>
      <c r="C181" s="8" t="s">
        <v>1383</v>
      </c>
      <c r="D181" s="76">
        <v>103.49926069999999</v>
      </c>
      <c r="E181" s="76">
        <v>79.334708939999999</v>
      </c>
      <c r="F181" s="82">
        <f t="shared" si="75"/>
        <v>91.416984819999996</v>
      </c>
      <c r="G181" s="86">
        <f t="shared" si="76"/>
        <v>17.086918413829281</v>
      </c>
      <c r="H181" s="76"/>
      <c r="I181" s="76"/>
      <c r="J181" s="76"/>
      <c r="K181" s="76"/>
      <c r="L181" s="76"/>
      <c r="M181" s="90">
        <v>100</v>
      </c>
      <c r="N181" s="96"/>
      <c r="O181" s="96"/>
      <c r="P181" s="90"/>
      <c r="Q181" s="90"/>
      <c r="R181" s="90"/>
      <c r="S181" s="90"/>
      <c r="T181" s="90"/>
      <c r="U181" s="90">
        <v>100</v>
      </c>
      <c r="V181" s="96"/>
      <c r="W181" s="96"/>
      <c r="X181" s="102"/>
      <c r="Y181" s="102"/>
      <c r="Z181" s="102"/>
      <c r="AA181" s="102"/>
      <c r="AB181" s="102"/>
      <c r="AC181" s="102"/>
      <c r="AD181" s="90"/>
      <c r="AE181" s="90"/>
      <c r="AF181" s="90"/>
      <c r="AG181" s="90"/>
      <c r="AH181" s="90"/>
      <c r="AI181" s="90"/>
      <c r="AJ181" s="99"/>
      <c r="AK181" s="99"/>
      <c r="AW181" s="48"/>
      <c r="AX181" s="48"/>
      <c r="AY181" s="48"/>
      <c r="AZ181" s="193"/>
    </row>
    <row r="182" spans="1:52" x14ac:dyDescent="0.25">
      <c r="A182" s="8" t="s">
        <v>1365</v>
      </c>
      <c r="B182" s="8" t="s">
        <v>1828</v>
      </c>
      <c r="C182" s="8" t="s">
        <v>1384</v>
      </c>
      <c r="D182" s="76">
        <v>101.02091110000001</v>
      </c>
      <c r="E182" s="76">
        <v>92.190333269999996</v>
      </c>
      <c r="F182" s="82">
        <f t="shared" si="75"/>
        <v>96.605622185000001</v>
      </c>
      <c r="G182" s="86">
        <f t="shared" si="76"/>
        <v>6.2441614653885953</v>
      </c>
      <c r="H182" s="76"/>
      <c r="I182" s="76"/>
      <c r="J182" s="76"/>
      <c r="K182" s="76"/>
      <c r="L182" s="76"/>
      <c r="M182" s="90">
        <v>100</v>
      </c>
      <c r="N182" s="96"/>
      <c r="O182" s="96"/>
      <c r="P182" s="90"/>
      <c r="Q182" s="90"/>
      <c r="R182" s="90"/>
      <c r="S182" s="90"/>
      <c r="T182" s="90"/>
      <c r="U182" s="90">
        <v>100</v>
      </c>
      <c r="V182" s="96"/>
      <c r="W182" s="96"/>
      <c r="X182" s="102"/>
      <c r="Y182" s="102"/>
      <c r="Z182" s="102"/>
      <c r="AA182" s="102"/>
      <c r="AB182" s="102"/>
      <c r="AC182" s="102"/>
      <c r="AD182" s="90"/>
      <c r="AE182" s="90"/>
      <c r="AF182" s="90"/>
      <c r="AG182" s="90"/>
      <c r="AH182" s="90"/>
      <c r="AI182" s="90"/>
      <c r="AJ182" s="99"/>
      <c r="AK182" s="99"/>
      <c r="AW182" s="48"/>
      <c r="AX182" s="48"/>
      <c r="AY182" s="48"/>
      <c r="AZ182" s="193"/>
    </row>
    <row r="183" spans="1:52" x14ac:dyDescent="0.25">
      <c r="A183" s="8" t="s">
        <v>1365</v>
      </c>
      <c r="B183" s="8" t="s">
        <v>1830</v>
      </c>
      <c r="C183" s="8" t="s">
        <v>1385</v>
      </c>
      <c r="D183" s="76">
        <v>92.797296349999996</v>
      </c>
      <c r="E183" s="76">
        <v>108.2973801</v>
      </c>
      <c r="F183" s="82">
        <f t="shared" si="75"/>
        <v>100.547338225</v>
      </c>
      <c r="G183" s="86">
        <f t="shared" si="76"/>
        <v>10.960214328584412</v>
      </c>
      <c r="H183" s="76"/>
      <c r="I183" s="76"/>
      <c r="J183" s="76"/>
      <c r="K183" s="76"/>
      <c r="L183" s="76"/>
      <c r="M183" s="90">
        <v>100</v>
      </c>
      <c r="N183" s="96"/>
      <c r="O183" s="96"/>
      <c r="P183" s="90"/>
      <c r="Q183" s="90"/>
      <c r="R183" s="90"/>
      <c r="S183" s="90"/>
      <c r="T183" s="90"/>
      <c r="U183" s="90">
        <v>100</v>
      </c>
      <c r="V183" s="96"/>
      <c r="W183" s="96"/>
      <c r="X183" s="102"/>
      <c r="Y183" s="102"/>
      <c r="Z183" s="102"/>
      <c r="AA183" s="102"/>
      <c r="AB183" s="102"/>
      <c r="AC183" s="102"/>
      <c r="AD183" s="90"/>
      <c r="AE183" s="90"/>
      <c r="AF183" s="90"/>
      <c r="AG183" s="90"/>
      <c r="AH183" s="90"/>
      <c r="AI183" s="90"/>
      <c r="AJ183" s="99"/>
      <c r="AK183" s="99"/>
      <c r="AW183" s="48"/>
      <c r="AX183" s="48"/>
      <c r="AY183" s="48"/>
      <c r="AZ183" s="193"/>
    </row>
    <row r="184" spans="1:52" x14ac:dyDescent="0.25">
      <c r="A184" s="8" t="s">
        <v>1365</v>
      </c>
      <c r="B184" s="8" t="s">
        <v>1833</v>
      </c>
      <c r="C184" s="8" t="s">
        <v>1386</v>
      </c>
      <c r="D184" s="76">
        <v>90.544251209999999</v>
      </c>
      <c r="E184" s="76">
        <v>87.088101039999998</v>
      </c>
      <c r="F184" s="82">
        <f t="shared" si="75"/>
        <v>88.816176124999998</v>
      </c>
      <c r="G184" s="86">
        <f t="shared" si="76"/>
        <v>2.4438672220060398</v>
      </c>
      <c r="H184" s="76"/>
      <c r="I184" s="76"/>
      <c r="J184" s="76"/>
      <c r="K184" s="76"/>
      <c r="L184" s="76"/>
      <c r="M184" s="90">
        <v>100</v>
      </c>
      <c r="N184" s="96"/>
      <c r="O184" s="96"/>
      <c r="P184" s="90"/>
      <c r="Q184" s="90"/>
      <c r="R184" s="90"/>
      <c r="S184" s="90"/>
      <c r="T184" s="90"/>
      <c r="U184" s="90">
        <v>100</v>
      </c>
      <c r="V184" s="96"/>
      <c r="W184" s="96"/>
      <c r="X184" s="102"/>
      <c r="Y184" s="102"/>
      <c r="Z184" s="102"/>
      <c r="AA184" s="102"/>
      <c r="AB184" s="102"/>
      <c r="AC184" s="102"/>
      <c r="AD184" s="90"/>
      <c r="AE184" s="90"/>
      <c r="AF184" s="90"/>
      <c r="AG184" s="90"/>
      <c r="AH184" s="90"/>
      <c r="AI184" s="90"/>
      <c r="AJ184" s="99"/>
      <c r="AK184" s="99"/>
      <c r="AW184" s="48"/>
      <c r="AX184" s="48"/>
      <c r="AY184" s="48"/>
      <c r="AZ184" s="193"/>
    </row>
    <row r="185" spans="1:52" x14ac:dyDescent="0.25">
      <c r="A185" s="8" t="s">
        <v>1365</v>
      </c>
      <c r="B185" s="8" t="s">
        <v>1835</v>
      </c>
      <c r="C185" s="8" t="s">
        <v>1387</v>
      </c>
      <c r="D185" s="78">
        <v>1.3799901429999999</v>
      </c>
      <c r="E185" s="78">
        <v>45.970111920000001</v>
      </c>
      <c r="F185" s="82">
        <f t="shared" si="75"/>
        <v>23.675051031500001</v>
      </c>
      <c r="G185" s="86">
        <f t="shared" si="76"/>
        <v>31.529977482450654</v>
      </c>
      <c r="H185" s="76"/>
      <c r="I185" s="76"/>
      <c r="J185" s="76"/>
      <c r="K185" s="76"/>
      <c r="L185" s="76"/>
      <c r="M185" s="90">
        <v>100</v>
      </c>
      <c r="N185" s="96"/>
      <c r="O185" s="96"/>
      <c r="P185" s="90"/>
      <c r="Q185" s="90"/>
      <c r="R185" s="90"/>
      <c r="S185" s="90"/>
      <c r="T185" s="90"/>
      <c r="U185" s="90">
        <v>100</v>
      </c>
      <c r="V185" s="96"/>
      <c r="W185" s="96"/>
      <c r="X185" s="102"/>
      <c r="Y185" s="102"/>
      <c r="Z185" s="102"/>
      <c r="AA185" s="102"/>
      <c r="AB185" s="102"/>
      <c r="AC185" s="102"/>
      <c r="AD185" s="90"/>
      <c r="AE185" s="90"/>
      <c r="AF185" s="90"/>
      <c r="AG185" s="90"/>
      <c r="AH185" s="90"/>
      <c r="AI185" s="90"/>
      <c r="AJ185" s="99"/>
      <c r="AK185" s="99"/>
      <c r="AW185" s="48"/>
      <c r="AX185" s="48"/>
      <c r="AY185" s="48"/>
      <c r="AZ185" s="193"/>
    </row>
    <row r="186" spans="1:52" x14ac:dyDescent="0.25">
      <c r="A186" s="8" t="s">
        <v>1365</v>
      </c>
      <c r="B186" s="8" t="s">
        <v>1838</v>
      </c>
      <c r="C186" s="8" t="s">
        <v>1388</v>
      </c>
      <c r="D186" s="76">
        <v>71.787650499999998</v>
      </c>
      <c r="E186" s="76">
        <v>100.24385669999999</v>
      </c>
      <c r="F186" s="82">
        <f t="shared" si="75"/>
        <v>86.015753599999996</v>
      </c>
      <c r="G186" s="86">
        <f t="shared" si="76"/>
        <v>20.121576370862741</v>
      </c>
      <c r="H186" s="76"/>
      <c r="I186" s="76"/>
      <c r="J186" s="76"/>
      <c r="K186" s="76"/>
      <c r="L186" s="76"/>
      <c r="M186" s="90">
        <v>100</v>
      </c>
      <c r="N186" s="96"/>
      <c r="O186" s="96"/>
      <c r="P186" s="90"/>
      <c r="Q186" s="90"/>
      <c r="R186" s="90"/>
      <c r="S186" s="90"/>
      <c r="T186" s="90"/>
      <c r="U186" s="90">
        <v>100</v>
      </c>
      <c r="V186" s="96"/>
      <c r="W186" s="96"/>
      <c r="X186" s="102"/>
      <c r="Y186" s="102"/>
      <c r="Z186" s="102"/>
      <c r="AA186" s="102"/>
      <c r="AB186" s="102"/>
      <c r="AC186" s="102"/>
      <c r="AD186" s="90"/>
      <c r="AE186" s="90"/>
      <c r="AF186" s="90"/>
      <c r="AG186" s="90"/>
      <c r="AH186" s="90"/>
      <c r="AI186" s="90"/>
      <c r="AJ186" s="99"/>
      <c r="AK186" s="99"/>
      <c r="AW186" s="48"/>
      <c r="AX186" s="48"/>
      <c r="AY186" s="48"/>
      <c r="AZ186" s="193"/>
    </row>
    <row r="187" spans="1:52" x14ac:dyDescent="0.25">
      <c r="A187" s="8" t="s">
        <v>1365</v>
      </c>
      <c r="B187" s="8" t="s">
        <v>1841</v>
      </c>
      <c r="C187" s="8" t="s">
        <v>1389</v>
      </c>
      <c r="D187" s="76">
        <v>85.362247409999995</v>
      </c>
      <c r="E187" s="76">
        <v>91.890201959999999</v>
      </c>
      <c r="F187" s="82">
        <f t="shared" si="75"/>
        <v>88.626224684999997</v>
      </c>
      <c r="G187" s="86">
        <f t="shared" si="76"/>
        <v>4.6159609295825801</v>
      </c>
      <c r="H187" s="76"/>
      <c r="I187" s="76"/>
      <c r="J187" s="76"/>
      <c r="K187" s="76"/>
      <c r="L187" s="76"/>
      <c r="M187" s="90">
        <v>100</v>
      </c>
      <c r="N187" s="96"/>
      <c r="O187" s="96"/>
      <c r="P187" s="90"/>
      <c r="Q187" s="90"/>
      <c r="R187" s="90"/>
      <c r="S187" s="90"/>
      <c r="T187" s="90"/>
      <c r="U187" s="90">
        <v>100</v>
      </c>
      <c r="V187" s="96"/>
      <c r="W187" s="96"/>
      <c r="X187" s="102"/>
      <c r="Y187" s="102"/>
      <c r="Z187" s="102"/>
      <c r="AA187" s="102"/>
      <c r="AB187" s="102"/>
      <c r="AC187" s="102"/>
      <c r="AD187" s="90"/>
      <c r="AE187" s="90"/>
      <c r="AF187" s="90"/>
      <c r="AG187" s="90"/>
      <c r="AH187" s="90"/>
      <c r="AI187" s="90"/>
      <c r="AJ187" s="99"/>
      <c r="AK187" s="99"/>
      <c r="AW187" s="48"/>
      <c r="AX187" s="48"/>
      <c r="AY187" s="48"/>
      <c r="AZ187" s="193"/>
    </row>
    <row r="188" spans="1:52" x14ac:dyDescent="0.25">
      <c r="A188" s="8" t="s">
        <v>1365</v>
      </c>
      <c r="B188" s="8" t="s">
        <v>1844</v>
      </c>
      <c r="C188" s="8" t="s">
        <v>1390</v>
      </c>
      <c r="D188" s="76">
        <v>16.85886</v>
      </c>
      <c r="E188" s="76">
        <v>8.6537860309999992</v>
      </c>
      <c r="F188" s="82">
        <f t="shared" si="75"/>
        <v>12.7563230155</v>
      </c>
      <c r="G188" s="86">
        <f t="shared" si="76"/>
        <v>5.8018634436171217</v>
      </c>
      <c r="H188" s="53">
        <v>59.573732220829193</v>
      </c>
      <c r="I188" s="61">
        <v>153.31805801737929</v>
      </c>
      <c r="J188" s="53">
        <v>165.50948942976959</v>
      </c>
      <c r="K188" s="54">
        <v>140.14093640568936</v>
      </c>
      <c r="L188" s="53">
        <v>120.84215987203324</v>
      </c>
      <c r="M188" s="90">
        <v>100</v>
      </c>
      <c r="N188" s="96">
        <v>33.700000000000003</v>
      </c>
      <c r="O188" s="96"/>
      <c r="P188" s="53">
        <v>55.296083833958164</v>
      </c>
      <c r="Q188" s="61">
        <v>82.885405844889121</v>
      </c>
      <c r="R188" s="53">
        <v>62.505081530331083</v>
      </c>
      <c r="S188" s="54">
        <v>86.679615158769579</v>
      </c>
      <c r="T188" s="53">
        <v>67.545959618772301</v>
      </c>
      <c r="U188" s="90">
        <v>100</v>
      </c>
      <c r="V188" s="96">
        <v>32.200000000000003</v>
      </c>
      <c r="W188" s="96">
        <v>97.8</v>
      </c>
      <c r="X188" s="102">
        <f t="shared" si="77"/>
        <v>57.434908027393675</v>
      </c>
      <c r="Y188" s="102">
        <f t="shared" si="78"/>
        <v>118.1017319311342</v>
      </c>
      <c r="Z188" s="102">
        <f t="shared" si="79"/>
        <v>114.00728548005034</v>
      </c>
      <c r="AA188" s="102">
        <f t="shared" si="80"/>
        <v>113.41027578222946</v>
      </c>
      <c r="AB188" s="102">
        <f t="shared" si="81"/>
        <v>94.194059745402768</v>
      </c>
      <c r="AC188" s="102"/>
      <c r="AD188" s="90">
        <f>STDEV(H188,P188)</f>
        <v>3.0247541818882007</v>
      </c>
      <c r="AE188" s="90">
        <f>STDEV(I188,Q188)</f>
        <v>49.803405968121247</v>
      </c>
      <c r="AF188" s="90">
        <f t="shared" ref="AF188" si="100">STDEV(J188,R188)</f>
        <v>72.835115317798142</v>
      </c>
      <c r="AG188" s="90">
        <f t="shared" ref="AG188" si="101">STDEV(K188,S188)</f>
        <v>37.802862784889477</v>
      </c>
      <c r="AH188" s="90">
        <f t="shared" ref="AH188" si="102">STDEV(L188,T188)</f>
        <v>37.686104610557017</v>
      </c>
      <c r="AI188" s="90">
        <f>STDEV(M188,U188)</f>
        <v>0</v>
      </c>
      <c r="AJ188" s="99">
        <f>AVERAGE(AD188:AI188)</f>
        <v>33.525373810542341</v>
      </c>
      <c r="AK188" s="99">
        <f>MEDIAN(AD188:AI188)</f>
        <v>37.744483697723247</v>
      </c>
      <c r="AL188" s="109">
        <v>32.950000000000003</v>
      </c>
      <c r="AM188" s="109">
        <v>97.8</v>
      </c>
      <c r="AW188" s="48"/>
      <c r="AX188" s="48"/>
      <c r="AY188" s="48"/>
      <c r="AZ188" s="193"/>
    </row>
    <row r="189" spans="1:52" x14ac:dyDescent="0.25">
      <c r="A189" s="8" t="s">
        <v>1365</v>
      </c>
      <c r="B189" s="8" t="s">
        <v>1847</v>
      </c>
      <c r="C189" s="8" t="s">
        <v>1391</v>
      </c>
      <c r="D189" s="76">
        <v>91.896078290000005</v>
      </c>
      <c r="E189" s="76">
        <v>83.686612890000006</v>
      </c>
      <c r="F189" s="82">
        <f t="shared" si="75"/>
        <v>87.791345590000006</v>
      </c>
      <c r="G189" s="86">
        <f t="shared" si="76"/>
        <v>5.8049686542563323</v>
      </c>
      <c r="H189" s="76"/>
      <c r="I189" s="76"/>
      <c r="J189" s="76"/>
      <c r="K189" s="76"/>
      <c r="L189" s="76"/>
      <c r="M189" s="90">
        <v>100</v>
      </c>
      <c r="N189" s="96"/>
      <c r="O189" s="96"/>
      <c r="P189" s="90"/>
      <c r="Q189" s="90"/>
      <c r="R189" s="90"/>
      <c r="S189" s="90"/>
      <c r="T189" s="90"/>
      <c r="U189" s="90">
        <v>100</v>
      </c>
      <c r="V189" s="96"/>
      <c r="W189" s="96"/>
      <c r="X189" s="102"/>
      <c r="Y189" s="102"/>
      <c r="Z189" s="102"/>
      <c r="AA189" s="102"/>
      <c r="AB189" s="102"/>
      <c r="AC189" s="102"/>
      <c r="AD189" s="90"/>
      <c r="AE189" s="90"/>
      <c r="AF189" s="90"/>
      <c r="AG189" s="90"/>
      <c r="AH189" s="90"/>
      <c r="AI189" s="90"/>
      <c r="AJ189" s="99"/>
      <c r="AK189" s="99"/>
      <c r="AW189" s="48"/>
      <c r="AX189" s="48"/>
      <c r="AY189" s="48"/>
      <c r="AZ189" s="193"/>
    </row>
    <row r="190" spans="1:52" x14ac:dyDescent="0.25">
      <c r="A190" s="8" t="s">
        <v>1365</v>
      </c>
      <c r="B190" s="8" t="s">
        <v>1849</v>
      </c>
      <c r="C190" s="8" t="s">
        <v>1392</v>
      </c>
      <c r="D190" s="76">
        <v>86.657748359999999</v>
      </c>
      <c r="E190" s="76">
        <v>97.642718689999995</v>
      </c>
      <c r="F190" s="82">
        <f t="shared" si="75"/>
        <v>92.150233525000004</v>
      </c>
      <c r="G190" s="86">
        <f t="shared" si="76"/>
        <v>7.7675470114760232</v>
      </c>
      <c r="H190" s="76"/>
      <c r="I190" s="76"/>
      <c r="J190" s="76"/>
      <c r="K190" s="76"/>
      <c r="L190" s="76"/>
      <c r="M190" s="90">
        <v>100</v>
      </c>
      <c r="N190" s="96"/>
      <c r="O190" s="96"/>
      <c r="P190" s="90"/>
      <c r="Q190" s="90"/>
      <c r="R190" s="90"/>
      <c r="S190" s="90"/>
      <c r="T190" s="90"/>
      <c r="U190" s="90">
        <v>100</v>
      </c>
      <c r="V190" s="96"/>
      <c r="W190" s="96"/>
      <c r="X190" s="102"/>
      <c r="Y190" s="102"/>
      <c r="Z190" s="102"/>
      <c r="AA190" s="102"/>
      <c r="AB190" s="102"/>
      <c r="AC190" s="102"/>
      <c r="AD190" s="90"/>
      <c r="AE190" s="90"/>
      <c r="AF190" s="90"/>
      <c r="AG190" s="90"/>
      <c r="AH190" s="90"/>
      <c r="AI190" s="90"/>
      <c r="AJ190" s="99"/>
      <c r="AK190" s="99"/>
      <c r="AW190" s="48"/>
      <c r="AX190" s="48"/>
      <c r="AY190" s="48"/>
      <c r="AZ190" s="193"/>
    </row>
    <row r="191" spans="1:52" x14ac:dyDescent="0.25">
      <c r="A191" s="8" t="s">
        <v>1365</v>
      </c>
      <c r="B191" s="8" t="s">
        <v>1852</v>
      </c>
      <c r="C191" s="8" t="s">
        <v>1393</v>
      </c>
      <c r="D191" s="76">
        <v>94.543406320000003</v>
      </c>
      <c r="E191" s="76">
        <v>79.93497155</v>
      </c>
      <c r="F191" s="82">
        <f t="shared" si="75"/>
        <v>87.239188935000001</v>
      </c>
      <c r="G191" s="86">
        <f t="shared" si="76"/>
        <v>10.329723288388344</v>
      </c>
      <c r="H191" s="76"/>
      <c r="I191" s="76"/>
      <c r="J191" s="76"/>
      <c r="K191" s="76"/>
      <c r="L191" s="76"/>
      <c r="M191" s="90">
        <v>100</v>
      </c>
      <c r="N191" s="96"/>
      <c r="O191" s="96"/>
      <c r="P191" s="90"/>
      <c r="Q191" s="90"/>
      <c r="R191" s="90"/>
      <c r="S191" s="90"/>
      <c r="T191" s="90"/>
      <c r="U191" s="90">
        <v>100</v>
      </c>
      <c r="V191" s="96"/>
      <c r="W191" s="96"/>
      <c r="X191" s="102"/>
      <c r="Y191" s="102"/>
      <c r="Z191" s="102"/>
      <c r="AA191" s="102"/>
      <c r="AB191" s="102"/>
      <c r="AC191" s="102"/>
      <c r="AD191" s="90"/>
      <c r="AE191" s="90"/>
      <c r="AF191" s="90"/>
      <c r="AG191" s="90"/>
      <c r="AH191" s="90"/>
      <c r="AI191" s="90"/>
      <c r="AJ191" s="99"/>
      <c r="AK191" s="99"/>
      <c r="AW191" s="48"/>
      <c r="AX191" s="48"/>
      <c r="AY191" s="48"/>
      <c r="AZ191" s="193"/>
    </row>
    <row r="192" spans="1:52" x14ac:dyDescent="0.25">
      <c r="A192" s="8" t="s">
        <v>1365</v>
      </c>
      <c r="B192" s="8" t="s">
        <v>1855</v>
      </c>
      <c r="C192" s="8" t="s">
        <v>1394</v>
      </c>
      <c r="D192" s="76">
        <v>74.829261419999995</v>
      </c>
      <c r="E192" s="76">
        <v>74.532608019999998</v>
      </c>
      <c r="F192" s="82">
        <f t="shared" si="75"/>
        <v>74.680934719999996</v>
      </c>
      <c r="G192" s="86">
        <f t="shared" si="76"/>
        <v>0.20976563080204305</v>
      </c>
      <c r="H192" s="76"/>
      <c r="I192" s="76"/>
      <c r="J192" s="76"/>
      <c r="K192" s="76"/>
      <c r="L192" s="76"/>
      <c r="M192" s="90">
        <v>100</v>
      </c>
      <c r="N192" s="96"/>
      <c r="O192" s="96"/>
      <c r="P192" s="90"/>
      <c r="Q192" s="90"/>
      <c r="R192" s="90"/>
      <c r="S192" s="90"/>
      <c r="T192" s="90"/>
      <c r="U192" s="90">
        <v>100</v>
      </c>
      <c r="V192" s="96"/>
      <c r="W192" s="96"/>
      <c r="X192" s="102"/>
      <c r="Y192" s="102"/>
      <c r="Z192" s="102"/>
      <c r="AA192" s="102"/>
      <c r="AB192" s="102"/>
      <c r="AC192" s="102"/>
      <c r="AD192" s="90"/>
      <c r="AE192" s="90"/>
      <c r="AF192" s="90"/>
      <c r="AG192" s="90"/>
      <c r="AH192" s="90"/>
      <c r="AI192" s="90"/>
      <c r="AJ192" s="99"/>
      <c r="AK192" s="99"/>
      <c r="AW192" s="48"/>
      <c r="AX192" s="48"/>
      <c r="AY192" s="48"/>
      <c r="AZ192" s="193"/>
    </row>
    <row r="193" spans="1:52" x14ac:dyDescent="0.25">
      <c r="A193" s="8" t="s">
        <v>1365</v>
      </c>
      <c r="B193" s="8" t="s">
        <v>1858</v>
      </c>
      <c r="C193" s="8" t="s">
        <v>1395</v>
      </c>
      <c r="D193" s="76">
        <v>93.867492780000006</v>
      </c>
      <c r="E193" s="76">
        <v>88.688801350000006</v>
      </c>
      <c r="F193" s="82">
        <f t="shared" si="75"/>
        <v>91.278147065000013</v>
      </c>
      <c r="G193" s="86">
        <f t="shared" si="76"/>
        <v>3.6618878278256592</v>
      </c>
      <c r="H193" s="76"/>
      <c r="I193" s="76"/>
      <c r="J193" s="76"/>
      <c r="K193" s="76"/>
      <c r="L193" s="76"/>
      <c r="M193" s="90">
        <v>100</v>
      </c>
      <c r="N193" s="96"/>
      <c r="O193" s="96"/>
      <c r="P193" s="90"/>
      <c r="Q193" s="90"/>
      <c r="R193" s="90"/>
      <c r="S193" s="90"/>
      <c r="T193" s="90"/>
      <c r="U193" s="90">
        <v>100</v>
      </c>
      <c r="V193" s="96"/>
      <c r="W193" s="96"/>
      <c r="X193" s="102"/>
      <c r="Y193" s="102"/>
      <c r="Z193" s="102"/>
      <c r="AA193" s="102"/>
      <c r="AB193" s="102"/>
      <c r="AC193" s="102"/>
      <c r="AD193" s="90"/>
      <c r="AE193" s="90"/>
      <c r="AF193" s="90"/>
      <c r="AG193" s="90"/>
      <c r="AH193" s="90"/>
      <c r="AI193" s="90"/>
      <c r="AJ193" s="99"/>
      <c r="AK193" s="99"/>
      <c r="AW193" s="48"/>
      <c r="AX193" s="48"/>
      <c r="AY193" s="48"/>
      <c r="AZ193" s="193"/>
    </row>
    <row r="194" spans="1:52" x14ac:dyDescent="0.25">
      <c r="A194" s="8" t="s">
        <v>1365</v>
      </c>
      <c r="B194" s="8" t="s">
        <v>1861</v>
      </c>
      <c r="C194" s="8" t="s">
        <v>1396</v>
      </c>
      <c r="D194" s="76">
        <v>116.6232486</v>
      </c>
      <c r="E194" s="76">
        <v>103.3452135</v>
      </c>
      <c r="F194" s="82">
        <f t="shared" si="75"/>
        <v>109.98423105000001</v>
      </c>
      <c r="G194" s="86">
        <f t="shared" si="76"/>
        <v>9.3889886600429957</v>
      </c>
      <c r="H194" s="76"/>
      <c r="I194" s="76"/>
      <c r="J194" s="76"/>
      <c r="K194" s="76"/>
      <c r="L194" s="76"/>
      <c r="M194" s="90">
        <v>100</v>
      </c>
      <c r="N194" s="96"/>
      <c r="O194" s="96"/>
      <c r="P194" s="90"/>
      <c r="Q194" s="90"/>
      <c r="R194" s="90"/>
      <c r="S194" s="90"/>
      <c r="T194" s="90"/>
      <c r="U194" s="90">
        <v>100</v>
      </c>
      <c r="V194" s="96"/>
      <c r="W194" s="96"/>
      <c r="X194" s="102"/>
      <c r="Y194" s="102"/>
      <c r="Z194" s="102"/>
      <c r="AA194" s="102"/>
      <c r="AB194" s="102"/>
      <c r="AC194" s="102"/>
      <c r="AD194" s="90"/>
      <c r="AE194" s="90"/>
      <c r="AF194" s="90"/>
      <c r="AG194" s="90"/>
      <c r="AH194" s="90"/>
      <c r="AI194" s="90"/>
      <c r="AJ194" s="99"/>
      <c r="AK194" s="99"/>
      <c r="AW194" s="48"/>
      <c r="AX194" s="48"/>
      <c r="AY194" s="48"/>
      <c r="AZ194" s="193"/>
    </row>
    <row r="195" spans="1:52" x14ac:dyDescent="0.25">
      <c r="A195" s="8" t="s">
        <v>1365</v>
      </c>
      <c r="B195" s="8" t="s">
        <v>1864</v>
      </c>
      <c r="C195" s="8" t="s">
        <v>1397</v>
      </c>
      <c r="D195" s="76">
        <v>95.444624379999993</v>
      </c>
      <c r="E195" s="76">
        <v>85.787532049999996</v>
      </c>
      <c r="F195" s="82">
        <f t="shared" si="75"/>
        <v>90.616078214999987</v>
      </c>
      <c r="G195" s="86">
        <f t="shared" si="76"/>
        <v>6.828595473087594</v>
      </c>
      <c r="H195" s="76"/>
      <c r="I195" s="76"/>
      <c r="J195" s="76"/>
      <c r="K195" s="76"/>
      <c r="L195" s="76"/>
      <c r="M195" s="90">
        <v>100</v>
      </c>
      <c r="N195" s="96"/>
      <c r="O195" s="96"/>
      <c r="P195" s="90"/>
      <c r="Q195" s="90"/>
      <c r="R195" s="90"/>
      <c r="S195" s="90"/>
      <c r="T195" s="90"/>
      <c r="U195" s="90">
        <v>100</v>
      </c>
      <c r="V195" s="96"/>
      <c r="W195" s="96"/>
      <c r="X195" s="102"/>
      <c r="Y195" s="102"/>
      <c r="Z195" s="102"/>
      <c r="AA195" s="102"/>
      <c r="AB195" s="102"/>
      <c r="AC195" s="102"/>
      <c r="AD195" s="90"/>
      <c r="AE195" s="90"/>
      <c r="AF195" s="90"/>
      <c r="AG195" s="90"/>
      <c r="AH195" s="90"/>
      <c r="AI195" s="90"/>
      <c r="AJ195" s="99"/>
      <c r="AK195" s="99"/>
      <c r="AW195" s="48"/>
      <c r="AX195" s="48"/>
      <c r="AY195" s="48"/>
      <c r="AZ195" s="193"/>
    </row>
    <row r="196" spans="1:52" x14ac:dyDescent="0.25">
      <c r="A196" s="8" t="s">
        <v>1365</v>
      </c>
      <c r="B196" s="8" t="s">
        <v>1867</v>
      </c>
      <c r="C196" s="8" t="s">
        <v>1398</v>
      </c>
      <c r="D196" s="76">
        <v>96.571146940000006</v>
      </c>
      <c r="E196" s="76">
        <v>78.984555740000005</v>
      </c>
      <c r="F196" s="82">
        <f t="shared" si="75"/>
        <v>87.777851340000012</v>
      </c>
      <c r="G196" s="86">
        <f t="shared" si="76"/>
        <v>12.435597895475663</v>
      </c>
      <c r="H196" s="76"/>
      <c r="I196" s="76"/>
      <c r="J196" s="76"/>
      <c r="K196" s="76"/>
      <c r="L196" s="76"/>
      <c r="M196" s="90">
        <v>100</v>
      </c>
      <c r="N196" s="96"/>
      <c r="O196" s="96"/>
      <c r="P196" s="90"/>
      <c r="Q196" s="90"/>
      <c r="R196" s="90"/>
      <c r="S196" s="90"/>
      <c r="T196" s="90"/>
      <c r="U196" s="90">
        <v>100</v>
      </c>
      <c r="V196" s="96"/>
      <c r="W196" s="96"/>
      <c r="X196" s="102"/>
      <c r="Y196" s="102"/>
      <c r="Z196" s="102"/>
      <c r="AA196" s="102"/>
      <c r="AB196" s="102"/>
      <c r="AC196" s="102"/>
      <c r="AD196" s="90"/>
      <c r="AE196" s="90"/>
      <c r="AF196" s="90"/>
      <c r="AG196" s="90"/>
      <c r="AH196" s="90"/>
      <c r="AI196" s="90"/>
      <c r="AJ196" s="99"/>
      <c r="AK196" s="99"/>
      <c r="AW196" s="48"/>
      <c r="AX196" s="48"/>
      <c r="AY196" s="48"/>
      <c r="AZ196" s="193"/>
    </row>
    <row r="197" spans="1:52" x14ac:dyDescent="0.25">
      <c r="A197" s="8" t="s">
        <v>1365</v>
      </c>
      <c r="B197" s="8" t="s">
        <v>1870</v>
      </c>
      <c r="C197" s="8" t="s">
        <v>1399</v>
      </c>
      <c r="D197" s="76">
        <v>83.503485179999998</v>
      </c>
      <c r="E197" s="76">
        <v>92.240355159999993</v>
      </c>
      <c r="F197" s="82">
        <f t="shared" ref="F197:F260" si="103">AVERAGE(D197:E197)</f>
        <v>87.871920169999996</v>
      </c>
      <c r="G197" s="86">
        <f t="shared" ref="G197:G260" si="104">STDEV(D197:E197)</f>
        <v>6.1779000092031717</v>
      </c>
      <c r="H197" s="76"/>
      <c r="I197" s="76"/>
      <c r="J197" s="76"/>
      <c r="K197" s="76"/>
      <c r="L197" s="76"/>
      <c r="M197" s="90">
        <v>100</v>
      </c>
      <c r="N197" s="96"/>
      <c r="O197" s="96"/>
      <c r="P197" s="90"/>
      <c r="Q197" s="90"/>
      <c r="R197" s="90"/>
      <c r="S197" s="90"/>
      <c r="T197" s="90"/>
      <c r="U197" s="90">
        <v>100</v>
      </c>
      <c r="V197" s="96"/>
      <c r="W197" s="96"/>
      <c r="X197" s="102"/>
      <c r="Y197" s="102"/>
      <c r="Z197" s="102"/>
      <c r="AA197" s="102"/>
      <c r="AB197" s="102"/>
      <c r="AC197" s="102"/>
      <c r="AD197" s="90"/>
      <c r="AE197" s="90"/>
      <c r="AF197" s="90"/>
      <c r="AG197" s="90"/>
      <c r="AH197" s="90"/>
      <c r="AI197" s="90"/>
      <c r="AJ197" s="99"/>
      <c r="AK197" s="99"/>
      <c r="AW197" s="48"/>
      <c r="AX197" s="48"/>
      <c r="AY197" s="48"/>
      <c r="AZ197" s="193"/>
    </row>
    <row r="198" spans="1:52" x14ac:dyDescent="0.25">
      <c r="A198" s="8" t="s">
        <v>1365</v>
      </c>
      <c r="B198" s="8" t="s">
        <v>1873</v>
      </c>
      <c r="C198" s="8" t="s">
        <v>1400</v>
      </c>
      <c r="D198" s="76">
        <v>-0.87705051199999995</v>
      </c>
      <c r="E198" s="76">
        <v>11.304945910000001</v>
      </c>
      <c r="F198" s="82">
        <f t="shared" si="103"/>
        <v>5.2139476990000002</v>
      </c>
      <c r="G198" s="86">
        <f t="shared" si="104"/>
        <v>8.613972278386461</v>
      </c>
      <c r="H198" s="53">
        <v>140.45220699494189</v>
      </c>
      <c r="I198" s="61">
        <v>146.36634819073973</v>
      </c>
      <c r="J198" s="53">
        <v>154.35562664822103</v>
      </c>
      <c r="K198" s="54">
        <v>144.60248151830882</v>
      </c>
      <c r="L198" s="53">
        <v>117.67757554796596</v>
      </c>
      <c r="M198" s="90">
        <v>100</v>
      </c>
      <c r="N198" s="96">
        <v>73.5</v>
      </c>
      <c r="O198" s="96">
        <v>94.3</v>
      </c>
      <c r="P198" s="57">
        <v>-3.4057545507927194</v>
      </c>
      <c r="Q198" s="61">
        <v>80.554677266362518</v>
      </c>
      <c r="R198" s="53">
        <v>78.657572609422289</v>
      </c>
      <c r="S198" s="54">
        <v>96.707168345453724</v>
      </c>
      <c r="T198" s="53">
        <v>74.592348344550345</v>
      </c>
      <c r="U198" s="90">
        <v>100</v>
      </c>
      <c r="V198" s="96">
        <v>9.9</v>
      </c>
      <c r="W198" s="96">
        <v>94.6</v>
      </c>
      <c r="X198" s="102">
        <f t="shared" ref="X198:X257" si="105">AVERAGE(H198,P198)</f>
        <v>68.523226222074584</v>
      </c>
      <c r="Y198" s="102">
        <f t="shared" ref="Y198:Y257" si="106">AVERAGE(I198,Q198)</f>
        <v>113.46051272855112</v>
      </c>
      <c r="Z198" s="102">
        <f t="shared" ref="Z198:Z257" si="107">AVERAGE(J198,R198)</f>
        <v>116.50659962882166</v>
      </c>
      <c r="AA198" s="102">
        <f t="shared" ref="AA198:AA257" si="108">AVERAGE(K198,S198)</f>
        <v>120.65482493188128</v>
      </c>
      <c r="AB198" s="102">
        <f t="shared" ref="AB198:AB257" si="109">AVERAGE(L198,T198)</f>
        <v>96.134961946258159</v>
      </c>
      <c r="AC198" s="102"/>
      <c r="AD198" s="90">
        <f>STDEV(H198,P198)</f>
        <v>101.72294013666253</v>
      </c>
      <c r="AE198" s="90">
        <f>STDEV(I198,Q198)</f>
        <v>46.535878791844695</v>
      </c>
      <c r="AF198" s="90">
        <f t="shared" ref="AF198" si="110">STDEV(J198,R198)</f>
        <v>53.526607333460305</v>
      </c>
      <c r="AG198" s="90">
        <f t="shared" ref="AG198" si="111">STDEV(K198,S198)</f>
        <v>33.867100731579178</v>
      </c>
      <c r="AH198" s="90">
        <f t="shared" ref="AH198" si="112">STDEV(L198,T198)</f>
        <v>30.465856324498272</v>
      </c>
      <c r="AI198" s="90">
        <f>STDEV(M198,U198)</f>
        <v>0</v>
      </c>
      <c r="AJ198" s="99">
        <f>AVERAGE(AD198:AI198)</f>
        <v>44.353063886340827</v>
      </c>
      <c r="AK198" s="99">
        <f>MEDIAN(AD198:AI198)</f>
        <v>40.20148976171194</v>
      </c>
      <c r="AL198" s="109">
        <v>41.7</v>
      </c>
      <c r="AM198" s="109">
        <v>94.4</v>
      </c>
      <c r="AW198" s="48"/>
      <c r="AX198" s="48"/>
      <c r="AY198" s="48"/>
      <c r="AZ198" s="193"/>
    </row>
    <row r="199" spans="1:52" x14ac:dyDescent="0.25">
      <c r="A199" s="8" t="s">
        <v>1365</v>
      </c>
      <c r="B199" s="8" t="s">
        <v>1876</v>
      </c>
      <c r="C199" s="8" t="s">
        <v>1401</v>
      </c>
      <c r="D199" s="76">
        <v>104.45680489999999</v>
      </c>
      <c r="E199" s="76">
        <v>85.037203779999999</v>
      </c>
      <c r="F199" s="82">
        <f t="shared" si="103"/>
        <v>94.747004339999989</v>
      </c>
      <c r="G199" s="86">
        <f t="shared" si="104"/>
        <v>13.73173163988999</v>
      </c>
      <c r="H199" s="76"/>
      <c r="I199" s="76"/>
      <c r="J199" s="76"/>
      <c r="K199" s="76"/>
      <c r="L199" s="76"/>
      <c r="M199" s="90">
        <v>100</v>
      </c>
      <c r="N199" s="96"/>
      <c r="O199" s="96"/>
      <c r="P199" s="90"/>
      <c r="Q199" s="90"/>
      <c r="R199" s="90"/>
      <c r="S199" s="90"/>
      <c r="T199" s="90"/>
      <c r="U199" s="90">
        <v>100</v>
      </c>
      <c r="V199" s="96"/>
      <c r="W199" s="96"/>
      <c r="X199" s="102"/>
      <c r="Y199" s="102"/>
      <c r="Z199" s="102"/>
      <c r="AA199" s="102"/>
      <c r="AB199" s="102"/>
      <c r="AC199" s="102"/>
      <c r="AD199" s="90"/>
      <c r="AE199" s="90"/>
      <c r="AF199" s="90"/>
      <c r="AG199" s="90"/>
      <c r="AH199" s="90"/>
      <c r="AI199" s="90"/>
      <c r="AJ199" s="99"/>
      <c r="AK199" s="99"/>
      <c r="AW199" s="48"/>
      <c r="AX199" s="48"/>
      <c r="AY199" s="48"/>
      <c r="AZ199" s="193"/>
    </row>
    <row r="200" spans="1:52" x14ac:dyDescent="0.25">
      <c r="A200" s="8" t="s">
        <v>1365</v>
      </c>
      <c r="B200" s="8" t="s">
        <v>1879</v>
      </c>
      <c r="C200" s="8" t="s">
        <v>1402</v>
      </c>
      <c r="D200" s="76">
        <v>93.698514399999993</v>
      </c>
      <c r="E200" s="76">
        <v>101.3443381</v>
      </c>
      <c r="F200" s="82">
        <f t="shared" si="103"/>
        <v>97.52142624999999</v>
      </c>
      <c r="G200" s="86">
        <f t="shared" si="104"/>
        <v>5.4064137860268247</v>
      </c>
      <c r="H200" s="76"/>
      <c r="I200" s="76"/>
      <c r="J200" s="76"/>
      <c r="K200" s="76"/>
      <c r="L200" s="76"/>
      <c r="M200" s="90">
        <v>100</v>
      </c>
      <c r="N200" s="96"/>
      <c r="O200" s="96"/>
      <c r="P200" s="90"/>
      <c r="Q200" s="90"/>
      <c r="R200" s="90"/>
      <c r="S200" s="90"/>
      <c r="T200" s="90"/>
      <c r="U200" s="90">
        <v>100</v>
      </c>
      <c r="V200" s="96"/>
      <c r="W200" s="96"/>
      <c r="X200" s="102"/>
      <c r="Y200" s="102"/>
      <c r="Z200" s="102"/>
      <c r="AA200" s="102"/>
      <c r="AB200" s="102"/>
      <c r="AC200" s="102"/>
      <c r="AD200" s="90"/>
      <c r="AE200" s="90"/>
      <c r="AF200" s="90"/>
      <c r="AG200" s="90"/>
      <c r="AH200" s="90"/>
      <c r="AI200" s="90"/>
      <c r="AJ200" s="99"/>
      <c r="AK200" s="99"/>
      <c r="AW200" s="48"/>
      <c r="AX200" s="48"/>
      <c r="AY200" s="48"/>
      <c r="AZ200" s="193"/>
    </row>
    <row r="201" spans="1:52" x14ac:dyDescent="0.25">
      <c r="A201" s="8" t="s">
        <v>1365</v>
      </c>
      <c r="B201" s="8" t="s">
        <v>1882</v>
      </c>
      <c r="C201" s="8" t="s">
        <v>1403</v>
      </c>
      <c r="D201" s="76">
        <v>-0.42244596200000001</v>
      </c>
      <c r="E201" s="76">
        <v>-0.700306384</v>
      </c>
      <c r="F201" s="82">
        <f t="shared" si="103"/>
        <v>-0.56137617299999998</v>
      </c>
      <c r="G201" s="86">
        <f t="shared" si="104"/>
        <v>0.19647698861955604</v>
      </c>
      <c r="H201" s="53">
        <v>110.36305956996829</v>
      </c>
      <c r="I201" s="53">
        <v>118.89319703912584</v>
      </c>
      <c r="J201" s="53">
        <v>146.73951357067321</v>
      </c>
      <c r="K201" s="53">
        <v>137.15192104335569</v>
      </c>
      <c r="L201" s="53">
        <v>117.13077194219245</v>
      </c>
      <c r="M201" s="90">
        <v>100</v>
      </c>
      <c r="N201" s="96">
        <v>66.5</v>
      </c>
      <c r="O201" s="97">
        <v>93</v>
      </c>
      <c r="P201" s="58">
        <v>94.618087664139082</v>
      </c>
      <c r="Q201" s="59">
        <v>105.60384686517477</v>
      </c>
      <c r="R201" s="58">
        <v>112.59478453856111</v>
      </c>
      <c r="S201" s="60">
        <v>105.93674865914554</v>
      </c>
      <c r="T201" s="58">
        <v>108.04512668762716</v>
      </c>
      <c r="U201" s="90">
        <v>100</v>
      </c>
      <c r="V201" s="96">
        <v>60.8</v>
      </c>
      <c r="W201" s="96">
        <v>91.7</v>
      </c>
      <c r="X201" s="102">
        <f t="shared" si="105"/>
        <v>102.49057361705368</v>
      </c>
      <c r="Y201" s="102">
        <f t="shared" si="106"/>
        <v>112.2485219521503</v>
      </c>
      <c r="Z201" s="102">
        <f t="shared" si="107"/>
        <v>129.66714905461717</v>
      </c>
      <c r="AA201" s="102">
        <f t="shared" si="108"/>
        <v>121.54433485125061</v>
      </c>
      <c r="AB201" s="102">
        <f t="shared" si="109"/>
        <v>112.58794931490981</v>
      </c>
      <c r="AC201" s="102"/>
      <c r="AD201" s="90">
        <f>STDEV(H201,P201)</f>
        <v>11.133376404203508</v>
      </c>
      <c r="AE201" s="90">
        <f>STDEV(I201,Q201)</f>
        <v>9.3969896255634229</v>
      </c>
      <c r="AF201" s="90">
        <f t="shared" ref="AF201" si="113">STDEV(J201,R201)</f>
        <v>24.14396944038344</v>
      </c>
      <c r="AG201" s="90">
        <f t="shared" ref="AG201" si="114">STDEV(K201,S201)</f>
        <v>22.072460068782075</v>
      </c>
      <c r="AH201" s="90">
        <f t="shared" ref="AH201" si="115">STDEV(L201,T201)</f>
        <v>6.4245213709584945</v>
      </c>
      <c r="AI201" s="90">
        <f>STDEV(M201,U201)</f>
        <v>0</v>
      </c>
      <c r="AJ201" s="99">
        <f>AVERAGE(AD201:AI201)</f>
        <v>12.195219484981825</v>
      </c>
      <c r="AK201" s="99">
        <f>MEDIAN(AD201:AI201)</f>
        <v>10.265183014883466</v>
      </c>
      <c r="AL201" s="109">
        <v>63.65</v>
      </c>
      <c r="AM201" s="109">
        <v>92.35</v>
      </c>
      <c r="AW201" s="48"/>
      <c r="AX201" s="48"/>
      <c r="AY201" s="48"/>
      <c r="AZ201" s="193"/>
    </row>
    <row r="202" spans="1:52" x14ac:dyDescent="0.25">
      <c r="A202" s="8" t="s">
        <v>1365</v>
      </c>
      <c r="B202" s="8" t="s">
        <v>1885</v>
      </c>
      <c r="C202" s="8" t="s">
        <v>1404</v>
      </c>
      <c r="D202" s="76">
        <v>74.547630780000006</v>
      </c>
      <c r="E202" s="76">
        <v>62.077158760000003</v>
      </c>
      <c r="F202" s="82">
        <f t="shared" si="103"/>
        <v>68.312394769999997</v>
      </c>
      <c r="G202" s="86">
        <f t="shared" si="104"/>
        <v>8.8179553299391067</v>
      </c>
      <c r="H202" s="76"/>
      <c r="I202" s="76"/>
      <c r="J202" s="76"/>
      <c r="K202" s="76"/>
      <c r="L202" s="76"/>
      <c r="M202" s="90">
        <v>100</v>
      </c>
      <c r="N202" s="96"/>
      <c r="O202" s="96"/>
      <c r="P202" s="90"/>
      <c r="Q202" s="90"/>
      <c r="R202" s="90"/>
      <c r="S202" s="90"/>
      <c r="T202" s="90"/>
      <c r="U202" s="90">
        <v>100</v>
      </c>
      <c r="V202" s="96"/>
      <c r="W202" s="96"/>
      <c r="X202" s="102"/>
      <c r="Y202" s="102"/>
      <c r="Z202" s="102"/>
      <c r="AA202" s="102"/>
      <c r="AB202" s="102"/>
      <c r="AC202" s="102"/>
      <c r="AD202" s="90" t="e">
        <f>STDEV(H202,P202)</f>
        <v>#DIV/0!</v>
      </c>
      <c r="AE202" s="90" t="e">
        <f>STDEV(I202,Q202)</f>
        <v>#DIV/0!</v>
      </c>
      <c r="AF202" s="90" t="e">
        <f t="shared" ref="AF202" si="116">STDEV(J202,R202)</f>
        <v>#DIV/0!</v>
      </c>
      <c r="AG202" s="90" t="e">
        <f t="shared" ref="AG202" si="117">STDEV(K202,S202)</f>
        <v>#DIV/0!</v>
      </c>
      <c r="AH202" s="90" t="e">
        <f t="shared" ref="AH202" si="118">STDEV(L202,T202)</f>
        <v>#DIV/0!</v>
      </c>
      <c r="AI202" s="90">
        <f>STDEV(M202,U202)</f>
        <v>0</v>
      </c>
      <c r="AJ202" s="99" t="e">
        <f>AVERAGE(AD202:AI202)</f>
        <v>#DIV/0!</v>
      </c>
      <c r="AK202" s="99" t="e">
        <f>MEDIAN(AD202:AI202)</f>
        <v>#DIV/0!</v>
      </c>
      <c r="AW202" s="48"/>
      <c r="AX202" s="48"/>
      <c r="AY202" s="48"/>
      <c r="AZ202" s="193"/>
    </row>
    <row r="203" spans="1:52" x14ac:dyDescent="0.25">
      <c r="A203" s="8" t="s">
        <v>1365</v>
      </c>
      <c r="B203" s="8" t="s">
        <v>1888</v>
      </c>
      <c r="C203" s="8" t="s">
        <v>1405</v>
      </c>
      <c r="D203" s="76">
        <v>72.745194679999997</v>
      </c>
      <c r="E203" s="76">
        <v>60.526480339999999</v>
      </c>
      <c r="F203" s="82">
        <f t="shared" si="103"/>
        <v>66.635837510000002</v>
      </c>
      <c r="G203" s="86">
        <f t="shared" si="104"/>
        <v>8.6399357671953094</v>
      </c>
      <c r="H203" s="76"/>
      <c r="I203" s="76"/>
      <c r="J203" s="76"/>
      <c r="K203" s="76"/>
      <c r="L203" s="76"/>
      <c r="M203" s="90">
        <v>100</v>
      </c>
      <c r="N203" s="96"/>
      <c r="O203" s="96"/>
      <c r="P203" s="90"/>
      <c r="Q203" s="90"/>
      <c r="R203" s="90"/>
      <c r="S203" s="90"/>
      <c r="T203" s="90"/>
      <c r="U203" s="90">
        <v>100</v>
      </c>
      <c r="V203" s="96"/>
      <c r="W203" s="96"/>
      <c r="X203" s="102"/>
      <c r="Y203" s="102"/>
      <c r="Z203" s="102"/>
      <c r="AA203" s="102"/>
      <c r="AB203" s="102"/>
      <c r="AC203" s="102"/>
      <c r="AD203" s="90"/>
      <c r="AE203" s="90"/>
      <c r="AF203" s="90"/>
      <c r="AG203" s="90"/>
      <c r="AH203" s="90"/>
      <c r="AI203" s="90"/>
      <c r="AJ203" s="99"/>
      <c r="AK203" s="99"/>
      <c r="AW203" s="48"/>
      <c r="AX203" s="48"/>
      <c r="AY203" s="48"/>
      <c r="AZ203" s="193"/>
    </row>
    <row r="204" spans="1:52" x14ac:dyDescent="0.25">
      <c r="A204" s="8" t="s">
        <v>1365</v>
      </c>
      <c r="B204" s="8" t="s">
        <v>1891</v>
      </c>
      <c r="C204" s="8" t="s">
        <v>1406</v>
      </c>
      <c r="D204" s="76">
        <v>96.965429839999999</v>
      </c>
      <c r="E204" s="76">
        <v>89.889326580000002</v>
      </c>
      <c r="F204" s="82">
        <f t="shared" si="103"/>
        <v>93.427378210000001</v>
      </c>
      <c r="G204" s="86">
        <f t="shared" si="104"/>
        <v>5.003560599522233</v>
      </c>
      <c r="H204" s="76"/>
      <c r="I204" s="76"/>
      <c r="J204" s="76"/>
      <c r="K204" s="76"/>
      <c r="L204" s="76"/>
      <c r="M204" s="90">
        <v>100</v>
      </c>
      <c r="N204" s="96"/>
      <c r="O204" s="96"/>
      <c r="P204" s="90"/>
      <c r="Q204" s="90"/>
      <c r="R204" s="90"/>
      <c r="S204" s="90"/>
      <c r="T204" s="90"/>
      <c r="U204" s="90">
        <v>100</v>
      </c>
      <c r="V204" s="96"/>
      <c r="W204" s="96"/>
      <c r="X204" s="102"/>
      <c r="Y204" s="102"/>
      <c r="Z204" s="102"/>
      <c r="AA204" s="102"/>
      <c r="AB204" s="102"/>
      <c r="AC204" s="102"/>
      <c r="AD204" s="90"/>
      <c r="AE204" s="90"/>
      <c r="AF204" s="90"/>
      <c r="AG204" s="90"/>
      <c r="AH204" s="90"/>
      <c r="AI204" s="90"/>
      <c r="AJ204" s="99"/>
      <c r="AK204" s="99"/>
      <c r="AW204" s="48"/>
      <c r="AX204" s="48"/>
      <c r="AY204" s="48"/>
      <c r="AZ204" s="193"/>
    </row>
    <row r="205" spans="1:52" x14ac:dyDescent="0.25">
      <c r="A205" s="8" t="s">
        <v>1365</v>
      </c>
      <c r="B205" s="8" t="s">
        <v>1894</v>
      </c>
      <c r="C205" s="8" t="s">
        <v>1407</v>
      </c>
      <c r="D205" s="76">
        <v>86.545096110000003</v>
      </c>
      <c r="E205" s="76">
        <v>86.687925969999995</v>
      </c>
      <c r="F205" s="82">
        <f t="shared" si="103"/>
        <v>86.616511040000006</v>
      </c>
      <c r="G205" s="86">
        <f t="shared" si="104"/>
        <v>0.10099596256191955</v>
      </c>
      <c r="H205" s="76"/>
      <c r="I205" s="76"/>
      <c r="J205" s="76"/>
      <c r="K205" s="76"/>
      <c r="L205" s="76"/>
      <c r="M205" s="90">
        <v>100</v>
      </c>
      <c r="N205" s="96"/>
      <c r="O205" s="96"/>
      <c r="P205" s="90"/>
      <c r="Q205" s="90"/>
      <c r="R205" s="90"/>
      <c r="S205" s="90"/>
      <c r="T205" s="90"/>
      <c r="U205" s="90">
        <v>100</v>
      </c>
      <c r="V205" s="96"/>
      <c r="W205" s="96"/>
      <c r="X205" s="102"/>
      <c r="Y205" s="102"/>
      <c r="Z205" s="102"/>
      <c r="AA205" s="102"/>
      <c r="AB205" s="102"/>
      <c r="AC205" s="102"/>
      <c r="AD205" s="90"/>
      <c r="AE205" s="90"/>
      <c r="AF205" s="90"/>
      <c r="AG205" s="90"/>
      <c r="AH205" s="90"/>
      <c r="AI205" s="90"/>
      <c r="AJ205" s="99"/>
      <c r="AK205" s="99"/>
      <c r="AW205" s="48"/>
      <c r="AX205" s="48"/>
      <c r="AY205" s="48"/>
      <c r="AZ205" s="193"/>
    </row>
    <row r="206" spans="1:52" x14ac:dyDescent="0.25">
      <c r="A206" s="8" t="s">
        <v>1365</v>
      </c>
      <c r="B206" s="8" t="s">
        <v>1897</v>
      </c>
      <c r="C206" s="8" t="s">
        <v>1408</v>
      </c>
      <c r="D206" s="76">
        <v>99.105822709999998</v>
      </c>
      <c r="E206" s="76">
        <v>86.988057280000007</v>
      </c>
      <c r="F206" s="82">
        <f t="shared" si="103"/>
        <v>93.046939995000002</v>
      </c>
      <c r="G206" s="86">
        <f t="shared" si="104"/>
        <v>8.5685541083809138</v>
      </c>
      <c r="H206" s="76"/>
      <c r="I206" s="76"/>
      <c r="J206" s="76"/>
      <c r="K206" s="76"/>
      <c r="L206" s="76"/>
      <c r="M206" s="90">
        <v>100</v>
      </c>
      <c r="N206" s="96"/>
      <c r="O206" s="96"/>
      <c r="P206" s="90"/>
      <c r="Q206" s="90"/>
      <c r="R206" s="90"/>
      <c r="S206" s="90"/>
      <c r="T206" s="90"/>
      <c r="U206" s="90">
        <v>100</v>
      </c>
      <c r="V206" s="96"/>
      <c r="W206" s="96"/>
      <c r="X206" s="102"/>
      <c r="Y206" s="102"/>
      <c r="Z206" s="102"/>
      <c r="AA206" s="102"/>
      <c r="AB206" s="102"/>
      <c r="AC206" s="102"/>
      <c r="AD206" s="90"/>
      <c r="AE206" s="90"/>
      <c r="AF206" s="90"/>
      <c r="AG206" s="90"/>
      <c r="AH206" s="90"/>
      <c r="AI206" s="90"/>
      <c r="AJ206" s="99"/>
      <c r="AK206" s="99"/>
      <c r="AW206" s="48"/>
      <c r="AX206" s="48"/>
      <c r="AY206" s="48"/>
      <c r="AZ206" s="193"/>
    </row>
    <row r="207" spans="1:52" x14ac:dyDescent="0.25">
      <c r="A207" s="8" t="s">
        <v>1365</v>
      </c>
      <c r="B207" s="8" t="s">
        <v>1900</v>
      </c>
      <c r="C207" s="8" t="s">
        <v>1409</v>
      </c>
      <c r="D207" s="76">
        <v>7.5686621000000001</v>
      </c>
      <c r="E207" s="76">
        <v>0.600262615</v>
      </c>
      <c r="F207" s="82">
        <f t="shared" si="103"/>
        <v>4.0844623574999996</v>
      </c>
      <c r="G207" s="86">
        <f t="shared" si="104"/>
        <v>4.9274025298603465</v>
      </c>
      <c r="H207" s="53">
        <v>142.15720831864641</v>
      </c>
      <c r="I207" s="53">
        <v>106.90870637997885</v>
      </c>
      <c r="J207" s="53">
        <v>105.85125132181884</v>
      </c>
      <c r="K207" s="53">
        <v>117.27176594994712</v>
      </c>
      <c r="L207" s="53">
        <v>101.12795206203738</v>
      </c>
      <c r="M207" s="90">
        <v>100</v>
      </c>
      <c r="N207" s="96">
        <v>77.400000000000006</v>
      </c>
      <c r="O207" s="96">
        <v>98.7</v>
      </c>
      <c r="P207" s="53">
        <v>95.894211207693701</v>
      </c>
      <c r="Q207" s="53">
        <v>108.04512668762716</v>
      </c>
      <c r="R207" s="53">
        <v>89.069724431292769</v>
      </c>
      <c r="S207" s="53">
        <v>111.92898095061956</v>
      </c>
      <c r="T207" s="53">
        <v>128.07471795820231</v>
      </c>
      <c r="U207" s="90">
        <v>100</v>
      </c>
      <c r="V207" s="96">
        <v>61.7</v>
      </c>
      <c r="W207" s="96">
        <v>92.7</v>
      </c>
      <c r="X207" s="102">
        <f t="shared" si="105"/>
        <v>119.02570976317006</v>
      </c>
      <c r="Y207" s="102">
        <f t="shared" si="106"/>
        <v>107.47691653380301</v>
      </c>
      <c r="Z207" s="102">
        <f t="shared" si="107"/>
        <v>97.460487876555803</v>
      </c>
      <c r="AA207" s="102">
        <f t="shared" si="108"/>
        <v>114.60037345028334</v>
      </c>
      <c r="AB207" s="102">
        <f t="shared" si="109"/>
        <v>114.60133501011984</v>
      </c>
      <c r="AC207" s="102"/>
      <c r="AD207" s="90">
        <f>STDEV(H207,P207)</f>
        <v>32.712878975168302</v>
      </c>
      <c r="AE207" s="90">
        <f>STDEV(I207,Q207)</f>
        <v>0.80357050581622114</v>
      </c>
      <c r="AF207" s="90">
        <f t="shared" ref="AF207" si="119">STDEV(J207,R207)</f>
        <v>11.86633146295538</v>
      </c>
      <c r="AG207" s="90">
        <f t="shared" ref="AG207" si="120">STDEV(K207,S207)</f>
        <v>3.7779195034462836</v>
      </c>
      <c r="AH207" s="90">
        <f t="shared" ref="AH207" si="121">STDEV(L207,T207)</f>
        <v>19.054240896224801</v>
      </c>
      <c r="AI207" s="90">
        <f>STDEV(M207,U207)</f>
        <v>0</v>
      </c>
      <c r="AJ207" s="99">
        <f>AVERAGE(AD207:AI207)</f>
        <v>11.369156890601831</v>
      </c>
      <c r="AK207" s="99">
        <f>MEDIAN(AD207:AI207)</f>
        <v>7.8221254832008311</v>
      </c>
      <c r="AL207" s="109">
        <v>69.55</v>
      </c>
      <c r="AM207" s="109">
        <v>95.7</v>
      </c>
      <c r="AW207" s="48"/>
      <c r="AX207" s="48"/>
      <c r="AY207" s="48"/>
      <c r="AZ207" s="193"/>
    </row>
    <row r="208" spans="1:52" x14ac:dyDescent="0.25">
      <c r="A208" s="8" t="s">
        <v>1365</v>
      </c>
      <c r="B208" s="8" t="s">
        <v>1903</v>
      </c>
      <c r="C208" s="8" t="s">
        <v>1410</v>
      </c>
      <c r="D208" s="76">
        <v>51.791874960000001</v>
      </c>
      <c r="E208" s="76">
        <v>76.033264549999998</v>
      </c>
      <c r="F208" s="82">
        <f t="shared" si="103"/>
        <v>63.912569755</v>
      </c>
      <c r="G208" s="86">
        <f t="shared" si="104"/>
        <v>17.14125096447399</v>
      </c>
      <c r="H208" s="76"/>
      <c r="I208" s="76"/>
      <c r="J208" s="76"/>
      <c r="K208" s="76"/>
      <c r="L208" s="76"/>
      <c r="M208" s="90">
        <v>100</v>
      </c>
      <c r="N208" s="96"/>
      <c r="O208" s="96"/>
      <c r="P208" s="90"/>
      <c r="Q208" s="90"/>
      <c r="R208" s="90"/>
      <c r="S208" s="90"/>
      <c r="T208" s="90"/>
      <c r="U208" s="90">
        <v>100</v>
      </c>
      <c r="V208" s="96"/>
      <c r="W208" s="96"/>
      <c r="X208" s="102"/>
      <c r="Y208" s="102"/>
      <c r="Z208" s="102"/>
      <c r="AA208" s="102"/>
      <c r="AB208" s="102"/>
      <c r="AC208" s="102"/>
      <c r="AD208" s="90"/>
      <c r="AE208" s="90"/>
      <c r="AF208" s="90"/>
      <c r="AG208" s="90"/>
      <c r="AH208" s="90"/>
      <c r="AI208" s="90"/>
      <c r="AJ208" s="99"/>
      <c r="AK208" s="99"/>
      <c r="AW208" s="48"/>
      <c r="AX208" s="48"/>
      <c r="AY208" s="48"/>
      <c r="AZ208" s="193"/>
    </row>
    <row r="209" spans="1:52" x14ac:dyDescent="0.25">
      <c r="A209" s="8" t="s">
        <v>1365</v>
      </c>
      <c r="B209" s="8" t="s">
        <v>1906</v>
      </c>
      <c r="C209" s="8" t="s">
        <v>1411</v>
      </c>
      <c r="D209" s="76">
        <v>95.388298250000005</v>
      </c>
      <c r="E209" s="76">
        <v>79.734884010000002</v>
      </c>
      <c r="F209" s="82">
        <f t="shared" si="103"/>
        <v>87.561591130000011</v>
      </c>
      <c r="G209" s="86">
        <f t="shared" si="104"/>
        <v>11.06863535782607</v>
      </c>
      <c r="H209" s="76"/>
      <c r="I209" s="76"/>
      <c r="J209" s="76"/>
      <c r="K209" s="76"/>
      <c r="L209" s="76"/>
      <c r="M209" s="90">
        <v>100</v>
      </c>
      <c r="N209" s="96"/>
      <c r="O209" s="96"/>
      <c r="P209" s="90"/>
      <c r="Q209" s="90"/>
      <c r="R209" s="90"/>
      <c r="S209" s="90"/>
      <c r="T209" s="90"/>
      <c r="U209" s="90">
        <v>100</v>
      </c>
      <c r="V209" s="96"/>
      <c r="W209" s="96"/>
      <c r="X209" s="102"/>
      <c r="Y209" s="102"/>
      <c r="Z209" s="102"/>
      <c r="AA209" s="102"/>
      <c r="AB209" s="102"/>
      <c r="AC209" s="102"/>
      <c r="AD209" s="90"/>
      <c r="AE209" s="90"/>
      <c r="AF209" s="90"/>
      <c r="AG209" s="90"/>
      <c r="AH209" s="90"/>
      <c r="AI209" s="90"/>
      <c r="AJ209" s="99"/>
      <c r="AK209" s="99"/>
      <c r="AW209" s="48"/>
      <c r="AX209" s="48"/>
      <c r="AY209" s="48"/>
      <c r="AZ209" s="193"/>
    </row>
    <row r="210" spans="1:52" x14ac:dyDescent="0.25">
      <c r="A210" s="8" t="s">
        <v>1365</v>
      </c>
      <c r="B210" s="8" t="s">
        <v>1908</v>
      </c>
      <c r="C210" s="8" t="s">
        <v>1412</v>
      </c>
      <c r="D210" s="76">
        <v>72.576216290000005</v>
      </c>
      <c r="E210" s="76">
        <v>69.230288250000001</v>
      </c>
      <c r="F210" s="82">
        <f t="shared" si="103"/>
        <v>70.903252269999996</v>
      </c>
      <c r="G210" s="86">
        <f t="shared" si="104"/>
        <v>2.3659284064462169</v>
      </c>
      <c r="H210" s="76"/>
      <c r="I210" s="76"/>
      <c r="J210" s="76"/>
      <c r="K210" s="76"/>
      <c r="L210" s="76"/>
      <c r="M210" s="90">
        <v>100</v>
      </c>
      <c r="N210" s="96"/>
      <c r="O210" s="96"/>
      <c r="P210" s="90"/>
      <c r="Q210" s="90"/>
      <c r="R210" s="90"/>
      <c r="S210" s="90"/>
      <c r="T210" s="90"/>
      <c r="U210" s="90">
        <v>100</v>
      </c>
      <c r="V210" s="96"/>
      <c r="W210" s="96"/>
      <c r="X210" s="102"/>
      <c r="Y210" s="102"/>
      <c r="Z210" s="102"/>
      <c r="AA210" s="102"/>
      <c r="AB210" s="102"/>
      <c r="AC210" s="102"/>
      <c r="AD210" s="90"/>
      <c r="AE210" s="90"/>
      <c r="AF210" s="90"/>
      <c r="AG210" s="90"/>
      <c r="AH210" s="90"/>
      <c r="AI210" s="90"/>
      <c r="AJ210" s="99"/>
      <c r="AK210" s="99"/>
      <c r="AW210" s="48"/>
      <c r="AX210" s="48"/>
      <c r="AY210" s="48"/>
      <c r="AZ210" s="193"/>
    </row>
    <row r="211" spans="1:52" x14ac:dyDescent="0.25">
      <c r="A211" s="8" t="s">
        <v>1365</v>
      </c>
      <c r="B211" s="8" t="s">
        <v>1911</v>
      </c>
      <c r="C211" s="8" t="s">
        <v>1413</v>
      </c>
      <c r="D211" s="76">
        <v>-0.47877208999999998</v>
      </c>
      <c r="E211" s="76">
        <v>0.350153192</v>
      </c>
      <c r="F211" s="82">
        <f t="shared" si="103"/>
        <v>-6.4309448999999991E-2</v>
      </c>
      <c r="G211" s="86">
        <f t="shared" si="104"/>
        <v>0.58613868799917124</v>
      </c>
      <c r="H211" s="53">
        <v>91.258371519210428</v>
      </c>
      <c r="I211" s="53">
        <v>104.51180824814945</v>
      </c>
      <c r="J211" s="53">
        <v>125.09693338033132</v>
      </c>
      <c r="K211" s="53">
        <v>115.86182587240042</v>
      </c>
      <c r="L211" s="53">
        <v>131.01868170602748</v>
      </c>
      <c r="M211" s="90">
        <v>100</v>
      </c>
      <c r="N211" s="96">
        <v>59.2</v>
      </c>
      <c r="O211" s="96">
        <v>91.5</v>
      </c>
      <c r="P211" s="53">
        <v>55.835028666543387</v>
      </c>
      <c r="Q211" s="53">
        <v>99.389680044386893</v>
      </c>
      <c r="R211" s="53">
        <v>88.681339004993518</v>
      </c>
      <c r="S211" s="53">
        <v>113.81542444978732</v>
      </c>
      <c r="T211" s="53">
        <v>103.1625670427224</v>
      </c>
      <c r="U211" s="90">
        <v>100</v>
      </c>
      <c r="V211" s="96">
        <v>31.1</v>
      </c>
      <c r="W211" s="96">
        <v>86.5</v>
      </c>
      <c r="X211" s="102">
        <f t="shared" si="105"/>
        <v>73.546700092876904</v>
      </c>
      <c r="Y211" s="102">
        <f t="shared" si="106"/>
        <v>101.95074414626816</v>
      </c>
      <c r="Z211" s="102">
        <f t="shared" si="107"/>
        <v>106.88913619266242</v>
      </c>
      <c r="AA211" s="102">
        <f t="shared" si="108"/>
        <v>114.83862516109386</v>
      </c>
      <c r="AB211" s="102">
        <f t="shared" si="109"/>
        <v>117.09062437437494</v>
      </c>
      <c r="AC211" s="102"/>
      <c r="AD211" s="90">
        <f>STDEV(H211,P211)</f>
        <v>25.048085943416897</v>
      </c>
      <c r="AE211" s="90">
        <f>STDEV(I211,Q211)</f>
        <v>3.621891586987374</v>
      </c>
      <c r="AF211" s="90">
        <f t="shared" ref="AF211" si="122">STDEV(J211,R211)</f>
        <v>25.749713723740015</v>
      </c>
      <c r="AG211" s="90">
        <f t="shared" ref="AG211" si="123">STDEV(K211,S211)</f>
        <v>1.4470243229595217</v>
      </c>
      <c r="AH211" s="90">
        <f t="shared" ref="AH211" si="124">STDEV(L211,T211)</f>
        <v>19.697247575933083</v>
      </c>
      <c r="AI211" s="90">
        <f>STDEV(M211,U211)</f>
        <v>0</v>
      </c>
      <c r="AJ211" s="99">
        <f>AVERAGE(AD211:AI211)</f>
        <v>12.593993858839482</v>
      </c>
      <c r="AK211" s="99">
        <f>MEDIAN(AD211:AI211)</f>
        <v>11.659569581460229</v>
      </c>
      <c r="AL211" s="109">
        <v>45.15</v>
      </c>
      <c r="AM211" s="109">
        <v>89</v>
      </c>
      <c r="AW211" s="48"/>
      <c r="AX211" s="48"/>
      <c r="AY211" s="48"/>
      <c r="AZ211" s="193"/>
    </row>
    <row r="212" spans="1:52" x14ac:dyDescent="0.25">
      <c r="A212" s="8" t="s">
        <v>1365</v>
      </c>
      <c r="B212" s="8" t="s">
        <v>1914</v>
      </c>
      <c r="C212" s="8" t="s">
        <v>1414</v>
      </c>
      <c r="D212" s="76">
        <v>78.039850740000006</v>
      </c>
      <c r="E212" s="76">
        <v>114.4500719</v>
      </c>
      <c r="F212" s="82">
        <f t="shared" si="103"/>
        <v>96.244961320000002</v>
      </c>
      <c r="G212" s="86">
        <f t="shared" si="104"/>
        <v>25.745914286737925</v>
      </c>
      <c r="H212" s="76"/>
      <c r="I212" s="76"/>
      <c r="J212" s="76"/>
      <c r="K212" s="76"/>
      <c r="L212" s="76"/>
      <c r="M212" s="90">
        <v>100</v>
      </c>
      <c r="N212" s="96"/>
      <c r="O212" s="96"/>
      <c r="P212" s="90"/>
      <c r="Q212" s="90"/>
      <c r="R212" s="90"/>
      <c r="S212" s="90"/>
      <c r="T212" s="90"/>
      <c r="U212" s="90">
        <v>100</v>
      </c>
      <c r="V212" s="96"/>
      <c r="W212" s="96"/>
      <c r="X212" s="102"/>
      <c r="Y212" s="102"/>
      <c r="Z212" s="102"/>
      <c r="AA212" s="102"/>
      <c r="AB212" s="102"/>
      <c r="AC212" s="102"/>
      <c r="AD212" s="90"/>
      <c r="AE212" s="90"/>
      <c r="AF212" s="90"/>
      <c r="AG212" s="90"/>
      <c r="AH212" s="90"/>
      <c r="AI212" s="90"/>
      <c r="AJ212" s="99"/>
      <c r="AK212" s="99"/>
      <c r="AW212" s="48"/>
      <c r="AX212" s="48"/>
      <c r="AY212" s="48"/>
      <c r="AZ212" s="193"/>
    </row>
    <row r="213" spans="1:52" x14ac:dyDescent="0.25">
      <c r="A213" s="8" t="s">
        <v>1365</v>
      </c>
      <c r="B213" s="8" t="s">
        <v>1917</v>
      </c>
      <c r="C213" s="8" t="s">
        <v>1415</v>
      </c>
      <c r="D213" s="76">
        <v>103.04865169999999</v>
      </c>
      <c r="E213" s="76">
        <v>91.640092539999998</v>
      </c>
      <c r="F213" s="82">
        <f t="shared" si="103"/>
        <v>97.344372120000003</v>
      </c>
      <c r="G213" s="86">
        <f t="shared" si="104"/>
        <v>8.0670695456038999</v>
      </c>
      <c r="H213" s="76"/>
      <c r="I213" s="76"/>
      <c r="J213" s="76"/>
      <c r="K213" s="76"/>
      <c r="L213" s="76"/>
      <c r="M213" s="90">
        <v>100</v>
      </c>
      <c r="N213" s="96"/>
      <c r="O213" s="96"/>
      <c r="P213" s="90"/>
      <c r="Q213" s="90"/>
      <c r="R213" s="90"/>
      <c r="S213" s="90"/>
      <c r="T213" s="90"/>
      <c r="U213" s="90">
        <v>100</v>
      </c>
      <c r="V213" s="96"/>
      <c r="W213" s="96"/>
      <c r="X213" s="102"/>
      <c r="Y213" s="102"/>
      <c r="Z213" s="102"/>
      <c r="AA213" s="102"/>
      <c r="AB213" s="102"/>
      <c r="AC213" s="102"/>
      <c r="AD213" s="90"/>
      <c r="AE213" s="90"/>
      <c r="AF213" s="90"/>
      <c r="AG213" s="90"/>
      <c r="AH213" s="90"/>
      <c r="AI213" s="90"/>
      <c r="AJ213" s="99"/>
      <c r="AK213" s="99"/>
      <c r="AW213" s="48"/>
      <c r="AX213" s="48"/>
      <c r="AY213" s="48"/>
      <c r="AZ213" s="193"/>
    </row>
    <row r="214" spans="1:52" x14ac:dyDescent="0.25">
      <c r="A214" s="8" t="s">
        <v>1365</v>
      </c>
      <c r="B214" s="8" t="s">
        <v>1920</v>
      </c>
      <c r="C214" s="8" t="s">
        <v>1416</v>
      </c>
      <c r="D214" s="76">
        <v>90.206294439999994</v>
      </c>
      <c r="E214" s="76">
        <v>91.940223849999995</v>
      </c>
      <c r="F214" s="82">
        <f t="shared" si="103"/>
        <v>91.073259144999994</v>
      </c>
      <c r="G214" s="86">
        <f t="shared" si="104"/>
        <v>1.2260732439097908</v>
      </c>
      <c r="H214" s="76"/>
      <c r="I214" s="76"/>
      <c r="J214" s="76"/>
      <c r="K214" s="76"/>
      <c r="L214" s="76"/>
      <c r="M214" s="90">
        <v>100</v>
      </c>
      <c r="N214" s="96"/>
      <c r="O214" s="96"/>
      <c r="P214" s="90"/>
      <c r="Q214" s="90"/>
      <c r="R214" s="90"/>
      <c r="S214" s="90"/>
      <c r="T214" s="90"/>
      <c r="U214" s="90">
        <v>100</v>
      </c>
      <c r="V214" s="96"/>
      <c r="W214" s="96"/>
      <c r="X214" s="102"/>
      <c r="Y214" s="102"/>
      <c r="Z214" s="102"/>
      <c r="AA214" s="102"/>
      <c r="AB214" s="102"/>
      <c r="AC214" s="102"/>
      <c r="AD214" s="90"/>
      <c r="AE214" s="90"/>
      <c r="AF214" s="90"/>
      <c r="AG214" s="90"/>
      <c r="AH214" s="90"/>
      <c r="AI214" s="90"/>
      <c r="AJ214" s="99"/>
      <c r="AK214" s="99"/>
      <c r="AW214" s="48"/>
      <c r="AX214" s="48"/>
      <c r="AY214" s="48"/>
      <c r="AZ214" s="193"/>
    </row>
    <row r="215" spans="1:52" x14ac:dyDescent="0.25">
      <c r="A215" s="8" t="s">
        <v>1365</v>
      </c>
      <c r="B215" s="8" t="s">
        <v>1922</v>
      </c>
      <c r="C215" s="8" t="s">
        <v>1417</v>
      </c>
      <c r="D215" s="76">
        <v>110.65267900000001</v>
      </c>
      <c r="E215" s="76">
        <v>83.236415930000007</v>
      </c>
      <c r="F215" s="82">
        <f t="shared" si="103"/>
        <v>96.944547464999999</v>
      </c>
      <c r="G215" s="86">
        <f t="shared" si="104"/>
        <v>19.386225531591446</v>
      </c>
      <c r="H215" s="76"/>
      <c r="I215" s="76"/>
      <c r="J215" s="76"/>
      <c r="K215" s="76"/>
      <c r="L215" s="76"/>
      <c r="M215" s="90">
        <v>100</v>
      </c>
      <c r="N215" s="96"/>
      <c r="O215" s="96"/>
      <c r="P215" s="90"/>
      <c r="Q215" s="90"/>
      <c r="R215" s="90"/>
      <c r="S215" s="90"/>
      <c r="T215" s="90"/>
      <c r="U215" s="90">
        <v>100</v>
      </c>
      <c r="V215" s="96"/>
      <c r="W215" s="96"/>
      <c r="X215" s="102"/>
      <c r="Y215" s="102"/>
      <c r="Z215" s="102"/>
      <c r="AA215" s="102"/>
      <c r="AB215" s="102"/>
      <c r="AC215" s="102"/>
      <c r="AD215" s="90"/>
      <c r="AE215" s="90"/>
      <c r="AF215" s="90"/>
      <c r="AG215" s="90"/>
      <c r="AH215" s="90"/>
      <c r="AI215" s="90"/>
      <c r="AJ215" s="99"/>
      <c r="AK215" s="99"/>
      <c r="AW215" s="48"/>
      <c r="AX215" s="48"/>
      <c r="AY215" s="48"/>
      <c r="AZ215" s="193"/>
    </row>
    <row r="216" spans="1:52" x14ac:dyDescent="0.25">
      <c r="A216" s="8" t="s">
        <v>1365</v>
      </c>
      <c r="B216" s="8" t="s">
        <v>1925</v>
      </c>
      <c r="C216" s="8" t="s">
        <v>1418</v>
      </c>
      <c r="D216" s="76">
        <v>1.8869252969999999</v>
      </c>
      <c r="E216" s="76">
        <v>1.300568999</v>
      </c>
      <c r="F216" s="82">
        <f t="shared" si="103"/>
        <v>1.5937471479999998</v>
      </c>
      <c r="G216" s="86">
        <f t="shared" si="104"/>
        <v>0.41461651450724174</v>
      </c>
      <c r="H216" s="57">
        <v>2.6436376454000707</v>
      </c>
      <c r="I216" s="53">
        <v>105.78075431794147</v>
      </c>
      <c r="J216" s="53">
        <v>100.28198801550934</v>
      </c>
      <c r="K216" s="53">
        <v>117.97673598872048</v>
      </c>
      <c r="L216" s="53">
        <v>99.295029961226646</v>
      </c>
      <c r="M216" s="90">
        <v>100</v>
      </c>
      <c r="N216" s="96">
        <v>11.7</v>
      </c>
      <c r="O216" s="96">
        <v>20.399999999999999</v>
      </c>
      <c r="P216" s="57">
        <v>1.0171999260218254</v>
      </c>
      <c r="Q216" s="53">
        <v>110.76382467172184</v>
      </c>
      <c r="R216" s="53">
        <v>102.44127982245237</v>
      </c>
      <c r="S216" s="53">
        <v>93.120029591270566</v>
      </c>
      <c r="T216" s="53">
        <v>108.93286480488256</v>
      </c>
      <c r="U216" s="90">
        <v>100</v>
      </c>
      <c r="V216" s="96">
        <v>11.9</v>
      </c>
      <c r="W216" s="96">
        <v>19.899999999999999</v>
      </c>
      <c r="X216" s="102">
        <f t="shared" si="105"/>
        <v>1.8304187857109482</v>
      </c>
      <c r="Y216" s="102">
        <f t="shared" si="106"/>
        <v>108.27228949483165</v>
      </c>
      <c r="Z216" s="102">
        <f t="shared" si="107"/>
        <v>101.36163391898086</v>
      </c>
      <c r="AA216" s="102">
        <f t="shared" si="108"/>
        <v>105.54838278999551</v>
      </c>
      <c r="AB216" s="102">
        <f t="shared" si="109"/>
        <v>104.11394738305461</v>
      </c>
      <c r="AC216" s="102"/>
      <c r="AD216" s="90">
        <f>STDEV(H216,P216)</f>
        <v>1.1500651405499402</v>
      </c>
      <c r="AE216" s="90">
        <f>STDEV(I216,Q216)</f>
        <v>3.5235628382877429</v>
      </c>
      <c r="AF216" s="90">
        <f t="shared" ref="AF216" si="125">STDEV(J216,R216)</f>
        <v>1.5268498792499707</v>
      </c>
      <c r="AG216" s="90">
        <f t="shared" ref="AG216" si="126">STDEV(K216,S216)</f>
        <v>17.576345651600029</v>
      </c>
      <c r="AH216" s="90">
        <f t="shared" ref="AH216" si="127">STDEV(L216,T216)</f>
        <v>6.814978373905082</v>
      </c>
      <c r="AI216" s="90">
        <f>STDEV(M216,U216)</f>
        <v>0</v>
      </c>
      <c r="AJ216" s="99">
        <f>AVERAGE(AD216:AI216)</f>
        <v>5.0986336472654603</v>
      </c>
      <c r="AK216" s="99">
        <f>MEDIAN(AD216:AI216)</f>
        <v>2.5252063587688567</v>
      </c>
      <c r="AL216" s="109">
        <v>11.8</v>
      </c>
      <c r="AM216" s="109">
        <v>20.149999999999999</v>
      </c>
      <c r="AW216" s="48"/>
      <c r="AX216" s="48"/>
      <c r="AY216" s="48"/>
      <c r="AZ216" s="193"/>
    </row>
    <row r="217" spans="1:52" x14ac:dyDescent="0.25">
      <c r="A217" s="8" t="s">
        <v>1365</v>
      </c>
      <c r="B217" s="8" t="s">
        <v>1928</v>
      </c>
      <c r="C217" s="8" t="s">
        <v>1419</v>
      </c>
      <c r="D217" s="76">
        <v>84.179398719999995</v>
      </c>
      <c r="E217" s="76">
        <v>79.884949669999997</v>
      </c>
      <c r="F217" s="82">
        <f t="shared" si="103"/>
        <v>82.032174194999996</v>
      </c>
      <c r="G217" s="86">
        <f t="shared" si="104"/>
        <v>3.0366340447151248</v>
      </c>
      <c r="H217" s="76"/>
      <c r="I217" s="76"/>
      <c r="J217" s="76"/>
      <c r="K217" s="76"/>
      <c r="L217" s="76"/>
      <c r="M217" s="90">
        <v>100</v>
      </c>
      <c r="N217" s="96"/>
      <c r="O217" s="96"/>
      <c r="P217" s="90"/>
      <c r="Q217" s="90"/>
      <c r="R217" s="90"/>
      <c r="S217" s="90"/>
      <c r="T217" s="90"/>
      <c r="U217" s="90">
        <v>100</v>
      </c>
      <c r="V217" s="96"/>
      <c r="W217" s="96"/>
      <c r="X217" s="102"/>
      <c r="Y217" s="102"/>
      <c r="Z217" s="102"/>
      <c r="AA217" s="102"/>
      <c r="AB217" s="102"/>
      <c r="AC217" s="102"/>
      <c r="AD217" s="90"/>
      <c r="AE217" s="90"/>
      <c r="AF217" s="90"/>
      <c r="AG217" s="90"/>
      <c r="AH217" s="90"/>
      <c r="AI217" s="90"/>
      <c r="AJ217" s="99"/>
      <c r="AK217" s="99"/>
      <c r="AW217" s="48"/>
      <c r="AX217" s="48"/>
      <c r="AY217" s="48"/>
      <c r="AZ217" s="193"/>
    </row>
    <row r="218" spans="1:52" x14ac:dyDescent="0.25">
      <c r="A218" s="8" t="s">
        <v>1365</v>
      </c>
      <c r="B218" s="8" t="s">
        <v>1931</v>
      </c>
      <c r="C218" s="8" t="s">
        <v>1420</v>
      </c>
      <c r="D218" s="76">
        <v>93.473209890000007</v>
      </c>
      <c r="E218" s="76">
        <v>88.038516849999993</v>
      </c>
      <c r="F218" s="82">
        <f t="shared" si="103"/>
        <v>90.75586337</v>
      </c>
      <c r="G218" s="86">
        <f t="shared" si="104"/>
        <v>3.8429083022513422</v>
      </c>
      <c r="H218" s="76"/>
      <c r="I218" s="76"/>
      <c r="J218" s="76"/>
      <c r="K218" s="76"/>
      <c r="L218" s="76"/>
      <c r="M218" s="90">
        <v>100</v>
      </c>
      <c r="N218" s="96"/>
      <c r="O218" s="96"/>
      <c r="P218" s="90"/>
      <c r="Q218" s="90"/>
      <c r="R218" s="90"/>
      <c r="S218" s="90"/>
      <c r="T218" s="90"/>
      <c r="U218" s="90">
        <v>100</v>
      </c>
      <c r="V218" s="96"/>
      <c r="W218" s="96"/>
      <c r="X218" s="102"/>
      <c r="Y218" s="102"/>
      <c r="Z218" s="102"/>
      <c r="AA218" s="102"/>
      <c r="AB218" s="102"/>
      <c r="AC218" s="102"/>
      <c r="AD218" s="90"/>
      <c r="AE218" s="90"/>
      <c r="AF218" s="90"/>
      <c r="AG218" s="90"/>
      <c r="AH218" s="90"/>
      <c r="AI218" s="90"/>
      <c r="AJ218" s="99"/>
      <c r="AK218" s="99"/>
      <c r="AW218" s="48"/>
      <c r="AX218" s="48"/>
      <c r="AY218" s="48"/>
      <c r="AZ218" s="193"/>
    </row>
    <row r="219" spans="1:52" x14ac:dyDescent="0.25">
      <c r="A219" s="8" t="s">
        <v>1365</v>
      </c>
      <c r="B219" s="8" t="s">
        <v>1934</v>
      </c>
      <c r="C219" s="8" t="s">
        <v>1421</v>
      </c>
      <c r="D219" s="76">
        <v>69.816236009999997</v>
      </c>
      <c r="E219" s="76">
        <v>76.433439629999995</v>
      </c>
      <c r="F219" s="82">
        <f t="shared" si="103"/>
        <v>73.124837819999996</v>
      </c>
      <c r="G219" s="86">
        <f t="shared" si="104"/>
        <v>4.6790695521941688</v>
      </c>
      <c r="H219" s="76"/>
      <c r="I219" s="76"/>
      <c r="J219" s="76"/>
      <c r="K219" s="76"/>
      <c r="L219" s="76"/>
      <c r="M219" s="90">
        <v>100</v>
      </c>
      <c r="N219" s="96"/>
      <c r="O219" s="96"/>
      <c r="P219" s="90"/>
      <c r="Q219" s="90"/>
      <c r="R219" s="90"/>
      <c r="S219" s="90"/>
      <c r="T219" s="90"/>
      <c r="U219" s="90">
        <v>100</v>
      </c>
      <c r="V219" s="96"/>
      <c r="W219" s="96"/>
      <c r="X219" s="102"/>
      <c r="Y219" s="102"/>
      <c r="Z219" s="102"/>
      <c r="AA219" s="102"/>
      <c r="AB219" s="102"/>
      <c r="AC219" s="102"/>
      <c r="AD219" s="90"/>
      <c r="AE219" s="90"/>
      <c r="AF219" s="90"/>
      <c r="AG219" s="90"/>
      <c r="AH219" s="90"/>
      <c r="AI219" s="90"/>
      <c r="AJ219" s="99"/>
      <c r="AK219" s="99"/>
      <c r="AW219" s="48"/>
      <c r="AX219" s="48"/>
      <c r="AY219" s="48"/>
      <c r="AZ219" s="193"/>
    </row>
    <row r="220" spans="1:52" x14ac:dyDescent="0.25">
      <c r="A220" s="8" t="s">
        <v>1365</v>
      </c>
      <c r="B220" s="8" t="s">
        <v>1937</v>
      </c>
      <c r="C220" s="8" t="s">
        <v>1422</v>
      </c>
      <c r="D220" s="76">
        <v>2.619164965</v>
      </c>
      <c r="E220" s="76">
        <v>18.93779438</v>
      </c>
      <c r="F220" s="82">
        <f t="shared" si="103"/>
        <v>10.7784796725</v>
      </c>
      <c r="G220" s="86">
        <f t="shared" si="104"/>
        <v>11.539013519016764</v>
      </c>
      <c r="H220" s="53">
        <v>153.64821995065208</v>
      </c>
      <c r="I220" s="53">
        <v>109.30560451180824</v>
      </c>
      <c r="J220" s="53">
        <v>128.48078956644343</v>
      </c>
      <c r="K220" s="53">
        <v>101.12795206203738</v>
      </c>
      <c r="L220" s="53">
        <v>134.26154388438491</v>
      </c>
      <c r="M220" s="90">
        <v>100</v>
      </c>
      <c r="N220" s="96">
        <v>77.599999999999994</v>
      </c>
      <c r="O220" s="96">
        <v>96.4</v>
      </c>
      <c r="P220" s="53">
        <v>125.18956907712224</v>
      </c>
      <c r="Q220" s="53">
        <v>97.336785648233771</v>
      </c>
      <c r="R220" s="53">
        <v>86.905862770482727</v>
      </c>
      <c r="S220" s="53">
        <v>113.81542444978732</v>
      </c>
      <c r="T220" s="53">
        <v>114.25929350841501</v>
      </c>
      <c r="U220" s="90">
        <v>100</v>
      </c>
      <c r="V220" s="96">
        <v>79.099999999999994</v>
      </c>
      <c r="W220" s="96"/>
      <c r="X220" s="102">
        <f t="shared" si="105"/>
        <v>139.41889451388715</v>
      </c>
      <c r="Y220" s="102">
        <f t="shared" si="106"/>
        <v>103.321195080021</v>
      </c>
      <c r="Z220" s="102">
        <f t="shared" si="107"/>
        <v>107.69332616846307</v>
      </c>
      <c r="AA220" s="102">
        <f t="shared" si="108"/>
        <v>107.47168825591234</v>
      </c>
      <c r="AB220" s="102">
        <f t="shared" si="109"/>
        <v>124.26041869639997</v>
      </c>
      <c r="AC220" s="102"/>
      <c r="AD220" s="90">
        <f>STDEV(H220,P220)</f>
        <v>20.123305016093674</v>
      </c>
      <c r="AE220" s="90">
        <f>STDEV(I220,Q220)</f>
        <v>8.4632329812269749</v>
      </c>
      <c r="AF220" s="90">
        <f t="shared" ref="AF220" si="128">STDEV(J220,R220)</f>
        <v>29.397912664758159</v>
      </c>
      <c r="AG220" s="90">
        <f t="shared" ref="AG220" si="129">STDEV(K220,S220)</f>
        <v>8.9713977614950569</v>
      </c>
      <c r="AH220" s="90">
        <f t="shared" ref="AH220" si="130">STDEV(L220,T220)</f>
        <v>14.143726879839482</v>
      </c>
      <c r="AI220" s="90">
        <f>STDEV(M220,U220)</f>
        <v>0</v>
      </c>
      <c r="AJ220" s="99">
        <f>AVERAGE(AD220:AI220)</f>
        <v>13.516595883902225</v>
      </c>
      <c r="AK220" s="99">
        <f>MEDIAN(AD220:AI220)</f>
        <v>11.55756232066727</v>
      </c>
      <c r="AL220" s="109">
        <v>78.349999999999994</v>
      </c>
      <c r="AM220" s="109">
        <v>96.4</v>
      </c>
      <c r="AW220" s="48"/>
      <c r="AX220" s="48"/>
      <c r="AY220" s="48"/>
      <c r="AZ220" s="193"/>
    </row>
    <row r="221" spans="1:52" x14ac:dyDescent="0.25">
      <c r="A221" s="8" t="s">
        <v>1365</v>
      </c>
      <c r="B221" s="8" t="s">
        <v>1940</v>
      </c>
      <c r="C221" s="8" t="s">
        <v>1423</v>
      </c>
      <c r="D221" s="76">
        <v>90.825881859999996</v>
      </c>
      <c r="E221" s="76">
        <v>71.981491899999995</v>
      </c>
      <c r="F221" s="82">
        <f t="shared" si="103"/>
        <v>81.403686879999995</v>
      </c>
      <c r="G221" s="86">
        <f t="shared" si="104"/>
        <v>13.324995928039696</v>
      </c>
      <c r="H221" s="76"/>
      <c r="I221" s="76"/>
      <c r="J221" s="76"/>
      <c r="K221" s="76"/>
      <c r="L221" s="76"/>
      <c r="M221" s="90">
        <v>100</v>
      </c>
      <c r="N221" s="96"/>
      <c r="O221" s="96"/>
      <c r="P221" s="90"/>
      <c r="Q221" s="90"/>
      <c r="R221" s="90"/>
      <c r="S221" s="90"/>
      <c r="T221" s="90"/>
      <c r="U221" s="90">
        <v>100</v>
      </c>
      <c r="V221" s="96"/>
      <c r="W221" s="96"/>
      <c r="X221" s="102"/>
      <c r="Y221" s="102"/>
      <c r="Z221" s="102"/>
      <c r="AA221" s="102"/>
      <c r="AB221" s="102"/>
      <c r="AC221" s="102"/>
      <c r="AD221" s="90"/>
      <c r="AE221" s="90"/>
      <c r="AF221" s="90"/>
      <c r="AG221" s="90"/>
      <c r="AH221" s="90"/>
      <c r="AI221" s="90"/>
      <c r="AJ221" s="99"/>
      <c r="AK221" s="99"/>
      <c r="AW221" s="48"/>
      <c r="AX221" s="48"/>
      <c r="AY221" s="48"/>
      <c r="AZ221" s="193"/>
    </row>
    <row r="222" spans="1:52" x14ac:dyDescent="0.25">
      <c r="A222" s="8" t="s">
        <v>1365</v>
      </c>
      <c r="B222" s="8" t="s">
        <v>1943</v>
      </c>
      <c r="C222" s="8" t="s">
        <v>1424</v>
      </c>
      <c r="D222" s="76">
        <v>-1.721617671</v>
      </c>
      <c r="E222" s="76">
        <v>0.700306384</v>
      </c>
      <c r="F222" s="82">
        <f t="shared" si="103"/>
        <v>-0.51065564350000003</v>
      </c>
      <c r="G222" s="86">
        <f t="shared" si="104"/>
        <v>1.7125589228093208</v>
      </c>
      <c r="H222" s="53">
        <v>114.45188579485371</v>
      </c>
      <c r="I222" s="53">
        <v>148.00845964046528</v>
      </c>
      <c r="J222" s="53">
        <v>127.14134649277406</v>
      </c>
      <c r="K222" s="53">
        <v>131.72365174480083</v>
      </c>
      <c r="L222" s="53">
        <v>110.43355657384562</v>
      </c>
      <c r="M222" s="90">
        <v>100</v>
      </c>
      <c r="N222" s="96">
        <v>66.5</v>
      </c>
      <c r="O222" s="96">
        <v>92.4</v>
      </c>
      <c r="P222" s="53">
        <v>109.37673386351025</v>
      </c>
      <c r="Q222" s="53">
        <v>116.09025337525429</v>
      </c>
      <c r="R222" s="53">
        <v>84.076197521731089</v>
      </c>
      <c r="S222" s="53">
        <v>117.53282781579432</v>
      </c>
      <c r="T222" s="53">
        <v>107.32383946735713</v>
      </c>
      <c r="U222" s="90">
        <v>100</v>
      </c>
      <c r="V222" s="96">
        <v>66.8</v>
      </c>
      <c r="W222" s="96">
        <v>93.7</v>
      </c>
      <c r="X222" s="102">
        <f t="shared" si="105"/>
        <v>111.91430982918197</v>
      </c>
      <c r="Y222" s="102">
        <f t="shared" si="106"/>
        <v>132.04935650785978</v>
      </c>
      <c r="Z222" s="102">
        <f t="shared" si="107"/>
        <v>105.60877200725258</v>
      </c>
      <c r="AA222" s="102">
        <f t="shared" si="108"/>
        <v>124.62823978029758</v>
      </c>
      <c r="AB222" s="102">
        <f t="shared" si="109"/>
        <v>108.87869802060138</v>
      </c>
      <c r="AC222" s="102"/>
      <c r="AD222" s="90">
        <f>STDEV(H222,P222)</f>
        <v>3.5886743462049608</v>
      </c>
      <c r="AE222" s="90">
        <f>STDEV(I222,Q222)</f>
        <v>22.569580093441548</v>
      </c>
      <c r="AF222" s="90">
        <f t="shared" ref="AF222" si="131">STDEV(J222,R222)</f>
        <v>30.451658870233288</v>
      </c>
      <c r="AG222" s="90">
        <f t="shared" ref="AG222" si="132">STDEV(K222,S222)</f>
        <v>10.03442783082483</v>
      </c>
      <c r="AH222" s="90">
        <f t="shared" ref="AH222" si="133">STDEV(L222,T222)</f>
        <v>2.1989020535698196</v>
      </c>
      <c r="AI222" s="90">
        <f>STDEV(M222,U222)</f>
        <v>0</v>
      </c>
      <c r="AJ222" s="99">
        <f>AVERAGE(AD222:AI222)</f>
        <v>11.473873865712408</v>
      </c>
      <c r="AK222" s="99">
        <f>MEDIAN(AD222:AI222)</f>
        <v>6.8115510885148955</v>
      </c>
      <c r="AL222" s="109">
        <v>66.650000000000006</v>
      </c>
      <c r="AM222" s="109">
        <v>93.05</v>
      </c>
      <c r="AW222" s="48"/>
      <c r="AX222" s="48"/>
      <c r="AY222" s="48"/>
      <c r="AZ222" s="193"/>
    </row>
    <row r="223" spans="1:52" x14ac:dyDescent="0.25">
      <c r="A223" s="8" t="s">
        <v>1365</v>
      </c>
      <c r="B223" s="8" t="s">
        <v>1946</v>
      </c>
      <c r="C223" s="8" t="s">
        <v>1425</v>
      </c>
      <c r="D223" s="76">
        <v>46.384566640000003</v>
      </c>
      <c r="E223" s="76">
        <v>27.011817669999999</v>
      </c>
      <c r="F223" s="82">
        <f t="shared" si="103"/>
        <v>36.698192155000001</v>
      </c>
      <c r="G223" s="86">
        <f t="shared" si="104"/>
        <v>13.698602166911712</v>
      </c>
      <c r="H223" s="76"/>
      <c r="I223" s="76"/>
      <c r="J223" s="76"/>
      <c r="K223" s="76"/>
      <c r="L223" s="76"/>
      <c r="M223" s="90">
        <v>100</v>
      </c>
      <c r="N223" s="96"/>
      <c r="O223" s="96"/>
      <c r="P223" s="90"/>
      <c r="Q223" s="90"/>
      <c r="R223" s="90"/>
      <c r="S223" s="90"/>
      <c r="T223" s="90"/>
      <c r="U223" s="90">
        <v>100</v>
      </c>
      <c r="V223" s="96"/>
      <c r="W223" s="96"/>
      <c r="X223" s="102"/>
      <c r="Y223" s="102"/>
      <c r="Z223" s="102"/>
      <c r="AA223" s="102"/>
      <c r="AB223" s="102"/>
      <c r="AC223" s="102"/>
      <c r="AD223" s="90"/>
      <c r="AE223" s="90"/>
      <c r="AF223" s="90"/>
      <c r="AG223" s="90"/>
      <c r="AH223" s="90"/>
      <c r="AI223" s="90"/>
      <c r="AJ223" s="99"/>
      <c r="AK223" s="99"/>
      <c r="AW223" s="48"/>
      <c r="AX223" s="48"/>
      <c r="AY223" s="48"/>
      <c r="AZ223" s="193"/>
    </row>
    <row r="224" spans="1:52" x14ac:dyDescent="0.25">
      <c r="A224" s="8" t="s">
        <v>1365</v>
      </c>
      <c r="B224" s="8" t="s">
        <v>1949</v>
      </c>
      <c r="C224" s="8" t="s">
        <v>1426</v>
      </c>
      <c r="D224" s="76">
        <v>56.748574240000003</v>
      </c>
      <c r="E224" s="76">
        <v>53.973613460000003</v>
      </c>
      <c r="F224" s="82">
        <f t="shared" si="103"/>
        <v>55.361093850000003</v>
      </c>
      <c r="G224" s="86">
        <f t="shared" si="104"/>
        <v>1.9621935850647116</v>
      </c>
      <c r="H224" s="76"/>
      <c r="I224" s="76"/>
      <c r="J224" s="76"/>
      <c r="K224" s="76"/>
      <c r="L224" s="76"/>
      <c r="M224" s="90">
        <v>100</v>
      </c>
      <c r="N224" s="96"/>
      <c r="O224" s="96"/>
      <c r="P224" s="90"/>
      <c r="Q224" s="90"/>
      <c r="R224" s="90"/>
      <c r="S224" s="90"/>
      <c r="T224" s="90"/>
      <c r="U224" s="90">
        <v>100</v>
      </c>
      <c r="V224" s="96"/>
      <c r="W224" s="96"/>
      <c r="X224" s="102"/>
      <c r="Y224" s="102"/>
      <c r="Z224" s="102"/>
      <c r="AA224" s="102"/>
      <c r="AB224" s="102"/>
      <c r="AC224" s="102"/>
      <c r="AD224" s="90"/>
      <c r="AE224" s="90"/>
      <c r="AF224" s="90"/>
      <c r="AG224" s="90"/>
      <c r="AH224" s="90"/>
      <c r="AI224" s="90"/>
      <c r="AJ224" s="99"/>
      <c r="AK224" s="99"/>
      <c r="AW224" s="48"/>
      <c r="AX224" s="48"/>
      <c r="AY224" s="48"/>
      <c r="AZ224" s="193"/>
    </row>
    <row r="225" spans="1:52" x14ac:dyDescent="0.25">
      <c r="A225" s="8" t="s">
        <v>1365</v>
      </c>
      <c r="B225" s="8" t="s">
        <v>1952</v>
      </c>
      <c r="C225" s="8" t="s">
        <v>1427</v>
      </c>
      <c r="D225" s="76">
        <v>111.61022319999999</v>
      </c>
      <c r="E225" s="76">
        <v>96.792346649999999</v>
      </c>
      <c r="F225" s="82">
        <f t="shared" si="103"/>
        <v>104.201284925</v>
      </c>
      <c r="G225" s="86">
        <f t="shared" si="104"/>
        <v>10.47782099129012</v>
      </c>
      <c r="H225" s="76"/>
      <c r="I225" s="76"/>
      <c r="J225" s="76"/>
      <c r="K225" s="76"/>
      <c r="L225" s="76"/>
      <c r="M225" s="90">
        <v>100</v>
      </c>
      <c r="N225" s="96"/>
      <c r="O225" s="96"/>
      <c r="P225" s="90"/>
      <c r="Q225" s="90"/>
      <c r="R225" s="90"/>
      <c r="S225" s="90"/>
      <c r="T225" s="90"/>
      <c r="U225" s="90">
        <v>100</v>
      </c>
      <c r="V225" s="96"/>
      <c r="W225" s="96"/>
      <c r="X225" s="102"/>
      <c r="Y225" s="102"/>
      <c r="Z225" s="102"/>
      <c r="AA225" s="102"/>
      <c r="AB225" s="102"/>
      <c r="AC225" s="102"/>
      <c r="AD225" s="90"/>
      <c r="AE225" s="90"/>
      <c r="AF225" s="90"/>
      <c r="AG225" s="90"/>
      <c r="AH225" s="90"/>
      <c r="AI225" s="90"/>
      <c r="AJ225" s="99"/>
      <c r="AK225" s="99"/>
      <c r="AW225" s="48"/>
      <c r="AX225" s="48"/>
      <c r="AY225" s="48"/>
      <c r="AZ225" s="193"/>
    </row>
    <row r="226" spans="1:52" x14ac:dyDescent="0.25">
      <c r="A226" s="8" t="s">
        <v>1365</v>
      </c>
      <c r="B226" s="8" t="s">
        <v>1955</v>
      </c>
      <c r="C226" s="8" t="s">
        <v>1428</v>
      </c>
      <c r="D226" s="76">
        <v>113.4126593</v>
      </c>
      <c r="E226" s="76">
        <v>90.639654849999999</v>
      </c>
      <c r="F226" s="82">
        <f t="shared" si="103"/>
        <v>102.026157075</v>
      </c>
      <c r="G226" s="86">
        <f t="shared" si="104"/>
        <v>16.102945874586489</v>
      </c>
      <c r="H226" s="76"/>
      <c r="I226" s="76"/>
      <c r="J226" s="76"/>
      <c r="K226" s="76"/>
      <c r="L226" s="76"/>
      <c r="M226" s="90">
        <v>100</v>
      </c>
      <c r="N226" s="96"/>
      <c r="O226" s="96"/>
      <c r="P226" s="90"/>
      <c r="Q226" s="90"/>
      <c r="R226" s="90"/>
      <c r="S226" s="90"/>
      <c r="T226" s="90"/>
      <c r="U226" s="90">
        <v>100</v>
      </c>
      <c r="V226" s="96"/>
      <c r="W226" s="96"/>
      <c r="X226" s="102"/>
      <c r="Y226" s="102"/>
      <c r="Z226" s="102"/>
      <c r="AA226" s="102"/>
      <c r="AB226" s="102"/>
      <c r="AC226" s="102"/>
      <c r="AD226" s="90"/>
      <c r="AE226" s="90"/>
      <c r="AF226" s="90"/>
      <c r="AG226" s="90"/>
      <c r="AH226" s="90"/>
      <c r="AI226" s="90"/>
      <c r="AJ226" s="99"/>
      <c r="AK226" s="99"/>
      <c r="AW226" s="48"/>
      <c r="AX226" s="48"/>
      <c r="AY226" s="48"/>
      <c r="AZ226" s="193"/>
    </row>
    <row r="227" spans="1:52" x14ac:dyDescent="0.25">
      <c r="A227" s="8" t="s">
        <v>1365</v>
      </c>
      <c r="B227" s="8" t="s">
        <v>1958</v>
      </c>
      <c r="C227" s="8" t="s">
        <v>1429</v>
      </c>
      <c r="D227" s="76">
        <v>88.854467369999995</v>
      </c>
      <c r="E227" s="76">
        <v>95.241668230000002</v>
      </c>
      <c r="F227" s="82">
        <f t="shared" si="103"/>
        <v>92.048067799999998</v>
      </c>
      <c r="G227" s="86">
        <f t="shared" si="104"/>
        <v>4.516433040906553</v>
      </c>
      <c r="H227" s="76"/>
      <c r="I227" s="76"/>
      <c r="J227" s="76"/>
      <c r="K227" s="76"/>
      <c r="L227" s="76"/>
      <c r="M227" s="90">
        <v>100</v>
      </c>
      <c r="N227" s="96"/>
      <c r="O227" s="96"/>
      <c r="P227" s="90"/>
      <c r="Q227" s="90"/>
      <c r="R227" s="90"/>
      <c r="S227" s="90"/>
      <c r="T227" s="90"/>
      <c r="U227" s="90">
        <v>100</v>
      </c>
      <c r="V227" s="96"/>
      <c r="W227" s="96"/>
      <c r="X227" s="102"/>
      <c r="Y227" s="102"/>
      <c r="Z227" s="102"/>
      <c r="AA227" s="102"/>
      <c r="AB227" s="102"/>
      <c r="AC227" s="102"/>
      <c r="AD227" s="90"/>
      <c r="AE227" s="90"/>
      <c r="AF227" s="90"/>
      <c r="AG227" s="90"/>
      <c r="AH227" s="90"/>
      <c r="AI227" s="90"/>
      <c r="AJ227" s="99"/>
      <c r="AK227" s="99"/>
      <c r="AW227" s="48"/>
      <c r="AX227" s="48"/>
      <c r="AY227" s="48"/>
      <c r="AZ227" s="193"/>
    </row>
    <row r="228" spans="1:52" x14ac:dyDescent="0.25">
      <c r="A228" s="8" t="s">
        <v>1365</v>
      </c>
      <c r="B228" s="8" t="s">
        <v>1961</v>
      </c>
      <c r="C228" s="8" t="s">
        <v>1430</v>
      </c>
      <c r="D228" s="76">
        <v>101.18988950000001</v>
      </c>
      <c r="E228" s="76">
        <v>95.54179954</v>
      </c>
      <c r="F228" s="82">
        <f t="shared" si="103"/>
        <v>98.365844519999996</v>
      </c>
      <c r="G228" s="86">
        <f t="shared" si="104"/>
        <v>3.9938027114676613</v>
      </c>
      <c r="H228" s="76"/>
      <c r="I228" s="76"/>
      <c r="J228" s="76"/>
      <c r="K228" s="76"/>
      <c r="L228" s="76"/>
      <c r="M228" s="90">
        <v>100</v>
      </c>
      <c r="N228" s="96"/>
      <c r="O228" s="96"/>
      <c r="P228" s="90"/>
      <c r="Q228" s="90"/>
      <c r="R228" s="90"/>
      <c r="S228" s="90"/>
      <c r="T228" s="90"/>
      <c r="U228" s="90">
        <v>100</v>
      </c>
      <c r="V228" s="96"/>
      <c r="W228" s="96"/>
      <c r="X228" s="102"/>
      <c r="Y228" s="102"/>
      <c r="Z228" s="102"/>
      <c r="AA228" s="102"/>
      <c r="AB228" s="102"/>
      <c r="AC228" s="102"/>
      <c r="AD228" s="90"/>
      <c r="AE228" s="90"/>
      <c r="AF228" s="90"/>
      <c r="AG228" s="90"/>
      <c r="AH228" s="90"/>
      <c r="AI228" s="90"/>
      <c r="AJ228" s="99"/>
      <c r="AK228" s="99"/>
      <c r="AW228" s="48"/>
      <c r="AX228" s="48"/>
      <c r="AY228" s="48"/>
      <c r="AZ228" s="193"/>
    </row>
    <row r="229" spans="1:52" x14ac:dyDescent="0.25">
      <c r="A229" s="8" t="s">
        <v>1365</v>
      </c>
      <c r="B229" s="8" t="s">
        <v>1963</v>
      </c>
      <c r="C229" s="8" t="s">
        <v>1431</v>
      </c>
      <c r="D229" s="76">
        <v>110.20207000000001</v>
      </c>
      <c r="E229" s="76">
        <v>93.290814729999994</v>
      </c>
      <c r="F229" s="82">
        <f t="shared" si="103"/>
        <v>101.74644236500001</v>
      </c>
      <c r="G229" s="86">
        <f t="shared" si="104"/>
        <v>11.958063279793748</v>
      </c>
      <c r="H229" s="76"/>
      <c r="I229" s="76"/>
      <c r="J229" s="76"/>
      <c r="K229" s="76"/>
      <c r="L229" s="76"/>
      <c r="M229" s="90">
        <v>100</v>
      </c>
      <c r="N229" s="96"/>
      <c r="O229" s="96"/>
      <c r="P229" s="90"/>
      <c r="Q229" s="90"/>
      <c r="R229" s="90"/>
      <c r="S229" s="90"/>
      <c r="T229" s="90"/>
      <c r="U229" s="90">
        <v>100</v>
      </c>
      <c r="V229" s="96"/>
      <c r="W229" s="96"/>
      <c r="X229" s="102"/>
      <c r="Y229" s="102"/>
      <c r="Z229" s="102"/>
      <c r="AA229" s="102"/>
      <c r="AB229" s="102"/>
      <c r="AC229" s="102"/>
      <c r="AD229" s="90"/>
      <c r="AE229" s="90"/>
      <c r="AF229" s="90"/>
      <c r="AG229" s="90"/>
      <c r="AH229" s="90"/>
      <c r="AI229" s="90"/>
      <c r="AJ229" s="99"/>
      <c r="AK229" s="99"/>
      <c r="AW229" s="48"/>
      <c r="AX229" s="48"/>
      <c r="AY229" s="48"/>
      <c r="AZ229" s="193"/>
    </row>
    <row r="230" spans="1:52" x14ac:dyDescent="0.25">
      <c r="A230" s="8" t="s">
        <v>1365</v>
      </c>
      <c r="B230" s="8" t="s">
        <v>1966</v>
      </c>
      <c r="C230" s="8" t="s">
        <v>1432</v>
      </c>
      <c r="D230" s="76">
        <v>136.56269800000001</v>
      </c>
      <c r="E230" s="76">
        <v>95.54179954</v>
      </c>
      <c r="F230" s="82">
        <f t="shared" si="103"/>
        <v>116.05224877000001</v>
      </c>
      <c r="G230" s="86">
        <f t="shared" si="104"/>
        <v>29.006155471430763</v>
      </c>
      <c r="H230" s="76"/>
      <c r="I230" s="76"/>
      <c r="J230" s="76"/>
      <c r="K230" s="76"/>
      <c r="L230" s="76"/>
      <c r="M230" s="90">
        <v>100</v>
      </c>
      <c r="N230" s="96"/>
      <c r="O230" s="96"/>
      <c r="P230" s="90"/>
      <c r="Q230" s="90"/>
      <c r="R230" s="90"/>
      <c r="S230" s="90"/>
      <c r="T230" s="90"/>
      <c r="U230" s="90">
        <v>100</v>
      </c>
      <c r="V230" s="96"/>
      <c r="W230" s="96"/>
      <c r="X230" s="102"/>
      <c r="Y230" s="102"/>
      <c r="Z230" s="102"/>
      <c r="AA230" s="102"/>
      <c r="AB230" s="102"/>
      <c r="AC230" s="102"/>
      <c r="AD230" s="90"/>
      <c r="AE230" s="90"/>
      <c r="AF230" s="90"/>
      <c r="AG230" s="90"/>
      <c r="AH230" s="90"/>
      <c r="AI230" s="90"/>
      <c r="AJ230" s="99"/>
      <c r="AK230" s="99"/>
      <c r="AW230" s="48"/>
      <c r="AX230" s="48"/>
      <c r="AY230" s="48"/>
      <c r="AZ230" s="193"/>
    </row>
    <row r="231" spans="1:52" x14ac:dyDescent="0.25">
      <c r="A231" s="8" t="s">
        <v>1365</v>
      </c>
      <c r="B231" s="8" t="s">
        <v>1969</v>
      </c>
      <c r="C231" s="8" t="s">
        <v>1433</v>
      </c>
      <c r="D231" s="76">
        <v>102.1474336</v>
      </c>
      <c r="E231" s="76">
        <v>81.235540549999996</v>
      </c>
      <c r="F231" s="82">
        <f t="shared" si="103"/>
        <v>91.691487074999998</v>
      </c>
      <c r="G231" s="86">
        <f t="shared" si="104"/>
        <v>14.786941383102828</v>
      </c>
      <c r="H231" s="76"/>
      <c r="I231" s="76"/>
      <c r="J231" s="76"/>
      <c r="K231" s="76"/>
      <c r="L231" s="76"/>
      <c r="M231" s="90">
        <v>100</v>
      </c>
      <c r="N231" s="96"/>
      <c r="O231" s="96"/>
      <c r="P231" s="90"/>
      <c r="Q231" s="90"/>
      <c r="R231" s="90"/>
      <c r="S231" s="90"/>
      <c r="T231" s="90"/>
      <c r="U231" s="90">
        <v>100</v>
      </c>
      <c r="V231" s="96"/>
      <c r="W231" s="96"/>
      <c r="X231" s="102"/>
      <c r="Y231" s="102"/>
      <c r="Z231" s="102"/>
      <c r="AA231" s="102"/>
      <c r="AB231" s="102"/>
      <c r="AC231" s="102"/>
      <c r="AD231" s="90"/>
      <c r="AE231" s="90"/>
      <c r="AF231" s="90"/>
      <c r="AG231" s="90"/>
      <c r="AH231" s="90"/>
      <c r="AI231" s="90"/>
      <c r="AJ231" s="99"/>
      <c r="AK231" s="99"/>
      <c r="AW231" s="48"/>
      <c r="AX231" s="48"/>
      <c r="AY231" s="48"/>
      <c r="AZ231" s="193"/>
    </row>
    <row r="232" spans="1:52" x14ac:dyDescent="0.25">
      <c r="A232" s="8" t="s">
        <v>1365</v>
      </c>
      <c r="B232" s="8" t="s">
        <v>1972</v>
      </c>
      <c r="C232" s="8" t="s">
        <v>1434</v>
      </c>
      <c r="D232" s="76">
        <v>5.5546532400000004</v>
      </c>
      <c r="E232" s="76">
        <v>7.9034577629999996</v>
      </c>
      <c r="F232" s="82">
        <f t="shared" si="103"/>
        <v>6.7290555014999995</v>
      </c>
      <c r="G232" s="86">
        <f t="shared" si="104"/>
        <v>1.6608556058949375</v>
      </c>
      <c r="H232" s="53">
        <v>32.675361297144875</v>
      </c>
      <c r="I232" s="53">
        <v>94.501233697567841</v>
      </c>
      <c r="J232" s="53">
        <v>132.49911878745152</v>
      </c>
      <c r="K232" s="53">
        <v>121.71307719421924</v>
      </c>
      <c r="L232" s="53">
        <v>107.89566443426153</v>
      </c>
      <c r="M232" s="90">
        <v>100</v>
      </c>
      <c r="N232" s="96">
        <v>14.7</v>
      </c>
      <c r="O232" s="96">
        <v>85.6</v>
      </c>
      <c r="P232" s="53">
        <v>84.076197521731089</v>
      </c>
      <c r="Q232" s="53">
        <v>101.55354170519698</v>
      </c>
      <c r="R232" s="53">
        <v>101.16515627889773</v>
      </c>
      <c r="S232" s="53">
        <v>96.504531163306822</v>
      </c>
      <c r="T232" s="53">
        <v>113.70445718513038</v>
      </c>
      <c r="U232" s="90">
        <v>100</v>
      </c>
      <c r="V232" s="96">
        <v>58.7</v>
      </c>
      <c r="W232" s="96">
        <v>97.9</v>
      </c>
      <c r="X232" s="102">
        <f t="shared" si="105"/>
        <v>58.375779409437982</v>
      </c>
      <c r="Y232" s="102">
        <f t="shared" si="106"/>
        <v>98.027387701382409</v>
      </c>
      <c r="Z232" s="102">
        <f t="shared" si="107"/>
        <v>116.83213753317463</v>
      </c>
      <c r="AA232" s="102">
        <f t="shared" si="108"/>
        <v>109.10880417876302</v>
      </c>
      <c r="AB232" s="102">
        <f t="shared" si="109"/>
        <v>110.80006080969596</v>
      </c>
      <c r="AC232" s="102"/>
      <c r="AD232" s="90">
        <f t="shared" ref="AD232:AE234" si="134">STDEV(H232,P232)</f>
        <v>36.345879853064048</v>
      </c>
      <c r="AE232" s="90">
        <f t="shared" si="134"/>
        <v>4.9867348152107525</v>
      </c>
      <c r="AF232" s="90">
        <f t="shared" ref="AF232:AF233" si="135">STDEV(J232,R232)</f>
        <v>22.156457371243242</v>
      </c>
      <c r="AG232" s="90">
        <f t="shared" ref="AG232:AG233" si="136">STDEV(K232,S232)</f>
        <v>17.825133842311395</v>
      </c>
      <c r="AH232" s="90">
        <f t="shared" ref="AH232:AH233" si="137">STDEV(L232,T232)</f>
        <v>4.1074367446466216</v>
      </c>
      <c r="AI232" s="90">
        <f>STDEV(M232,U232)</f>
        <v>0</v>
      </c>
      <c r="AJ232" s="99">
        <f>AVERAGE(AD232:AI232)</f>
        <v>14.236940437746009</v>
      </c>
      <c r="AK232" s="99">
        <f>MEDIAN(AD232:AI232)</f>
        <v>11.405934328761074</v>
      </c>
      <c r="AL232" s="109">
        <v>36.700000000000003</v>
      </c>
      <c r="AM232" s="109">
        <v>91.75</v>
      </c>
      <c r="AW232" s="48"/>
      <c r="AX232" s="48"/>
      <c r="AY232" s="48"/>
      <c r="AZ232" s="193"/>
    </row>
    <row r="233" spans="1:52" x14ac:dyDescent="0.25">
      <c r="A233" s="8" t="s">
        <v>1365</v>
      </c>
      <c r="B233" s="8" t="s">
        <v>1975</v>
      </c>
      <c r="C233" s="8" t="s">
        <v>1435</v>
      </c>
      <c r="D233" s="76">
        <v>-1.9814844890000001</v>
      </c>
      <c r="E233" s="76">
        <v>0.20008753800000001</v>
      </c>
      <c r="F233" s="82">
        <f t="shared" si="103"/>
        <v>-0.89069847550000003</v>
      </c>
      <c r="G233" s="86">
        <f t="shared" si="104"/>
        <v>1.542604373938582</v>
      </c>
      <c r="H233" s="53">
        <v>128.83327458583008</v>
      </c>
      <c r="I233" s="53">
        <v>116.28480789566441</v>
      </c>
      <c r="J233" s="53">
        <v>162.81283045470565</v>
      </c>
      <c r="K233" s="53">
        <v>140.32428621783575</v>
      </c>
      <c r="L233" s="53">
        <v>126.36587945012336</v>
      </c>
      <c r="M233" s="90">
        <v>100</v>
      </c>
      <c r="N233" s="96">
        <v>71.2</v>
      </c>
      <c r="O233" s="96">
        <v>93.2</v>
      </c>
      <c r="P233" s="53">
        <v>122.47087109302754</v>
      </c>
      <c r="Q233" s="53">
        <v>105.15997780654706</v>
      </c>
      <c r="R233" s="53">
        <v>112.70575180321805</v>
      </c>
      <c r="S233" s="53">
        <v>108.65544664324023</v>
      </c>
      <c r="T233" s="53">
        <v>117.97669687442203</v>
      </c>
      <c r="U233" s="90">
        <v>100</v>
      </c>
      <c r="V233" s="96">
        <v>70.599999999999994</v>
      </c>
      <c r="W233" s="96">
        <v>94.1</v>
      </c>
      <c r="X233" s="102">
        <f t="shared" si="105"/>
        <v>125.65207283942881</v>
      </c>
      <c r="Y233" s="102">
        <f t="shared" si="106"/>
        <v>110.72239285110574</v>
      </c>
      <c r="Z233" s="102">
        <f t="shared" si="107"/>
        <v>137.75929112896185</v>
      </c>
      <c r="AA233" s="102">
        <f t="shared" si="108"/>
        <v>124.48986643053799</v>
      </c>
      <c r="AB233" s="102">
        <f t="shared" si="109"/>
        <v>122.1712881622727</v>
      </c>
      <c r="AC233" s="102"/>
      <c r="AD233" s="90">
        <f t="shared" si="134"/>
        <v>4.4988986544056528</v>
      </c>
      <c r="AE233" s="90">
        <f t="shared" si="134"/>
        <v>7.8664427955630245</v>
      </c>
      <c r="AF233" s="90">
        <f t="shared" si="135"/>
        <v>35.431055099914573</v>
      </c>
      <c r="AG233" s="90">
        <f t="shared" si="136"/>
        <v>22.393251215505476</v>
      </c>
      <c r="AH233" s="90">
        <f t="shared" si="137"/>
        <v>5.9320478878904348</v>
      </c>
      <c r="AI233" s="90">
        <f>STDEV(M233,U233)</f>
        <v>0</v>
      </c>
      <c r="AJ233" s="99">
        <f>AVERAGE(AD233:AI233)</f>
        <v>12.686949275546526</v>
      </c>
      <c r="AK233" s="99">
        <f>MEDIAN(AD233:AI233)</f>
        <v>6.8992453417267292</v>
      </c>
      <c r="AL233" s="109">
        <v>70.900000000000006</v>
      </c>
      <c r="AM233" s="109">
        <v>93.65</v>
      </c>
      <c r="AW233" s="48"/>
      <c r="AX233" s="48"/>
      <c r="AY233" s="48"/>
      <c r="AZ233" s="193"/>
    </row>
    <row r="234" spans="1:52" x14ac:dyDescent="0.25">
      <c r="A234" s="8" t="s">
        <v>1365</v>
      </c>
      <c r="B234" s="8" t="s">
        <v>1978</v>
      </c>
      <c r="C234" s="8" t="s">
        <v>1436</v>
      </c>
      <c r="D234" s="76">
        <v>115.046117</v>
      </c>
      <c r="E234" s="76">
        <v>76.633527169999994</v>
      </c>
      <c r="F234" s="82">
        <f t="shared" si="103"/>
        <v>95.839822084999994</v>
      </c>
      <c r="G234" s="86">
        <f t="shared" si="104"/>
        <v>27.161802751730416</v>
      </c>
      <c r="H234" s="76"/>
      <c r="I234" s="76"/>
      <c r="J234" s="76"/>
      <c r="K234" s="76"/>
      <c r="L234" s="76"/>
      <c r="M234" s="90">
        <v>100</v>
      </c>
      <c r="N234" s="96"/>
      <c r="O234" s="96"/>
      <c r="P234" s="90"/>
      <c r="Q234" s="90"/>
      <c r="R234" s="90"/>
      <c r="S234" s="90"/>
      <c r="T234" s="90"/>
      <c r="U234" s="90">
        <v>100</v>
      </c>
      <c r="V234" s="96"/>
      <c r="W234" s="96"/>
      <c r="X234" s="102"/>
      <c r="Y234" s="102"/>
      <c r="Z234" s="102"/>
      <c r="AA234" s="102"/>
      <c r="AB234" s="102"/>
      <c r="AC234" s="102"/>
      <c r="AD234" s="90" t="e">
        <f t="shared" si="134"/>
        <v>#DIV/0!</v>
      </c>
      <c r="AE234" s="90" t="e">
        <f t="shared" si="134"/>
        <v>#DIV/0!</v>
      </c>
      <c r="AF234" s="90" t="e">
        <f t="shared" ref="AF234" si="138">STDEV(J234,R234)</f>
        <v>#DIV/0!</v>
      </c>
      <c r="AG234" s="90" t="e">
        <f t="shared" ref="AG234" si="139">STDEV(K234,S234)</f>
        <v>#DIV/0!</v>
      </c>
      <c r="AH234" s="90" t="e">
        <f t="shared" ref="AH234" si="140">STDEV(L234,T234)</f>
        <v>#DIV/0!</v>
      </c>
      <c r="AI234" s="90">
        <f>STDEV(M234,U234)</f>
        <v>0</v>
      </c>
      <c r="AJ234" s="99" t="e">
        <f>AVERAGE(AD234:AI234)</f>
        <v>#DIV/0!</v>
      </c>
      <c r="AK234" s="99" t="e">
        <f>MEDIAN(AD234:AI234)</f>
        <v>#DIV/0!</v>
      </c>
      <c r="AW234" s="48"/>
      <c r="AX234" s="48"/>
      <c r="AY234" s="48"/>
      <c r="AZ234" s="193"/>
    </row>
    <row r="235" spans="1:52" x14ac:dyDescent="0.25">
      <c r="A235" s="8" t="s">
        <v>1365</v>
      </c>
      <c r="B235" s="8" t="s">
        <v>1981</v>
      </c>
      <c r="C235" s="8" t="s">
        <v>1437</v>
      </c>
      <c r="D235" s="76">
        <v>93.360557630000002</v>
      </c>
      <c r="E235" s="76">
        <v>86.287750889999998</v>
      </c>
      <c r="F235" s="82">
        <f t="shared" si="103"/>
        <v>89.82415426</v>
      </c>
      <c r="G235" s="86">
        <f t="shared" si="104"/>
        <v>5.0012296078759215</v>
      </c>
      <c r="H235" s="76"/>
      <c r="I235" s="76"/>
      <c r="J235" s="76"/>
      <c r="K235" s="76"/>
      <c r="L235" s="76"/>
      <c r="M235" s="90">
        <v>100</v>
      </c>
      <c r="N235" s="96"/>
      <c r="O235" s="96"/>
      <c r="P235" s="90"/>
      <c r="Q235" s="90"/>
      <c r="R235" s="90"/>
      <c r="S235" s="90"/>
      <c r="T235" s="90"/>
      <c r="U235" s="90">
        <v>100</v>
      </c>
      <c r="V235" s="96"/>
      <c r="W235" s="96"/>
      <c r="X235" s="102"/>
      <c r="Y235" s="102"/>
      <c r="Z235" s="102"/>
      <c r="AA235" s="102"/>
      <c r="AB235" s="102"/>
      <c r="AC235" s="102"/>
      <c r="AD235" s="90"/>
      <c r="AE235" s="90"/>
      <c r="AF235" s="90"/>
      <c r="AG235" s="90"/>
      <c r="AH235" s="90"/>
      <c r="AI235" s="90"/>
      <c r="AJ235" s="99"/>
      <c r="AK235" s="99"/>
      <c r="AW235" s="48"/>
      <c r="AX235" s="48"/>
      <c r="AY235" s="48"/>
      <c r="AZ235" s="193"/>
    </row>
    <row r="236" spans="1:52" x14ac:dyDescent="0.25">
      <c r="A236" s="8" t="s">
        <v>1365</v>
      </c>
      <c r="B236" s="8" t="s">
        <v>1984</v>
      </c>
      <c r="C236" s="8" t="s">
        <v>1438</v>
      </c>
      <c r="D236" s="76">
        <v>128.3390833</v>
      </c>
      <c r="E236" s="76">
        <v>96.992434189999997</v>
      </c>
      <c r="F236" s="82">
        <f t="shared" si="103"/>
        <v>112.66575874500001</v>
      </c>
      <c r="G236" s="86">
        <f t="shared" si="104"/>
        <v>22.165428153156249</v>
      </c>
      <c r="H236" s="76"/>
      <c r="I236" s="76"/>
      <c r="J236" s="76"/>
      <c r="K236" s="76"/>
      <c r="L236" s="76"/>
      <c r="M236" s="90">
        <v>100</v>
      </c>
      <c r="N236" s="96"/>
      <c r="O236" s="96"/>
      <c r="P236" s="90"/>
      <c r="Q236" s="90"/>
      <c r="R236" s="90"/>
      <c r="S236" s="90"/>
      <c r="T236" s="90"/>
      <c r="U236" s="90">
        <v>100</v>
      </c>
      <c r="V236" s="96"/>
      <c r="W236" s="96"/>
      <c r="X236" s="102"/>
      <c r="Y236" s="102"/>
      <c r="Z236" s="102"/>
      <c r="AA236" s="102"/>
      <c r="AB236" s="102"/>
      <c r="AC236" s="102"/>
      <c r="AD236" s="90"/>
      <c r="AE236" s="90"/>
      <c r="AF236" s="90"/>
      <c r="AG236" s="90"/>
      <c r="AH236" s="90"/>
      <c r="AI236" s="90"/>
      <c r="AJ236" s="99"/>
      <c r="AK236" s="99"/>
      <c r="AW236" s="48"/>
      <c r="AX236" s="48"/>
      <c r="AY236" s="48"/>
      <c r="AZ236" s="193"/>
    </row>
    <row r="237" spans="1:52" x14ac:dyDescent="0.25">
      <c r="A237" s="8" t="s">
        <v>1365</v>
      </c>
      <c r="B237" s="8" t="s">
        <v>1986</v>
      </c>
      <c r="C237" s="8" t="s">
        <v>1439</v>
      </c>
      <c r="D237" s="76">
        <v>99.16214884</v>
      </c>
      <c r="E237" s="76">
        <v>81.335584319999995</v>
      </c>
      <c r="F237" s="82">
        <f t="shared" si="103"/>
        <v>90.248866579999998</v>
      </c>
      <c r="G237" s="86">
        <f t="shared" si="104"/>
        <v>12.605284657351515</v>
      </c>
      <c r="H237" s="76"/>
      <c r="I237" s="76"/>
      <c r="J237" s="76"/>
      <c r="K237" s="76"/>
      <c r="L237" s="76"/>
      <c r="M237" s="90">
        <v>100</v>
      </c>
      <c r="N237" s="96"/>
      <c r="O237" s="96"/>
      <c r="P237" s="90"/>
      <c r="Q237" s="90"/>
      <c r="R237" s="90"/>
      <c r="S237" s="90"/>
      <c r="T237" s="90"/>
      <c r="U237" s="90">
        <v>100</v>
      </c>
      <c r="V237" s="96"/>
      <c r="W237" s="96"/>
      <c r="X237" s="102"/>
      <c r="Y237" s="102"/>
      <c r="Z237" s="102"/>
      <c r="AA237" s="102"/>
      <c r="AB237" s="102"/>
      <c r="AC237" s="102"/>
      <c r="AD237" s="90"/>
      <c r="AE237" s="90"/>
      <c r="AF237" s="90"/>
      <c r="AG237" s="90"/>
      <c r="AH237" s="90"/>
      <c r="AI237" s="90"/>
      <c r="AJ237" s="99"/>
      <c r="AK237" s="99"/>
      <c r="AW237" s="48"/>
      <c r="AX237" s="48"/>
      <c r="AY237" s="48"/>
      <c r="AZ237" s="193"/>
    </row>
    <row r="238" spans="1:52" x14ac:dyDescent="0.25">
      <c r="A238" s="8" t="s">
        <v>1365</v>
      </c>
      <c r="B238" s="8" t="s">
        <v>1989</v>
      </c>
      <c r="C238" s="8" t="s">
        <v>1440</v>
      </c>
      <c r="D238" s="76">
        <v>106.0902626</v>
      </c>
      <c r="E238" s="76">
        <v>97.192521729999996</v>
      </c>
      <c r="F238" s="82">
        <f t="shared" si="103"/>
        <v>101.641392165</v>
      </c>
      <c r="G238" s="86">
        <f t="shared" si="104"/>
        <v>6.2916529064176956</v>
      </c>
      <c r="H238" s="76"/>
      <c r="I238" s="76"/>
      <c r="J238" s="76"/>
      <c r="K238" s="76"/>
      <c r="L238" s="76"/>
      <c r="M238" s="90">
        <v>100</v>
      </c>
      <c r="N238" s="96"/>
      <c r="O238" s="96"/>
      <c r="P238" s="90"/>
      <c r="Q238" s="90"/>
      <c r="R238" s="90"/>
      <c r="S238" s="90"/>
      <c r="T238" s="90"/>
      <c r="U238" s="90">
        <v>100</v>
      </c>
      <c r="V238" s="96"/>
      <c r="W238" s="96"/>
      <c r="X238" s="102"/>
      <c r="Y238" s="102"/>
      <c r="Z238" s="102"/>
      <c r="AA238" s="102"/>
      <c r="AB238" s="102"/>
      <c r="AC238" s="102"/>
      <c r="AD238" s="90"/>
      <c r="AE238" s="90"/>
      <c r="AF238" s="90"/>
      <c r="AG238" s="90"/>
      <c r="AH238" s="90"/>
      <c r="AI238" s="90"/>
      <c r="AJ238" s="99"/>
      <c r="AK238" s="99"/>
      <c r="AW238" s="48"/>
      <c r="AX238" s="48"/>
      <c r="AY238" s="48"/>
      <c r="AZ238" s="193"/>
    </row>
    <row r="239" spans="1:52" x14ac:dyDescent="0.25">
      <c r="A239" s="8" t="s">
        <v>1365</v>
      </c>
      <c r="B239" s="8" t="s">
        <v>1992</v>
      </c>
      <c r="C239" s="8" t="s">
        <v>1441</v>
      </c>
      <c r="D239" s="76">
        <v>76.575371399999995</v>
      </c>
      <c r="E239" s="76">
        <v>66.929281560000007</v>
      </c>
      <c r="F239" s="82">
        <f t="shared" si="103"/>
        <v>71.752326479999994</v>
      </c>
      <c r="G239" s="86">
        <f t="shared" si="104"/>
        <v>6.8208155377986506</v>
      </c>
      <c r="H239" s="76"/>
      <c r="I239" s="76"/>
      <c r="J239" s="76"/>
      <c r="K239" s="76"/>
      <c r="L239" s="76"/>
      <c r="M239" s="90">
        <v>100</v>
      </c>
      <c r="N239" s="96"/>
      <c r="O239" s="96"/>
      <c r="P239" s="90"/>
      <c r="Q239" s="90"/>
      <c r="R239" s="90"/>
      <c r="S239" s="90"/>
      <c r="T239" s="90"/>
      <c r="U239" s="90">
        <v>100</v>
      </c>
      <c r="V239" s="96"/>
      <c r="W239" s="96"/>
      <c r="X239" s="102"/>
      <c r="Y239" s="102"/>
      <c r="Z239" s="102"/>
      <c r="AA239" s="102"/>
      <c r="AB239" s="102"/>
      <c r="AC239" s="102"/>
      <c r="AD239" s="90"/>
      <c r="AE239" s="90"/>
      <c r="AF239" s="90"/>
      <c r="AG239" s="90"/>
      <c r="AH239" s="90"/>
      <c r="AI239" s="90"/>
      <c r="AJ239" s="99"/>
      <c r="AK239" s="99"/>
      <c r="AW239" s="48"/>
      <c r="AX239" s="48"/>
      <c r="AY239" s="48"/>
      <c r="AZ239" s="193"/>
    </row>
    <row r="240" spans="1:52" x14ac:dyDescent="0.25">
      <c r="A240" s="8" t="s">
        <v>1365</v>
      </c>
      <c r="B240" s="8" t="s">
        <v>1994</v>
      </c>
      <c r="C240" s="8" t="s">
        <v>1442</v>
      </c>
      <c r="D240" s="76">
        <v>2.8444694780000002</v>
      </c>
      <c r="E240" s="76">
        <v>-0.90039392200000001</v>
      </c>
      <c r="F240" s="82">
        <f t="shared" si="103"/>
        <v>0.97203777800000002</v>
      </c>
      <c r="G240" s="86">
        <f t="shared" si="104"/>
        <v>2.6480183047573105</v>
      </c>
      <c r="H240" s="53">
        <v>123.05252026788862</v>
      </c>
      <c r="I240" s="61">
        <v>120.09164610504052</v>
      </c>
      <c r="J240" s="53">
        <v>103.17236517448008</v>
      </c>
      <c r="K240" s="54">
        <v>138.06838209376102</v>
      </c>
      <c r="L240" s="53">
        <v>164.08177652449766</v>
      </c>
      <c r="M240" s="90">
        <v>100</v>
      </c>
      <c r="N240" s="96">
        <v>71.400000000000006</v>
      </c>
      <c r="O240" s="96">
        <v>95.6</v>
      </c>
      <c r="P240" s="53">
        <v>118.6425004623636</v>
      </c>
      <c r="Q240" s="61">
        <v>105.77029776216015</v>
      </c>
      <c r="R240" s="53">
        <v>100.66580358794155</v>
      </c>
      <c r="S240" s="54">
        <v>140.00369890882189</v>
      </c>
      <c r="T240" s="53">
        <v>111.65156278897726</v>
      </c>
      <c r="U240" s="90">
        <v>100</v>
      </c>
      <c r="V240" s="96">
        <v>69.2</v>
      </c>
      <c r="W240" s="96">
        <v>93.3</v>
      </c>
      <c r="X240" s="102">
        <f t="shared" si="105"/>
        <v>120.84751036512611</v>
      </c>
      <c r="Y240" s="102">
        <f t="shared" si="106"/>
        <v>112.93097193360035</v>
      </c>
      <c r="Z240" s="102">
        <f t="shared" si="107"/>
        <v>101.91908438121081</v>
      </c>
      <c r="AA240" s="102">
        <f t="shared" si="108"/>
        <v>139.03604050129144</v>
      </c>
      <c r="AB240" s="102">
        <f t="shared" si="109"/>
        <v>137.86666965673746</v>
      </c>
      <c r="AC240" s="102"/>
      <c r="AD240" s="90">
        <f t="shared" ref="AD240:AD241" si="141">STDEV(H240,P240)</f>
        <v>3.1183549096537244</v>
      </c>
      <c r="AE240" s="90">
        <f t="shared" ref="AE240:AE241" si="142">STDEV(I240,Q240)</f>
        <v>10.126722528985434</v>
      </c>
      <c r="AF240" s="90">
        <f t="shared" ref="AF240:AF241" si="143">STDEV(J240,R240)</f>
        <v>1.7724066953031015</v>
      </c>
      <c r="AG240" s="90">
        <f t="shared" ref="AG240:AG241" si="144">STDEV(K240,S240)</f>
        <v>1.3684756436738943</v>
      </c>
      <c r="AH240" s="90">
        <f t="shared" ref="AH240:AH241" si="145">STDEV(L240,T240)</f>
        <v>37.073759671446595</v>
      </c>
      <c r="AI240" s="90">
        <f t="shared" ref="AI240:AI241" si="146">STDEV(M240,U240)</f>
        <v>0</v>
      </c>
      <c r="AJ240" s="99">
        <f t="shared" ref="AJ240:AJ241" si="147">AVERAGE(AD240:AI240)</f>
        <v>8.9099532415104576</v>
      </c>
      <c r="AK240" s="99">
        <f t="shared" ref="AK240:AK241" si="148">MEDIAN(AD240:AI240)</f>
        <v>2.4453808024784127</v>
      </c>
      <c r="AL240" s="109">
        <v>70.3</v>
      </c>
      <c r="AM240" s="109">
        <v>94.45</v>
      </c>
      <c r="AW240" s="48"/>
      <c r="AX240" s="48"/>
      <c r="AY240" s="48"/>
      <c r="AZ240" s="193"/>
    </row>
    <row r="241" spans="1:52" x14ac:dyDescent="0.25">
      <c r="A241" s="8" t="s">
        <v>1365</v>
      </c>
      <c r="B241" s="8" t="s">
        <v>1997</v>
      </c>
      <c r="C241" s="8" t="s">
        <v>1443</v>
      </c>
      <c r="D241" s="76">
        <v>0.81208380700000005</v>
      </c>
      <c r="E241" s="76">
        <v>2.551116113</v>
      </c>
      <c r="F241" s="82">
        <f t="shared" si="103"/>
        <v>1.68159996</v>
      </c>
      <c r="G241" s="86">
        <f t="shared" si="104"/>
        <v>1.2296815362750793</v>
      </c>
      <c r="H241" s="53">
        <v>128.62178357419808</v>
      </c>
      <c r="I241" s="61">
        <v>151.39231582657735</v>
      </c>
      <c r="J241" s="53">
        <v>82.657737046175541</v>
      </c>
      <c r="K241" s="54">
        <v>121.71307719421924</v>
      </c>
      <c r="L241" s="53">
        <v>115.08635882974974</v>
      </c>
      <c r="M241" s="90">
        <v>100</v>
      </c>
      <c r="N241" s="96">
        <v>71.400000000000006</v>
      </c>
      <c r="O241" s="96">
        <v>94.6</v>
      </c>
      <c r="P241" s="53">
        <v>123.85796190123912</v>
      </c>
      <c r="Q241" s="61">
        <v>106.54706861475864</v>
      </c>
      <c r="R241" s="53">
        <v>121.02829665248751</v>
      </c>
      <c r="S241" s="54">
        <v>100.1664508969854</v>
      </c>
      <c r="T241" s="53">
        <v>96.89291658960606</v>
      </c>
      <c r="U241" s="90">
        <v>100</v>
      </c>
      <c r="V241" s="96">
        <v>71.8</v>
      </c>
      <c r="W241" s="96">
        <v>95.9</v>
      </c>
      <c r="X241" s="102">
        <f t="shared" si="105"/>
        <v>126.2398727377186</v>
      </c>
      <c r="Y241" s="102">
        <f t="shared" si="106"/>
        <v>128.96969222066798</v>
      </c>
      <c r="Z241" s="102">
        <f t="shared" si="107"/>
        <v>101.84301684933152</v>
      </c>
      <c r="AA241" s="102">
        <f t="shared" si="108"/>
        <v>110.93976404560232</v>
      </c>
      <c r="AB241" s="102">
        <f t="shared" si="109"/>
        <v>105.98963770967791</v>
      </c>
      <c r="AC241" s="102"/>
      <c r="AD241" s="90">
        <f t="shared" si="141"/>
        <v>3.3685306093127201</v>
      </c>
      <c r="AE241" s="90">
        <f t="shared" si="142"/>
        <v>31.710378407464283</v>
      </c>
      <c r="AF241" s="90">
        <f t="shared" si="143"/>
        <v>27.132082895545821</v>
      </c>
      <c r="AG241" s="90">
        <f t="shared" si="144"/>
        <v>15.235765566466442</v>
      </c>
      <c r="AH241" s="90">
        <f t="shared" si="145"/>
        <v>12.86470638113137</v>
      </c>
      <c r="AI241" s="90">
        <f t="shared" si="146"/>
        <v>0</v>
      </c>
      <c r="AJ241" s="99">
        <f t="shared" si="147"/>
        <v>15.051910643320106</v>
      </c>
      <c r="AK241" s="99">
        <f t="shared" si="148"/>
        <v>14.050235973798905</v>
      </c>
      <c r="AL241" s="109">
        <v>71.599999999999994</v>
      </c>
      <c r="AM241" s="109">
        <v>95.25</v>
      </c>
      <c r="AW241" s="48"/>
      <c r="AX241" s="48"/>
      <c r="AY241" s="48"/>
      <c r="AZ241" s="193"/>
    </row>
    <row r="242" spans="1:52" x14ac:dyDescent="0.25">
      <c r="A242" s="8" t="s">
        <v>1365</v>
      </c>
      <c r="B242" s="8" t="s">
        <v>1999</v>
      </c>
      <c r="C242" s="8" t="s">
        <v>1444</v>
      </c>
      <c r="D242" s="76">
        <v>83.334506790000006</v>
      </c>
      <c r="E242" s="76">
        <v>67.679609830000004</v>
      </c>
      <c r="F242" s="82">
        <f t="shared" si="103"/>
        <v>75.507058310000005</v>
      </c>
      <c r="G242" s="86">
        <f t="shared" si="104"/>
        <v>11.069683799192655</v>
      </c>
      <c r="H242" s="76"/>
      <c r="I242" s="76"/>
      <c r="J242" s="76"/>
      <c r="K242" s="76"/>
      <c r="L242" s="76"/>
      <c r="M242" s="90">
        <v>100</v>
      </c>
      <c r="N242" s="96"/>
      <c r="O242" s="96"/>
      <c r="P242" s="90"/>
      <c r="Q242" s="90"/>
      <c r="R242" s="90"/>
      <c r="S242" s="90"/>
      <c r="T242" s="90"/>
      <c r="U242" s="90">
        <v>100</v>
      </c>
      <c r="V242" s="96"/>
      <c r="W242" s="96"/>
      <c r="X242" s="102"/>
      <c r="Y242" s="102"/>
      <c r="Z242" s="102"/>
      <c r="AA242" s="102"/>
      <c r="AB242" s="102"/>
      <c r="AC242" s="102"/>
      <c r="AD242" s="90"/>
      <c r="AE242" s="90"/>
      <c r="AF242" s="90"/>
      <c r="AG242" s="90"/>
      <c r="AH242" s="90"/>
      <c r="AI242" s="90"/>
      <c r="AJ242" s="99"/>
      <c r="AK242" s="99"/>
      <c r="AW242" s="48"/>
      <c r="AX242" s="48"/>
      <c r="AY242" s="48"/>
      <c r="AZ242" s="193"/>
    </row>
    <row r="243" spans="1:52" x14ac:dyDescent="0.25">
      <c r="A243" s="8" t="s">
        <v>1365</v>
      </c>
      <c r="B243" s="8" t="s">
        <v>2002</v>
      </c>
      <c r="C243" s="8" t="s">
        <v>1445</v>
      </c>
      <c r="D243" s="76">
        <v>116.9048793</v>
      </c>
      <c r="E243" s="76">
        <v>76.933658480000005</v>
      </c>
      <c r="F243" s="82">
        <f t="shared" si="103"/>
        <v>96.919268890000012</v>
      </c>
      <c r="G243" s="86">
        <f t="shared" si="104"/>
        <v>28.263921294126888</v>
      </c>
      <c r="H243" s="76"/>
      <c r="I243" s="76"/>
      <c r="J243" s="76"/>
      <c r="K243" s="76"/>
      <c r="L243" s="76"/>
      <c r="M243" s="90">
        <v>100</v>
      </c>
      <c r="N243" s="96"/>
      <c r="O243" s="96"/>
      <c r="P243" s="90"/>
      <c r="Q243" s="90"/>
      <c r="R243" s="90"/>
      <c r="S243" s="90"/>
      <c r="T243" s="90"/>
      <c r="U243" s="90">
        <v>100</v>
      </c>
      <c r="V243" s="96"/>
      <c r="W243" s="96"/>
      <c r="X243" s="102"/>
      <c r="Y243" s="102"/>
      <c r="Z243" s="102"/>
      <c r="AA243" s="102"/>
      <c r="AB243" s="102"/>
      <c r="AC243" s="102"/>
      <c r="AD243" s="90"/>
      <c r="AE243" s="90"/>
      <c r="AF243" s="90"/>
      <c r="AG243" s="90"/>
      <c r="AH243" s="90"/>
      <c r="AI243" s="90"/>
      <c r="AJ243" s="99"/>
      <c r="AK243" s="99"/>
      <c r="AW243" s="48"/>
      <c r="AX243" s="48"/>
      <c r="AY243" s="48"/>
      <c r="AZ243" s="193"/>
    </row>
    <row r="244" spans="1:52" x14ac:dyDescent="0.25">
      <c r="A244" s="8" t="s">
        <v>1446</v>
      </c>
      <c r="B244" s="8" t="s">
        <v>1776</v>
      </c>
      <c r="C244" s="8" t="s">
        <v>1447</v>
      </c>
      <c r="D244" s="76">
        <v>106.8739472</v>
      </c>
      <c r="E244" s="76">
        <v>101.6219163</v>
      </c>
      <c r="F244" s="82">
        <f t="shared" si="103"/>
        <v>104.24793174999999</v>
      </c>
      <c r="G244" s="86">
        <f t="shared" si="104"/>
        <v>3.7137466643912922</v>
      </c>
      <c r="H244" s="76"/>
      <c r="I244" s="76"/>
      <c r="J244" s="76"/>
      <c r="K244" s="76"/>
      <c r="L244" s="76"/>
      <c r="M244" s="90">
        <v>100</v>
      </c>
      <c r="N244" s="96"/>
      <c r="O244" s="96"/>
      <c r="P244" s="90"/>
      <c r="Q244" s="90"/>
      <c r="R244" s="90"/>
      <c r="S244" s="90"/>
      <c r="T244" s="90"/>
      <c r="U244" s="90">
        <v>100</v>
      </c>
      <c r="V244" s="96"/>
      <c r="W244" s="96"/>
      <c r="X244" s="102"/>
      <c r="Y244" s="102"/>
      <c r="Z244" s="102"/>
      <c r="AA244" s="102"/>
      <c r="AB244" s="102"/>
      <c r="AC244" s="102"/>
      <c r="AD244" s="90"/>
      <c r="AE244" s="90"/>
      <c r="AF244" s="90"/>
      <c r="AG244" s="90"/>
      <c r="AH244" s="90"/>
      <c r="AI244" s="90"/>
      <c r="AJ244" s="99"/>
      <c r="AK244" s="99"/>
      <c r="AW244" s="48"/>
      <c r="AX244" s="48"/>
      <c r="AY244" s="48"/>
      <c r="AZ244" s="193"/>
    </row>
    <row r="245" spans="1:52" x14ac:dyDescent="0.25">
      <c r="A245" s="8" t="s">
        <v>1446</v>
      </c>
      <c r="B245" s="8" t="s">
        <v>1778</v>
      </c>
      <c r="C245" s="8" t="s">
        <v>1448</v>
      </c>
      <c r="D245" s="76">
        <v>75.554563349999995</v>
      </c>
      <c r="E245" s="76">
        <v>54.681750030000003</v>
      </c>
      <c r="F245" s="82">
        <f t="shared" si="103"/>
        <v>65.118156690000006</v>
      </c>
      <c r="G245" s="86">
        <f t="shared" si="104"/>
        <v>14.759307841012783</v>
      </c>
      <c r="H245" s="76"/>
      <c r="I245" s="76"/>
      <c r="J245" s="76"/>
      <c r="K245" s="76"/>
      <c r="L245" s="76"/>
      <c r="M245" s="90">
        <v>100</v>
      </c>
      <c r="N245" s="96"/>
      <c r="O245" s="96"/>
      <c r="P245" s="90"/>
      <c r="Q245" s="90"/>
      <c r="R245" s="90"/>
      <c r="S245" s="90"/>
      <c r="T245" s="90"/>
      <c r="U245" s="90">
        <v>100</v>
      </c>
      <c r="V245" s="96"/>
      <c r="W245" s="96"/>
      <c r="X245" s="102"/>
      <c r="Y245" s="102"/>
      <c r="Z245" s="102"/>
      <c r="AA245" s="102"/>
      <c r="AB245" s="102"/>
      <c r="AC245" s="102"/>
      <c r="AD245" s="90"/>
      <c r="AE245" s="90"/>
      <c r="AF245" s="90"/>
      <c r="AG245" s="90"/>
      <c r="AH245" s="90"/>
      <c r="AI245" s="90"/>
      <c r="AJ245" s="99"/>
      <c r="AK245" s="99"/>
      <c r="AW245" s="48"/>
      <c r="AX245" s="48"/>
      <c r="AY245" s="48"/>
      <c r="AZ245" s="193"/>
    </row>
    <row r="246" spans="1:52" x14ac:dyDescent="0.25">
      <c r="A246" s="8" t="s">
        <v>1446</v>
      </c>
      <c r="B246" s="8" t="s">
        <v>1781</v>
      </c>
      <c r="C246" s="8" t="s">
        <v>1449</v>
      </c>
      <c r="D246" s="76">
        <v>2.4922371280000002</v>
      </c>
      <c r="E246" s="76">
        <v>2.2897642089999999</v>
      </c>
      <c r="F246" s="82">
        <f t="shared" si="103"/>
        <v>2.3910006685000003</v>
      </c>
      <c r="G246" s="86">
        <f t="shared" si="104"/>
        <v>0.14316997403153478</v>
      </c>
      <c r="H246" s="53">
        <v>68.62883327458583</v>
      </c>
      <c r="I246" s="61">
        <v>118.0472329925978</v>
      </c>
      <c r="J246" s="53">
        <v>132.92210081071553</v>
      </c>
      <c r="K246" s="54">
        <v>115.72083186464575</v>
      </c>
      <c r="L246" s="53">
        <v>139.97180119844904</v>
      </c>
      <c r="M246" s="90">
        <v>100</v>
      </c>
      <c r="N246" s="96">
        <v>43.4</v>
      </c>
      <c r="O246" s="96">
        <v>91.3</v>
      </c>
      <c r="P246" s="53">
        <v>49.953763639726276</v>
      </c>
      <c r="Q246" s="61">
        <v>86.517477344183476</v>
      </c>
      <c r="R246" s="53">
        <v>91.677455150730538</v>
      </c>
      <c r="S246" s="54">
        <v>96.504531163306822</v>
      </c>
      <c r="T246" s="53">
        <v>72.091732938783053</v>
      </c>
      <c r="U246" s="90">
        <v>100</v>
      </c>
      <c r="V246" s="96">
        <v>25</v>
      </c>
      <c r="W246" s="96">
        <v>87.4</v>
      </c>
      <c r="X246" s="102">
        <f t="shared" si="105"/>
        <v>59.291298457156053</v>
      </c>
      <c r="Y246" s="102">
        <f t="shared" si="106"/>
        <v>102.28235516839064</v>
      </c>
      <c r="Z246" s="102">
        <f t="shared" si="107"/>
        <v>112.29977798072304</v>
      </c>
      <c r="AA246" s="102">
        <f t="shared" si="108"/>
        <v>106.11268151397628</v>
      </c>
      <c r="AB246" s="102">
        <f t="shared" si="109"/>
        <v>106.03176706861605</v>
      </c>
      <c r="AC246" s="102"/>
      <c r="AD246" s="90">
        <f>STDEV(H246,P246)</f>
        <v>13.205268377940175</v>
      </c>
      <c r="AE246" s="90">
        <f>STDEV(I246,Q246)</f>
        <v>22.294904028148597</v>
      </c>
      <c r="AF246" s="90">
        <f t="shared" ref="AF246" si="149">STDEV(J246,R246)</f>
        <v>29.164368633811677</v>
      </c>
      <c r="AG246" s="90">
        <f t="shared" ref="AG246" si="150">STDEV(K246,S246)</f>
        <v>13.587976535236562</v>
      </c>
      <c r="AH246" s="90">
        <f t="shared" ref="AH246" si="151">STDEV(L246,T246)</f>
        <v>47.998456573815538</v>
      </c>
      <c r="AI246" s="90">
        <f>STDEV(M246,U246)</f>
        <v>0</v>
      </c>
      <c r="AJ246" s="99">
        <f>AVERAGE(AD246:AI246)</f>
        <v>21.041829024825429</v>
      </c>
      <c r="AK246" s="99">
        <f>MEDIAN(AD246:AI246)</f>
        <v>17.941440281692579</v>
      </c>
      <c r="AL246" s="109">
        <v>34.200000000000003</v>
      </c>
      <c r="AM246" s="109">
        <v>89.35</v>
      </c>
      <c r="AW246" s="48"/>
      <c r="AX246" s="48"/>
      <c r="AY246" s="48"/>
      <c r="AZ246" s="193"/>
    </row>
    <row r="247" spans="1:52" x14ac:dyDescent="0.25">
      <c r="A247" s="8" t="s">
        <v>1446</v>
      </c>
      <c r="B247" s="8" t="s">
        <v>1784</v>
      </c>
      <c r="C247" s="8" t="s">
        <v>1450</v>
      </c>
      <c r="D247" s="76">
        <v>80.863759060000007</v>
      </c>
      <c r="E247" s="76">
        <v>79.869156329999996</v>
      </c>
      <c r="F247" s="82">
        <f t="shared" si="103"/>
        <v>80.366457695000008</v>
      </c>
      <c r="G247" s="86">
        <f t="shared" si="104"/>
        <v>0.70329033496966065</v>
      </c>
      <c r="H247" s="76"/>
      <c r="I247" s="76"/>
      <c r="J247" s="76"/>
      <c r="K247" s="76"/>
      <c r="L247" s="76"/>
      <c r="M247" s="90">
        <v>100</v>
      </c>
      <c r="N247" s="96"/>
      <c r="O247" s="96"/>
      <c r="P247" s="90"/>
      <c r="Q247" s="90"/>
      <c r="R247" s="90"/>
      <c r="S247" s="90"/>
      <c r="T247" s="90"/>
      <c r="U247" s="90">
        <v>100</v>
      </c>
      <c r="V247" s="96"/>
      <c r="W247" s="96"/>
      <c r="X247" s="102"/>
      <c r="Y247" s="102"/>
      <c r="Z247" s="102"/>
      <c r="AA247" s="102"/>
      <c r="AB247" s="102"/>
      <c r="AC247" s="102"/>
      <c r="AD247" s="90"/>
      <c r="AE247" s="90"/>
      <c r="AF247" s="90"/>
      <c r="AG247" s="90"/>
      <c r="AH247" s="90"/>
      <c r="AI247" s="90"/>
      <c r="AJ247" s="99"/>
      <c r="AK247" s="99"/>
      <c r="AW247" s="48"/>
      <c r="AX247" s="48"/>
      <c r="AY247" s="48"/>
      <c r="AZ247" s="193"/>
    </row>
    <row r="248" spans="1:52" x14ac:dyDescent="0.25">
      <c r="A248" s="8" t="s">
        <v>1446</v>
      </c>
      <c r="B248" s="8" t="s">
        <v>1787</v>
      </c>
      <c r="C248" s="8" t="s">
        <v>1451</v>
      </c>
      <c r="D248" s="76">
        <v>92.992105210000005</v>
      </c>
      <c r="E248" s="76">
        <v>115.6330925</v>
      </c>
      <c r="F248" s="82">
        <f t="shared" si="103"/>
        <v>104.312598855</v>
      </c>
      <c r="G248" s="86">
        <f t="shared" si="104"/>
        <v>16.009595645517532</v>
      </c>
      <c r="H248" s="76"/>
      <c r="I248" s="76"/>
      <c r="J248" s="76"/>
      <c r="K248" s="76"/>
      <c r="L248" s="76"/>
      <c r="M248" s="90">
        <v>100</v>
      </c>
      <c r="N248" s="96"/>
      <c r="O248" s="96"/>
      <c r="P248" s="90"/>
      <c r="Q248" s="90"/>
      <c r="R248" s="90"/>
      <c r="S248" s="90"/>
      <c r="T248" s="90"/>
      <c r="U248" s="90">
        <v>100</v>
      </c>
      <c r="V248" s="96"/>
      <c r="W248" s="96"/>
      <c r="X248" s="102"/>
      <c r="Y248" s="102"/>
      <c r="Z248" s="102"/>
      <c r="AA248" s="102"/>
      <c r="AB248" s="102"/>
      <c r="AC248" s="102"/>
      <c r="AD248" s="90"/>
      <c r="AE248" s="90"/>
      <c r="AF248" s="90"/>
      <c r="AG248" s="90"/>
      <c r="AH248" s="90"/>
      <c r="AI248" s="90"/>
      <c r="AJ248" s="99"/>
      <c r="AK248" s="99"/>
      <c r="AW248" s="48"/>
      <c r="AX248" s="48"/>
      <c r="AY248" s="48"/>
      <c r="AZ248" s="193"/>
    </row>
    <row r="249" spans="1:52" x14ac:dyDescent="0.25">
      <c r="A249" s="8" t="s">
        <v>1446</v>
      </c>
      <c r="B249" s="8" t="s">
        <v>1790</v>
      </c>
      <c r="C249" s="8" t="s">
        <v>1452</v>
      </c>
      <c r="D249" s="76">
        <v>103.6104966</v>
      </c>
      <c r="E249" s="76">
        <v>93.226114219999999</v>
      </c>
      <c r="F249" s="82">
        <f t="shared" si="103"/>
        <v>98.418305410000002</v>
      </c>
      <c r="G249" s="86">
        <f t="shared" si="104"/>
        <v>7.3428671993321029</v>
      </c>
      <c r="H249" s="76"/>
      <c r="I249" s="76"/>
      <c r="J249" s="76"/>
      <c r="K249" s="76"/>
      <c r="L249" s="76"/>
      <c r="M249" s="90">
        <v>100</v>
      </c>
      <c r="N249" s="96"/>
      <c r="O249" s="96"/>
      <c r="P249" s="90"/>
      <c r="Q249" s="90"/>
      <c r="R249" s="90"/>
      <c r="S249" s="90"/>
      <c r="T249" s="90"/>
      <c r="U249" s="90">
        <v>100</v>
      </c>
      <c r="V249" s="96"/>
      <c r="W249" s="96"/>
      <c r="X249" s="102"/>
      <c r="Y249" s="102"/>
      <c r="Z249" s="102"/>
      <c r="AA249" s="102"/>
      <c r="AB249" s="102"/>
      <c r="AC249" s="102"/>
      <c r="AD249" s="90"/>
      <c r="AE249" s="90"/>
      <c r="AF249" s="90"/>
      <c r="AG249" s="90"/>
      <c r="AH249" s="90"/>
      <c r="AI249" s="90"/>
      <c r="AJ249" s="99"/>
      <c r="AK249" s="99"/>
      <c r="AW249" s="48"/>
      <c r="AX249" s="48"/>
      <c r="AY249" s="48"/>
      <c r="AZ249" s="193"/>
    </row>
    <row r="250" spans="1:52" x14ac:dyDescent="0.25">
      <c r="A250" s="8" t="s">
        <v>1446</v>
      </c>
      <c r="B250" s="8" t="s">
        <v>1793</v>
      </c>
      <c r="C250" s="8" t="s">
        <v>1453</v>
      </c>
      <c r="D250" s="76">
        <v>104.9256185</v>
      </c>
      <c r="E250" s="76">
        <v>116.3963473</v>
      </c>
      <c r="F250" s="82">
        <f t="shared" si="103"/>
        <v>110.66098289999999</v>
      </c>
      <c r="G250" s="86">
        <f t="shared" si="104"/>
        <v>8.1110301196318311</v>
      </c>
      <c r="H250" s="76"/>
      <c r="I250" s="76"/>
      <c r="J250" s="76"/>
      <c r="K250" s="76"/>
      <c r="L250" s="76"/>
      <c r="M250" s="90">
        <v>100</v>
      </c>
      <c r="N250" s="96"/>
      <c r="O250" s="96"/>
      <c r="P250" s="90"/>
      <c r="Q250" s="90"/>
      <c r="R250" s="90"/>
      <c r="S250" s="90"/>
      <c r="T250" s="90"/>
      <c r="U250" s="90">
        <v>100</v>
      </c>
      <c r="V250" s="96"/>
      <c r="W250" s="96"/>
      <c r="X250" s="102"/>
      <c r="Y250" s="102"/>
      <c r="Z250" s="102"/>
      <c r="AA250" s="102"/>
      <c r="AB250" s="102"/>
      <c r="AC250" s="102"/>
      <c r="AD250" s="90"/>
      <c r="AE250" s="90"/>
      <c r="AF250" s="90"/>
      <c r="AG250" s="90"/>
      <c r="AH250" s="90"/>
      <c r="AI250" s="90"/>
      <c r="AJ250" s="99"/>
      <c r="AK250" s="99"/>
      <c r="AW250" s="48"/>
      <c r="AX250" s="48"/>
      <c r="AY250" s="48"/>
      <c r="AZ250" s="193"/>
    </row>
    <row r="251" spans="1:52" x14ac:dyDescent="0.25">
      <c r="A251" s="8" t="s">
        <v>1446</v>
      </c>
      <c r="B251" s="8" t="s">
        <v>1796</v>
      </c>
      <c r="C251" s="8" t="s">
        <v>1454</v>
      </c>
      <c r="D251" s="76">
        <v>102.4414994</v>
      </c>
      <c r="E251" s="76">
        <v>99.931852259999999</v>
      </c>
      <c r="F251" s="82">
        <f t="shared" si="103"/>
        <v>101.18667583</v>
      </c>
      <c r="G251" s="86">
        <f t="shared" si="104"/>
        <v>1.7745885110794237</v>
      </c>
      <c r="H251" s="76"/>
      <c r="I251" s="76"/>
      <c r="J251" s="76"/>
      <c r="K251" s="76"/>
      <c r="L251" s="76"/>
      <c r="M251" s="90">
        <v>100</v>
      </c>
      <c r="N251" s="96"/>
      <c r="O251" s="96"/>
      <c r="P251" s="90"/>
      <c r="Q251" s="90"/>
      <c r="R251" s="90"/>
      <c r="S251" s="90"/>
      <c r="T251" s="90"/>
      <c r="U251" s="90">
        <v>100</v>
      </c>
      <c r="V251" s="96"/>
      <c r="W251" s="96"/>
      <c r="X251" s="102"/>
      <c r="Y251" s="102"/>
      <c r="Z251" s="102"/>
      <c r="AA251" s="102"/>
      <c r="AB251" s="102"/>
      <c r="AC251" s="102"/>
      <c r="AD251" s="90"/>
      <c r="AE251" s="90"/>
      <c r="AF251" s="90"/>
      <c r="AG251" s="90"/>
      <c r="AH251" s="90"/>
      <c r="AI251" s="90"/>
      <c r="AJ251" s="99"/>
      <c r="AK251" s="99"/>
      <c r="AW251" s="48"/>
      <c r="AX251" s="48"/>
      <c r="AY251" s="48"/>
      <c r="AZ251" s="193"/>
    </row>
    <row r="252" spans="1:52" x14ac:dyDescent="0.25">
      <c r="A252" s="8" t="s">
        <v>1446</v>
      </c>
      <c r="B252" s="8" t="s">
        <v>1799</v>
      </c>
      <c r="C252" s="8" t="s">
        <v>1455</v>
      </c>
      <c r="D252" s="76">
        <v>90.556694340000007</v>
      </c>
      <c r="E252" s="76">
        <v>89.573395120000001</v>
      </c>
      <c r="F252" s="82">
        <f t="shared" si="103"/>
        <v>90.065044730000011</v>
      </c>
      <c r="G252" s="86">
        <f t="shared" si="104"/>
        <v>0.69529754639744734</v>
      </c>
      <c r="H252" s="76"/>
      <c r="I252" s="76"/>
      <c r="J252" s="76"/>
      <c r="K252" s="76"/>
      <c r="L252" s="76"/>
      <c r="M252" s="90">
        <v>100</v>
      </c>
      <c r="N252" s="96"/>
      <c r="O252" s="96"/>
      <c r="P252" s="90"/>
      <c r="Q252" s="90"/>
      <c r="R252" s="90"/>
      <c r="S252" s="90"/>
      <c r="T252" s="90"/>
      <c r="U252" s="90">
        <v>100</v>
      </c>
      <c r="V252" s="96"/>
      <c r="W252" s="96"/>
      <c r="X252" s="102"/>
      <c r="Y252" s="102"/>
      <c r="Z252" s="102"/>
      <c r="AA252" s="102"/>
      <c r="AB252" s="102"/>
      <c r="AC252" s="102"/>
      <c r="AD252" s="90"/>
      <c r="AE252" s="90"/>
      <c r="AF252" s="90"/>
      <c r="AG252" s="90"/>
      <c r="AH252" s="90"/>
      <c r="AI252" s="90"/>
      <c r="AJ252" s="99"/>
      <c r="AK252" s="99"/>
      <c r="AW252" s="48"/>
      <c r="AX252" s="48"/>
      <c r="AY252" s="48"/>
      <c r="AZ252" s="193"/>
    </row>
    <row r="253" spans="1:52" x14ac:dyDescent="0.25">
      <c r="A253" s="8" t="s">
        <v>1446</v>
      </c>
      <c r="B253" s="8" t="s">
        <v>1802</v>
      </c>
      <c r="C253" s="8" t="s">
        <v>1456</v>
      </c>
      <c r="D253" s="76">
        <v>91.579566900000003</v>
      </c>
      <c r="E253" s="76">
        <v>97.805642629999994</v>
      </c>
      <c r="F253" s="82">
        <f t="shared" si="103"/>
        <v>94.692604764999999</v>
      </c>
      <c r="G253" s="86">
        <f t="shared" si="104"/>
        <v>4.4025003688639774</v>
      </c>
      <c r="H253" s="76"/>
      <c r="I253" s="76"/>
      <c r="J253" s="76"/>
      <c r="K253" s="76"/>
      <c r="L253" s="76"/>
      <c r="M253" s="90">
        <v>100</v>
      </c>
      <c r="N253" s="96"/>
      <c r="O253" s="96"/>
      <c r="P253" s="90"/>
      <c r="Q253" s="90"/>
      <c r="R253" s="90"/>
      <c r="S253" s="90"/>
      <c r="T253" s="90"/>
      <c r="U253" s="90">
        <v>100</v>
      </c>
      <c r="V253" s="96"/>
      <c r="W253" s="96"/>
      <c r="X253" s="102"/>
      <c r="Y253" s="102"/>
      <c r="Z253" s="102"/>
      <c r="AA253" s="102"/>
      <c r="AB253" s="102"/>
      <c r="AC253" s="102"/>
      <c r="AD253" s="90"/>
      <c r="AE253" s="90"/>
      <c r="AF253" s="90"/>
      <c r="AG253" s="90"/>
      <c r="AH253" s="90"/>
      <c r="AI253" s="90"/>
      <c r="AJ253" s="99"/>
      <c r="AK253" s="99"/>
      <c r="AW253" s="48"/>
      <c r="AX253" s="48"/>
      <c r="AY253" s="48"/>
      <c r="AZ253" s="193"/>
    </row>
    <row r="254" spans="1:52" x14ac:dyDescent="0.25">
      <c r="A254" s="8" t="s">
        <v>1446</v>
      </c>
      <c r="B254" s="8" t="s">
        <v>1805</v>
      </c>
      <c r="C254" s="8" t="s">
        <v>1457</v>
      </c>
      <c r="D254" s="76">
        <v>-3.8005522169999999</v>
      </c>
      <c r="E254" s="76">
        <v>-0.70873654100000005</v>
      </c>
      <c r="F254" s="82">
        <f t="shared" si="103"/>
        <v>-2.2546443790000001</v>
      </c>
      <c r="G254" s="86">
        <f t="shared" si="104"/>
        <v>2.1862438306784688</v>
      </c>
      <c r="H254" s="53">
        <v>127.14134649277406</v>
      </c>
      <c r="I254" s="61">
        <v>126.0133944307367</v>
      </c>
      <c r="J254" s="53">
        <v>96.545646810010567</v>
      </c>
      <c r="K254" s="54">
        <v>119.38667606626719</v>
      </c>
      <c r="L254" s="53">
        <v>161.33239337328163</v>
      </c>
      <c r="M254" s="90">
        <v>100</v>
      </c>
      <c r="N254" s="96">
        <v>70</v>
      </c>
      <c r="O254" s="96">
        <v>92.2</v>
      </c>
      <c r="P254" s="53">
        <v>111.5960791566488</v>
      </c>
      <c r="Q254" s="61">
        <v>73.589791011651556</v>
      </c>
      <c r="R254" s="53">
        <v>98.779360088773828</v>
      </c>
      <c r="S254" s="54">
        <v>88.958757166635849</v>
      </c>
      <c r="T254" s="53">
        <v>90.845200665803588</v>
      </c>
      <c r="U254" s="90">
        <v>100</v>
      </c>
      <c r="V254" s="96">
        <v>68.2</v>
      </c>
      <c r="W254" s="96">
        <v>93.1</v>
      </c>
      <c r="X254" s="102">
        <f t="shared" si="105"/>
        <v>119.36871282471142</v>
      </c>
      <c r="Y254" s="102">
        <f t="shared" si="106"/>
        <v>99.801592721194126</v>
      </c>
      <c r="Z254" s="102">
        <f t="shared" si="107"/>
        <v>97.662503449392204</v>
      </c>
      <c r="AA254" s="102">
        <f t="shared" si="108"/>
        <v>104.17271661645151</v>
      </c>
      <c r="AB254" s="102">
        <f t="shared" si="109"/>
        <v>126.08879701954261</v>
      </c>
      <c r="AC254" s="102"/>
      <c r="AD254" s="90">
        <f>STDEV(H254,P254)</f>
        <v>10.992163948731912</v>
      </c>
      <c r="AE254" s="90">
        <f>STDEV(I254,Q254)</f>
        <v>37.069085471869343</v>
      </c>
      <c r="AF254" s="90">
        <f t="shared" ref="AF254" si="152">STDEV(J254,R254)</f>
        <v>1.579473806639939</v>
      </c>
      <c r="AG254" s="90">
        <f t="shared" ref="AG254" si="153">STDEV(K254,S254)</f>
        <v>21.515787791323664</v>
      </c>
      <c r="AH254" s="90">
        <f t="shared" ref="AH254" si="154">STDEV(L254,T254)</f>
        <v>49.841971950260728</v>
      </c>
      <c r="AI254" s="90">
        <f>STDEV(M254,U254)</f>
        <v>0</v>
      </c>
      <c r="AJ254" s="99">
        <f>AVERAGE(AD254:AI254)</f>
        <v>20.166413828137596</v>
      </c>
      <c r="AK254" s="99">
        <f>MEDIAN(AD254:AI254)</f>
        <v>16.253975870027787</v>
      </c>
      <c r="AL254" s="109">
        <v>69.099999999999994</v>
      </c>
      <c r="AM254" s="109">
        <v>92.65</v>
      </c>
      <c r="AW254" s="48"/>
      <c r="AX254" s="48"/>
      <c r="AY254" s="48"/>
      <c r="AZ254" s="193"/>
    </row>
    <row r="255" spans="1:52" x14ac:dyDescent="0.25">
      <c r="A255" s="8" t="s">
        <v>1446</v>
      </c>
      <c r="B255" s="8" t="s">
        <v>1808</v>
      </c>
      <c r="C255" s="8" t="s">
        <v>1458</v>
      </c>
      <c r="D255" s="76">
        <v>89.19286425</v>
      </c>
      <c r="E255" s="76">
        <v>117.2686384</v>
      </c>
      <c r="F255" s="82">
        <f t="shared" si="103"/>
        <v>103.230751325</v>
      </c>
      <c r="G255" s="86">
        <f t="shared" si="104"/>
        <v>19.852570288527037</v>
      </c>
      <c r="H255" s="76"/>
      <c r="I255" s="76"/>
      <c r="J255" s="76"/>
      <c r="K255" s="76"/>
      <c r="L255" s="76"/>
      <c r="M255" s="90">
        <v>100</v>
      </c>
      <c r="N255" s="96"/>
      <c r="O255" s="96"/>
      <c r="P255" s="90"/>
      <c r="Q255" s="90"/>
      <c r="R255" s="90"/>
      <c r="S255" s="90"/>
      <c r="T255" s="90"/>
      <c r="U255" s="90">
        <v>100</v>
      </c>
      <c r="V255" s="96"/>
      <c r="W255" s="96"/>
      <c r="X255" s="102"/>
      <c r="Y255" s="102"/>
      <c r="Z255" s="102"/>
      <c r="AA255" s="102"/>
      <c r="AB255" s="102"/>
      <c r="AC255" s="102"/>
      <c r="AD255" s="90"/>
      <c r="AE255" s="90"/>
      <c r="AF255" s="90"/>
      <c r="AG255" s="90"/>
      <c r="AH255" s="90"/>
      <c r="AI255" s="90"/>
      <c r="AJ255" s="99"/>
      <c r="AK255" s="99"/>
      <c r="AW255" s="48"/>
      <c r="AX255" s="48"/>
      <c r="AY255" s="48"/>
      <c r="AZ255" s="193"/>
    </row>
    <row r="256" spans="1:52" x14ac:dyDescent="0.25">
      <c r="A256" s="8" t="s">
        <v>1446</v>
      </c>
      <c r="B256" s="8" t="s">
        <v>1810</v>
      </c>
      <c r="C256" s="8" t="s">
        <v>1459</v>
      </c>
      <c r="D256" s="76">
        <v>88.851906720000002</v>
      </c>
      <c r="E256" s="76">
        <v>93.716777969999995</v>
      </c>
      <c r="F256" s="82">
        <f t="shared" si="103"/>
        <v>91.284342344999999</v>
      </c>
      <c r="G256" s="86">
        <f t="shared" si="104"/>
        <v>3.4399834504744713</v>
      </c>
      <c r="H256" s="76"/>
      <c r="I256" s="76"/>
      <c r="J256" s="76"/>
      <c r="K256" s="76"/>
      <c r="L256" s="76"/>
      <c r="M256" s="90">
        <v>100</v>
      </c>
      <c r="N256" s="96"/>
      <c r="O256" s="96"/>
      <c r="P256" s="90"/>
      <c r="Q256" s="90"/>
      <c r="R256" s="90"/>
      <c r="S256" s="90"/>
      <c r="T256" s="90"/>
      <c r="U256" s="90">
        <v>100</v>
      </c>
      <c r="V256" s="96"/>
      <c r="W256" s="96"/>
      <c r="X256" s="102"/>
      <c r="Y256" s="102"/>
      <c r="Z256" s="102"/>
      <c r="AA256" s="102"/>
      <c r="AB256" s="102"/>
      <c r="AC256" s="102"/>
      <c r="AD256" s="90"/>
      <c r="AE256" s="90"/>
      <c r="AF256" s="90"/>
      <c r="AG256" s="90"/>
      <c r="AH256" s="90"/>
      <c r="AI256" s="90"/>
      <c r="AJ256" s="99"/>
      <c r="AK256" s="99"/>
      <c r="AW256" s="48"/>
      <c r="AX256" s="48"/>
      <c r="AY256" s="48"/>
      <c r="AZ256" s="193"/>
    </row>
    <row r="257" spans="1:52" x14ac:dyDescent="0.25">
      <c r="A257" s="8" t="s">
        <v>1446</v>
      </c>
      <c r="B257" s="8" t="s">
        <v>1813</v>
      </c>
      <c r="C257" s="8" t="s">
        <v>1460</v>
      </c>
      <c r="D257" s="76">
        <v>4.3202858539999998</v>
      </c>
      <c r="E257" s="76">
        <v>5.2882649580000001</v>
      </c>
      <c r="F257" s="82">
        <f t="shared" si="103"/>
        <v>4.8042754060000004</v>
      </c>
      <c r="G257" s="86">
        <f t="shared" si="104"/>
        <v>0.68446458848527536</v>
      </c>
      <c r="H257" s="57">
        <v>6.027493831512162</v>
      </c>
      <c r="I257" s="61">
        <v>149.9118787451533</v>
      </c>
      <c r="J257" s="53">
        <v>87.592527317589003</v>
      </c>
      <c r="K257" s="54">
        <v>119.95065209728585</v>
      </c>
      <c r="L257" s="53">
        <v>121.85407120197391</v>
      </c>
      <c r="M257" s="90">
        <v>100</v>
      </c>
      <c r="N257" s="96">
        <v>14.2</v>
      </c>
      <c r="O257" s="96">
        <v>22.8</v>
      </c>
      <c r="P257" s="53">
        <v>102.33031255779544</v>
      </c>
      <c r="Q257" s="63">
        <v>124.96763454780837</v>
      </c>
      <c r="R257" s="53">
        <v>125.74440540040688</v>
      </c>
      <c r="S257" s="54">
        <v>110.8193083040503</v>
      </c>
      <c r="T257" s="53">
        <v>110.15350471610874</v>
      </c>
      <c r="U257" s="90">
        <v>100</v>
      </c>
      <c r="V257" s="96">
        <v>65.5</v>
      </c>
      <c r="W257" s="96">
        <v>96.3</v>
      </c>
      <c r="X257" s="102">
        <f t="shared" si="105"/>
        <v>54.178903194653799</v>
      </c>
      <c r="Y257" s="102">
        <f t="shared" si="106"/>
        <v>137.43975664648084</v>
      </c>
      <c r="Z257" s="102">
        <f t="shared" si="107"/>
        <v>106.66846635899793</v>
      </c>
      <c r="AA257" s="102">
        <f t="shared" si="108"/>
        <v>115.38498020066808</v>
      </c>
      <c r="AB257" s="102">
        <f t="shared" si="109"/>
        <v>116.00378795904132</v>
      </c>
      <c r="AC257" s="102"/>
      <c r="AD257" s="90">
        <f>STDEV(H257,P257)</f>
        <v>68.096376168733755</v>
      </c>
      <c r="AE257" s="90">
        <f>STDEV(I257,Q257)</f>
        <v>17.638244223515787</v>
      </c>
      <c r="AF257" s="90">
        <f t="shared" ref="AF257" si="155">STDEV(J257,R257)</f>
        <v>26.977451707363024</v>
      </c>
      <c r="AG257" s="90">
        <f t="shared" ref="AG257" si="156">STDEV(K257,S257)</f>
        <v>6.4568351175425551</v>
      </c>
      <c r="AH257" s="90">
        <f t="shared" ref="AH257" si="157">STDEV(L257,T257)</f>
        <v>8.273549905879312</v>
      </c>
      <c r="AI257" s="90">
        <f>STDEV(M257,U257)</f>
        <v>0</v>
      </c>
      <c r="AJ257" s="99">
        <f>AVERAGE(AD257:AI257)</f>
        <v>21.240409520505736</v>
      </c>
      <c r="AK257" s="99">
        <f>MEDIAN(AD257:AI257)</f>
        <v>12.955897064697549</v>
      </c>
      <c r="AL257" s="109">
        <v>39.85</v>
      </c>
      <c r="AM257" s="109">
        <v>59.55</v>
      </c>
      <c r="AW257" s="48"/>
      <c r="AX257" s="48"/>
      <c r="AY257" s="48"/>
      <c r="AZ257" s="193"/>
    </row>
    <row r="258" spans="1:52" x14ac:dyDescent="0.25">
      <c r="A258" s="8" t="s">
        <v>1446</v>
      </c>
      <c r="B258" s="8" t="s">
        <v>1816</v>
      </c>
      <c r="C258" s="8" t="s">
        <v>1461</v>
      </c>
      <c r="D258" s="76">
        <v>96.499096870000002</v>
      </c>
      <c r="E258" s="76">
        <v>95.297805640000007</v>
      </c>
      <c r="F258" s="82">
        <f t="shared" si="103"/>
        <v>95.898451254999998</v>
      </c>
      <c r="G258" s="86">
        <f t="shared" si="104"/>
        <v>0.84944117491292526</v>
      </c>
      <c r="H258" s="76"/>
      <c r="I258" s="76"/>
      <c r="J258" s="76"/>
      <c r="K258" s="76"/>
      <c r="L258" s="76"/>
      <c r="M258" s="90">
        <v>100</v>
      </c>
      <c r="N258" s="96"/>
      <c r="O258" s="96"/>
      <c r="P258" s="90"/>
      <c r="Q258" s="90"/>
      <c r="R258" s="90"/>
      <c r="S258" s="90"/>
      <c r="T258" s="90"/>
      <c r="U258" s="90">
        <v>100</v>
      </c>
      <c r="V258" s="96"/>
      <c r="W258" s="96"/>
      <c r="X258" s="102"/>
      <c r="Y258" s="102"/>
      <c r="Z258" s="102"/>
      <c r="AA258" s="102"/>
      <c r="AB258" s="102"/>
      <c r="AC258" s="102"/>
      <c r="AD258" s="90"/>
      <c r="AE258" s="90"/>
      <c r="AF258" s="90"/>
      <c r="AG258" s="90"/>
      <c r="AH258" s="90"/>
      <c r="AI258" s="90"/>
      <c r="AJ258" s="99"/>
      <c r="AK258" s="99"/>
      <c r="AW258" s="48"/>
      <c r="AX258" s="48"/>
      <c r="AY258" s="48"/>
      <c r="AZ258" s="193"/>
    </row>
    <row r="259" spans="1:52" x14ac:dyDescent="0.25">
      <c r="A259" s="8" t="s">
        <v>1446</v>
      </c>
      <c r="B259" s="8" t="s">
        <v>1819</v>
      </c>
      <c r="C259" s="8" t="s">
        <v>1462</v>
      </c>
      <c r="D259" s="76">
        <v>94.989142130000005</v>
      </c>
      <c r="E259" s="76">
        <v>40.943164779999996</v>
      </c>
      <c r="F259" s="82">
        <f t="shared" si="103"/>
        <v>67.966153454999997</v>
      </c>
      <c r="G259" s="86">
        <f t="shared" si="104"/>
        <v>38.216277080039568</v>
      </c>
      <c r="H259" s="76"/>
      <c r="I259" s="76"/>
      <c r="J259" s="76"/>
      <c r="K259" s="76"/>
      <c r="L259" s="76"/>
      <c r="M259" s="90">
        <v>100</v>
      </c>
      <c r="N259" s="96"/>
      <c r="O259" s="96"/>
      <c r="P259" s="90"/>
      <c r="Q259" s="90"/>
      <c r="R259" s="90"/>
      <c r="S259" s="90"/>
      <c r="T259" s="90"/>
      <c r="U259" s="90">
        <v>100</v>
      </c>
      <c r="V259" s="96"/>
      <c r="W259" s="96"/>
      <c r="X259" s="102"/>
      <c r="Y259" s="102"/>
      <c r="Z259" s="102"/>
      <c r="AA259" s="102"/>
      <c r="AB259" s="102"/>
      <c r="AC259" s="102"/>
      <c r="AD259" s="90"/>
      <c r="AE259" s="90"/>
      <c r="AF259" s="90"/>
      <c r="AG259" s="90"/>
      <c r="AH259" s="90"/>
      <c r="AI259" s="90"/>
      <c r="AJ259" s="99"/>
      <c r="AK259" s="99"/>
      <c r="AW259" s="48"/>
      <c r="AX259" s="48"/>
      <c r="AY259" s="48"/>
      <c r="AZ259" s="193"/>
    </row>
    <row r="260" spans="1:52" x14ac:dyDescent="0.25">
      <c r="A260" s="8" t="s">
        <v>1446</v>
      </c>
      <c r="B260" s="8" t="s">
        <v>1822</v>
      </c>
      <c r="C260" s="8" t="s">
        <v>1463</v>
      </c>
      <c r="D260" s="76">
        <v>100.15221320000001</v>
      </c>
      <c r="E260" s="76">
        <v>107.400845</v>
      </c>
      <c r="F260" s="82">
        <f t="shared" si="103"/>
        <v>103.7765291</v>
      </c>
      <c r="G260" s="86">
        <f t="shared" si="104"/>
        <v>5.1255567001044486</v>
      </c>
      <c r="H260" s="76"/>
      <c r="I260" s="76"/>
      <c r="J260" s="76"/>
      <c r="K260" s="76"/>
      <c r="L260" s="76"/>
      <c r="M260" s="90">
        <v>100</v>
      </c>
      <c r="N260" s="96"/>
      <c r="O260" s="96"/>
      <c r="P260" s="90"/>
      <c r="Q260" s="90"/>
      <c r="R260" s="90"/>
      <c r="S260" s="90"/>
      <c r="T260" s="90"/>
      <c r="U260" s="90">
        <v>100</v>
      </c>
      <c r="V260" s="96"/>
      <c r="W260" s="96"/>
      <c r="X260" s="102"/>
      <c r="Y260" s="102"/>
      <c r="Z260" s="102"/>
      <c r="AA260" s="102"/>
      <c r="AB260" s="102"/>
      <c r="AC260" s="102"/>
      <c r="AD260" s="90"/>
      <c r="AE260" s="90"/>
      <c r="AF260" s="90"/>
      <c r="AG260" s="90"/>
      <c r="AH260" s="90"/>
      <c r="AI260" s="90"/>
      <c r="AJ260" s="99"/>
      <c r="AK260" s="99"/>
      <c r="AW260" s="48"/>
      <c r="AX260" s="48"/>
      <c r="AY260" s="48"/>
      <c r="AZ260" s="193"/>
    </row>
    <row r="261" spans="1:52" x14ac:dyDescent="0.25">
      <c r="A261" s="8" t="s">
        <v>1446</v>
      </c>
      <c r="B261" s="8" t="s">
        <v>1825</v>
      </c>
      <c r="C261" s="8" t="s">
        <v>1464</v>
      </c>
      <c r="D261" s="76">
        <v>62.793010369999998</v>
      </c>
      <c r="E261" s="76">
        <v>32.819953660000003</v>
      </c>
      <c r="F261" s="82">
        <f t="shared" ref="F261:F324" si="158">AVERAGE(D261:E261)</f>
        <v>47.806482015</v>
      </c>
      <c r="G261" s="86">
        <f t="shared" ref="G261:G324" si="159">STDEV(D261:E261)</f>
        <v>21.194151652529953</v>
      </c>
      <c r="H261" s="76"/>
      <c r="I261" s="76"/>
      <c r="J261" s="76"/>
      <c r="K261" s="76"/>
      <c r="L261" s="76"/>
      <c r="M261" s="90">
        <v>100</v>
      </c>
      <c r="N261" s="96"/>
      <c r="O261" s="96"/>
      <c r="P261" s="90"/>
      <c r="Q261" s="90"/>
      <c r="R261" s="90"/>
      <c r="S261" s="90"/>
      <c r="T261" s="90"/>
      <c r="U261" s="90">
        <v>100</v>
      </c>
      <c r="V261" s="96"/>
      <c r="W261" s="96"/>
      <c r="X261" s="102"/>
      <c r="Y261" s="102"/>
      <c r="Z261" s="102"/>
      <c r="AA261" s="102"/>
      <c r="AB261" s="102"/>
      <c r="AC261" s="102"/>
      <c r="AD261" s="90"/>
      <c r="AE261" s="90"/>
      <c r="AF261" s="90"/>
      <c r="AG261" s="90"/>
      <c r="AH261" s="90"/>
      <c r="AI261" s="90"/>
      <c r="AJ261" s="99"/>
      <c r="AK261" s="99"/>
      <c r="AW261" s="48"/>
      <c r="AX261" s="48"/>
      <c r="AY261" s="48"/>
      <c r="AZ261" s="193"/>
    </row>
    <row r="262" spans="1:52" x14ac:dyDescent="0.25">
      <c r="A262" s="8" t="s">
        <v>1446</v>
      </c>
      <c r="B262" s="8" t="s">
        <v>1828</v>
      </c>
      <c r="C262" s="8" t="s">
        <v>1465</v>
      </c>
      <c r="D262" s="76">
        <v>81.984048060000006</v>
      </c>
      <c r="E262" s="76">
        <v>96.115578569999997</v>
      </c>
      <c r="F262" s="82">
        <f t="shared" si="158"/>
        <v>89.049813314999994</v>
      </c>
      <c r="G262" s="86">
        <f t="shared" si="159"/>
        <v>9.9925010521655828</v>
      </c>
      <c r="H262" s="76"/>
      <c r="I262" s="76"/>
      <c r="J262" s="76"/>
      <c r="K262" s="76"/>
      <c r="L262" s="76"/>
      <c r="M262" s="90">
        <v>100</v>
      </c>
      <c r="N262" s="96"/>
      <c r="O262" s="96"/>
      <c r="P262" s="90"/>
      <c r="Q262" s="90"/>
      <c r="R262" s="90"/>
      <c r="S262" s="90"/>
      <c r="T262" s="90"/>
      <c r="U262" s="90">
        <v>100</v>
      </c>
      <c r="V262" s="96"/>
      <c r="W262" s="96"/>
      <c r="X262" s="102"/>
      <c r="Y262" s="102"/>
      <c r="Z262" s="102"/>
      <c r="AA262" s="102"/>
      <c r="AB262" s="102"/>
      <c r="AC262" s="102"/>
      <c r="AD262" s="90"/>
      <c r="AE262" s="90"/>
      <c r="AF262" s="90"/>
      <c r="AG262" s="90"/>
      <c r="AH262" s="90"/>
      <c r="AI262" s="90"/>
      <c r="AJ262" s="99"/>
      <c r="AK262" s="99"/>
      <c r="AW262" s="48"/>
      <c r="AX262" s="48"/>
      <c r="AY262" s="48"/>
      <c r="AZ262" s="193"/>
    </row>
    <row r="263" spans="1:52" x14ac:dyDescent="0.25">
      <c r="A263" s="8" t="s">
        <v>1446</v>
      </c>
      <c r="B263" s="8" t="s">
        <v>1830</v>
      </c>
      <c r="C263" s="8" t="s">
        <v>1466</v>
      </c>
      <c r="D263" s="76">
        <v>90.215736809999996</v>
      </c>
      <c r="E263" s="76">
        <v>72.836309119999996</v>
      </c>
      <c r="F263" s="82">
        <f t="shared" si="158"/>
        <v>81.526022964999996</v>
      </c>
      <c r="G263" s="86">
        <f t="shared" si="159"/>
        <v>12.289111172740252</v>
      </c>
      <c r="H263" s="76"/>
      <c r="I263" s="76"/>
      <c r="J263" s="76"/>
      <c r="K263" s="76"/>
      <c r="L263" s="76"/>
      <c r="M263" s="90">
        <v>100</v>
      </c>
      <c r="N263" s="96"/>
      <c r="O263" s="96"/>
      <c r="P263" s="90"/>
      <c r="Q263" s="90"/>
      <c r="R263" s="90"/>
      <c r="S263" s="90"/>
      <c r="T263" s="90"/>
      <c r="U263" s="90">
        <v>100</v>
      </c>
      <c r="V263" s="96"/>
      <c r="W263" s="96"/>
      <c r="X263" s="102"/>
      <c r="Y263" s="102"/>
      <c r="Z263" s="102"/>
      <c r="AA263" s="102"/>
      <c r="AB263" s="102"/>
      <c r="AC263" s="102"/>
      <c r="AD263" s="90"/>
      <c r="AE263" s="90"/>
      <c r="AF263" s="90"/>
      <c r="AG263" s="90"/>
      <c r="AH263" s="90"/>
      <c r="AI263" s="90"/>
      <c r="AJ263" s="99"/>
      <c r="AK263" s="99"/>
      <c r="AW263" s="48"/>
      <c r="AX263" s="48"/>
      <c r="AY263" s="48"/>
      <c r="AZ263" s="193"/>
    </row>
    <row r="264" spans="1:52" x14ac:dyDescent="0.25">
      <c r="A264" s="8" t="s">
        <v>1446</v>
      </c>
      <c r="B264" s="8" t="s">
        <v>1833</v>
      </c>
      <c r="C264" s="8" t="s">
        <v>1467</v>
      </c>
      <c r="D264" s="76">
        <v>92.212773729999995</v>
      </c>
      <c r="E264" s="76">
        <v>93.771296169999999</v>
      </c>
      <c r="F264" s="82">
        <f t="shared" si="158"/>
        <v>92.992034950000004</v>
      </c>
      <c r="G264" s="86">
        <f t="shared" si="159"/>
        <v>1.1020417859554072</v>
      </c>
      <c r="H264" s="76"/>
      <c r="I264" s="76"/>
      <c r="J264" s="76"/>
      <c r="K264" s="76"/>
      <c r="L264" s="76"/>
      <c r="M264" s="90">
        <v>100</v>
      </c>
      <c r="N264" s="96"/>
      <c r="O264" s="96"/>
      <c r="P264" s="90"/>
      <c r="Q264" s="90"/>
      <c r="R264" s="90"/>
      <c r="S264" s="90"/>
      <c r="T264" s="90"/>
      <c r="U264" s="90">
        <v>100</v>
      </c>
      <c r="V264" s="96"/>
      <c r="W264" s="96"/>
      <c r="X264" s="102"/>
      <c r="Y264" s="102"/>
      <c r="Z264" s="102"/>
      <c r="AA264" s="102"/>
      <c r="AB264" s="102"/>
      <c r="AC264" s="102"/>
      <c r="AD264" s="90"/>
      <c r="AE264" s="90"/>
      <c r="AF264" s="90"/>
      <c r="AG264" s="90"/>
      <c r="AH264" s="90"/>
      <c r="AI264" s="90"/>
      <c r="AJ264" s="99"/>
      <c r="AK264" s="99"/>
      <c r="AW264" s="48"/>
      <c r="AX264" s="48"/>
      <c r="AY264" s="48"/>
      <c r="AZ264" s="193"/>
    </row>
    <row r="265" spans="1:52" x14ac:dyDescent="0.25">
      <c r="A265" s="8" t="s">
        <v>1446</v>
      </c>
      <c r="B265" s="8" t="s">
        <v>1835</v>
      </c>
      <c r="C265" s="8" t="s">
        <v>1468</v>
      </c>
      <c r="D265" s="76">
        <v>86.416495850000004</v>
      </c>
      <c r="E265" s="76">
        <v>83.576393620000005</v>
      </c>
      <c r="F265" s="82">
        <f t="shared" si="158"/>
        <v>84.996444735000011</v>
      </c>
      <c r="G265" s="86">
        <f t="shared" si="159"/>
        <v>2.0082555460960352</v>
      </c>
      <c r="H265" s="76"/>
      <c r="I265" s="76"/>
      <c r="J265" s="76"/>
      <c r="K265" s="76"/>
      <c r="L265" s="76"/>
      <c r="M265" s="90">
        <v>100</v>
      </c>
      <c r="N265" s="96"/>
      <c r="O265" s="96"/>
      <c r="P265" s="90"/>
      <c r="Q265" s="90"/>
      <c r="R265" s="90"/>
      <c r="S265" s="90"/>
      <c r="T265" s="90"/>
      <c r="U265" s="90">
        <v>100</v>
      </c>
      <c r="V265" s="96"/>
      <c r="W265" s="96"/>
      <c r="X265" s="102"/>
      <c r="Y265" s="102"/>
      <c r="Z265" s="102"/>
      <c r="AA265" s="102"/>
      <c r="AB265" s="102"/>
      <c r="AC265" s="102"/>
      <c r="AD265" s="90"/>
      <c r="AE265" s="90"/>
      <c r="AF265" s="90"/>
      <c r="AG265" s="90"/>
      <c r="AH265" s="90"/>
      <c r="AI265" s="90"/>
      <c r="AJ265" s="99"/>
      <c r="AK265" s="99"/>
      <c r="AW265" s="48"/>
      <c r="AX265" s="48"/>
      <c r="AY265" s="48"/>
      <c r="AZ265" s="193"/>
    </row>
    <row r="266" spans="1:52" x14ac:dyDescent="0.25">
      <c r="A266" s="8" t="s">
        <v>1446</v>
      </c>
      <c r="B266" s="8" t="s">
        <v>1838</v>
      </c>
      <c r="C266" s="8" t="s">
        <v>1469</v>
      </c>
      <c r="D266" s="76">
        <v>57.045440710000001</v>
      </c>
      <c r="E266" s="76">
        <v>52.119394849999999</v>
      </c>
      <c r="F266" s="82">
        <f t="shared" si="158"/>
        <v>54.58241778</v>
      </c>
      <c r="G266" s="86">
        <f t="shared" si="159"/>
        <v>3.4832404320419199</v>
      </c>
      <c r="H266" s="76"/>
      <c r="I266" s="76"/>
      <c r="J266" s="76"/>
      <c r="K266" s="76"/>
      <c r="L266" s="76"/>
      <c r="M266" s="90">
        <v>100</v>
      </c>
      <c r="N266" s="96"/>
      <c r="O266" s="96"/>
      <c r="P266" s="90"/>
      <c r="Q266" s="90"/>
      <c r="R266" s="90"/>
      <c r="S266" s="90"/>
      <c r="T266" s="90"/>
      <c r="U266" s="90">
        <v>100</v>
      </c>
      <c r="V266" s="96"/>
      <c r="W266" s="96"/>
      <c r="X266" s="102"/>
      <c r="Y266" s="102"/>
      <c r="Z266" s="102"/>
      <c r="AA266" s="102"/>
      <c r="AB266" s="102"/>
      <c r="AC266" s="102"/>
      <c r="AD266" s="90"/>
      <c r="AE266" s="90"/>
      <c r="AF266" s="90"/>
      <c r="AG266" s="90"/>
      <c r="AH266" s="90"/>
      <c r="AI266" s="90"/>
      <c r="AJ266" s="99"/>
      <c r="AK266" s="99"/>
      <c r="AW266" s="48"/>
      <c r="AX266" s="48"/>
      <c r="AY266" s="48"/>
      <c r="AZ266" s="193"/>
    </row>
    <row r="267" spans="1:52" x14ac:dyDescent="0.25">
      <c r="A267" s="8" t="s">
        <v>1446</v>
      </c>
      <c r="B267" s="8" t="s">
        <v>1841</v>
      </c>
      <c r="C267" s="8" t="s">
        <v>1470</v>
      </c>
      <c r="D267" s="76">
        <v>72.144988130000002</v>
      </c>
      <c r="E267" s="76">
        <v>81.777293169999993</v>
      </c>
      <c r="F267" s="82">
        <f t="shared" si="158"/>
        <v>76.961140650000004</v>
      </c>
      <c r="G267" s="86">
        <f t="shared" si="159"/>
        <v>6.8110682122413531</v>
      </c>
      <c r="H267" s="76"/>
      <c r="I267" s="76"/>
      <c r="J267" s="76"/>
      <c r="K267" s="76"/>
      <c r="L267" s="76"/>
      <c r="M267" s="90">
        <v>100</v>
      </c>
      <c r="N267" s="96"/>
      <c r="O267" s="96"/>
      <c r="P267" s="90"/>
      <c r="Q267" s="90"/>
      <c r="R267" s="90"/>
      <c r="S267" s="90"/>
      <c r="T267" s="90"/>
      <c r="U267" s="90">
        <v>100</v>
      </c>
      <c r="V267" s="96"/>
      <c r="W267" s="96"/>
      <c r="X267" s="102"/>
      <c r="Y267" s="102"/>
      <c r="Z267" s="102"/>
      <c r="AA267" s="102"/>
      <c r="AB267" s="102"/>
      <c r="AC267" s="102"/>
      <c r="AD267" s="90"/>
      <c r="AE267" s="90"/>
      <c r="AF267" s="90"/>
      <c r="AG267" s="90"/>
      <c r="AH267" s="90"/>
      <c r="AI267" s="90"/>
      <c r="AJ267" s="99"/>
      <c r="AK267" s="99"/>
      <c r="AW267" s="48"/>
      <c r="AX267" s="48"/>
      <c r="AY267" s="48"/>
      <c r="AZ267" s="193"/>
    </row>
    <row r="268" spans="1:52" x14ac:dyDescent="0.25">
      <c r="A268" s="8" t="s">
        <v>1446</v>
      </c>
      <c r="B268" s="8" t="s">
        <v>1844</v>
      </c>
      <c r="C268" s="8" t="s">
        <v>1471</v>
      </c>
      <c r="D268" s="76">
        <v>80.230552230000001</v>
      </c>
      <c r="E268" s="76">
        <v>98.459860980000002</v>
      </c>
      <c r="F268" s="82">
        <f t="shared" si="158"/>
        <v>89.345206605000001</v>
      </c>
      <c r="G268" s="86">
        <f t="shared" si="159"/>
        <v>12.890067833468347</v>
      </c>
      <c r="H268" s="76"/>
      <c r="I268" s="76"/>
      <c r="J268" s="76"/>
      <c r="K268" s="76"/>
      <c r="L268" s="76"/>
      <c r="M268" s="90">
        <v>100</v>
      </c>
      <c r="N268" s="96"/>
      <c r="O268" s="96"/>
      <c r="P268" s="90"/>
      <c r="Q268" s="90"/>
      <c r="R268" s="90"/>
      <c r="S268" s="90"/>
      <c r="T268" s="90"/>
      <c r="U268" s="90">
        <v>100</v>
      </c>
      <c r="V268" s="96"/>
      <c r="W268" s="96"/>
      <c r="X268" s="102"/>
      <c r="Y268" s="102"/>
      <c r="Z268" s="102"/>
      <c r="AA268" s="102"/>
      <c r="AB268" s="102"/>
      <c r="AC268" s="102"/>
      <c r="AD268" s="90"/>
      <c r="AE268" s="90"/>
      <c r="AF268" s="90"/>
      <c r="AG268" s="90"/>
      <c r="AH268" s="90"/>
      <c r="AI268" s="90"/>
      <c r="AJ268" s="99"/>
      <c r="AK268" s="99"/>
      <c r="AW268" s="48"/>
      <c r="AX268" s="48"/>
      <c r="AY268" s="48"/>
      <c r="AZ268" s="193"/>
    </row>
    <row r="269" spans="1:52" x14ac:dyDescent="0.25">
      <c r="A269" s="8" t="s">
        <v>1446</v>
      </c>
      <c r="B269" s="8" t="s">
        <v>1847</v>
      </c>
      <c r="C269" s="8" t="s">
        <v>1472</v>
      </c>
      <c r="D269" s="76">
        <v>12.37615722</v>
      </c>
      <c r="E269" s="76">
        <v>13.30243969</v>
      </c>
      <c r="F269" s="82">
        <f t="shared" si="158"/>
        <v>12.839298455</v>
      </c>
      <c r="G269" s="86">
        <f t="shared" si="159"/>
        <v>0.65498061583122502</v>
      </c>
      <c r="H269" s="53">
        <v>100.634473034896</v>
      </c>
      <c r="I269" s="61">
        <v>96.827634825519908</v>
      </c>
      <c r="J269" s="53">
        <v>86.464575255551651</v>
      </c>
      <c r="K269" s="54">
        <v>102.96087416284807</v>
      </c>
      <c r="L269" s="53">
        <v>88.156503348607671</v>
      </c>
      <c r="M269" s="90">
        <v>100</v>
      </c>
      <c r="N269" s="96">
        <v>69</v>
      </c>
      <c r="O269" s="96"/>
      <c r="P269" s="53">
        <v>110.43092287775104</v>
      </c>
      <c r="Q269" s="61">
        <v>69.59496948400222</v>
      </c>
      <c r="R269" s="53">
        <v>109.82060292213798</v>
      </c>
      <c r="S269" s="54">
        <v>103.4399852043647</v>
      </c>
      <c r="T269" s="53">
        <v>80.747179582023307</v>
      </c>
      <c r="U269" s="90">
        <v>100</v>
      </c>
      <c r="V269" s="96">
        <v>73.5</v>
      </c>
      <c r="W269" s="96"/>
      <c r="X269" s="102">
        <f t="shared" ref="X269:X306" si="160">AVERAGE(H269,P269)</f>
        <v>105.53269795632352</v>
      </c>
      <c r="Y269" s="102">
        <f t="shared" ref="Y269:Y306" si="161">AVERAGE(I269,Q269)</f>
        <v>83.211302154761057</v>
      </c>
      <c r="Z269" s="102">
        <f t="shared" ref="Z269:Z306" si="162">AVERAGE(J269,R269)</f>
        <v>98.142589088844815</v>
      </c>
      <c r="AA269" s="102">
        <f t="shared" ref="AA269:AA306" si="163">AVERAGE(K269,S269)</f>
        <v>103.20042968360639</v>
      </c>
      <c r="AB269" s="102">
        <f t="shared" ref="AB269:AC306" si="164">AVERAGE(L269,T269)</f>
        <v>84.451841465315482</v>
      </c>
      <c r="AC269" s="102">
        <f t="shared" si="164"/>
        <v>100</v>
      </c>
      <c r="AD269" s="90">
        <f>STDEV(H269,P269)</f>
        <v>6.9271361154366868</v>
      </c>
      <c r="AE269" s="90">
        <f>STDEV(I269,Q269)</f>
        <v>19.25640233277111</v>
      </c>
      <c r="AF269" s="90">
        <f t="shared" ref="AF269" si="165">STDEV(J269,R269)</f>
        <v>16.515205544623804</v>
      </c>
      <c r="AG269" s="90">
        <f t="shared" ref="AG269" si="166">STDEV(K269,S269)</f>
        <v>0.33878266639775967</v>
      </c>
      <c r="AH269" s="90">
        <f t="shared" ref="AH269" si="167">STDEV(L269,T269)</f>
        <v>5.2391830793584564</v>
      </c>
      <c r="AI269" s="90">
        <f>STDEV(M269,U269)</f>
        <v>0</v>
      </c>
      <c r="AJ269" s="99">
        <f>AVERAGE(AD269:AI269)</f>
        <v>8.0461182897646371</v>
      </c>
      <c r="AK269" s="99">
        <f>MEDIAN(AD269:AI269)</f>
        <v>6.0831595973975716</v>
      </c>
      <c r="AL269" s="109">
        <v>71.25</v>
      </c>
      <c r="AW269" s="48"/>
      <c r="AX269" s="48"/>
      <c r="AY269" s="48"/>
      <c r="AZ269" s="193"/>
    </row>
    <row r="270" spans="1:52" x14ac:dyDescent="0.25">
      <c r="A270" s="8" t="s">
        <v>1446</v>
      </c>
      <c r="B270" s="8" t="s">
        <v>1849</v>
      </c>
      <c r="C270" s="8" t="s">
        <v>1473</v>
      </c>
      <c r="D270" s="76">
        <v>102.63633230000001</v>
      </c>
      <c r="E270" s="76">
        <v>104.18427149999999</v>
      </c>
      <c r="F270" s="82">
        <f t="shared" si="158"/>
        <v>103.41030190000001</v>
      </c>
      <c r="G270" s="86">
        <f t="shared" si="159"/>
        <v>1.0945583051844707</v>
      </c>
      <c r="H270" s="76"/>
      <c r="I270" s="76"/>
      <c r="J270" s="76"/>
      <c r="K270" s="76"/>
      <c r="L270" s="76"/>
      <c r="M270" s="90">
        <v>100</v>
      </c>
      <c r="N270" s="96"/>
      <c r="O270" s="96"/>
      <c r="P270" s="90"/>
      <c r="Q270" s="90"/>
      <c r="R270" s="90"/>
      <c r="S270" s="90"/>
      <c r="T270" s="90"/>
      <c r="U270" s="90">
        <v>100</v>
      </c>
      <c r="V270" s="96"/>
      <c r="W270" s="96"/>
      <c r="X270" s="102"/>
      <c r="Y270" s="102"/>
      <c r="Z270" s="102"/>
      <c r="AA270" s="102"/>
      <c r="AB270" s="102"/>
      <c r="AC270" s="102"/>
      <c r="AD270" s="90"/>
      <c r="AE270" s="90"/>
      <c r="AF270" s="90"/>
      <c r="AG270" s="90"/>
      <c r="AH270" s="90"/>
      <c r="AI270" s="90"/>
      <c r="AJ270" s="99"/>
      <c r="AK270" s="99"/>
      <c r="AW270" s="48"/>
      <c r="AX270" s="48"/>
      <c r="AY270" s="48"/>
      <c r="AZ270" s="193"/>
    </row>
    <row r="271" spans="1:52" x14ac:dyDescent="0.25">
      <c r="A271" s="8" t="s">
        <v>1446</v>
      </c>
      <c r="B271" s="8" t="s">
        <v>1852</v>
      </c>
      <c r="C271" s="8" t="s">
        <v>1474</v>
      </c>
      <c r="D271" s="76">
        <v>88.364824549999994</v>
      </c>
      <c r="E271" s="76">
        <v>73.708600250000003</v>
      </c>
      <c r="F271" s="82">
        <f t="shared" si="158"/>
        <v>81.036712399999999</v>
      </c>
      <c r="G271" s="86">
        <f t="shared" si="159"/>
        <v>10.363515589121054</v>
      </c>
      <c r="H271" s="76"/>
      <c r="I271" s="76"/>
      <c r="J271" s="76"/>
      <c r="K271" s="76"/>
      <c r="L271" s="76"/>
      <c r="M271" s="90">
        <v>100</v>
      </c>
      <c r="N271" s="96"/>
      <c r="O271" s="96"/>
      <c r="P271" s="90"/>
      <c r="Q271" s="90"/>
      <c r="R271" s="90"/>
      <c r="S271" s="90"/>
      <c r="T271" s="90"/>
      <c r="U271" s="90">
        <v>100</v>
      </c>
      <c r="V271" s="96"/>
      <c r="W271" s="96"/>
      <c r="X271" s="102"/>
      <c r="Y271" s="102"/>
      <c r="Z271" s="102"/>
      <c r="AA271" s="102"/>
      <c r="AB271" s="102"/>
      <c r="AC271" s="102"/>
      <c r="AD271" s="90"/>
      <c r="AE271" s="90"/>
      <c r="AF271" s="90"/>
      <c r="AG271" s="90"/>
      <c r="AH271" s="90"/>
      <c r="AI271" s="90"/>
      <c r="AJ271" s="99"/>
      <c r="AK271" s="99"/>
      <c r="AW271" s="48"/>
      <c r="AX271" s="48"/>
      <c r="AY271" s="48"/>
      <c r="AZ271" s="193"/>
    </row>
    <row r="272" spans="1:52" x14ac:dyDescent="0.25">
      <c r="A272" s="8" t="s">
        <v>1446</v>
      </c>
      <c r="B272" s="8" t="s">
        <v>1855</v>
      </c>
      <c r="C272" s="8" t="s">
        <v>1475</v>
      </c>
      <c r="D272" s="76">
        <v>79.402512529999996</v>
      </c>
      <c r="E272" s="76">
        <v>73.43600927</v>
      </c>
      <c r="F272" s="82">
        <f t="shared" si="158"/>
        <v>76.419260899999998</v>
      </c>
      <c r="G272" s="86">
        <f t="shared" si="159"/>
        <v>4.2189549151176395</v>
      </c>
      <c r="H272" s="76"/>
      <c r="I272" s="76"/>
      <c r="J272" s="76"/>
      <c r="K272" s="76"/>
      <c r="L272" s="76"/>
      <c r="M272" s="90">
        <v>100</v>
      </c>
      <c r="N272" s="96"/>
      <c r="O272" s="96"/>
      <c r="P272" s="90"/>
      <c r="Q272" s="90"/>
      <c r="R272" s="90"/>
      <c r="S272" s="90"/>
      <c r="T272" s="90"/>
      <c r="U272" s="90">
        <v>100</v>
      </c>
      <c r="V272" s="96"/>
      <c r="W272" s="96"/>
      <c r="X272" s="102"/>
      <c r="Y272" s="102"/>
      <c r="Z272" s="102"/>
      <c r="AA272" s="102"/>
      <c r="AB272" s="102"/>
      <c r="AC272" s="102"/>
      <c r="AD272" s="90"/>
      <c r="AE272" s="90"/>
      <c r="AF272" s="90"/>
      <c r="AG272" s="90"/>
      <c r="AH272" s="90"/>
      <c r="AI272" s="90"/>
      <c r="AJ272" s="99"/>
      <c r="AK272" s="99"/>
      <c r="AW272" s="48"/>
      <c r="AX272" s="48"/>
      <c r="AY272" s="48"/>
      <c r="AZ272" s="193"/>
    </row>
    <row r="273" spans="1:52" x14ac:dyDescent="0.25">
      <c r="A273" s="8" t="s">
        <v>1446</v>
      </c>
      <c r="B273" s="8" t="s">
        <v>1858</v>
      </c>
      <c r="C273" s="8" t="s">
        <v>1476</v>
      </c>
      <c r="D273" s="76">
        <v>99.031924180000004</v>
      </c>
      <c r="E273" s="76">
        <v>108.2731362</v>
      </c>
      <c r="F273" s="82">
        <f t="shared" si="158"/>
        <v>103.65253018999999</v>
      </c>
      <c r="G273" s="86">
        <f t="shared" si="159"/>
        <v>6.5345236857246274</v>
      </c>
      <c r="H273" s="76"/>
      <c r="I273" s="76"/>
      <c r="J273" s="76"/>
      <c r="K273" s="76"/>
      <c r="L273" s="76"/>
      <c r="M273" s="90">
        <v>100</v>
      </c>
      <c r="N273" s="96"/>
      <c r="O273" s="96"/>
      <c r="P273" s="90"/>
      <c r="Q273" s="90"/>
      <c r="R273" s="90"/>
      <c r="S273" s="90"/>
      <c r="T273" s="90"/>
      <c r="U273" s="90">
        <v>100</v>
      </c>
      <c r="V273" s="96"/>
      <c r="W273" s="96"/>
      <c r="X273" s="102"/>
      <c r="Y273" s="102"/>
      <c r="Z273" s="102"/>
      <c r="AA273" s="102"/>
      <c r="AB273" s="102"/>
      <c r="AC273" s="102"/>
      <c r="AD273" s="90"/>
      <c r="AE273" s="90"/>
      <c r="AF273" s="90"/>
      <c r="AG273" s="90"/>
      <c r="AH273" s="90"/>
      <c r="AI273" s="90"/>
      <c r="AJ273" s="99"/>
      <c r="AK273" s="99"/>
      <c r="AW273" s="48"/>
      <c r="AX273" s="48"/>
      <c r="AY273" s="48"/>
      <c r="AZ273" s="193"/>
    </row>
    <row r="274" spans="1:52" x14ac:dyDescent="0.25">
      <c r="A274" s="8" t="s">
        <v>1446</v>
      </c>
      <c r="B274" s="8" t="s">
        <v>1861</v>
      </c>
      <c r="C274" s="8" t="s">
        <v>1477</v>
      </c>
      <c r="D274" s="76">
        <v>8.1910985729999997</v>
      </c>
      <c r="E274" s="76">
        <v>0.70873654100000005</v>
      </c>
      <c r="F274" s="82">
        <f t="shared" si="158"/>
        <v>4.449917557</v>
      </c>
      <c r="G274" s="86">
        <f t="shared" si="159"/>
        <v>5.290828932119954</v>
      </c>
      <c r="H274" s="53">
        <v>97.814592879802603</v>
      </c>
      <c r="I274" s="61">
        <v>130.17271765949948</v>
      </c>
      <c r="J274" s="53">
        <v>96.616143813887916</v>
      </c>
      <c r="K274" s="54">
        <v>123.61649629890729</v>
      </c>
      <c r="L274" s="53">
        <v>101.83292210081072</v>
      </c>
      <c r="M274" s="90">
        <v>100</v>
      </c>
      <c r="N274" s="96">
        <v>64.5</v>
      </c>
      <c r="O274" s="96">
        <v>98.4</v>
      </c>
      <c r="P274" s="53">
        <v>81.801368596264112</v>
      </c>
      <c r="Q274" s="61">
        <v>75.864619937118547</v>
      </c>
      <c r="R274" s="53">
        <v>92.842611429628263</v>
      </c>
      <c r="S274" s="54">
        <v>119.8076567412613</v>
      </c>
      <c r="T274" s="53">
        <v>80.247826891067149</v>
      </c>
      <c r="U274" s="90">
        <v>100</v>
      </c>
      <c r="V274" s="96">
        <v>56</v>
      </c>
      <c r="W274" s="96">
        <v>91.5</v>
      </c>
      <c r="X274" s="102">
        <f t="shared" si="160"/>
        <v>89.807980738033365</v>
      </c>
      <c r="Y274" s="102">
        <f t="shared" si="161"/>
        <v>103.01866879830902</v>
      </c>
      <c r="Z274" s="102">
        <f t="shared" si="162"/>
        <v>94.72937762175809</v>
      </c>
      <c r="AA274" s="102">
        <f t="shared" si="163"/>
        <v>121.7120765200843</v>
      </c>
      <c r="AB274" s="102">
        <f t="shared" si="164"/>
        <v>91.040374495938934</v>
      </c>
      <c r="AC274" s="102">
        <v>100</v>
      </c>
      <c r="AD274" s="90">
        <f>STDEV(H274,P274)</f>
        <v>11.32305947955116</v>
      </c>
      <c r="AE274" s="90">
        <f>STDEV(I274,Q274)</f>
        <v>38.401624172837217</v>
      </c>
      <c r="AF274" s="90">
        <f t="shared" ref="AF274" si="168">STDEV(J274,R274)</f>
        <v>2.6682903379370413</v>
      </c>
      <c r="AG274" s="90">
        <f t="shared" ref="AG274" si="169">STDEV(K274,S274)</f>
        <v>2.6932562796630539</v>
      </c>
      <c r="AH274" s="90">
        <f t="shared" ref="AH274" si="170">STDEV(L274,T274)</f>
        <v>15.262967195366851</v>
      </c>
      <c r="AI274" s="90">
        <f>STDEV(M274,U274)</f>
        <v>0</v>
      </c>
      <c r="AJ274" s="99">
        <f>AVERAGE(AD274:AI274)</f>
        <v>11.724866244225888</v>
      </c>
      <c r="AK274" s="99">
        <f>MEDIAN(AD274:AI274)</f>
        <v>7.0081578796071078</v>
      </c>
      <c r="AL274" s="109">
        <v>60.25</v>
      </c>
      <c r="AM274" s="109">
        <v>94.95</v>
      </c>
      <c r="AW274" s="48"/>
      <c r="AX274" s="48"/>
      <c r="AY274" s="48"/>
      <c r="AZ274" s="193"/>
    </row>
    <row r="275" spans="1:52" x14ac:dyDescent="0.25">
      <c r="A275" s="8" t="s">
        <v>1446</v>
      </c>
      <c r="B275" s="8" t="s">
        <v>1864</v>
      </c>
      <c r="C275" s="8" t="s">
        <v>1478</v>
      </c>
      <c r="D275" s="76">
        <v>79.840886490000003</v>
      </c>
      <c r="E275" s="76">
        <v>111.5987461</v>
      </c>
      <c r="F275" s="82">
        <f t="shared" si="158"/>
        <v>95.719816295000001</v>
      </c>
      <c r="G275" s="86">
        <f t="shared" si="159"/>
        <v>22.456197886201391</v>
      </c>
      <c r="H275" s="76"/>
      <c r="I275" s="76"/>
      <c r="J275" s="76"/>
      <c r="K275" s="76"/>
      <c r="L275" s="76"/>
      <c r="M275" s="90">
        <v>100</v>
      </c>
      <c r="N275" s="96"/>
      <c r="O275" s="96"/>
      <c r="P275" s="90"/>
      <c r="Q275" s="90"/>
      <c r="R275" s="90"/>
      <c r="S275" s="90"/>
      <c r="T275" s="90"/>
      <c r="U275" s="90">
        <v>100</v>
      </c>
      <c r="V275" s="96"/>
      <c r="W275" s="96"/>
      <c r="X275" s="102"/>
      <c r="Y275" s="102"/>
      <c r="Z275" s="102"/>
      <c r="AA275" s="102"/>
      <c r="AB275" s="102"/>
      <c r="AC275" s="102"/>
      <c r="AD275" s="90"/>
      <c r="AE275" s="90"/>
      <c r="AF275" s="90"/>
      <c r="AG275" s="90"/>
      <c r="AH275" s="90"/>
      <c r="AI275" s="90"/>
      <c r="AJ275" s="99"/>
      <c r="AK275" s="99"/>
      <c r="AW275" s="48"/>
      <c r="AX275" s="48"/>
      <c r="AY275" s="48"/>
      <c r="AZ275" s="193"/>
    </row>
    <row r="276" spans="1:52" x14ac:dyDescent="0.25">
      <c r="A276" s="8" t="s">
        <v>1446</v>
      </c>
      <c r="B276" s="8" t="s">
        <v>1867</v>
      </c>
      <c r="C276" s="8" t="s">
        <v>1479</v>
      </c>
      <c r="D276" s="76">
        <v>9.1278219909999994</v>
      </c>
      <c r="E276" s="76">
        <v>-1.4719912770000001</v>
      </c>
      <c r="F276" s="82">
        <f t="shared" si="158"/>
        <v>3.8279153569999997</v>
      </c>
      <c r="G276" s="86">
        <f t="shared" si="159"/>
        <v>7.4951998411139398</v>
      </c>
      <c r="H276" s="53">
        <v>168.02960874162844</v>
      </c>
      <c r="I276" s="61">
        <v>157.31406415227349</v>
      </c>
      <c r="J276" s="53">
        <v>111.98449065914697</v>
      </c>
      <c r="K276" s="54">
        <v>134.40253789213958</v>
      </c>
      <c r="L276" s="53">
        <v>136.37645400070497</v>
      </c>
      <c r="M276" s="90">
        <v>100</v>
      </c>
      <c r="N276" s="96">
        <v>81.2</v>
      </c>
      <c r="O276" s="96">
        <v>99.6</v>
      </c>
      <c r="P276" s="53">
        <v>108.48899574625486</v>
      </c>
      <c r="Q276" s="61">
        <v>78.860736082855567</v>
      </c>
      <c r="R276" s="53">
        <v>94.007767708525975</v>
      </c>
      <c r="S276" s="54">
        <v>137.11855002774183</v>
      </c>
      <c r="T276" s="53">
        <v>106.38061771777325</v>
      </c>
      <c r="U276" s="90">
        <v>100</v>
      </c>
      <c r="V276" s="96">
        <v>66.8</v>
      </c>
      <c r="W276" s="96">
        <v>92.3</v>
      </c>
      <c r="X276" s="102">
        <f t="shared" si="160"/>
        <v>138.25930224394165</v>
      </c>
      <c r="Y276" s="102">
        <f t="shared" si="161"/>
        <v>118.08740011756453</v>
      </c>
      <c r="Z276" s="102">
        <f t="shared" si="162"/>
        <v>102.99612918383647</v>
      </c>
      <c r="AA276" s="102">
        <f t="shared" si="163"/>
        <v>135.76054395994072</v>
      </c>
      <c r="AB276" s="102">
        <f t="shared" si="164"/>
        <v>121.37853585923911</v>
      </c>
      <c r="AC276" s="102">
        <v>100</v>
      </c>
      <c r="AD276" s="90">
        <f>STDEV(H276,P276)</f>
        <v>42.101571205032492</v>
      </c>
      <c r="AE276" s="90">
        <f>STDEV(I276,Q276)</f>
        <v>55.474880284538315</v>
      </c>
      <c r="AF276" s="90">
        <f t="shared" ref="AF276" si="171">STDEV(J276,R276)</f>
        <v>12.711462701895949</v>
      </c>
      <c r="AG276" s="90">
        <f t="shared" ref="AG276" si="172">STDEV(K276,S276)</f>
        <v>1.9205105988693119</v>
      </c>
      <c r="AH276" s="90">
        <f t="shared" ref="AH276" si="173">STDEV(L276,T276)</f>
        <v>21.210259243022431</v>
      </c>
      <c r="AI276" s="90">
        <f>STDEV(M276,U276)</f>
        <v>0</v>
      </c>
      <c r="AJ276" s="99">
        <f>AVERAGE(AD276:AI276)</f>
        <v>22.236447338893086</v>
      </c>
      <c r="AK276" s="99">
        <f>MEDIAN(AD276:AI276)</f>
        <v>16.960860972459191</v>
      </c>
      <c r="AL276" s="109">
        <v>74</v>
      </c>
      <c r="AM276" s="109">
        <v>95.95</v>
      </c>
      <c r="AW276" s="48"/>
      <c r="AX276" s="48"/>
      <c r="AY276" s="48"/>
      <c r="AZ276" s="193"/>
    </row>
    <row r="277" spans="1:52" x14ac:dyDescent="0.25">
      <c r="A277" s="8" t="s">
        <v>1446</v>
      </c>
      <c r="B277" s="8" t="s">
        <v>1870</v>
      </c>
      <c r="C277" s="8" t="s">
        <v>1480</v>
      </c>
      <c r="D277" s="76">
        <v>38.828567370000002</v>
      </c>
      <c r="E277" s="76">
        <v>102.49420739999999</v>
      </c>
      <c r="F277" s="82">
        <f t="shared" si="158"/>
        <v>70.661387384999998</v>
      </c>
      <c r="G277" s="86">
        <f t="shared" si="159"/>
        <v>45.018405793794706</v>
      </c>
      <c r="H277" s="76"/>
      <c r="I277" s="76"/>
      <c r="J277" s="76"/>
      <c r="K277" s="76"/>
      <c r="L277" s="76"/>
      <c r="M277" s="90">
        <v>100</v>
      </c>
      <c r="N277" s="96"/>
      <c r="O277" s="96"/>
      <c r="P277" s="90"/>
      <c r="Q277" s="90"/>
      <c r="R277" s="90"/>
      <c r="S277" s="90"/>
      <c r="T277" s="90"/>
      <c r="U277" s="90">
        <v>100</v>
      </c>
      <c r="V277" s="96"/>
      <c r="W277" s="96"/>
      <c r="X277" s="102"/>
      <c r="Y277" s="102"/>
      <c r="Z277" s="102"/>
      <c r="AA277" s="102"/>
      <c r="AB277" s="102"/>
      <c r="AC277" s="102"/>
      <c r="AD277" s="90"/>
      <c r="AE277" s="90"/>
      <c r="AF277" s="90"/>
      <c r="AG277" s="90"/>
      <c r="AH277" s="90"/>
      <c r="AI277" s="90"/>
      <c r="AJ277" s="99"/>
      <c r="AK277" s="99"/>
      <c r="AW277" s="48"/>
      <c r="AX277" s="48"/>
      <c r="AY277" s="48"/>
      <c r="AZ277" s="193"/>
    </row>
    <row r="278" spans="1:52" x14ac:dyDescent="0.25">
      <c r="A278" s="8" t="s">
        <v>1446</v>
      </c>
      <c r="B278" s="8" t="s">
        <v>1873</v>
      </c>
      <c r="C278" s="8" t="s">
        <v>1481</v>
      </c>
      <c r="D278" s="76">
        <v>103.5130802</v>
      </c>
      <c r="E278" s="76">
        <v>107.673436</v>
      </c>
      <c r="F278" s="82">
        <f t="shared" si="158"/>
        <v>105.5932581</v>
      </c>
      <c r="G278" s="86">
        <f t="shared" si="159"/>
        <v>2.9418157983287774</v>
      </c>
      <c r="H278" s="76"/>
      <c r="I278" s="76"/>
      <c r="J278" s="76"/>
      <c r="K278" s="76"/>
      <c r="L278" s="76"/>
      <c r="M278" s="90">
        <v>100</v>
      </c>
      <c r="N278" s="96"/>
      <c r="O278" s="96"/>
      <c r="P278" s="90"/>
      <c r="Q278" s="90"/>
      <c r="R278" s="90"/>
      <c r="S278" s="90"/>
      <c r="T278" s="90"/>
      <c r="U278" s="90">
        <v>100</v>
      </c>
      <c r="V278" s="96"/>
      <c r="W278" s="96"/>
      <c r="X278" s="102"/>
      <c r="Y278" s="102"/>
      <c r="Z278" s="102"/>
      <c r="AA278" s="102"/>
      <c r="AB278" s="102"/>
      <c r="AC278" s="102"/>
      <c r="AD278" s="90"/>
      <c r="AE278" s="90"/>
      <c r="AF278" s="90"/>
      <c r="AG278" s="90"/>
      <c r="AH278" s="90"/>
      <c r="AI278" s="90"/>
      <c r="AJ278" s="99"/>
      <c r="AK278" s="99"/>
      <c r="AW278" s="48"/>
      <c r="AX278" s="48"/>
      <c r="AY278" s="48"/>
      <c r="AZ278" s="193"/>
    </row>
    <row r="279" spans="1:52" x14ac:dyDescent="0.25">
      <c r="A279" s="8" t="s">
        <v>1446</v>
      </c>
      <c r="B279" s="8" t="s">
        <v>1876</v>
      </c>
      <c r="C279" s="8" t="s">
        <v>1482</v>
      </c>
      <c r="D279" s="76">
        <v>100.24962960000001</v>
      </c>
      <c r="E279" s="76">
        <v>123.9198583</v>
      </c>
      <c r="F279" s="82">
        <f t="shared" si="158"/>
        <v>112.08474395</v>
      </c>
      <c r="G279" s="86">
        <f t="shared" si="159"/>
        <v>16.737379226006404</v>
      </c>
      <c r="H279" s="76"/>
      <c r="I279" s="76"/>
      <c r="J279" s="76"/>
      <c r="K279" s="76"/>
      <c r="L279" s="76"/>
      <c r="M279" s="90">
        <v>100</v>
      </c>
      <c r="N279" s="96"/>
      <c r="O279" s="96"/>
      <c r="P279" s="90"/>
      <c r="Q279" s="90"/>
      <c r="R279" s="90"/>
      <c r="S279" s="90"/>
      <c r="T279" s="90"/>
      <c r="U279" s="90">
        <v>100</v>
      </c>
      <c r="V279" s="96"/>
      <c r="W279" s="96"/>
      <c r="X279" s="102"/>
      <c r="Y279" s="102"/>
      <c r="Z279" s="102"/>
      <c r="AA279" s="102"/>
      <c r="AB279" s="102"/>
      <c r="AC279" s="102"/>
      <c r="AD279" s="90"/>
      <c r="AE279" s="90"/>
      <c r="AF279" s="90"/>
      <c r="AG279" s="90"/>
      <c r="AH279" s="90"/>
      <c r="AI279" s="90"/>
      <c r="AJ279" s="99"/>
      <c r="AK279" s="99"/>
      <c r="AW279" s="48"/>
      <c r="AX279" s="48"/>
      <c r="AY279" s="48"/>
      <c r="AZ279" s="193"/>
    </row>
    <row r="280" spans="1:52" x14ac:dyDescent="0.25">
      <c r="A280" s="8" t="s">
        <v>1446</v>
      </c>
      <c r="B280" s="8" t="s">
        <v>1879</v>
      </c>
      <c r="C280" s="8" t="s">
        <v>1483</v>
      </c>
      <c r="D280" s="76">
        <v>1.615489213</v>
      </c>
      <c r="E280" s="76">
        <v>-1.8515510799999999</v>
      </c>
      <c r="F280" s="82">
        <f t="shared" si="158"/>
        <v>-0.11803093349999993</v>
      </c>
      <c r="G280" s="86">
        <f t="shared" si="159"/>
        <v>2.4515677018272948</v>
      </c>
      <c r="H280" s="53">
        <v>126.42439644218555</v>
      </c>
      <c r="I280" s="53">
        <v>120.08132147395172</v>
      </c>
      <c r="J280" s="53">
        <v>114.7141041931385</v>
      </c>
      <c r="K280" s="53">
        <v>99.466327827191876</v>
      </c>
      <c r="L280" s="53">
        <v>105.32147395171538</v>
      </c>
      <c r="M280" s="90">
        <v>100</v>
      </c>
      <c r="N280" s="96">
        <v>71.8</v>
      </c>
      <c r="O280" s="97">
        <v>95</v>
      </c>
      <c r="P280" s="58">
        <v>127.97810831089727</v>
      </c>
      <c r="Q280" s="59">
        <v>105.521472392638</v>
      </c>
      <c r="R280" s="58">
        <v>124.16471730590986</v>
      </c>
      <c r="S280" s="60">
        <v>119.29205102175926</v>
      </c>
      <c r="T280" s="58">
        <v>95.723176060378663</v>
      </c>
      <c r="U280" s="90">
        <v>100</v>
      </c>
      <c r="V280" s="96">
        <v>71.3</v>
      </c>
      <c r="W280" s="96">
        <v>93.3</v>
      </c>
      <c r="X280" s="102">
        <f t="shared" si="160"/>
        <v>127.20125237654142</v>
      </c>
      <c r="Y280" s="102">
        <f t="shared" si="161"/>
        <v>112.80139693329485</v>
      </c>
      <c r="Z280" s="102">
        <f t="shared" si="162"/>
        <v>119.43941074952417</v>
      </c>
      <c r="AA280" s="102">
        <f t="shared" si="163"/>
        <v>109.37918942447557</v>
      </c>
      <c r="AB280" s="102">
        <f t="shared" si="164"/>
        <v>100.52232500604703</v>
      </c>
      <c r="AC280" s="102">
        <v>100</v>
      </c>
      <c r="AD280" s="90">
        <f>STDEV(H280,P280)</f>
        <v>1.098640198376077</v>
      </c>
      <c r="AE280" s="90">
        <f>STDEV(I280,Q280)</f>
        <v>10.295368018449652</v>
      </c>
      <c r="AF280" s="90">
        <f t="shared" ref="AF280" si="174">STDEV(J280,R280)</f>
        <v>6.6825926184111379</v>
      </c>
      <c r="AG280" s="90">
        <f t="shared" ref="AG280" si="175">STDEV(K280,S280)</f>
        <v>14.018903312806023</v>
      </c>
      <c r="AH280" s="90">
        <f t="shared" ref="AH280" si="176">STDEV(L280,T280)</f>
        <v>6.7870215268127296</v>
      </c>
      <c r="AI280" s="90">
        <f>STDEV(M280,U280)</f>
        <v>0</v>
      </c>
      <c r="AJ280" s="99">
        <f>AVERAGE(AD280:AI280)</f>
        <v>6.4804209458092705</v>
      </c>
      <c r="AK280" s="99">
        <f>MEDIAN(AD280:AI280)</f>
        <v>6.7348070726119342</v>
      </c>
      <c r="AL280" s="109">
        <v>71.55</v>
      </c>
      <c r="AM280" s="109">
        <v>94.15</v>
      </c>
      <c r="AW280" s="48"/>
      <c r="AX280" s="48"/>
      <c r="AY280" s="48"/>
      <c r="AZ280" s="193"/>
    </row>
    <row r="281" spans="1:52" x14ac:dyDescent="0.25">
      <c r="A281" s="8" t="s">
        <v>1446</v>
      </c>
      <c r="B281" s="8" t="s">
        <v>1882</v>
      </c>
      <c r="C281" s="8" t="s">
        <v>1484</v>
      </c>
      <c r="D281" s="76">
        <v>97.132303699999994</v>
      </c>
      <c r="E281" s="76">
        <v>90.391168050000005</v>
      </c>
      <c r="F281" s="82">
        <f t="shared" si="158"/>
        <v>93.761735874999999</v>
      </c>
      <c r="G281" s="86">
        <f t="shared" si="159"/>
        <v>4.7667027310133774</v>
      </c>
      <c r="H281" s="76"/>
      <c r="I281" s="76"/>
      <c r="J281" s="76"/>
      <c r="K281" s="76"/>
      <c r="L281" s="76"/>
      <c r="M281" s="90">
        <v>100</v>
      </c>
      <c r="N281" s="96"/>
      <c r="O281" s="96"/>
      <c r="P281" s="90"/>
      <c r="Q281" s="90"/>
      <c r="R281" s="90"/>
      <c r="S281" s="90"/>
      <c r="T281" s="90"/>
      <c r="U281" s="90">
        <v>100</v>
      </c>
      <c r="V281" s="96"/>
      <c r="W281" s="96"/>
      <c r="X281" s="102"/>
      <c r="Y281" s="102"/>
      <c r="Z281" s="102"/>
      <c r="AA281" s="102"/>
      <c r="AB281" s="102"/>
      <c r="AC281" s="102"/>
      <c r="AD281" s="90"/>
      <c r="AE281" s="90"/>
      <c r="AF281" s="90"/>
      <c r="AG281" s="90"/>
      <c r="AH281" s="90"/>
      <c r="AI281" s="90"/>
      <c r="AJ281" s="99"/>
      <c r="AK281" s="99"/>
      <c r="AW281" s="48"/>
      <c r="AX281" s="48"/>
      <c r="AY281" s="48"/>
      <c r="AZ281" s="193"/>
    </row>
    <row r="282" spans="1:52" x14ac:dyDescent="0.25">
      <c r="A282" s="8" t="s">
        <v>1446</v>
      </c>
      <c r="B282" s="8" t="s">
        <v>1885</v>
      </c>
      <c r="C282" s="8" t="s">
        <v>1485</v>
      </c>
      <c r="D282" s="76">
        <v>76.820977009999993</v>
      </c>
      <c r="E282" s="76">
        <v>98.950524740000006</v>
      </c>
      <c r="F282" s="82">
        <f t="shared" si="158"/>
        <v>87.885750874999999</v>
      </c>
      <c r="G282" s="86">
        <f t="shared" si="159"/>
        <v>15.647953264474317</v>
      </c>
      <c r="H282" s="76"/>
      <c r="I282" s="76"/>
      <c r="J282" s="76"/>
      <c r="K282" s="76"/>
      <c r="L282" s="76"/>
      <c r="M282" s="90">
        <v>100</v>
      </c>
      <c r="N282" s="96"/>
      <c r="O282" s="96"/>
      <c r="P282" s="90"/>
      <c r="Q282" s="90"/>
      <c r="R282" s="90"/>
      <c r="S282" s="90"/>
      <c r="T282" s="90"/>
      <c r="U282" s="90">
        <v>100</v>
      </c>
      <c r="V282" s="96"/>
      <c r="W282" s="96"/>
      <c r="X282" s="102"/>
      <c r="Y282" s="102"/>
      <c r="Z282" s="102"/>
      <c r="AA282" s="102"/>
      <c r="AB282" s="102"/>
      <c r="AC282" s="102"/>
      <c r="AD282" s="90"/>
      <c r="AE282" s="90"/>
      <c r="AF282" s="90"/>
      <c r="AG282" s="90"/>
      <c r="AH282" s="90"/>
      <c r="AI282" s="90"/>
      <c r="AJ282" s="99"/>
      <c r="AK282" s="99"/>
      <c r="AW282" s="48"/>
      <c r="AX282" s="48"/>
      <c r="AY282" s="48"/>
      <c r="AZ282" s="193"/>
    </row>
    <row r="283" spans="1:52" x14ac:dyDescent="0.25">
      <c r="A283" s="8" t="s">
        <v>1446</v>
      </c>
      <c r="B283" s="8" t="s">
        <v>1888</v>
      </c>
      <c r="C283" s="8" t="s">
        <v>1486</v>
      </c>
      <c r="D283" s="76">
        <v>86.416495850000004</v>
      </c>
      <c r="E283" s="76">
        <v>118.4135205</v>
      </c>
      <c r="F283" s="82">
        <f t="shared" si="158"/>
        <v>102.415008175</v>
      </c>
      <c r="G283" s="86">
        <f t="shared" si="159"/>
        <v>22.625313107808179</v>
      </c>
      <c r="H283" s="76"/>
      <c r="I283" s="76"/>
      <c r="J283" s="76"/>
      <c r="K283" s="76"/>
      <c r="L283" s="76"/>
      <c r="M283" s="90">
        <v>100</v>
      </c>
      <c r="N283" s="96"/>
      <c r="O283" s="96"/>
      <c r="P283" s="90"/>
      <c r="Q283" s="90"/>
      <c r="R283" s="90"/>
      <c r="S283" s="90"/>
      <c r="T283" s="90"/>
      <c r="U283" s="90">
        <v>100</v>
      </c>
      <c r="V283" s="96"/>
      <c r="W283" s="96"/>
      <c r="X283" s="102"/>
      <c r="Y283" s="102"/>
      <c r="Z283" s="102"/>
      <c r="AA283" s="102"/>
      <c r="AB283" s="102"/>
      <c r="AC283" s="102"/>
      <c r="AD283" s="90"/>
      <c r="AE283" s="90"/>
      <c r="AF283" s="90"/>
      <c r="AG283" s="90"/>
      <c r="AH283" s="90"/>
      <c r="AI283" s="90"/>
      <c r="AJ283" s="99"/>
      <c r="AK283" s="99"/>
      <c r="AW283" s="48"/>
      <c r="AX283" s="48"/>
      <c r="AY283" s="48"/>
      <c r="AZ283" s="193"/>
    </row>
    <row r="284" spans="1:52" x14ac:dyDescent="0.25">
      <c r="A284" s="8" t="s">
        <v>1446</v>
      </c>
      <c r="B284" s="8" t="s">
        <v>1891</v>
      </c>
      <c r="C284" s="8" t="s">
        <v>1487</v>
      </c>
      <c r="D284" s="76">
        <v>76.236478399999996</v>
      </c>
      <c r="E284" s="76">
        <v>92.899005040000006</v>
      </c>
      <c r="F284" s="82">
        <f t="shared" si="158"/>
        <v>84.567741720000001</v>
      </c>
      <c r="G284" s="86">
        <f t="shared" si="159"/>
        <v>11.782185578845505</v>
      </c>
      <c r="H284" s="76"/>
      <c r="I284" s="76"/>
      <c r="J284" s="76"/>
      <c r="K284" s="76"/>
      <c r="L284" s="76"/>
      <c r="M284" s="90">
        <v>100</v>
      </c>
      <c r="N284" s="96"/>
      <c r="O284" s="96"/>
      <c r="P284" s="90"/>
      <c r="Q284" s="90"/>
      <c r="R284" s="90"/>
      <c r="S284" s="90"/>
      <c r="T284" s="90"/>
      <c r="U284" s="90">
        <v>100</v>
      </c>
      <c r="V284" s="96"/>
      <c r="W284" s="96"/>
      <c r="X284" s="102"/>
      <c r="Y284" s="102"/>
      <c r="Z284" s="102"/>
      <c r="AA284" s="102"/>
      <c r="AB284" s="102"/>
      <c r="AC284" s="102"/>
      <c r="AD284" s="90"/>
      <c r="AE284" s="90"/>
      <c r="AF284" s="90"/>
      <c r="AG284" s="90"/>
      <c r="AH284" s="90"/>
      <c r="AI284" s="90"/>
      <c r="AJ284" s="99"/>
      <c r="AK284" s="99"/>
      <c r="AW284" s="48"/>
      <c r="AX284" s="48"/>
      <c r="AY284" s="48"/>
      <c r="AZ284" s="193"/>
    </row>
    <row r="285" spans="1:52" x14ac:dyDescent="0.25">
      <c r="A285" s="8" t="s">
        <v>1446</v>
      </c>
      <c r="B285" s="8" t="s">
        <v>1894</v>
      </c>
      <c r="C285" s="8" t="s">
        <v>1488</v>
      </c>
      <c r="D285" s="76">
        <v>0.59261664599999997</v>
      </c>
      <c r="E285" s="76">
        <v>0.54518195400000002</v>
      </c>
      <c r="F285" s="82">
        <f t="shared" si="158"/>
        <v>0.5688993</v>
      </c>
      <c r="G285" s="86">
        <f t="shared" si="159"/>
        <v>3.3541392376695234E-2</v>
      </c>
      <c r="H285" s="53">
        <v>125.5095298602287</v>
      </c>
      <c r="I285" s="53">
        <v>104.83354510800508</v>
      </c>
      <c r="J285" s="53">
        <v>114.65311308767471</v>
      </c>
      <c r="K285" s="53">
        <v>105.32147395171538</v>
      </c>
      <c r="L285" s="53">
        <v>97.392630241423134</v>
      </c>
      <c r="M285" s="90">
        <v>100</v>
      </c>
      <c r="N285" s="96">
        <v>71.599999999999994</v>
      </c>
      <c r="O285" s="96">
        <v>94.4</v>
      </c>
      <c r="P285" s="53">
        <v>85.713024672286693</v>
      </c>
      <c r="Q285" s="53">
        <v>117.22646422739106</v>
      </c>
      <c r="R285" s="53">
        <v>104.93887098909829</v>
      </c>
      <c r="S285" s="53">
        <v>120.03354371717347</v>
      </c>
      <c r="T285" s="53">
        <v>115.95533389239525</v>
      </c>
      <c r="U285" s="90">
        <v>100</v>
      </c>
      <c r="V285" s="96">
        <v>55.8</v>
      </c>
      <c r="W285" s="96">
        <v>91.7</v>
      </c>
      <c r="X285" s="102">
        <f t="shared" si="160"/>
        <v>105.6112772662577</v>
      </c>
      <c r="Y285" s="102">
        <f t="shared" si="161"/>
        <v>111.03000466769808</v>
      </c>
      <c r="Z285" s="102">
        <f t="shared" si="162"/>
        <v>109.7959920383865</v>
      </c>
      <c r="AA285" s="102">
        <f t="shared" si="163"/>
        <v>112.67750883444442</v>
      </c>
      <c r="AB285" s="102">
        <f t="shared" si="164"/>
        <v>106.67398206690919</v>
      </c>
      <c r="AC285" s="102">
        <v>100</v>
      </c>
      <c r="AD285" s="90">
        <f>STDEV(H285,P285)</f>
        <v>28.140378685919362</v>
      </c>
      <c r="AE285" s="90">
        <f>STDEV(I285,Q285)</f>
        <v>8.763117148014242</v>
      </c>
      <c r="AF285" s="90">
        <f t="shared" ref="AF285" si="177">STDEV(J285,R285)</f>
        <v>6.8690064619912254</v>
      </c>
      <c r="AG285" s="90">
        <f t="shared" ref="AG285" si="178">STDEV(K285,S285)</f>
        <v>10.403004296444999</v>
      </c>
      <c r="AH285" s="90">
        <f t="shared" ref="AH285" si="179">STDEV(L285,T285)</f>
        <v>13.125813628758664</v>
      </c>
      <c r="AI285" s="90">
        <f>STDEV(M285,U285)</f>
        <v>0</v>
      </c>
      <c r="AJ285" s="99">
        <f>AVERAGE(AD285:AI285)</f>
        <v>11.216886703521416</v>
      </c>
      <c r="AK285" s="99">
        <f>MEDIAN(AD285:AI285)</f>
        <v>9.5830607222296216</v>
      </c>
      <c r="AL285" s="109">
        <v>63.7</v>
      </c>
      <c r="AM285" s="109">
        <v>93.05</v>
      </c>
      <c r="AW285" s="48"/>
      <c r="AX285" s="48"/>
      <c r="AY285" s="48"/>
      <c r="AZ285" s="193"/>
    </row>
    <row r="286" spans="1:52" x14ac:dyDescent="0.25">
      <c r="A286" s="8" t="s">
        <v>1446</v>
      </c>
      <c r="B286" s="8" t="s">
        <v>1897</v>
      </c>
      <c r="C286" s="8" t="s">
        <v>1489</v>
      </c>
      <c r="D286" s="76">
        <v>74.239441479999996</v>
      </c>
      <c r="E286" s="76">
        <v>92.789968650000006</v>
      </c>
      <c r="F286" s="82">
        <f t="shared" si="158"/>
        <v>83.514705065000001</v>
      </c>
      <c r="G286" s="86">
        <f t="shared" si="159"/>
        <v>13.117203556492312</v>
      </c>
      <c r="H286" s="76"/>
      <c r="I286" s="76"/>
      <c r="J286" s="76"/>
      <c r="K286" s="76"/>
      <c r="L286" s="76"/>
      <c r="M286" s="90">
        <v>100</v>
      </c>
      <c r="N286" s="96"/>
      <c r="O286" s="96"/>
      <c r="P286" s="90"/>
      <c r="Q286" s="90"/>
      <c r="R286" s="90"/>
      <c r="S286" s="90"/>
      <c r="T286" s="90"/>
      <c r="U286" s="90">
        <v>100</v>
      </c>
      <c r="V286" s="96"/>
      <c r="W286" s="96"/>
      <c r="X286" s="102"/>
      <c r="Y286" s="102"/>
      <c r="Z286" s="102"/>
      <c r="AA286" s="102"/>
      <c r="AB286" s="102"/>
      <c r="AC286" s="102"/>
      <c r="AD286" s="90"/>
      <c r="AE286" s="90"/>
      <c r="AF286" s="90"/>
      <c r="AG286" s="90"/>
      <c r="AH286" s="90"/>
      <c r="AI286" s="90"/>
      <c r="AJ286" s="99"/>
      <c r="AK286" s="99"/>
      <c r="AW286" s="48"/>
      <c r="AX286" s="48"/>
      <c r="AY286" s="48"/>
      <c r="AZ286" s="193"/>
    </row>
    <row r="287" spans="1:52" x14ac:dyDescent="0.25">
      <c r="A287" s="8" t="s">
        <v>1446</v>
      </c>
      <c r="B287" s="8" t="s">
        <v>1900</v>
      </c>
      <c r="C287" s="8" t="s">
        <v>1490</v>
      </c>
      <c r="D287" s="76">
        <v>95.865890039999996</v>
      </c>
      <c r="E287" s="76">
        <v>102.4396892</v>
      </c>
      <c r="F287" s="82">
        <f t="shared" si="158"/>
        <v>99.152789619999993</v>
      </c>
      <c r="G287" s="86">
        <f t="shared" si="159"/>
        <v>4.6483779641944345</v>
      </c>
      <c r="H287" s="76"/>
      <c r="I287" s="76"/>
      <c r="J287" s="76"/>
      <c r="K287" s="76"/>
      <c r="L287" s="76"/>
      <c r="M287" s="90">
        <v>100</v>
      </c>
      <c r="N287" s="96"/>
      <c r="O287" s="96"/>
      <c r="P287" s="90"/>
      <c r="Q287" s="90"/>
      <c r="R287" s="90"/>
      <c r="S287" s="90"/>
      <c r="T287" s="90"/>
      <c r="U287" s="90">
        <v>100</v>
      </c>
      <c r="V287" s="96"/>
      <c r="W287" s="96"/>
      <c r="X287" s="102"/>
      <c r="Y287" s="102"/>
      <c r="Z287" s="102"/>
      <c r="AA287" s="102"/>
      <c r="AB287" s="102"/>
      <c r="AC287" s="102"/>
      <c r="AD287" s="90"/>
      <c r="AE287" s="90"/>
      <c r="AF287" s="90"/>
      <c r="AG287" s="90"/>
      <c r="AH287" s="90"/>
      <c r="AI287" s="90"/>
      <c r="AJ287" s="99"/>
      <c r="AK287" s="99"/>
      <c r="AW287" s="48"/>
      <c r="AX287" s="48"/>
      <c r="AY287" s="48"/>
      <c r="AZ287" s="193"/>
    </row>
    <row r="288" spans="1:52" x14ac:dyDescent="0.25">
      <c r="A288" s="8" t="s">
        <v>1446</v>
      </c>
      <c r="B288" s="8" t="s">
        <v>1903</v>
      </c>
      <c r="C288" s="8" t="s">
        <v>1491</v>
      </c>
      <c r="D288" s="76">
        <v>99.275465260000004</v>
      </c>
      <c r="E288" s="76">
        <v>100.2044432</v>
      </c>
      <c r="F288" s="82">
        <f t="shared" si="158"/>
        <v>99.739954229999995</v>
      </c>
      <c r="G288" s="86">
        <f t="shared" si="159"/>
        <v>0.6568866009467067</v>
      </c>
      <c r="H288" s="76"/>
      <c r="I288" s="76"/>
      <c r="J288" s="76"/>
      <c r="K288" s="76"/>
      <c r="L288" s="76"/>
      <c r="M288" s="90">
        <v>100</v>
      </c>
      <c r="N288" s="96"/>
      <c r="O288" s="96"/>
      <c r="P288" s="90"/>
      <c r="Q288" s="90"/>
      <c r="R288" s="90"/>
      <c r="S288" s="90"/>
      <c r="T288" s="90"/>
      <c r="U288" s="90">
        <v>100</v>
      </c>
      <c r="V288" s="96"/>
      <c r="W288" s="96"/>
      <c r="X288" s="102"/>
      <c r="Y288" s="102"/>
      <c r="Z288" s="102"/>
      <c r="AA288" s="102"/>
      <c r="AB288" s="102"/>
      <c r="AC288" s="102"/>
      <c r="AD288" s="90"/>
      <c r="AE288" s="90"/>
      <c r="AF288" s="90"/>
      <c r="AG288" s="90"/>
      <c r="AH288" s="90"/>
      <c r="AI288" s="90"/>
      <c r="AJ288" s="99"/>
      <c r="AK288" s="99"/>
      <c r="AW288" s="48"/>
      <c r="AX288" s="48"/>
      <c r="AY288" s="48"/>
      <c r="AZ288" s="193"/>
    </row>
    <row r="289" spans="1:52" x14ac:dyDescent="0.25">
      <c r="A289" s="8" t="s">
        <v>1446</v>
      </c>
      <c r="B289" s="8" t="s">
        <v>1906</v>
      </c>
      <c r="C289" s="8" t="s">
        <v>1492</v>
      </c>
      <c r="D289" s="76">
        <v>85.783289019999998</v>
      </c>
      <c r="E289" s="76">
        <v>107.946027</v>
      </c>
      <c r="F289" s="82">
        <f t="shared" si="158"/>
        <v>96.864658009999999</v>
      </c>
      <c r="G289" s="86">
        <f t="shared" si="159"/>
        <v>15.67142231531866</v>
      </c>
      <c r="H289" s="76"/>
      <c r="I289" s="76"/>
      <c r="J289" s="76"/>
      <c r="K289" s="76"/>
      <c r="L289" s="76"/>
      <c r="M289" s="90">
        <v>100</v>
      </c>
      <c r="N289" s="96"/>
      <c r="O289" s="96"/>
      <c r="P289" s="90"/>
      <c r="Q289" s="90"/>
      <c r="R289" s="90"/>
      <c r="S289" s="90"/>
      <c r="T289" s="90"/>
      <c r="U289" s="90">
        <v>100</v>
      </c>
      <c r="V289" s="96"/>
      <c r="W289" s="96"/>
      <c r="X289" s="102"/>
      <c r="Y289" s="102"/>
      <c r="Z289" s="102"/>
      <c r="AA289" s="102"/>
      <c r="AB289" s="102"/>
      <c r="AC289" s="102"/>
      <c r="AD289" s="90"/>
      <c r="AE289" s="90"/>
      <c r="AF289" s="90"/>
      <c r="AG289" s="90"/>
      <c r="AH289" s="90"/>
      <c r="AI289" s="90"/>
      <c r="AJ289" s="99"/>
      <c r="AK289" s="99"/>
      <c r="AW289" s="48"/>
      <c r="AX289" s="48"/>
      <c r="AY289" s="48"/>
      <c r="AZ289" s="193"/>
    </row>
    <row r="290" spans="1:52" x14ac:dyDescent="0.25">
      <c r="A290" s="8" t="s">
        <v>1446</v>
      </c>
      <c r="B290" s="8" t="s">
        <v>1908</v>
      </c>
      <c r="C290" s="8" t="s">
        <v>1493</v>
      </c>
      <c r="D290" s="76">
        <v>43.50455625</v>
      </c>
      <c r="E290" s="76">
        <v>100.2044432</v>
      </c>
      <c r="F290" s="82">
        <f t="shared" si="158"/>
        <v>71.854499724999997</v>
      </c>
      <c r="G290" s="86">
        <f t="shared" si="159"/>
        <v>40.092874554855648</v>
      </c>
      <c r="H290" s="76"/>
      <c r="I290" s="76"/>
      <c r="J290" s="76"/>
      <c r="K290" s="76"/>
      <c r="L290" s="76"/>
      <c r="M290" s="90">
        <v>100</v>
      </c>
      <c r="N290" s="96"/>
      <c r="O290" s="96"/>
      <c r="P290" s="90"/>
      <c r="Q290" s="90"/>
      <c r="R290" s="90"/>
      <c r="S290" s="90"/>
      <c r="T290" s="90"/>
      <c r="U290" s="90">
        <v>100</v>
      </c>
      <c r="V290" s="96"/>
      <c r="W290" s="96"/>
      <c r="X290" s="102"/>
      <c r="Y290" s="102"/>
      <c r="Z290" s="102"/>
      <c r="AA290" s="102"/>
      <c r="AB290" s="102"/>
      <c r="AC290" s="102"/>
      <c r="AD290" s="90"/>
      <c r="AE290" s="90"/>
      <c r="AF290" s="90"/>
      <c r="AG290" s="90"/>
      <c r="AH290" s="90"/>
      <c r="AI290" s="90"/>
      <c r="AJ290" s="99"/>
      <c r="AK290" s="99"/>
      <c r="AW290" s="48"/>
      <c r="AX290" s="48"/>
      <c r="AY290" s="48"/>
      <c r="AZ290" s="193"/>
    </row>
    <row r="291" spans="1:52" x14ac:dyDescent="0.25">
      <c r="A291" s="8" t="s">
        <v>1446</v>
      </c>
      <c r="B291" s="8" t="s">
        <v>1911</v>
      </c>
      <c r="C291" s="8" t="s">
        <v>1494</v>
      </c>
      <c r="D291" s="76">
        <v>78.720597490000003</v>
      </c>
      <c r="E291" s="76">
        <v>92.299304890000002</v>
      </c>
      <c r="F291" s="82">
        <f t="shared" si="158"/>
        <v>85.50995119000001</v>
      </c>
      <c r="G291" s="86">
        <f t="shared" si="159"/>
        <v>9.6015960822879531</v>
      </c>
      <c r="H291" s="76"/>
      <c r="I291" s="76"/>
      <c r="J291" s="76"/>
      <c r="K291" s="76"/>
      <c r="L291" s="76"/>
      <c r="M291" s="90">
        <v>100</v>
      </c>
      <c r="N291" s="96"/>
      <c r="O291" s="96"/>
      <c r="P291" s="90"/>
      <c r="Q291" s="90"/>
      <c r="R291" s="90"/>
      <c r="S291" s="90"/>
      <c r="T291" s="90"/>
      <c r="U291" s="90">
        <v>100</v>
      </c>
      <c r="V291" s="96"/>
      <c r="W291" s="96"/>
      <c r="X291" s="102"/>
      <c r="Y291" s="102"/>
      <c r="Z291" s="102"/>
      <c r="AA291" s="102"/>
      <c r="AB291" s="102"/>
      <c r="AC291" s="102"/>
      <c r="AD291" s="90"/>
      <c r="AE291" s="90"/>
      <c r="AF291" s="90"/>
      <c r="AG291" s="90"/>
      <c r="AH291" s="90"/>
      <c r="AI291" s="90"/>
      <c r="AJ291" s="99"/>
      <c r="AK291" s="99"/>
      <c r="AW291" s="48"/>
      <c r="AX291" s="48"/>
      <c r="AY291" s="48"/>
      <c r="AZ291" s="193"/>
    </row>
    <row r="292" spans="1:52" x14ac:dyDescent="0.25">
      <c r="A292" s="8" t="s">
        <v>1446</v>
      </c>
      <c r="B292" s="8" t="s">
        <v>1914</v>
      </c>
      <c r="C292" s="8" t="s">
        <v>1495</v>
      </c>
      <c r="D292" s="76">
        <v>100.6880036</v>
      </c>
      <c r="E292" s="76">
        <v>118.1954477</v>
      </c>
      <c r="F292" s="82">
        <f t="shared" si="158"/>
        <v>109.44172565</v>
      </c>
      <c r="G292" s="86">
        <f t="shared" si="159"/>
        <v>12.379632444354414</v>
      </c>
      <c r="H292" s="76"/>
      <c r="I292" s="76"/>
      <c r="J292" s="76"/>
      <c r="K292" s="76"/>
      <c r="L292" s="76"/>
      <c r="M292" s="90">
        <v>100</v>
      </c>
      <c r="N292" s="96"/>
      <c r="O292" s="96"/>
      <c r="P292" s="90"/>
      <c r="Q292" s="90"/>
      <c r="R292" s="90"/>
      <c r="S292" s="90"/>
      <c r="T292" s="90"/>
      <c r="U292" s="90">
        <v>100</v>
      </c>
      <c r="V292" s="96"/>
      <c r="W292" s="96"/>
      <c r="X292" s="102"/>
      <c r="Y292" s="102"/>
      <c r="Z292" s="102"/>
      <c r="AA292" s="102"/>
      <c r="AB292" s="102"/>
      <c r="AC292" s="102"/>
      <c r="AD292" s="90"/>
      <c r="AE292" s="90"/>
      <c r="AF292" s="90"/>
      <c r="AG292" s="90"/>
      <c r="AH292" s="90"/>
      <c r="AI292" s="90"/>
      <c r="AJ292" s="99"/>
      <c r="AK292" s="99"/>
      <c r="AW292" s="48"/>
      <c r="AX292" s="48"/>
      <c r="AY292" s="48"/>
      <c r="AZ292" s="193"/>
    </row>
    <row r="293" spans="1:52" x14ac:dyDescent="0.25">
      <c r="A293" s="8" t="s">
        <v>1446</v>
      </c>
      <c r="B293" s="8" t="s">
        <v>1917</v>
      </c>
      <c r="C293" s="8" t="s">
        <v>1496</v>
      </c>
      <c r="D293" s="76">
        <v>79.207679659999997</v>
      </c>
      <c r="E293" s="76">
        <v>105.87433559999999</v>
      </c>
      <c r="F293" s="82">
        <f t="shared" si="158"/>
        <v>92.541007629999996</v>
      </c>
      <c r="G293" s="86">
        <f t="shared" si="159"/>
        <v>18.856173246742447</v>
      </c>
      <c r="H293" s="76"/>
      <c r="I293" s="76"/>
      <c r="J293" s="76"/>
      <c r="K293" s="76"/>
      <c r="L293" s="76"/>
      <c r="M293" s="90">
        <v>100</v>
      </c>
      <c r="N293" s="96"/>
      <c r="O293" s="96"/>
      <c r="P293" s="90"/>
      <c r="Q293" s="90"/>
      <c r="R293" s="90"/>
      <c r="S293" s="90"/>
      <c r="T293" s="90"/>
      <c r="U293" s="90">
        <v>100</v>
      </c>
      <c r="V293" s="96"/>
      <c r="W293" s="96"/>
      <c r="X293" s="102"/>
      <c r="Y293" s="102"/>
      <c r="Z293" s="102"/>
      <c r="AA293" s="102"/>
      <c r="AB293" s="102"/>
      <c r="AC293" s="102"/>
      <c r="AD293" s="90"/>
      <c r="AE293" s="90"/>
      <c r="AF293" s="90"/>
      <c r="AG293" s="90"/>
      <c r="AH293" s="90"/>
      <c r="AI293" s="90"/>
      <c r="AJ293" s="99"/>
      <c r="AK293" s="99"/>
      <c r="AW293" s="48"/>
      <c r="AX293" s="48"/>
      <c r="AY293" s="48"/>
      <c r="AZ293" s="193"/>
    </row>
    <row r="294" spans="1:52" x14ac:dyDescent="0.25">
      <c r="A294" s="8" t="s">
        <v>1446</v>
      </c>
      <c r="B294" s="8" t="s">
        <v>1920</v>
      </c>
      <c r="C294" s="8" t="s">
        <v>1497</v>
      </c>
      <c r="D294" s="76">
        <v>4.2457329570000004</v>
      </c>
      <c r="E294" s="76">
        <v>2.4533187949999999</v>
      </c>
      <c r="F294" s="82">
        <f t="shared" si="158"/>
        <v>3.3495258760000004</v>
      </c>
      <c r="G294" s="86">
        <f t="shared" si="159"/>
        <v>1.2674282086450019</v>
      </c>
      <c r="H294" s="53">
        <v>102.5158831003812</v>
      </c>
      <c r="I294" s="53">
        <v>119.10546378653113</v>
      </c>
      <c r="J294" s="53">
        <v>114.04320203303686</v>
      </c>
      <c r="K294" s="53">
        <v>79.339263024142312</v>
      </c>
      <c r="L294" s="53">
        <v>91.049555273189327</v>
      </c>
      <c r="M294" s="90">
        <v>100</v>
      </c>
      <c r="N294" s="96">
        <v>65.3</v>
      </c>
      <c r="O294" s="96">
        <v>95.6</v>
      </c>
      <c r="P294" s="53">
        <v>61.879330891115323</v>
      </c>
      <c r="Q294" s="53">
        <v>99.059893189742667</v>
      </c>
      <c r="R294" s="53">
        <v>88.255285342278299</v>
      </c>
      <c r="S294" s="53">
        <v>93.551661738094154</v>
      </c>
      <c r="T294" s="53">
        <v>88.573067926027264</v>
      </c>
      <c r="U294" s="90">
        <v>100</v>
      </c>
      <c r="V294" s="96">
        <v>38.1</v>
      </c>
      <c r="W294" s="96">
        <v>90.3</v>
      </c>
      <c r="X294" s="102">
        <f t="shared" si="160"/>
        <v>82.197606995748259</v>
      </c>
      <c r="Y294" s="102">
        <f t="shared" si="161"/>
        <v>109.08267848813691</v>
      </c>
      <c r="Z294" s="102">
        <f t="shared" si="162"/>
        <v>101.14924368765759</v>
      </c>
      <c r="AA294" s="102">
        <f t="shared" si="163"/>
        <v>86.445462381118233</v>
      </c>
      <c r="AB294" s="102">
        <f t="shared" si="164"/>
        <v>89.811311599608302</v>
      </c>
      <c r="AC294" s="102"/>
      <c r="AD294" s="90">
        <f>STDEV(H294,P294)</f>
        <v>28.734381631213093</v>
      </c>
      <c r="AE294" s="90">
        <f>STDEV(I294,Q294)</f>
        <v>14.174358901742792</v>
      </c>
      <c r="AF294" s="90">
        <f t="shared" ref="AF294" si="180">STDEV(J294,R294)</f>
        <v>18.234810764709028</v>
      </c>
      <c r="AG294" s="90">
        <f t="shared" ref="AG294" si="181">STDEV(K294,S294)</f>
        <v>10.049683507562316</v>
      </c>
      <c r="AH294" s="90">
        <f t="shared" ref="AH294" si="182">STDEV(L294,T294)</f>
        <v>1.7511409967009786</v>
      </c>
      <c r="AI294" s="90">
        <f>STDEV(M294,U294)</f>
        <v>0</v>
      </c>
      <c r="AJ294" s="99">
        <f>AVERAGE(AD294:AI294)</f>
        <v>12.157395966988036</v>
      </c>
      <c r="AK294" s="99">
        <f>MEDIAN(AD294:AI294)</f>
        <v>12.112021204652553</v>
      </c>
      <c r="AL294" s="109">
        <v>51.7</v>
      </c>
      <c r="AM294" s="109">
        <v>92.95</v>
      </c>
      <c r="AW294" s="48"/>
      <c r="AX294" s="48"/>
      <c r="AY294" s="48"/>
      <c r="AZ294" s="193"/>
    </row>
    <row r="295" spans="1:52" x14ac:dyDescent="0.25">
      <c r="A295" s="8" t="s">
        <v>1446</v>
      </c>
      <c r="B295" s="8" t="s">
        <v>1922</v>
      </c>
      <c r="C295" s="8" t="s">
        <v>1498</v>
      </c>
      <c r="D295" s="76">
        <v>89.24157246</v>
      </c>
      <c r="E295" s="76">
        <v>85.702603240000002</v>
      </c>
      <c r="F295" s="82">
        <f t="shared" si="158"/>
        <v>87.472087850000008</v>
      </c>
      <c r="G295" s="86">
        <f t="shared" si="159"/>
        <v>2.5024291338724658</v>
      </c>
      <c r="H295" s="76"/>
      <c r="I295" s="76"/>
      <c r="J295" s="76"/>
      <c r="K295" s="76"/>
      <c r="L295" s="76"/>
      <c r="M295" s="90">
        <v>100</v>
      </c>
      <c r="N295" s="96"/>
      <c r="O295" s="96"/>
      <c r="P295" s="90"/>
      <c r="Q295" s="90"/>
      <c r="R295" s="90"/>
      <c r="S295" s="90"/>
      <c r="T295" s="90"/>
      <c r="U295" s="90">
        <v>100</v>
      </c>
      <c r="V295" s="96"/>
      <c r="W295" s="96"/>
      <c r="X295" s="102"/>
      <c r="Y295" s="102"/>
      <c r="Z295" s="102"/>
      <c r="AA295" s="102"/>
      <c r="AB295" s="102"/>
      <c r="AC295" s="102"/>
      <c r="AD295" s="90"/>
      <c r="AE295" s="90"/>
      <c r="AF295" s="90"/>
      <c r="AG295" s="90"/>
      <c r="AH295" s="90"/>
      <c r="AI295" s="90"/>
      <c r="AJ295" s="99"/>
      <c r="AK295" s="99"/>
      <c r="AW295" s="48"/>
      <c r="AX295" s="48"/>
      <c r="AY295" s="48"/>
      <c r="AZ295" s="193"/>
    </row>
    <row r="296" spans="1:52" x14ac:dyDescent="0.25">
      <c r="A296" s="8" t="s">
        <v>1446</v>
      </c>
      <c r="B296" s="8" t="s">
        <v>1925</v>
      </c>
      <c r="C296" s="8" t="s">
        <v>1499</v>
      </c>
      <c r="D296" s="76">
        <v>83.34787815</v>
      </c>
      <c r="E296" s="76">
        <v>105.27463539999999</v>
      </c>
      <c r="F296" s="82">
        <f t="shared" si="158"/>
        <v>94.311256775000004</v>
      </c>
      <c r="G296" s="86">
        <f t="shared" si="159"/>
        <v>15.504558740906111</v>
      </c>
      <c r="H296" s="76"/>
      <c r="I296" s="76"/>
      <c r="J296" s="76"/>
      <c r="K296" s="76"/>
      <c r="L296" s="76"/>
      <c r="M296" s="90">
        <v>100</v>
      </c>
      <c r="N296" s="96"/>
      <c r="O296" s="96"/>
      <c r="P296" s="90"/>
      <c r="Q296" s="90"/>
      <c r="R296" s="90"/>
      <c r="S296" s="90"/>
      <c r="T296" s="90"/>
      <c r="U296" s="90">
        <v>100</v>
      </c>
      <c r="V296" s="96"/>
      <c r="W296" s="96"/>
      <c r="X296" s="102"/>
      <c r="Y296" s="102"/>
      <c r="Z296" s="102"/>
      <c r="AA296" s="102"/>
      <c r="AB296" s="102"/>
      <c r="AC296" s="102"/>
      <c r="AD296" s="90"/>
      <c r="AE296" s="90"/>
      <c r="AF296" s="90"/>
      <c r="AG296" s="90"/>
      <c r="AH296" s="90"/>
      <c r="AI296" s="90"/>
      <c r="AJ296" s="99"/>
      <c r="AK296" s="99"/>
      <c r="AW296" s="48"/>
      <c r="AX296" s="48"/>
      <c r="AY296" s="48"/>
      <c r="AZ296" s="193"/>
    </row>
    <row r="297" spans="1:52" x14ac:dyDescent="0.25">
      <c r="A297" s="8" t="s">
        <v>1446</v>
      </c>
      <c r="B297" s="8" t="s">
        <v>1928</v>
      </c>
      <c r="C297" s="8" t="s">
        <v>1500</v>
      </c>
      <c r="D297" s="76">
        <v>78.769305700000004</v>
      </c>
      <c r="E297" s="76">
        <v>49.993185230000002</v>
      </c>
      <c r="F297" s="82">
        <f t="shared" si="158"/>
        <v>64.381245465000006</v>
      </c>
      <c r="G297" s="86">
        <f t="shared" si="159"/>
        <v>20.347789920578013</v>
      </c>
      <c r="H297" s="76"/>
      <c r="I297" s="76"/>
      <c r="J297" s="76"/>
      <c r="K297" s="76"/>
      <c r="L297" s="76"/>
      <c r="M297" s="90">
        <v>100</v>
      </c>
      <c r="N297" s="96"/>
      <c r="O297" s="96"/>
      <c r="P297" s="90"/>
      <c r="Q297" s="90"/>
      <c r="R297" s="90"/>
      <c r="S297" s="90"/>
      <c r="T297" s="90"/>
      <c r="U297" s="90">
        <v>100</v>
      </c>
      <c r="V297" s="96"/>
      <c r="W297" s="96"/>
      <c r="X297" s="102"/>
      <c r="Y297" s="102"/>
      <c r="Z297" s="102"/>
      <c r="AA297" s="102"/>
      <c r="AB297" s="102"/>
      <c r="AC297" s="102"/>
      <c r="AD297" s="90"/>
      <c r="AE297" s="90"/>
      <c r="AF297" s="90"/>
      <c r="AG297" s="90"/>
      <c r="AH297" s="90"/>
      <c r="AI297" s="90"/>
      <c r="AJ297" s="99"/>
      <c r="AK297" s="99"/>
      <c r="AW297" s="48"/>
      <c r="AX297" s="48"/>
      <c r="AY297" s="48"/>
      <c r="AZ297" s="193"/>
    </row>
    <row r="298" spans="1:52" x14ac:dyDescent="0.25">
      <c r="A298" s="8" t="s">
        <v>1446</v>
      </c>
      <c r="B298" s="8" t="s">
        <v>1931</v>
      </c>
      <c r="C298" s="8" t="s">
        <v>1501</v>
      </c>
      <c r="D298" s="76">
        <v>70.294075860000007</v>
      </c>
      <c r="E298" s="76">
        <v>40.01635546</v>
      </c>
      <c r="F298" s="82">
        <f t="shared" si="158"/>
        <v>55.155215660000003</v>
      </c>
      <c r="G298" s="86">
        <f t="shared" si="159"/>
        <v>21.409581413710267</v>
      </c>
      <c r="H298" s="76"/>
      <c r="I298" s="76"/>
      <c r="J298" s="76"/>
      <c r="K298" s="76"/>
      <c r="L298" s="76"/>
      <c r="M298" s="90">
        <v>100</v>
      </c>
      <c r="N298" s="96"/>
      <c r="O298" s="96"/>
      <c r="P298" s="90"/>
      <c r="Q298" s="90"/>
      <c r="R298" s="90"/>
      <c r="S298" s="90"/>
      <c r="T298" s="90"/>
      <c r="U298" s="90">
        <v>100</v>
      </c>
      <c r="V298" s="96"/>
      <c r="W298" s="96"/>
      <c r="X298" s="102"/>
      <c r="Y298" s="102"/>
      <c r="Z298" s="102"/>
      <c r="AA298" s="102"/>
      <c r="AB298" s="102"/>
      <c r="AC298" s="102"/>
      <c r="AD298" s="90"/>
      <c r="AE298" s="90"/>
      <c r="AF298" s="90"/>
      <c r="AG298" s="90"/>
      <c r="AH298" s="90"/>
      <c r="AI298" s="90"/>
      <c r="AJ298" s="99"/>
      <c r="AK298" s="99"/>
      <c r="AW298" s="48"/>
      <c r="AX298" s="48"/>
      <c r="AY298" s="48"/>
      <c r="AZ298" s="193"/>
    </row>
    <row r="299" spans="1:52" x14ac:dyDescent="0.25">
      <c r="A299" s="8" t="s">
        <v>1446</v>
      </c>
      <c r="B299" s="8" t="s">
        <v>1934</v>
      </c>
      <c r="C299" s="8" t="s">
        <v>1502</v>
      </c>
      <c r="D299" s="76">
        <v>81.302133010000006</v>
      </c>
      <c r="E299" s="76">
        <v>89.845986100000005</v>
      </c>
      <c r="F299" s="82">
        <f t="shared" si="158"/>
        <v>85.574059555000005</v>
      </c>
      <c r="G299" s="86">
        <f t="shared" si="159"/>
        <v>6.0414164574006373</v>
      </c>
      <c r="H299" s="76"/>
      <c r="I299" s="76"/>
      <c r="J299" s="76"/>
      <c r="K299" s="76"/>
      <c r="L299" s="76"/>
      <c r="M299" s="90">
        <v>100</v>
      </c>
      <c r="N299" s="96"/>
      <c r="O299" s="96"/>
      <c r="P299" s="90"/>
      <c r="Q299" s="90"/>
      <c r="R299" s="90"/>
      <c r="S299" s="90"/>
      <c r="T299" s="90"/>
      <c r="U299" s="90">
        <v>100</v>
      </c>
      <c r="V299" s="96"/>
      <c r="W299" s="96"/>
      <c r="X299" s="102"/>
      <c r="Y299" s="102"/>
      <c r="Z299" s="102"/>
      <c r="AA299" s="102"/>
      <c r="AB299" s="102"/>
      <c r="AC299" s="102"/>
      <c r="AD299" s="90"/>
      <c r="AE299" s="90"/>
      <c r="AF299" s="90"/>
      <c r="AG299" s="90"/>
      <c r="AH299" s="90"/>
      <c r="AI299" s="90"/>
      <c r="AJ299" s="99"/>
      <c r="AK299" s="99"/>
      <c r="AW299" s="48"/>
      <c r="AX299" s="48"/>
      <c r="AY299" s="48"/>
      <c r="AZ299" s="193"/>
    </row>
    <row r="300" spans="1:52" x14ac:dyDescent="0.25">
      <c r="A300" s="8" t="s">
        <v>1446</v>
      </c>
      <c r="B300" s="8" t="s">
        <v>1937</v>
      </c>
      <c r="C300" s="8" t="s">
        <v>1503</v>
      </c>
      <c r="D300" s="76">
        <v>87.780325939999997</v>
      </c>
      <c r="E300" s="76">
        <v>86.574894369999996</v>
      </c>
      <c r="F300" s="82">
        <f t="shared" si="158"/>
        <v>87.177610154999996</v>
      </c>
      <c r="G300" s="86">
        <f t="shared" si="159"/>
        <v>0.85236883740334768</v>
      </c>
      <c r="H300" s="76"/>
      <c r="I300" s="76"/>
      <c r="J300" s="76"/>
      <c r="K300" s="76"/>
      <c r="L300" s="76"/>
      <c r="M300" s="90">
        <v>100</v>
      </c>
      <c r="N300" s="96"/>
      <c r="O300" s="96"/>
      <c r="P300" s="90"/>
      <c r="Q300" s="90"/>
      <c r="R300" s="90"/>
      <c r="S300" s="90"/>
      <c r="T300" s="90"/>
      <c r="U300" s="90">
        <v>100</v>
      </c>
      <c r="V300" s="96"/>
      <c r="W300" s="96"/>
      <c r="X300" s="102"/>
      <c r="Y300" s="102"/>
      <c r="Z300" s="102"/>
      <c r="AA300" s="102"/>
      <c r="AB300" s="102"/>
      <c r="AC300" s="102"/>
      <c r="AD300" s="90"/>
      <c r="AE300" s="90"/>
      <c r="AF300" s="90"/>
      <c r="AG300" s="90"/>
      <c r="AH300" s="90"/>
      <c r="AI300" s="90"/>
      <c r="AJ300" s="99"/>
      <c r="AK300" s="99"/>
      <c r="AW300" s="48"/>
      <c r="AX300" s="48"/>
      <c r="AY300" s="48"/>
      <c r="AZ300" s="193"/>
    </row>
    <row r="301" spans="1:52" x14ac:dyDescent="0.25">
      <c r="A301" s="8" t="s">
        <v>1446</v>
      </c>
      <c r="B301" s="8" t="s">
        <v>1940</v>
      </c>
      <c r="C301" s="8" t="s">
        <v>1504</v>
      </c>
      <c r="D301" s="76">
        <v>-2.5012181259999999</v>
      </c>
      <c r="E301" s="76">
        <v>2.3442824039999999</v>
      </c>
      <c r="F301" s="82">
        <f t="shared" si="158"/>
        <v>-7.8467861000000028E-2</v>
      </c>
      <c r="G301" s="86">
        <f t="shared" si="159"/>
        <v>3.4262862830060099</v>
      </c>
      <c r="H301" s="53">
        <v>110.6886912325286</v>
      </c>
      <c r="I301" s="53">
        <v>119.77636594663279</v>
      </c>
      <c r="J301" s="53">
        <v>77.38754764930114</v>
      </c>
      <c r="K301" s="53">
        <v>104.4066073697586</v>
      </c>
      <c r="L301" s="53">
        <v>77.143583227446001</v>
      </c>
      <c r="M301" s="90">
        <v>100</v>
      </c>
      <c r="N301" s="96">
        <v>65.8</v>
      </c>
      <c r="O301" s="96">
        <v>91.8</v>
      </c>
      <c r="P301" s="53">
        <v>124.27064483382617</v>
      </c>
      <c r="Q301" s="53">
        <v>87.2489738270733</v>
      </c>
      <c r="R301" s="53">
        <v>73.054685086286781</v>
      </c>
      <c r="S301" s="53">
        <v>80.363684512512663</v>
      </c>
      <c r="T301" s="53">
        <v>83.594474113960331</v>
      </c>
      <c r="U301" s="90">
        <v>100</v>
      </c>
      <c r="V301" s="96">
        <v>72.2</v>
      </c>
      <c r="W301" s="96">
        <v>95.4</v>
      </c>
      <c r="X301" s="102">
        <f t="shared" si="160"/>
        <v>117.47966803317738</v>
      </c>
      <c r="Y301" s="102">
        <f t="shared" si="161"/>
        <v>103.51266988685305</v>
      </c>
      <c r="Z301" s="102">
        <f t="shared" si="162"/>
        <v>75.221116367793968</v>
      </c>
      <c r="AA301" s="102">
        <f t="shared" si="163"/>
        <v>92.385145941135633</v>
      </c>
      <c r="AB301" s="102">
        <f t="shared" si="164"/>
        <v>80.369028670703159</v>
      </c>
      <c r="AC301" s="102"/>
      <c r="AD301" s="90">
        <f>STDEV(H301,P301)</f>
        <v>9.6038914932385619</v>
      </c>
      <c r="AE301" s="90">
        <f>STDEV(I301,Q301)</f>
        <v>23.000339542054395</v>
      </c>
      <c r="AF301" s="90">
        <f t="shared" ref="AF301:AF302" si="183">STDEV(J301,R301)</f>
        <v>3.0637965002567777</v>
      </c>
      <c r="AG301" s="90">
        <f t="shared" ref="AG301:AG302" si="184">STDEV(K301,S301)</f>
        <v>17.000913791903702</v>
      </c>
      <c r="AH301" s="90">
        <f t="shared" ref="AH301:AH302" si="185">STDEV(L301,T301)</f>
        <v>4.5614686905487813</v>
      </c>
      <c r="AI301" s="90">
        <f>STDEV(M301,U301)</f>
        <v>0</v>
      </c>
      <c r="AJ301" s="99">
        <f>AVERAGE(AD301:AI301)</f>
        <v>9.5384016696670368</v>
      </c>
      <c r="AK301" s="99">
        <f>MEDIAN(AD301:AI301)</f>
        <v>7.0826800918936712</v>
      </c>
      <c r="AL301" s="109">
        <v>69</v>
      </c>
      <c r="AM301" s="109">
        <v>93.6</v>
      </c>
      <c r="AW301" s="48"/>
      <c r="AX301" s="48"/>
      <c r="AY301" s="48"/>
      <c r="AZ301" s="193"/>
    </row>
    <row r="302" spans="1:52" x14ac:dyDescent="0.25">
      <c r="A302" s="8" t="s">
        <v>1446</v>
      </c>
      <c r="B302" s="8" t="s">
        <v>1943</v>
      </c>
      <c r="C302" s="8" t="s">
        <v>1505</v>
      </c>
      <c r="D302" s="76">
        <v>0.59261664599999997</v>
      </c>
      <c r="E302" s="76">
        <v>-0.54518195400000002</v>
      </c>
      <c r="F302" s="82">
        <f t="shared" si="158"/>
        <v>2.3717345999999973E-2</v>
      </c>
      <c r="G302" s="86">
        <f t="shared" si="159"/>
        <v>0.80454510568456017</v>
      </c>
      <c r="H302" s="53">
        <v>116.42185514612453</v>
      </c>
      <c r="I302" s="53">
        <v>106.6022871664549</v>
      </c>
      <c r="J302" s="53">
        <v>89.280813214739524</v>
      </c>
      <c r="K302" s="53">
        <v>66.592121982210926</v>
      </c>
      <c r="L302" s="53">
        <v>53.296060991105463</v>
      </c>
      <c r="M302" s="90">
        <v>100</v>
      </c>
      <c r="N302" s="96">
        <v>69.099999999999994</v>
      </c>
      <c r="O302" s="96">
        <v>94</v>
      </c>
      <c r="P302" s="53">
        <v>78.086242662311861</v>
      </c>
      <c r="Q302" s="53">
        <v>101.76104515160876</v>
      </c>
      <c r="R302" s="53">
        <v>97.100233923290801</v>
      </c>
      <c r="S302" s="53">
        <v>88.361212870194635</v>
      </c>
      <c r="T302" s="53">
        <v>91.539038707684156</v>
      </c>
      <c r="U302" s="90">
        <v>100</v>
      </c>
      <c r="V302" s="96">
        <v>51.5</v>
      </c>
      <c r="W302" s="96">
        <v>89.9</v>
      </c>
      <c r="X302" s="102">
        <f t="shared" si="160"/>
        <v>97.254048904218195</v>
      </c>
      <c r="Y302" s="102">
        <f t="shared" si="161"/>
        <v>104.18166615903183</v>
      </c>
      <c r="Z302" s="102">
        <f t="shared" si="162"/>
        <v>93.19052356901517</v>
      </c>
      <c r="AA302" s="102">
        <f t="shared" si="163"/>
        <v>77.476667426202781</v>
      </c>
      <c r="AB302" s="102">
        <f t="shared" si="164"/>
        <v>72.417549849394817</v>
      </c>
      <c r="AC302" s="102"/>
      <c r="AD302" s="90">
        <f>STDEV(H302,P302)</f>
        <v>27.107371548243645</v>
      </c>
      <c r="AE302" s="90">
        <f>STDEV(I302,Q302)</f>
        <v>3.4232750580629339</v>
      </c>
      <c r="AF302" s="90">
        <f t="shared" si="183"/>
        <v>5.5291654079671266</v>
      </c>
      <c r="AG302" s="90">
        <f t="shared" si="184"/>
        <v>15.393071787159519</v>
      </c>
      <c r="AH302" s="90">
        <f t="shared" si="185"/>
        <v>27.04186887615877</v>
      </c>
      <c r="AI302" s="90">
        <f>STDEV(M302,U302)</f>
        <v>0</v>
      </c>
      <c r="AJ302" s="99">
        <f>AVERAGE(AD302:AI302)</f>
        <v>13.082458779598666</v>
      </c>
      <c r="AK302" s="99">
        <f>MEDIAN(AD302:AI302)</f>
        <v>10.461118597563324</v>
      </c>
      <c r="AL302" s="109">
        <v>60.3</v>
      </c>
      <c r="AM302" s="109">
        <v>91.95</v>
      </c>
      <c r="AW302" s="48"/>
      <c r="AX302" s="48"/>
      <c r="AY302" s="48"/>
      <c r="AZ302" s="193"/>
    </row>
    <row r="303" spans="1:52" x14ac:dyDescent="0.25">
      <c r="A303" s="8" t="s">
        <v>1446</v>
      </c>
      <c r="B303" s="8" t="s">
        <v>1946</v>
      </c>
      <c r="C303" s="8" t="s">
        <v>1506</v>
      </c>
      <c r="D303" s="76">
        <v>96.20684756</v>
      </c>
      <c r="E303" s="76">
        <v>107.673436</v>
      </c>
      <c r="F303" s="82">
        <f t="shared" si="158"/>
        <v>101.94014178</v>
      </c>
      <c r="G303" s="86">
        <f t="shared" si="159"/>
        <v>8.1081024429992734</v>
      </c>
      <c r="H303" s="76"/>
      <c r="I303" s="76"/>
      <c r="J303" s="76"/>
      <c r="K303" s="76"/>
      <c r="L303" s="76"/>
      <c r="M303" s="90">
        <v>100</v>
      </c>
      <c r="N303" s="96"/>
      <c r="O303" s="96"/>
      <c r="P303" s="90"/>
      <c r="Q303" s="90"/>
      <c r="R303" s="90"/>
      <c r="S303" s="90"/>
      <c r="T303" s="90"/>
      <c r="U303" s="90">
        <v>100</v>
      </c>
      <c r="V303" s="96"/>
      <c r="W303" s="96"/>
      <c r="X303" s="102"/>
      <c r="Y303" s="102"/>
      <c r="Z303" s="102"/>
      <c r="AA303" s="102"/>
      <c r="AB303" s="102"/>
      <c r="AC303" s="102"/>
      <c r="AD303" s="90"/>
      <c r="AE303" s="90"/>
      <c r="AF303" s="90"/>
      <c r="AG303" s="90"/>
      <c r="AH303" s="90"/>
      <c r="AI303" s="90"/>
      <c r="AJ303" s="99"/>
      <c r="AK303" s="99"/>
      <c r="AW303" s="48"/>
      <c r="AX303" s="48"/>
      <c r="AY303" s="48"/>
      <c r="AZ303" s="193"/>
    </row>
    <row r="304" spans="1:52" x14ac:dyDescent="0.25">
      <c r="A304" s="8" t="s">
        <v>1446</v>
      </c>
      <c r="B304" s="8" t="s">
        <v>1949</v>
      </c>
      <c r="C304" s="8" t="s">
        <v>1507</v>
      </c>
      <c r="D304" s="76">
        <v>74.288149700000005</v>
      </c>
      <c r="E304" s="76">
        <v>93.934850760000003</v>
      </c>
      <c r="F304" s="82">
        <f t="shared" si="158"/>
        <v>84.111500230000004</v>
      </c>
      <c r="G304" s="86">
        <f t="shared" si="159"/>
        <v>13.892315547470957</v>
      </c>
      <c r="H304" s="76"/>
      <c r="I304" s="76"/>
      <c r="J304" s="76"/>
      <c r="K304" s="76"/>
      <c r="L304" s="76"/>
      <c r="M304" s="90">
        <v>100</v>
      </c>
      <c r="N304" s="96"/>
      <c r="O304" s="96"/>
      <c r="P304" s="90"/>
      <c r="Q304" s="90"/>
      <c r="R304" s="90"/>
      <c r="S304" s="90"/>
      <c r="T304" s="90"/>
      <c r="U304" s="90">
        <v>100</v>
      </c>
      <c r="V304" s="96"/>
      <c r="W304" s="96"/>
      <c r="X304" s="102"/>
      <c r="Y304" s="102"/>
      <c r="Z304" s="102"/>
      <c r="AA304" s="102"/>
      <c r="AB304" s="102"/>
      <c r="AC304" s="102"/>
      <c r="AD304" s="90"/>
      <c r="AE304" s="90"/>
      <c r="AF304" s="90"/>
      <c r="AG304" s="90"/>
      <c r="AH304" s="90"/>
      <c r="AI304" s="90"/>
      <c r="AJ304" s="99"/>
      <c r="AK304" s="99"/>
      <c r="AW304" s="48"/>
      <c r="AX304" s="48"/>
      <c r="AY304" s="48"/>
      <c r="AZ304" s="193"/>
    </row>
    <row r="305" spans="1:52" x14ac:dyDescent="0.25">
      <c r="A305" s="8" t="s">
        <v>1446</v>
      </c>
      <c r="B305" s="8" t="s">
        <v>1952</v>
      </c>
      <c r="C305" s="8" t="s">
        <v>1508</v>
      </c>
      <c r="D305" s="76">
        <v>2.4362514210000001</v>
      </c>
      <c r="E305" s="76">
        <v>6.814774431</v>
      </c>
      <c r="F305" s="82">
        <f t="shared" si="158"/>
        <v>4.6255129259999999</v>
      </c>
      <c r="G305" s="86">
        <f t="shared" si="159"/>
        <v>3.0960833119523343</v>
      </c>
      <c r="H305" s="53">
        <v>102.75984752223634</v>
      </c>
      <c r="I305" s="53">
        <v>115.62897077509531</v>
      </c>
      <c r="J305" s="53">
        <v>108.79796696315123</v>
      </c>
      <c r="K305" s="53">
        <v>51.52731893265566</v>
      </c>
      <c r="L305" s="53">
        <v>85.255400254129611</v>
      </c>
      <c r="M305" s="90">
        <v>100</v>
      </c>
      <c r="N305" s="96">
        <v>64.900000000000006</v>
      </c>
      <c r="O305" s="96">
        <v>94.4</v>
      </c>
      <c r="P305" s="53">
        <v>86.878227479366188</v>
      </c>
      <c r="Q305" s="53">
        <v>117.86202939488896</v>
      </c>
      <c r="R305" s="53">
        <v>94.928719601006307</v>
      </c>
      <c r="S305" s="53">
        <v>90.744582248311758</v>
      </c>
      <c r="T305" s="53">
        <v>86.295626075826434</v>
      </c>
      <c r="U305" s="90">
        <v>100</v>
      </c>
      <c r="V305" s="96">
        <v>58.8</v>
      </c>
      <c r="W305" s="96">
        <v>97</v>
      </c>
      <c r="X305" s="102">
        <f t="shared" si="160"/>
        <v>94.819037500801272</v>
      </c>
      <c r="Y305" s="102">
        <f t="shared" si="161"/>
        <v>116.74550008499213</v>
      </c>
      <c r="Z305" s="102">
        <f t="shared" si="162"/>
        <v>101.86334328207877</v>
      </c>
      <c r="AA305" s="102">
        <f t="shared" si="163"/>
        <v>71.135950590483702</v>
      </c>
      <c r="AB305" s="102">
        <f t="shared" si="164"/>
        <v>85.775513164978022</v>
      </c>
      <c r="AC305" s="102"/>
      <c r="AD305" s="90">
        <f t="shared" ref="AD305:AD306" si="186">STDEV(H305,P305)</f>
        <v>11.230001228541672</v>
      </c>
      <c r="AE305" s="90">
        <f t="shared" ref="AE305:AE306" si="187">STDEV(I305,Q305)</f>
        <v>1.5790108928431641</v>
      </c>
      <c r="AF305" s="90">
        <f t="shared" ref="AF305:AF306" si="188">STDEV(J305,R305)</f>
        <v>9.8070388597263083</v>
      </c>
      <c r="AG305" s="90">
        <f t="shared" ref="AG305:AG306" si="189">STDEV(K305,S305)</f>
        <v>27.730792830078883</v>
      </c>
      <c r="AH305" s="90">
        <f t="shared" ref="AH305:AH306" si="190">STDEV(L305,T305)</f>
        <v>0.7355507324871714</v>
      </c>
      <c r="AI305" s="90">
        <f t="shared" ref="AI305:AI306" si="191">STDEV(M305,U305)</f>
        <v>0</v>
      </c>
      <c r="AJ305" s="99">
        <f t="shared" ref="AJ305:AJ306" si="192">AVERAGE(AD305:AI305)</f>
        <v>8.5137324239462</v>
      </c>
      <c r="AK305" s="99">
        <f t="shared" ref="AK305:AK306" si="193">MEDIAN(AD305:AI305)</f>
        <v>5.6930248762847357</v>
      </c>
      <c r="AL305" s="109">
        <v>61.85</v>
      </c>
      <c r="AM305" s="109">
        <v>95.7</v>
      </c>
      <c r="AW305" s="48"/>
      <c r="AX305" s="48"/>
      <c r="AY305" s="48"/>
      <c r="AZ305" s="193"/>
    </row>
    <row r="306" spans="1:52" x14ac:dyDescent="0.25">
      <c r="A306" s="8" t="s">
        <v>1446</v>
      </c>
      <c r="B306" s="8" t="s">
        <v>1955</v>
      </c>
      <c r="C306" s="8" t="s">
        <v>1509</v>
      </c>
      <c r="D306" s="76">
        <v>8.1180360000000003E-3</v>
      </c>
      <c r="E306" s="76">
        <v>-0.59970014999999999</v>
      </c>
      <c r="F306" s="82">
        <f t="shared" si="158"/>
        <v>-0.29579105699999997</v>
      </c>
      <c r="G306" s="86">
        <f t="shared" si="159"/>
        <v>0.42979236104910623</v>
      </c>
      <c r="H306" s="53">
        <v>117.45870393900893</v>
      </c>
      <c r="I306" s="53">
        <v>111.6645489199492</v>
      </c>
      <c r="J306" s="53">
        <v>100.6861499364676</v>
      </c>
      <c r="K306" s="53">
        <v>115.44599745870394</v>
      </c>
      <c r="L306" s="53">
        <v>94.160101651842453</v>
      </c>
      <c r="M306" s="90">
        <v>100</v>
      </c>
      <c r="N306" s="96">
        <v>69.099999999999994</v>
      </c>
      <c r="O306" s="96">
        <v>93.7</v>
      </c>
      <c r="P306" s="53">
        <v>78.774771593767909</v>
      </c>
      <c r="Q306" s="53">
        <v>106.63371143575935</v>
      </c>
      <c r="R306" s="53">
        <v>91.750893763516785</v>
      </c>
      <c r="S306" s="53">
        <v>97.629871562872367</v>
      </c>
      <c r="T306" s="53">
        <v>98.901001897868184</v>
      </c>
      <c r="U306" s="90">
        <v>100</v>
      </c>
      <c r="V306" s="96">
        <v>51.8</v>
      </c>
      <c r="W306" s="96">
        <v>89.9</v>
      </c>
      <c r="X306" s="102">
        <f t="shared" si="160"/>
        <v>98.116737766388411</v>
      </c>
      <c r="Y306" s="102">
        <f t="shared" si="161"/>
        <v>109.14913017785427</v>
      </c>
      <c r="Z306" s="102">
        <f t="shared" si="162"/>
        <v>96.218521849992186</v>
      </c>
      <c r="AA306" s="102">
        <f t="shared" si="163"/>
        <v>106.53793451078815</v>
      </c>
      <c r="AB306" s="102">
        <f t="shared" si="164"/>
        <v>96.530551774855326</v>
      </c>
      <c r="AC306" s="102"/>
      <c r="AD306" s="90">
        <f t="shared" si="186"/>
        <v>27.353670884281598</v>
      </c>
      <c r="AE306" s="90">
        <f t="shared" si="187"/>
        <v>3.5573393001181102</v>
      </c>
      <c r="AF306" s="90">
        <f t="shared" si="188"/>
        <v>6.3181802315324802</v>
      </c>
      <c r="AG306" s="90">
        <f t="shared" si="189"/>
        <v>12.597903435415761</v>
      </c>
      <c r="AH306" s="90">
        <f t="shared" si="190"/>
        <v>3.3523227128937663</v>
      </c>
      <c r="AI306" s="90">
        <f t="shared" si="191"/>
        <v>0</v>
      </c>
      <c r="AJ306" s="99">
        <f t="shared" si="192"/>
        <v>8.8632360940402855</v>
      </c>
      <c r="AK306" s="99">
        <f t="shared" si="193"/>
        <v>4.9377597658252954</v>
      </c>
      <c r="AL306" s="109">
        <v>60.45</v>
      </c>
      <c r="AM306" s="109">
        <v>91.8</v>
      </c>
      <c r="AW306" s="48"/>
      <c r="AX306" s="48"/>
      <c r="AY306" s="48"/>
      <c r="AZ306" s="193"/>
    </row>
    <row r="307" spans="1:52" x14ac:dyDescent="0.25">
      <c r="A307" s="8" t="s">
        <v>1446</v>
      </c>
      <c r="B307" s="8" t="s">
        <v>1958</v>
      </c>
      <c r="C307" s="8" t="s">
        <v>1510</v>
      </c>
      <c r="D307" s="76">
        <v>92.553731249999998</v>
      </c>
      <c r="E307" s="76">
        <v>94.916178270000003</v>
      </c>
      <c r="F307" s="82">
        <f t="shared" si="158"/>
        <v>93.734954759999994</v>
      </c>
      <c r="G307" s="86">
        <f t="shared" si="159"/>
        <v>1.6705023080359547</v>
      </c>
      <c r="H307" s="76"/>
      <c r="I307" s="76"/>
      <c r="J307" s="76"/>
      <c r="K307" s="76"/>
      <c r="L307" s="76"/>
      <c r="M307" s="90">
        <v>100</v>
      </c>
      <c r="N307" s="96"/>
      <c r="O307" s="96"/>
      <c r="P307" s="90"/>
      <c r="Q307" s="90"/>
      <c r="R307" s="90"/>
      <c r="S307" s="90"/>
      <c r="T307" s="90"/>
      <c r="U307" s="90">
        <v>100</v>
      </c>
      <c r="V307" s="96"/>
      <c r="W307" s="96"/>
      <c r="X307" s="102"/>
      <c r="Y307" s="102"/>
      <c r="Z307" s="102"/>
      <c r="AA307" s="102"/>
      <c r="AB307" s="102"/>
      <c r="AC307" s="102"/>
      <c r="AD307" s="90"/>
      <c r="AE307" s="90"/>
      <c r="AF307" s="90"/>
      <c r="AG307" s="90"/>
      <c r="AH307" s="90"/>
      <c r="AI307" s="90"/>
      <c r="AJ307" s="99"/>
      <c r="AK307" s="99"/>
      <c r="AW307" s="48"/>
      <c r="AX307" s="48"/>
      <c r="AY307" s="48"/>
      <c r="AZ307" s="193"/>
    </row>
    <row r="308" spans="1:52" x14ac:dyDescent="0.25">
      <c r="A308" s="8" t="s">
        <v>1446</v>
      </c>
      <c r="B308" s="8" t="s">
        <v>1961</v>
      </c>
      <c r="C308" s="8" t="s">
        <v>1511</v>
      </c>
      <c r="D308" s="76">
        <v>70.196659429999997</v>
      </c>
      <c r="E308" s="76">
        <v>69.510699200000005</v>
      </c>
      <c r="F308" s="82">
        <f t="shared" si="158"/>
        <v>69.853679314999994</v>
      </c>
      <c r="G308" s="86">
        <f t="shared" si="159"/>
        <v>0.48504713025727819</v>
      </c>
      <c r="H308" s="76"/>
      <c r="I308" s="76"/>
      <c r="J308" s="76"/>
      <c r="K308" s="76"/>
      <c r="L308" s="76"/>
      <c r="M308" s="90">
        <v>100</v>
      </c>
      <c r="N308" s="96"/>
      <c r="O308" s="96"/>
      <c r="P308" s="90"/>
      <c r="Q308" s="90"/>
      <c r="R308" s="90"/>
      <c r="S308" s="90"/>
      <c r="T308" s="90"/>
      <c r="U308" s="90">
        <v>100</v>
      </c>
      <c r="V308" s="96"/>
      <c r="W308" s="96"/>
      <c r="X308" s="102"/>
      <c r="Y308" s="102"/>
      <c r="Z308" s="102"/>
      <c r="AA308" s="102"/>
      <c r="AB308" s="102"/>
      <c r="AC308" s="102"/>
      <c r="AD308" s="90"/>
      <c r="AE308" s="90"/>
      <c r="AF308" s="90"/>
      <c r="AG308" s="90"/>
      <c r="AH308" s="90"/>
      <c r="AI308" s="90"/>
      <c r="AJ308" s="99"/>
      <c r="AK308" s="99"/>
      <c r="AW308" s="48"/>
      <c r="AX308" s="48"/>
      <c r="AY308" s="48"/>
      <c r="AZ308" s="193"/>
    </row>
    <row r="309" spans="1:52" x14ac:dyDescent="0.25">
      <c r="A309" s="8" t="s">
        <v>1446</v>
      </c>
      <c r="B309" s="8" t="s">
        <v>1963</v>
      </c>
      <c r="C309" s="8" t="s">
        <v>1512</v>
      </c>
      <c r="D309" s="76">
        <v>59.821809100000003</v>
      </c>
      <c r="E309" s="76">
        <v>30.366634860000001</v>
      </c>
      <c r="F309" s="82">
        <f t="shared" si="158"/>
        <v>45.09422198</v>
      </c>
      <c r="G309" s="86">
        <f t="shared" si="159"/>
        <v>20.827953446135329</v>
      </c>
      <c r="H309" s="76"/>
      <c r="I309" s="76"/>
      <c r="J309" s="76"/>
      <c r="K309" s="76"/>
      <c r="L309" s="76"/>
      <c r="M309" s="90">
        <v>100</v>
      </c>
      <c r="N309" s="96"/>
      <c r="O309" s="96"/>
      <c r="P309" s="90"/>
      <c r="Q309" s="90"/>
      <c r="R309" s="90"/>
      <c r="S309" s="90"/>
      <c r="T309" s="90"/>
      <c r="U309" s="90">
        <v>100</v>
      </c>
      <c r="V309" s="96"/>
      <c r="W309" s="96"/>
      <c r="X309" s="102"/>
      <c r="Y309" s="102"/>
      <c r="Z309" s="102"/>
      <c r="AA309" s="102"/>
      <c r="AB309" s="102"/>
      <c r="AC309" s="102"/>
      <c r="AD309" s="90"/>
      <c r="AE309" s="90"/>
      <c r="AF309" s="90"/>
      <c r="AG309" s="90"/>
      <c r="AH309" s="90"/>
      <c r="AI309" s="90"/>
      <c r="AJ309" s="99"/>
      <c r="AK309" s="99"/>
      <c r="AW309" s="48"/>
      <c r="AX309" s="48"/>
      <c r="AY309" s="48"/>
      <c r="AZ309" s="193"/>
    </row>
    <row r="310" spans="1:52" x14ac:dyDescent="0.25">
      <c r="A310" s="8" t="s">
        <v>1446</v>
      </c>
      <c r="B310" s="8" t="s">
        <v>1966</v>
      </c>
      <c r="C310" s="8" t="s">
        <v>1513</v>
      </c>
      <c r="D310" s="76">
        <v>85.539747930000004</v>
      </c>
      <c r="E310" s="76">
        <v>43.669074549999998</v>
      </c>
      <c r="F310" s="82">
        <f t="shared" si="158"/>
        <v>64.604411240000005</v>
      </c>
      <c r="G310" s="86">
        <f t="shared" si="159"/>
        <v>29.607037079845039</v>
      </c>
      <c r="H310" s="76"/>
      <c r="I310" s="76"/>
      <c r="J310" s="76"/>
      <c r="K310" s="76"/>
      <c r="L310" s="76"/>
      <c r="M310" s="90">
        <v>100</v>
      </c>
      <c r="N310" s="96"/>
      <c r="O310" s="96"/>
      <c r="P310" s="90"/>
      <c r="Q310" s="90"/>
      <c r="R310" s="90"/>
      <c r="S310" s="90"/>
      <c r="T310" s="90"/>
      <c r="U310" s="90">
        <v>100</v>
      </c>
      <c r="V310" s="96"/>
      <c r="W310" s="96"/>
      <c r="X310" s="102"/>
      <c r="Y310" s="102"/>
      <c r="Z310" s="102"/>
      <c r="AA310" s="102"/>
      <c r="AB310" s="102"/>
      <c r="AC310" s="102"/>
      <c r="AD310" s="90"/>
      <c r="AE310" s="90"/>
      <c r="AF310" s="90"/>
      <c r="AG310" s="90"/>
      <c r="AH310" s="90"/>
      <c r="AI310" s="90"/>
      <c r="AJ310" s="99"/>
      <c r="AK310" s="99"/>
      <c r="AW310" s="48"/>
      <c r="AX310" s="48"/>
      <c r="AY310" s="48"/>
      <c r="AZ310" s="193"/>
    </row>
    <row r="311" spans="1:52" x14ac:dyDescent="0.25">
      <c r="A311" s="8" t="s">
        <v>1446</v>
      </c>
      <c r="B311" s="8" t="s">
        <v>1969</v>
      </c>
      <c r="C311" s="8" t="s">
        <v>1514</v>
      </c>
      <c r="D311" s="76">
        <v>86.075538330000001</v>
      </c>
      <c r="E311" s="76">
        <v>86.847485349999999</v>
      </c>
      <c r="F311" s="82">
        <f t="shared" si="158"/>
        <v>86.46151184</v>
      </c>
      <c r="G311" s="86">
        <f t="shared" si="159"/>
        <v>0.54584897255874665</v>
      </c>
      <c r="H311" s="76"/>
      <c r="I311" s="76"/>
      <c r="J311" s="76"/>
      <c r="K311" s="76"/>
      <c r="L311" s="76"/>
      <c r="M311" s="90">
        <v>100</v>
      </c>
      <c r="N311" s="96"/>
      <c r="O311" s="96"/>
      <c r="P311" s="90"/>
      <c r="Q311" s="90"/>
      <c r="R311" s="90"/>
      <c r="S311" s="90"/>
      <c r="T311" s="90"/>
      <c r="U311" s="90">
        <v>100</v>
      </c>
      <c r="V311" s="96"/>
      <c r="W311" s="96"/>
      <c r="X311" s="102"/>
      <c r="Y311" s="102"/>
      <c r="Z311" s="102"/>
      <c r="AA311" s="102"/>
      <c r="AB311" s="102"/>
      <c r="AC311" s="102"/>
      <c r="AD311" s="90"/>
      <c r="AE311" s="90"/>
      <c r="AF311" s="90"/>
      <c r="AG311" s="90"/>
      <c r="AH311" s="90"/>
      <c r="AI311" s="90"/>
      <c r="AJ311" s="99"/>
      <c r="AK311" s="99"/>
      <c r="AW311" s="48"/>
      <c r="AX311" s="48"/>
      <c r="AY311" s="48"/>
      <c r="AZ311" s="193"/>
    </row>
    <row r="312" spans="1:52" x14ac:dyDescent="0.25">
      <c r="A312" s="8" t="s">
        <v>1446</v>
      </c>
      <c r="B312" s="8" t="s">
        <v>1972</v>
      </c>
      <c r="C312" s="8" t="s">
        <v>1515</v>
      </c>
      <c r="D312" s="76">
        <v>101.4673351</v>
      </c>
      <c r="E312" s="76">
        <v>84.503202939999994</v>
      </c>
      <c r="F312" s="82">
        <f t="shared" si="158"/>
        <v>92.985269020000004</v>
      </c>
      <c r="G312" s="86">
        <f t="shared" si="159"/>
        <v>11.995452887280797</v>
      </c>
      <c r="H312" s="76"/>
      <c r="I312" s="76"/>
      <c r="J312" s="76"/>
      <c r="K312" s="76"/>
      <c r="L312" s="76"/>
      <c r="M312" s="90">
        <v>100</v>
      </c>
      <c r="N312" s="96"/>
      <c r="O312" s="96"/>
      <c r="P312" s="90"/>
      <c r="Q312" s="90"/>
      <c r="R312" s="90"/>
      <c r="S312" s="90"/>
      <c r="T312" s="90"/>
      <c r="U312" s="90">
        <v>100</v>
      </c>
      <c r="V312" s="96"/>
      <c r="W312" s="96"/>
      <c r="X312" s="102"/>
      <c r="Y312" s="102"/>
      <c r="Z312" s="102"/>
      <c r="AA312" s="102"/>
      <c r="AB312" s="102"/>
      <c r="AC312" s="102"/>
      <c r="AD312" s="90"/>
      <c r="AE312" s="90"/>
      <c r="AF312" s="90"/>
      <c r="AG312" s="90"/>
      <c r="AH312" s="90"/>
      <c r="AI312" s="90"/>
      <c r="AJ312" s="99"/>
      <c r="AK312" s="99"/>
      <c r="AW312" s="48"/>
      <c r="AX312" s="48"/>
      <c r="AY312" s="48"/>
      <c r="AZ312" s="193"/>
    </row>
    <row r="313" spans="1:52" x14ac:dyDescent="0.25">
      <c r="A313" s="8" t="s">
        <v>1446</v>
      </c>
      <c r="B313" s="8" t="s">
        <v>1975</v>
      </c>
      <c r="C313" s="8" t="s">
        <v>1516</v>
      </c>
      <c r="D313" s="76">
        <v>77.113226310000002</v>
      </c>
      <c r="E313" s="76">
        <v>51.029030939999998</v>
      </c>
      <c r="F313" s="82">
        <f t="shared" si="158"/>
        <v>64.071128625</v>
      </c>
      <c r="G313" s="86">
        <f t="shared" si="159"/>
        <v>18.444311427921761</v>
      </c>
      <c r="H313" s="76"/>
      <c r="I313" s="76"/>
      <c r="J313" s="76"/>
      <c r="K313" s="76"/>
      <c r="L313" s="76"/>
      <c r="M313" s="90">
        <v>100</v>
      </c>
      <c r="N313" s="96"/>
      <c r="O313" s="96"/>
      <c r="P313" s="90"/>
      <c r="Q313" s="90"/>
      <c r="R313" s="90"/>
      <c r="S313" s="90"/>
      <c r="T313" s="90"/>
      <c r="U313" s="90">
        <v>100</v>
      </c>
      <c r="V313" s="96"/>
      <c r="W313" s="96"/>
      <c r="X313" s="102"/>
      <c r="Y313" s="102"/>
      <c r="Z313" s="102"/>
      <c r="AA313" s="102"/>
      <c r="AB313" s="102"/>
      <c r="AC313" s="102"/>
      <c r="AD313" s="90"/>
      <c r="AE313" s="90"/>
      <c r="AF313" s="90"/>
      <c r="AG313" s="90"/>
      <c r="AH313" s="90"/>
      <c r="AI313" s="90"/>
      <c r="AJ313" s="99"/>
      <c r="AK313" s="99"/>
      <c r="AW313" s="48"/>
      <c r="AX313" s="48"/>
      <c r="AY313" s="48"/>
      <c r="AZ313" s="193"/>
    </row>
    <row r="314" spans="1:52" x14ac:dyDescent="0.25">
      <c r="A314" s="8" t="s">
        <v>1446</v>
      </c>
      <c r="B314" s="8" t="s">
        <v>1978</v>
      </c>
      <c r="C314" s="8" t="s">
        <v>1517</v>
      </c>
      <c r="D314" s="76">
        <v>91.482150469999993</v>
      </c>
      <c r="E314" s="76">
        <v>99.059561130000006</v>
      </c>
      <c r="F314" s="82">
        <f t="shared" si="158"/>
        <v>95.270855799999993</v>
      </c>
      <c r="G314" s="86">
        <f t="shared" si="159"/>
        <v>5.3580384615212413</v>
      </c>
      <c r="H314" s="76"/>
      <c r="I314" s="76"/>
      <c r="J314" s="76"/>
      <c r="K314" s="76"/>
      <c r="L314" s="76"/>
      <c r="M314" s="90">
        <v>100</v>
      </c>
      <c r="N314" s="96"/>
      <c r="O314" s="96"/>
      <c r="P314" s="90"/>
      <c r="Q314" s="90"/>
      <c r="R314" s="90"/>
      <c r="S314" s="90"/>
      <c r="T314" s="90"/>
      <c r="U314" s="90">
        <v>100</v>
      </c>
      <c r="V314" s="96"/>
      <c r="W314" s="96"/>
      <c r="X314" s="102"/>
      <c r="Y314" s="102"/>
      <c r="Z314" s="102"/>
      <c r="AA314" s="102"/>
      <c r="AB314" s="102"/>
      <c r="AC314" s="102"/>
      <c r="AD314" s="90"/>
      <c r="AE314" s="90"/>
      <c r="AF314" s="90"/>
      <c r="AG314" s="90"/>
      <c r="AH314" s="90"/>
      <c r="AI314" s="90"/>
      <c r="AJ314" s="99"/>
      <c r="AK314" s="99"/>
      <c r="AW314" s="48"/>
      <c r="AX314" s="48"/>
      <c r="AY314" s="48"/>
      <c r="AZ314" s="193"/>
    </row>
    <row r="315" spans="1:52" x14ac:dyDescent="0.25">
      <c r="A315" s="8" t="s">
        <v>1446</v>
      </c>
      <c r="B315" s="8" t="s">
        <v>1981</v>
      </c>
      <c r="C315" s="8" t="s">
        <v>1518</v>
      </c>
      <c r="D315" s="76">
        <v>70.391492299999996</v>
      </c>
      <c r="E315" s="76">
        <v>92.135750310000006</v>
      </c>
      <c r="F315" s="82">
        <f t="shared" si="158"/>
        <v>81.263621305000001</v>
      </c>
      <c r="G315" s="86">
        <f t="shared" si="159"/>
        <v>15.375512290740952</v>
      </c>
      <c r="H315" s="76"/>
      <c r="I315" s="76"/>
      <c r="J315" s="76"/>
      <c r="K315" s="76"/>
      <c r="L315" s="76"/>
      <c r="M315" s="90">
        <v>100</v>
      </c>
      <c r="N315" s="96"/>
      <c r="O315" s="96"/>
      <c r="P315" s="90"/>
      <c r="Q315" s="90"/>
      <c r="R315" s="90"/>
      <c r="S315" s="90"/>
      <c r="T315" s="90"/>
      <c r="U315" s="90">
        <v>100</v>
      </c>
      <c r="V315" s="96"/>
      <c r="W315" s="96"/>
      <c r="X315" s="102"/>
      <c r="Y315" s="102"/>
      <c r="Z315" s="102"/>
      <c r="AA315" s="102"/>
      <c r="AB315" s="102"/>
      <c r="AC315" s="102"/>
      <c r="AD315" s="90"/>
      <c r="AE315" s="90"/>
      <c r="AF315" s="90"/>
      <c r="AG315" s="90"/>
      <c r="AH315" s="90"/>
      <c r="AI315" s="90"/>
      <c r="AJ315" s="99"/>
      <c r="AK315" s="99"/>
      <c r="AW315" s="48"/>
      <c r="AX315" s="48"/>
      <c r="AY315" s="48"/>
      <c r="AZ315" s="193"/>
    </row>
    <row r="316" spans="1:52" x14ac:dyDescent="0.25">
      <c r="A316" s="8" t="s">
        <v>1446</v>
      </c>
      <c r="B316" s="8" t="s">
        <v>1984</v>
      </c>
      <c r="C316" s="8" t="s">
        <v>1519</v>
      </c>
      <c r="D316" s="76">
        <v>83.981084980000006</v>
      </c>
      <c r="E316" s="76">
        <v>118.24996590000001</v>
      </c>
      <c r="F316" s="82">
        <f t="shared" si="158"/>
        <v>101.11552544</v>
      </c>
      <c r="G316" s="86">
        <f t="shared" si="159"/>
        <v>24.231758082206333</v>
      </c>
      <c r="H316" s="76"/>
      <c r="I316" s="76"/>
      <c r="J316" s="76"/>
      <c r="K316" s="76"/>
      <c r="L316" s="76"/>
      <c r="M316" s="90">
        <v>100</v>
      </c>
      <c r="N316" s="96"/>
      <c r="O316" s="96"/>
      <c r="P316" s="90"/>
      <c r="Q316" s="90"/>
      <c r="R316" s="90"/>
      <c r="S316" s="90"/>
      <c r="T316" s="90"/>
      <c r="U316" s="90">
        <v>100</v>
      </c>
      <c r="V316" s="96"/>
      <c r="W316" s="96"/>
      <c r="X316" s="102"/>
      <c r="Y316" s="102"/>
      <c r="Z316" s="102"/>
      <c r="AA316" s="102"/>
      <c r="AB316" s="102"/>
      <c r="AC316" s="102"/>
      <c r="AD316" s="90"/>
      <c r="AE316" s="90"/>
      <c r="AF316" s="90"/>
      <c r="AG316" s="90"/>
      <c r="AH316" s="90"/>
      <c r="AI316" s="90"/>
      <c r="AJ316" s="99"/>
      <c r="AK316" s="99"/>
      <c r="AW316" s="48"/>
      <c r="AX316" s="48"/>
      <c r="AY316" s="48"/>
      <c r="AZ316" s="193"/>
    </row>
    <row r="317" spans="1:52" x14ac:dyDescent="0.25">
      <c r="A317" s="8" t="s">
        <v>1446</v>
      </c>
      <c r="B317" s="8" t="s">
        <v>1986</v>
      </c>
      <c r="C317" s="8" t="s">
        <v>1520</v>
      </c>
      <c r="D317" s="76">
        <v>81.107300140000007</v>
      </c>
      <c r="E317" s="76">
        <v>61.714597249999997</v>
      </c>
      <c r="F317" s="82">
        <f t="shared" si="158"/>
        <v>71.410948695000002</v>
      </c>
      <c r="G317" s="86">
        <f t="shared" si="159"/>
        <v>13.712711719055008</v>
      </c>
      <c r="H317" s="76"/>
      <c r="I317" s="76"/>
      <c r="J317" s="76"/>
      <c r="K317" s="76"/>
      <c r="L317" s="76"/>
      <c r="M317" s="90">
        <v>100</v>
      </c>
      <c r="N317" s="96"/>
      <c r="O317" s="96"/>
      <c r="P317" s="90"/>
      <c r="Q317" s="90"/>
      <c r="R317" s="90"/>
      <c r="S317" s="90"/>
      <c r="T317" s="90"/>
      <c r="U317" s="90">
        <v>100</v>
      </c>
      <c r="V317" s="96"/>
      <c r="W317" s="96"/>
      <c r="X317" s="102"/>
      <c r="Y317" s="102"/>
      <c r="Z317" s="102"/>
      <c r="AA317" s="102"/>
      <c r="AB317" s="102"/>
      <c r="AC317" s="102"/>
      <c r="AD317" s="90"/>
      <c r="AE317" s="90"/>
      <c r="AF317" s="90"/>
      <c r="AG317" s="90"/>
      <c r="AH317" s="90"/>
      <c r="AI317" s="90"/>
      <c r="AJ317" s="99"/>
      <c r="AK317" s="99"/>
      <c r="AW317" s="48"/>
      <c r="AX317" s="48"/>
      <c r="AY317" s="48"/>
      <c r="AZ317" s="193"/>
    </row>
    <row r="318" spans="1:52" x14ac:dyDescent="0.25">
      <c r="A318" s="8" t="s">
        <v>1446</v>
      </c>
      <c r="B318" s="8" t="s">
        <v>1989</v>
      </c>
      <c r="C318" s="8" t="s">
        <v>1521</v>
      </c>
      <c r="D318" s="76">
        <v>107.7506951</v>
      </c>
      <c r="E318" s="76">
        <v>112.58007360000001</v>
      </c>
      <c r="F318" s="82">
        <f t="shared" si="158"/>
        <v>110.16538435000001</v>
      </c>
      <c r="G318" s="86">
        <f t="shared" si="159"/>
        <v>3.4148862862665199</v>
      </c>
      <c r="H318" s="76"/>
      <c r="I318" s="76"/>
      <c r="J318" s="76"/>
      <c r="K318" s="76"/>
      <c r="L318" s="76"/>
      <c r="M318" s="90">
        <v>100</v>
      </c>
      <c r="N318" s="96"/>
      <c r="O318" s="96"/>
      <c r="P318" s="90"/>
      <c r="Q318" s="90"/>
      <c r="R318" s="90"/>
      <c r="S318" s="90"/>
      <c r="T318" s="90"/>
      <c r="U318" s="90">
        <v>100</v>
      </c>
      <c r="V318" s="96"/>
      <c r="W318" s="96"/>
      <c r="X318" s="102"/>
      <c r="Y318" s="102"/>
      <c r="Z318" s="102"/>
      <c r="AA318" s="102"/>
      <c r="AB318" s="102"/>
      <c r="AC318" s="102"/>
      <c r="AD318" s="90"/>
      <c r="AE318" s="90"/>
      <c r="AF318" s="90"/>
      <c r="AG318" s="90"/>
      <c r="AH318" s="90"/>
      <c r="AI318" s="90"/>
      <c r="AJ318" s="99"/>
      <c r="AK318" s="99"/>
      <c r="AW318" s="48"/>
      <c r="AX318" s="48"/>
      <c r="AY318" s="48"/>
      <c r="AZ318" s="193"/>
    </row>
    <row r="319" spans="1:52" x14ac:dyDescent="0.25">
      <c r="A319" s="8" t="s">
        <v>1446</v>
      </c>
      <c r="B319" s="8" t="s">
        <v>1992</v>
      </c>
      <c r="C319" s="8" t="s">
        <v>1522</v>
      </c>
      <c r="D319" s="76">
        <v>71.511781299999996</v>
      </c>
      <c r="E319" s="76">
        <v>94.970696469999993</v>
      </c>
      <c r="F319" s="82">
        <f t="shared" si="158"/>
        <v>83.241238885000001</v>
      </c>
      <c r="G319" s="86">
        <f t="shared" si="159"/>
        <v>16.587957995986862</v>
      </c>
      <c r="H319" s="76"/>
      <c r="I319" s="76"/>
      <c r="J319" s="76"/>
      <c r="K319" s="76"/>
      <c r="L319" s="76"/>
      <c r="M319" s="90">
        <v>100</v>
      </c>
      <c r="N319" s="96"/>
      <c r="O319" s="96"/>
      <c r="P319" s="90"/>
      <c r="Q319" s="90"/>
      <c r="R319" s="90"/>
      <c r="S319" s="90"/>
      <c r="T319" s="90"/>
      <c r="U319" s="90">
        <v>100</v>
      </c>
      <c r="V319" s="96"/>
      <c r="W319" s="96"/>
      <c r="X319" s="102"/>
      <c r="Y319" s="102"/>
      <c r="Z319" s="102"/>
      <c r="AA319" s="102"/>
      <c r="AB319" s="102"/>
      <c r="AC319" s="102"/>
      <c r="AD319" s="90"/>
      <c r="AE319" s="90"/>
      <c r="AF319" s="90"/>
      <c r="AG319" s="90"/>
      <c r="AH319" s="90"/>
      <c r="AI319" s="90"/>
      <c r="AJ319" s="99"/>
      <c r="AK319" s="99"/>
      <c r="AW319" s="48"/>
      <c r="AX319" s="48"/>
      <c r="AY319" s="48"/>
      <c r="AZ319" s="193"/>
    </row>
    <row r="320" spans="1:52" x14ac:dyDescent="0.25">
      <c r="A320" s="8" t="s">
        <v>1446</v>
      </c>
      <c r="B320" s="8" t="s">
        <v>1994</v>
      </c>
      <c r="C320" s="8" t="s">
        <v>1523</v>
      </c>
      <c r="D320" s="76">
        <v>113.9366387</v>
      </c>
      <c r="E320" s="76">
        <v>125.0102222</v>
      </c>
      <c r="F320" s="82">
        <f t="shared" si="158"/>
        <v>119.47343045</v>
      </c>
      <c r="G320" s="86">
        <f t="shared" si="159"/>
        <v>7.8302059848854615</v>
      </c>
      <c r="H320" s="76"/>
      <c r="I320" s="76"/>
      <c r="J320" s="76"/>
      <c r="K320" s="76"/>
      <c r="L320" s="76"/>
      <c r="M320" s="90">
        <v>100</v>
      </c>
      <c r="N320" s="96"/>
      <c r="O320" s="96"/>
      <c r="P320" s="90"/>
      <c r="Q320" s="90"/>
      <c r="R320" s="90"/>
      <c r="S320" s="90"/>
      <c r="T320" s="90"/>
      <c r="U320" s="90">
        <v>100</v>
      </c>
      <c r="V320" s="96"/>
      <c r="W320" s="96"/>
      <c r="X320" s="102"/>
      <c r="Y320" s="102"/>
      <c r="Z320" s="102"/>
      <c r="AA320" s="102"/>
      <c r="AB320" s="102"/>
      <c r="AC320" s="102"/>
      <c r="AD320" s="90"/>
      <c r="AE320" s="90"/>
      <c r="AF320" s="90"/>
      <c r="AG320" s="90"/>
      <c r="AH320" s="90"/>
      <c r="AI320" s="90"/>
      <c r="AJ320" s="99"/>
      <c r="AK320" s="99"/>
      <c r="AW320" s="48"/>
      <c r="AX320" s="48"/>
      <c r="AY320" s="48"/>
      <c r="AZ320" s="193"/>
    </row>
    <row r="321" spans="1:52" x14ac:dyDescent="0.25">
      <c r="A321" s="8" t="s">
        <v>1446</v>
      </c>
      <c r="B321" s="8" t="s">
        <v>1997</v>
      </c>
      <c r="C321" s="8" t="s">
        <v>1524</v>
      </c>
      <c r="D321" s="76">
        <v>89.436405329999999</v>
      </c>
      <c r="E321" s="76">
        <v>49.120894100000001</v>
      </c>
      <c r="F321" s="82">
        <f t="shared" si="158"/>
        <v>69.278649715</v>
      </c>
      <c r="G321" s="86">
        <f t="shared" si="159"/>
        <v>28.507371377735407</v>
      </c>
      <c r="H321" s="76"/>
      <c r="I321" s="76"/>
      <c r="J321" s="76"/>
      <c r="K321" s="76"/>
      <c r="L321" s="76"/>
      <c r="M321" s="90">
        <v>100</v>
      </c>
      <c r="N321" s="96"/>
      <c r="O321" s="96"/>
      <c r="P321" s="90"/>
      <c r="Q321" s="90"/>
      <c r="R321" s="90"/>
      <c r="S321" s="90"/>
      <c r="T321" s="90"/>
      <c r="U321" s="90">
        <v>100</v>
      </c>
      <c r="V321" s="96"/>
      <c r="W321" s="96"/>
      <c r="X321" s="102"/>
      <c r="Y321" s="102"/>
      <c r="Z321" s="102"/>
      <c r="AA321" s="102"/>
      <c r="AB321" s="102"/>
      <c r="AC321" s="102"/>
      <c r="AD321" s="90"/>
      <c r="AE321" s="90"/>
      <c r="AF321" s="90"/>
      <c r="AG321" s="90"/>
      <c r="AH321" s="90"/>
      <c r="AI321" s="90"/>
      <c r="AJ321" s="99"/>
      <c r="AK321" s="99"/>
      <c r="AW321" s="48"/>
      <c r="AX321" s="48"/>
      <c r="AY321" s="48"/>
      <c r="AZ321" s="193"/>
    </row>
    <row r="322" spans="1:52" x14ac:dyDescent="0.25">
      <c r="A322" s="8" t="s">
        <v>1446</v>
      </c>
      <c r="B322" s="8" t="s">
        <v>1999</v>
      </c>
      <c r="C322" s="8" t="s">
        <v>1525</v>
      </c>
      <c r="D322" s="76">
        <v>101.61345970000001</v>
      </c>
      <c r="E322" s="76">
        <v>81.177593020000003</v>
      </c>
      <c r="F322" s="82">
        <f t="shared" si="158"/>
        <v>91.395526360000005</v>
      </c>
      <c r="G322" s="86">
        <f t="shared" si="159"/>
        <v>14.450339908852261</v>
      </c>
      <c r="H322" s="76"/>
      <c r="I322" s="76"/>
      <c r="J322" s="76"/>
      <c r="K322" s="76"/>
      <c r="L322" s="76"/>
      <c r="M322" s="90">
        <v>100</v>
      </c>
      <c r="N322" s="96"/>
      <c r="O322" s="96"/>
      <c r="P322" s="90"/>
      <c r="Q322" s="90"/>
      <c r="R322" s="90"/>
      <c r="S322" s="90"/>
      <c r="T322" s="90"/>
      <c r="U322" s="90">
        <v>100</v>
      </c>
      <c r="V322" s="96"/>
      <c r="W322" s="96"/>
      <c r="X322" s="102"/>
      <c r="Y322" s="102"/>
      <c r="Z322" s="102"/>
      <c r="AA322" s="102"/>
      <c r="AB322" s="102"/>
      <c r="AC322" s="102"/>
      <c r="AD322" s="90"/>
      <c r="AE322" s="90"/>
      <c r="AF322" s="90"/>
      <c r="AG322" s="90"/>
      <c r="AH322" s="90"/>
      <c r="AI322" s="90"/>
      <c r="AJ322" s="99"/>
      <c r="AK322" s="99"/>
      <c r="AW322" s="48"/>
      <c r="AX322" s="48"/>
      <c r="AY322" s="48"/>
      <c r="AZ322" s="193"/>
    </row>
    <row r="323" spans="1:52" x14ac:dyDescent="0.25">
      <c r="A323" s="8" t="s">
        <v>1446</v>
      </c>
      <c r="B323" s="8" t="s">
        <v>2002</v>
      </c>
      <c r="C323" s="8" t="s">
        <v>1526</v>
      </c>
      <c r="D323" s="76">
        <v>62.890426810000001</v>
      </c>
      <c r="E323" s="76">
        <v>108.3821726</v>
      </c>
      <c r="F323" s="82">
        <f t="shared" si="158"/>
        <v>85.636299704999999</v>
      </c>
      <c r="G323" s="86">
        <f t="shared" si="159"/>
        <v>32.167521936123613</v>
      </c>
      <c r="H323" s="76"/>
      <c r="I323" s="76"/>
      <c r="J323" s="76"/>
      <c r="K323" s="76"/>
      <c r="L323" s="76"/>
      <c r="M323" s="90">
        <v>100</v>
      </c>
      <c r="N323" s="96"/>
      <c r="O323" s="96"/>
      <c r="P323" s="90"/>
      <c r="Q323" s="90"/>
      <c r="R323" s="90"/>
      <c r="S323" s="90"/>
      <c r="T323" s="90"/>
      <c r="U323" s="90">
        <v>100</v>
      </c>
      <c r="V323" s="96"/>
      <c r="W323" s="96"/>
      <c r="X323" s="102"/>
      <c r="Y323" s="102"/>
      <c r="Z323" s="102"/>
      <c r="AA323" s="102"/>
      <c r="AB323" s="102"/>
      <c r="AC323" s="102"/>
      <c r="AD323" s="90"/>
      <c r="AE323" s="90"/>
      <c r="AF323" s="90"/>
      <c r="AG323" s="90"/>
      <c r="AH323" s="90"/>
      <c r="AI323" s="90"/>
      <c r="AJ323" s="99"/>
      <c r="AK323" s="99"/>
      <c r="AW323" s="48"/>
      <c r="AX323" s="48"/>
      <c r="AY323" s="48"/>
      <c r="AZ323" s="193"/>
    </row>
    <row r="324" spans="1:52" x14ac:dyDescent="0.25">
      <c r="A324" s="8" t="s">
        <v>1527</v>
      </c>
      <c r="B324" s="8" t="s">
        <v>1776</v>
      </c>
      <c r="C324" s="8" t="s">
        <v>1528</v>
      </c>
      <c r="D324" s="76">
        <v>104.5981951</v>
      </c>
      <c r="E324" s="76">
        <v>103.178415</v>
      </c>
      <c r="F324" s="82">
        <f t="shared" si="158"/>
        <v>103.88830505</v>
      </c>
      <c r="G324" s="86">
        <f t="shared" si="159"/>
        <v>1.0039361365037125</v>
      </c>
      <c r="H324" s="76"/>
      <c r="I324" s="76"/>
      <c r="J324" s="76"/>
      <c r="K324" s="76"/>
      <c r="L324" s="76"/>
      <c r="M324" s="90">
        <v>100</v>
      </c>
      <c r="N324" s="96"/>
      <c r="O324" s="96"/>
      <c r="P324" s="90"/>
      <c r="Q324" s="90"/>
      <c r="R324" s="90"/>
      <c r="S324" s="90"/>
      <c r="T324" s="90"/>
      <c r="U324" s="90">
        <v>100</v>
      </c>
      <c r="V324" s="96"/>
      <c r="W324" s="96"/>
      <c r="X324" s="102"/>
      <c r="Y324" s="102"/>
      <c r="Z324" s="102"/>
      <c r="AA324" s="102"/>
      <c r="AB324" s="102"/>
      <c r="AC324" s="102"/>
      <c r="AD324" s="90"/>
      <c r="AE324" s="90"/>
      <c r="AF324" s="90"/>
      <c r="AG324" s="90"/>
      <c r="AH324" s="90"/>
      <c r="AI324" s="90"/>
      <c r="AJ324" s="99"/>
      <c r="AK324" s="99"/>
      <c r="AW324" s="48"/>
      <c r="AX324" s="48"/>
      <c r="AY324" s="48"/>
      <c r="AZ324" s="193"/>
    </row>
    <row r="325" spans="1:52" x14ac:dyDescent="0.25">
      <c r="A325" s="8" t="s">
        <v>1527</v>
      </c>
      <c r="B325" s="8" t="s">
        <v>1778</v>
      </c>
      <c r="C325" s="8" t="s">
        <v>1529</v>
      </c>
      <c r="D325" s="76">
        <v>116.86004869999999</v>
      </c>
      <c r="E325" s="76">
        <v>84.144249590000001</v>
      </c>
      <c r="F325" s="82">
        <f t="shared" ref="F325:F388" si="194">AVERAGE(D325:E325)</f>
        <v>100.502149145</v>
      </c>
      <c r="G325" s="86">
        <f t="shared" ref="G325:G388" si="195">STDEV(D325:E325)</f>
        <v>23.133563402617821</v>
      </c>
      <c r="H325" s="76"/>
      <c r="I325" s="76"/>
      <c r="J325" s="76"/>
      <c r="K325" s="76"/>
      <c r="L325" s="76"/>
      <c r="M325" s="90">
        <v>100</v>
      </c>
      <c r="N325" s="96"/>
      <c r="O325" s="96"/>
      <c r="P325" s="90"/>
      <c r="Q325" s="90"/>
      <c r="R325" s="90"/>
      <c r="S325" s="90"/>
      <c r="T325" s="90"/>
      <c r="U325" s="90">
        <v>100</v>
      </c>
      <c r="V325" s="96"/>
      <c r="W325" s="96"/>
      <c r="X325" s="102"/>
      <c r="Y325" s="102"/>
      <c r="Z325" s="102"/>
      <c r="AA325" s="102"/>
      <c r="AB325" s="102"/>
      <c r="AC325" s="102"/>
      <c r="AD325" s="90"/>
      <c r="AE325" s="90"/>
      <c r="AF325" s="90"/>
      <c r="AG325" s="90"/>
      <c r="AH325" s="90"/>
      <c r="AI325" s="90"/>
      <c r="AJ325" s="99"/>
      <c r="AK325" s="99"/>
      <c r="AW325" s="48"/>
      <c r="AX325" s="48"/>
      <c r="AY325" s="48"/>
      <c r="AZ325" s="193"/>
    </row>
    <row r="326" spans="1:52" x14ac:dyDescent="0.25">
      <c r="A326" s="8" t="s">
        <v>1527</v>
      </c>
      <c r="B326" s="8" t="s">
        <v>1781</v>
      </c>
      <c r="C326" s="8" t="s">
        <v>1530</v>
      </c>
      <c r="D326" s="76">
        <v>117.3184358</v>
      </c>
      <c r="E326" s="76">
        <v>100.3693016</v>
      </c>
      <c r="F326" s="82">
        <f t="shared" si="194"/>
        <v>108.8438687</v>
      </c>
      <c r="G326" s="86">
        <f t="shared" si="195"/>
        <v>11.984847728060831</v>
      </c>
      <c r="H326" s="76"/>
      <c r="I326" s="76"/>
      <c r="J326" s="76"/>
      <c r="K326" s="76"/>
      <c r="L326" s="76"/>
      <c r="M326" s="90">
        <v>100</v>
      </c>
      <c r="N326" s="96"/>
      <c r="O326" s="96"/>
      <c r="P326" s="90"/>
      <c r="Q326" s="90"/>
      <c r="R326" s="90"/>
      <c r="S326" s="90"/>
      <c r="T326" s="90"/>
      <c r="U326" s="90">
        <v>100</v>
      </c>
      <c r="V326" s="96"/>
      <c r="W326" s="96"/>
      <c r="X326" s="102"/>
      <c r="Y326" s="102"/>
      <c r="Z326" s="102"/>
      <c r="AA326" s="102"/>
      <c r="AB326" s="102"/>
      <c r="AC326" s="102"/>
      <c r="AD326" s="90"/>
      <c r="AE326" s="90"/>
      <c r="AF326" s="90"/>
      <c r="AG326" s="90"/>
      <c r="AH326" s="90"/>
      <c r="AI326" s="90"/>
      <c r="AJ326" s="99"/>
      <c r="AK326" s="99"/>
      <c r="AW326" s="48"/>
      <c r="AX326" s="48"/>
      <c r="AY326" s="48"/>
      <c r="AZ326" s="193"/>
    </row>
    <row r="327" spans="1:52" x14ac:dyDescent="0.25">
      <c r="A327" s="8" t="s">
        <v>1527</v>
      </c>
      <c r="B327" s="8" t="s">
        <v>1784</v>
      </c>
      <c r="C327" s="8" t="s">
        <v>1531</v>
      </c>
      <c r="D327" s="76">
        <v>115.7140811</v>
      </c>
      <c r="E327" s="76">
        <v>94.024579739999993</v>
      </c>
      <c r="F327" s="82">
        <f t="shared" si="194"/>
        <v>104.86933042</v>
      </c>
      <c r="G327" s="86">
        <f t="shared" si="195"/>
        <v>15.336793492210928</v>
      </c>
      <c r="H327" s="76"/>
      <c r="I327" s="76"/>
      <c r="J327" s="76"/>
      <c r="K327" s="76"/>
      <c r="L327" s="76"/>
      <c r="M327" s="90">
        <v>100</v>
      </c>
      <c r="N327" s="96"/>
      <c r="O327" s="96"/>
      <c r="P327" s="90"/>
      <c r="Q327" s="90"/>
      <c r="R327" s="90"/>
      <c r="S327" s="90"/>
      <c r="T327" s="90"/>
      <c r="U327" s="90">
        <v>100</v>
      </c>
      <c r="V327" s="96"/>
      <c r="W327" s="96"/>
      <c r="X327" s="102"/>
      <c r="Y327" s="102"/>
      <c r="Z327" s="102"/>
      <c r="AA327" s="102"/>
      <c r="AB327" s="102"/>
      <c r="AC327" s="102"/>
      <c r="AD327" s="90"/>
      <c r="AE327" s="90"/>
      <c r="AF327" s="90"/>
      <c r="AG327" s="90"/>
      <c r="AH327" s="90"/>
      <c r="AI327" s="90"/>
      <c r="AJ327" s="99"/>
      <c r="AK327" s="99"/>
      <c r="AW327" s="48"/>
      <c r="AX327" s="48"/>
      <c r="AY327" s="48"/>
      <c r="AZ327" s="193"/>
    </row>
    <row r="328" spans="1:52" x14ac:dyDescent="0.25">
      <c r="A328" s="8" t="s">
        <v>1527</v>
      </c>
      <c r="B328" s="8" t="s">
        <v>1787</v>
      </c>
      <c r="C328" s="8" t="s">
        <v>1532</v>
      </c>
      <c r="D328" s="76">
        <v>2.8935682570000001</v>
      </c>
      <c r="E328" s="76">
        <v>6.3124331519999997</v>
      </c>
      <c r="F328" s="82">
        <f t="shared" si="194"/>
        <v>4.6030007044999994</v>
      </c>
      <c r="G328" s="86">
        <f t="shared" si="195"/>
        <v>2.4175025512151356</v>
      </c>
      <c r="H328" s="57">
        <v>0.41677255400254115</v>
      </c>
      <c r="I328" s="53">
        <v>76.655654383735708</v>
      </c>
      <c r="J328" s="53">
        <v>98.795425667090214</v>
      </c>
      <c r="K328" s="53">
        <v>120.87420584498093</v>
      </c>
      <c r="L328" s="53">
        <v>104.77255400254131</v>
      </c>
      <c r="M328" s="90">
        <v>100</v>
      </c>
      <c r="N328" s="96">
        <v>9.6999999999999993</v>
      </c>
      <c r="O328" s="96">
        <v>18.399999999999999</v>
      </c>
      <c r="P328" s="57">
        <v>-1.9420046784658165</v>
      </c>
      <c r="Q328" s="53">
        <v>123.42322461049562</v>
      </c>
      <c r="R328" s="53">
        <v>94.875755837048132</v>
      </c>
      <c r="S328" s="53">
        <v>91.009401068102548</v>
      </c>
      <c r="T328" s="53">
        <v>100.86066116432006</v>
      </c>
      <c r="U328" s="90">
        <v>100</v>
      </c>
      <c r="V328" s="96">
        <v>12.4</v>
      </c>
      <c r="W328" s="96">
        <v>19.399999999999999</v>
      </c>
      <c r="X328" s="102">
        <f t="shared" ref="X328:X384" si="196">AVERAGE(H328,P328)</f>
        <v>-0.76261606223163769</v>
      </c>
      <c r="Y328" s="102">
        <f t="shared" ref="Y328:Y384" si="197">AVERAGE(I328,Q328)</f>
        <v>100.03943949711567</v>
      </c>
      <c r="Z328" s="102">
        <f t="shared" ref="Z328:Z384" si="198">AVERAGE(J328,R328)</f>
        <v>96.83559075206918</v>
      </c>
      <c r="AA328" s="102">
        <f t="shared" ref="AA328:AA384" si="199">AVERAGE(K328,S328)</f>
        <v>105.94180345654175</v>
      </c>
      <c r="AB328" s="102">
        <f t="shared" ref="AB328:AB384" si="200">AVERAGE(L328,T328)</f>
        <v>102.81660758343068</v>
      </c>
      <c r="AC328" s="102"/>
      <c r="AD328" s="90">
        <f>STDEV(H328,P328)</f>
        <v>1.6679073763868131</v>
      </c>
      <c r="AE328" s="90">
        <f>STDEV(I328,Q328)</f>
        <v>33.069666046960052</v>
      </c>
      <c r="AF328" s="90">
        <f t="shared" ref="AF328" si="201">STDEV(J328,R328)</f>
        <v>2.7716251168350783</v>
      </c>
      <c r="AG328" s="90">
        <f t="shared" ref="AG328" si="202">STDEV(K328,S328)</f>
        <v>21.117605976543032</v>
      </c>
      <c r="AH328" s="90">
        <f t="shared" ref="AH328" si="203">STDEV(L328,T328)</f>
        <v>2.7661259531813349</v>
      </c>
      <c r="AI328" s="90">
        <f>STDEV(M328,U328)</f>
        <v>0</v>
      </c>
      <c r="AJ328" s="99">
        <f>AVERAGE(AD328:AI328)</f>
        <v>10.232155078317719</v>
      </c>
      <c r="AK328" s="99">
        <f>MEDIAN(AD328:AI328)</f>
        <v>2.7688755350082066</v>
      </c>
      <c r="AL328" s="109">
        <v>11.05</v>
      </c>
      <c r="AM328" s="109">
        <v>18.899999999999999</v>
      </c>
      <c r="AW328" s="48"/>
      <c r="AX328" s="48"/>
      <c r="AY328" s="48"/>
      <c r="AZ328" s="193"/>
    </row>
    <row r="329" spans="1:52" x14ac:dyDescent="0.25">
      <c r="A329" s="8" t="s">
        <v>1527</v>
      </c>
      <c r="B329" s="8" t="s">
        <v>1790</v>
      </c>
      <c r="C329" s="8" t="s">
        <v>1533</v>
      </c>
      <c r="D329" s="76">
        <v>139.20641739999999</v>
      </c>
      <c r="E329" s="76">
        <v>81.092971160000005</v>
      </c>
      <c r="F329" s="82">
        <f t="shared" si="194"/>
        <v>110.14969428000001</v>
      </c>
      <c r="G329" s="86">
        <f t="shared" si="195"/>
        <v>41.092411914423835</v>
      </c>
      <c r="H329" s="76"/>
      <c r="I329" s="76"/>
      <c r="J329" s="76"/>
      <c r="K329" s="76"/>
      <c r="L329" s="76"/>
      <c r="M329" s="90">
        <v>100</v>
      </c>
      <c r="N329" s="96"/>
      <c r="O329" s="96"/>
      <c r="P329" s="90"/>
      <c r="Q329" s="90"/>
      <c r="R329" s="90"/>
      <c r="S329" s="90"/>
      <c r="T329" s="90"/>
      <c r="U329" s="90">
        <v>100</v>
      </c>
      <c r="V329" s="96"/>
      <c r="W329" s="96"/>
      <c r="X329" s="102"/>
      <c r="Y329" s="102"/>
      <c r="Z329" s="102"/>
      <c r="AA329" s="102"/>
      <c r="AB329" s="102"/>
      <c r="AC329" s="102"/>
      <c r="AD329" s="90"/>
      <c r="AE329" s="90"/>
      <c r="AF329" s="90"/>
      <c r="AG329" s="90"/>
      <c r="AH329" s="90"/>
      <c r="AI329" s="90"/>
      <c r="AJ329" s="99"/>
      <c r="AK329" s="99"/>
      <c r="AW329" s="48"/>
      <c r="AX329" s="48"/>
      <c r="AY329" s="48"/>
      <c r="AZ329" s="193"/>
    </row>
    <row r="330" spans="1:52" x14ac:dyDescent="0.25">
      <c r="A330" s="8" t="s">
        <v>1527</v>
      </c>
      <c r="B330" s="8" t="s">
        <v>1793</v>
      </c>
      <c r="C330" s="8" t="s">
        <v>1534</v>
      </c>
      <c r="D330" s="76">
        <v>77.037673690000005</v>
      </c>
      <c r="E330" s="76">
        <v>84.967610440000001</v>
      </c>
      <c r="F330" s="82">
        <f t="shared" si="194"/>
        <v>81.002642065000003</v>
      </c>
      <c r="G330" s="86">
        <f t="shared" si="195"/>
        <v>5.607312050305409</v>
      </c>
      <c r="H330" s="76"/>
      <c r="I330" s="76"/>
      <c r="J330" s="76"/>
      <c r="K330" s="76"/>
      <c r="L330" s="76"/>
      <c r="M330" s="90">
        <v>100</v>
      </c>
      <c r="N330" s="96"/>
      <c r="O330" s="96"/>
      <c r="P330" s="90"/>
      <c r="Q330" s="90"/>
      <c r="R330" s="90"/>
      <c r="S330" s="90"/>
      <c r="T330" s="90"/>
      <c r="U330" s="90">
        <v>100</v>
      </c>
      <c r="V330" s="96"/>
      <c r="W330" s="96"/>
      <c r="X330" s="102"/>
      <c r="Y330" s="102"/>
      <c r="Z330" s="102"/>
      <c r="AA330" s="102"/>
      <c r="AB330" s="102"/>
      <c r="AC330" s="102"/>
      <c r="AD330" s="90"/>
      <c r="AE330" s="90"/>
      <c r="AF330" s="90"/>
      <c r="AG330" s="90"/>
      <c r="AH330" s="90"/>
      <c r="AI330" s="90"/>
      <c r="AJ330" s="99"/>
      <c r="AK330" s="99"/>
      <c r="AW330" s="48"/>
      <c r="AX330" s="48"/>
      <c r="AY330" s="48"/>
      <c r="AZ330" s="193"/>
    </row>
    <row r="331" spans="1:52" x14ac:dyDescent="0.25">
      <c r="A331" s="8" t="s">
        <v>1527</v>
      </c>
      <c r="B331" s="8" t="s">
        <v>1796</v>
      </c>
      <c r="C331" s="8" t="s">
        <v>1535</v>
      </c>
      <c r="D331" s="76">
        <v>76.407391489999995</v>
      </c>
      <c r="E331" s="76">
        <v>100.1271366</v>
      </c>
      <c r="F331" s="82">
        <f t="shared" si="194"/>
        <v>88.26726404499999</v>
      </c>
      <c r="G331" s="86">
        <f t="shared" si="195"/>
        <v>16.77239261529753</v>
      </c>
      <c r="H331" s="76"/>
      <c r="I331" s="76"/>
      <c r="J331" s="76"/>
      <c r="K331" s="76"/>
      <c r="L331" s="76"/>
      <c r="M331" s="90">
        <v>100</v>
      </c>
      <c r="N331" s="96"/>
      <c r="O331" s="96"/>
      <c r="P331" s="90"/>
      <c r="Q331" s="90"/>
      <c r="R331" s="90"/>
      <c r="S331" s="90"/>
      <c r="T331" s="90"/>
      <c r="U331" s="90">
        <v>100</v>
      </c>
      <c r="V331" s="96"/>
      <c r="W331" s="96"/>
      <c r="X331" s="102"/>
      <c r="Y331" s="102"/>
      <c r="Z331" s="102"/>
      <c r="AA331" s="102"/>
      <c r="AB331" s="102"/>
      <c r="AC331" s="102"/>
      <c r="AD331" s="90"/>
      <c r="AE331" s="90"/>
      <c r="AF331" s="90"/>
      <c r="AG331" s="90"/>
      <c r="AH331" s="90"/>
      <c r="AI331" s="90"/>
      <c r="AJ331" s="99"/>
      <c r="AK331" s="99"/>
      <c r="AW331" s="48"/>
      <c r="AX331" s="48"/>
      <c r="AY331" s="48"/>
      <c r="AZ331" s="193"/>
    </row>
    <row r="332" spans="1:52" x14ac:dyDescent="0.25">
      <c r="A332" s="8" t="s">
        <v>1527</v>
      </c>
      <c r="B332" s="8" t="s">
        <v>1799</v>
      </c>
      <c r="C332" s="8" t="s">
        <v>1536</v>
      </c>
      <c r="D332" s="76">
        <v>109.86964620000001</v>
      </c>
      <c r="E332" s="76">
        <v>88.648517749999996</v>
      </c>
      <c r="F332" s="82">
        <f t="shared" si="194"/>
        <v>99.259081975000001</v>
      </c>
      <c r="G332" s="86">
        <f t="shared" si="195"/>
        <v>15.005603831425741</v>
      </c>
      <c r="H332" s="76"/>
      <c r="I332" s="76"/>
      <c r="J332" s="76"/>
      <c r="K332" s="76"/>
      <c r="L332" s="76"/>
      <c r="M332" s="90">
        <v>100</v>
      </c>
      <c r="N332" s="96"/>
      <c r="O332" s="96"/>
      <c r="P332" s="90"/>
      <c r="Q332" s="90"/>
      <c r="R332" s="90"/>
      <c r="S332" s="90"/>
      <c r="T332" s="90"/>
      <c r="U332" s="90">
        <v>100</v>
      </c>
      <c r="V332" s="96"/>
      <c r="W332" s="96"/>
      <c r="X332" s="102"/>
      <c r="Y332" s="102"/>
      <c r="Z332" s="102"/>
      <c r="AA332" s="102"/>
      <c r="AB332" s="102"/>
      <c r="AC332" s="102"/>
      <c r="AD332" s="90"/>
      <c r="AE332" s="90"/>
      <c r="AF332" s="90"/>
      <c r="AG332" s="90"/>
      <c r="AH332" s="90"/>
      <c r="AI332" s="90"/>
      <c r="AJ332" s="99"/>
      <c r="AK332" s="99"/>
      <c r="AW332" s="48"/>
      <c r="AX332" s="48"/>
      <c r="AY332" s="48"/>
      <c r="AZ332" s="193"/>
    </row>
    <row r="333" spans="1:52" x14ac:dyDescent="0.25">
      <c r="A333" s="8" t="s">
        <v>1527</v>
      </c>
      <c r="B333" s="8" t="s">
        <v>1802</v>
      </c>
      <c r="C333" s="8" t="s">
        <v>1537</v>
      </c>
      <c r="D333" s="76">
        <v>100.64460680000001</v>
      </c>
      <c r="E333" s="76">
        <v>104.8251367</v>
      </c>
      <c r="F333" s="82">
        <f t="shared" si="194"/>
        <v>102.73487175</v>
      </c>
      <c r="G333" s="86">
        <f t="shared" si="195"/>
        <v>2.9560810412431171</v>
      </c>
      <c r="H333" s="76"/>
      <c r="I333" s="76"/>
      <c r="J333" s="76"/>
      <c r="K333" s="76"/>
      <c r="L333" s="76"/>
      <c r="M333" s="90">
        <v>100</v>
      </c>
      <c r="N333" s="96"/>
      <c r="O333" s="96"/>
      <c r="P333" s="90"/>
      <c r="Q333" s="90"/>
      <c r="R333" s="90"/>
      <c r="S333" s="90"/>
      <c r="T333" s="90"/>
      <c r="U333" s="90">
        <v>100</v>
      </c>
      <c r="V333" s="96"/>
      <c r="W333" s="96"/>
      <c r="X333" s="102"/>
      <c r="Y333" s="102"/>
      <c r="Z333" s="102"/>
      <c r="AA333" s="102"/>
      <c r="AB333" s="102"/>
      <c r="AC333" s="102"/>
      <c r="AD333" s="90"/>
      <c r="AE333" s="90"/>
      <c r="AF333" s="90"/>
      <c r="AG333" s="90"/>
      <c r="AH333" s="90"/>
      <c r="AI333" s="90"/>
      <c r="AJ333" s="99"/>
      <c r="AK333" s="99"/>
      <c r="AW333" s="48"/>
      <c r="AX333" s="48"/>
      <c r="AY333" s="48"/>
      <c r="AZ333" s="193"/>
    </row>
    <row r="334" spans="1:52" x14ac:dyDescent="0.25">
      <c r="A334" s="8" t="s">
        <v>1527</v>
      </c>
      <c r="B334" s="8" t="s">
        <v>1805</v>
      </c>
      <c r="C334" s="8" t="s">
        <v>1538</v>
      </c>
      <c r="D334" s="76">
        <v>91.648760920000001</v>
      </c>
      <c r="E334" s="76">
        <v>87.728290920000006</v>
      </c>
      <c r="F334" s="82">
        <f t="shared" si="194"/>
        <v>89.688525920000004</v>
      </c>
      <c r="G334" s="86">
        <f t="shared" si="195"/>
        <v>2.77219092243842</v>
      </c>
      <c r="H334" s="76"/>
      <c r="I334" s="76"/>
      <c r="J334" s="76"/>
      <c r="K334" s="76"/>
      <c r="L334" s="76"/>
      <c r="M334" s="90">
        <v>100</v>
      </c>
      <c r="N334" s="96"/>
      <c r="O334" s="96"/>
      <c r="P334" s="90"/>
      <c r="Q334" s="90"/>
      <c r="R334" s="90"/>
      <c r="S334" s="90"/>
      <c r="T334" s="90"/>
      <c r="U334" s="90">
        <v>100</v>
      </c>
      <c r="V334" s="96"/>
      <c r="W334" s="96"/>
      <c r="X334" s="102"/>
      <c r="Y334" s="102"/>
      <c r="Z334" s="102"/>
      <c r="AA334" s="102"/>
      <c r="AB334" s="102"/>
      <c r="AC334" s="102"/>
      <c r="AD334" s="90"/>
      <c r="AE334" s="90"/>
      <c r="AF334" s="90"/>
      <c r="AG334" s="90"/>
      <c r="AH334" s="90"/>
      <c r="AI334" s="90"/>
      <c r="AJ334" s="99"/>
      <c r="AK334" s="99"/>
      <c r="AW334" s="48"/>
      <c r="AX334" s="48"/>
      <c r="AY334" s="48"/>
      <c r="AZ334" s="193"/>
    </row>
    <row r="335" spans="1:52" x14ac:dyDescent="0.25">
      <c r="A335" s="8" t="s">
        <v>1527</v>
      </c>
      <c r="B335" s="8" t="s">
        <v>1808</v>
      </c>
      <c r="C335" s="8" t="s">
        <v>1539</v>
      </c>
      <c r="D335" s="76">
        <v>80.590173329999999</v>
      </c>
      <c r="E335" s="76">
        <v>24.62010373</v>
      </c>
      <c r="F335" s="82">
        <f t="shared" si="194"/>
        <v>52.605138529999998</v>
      </c>
      <c r="G335" s="86">
        <f t="shared" si="195"/>
        <v>39.576815757643033</v>
      </c>
      <c r="H335" s="76"/>
      <c r="I335" s="76"/>
      <c r="J335" s="76"/>
      <c r="K335" s="76"/>
      <c r="L335" s="76"/>
      <c r="M335" s="90">
        <v>100</v>
      </c>
      <c r="N335" s="96"/>
      <c r="O335" s="96"/>
      <c r="P335" s="90"/>
      <c r="Q335" s="90"/>
      <c r="R335" s="90"/>
      <c r="S335" s="90"/>
      <c r="T335" s="90"/>
      <c r="U335" s="90">
        <v>100</v>
      </c>
      <c r="V335" s="96"/>
      <c r="W335" s="96"/>
      <c r="X335" s="102"/>
      <c r="Y335" s="102"/>
      <c r="Z335" s="102"/>
      <c r="AA335" s="102"/>
      <c r="AB335" s="102"/>
      <c r="AC335" s="102"/>
      <c r="AD335" s="90"/>
      <c r="AE335" s="90"/>
      <c r="AF335" s="90"/>
      <c r="AG335" s="90"/>
      <c r="AH335" s="90"/>
      <c r="AI335" s="90"/>
      <c r="AJ335" s="99"/>
      <c r="AK335" s="99"/>
      <c r="AW335" s="48"/>
      <c r="AX335" s="48"/>
      <c r="AY335" s="48"/>
      <c r="AZ335" s="193"/>
    </row>
    <row r="336" spans="1:52" x14ac:dyDescent="0.25">
      <c r="A336" s="8" t="s">
        <v>1527</v>
      </c>
      <c r="B336" s="8" t="s">
        <v>1810</v>
      </c>
      <c r="C336" s="8" t="s">
        <v>1540</v>
      </c>
      <c r="D336" s="76">
        <v>-2.6311515349999999</v>
      </c>
      <c r="E336" s="76">
        <v>1.56600004</v>
      </c>
      <c r="F336" s="82">
        <f t="shared" si="194"/>
        <v>-0.53257574749999992</v>
      </c>
      <c r="G336" s="86">
        <f t="shared" si="195"/>
        <v>2.9678343403502985</v>
      </c>
      <c r="H336" s="53">
        <v>128.31512071156291</v>
      </c>
      <c r="I336" s="61">
        <v>126.66836086404065</v>
      </c>
      <c r="J336" s="53">
        <v>84.950444726810687</v>
      </c>
      <c r="K336" s="54">
        <v>89.402795425667108</v>
      </c>
      <c r="L336" s="53">
        <v>102.27191867852605</v>
      </c>
      <c r="M336" s="90">
        <v>100</v>
      </c>
      <c r="N336" s="96">
        <v>70.7</v>
      </c>
      <c r="O336" s="96">
        <v>92.9</v>
      </c>
      <c r="P336" s="53">
        <v>86.825263715408028</v>
      </c>
      <c r="Q336" s="61">
        <v>89.367524385399619</v>
      </c>
      <c r="R336" s="53">
        <v>100.80769740036189</v>
      </c>
      <c r="S336" s="54">
        <v>103.93255947389326</v>
      </c>
      <c r="T336" s="53">
        <v>115.58458754468815</v>
      </c>
      <c r="U336" s="90">
        <v>100</v>
      </c>
      <c r="V336" s="96">
        <v>58.4</v>
      </c>
      <c r="W336" s="96">
        <v>92.7</v>
      </c>
      <c r="X336" s="102">
        <f t="shared" si="196"/>
        <v>107.57019221348547</v>
      </c>
      <c r="Y336" s="102">
        <f t="shared" si="197"/>
        <v>108.01794262472013</v>
      </c>
      <c r="Z336" s="102">
        <f t="shared" si="198"/>
        <v>92.879071063586281</v>
      </c>
      <c r="AA336" s="102">
        <f t="shared" si="199"/>
        <v>96.667677449780186</v>
      </c>
      <c r="AB336" s="102">
        <f t="shared" si="200"/>
        <v>108.92825311160709</v>
      </c>
      <c r="AC336" s="102"/>
      <c r="AD336" s="90">
        <f>STDEV(H336,P336)</f>
        <v>29.337759232441268</v>
      </c>
      <c r="AE336" s="90">
        <f>STDEV(I336,Q336)</f>
        <v>26.375674417977564</v>
      </c>
      <c r="AF336" s="90">
        <f t="shared" ref="AF336" si="204">STDEV(J336,R336)</f>
        <v>11.212770896456565</v>
      </c>
      <c r="AG336" s="90">
        <f t="shared" ref="AG336" si="205">STDEV(K336,S336)</f>
        <v>10.274094687541217</v>
      </c>
      <c r="AH336" s="90">
        <f t="shared" ref="AH336" si="206">STDEV(L336,T336)</f>
        <v>9.4134784309542461</v>
      </c>
      <c r="AI336" s="90">
        <f>STDEV(M336,U336)</f>
        <v>0</v>
      </c>
      <c r="AJ336" s="99">
        <f>AVERAGE(AD336:AI336)</f>
        <v>14.435629610895143</v>
      </c>
      <c r="AK336" s="99">
        <f>MEDIAN(AD336:AI336)</f>
        <v>10.743432791998892</v>
      </c>
      <c r="AL336" s="109">
        <v>64.55</v>
      </c>
      <c r="AM336" s="109">
        <v>92.8</v>
      </c>
      <c r="AW336" s="48"/>
      <c r="AX336" s="48"/>
      <c r="AY336" s="48"/>
      <c r="AZ336" s="193"/>
    </row>
    <row r="337" spans="1:52" x14ac:dyDescent="0.25">
      <c r="A337" s="8" t="s">
        <v>1527</v>
      </c>
      <c r="B337" s="8" t="s">
        <v>1813</v>
      </c>
      <c r="C337" s="8" t="s">
        <v>1541</v>
      </c>
      <c r="D337" s="76">
        <v>109.3539608</v>
      </c>
      <c r="E337" s="76">
        <v>89.375012609999999</v>
      </c>
      <c r="F337" s="82">
        <f t="shared" si="194"/>
        <v>99.36448670499999</v>
      </c>
      <c r="G337" s="86">
        <f t="shared" si="195"/>
        <v>14.127249746123873</v>
      </c>
      <c r="H337" s="76"/>
      <c r="I337" s="76"/>
      <c r="J337" s="76"/>
      <c r="K337" s="76"/>
      <c r="L337" s="76"/>
      <c r="M337" s="90">
        <v>100</v>
      </c>
      <c r="N337" s="96"/>
      <c r="O337" s="96"/>
      <c r="P337" s="90"/>
      <c r="Q337" s="90"/>
      <c r="R337" s="90"/>
      <c r="S337" s="90"/>
      <c r="T337" s="90"/>
      <c r="U337" s="90">
        <v>100</v>
      </c>
      <c r="V337" s="96"/>
      <c r="W337" s="96"/>
      <c r="X337" s="102"/>
      <c r="Y337" s="102"/>
      <c r="Z337" s="102"/>
      <c r="AA337" s="102"/>
      <c r="AB337" s="102"/>
      <c r="AC337" s="102"/>
      <c r="AD337" s="90"/>
      <c r="AE337" s="90"/>
      <c r="AF337" s="90"/>
      <c r="AG337" s="90"/>
      <c r="AH337" s="90"/>
      <c r="AI337" s="90"/>
      <c r="AJ337" s="99"/>
      <c r="AK337" s="99"/>
      <c r="AW337" s="48"/>
      <c r="AX337" s="48"/>
      <c r="AY337" s="48"/>
      <c r="AZ337" s="193"/>
    </row>
    <row r="338" spans="1:52" x14ac:dyDescent="0.25">
      <c r="A338" s="8" t="s">
        <v>1527</v>
      </c>
      <c r="B338" s="8" t="s">
        <v>1816</v>
      </c>
      <c r="C338" s="8" t="s">
        <v>1542</v>
      </c>
      <c r="D338" s="76">
        <v>110.8437187</v>
      </c>
      <c r="E338" s="76">
        <v>94.847940589999993</v>
      </c>
      <c r="F338" s="82">
        <f t="shared" si="194"/>
        <v>102.84582964499999</v>
      </c>
      <c r="G338" s="86">
        <f t="shared" si="195"/>
        <v>11.31072317193634</v>
      </c>
      <c r="H338" s="76"/>
      <c r="I338" s="76"/>
      <c r="J338" s="76"/>
      <c r="K338" s="76"/>
      <c r="L338" s="76"/>
      <c r="M338" s="90">
        <v>100</v>
      </c>
      <c r="N338" s="96"/>
      <c r="O338" s="96"/>
      <c r="P338" s="90"/>
      <c r="Q338" s="90"/>
      <c r="R338" s="90"/>
      <c r="S338" s="90"/>
      <c r="T338" s="90"/>
      <c r="U338" s="90">
        <v>100</v>
      </c>
      <c r="V338" s="96"/>
      <c r="W338" s="96"/>
      <c r="X338" s="102"/>
      <c r="Y338" s="102"/>
      <c r="Z338" s="102"/>
      <c r="AA338" s="102"/>
      <c r="AB338" s="102"/>
      <c r="AC338" s="102"/>
      <c r="AD338" s="90"/>
      <c r="AE338" s="90"/>
      <c r="AF338" s="90"/>
      <c r="AG338" s="90"/>
      <c r="AH338" s="90"/>
      <c r="AI338" s="90"/>
      <c r="AJ338" s="99"/>
      <c r="AK338" s="99"/>
      <c r="AW338" s="48"/>
      <c r="AX338" s="48"/>
      <c r="AY338" s="48"/>
      <c r="AZ338" s="193"/>
    </row>
    <row r="339" spans="1:52" x14ac:dyDescent="0.25">
      <c r="A339" s="8" t="s">
        <v>1527</v>
      </c>
      <c r="B339" s="8" t="s">
        <v>1819</v>
      </c>
      <c r="C339" s="8" t="s">
        <v>1543</v>
      </c>
      <c r="D339" s="76">
        <v>93.940696180000003</v>
      </c>
      <c r="E339" s="76">
        <v>58.03886748</v>
      </c>
      <c r="F339" s="82">
        <f t="shared" si="194"/>
        <v>75.989781829999998</v>
      </c>
      <c r="G339" s="86">
        <f t="shared" si="195"/>
        <v>25.386426530767846</v>
      </c>
      <c r="H339" s="76"/>
      <c r="I339" s="76"/>
      <c r="J339" s="76"/>
      <c r="K339" s="76"/>
      <c r="L339" s="76"/>
      <c r="M339" s="90">
        <v>100</v>
      </c>
      <c r="N339" s="96"/>
      <c r="O339" s="96"/>
      <c r="P339" s="90"/>
      <c r="Q339" s="90"/>
      <c r="R339" s="90"/>
      <c r="S339" s="90"/>
      <c r="T339" s="90"/>
      <c r="U339" s="90">
        <v>100</v>
      </c>
      <c r="V339" s="96"/>
      <c r="W339" s="96"/>
      <c r="X339" s="102"/>
      <c r="Y339" s="102"/>
      <c r="Z339" s="102"/>
      <c r="AA339" s="102"/>
      <c r="AB339" s="102"/>
      <c r="AC339" s="102"/>
      <c r="AD339" s="90"/>
      <c r="AE339" s="90"/>
      <c r="AF339" s="90"/>
      <c r="AG339" s="90"/>
      <c r="AH339" s="90"/>
      <c r="AI339" s="90"/>
      <c r="AJ339" s="99"/>
      <c r="AK339" s="99"/>
      <c r="AW339" s="48"/>
      <c r="AX339" s="48"/>
      <c r="AY339" s="48"/>
      <c r="AZ339" s="193"/>
    </row>
    <row r="340" spans="1:52" x14ac:dyDescent="0.25">
      <c r="A340" s="8" t="s">
        <v>1527</v>
      </c>
      <c r="B340" s="8" t="s">
        <v>1822</v>
      </c>
      <c r="C340" s="8" t="s">
        <v>1544</v>
      </c>
      <c r="D340" s="76">
        <v>28.849734990000002</v>
      </c>
      <c r="E340" s="76">
        <v>31.64288741</v>
      </c>
      <c r="F340" s="82">
        <f t="shared" si="194"/>
        <v>30.246311200000001</v>
      </c>
      <c r="G340" s="86">
        <f t="shared" si="195"/>
        <v>1.9750570170696147</v>
      </c>
      <c r="H340" s="76"/>
      <c r="I340" s="76"/>
      <c r="J340" s="76"/>
      <c r="K340" s="76"/>
      <c r="L340" s="76"/>
      <c r="M340" s="90">
        <v>100</v>
      </c>
      <c r="N340" s="96"/>
      <c r="O340" s="96"/>
      <c r="P340" s="90"/>
      <c r="Q340" s="90"/>
      <c r="R340" s="90"/>
      <c r="S340" s="90"/>
      <c r="T340" s="90"/>
      <c r="U340" s="90">
        <v>100</v>
      </c>
      <c r="V340" s="96"/>
      <c r="W340" s="96"/>
      <c r="X340" s="102"/>
      <c r="Y340" s="102"/>
      <c r="Z340" s="102"/>
      <c r="AA340" s="102"/>
      <c r="AB340" s="102"/>
      <c r="AC340" s="102"/>
      <c r="AD340" s="90"/>
      <c r="AE340" s="90"/>
      <c r="AF340" s="90"/>
      <c r="AG340" s="90"/>
      <c r="AH340" s="90"/>
      <c r="AI340" s="90"/>
      <c r="AJ340" s="99"/>
      <c r="AK340" s="99"/>
      <c r="AW340" s="48"/>
      <c r="AX340" s="48"/>
      <c r="AY340" s="48"/>
      <c r="AZ340" s="193"/>
    </row>
    <row r="341" spans="1:52" x14ac:dyDescent="0.25">
      <c r="A341" s="8" t="s">
        <v>1527</v>
      </c>
      <c r="B341" s="8" t="s">
        <v>1825</v>
      </c>
      <c r="C341" s="8" t="s">
        <v>1545</v>
      </c>
      <c r="D341" s="76">
        <v>85.976221170000002</v>
      </c>
      <c r="E341" s="76">
        <v>87.776723910000001</v>
      </c>
      <c r="F341" s="82">
        <f t="shared" si="194"/>
        <v>86.876472540000009</v>
      </c>
      <c r="G341" s="86">
        <f t="shared" si="195"/>
        <v>1.2731476969989584</v>
      </c>
      <c r="H341" s="76"/>
      <c r="I341" s="76"/>
      <c r="J341" s="76"/>
      <c r="K341" s="76"/>
      <c r="L341" s="76"/>
      <c r="M341" s="90">
        <v>100</v>
      </c>
      <c r="N341" s="96"/>
      <c r="O341" s="96"/>
      <c r="P341" s="90"/>
      <c r="Q341" s="90"/>
      <c r="R341" s="90"/>
      <c r="S341" s="90"/>
      <c r="T341" s="90"/>
      <c r="U341" s="90">
        <v>100</v>
      </c>
      <c r="V341" s="96"/>
      <c r="W341" s="96"/>
      <c r="X341" s="102"/>
      <c r="Y341" s="102"/>
      <c r="Z341" s="102"/>
      <c r="AA341" s="102"/>
      <c r="AB341" s="102"/>
      <c r="AC341" s="102"/>
      <c r="AD341" s="90"/>
      <c r="AE341" s="90"/>
      <c r="AF341" s="90"/>
      <c r="AG341" s="90"/>
      <c r="AH341" s="90"/>
      <c r="AI341" s="90"/>
      <c r="AJ341" s="99"/>
      <c r="AK341" s="99"/>
      <c r="AW341" s="48"/>
      <c r="AX341" s="48"/>
      <c r="AY341" s="48"/>
      <c r="AZ341" s="193"/>
    </row>
    <row r="342" spans="1:52" x14ac:dyDescent="0.25">
      <c r="A342" s="8" t="s">
        <v>1527</v>
      </c>
      <c r="B342" s="8" t="s">
        <v>1828</v>
      </c>
      <c r="C342" s="8" t="s">
        <v>1546</v>
      </c>
      <c r="D342" s="76">
        <v>106.4890417</v>
      </c>
      <c r="E342" s="76">
        <v>82.158496959999994</v>
      </c>
      <c r="F342" s="82">
        <f t="shared" si="194"/>
        <v>94.323769330000005</v>
      </c>
      <c r="G342" s="86">
        <f t="shared" si="195"/>
        <v>17.204293175616666</v>
      </c>
      <c r="H342" s="76"/>
      <c r="I342" s="76"/>
      <c r="J342" s="76"/>
      <c r="K342" s="76"/>
      <c r="L342" s="76"/>
      <c r="M342" s="90">
        <v>100</v>
      </c>
      <c r="N342" s="96"/>
      <c r="O342" s="96"/>
      <c r="P342" s="90"/>
      <c r="Q342" s="90"/>
      <c r="R342" s="90"/>
      <c r="S342" s="90"/>
      <c r="T342" s="90"/>
      <c r="U342" s="90">
        <v>100</v>
      </c>
      <c r="V342" s="96"/>
      <c r="W342" s="96"/>
      <c r="X342" s="102"/>
      <c r="Y342" s="102"/>
      <c r="Z342" s="102"/>
      <c r="AA342" s="102"/>
      <c r="AB342" s="102"/>
      <c r="AC342" s="102"/>
      <c r="AD342" s="90"/>
      <c r="AE342" s="90"/>
      <c r="AF342" s="90"/>
      <c r="AG342" s="90"/>
      <c r="AH342" s="90"/>
      <c r="AI342" s="90"/>
      <c r="AJ342" s="99"/>
      <c r="AK342" s="99"/>
      <c r="AW342" s="48"/>
      <c r="AX342" s="48"/>
      <c r="AY342" s="48"/>
      <c r="AZ342" s="193"/>
    </row>
    <row r="343" spans="1:52" x14ac:dyDescent="0.25">
      <c r="A343" s="8" t="s">
        <v>1527</v>
      </c>
      <c r="B343" s="8" t="s">
        <v>1830</v>
      </c>
      <c r="C343" s="8" t="s">
        <v>1547</v>
      </c>
      <c r="D343" s="76">
        <v>71.594327460000002</v>
      </c>
      <c r="E343" s="76">
        <v>95.090105539999996</v>
      </c>
      <c r="F343" s="82">
        <f t="shared" si="194"/>
        <v>83.342216500000006</v>
      </c>
      <c r="G343" s="86">
        <f t="shared" si="195"/>
        <v>16.61402400962216</v>
      </c>
      <c r="H343" s="76"/>
      <c r="I343" s="76"/>
      <c r="J343" s="76"/>
      <c r="K343" s="76"/>
      <c r="L343" s="76"/>
      <c r="M343" s="90">
        <v>100</v>
      </c>
      <c r="N343" s="96"/>
      <c r="O343" s="96"/>
      <c r="P343" s="90"/>
      <c r="Q343" s="90"/>
      <c r="R343" s="90"/>
      <c r="S343" s="90"/>
      <c r="T343" s="90"/>
      <c r="U343" s="90">
        <v>100</v>
      </c>
      <c r="V343" s="96"/>
      <c r="W343" s="96"/>
      <c r="X343" s="102"/>
      <c r="Y343" s="102"/>
      <c r="Z343" s="102"/>
      <c r="AA343" s="102"/>
      <c r="AB343" s="102"/>
      <c r="AC343" s="102"/>
      <c r="AD343" s="90"/>
      <c r="AE343" s="90"/>
      <c r="AF343" s="90"/>
      <c r="AG343" s="90"/>
      <c r="AH343" s="90"/>
      <c r="AI343" s="90"/>
      <c r="AJ343" s="99"/>
      <c r="AK343" s="99"/>
      <c r="AW343" s="48"/>
      <c r="AX343" s="48"/>
      <c r="AY343" s="48"/>
      <c r="AZ343" s="193"/>
    </row>
    <row r="344" spans="1:52" x14ac:dyDescent="0.25">
      <c r="A344" s="8" t="s">
        <v>1527</v>
      </c>
      <c r="B344" s="8" t="s">
        <v>1833</v>
      </c>
      <c r="C344" s="8" t="s">
        <v>1548</v>
      </c>
      <c r="D344" s="76">
        <v>86.033519549999994</v>
      </c>
      <c r="E344" s="76">
        <v>94.121445719999997</v>
      </c>
      <c r="F344" s="82">
        <f t="shared" si="194"/>
        <v>90.077482634999996</v>
      </c>
      <c r="G344" s="86">
        <f t="shared" si="195"/>
        <v>5.7190274405431429</v>
      </c>
      <c r="H344" s="76"/>
      <c r="I344" s="76"/>
      <c r="J344" s="76"/>
      <c r="K344" s="76"/>
      <c r="L344" s="76"/>
      <c r="M344" s="90">
        <v>100</v>
      </c>
      <c r="N344" s="96"/>
      <c r="O344" s="96"/>
      <c r="P344" s="90"/>
      <c r="Q344" s="90"/>
      <c r="R344" s="90"/>
      <c r="S344" s="90"/>
      <c r="T344" s="90"/>
      <c r="U344" s="90">
        <v>100</v>
      </c>
      <c r="V344" s="96"/>
      <c r="W344" s="96"/>
      <c r="X344" s="102"/>
      <c r="Y344" s="102"/>
      <c r="Z344" s="102"/>
      <c r="AA344" s="102"/>
      <c r="AB344" s="102"/>
      <c r="AC344" s="102"/>
      <c r="AD344" s="90"/>
      <c r="AE344" s="90"/>
      <c r="AF344" s="90"/>
      <c r="AG344" s="90"/>
      <c r="AH344" s="90"/>
      <c r="AI344" s="90"/>
      <c r="AJ344" s="99"/>
      <c r="AK344" s="99"/>
      <c r="AW344" s="48"/>
      <c r="AX344" s="48"/>
      <c r="AY344" s="48"/>
      <c r="AZ344" s="193"/>
    </row>
    <row r="345" spans="1:52" x14ac:dyDescent="0.25">
      <c r="A345" s="8" t="s">
        <v>1527</v>
      </c>
      <c r="B345" s="8" t="s">
        <v>1835</v>
      </c>
      <c r="C345" s="8" t="s">
        <v>1549</v>
      </c>
      <c r="D345" s="76">
        <v>11.59655676</v>
      </c>
      <c r="E345" s="76">
        <v>7.9107218530000001</v>
      </c>
      <c r="F345" s="82">
        <f t="shared" si="194"/>
        <v>9.7536393065000002</v>
      </c>
      <c r="G345" s="86">
        <f t="shared" si="195"/>
        <v>2.6062788570737849</v>
      </c>
      <c r="H345" s="53">
        <v>15.237611181702668</v>
      </c>
      <c r="I345" s="61">
        <v>96.050825921219825</v>
      </c>
      <c r="J345" s="53">
        <v>93.001270648030498</v>
      </c>
      <c r="K345" s="54">
        <v>93.79415501905973</v>
      </c>
      <c r="L345" s="53">
        <v>100.74714104193139</v>
      </c>
      <c r="M345" s="90">
        <v>100</v>
      </c>
      <c r="N345" s="96">
        <v>12.2</v>
      </c>
      <c r="O345" s="96"/>
      <c r="P345" s="57">
        <v>-0.40605552367921688</v>
      </c>
      <c r="Q345" s="61">
        <v>36.933398066822612</v>
      </c>
      <c r="R345" s="53">
        <v>94.028335613717587</v>
      </c>
      <c r="S345" s="54">
        <v>117.22646422739106</v>
      </c>
      <c r="T345" s="53">
        <v>122.3109855673743</v>
      </c>
      <c r="U345" s="90">
        <v>100</v>
      </c>
      <c r="V345" s="96">
        <v>4.0999999999999996</v>
      </c>
      <c r="W345" s="96">
        <v>13.8</v>
      </c>
      <c r="X345" s="102">
        <f t="shared" si="196"/>
        <v>7.4157778290117253</v>
      </c>
      <c r="Y345" s="102">
        <f t="shared" si="197"/>
        <v>66.492111994021215</v>
      </c>
      <c r="Z345" s="102">
        <f t="shared" si="198"/>
        <v>93.514803130874043</v>
      </c>
      <c r="AA345" s="102">
        <f t="shared" si="199"/>
        <v>105.5103096232254</v>
      </c>
      <c r="AB345" s="102">
        <f t="shared" si="200"/>
        <v>111.52906330465285</v>
      </c>
      <c r="AC345" s="102"/>
      <c r="AD345" s="90">
        <f>STDEV(H345,P345)</f>
        <v>11.061742809997748</v>
      </c>
      <c r="AE345" s="90">
        <f>STDEV(I345,Q345)</f>
        <v>41.802334122150775</v>
      </c>
      <c r="AF345" s="90">
        <f t="shared" ref="AF345" si="207">STDEV(J345,R345)</f>
        <v>0.72624460195646923</v>
      </c>
      <c r="AG345" s="90">
        <f t="shared" ref="AG345" si="208">STDEV(K345,S345)</f>
        <v>16.569144740070961</v>
      </c>
      <c r="AH345" s="90">
        <f t="shared" ref="AH345" si="209">STDEV(L345,T345)</f>
        <v>15.247940692393096</v>
      </c>
      <c r="AI345" s="90">
        <f>STDEV(M345,U345)</f>
        <v>0</v>
      </c>
      <c r="AJ345" s="99">
        <f>AVERAGE(AD345:AI345)</f>
        <v>14.234567827761508</v>
      </c>
      <c r="AK345" s="99">
        <f>MEDIAN(AD345:AI345)</f>
        <v>13.154841751195422</v>
      </c>
      <c r="AL345" s="109">
        <v>8.15</v>
      </c>
      <c r="AM345" s="109">
        <v>13.8</v>
      </c>
      <c r="AW345" s="48"/>
      <c r="AX345" s="48"/>
      <c r="AY345" s="48"/>
      <c r="AZ345" s="193"/>
    </row>
    <row r="346" spans="1:52" x14ac:dyDescent="0.25">
      <c r="A346" s="8" t="s">
        <v>1527</v>
      </c>
      <c r="B346" s="8" t="s">
        <v>1838</v>
      </c>
      <c r="C346" s="8" t="s">
        <v>1550</v>
      </c>
      <c r="D346" s="76">
        <v>70.219166310000006</v>
      </c>
      <c r="E346" s="76">
        <v>93.201218900000001</v>
      </c>
      <c r="F346" s="82">
        <f t="shared" si="194"/>
        <v>81.710192605000003</v>
      </c>
      <c r="G346" s="86">
        <f t="shared" si="195"/>
        <v>16.250765231974835</v>
      </c>
      <c r="H346" s="76"/>
      <c r="I346" s="76"/>
      <c r="J346" s="76"/>
      <c r="K346" s="76"/>
      <c r="L346" s="76"/>
      <c r="M346" s="90">
        <v>100</v>
      </c>
      <c r="N346" s="96"/>
      <c r="O346" s="96"/>
      <c r="P346" s="90"/>
      <c r="Q346" s="90"/>
      <c r="R346" s="90"/>
      <c r="S346" s="90"/>
      <c r="T346" s="90"/>
      <c r="U346" s="90">
        <v>100</v>
      </c>
      <c r="V346" s="96"/>
      <c r="W346" s="96"/>
      <c r="X346" s="102"/>
      <c r="Y346" s="102"/>
      <c r="Z346" s="102"/>
      <c r="AA346" s="102"/>
      <c r="AB346" s="102"/>
      <c r="AC346" s="102"/>
      <c r="AD346" s="90"/>
      <c r="AE346" s="90"/>
      <c r="AF346" s="90"/>
      <c r="AG346" s="90"/>
      <c r="AH346" s="90"/>
      <c r="AI346" s="90"/>
      <c r="AJ346" s="99"/>
      <c r="AK346" s="99"/>
      <c r="AW346" s="48"/>
      <c r="AX346" s="48"/>
      <c r="AY346" s="48"/>
      <c r="AZ346" s="193"/>
    </row>
    <row r="347" spans="1:52" x14ac:dyDescent="0.25">
      <c r="A347" s="8" t="s">
        <v>1527</v>
      </c>
      <c r="B347" s="8" t="s">
        <v>1841</v>
      </c>
      <c r="C347" s="8" t="s">
        <v>1551</v>
      </c>
      <c r="D347" s="76">
        <v>3.540685399</v>
      </c>
      <c r="E347" s="76">
        <v>1.6144330309999999</v>
      </c>
      <c r="F347" s="82">
        <f t="shared" si="194"/>
        <v>2.577559215</v>
      </c>
      <c r="G347" s="86">
        <f t="shared" si="195"/>
        <v>1.3620661116894446</v>
      </c>
      <c r="H347" s="53">
        <v>100.86912325285897</v>
      </c>
      <c r="I347" s="61">
        <v>93.855146124523515</v>
      </c>
      <c r="J347" s="53">
        <v>110.6886912325286</v>
      </c>
      <c r="K347" s="54">
        <v>107.09021601016519</v>
      </c>
      <c r="L347" s="53">
        <v>90.622617534942833</v>
      </c>
      <c r="M347" s="90">
        <v>100</v>
      </c>
      <c r="N347" s="96">
        <v>65.400000000000006</v>
      </c>
      <c r="O347" s="96">
        <v>95.1</v>
      </c>
      <c r="P347" s="57">
        <v>-3.5309175972105749</v>
      </c>
      <c r="Q347" s="61">
        <v>84.441894337290876</v>
      </c>
      <c r="R347" s="53">
        <v>108.85818952200201</v>
      </c>
      <c r="S347" s="54">
        <v>93.92240808580128</v>
      </c>
      <c r="T347" s="53">
        <v>113.36010945844551</v>
      </c>
      <c r="U347" s="90">
        <v>100</v>
      </c>
      <c r="V347" s="96">
        <v>9.9</v>
      </c>
      <c r="W347" s="96">
        <v>17.2</v>
      </c>
      <c r="X347" s="102">
        <f t="shared" si="196"/>
        <v>48.669102827824197</v>
      </c>
      <c r="Y347" s="102">
        <f t="shared" si="197"/>
        <v>89.148520230907195</v>
      </c>
      <c r="Z347" s="102">
        <f t="shared" si="198"/>
        <v>109.7734403772653</v>
      </c>
      <c r="AA347" s="102">
        <f t="shared" si="199"/>
        <v>100.50631204798324</v>
      </c>
      <c r="AB347" s="102">
        <f t="shared" si="200"/>
        <v>101.99136349669416</v>
      </c>
      <c r="AC347" s="102"/>
      <c r="AD347" s="90">
        <f>STDEV(H347,P347)</f>
        <v>73.821976841236747</v>
      </c>
      <c r="AE347" s="90">
        <f>STDEV(I347,Q347)</f>
        <v>6.6561741717685869</v>
      </c>
      <c r="AF347" s="90">
        <f t="shared" ref="AF347" si="210">STDEV(J347,R347)</f>
        <v>1.2943601724869267</v>
      </c>
      <c r="AG347" s="90">
        <f t="shared" ref="AG347" si="211">STDEV(K347,S347)</f>
        <v>9.3110462766796811</v>
      </c>
      <c r="AH347" s="90">
        <f t="shared" ref="AH347" si="212">STDEV(L347,T347)</f>
        <v>16.077834726283221</v>
      </c>
      <c r="AI347" s="90">
        <f>STDEV(M347,U347)</f>
        <v>0</v>
      </c>
      <c r="AJ347" s="99">
        <f>AVERAGE(AD347:AI347)</f>
        <v>17.860232031409193</v>
      </c>
      <c r="AK347" s="99">
        <f>MEDIAN(AD347:AI347)</f>
        <v>7.983610224224134</v>
      </c>
      <c r="AL347" s="109">
        <v>37.65</v>
      </c>
      <c r="AM347" s="109">
        <v>56.15</v>
      </c>
      <c r="AW347" s="48"/>
      <c r="AX347" s="48"/>
      <c r="AY347" s="48"/>
      <c r="AZ347" s="193"/>
    </row>
    <row r="348" spans="1:52" x14ac:dyDescent="0.25">
      <c r="A348" s="8" t="s">
        <v>1527</v>
      </c>
      <c r="B348" s="8" t="s">
        <v>1844</v>
      </c>
      <c r="C348" s="8" t="s">
        <v>1552</v>
      </c>
      <c r="D348" s="76">
        <v>94.169889699999999</v>
      </c>
      <c r="E348" s="76">
        <v>97.31802313</v>
      </c>
      <c r="F348" s="82">
        <f t="shared" si="194"/>
        <v>95.743956415</v>
      </c>
      <c r="G348" s="86">
        <f t="shared" si="195"/>
        <v>2.2260664964330665</v>
      </c>
      <c r="H348" s="76"/>
      <c r="I348" s="76"/>
      <c r="J348" s="76"/>
      <c r="K348" s="76"/>
      <c r="L348" s="76"/>
      <c r="M348" s="90">
        <v>100</v>
      </c>
      <c r="N348" s="96"/>
      <c r="O348" s="96"/>
      <c r="P348" s="90"/>
      <c r="Q348" s="90"/>
      <c r="R348" s="90"/>
      <c r="S348" s="90"/>
      <c r="T348" s="90"/>
      <c r="U348" s="90">
        <v>100</v>
      </c>
      <c r="V348" s="96"/>
      <c r="W348" s="96"/>
      <c r="X348" s="102"/>
      <c r="Y348" s="102"/>
      <c r="Z348" s="102"/>
      <c r="AA348" s="102"/>
      <c r="AB348" s="102"/>
      <c r="AC348" s="102"/>
      <c r="AD348" s="90"/>
      <c r="AE348" s="90"/>
      <c r="AF348" s="90"/>
      <c r="AG348" s="90"/>
      <c r="AH348" s="90"/>
      <c r="AI348" s="90"/>
      <c r="AJ348" s="99"/>
      <c r="AK348" s="99"/>
      <c r="AW348" s="48"/>
      <c r="AX348" s="48"/>
      <c r="AY348" s="48"/>
      <c r="AZ348" s="193"/>
    </row>
    <row r="349" spans="1:52" x14ac:dyDescent="0.25">
      <c r="A349" s="8" t="s">
        <v>1527</v>
      </c>
      <c r="B349" s="8" t="s">
        <v>1847</v>
      </c>
      <c r="C349" s="8" t="s">
        <v>1553</v>
      </c>
      <c r="D349" s="76">
        <v>66.781263429999996</v>
      </c>
      <c r="E349" s="76">
        <v>54.309527170000003</v>
      </c>
      <c r="F349" s="82">
        <f t="shared" si="194"/>
        <v>60.545395299999996</v>
      </c>
      <c r="G349" s="86">
        <f t="shared" si="195"/>
        <v>8.8188492826161777</v>
      </c>
      <c r="H349" s="76"/>
      <c r="I349" s="76"/>
      <c r="J349" s="76"/>
      <c r="K349" s="76"/>
      <c r="L349" s="76"/>
      <c r="M349" s="90">
        <v>100</v>
      </c>
      <c r="N349" s="96"/>
      <c r="O349" s="96"/>
      <c r="P349" s="90"/>
      <c r="Q349" s="90"/>
      <c r="R349" s="90"/>
      <c r="S349" s="90"/>
      <c r="T349" s="90"/>
      <c r="U349" s="90">
        <v>100</v>
      </c>
      <c r="V349" s="96"/>
      <c r="W349" s="96"/>
      <c r="X349" s="102"/>
      <c r="Y349" s="102"/>
      <c r="Z349" s="102"/>
      <c r="AA349" s="102"/>
      <c r="AB349" s="102"/>
      <c r="AC349" s="102"/>
      <c r="AD349" s="90"/>
      <c r="AE349" s="90"/>
      <c r="AF349" s="90"/>
      <c r="AG349" s="90"/>
      <c r="AH349" s="90"/>
      <c r="AI349" s="90"/>
      <c r="AJ349" s="99"/>
      <c r="AK349" s="99"/>
      <c r="AW349" s="48"/>
      <c r="AX349" s="48"/>
      <c r="AY349" s="48"/>
      <c r="AZ349" s="193"/>
    </row>
    <row r="350" spans="1:52" x14ac:dyDescent="0.25">
      <c r="A350" s="8" t="s">
        <v>1527</v>
      </c>
      <c r="B350" s="8" t="s">
        <v>1849</v>
      </c>
      <c r="C350" s="8" t="s">
        <v>1554</v>
      </c>
      <c r="D350" s="76">
        <v>82.939406959999999</v>
      </c>
      <c r="E350" s="76">
        <v>84.580146510000006</v>
      </c>
      <c r="F350" s="82">
        <f t="shared" si="194"/>
        <v>83.759776735000003</v>
      </c>
      <c r="G350" s="86">
        <f t="shared" si="195"/>
        <v>1.160178061965969</v>
      </c>
      <c r="H350" s="76"/>
      <c r="I350" s="76"/>
      <c r="J350" s="76"/>
      <c r="K350" s="76"/>
      <c r="L350" s="76"/>
      <c r="M350" s="90">
        <v>100</v>
      </c>
      <c r="N350" s="96"/>
      <c r="O350" s="96"/>
      <c r="P350" s="90"/>
      <c r="Q350" s="90"/>
      <c r="R350" s="90"/>
      <c r="S350" s="90"/>
      <c r="T350" s="90"/>
      <c r="U350" s="90">
        <v>100</v>
      </c>
      <c r="V350" s="96"/>
      <c r="W350" s="96"/>
      <c r="X350" s="102"/>
      <c r="Y350" s="102"/>
      <c r="Z350" s="102"/>
      <c r="AA350" s="102"/>
      <c r="AB350" s="102"/>
      <c r="AC350" s="102"/>
      <c r="AD350" s="90"/>
      <c r="AE350" s="90"/>
      <c r="AF350" s="90"/>
      <c r="AG350" s="90"/>
      <c r="AH350" s="90"/>
      <c r="AI350" s="90"/>
      <c r="AJ350" s="99"/>
      <c r="AK350" s="99"/>
      <c r="AW350" s="48"/>
      <c r="AX350" s="48"/>
      <c r="AY350" s="48"/>
      <c r="AZ350" s="193"/>
    </row>
    <row r="351" spans="1:52" x14ac:dyDescent="0.25">
      <c r="A351" s="8" t="s">
        <v>1527</v>
      </c>
      <c r="B351" s="8" t="s">
        <v>1852</v>
      </c>
      <c r="C351" s="8" t="s">
        <v>1555</v>
      </c>
      <c r="D351" s="76">
        <v>102.30625980000001</v>
      </c>
      <c r="E351" s="76">
        <v>81.48043509</v>
      </c>
      <c r="F351" s="82">
        <f t="shared" si="194"/>
        <v>91.893347445000003</v>
      </c>
      <c r="G351" s="86">
        <f t="shared" si="195"/>
        <v>14.726081876243352</v>
      </c>
      <c r="H351" s="76"/>
      <c r="I351" s="76"/>
      <c r="J351" s="76"/>
      <c r="K351" s="76"/>
      <c r="L351" s="76"/>
      <c r="M351" s="90">
        <v>100</v>
      </c>
      <c r="N351" s="96"/>
      <c r="O351" s="96"/>
      <c r="P351" s="90"/>
      <c r="Q351" s="90"/>
      <c r="R351" s="90"/>
      <c r="S351" s="90"/>
      <c r="T351" s="90"/>
      <c r="U351" s="90">
        <v>100</v>
      </c>
      <c r="V351" s="96"/>
      <c r="W351" s="96"/>
      <c r="X351" s="102"/>
      <c r="Y351" s="102"/>
      <c r="Z351" s="102"/>
      <c r="AA351" s="102"/>
      <c r="AB351" s="102"/>
      <c r="AC351" s="102"/>
      <c r="AD351" s="90"/>
      <c r="AE351" s="90"/>
      <c r="AF351" s="90"/>
      <c r="AG351" s="90"/>
      <c r="AH351" s="90"/>
      <c r="AI351" s="90"/>
      <c r="AJ351" s="99"/>
      <c r="AK351" s="99"/>
      <c r="AW351" s="48"/>
      <c r="AX351" s="48"/>
      <c r="AY351" s="48"/>
      <c r="AZ351" s="193"/>
    </row>
    <row r="352" spans="1:52" x14ac:dyDescent="0.25">
      <c r="A352" s="8" t="s">
        <v>1527</v>
      </c>
      <c r="B352" s="8" t="s">
        <v>1855</v>
      </c>
      <c r="C352" s="8" t="s">
        <v>1556</v>
      </c>
      <c r="D352" s="76">
        <v>108.7236786</v>
      </c>
      <c r="E352" s="76">
        <v>93.152785910000006</v>
      </c>
      <c r="F352" s="82">
        <f t="shared" si="194"/>
        <v>100.938232255</v>
      </c>
      <c r="G352" s="86">
        <f t="shared" si="195"/>
        <v>11.010283810227039</v>
      </c>
      <c r="H352" s="76"/>
      <c r="I352" s="76"/>
      <c r="J352" s="76"/>
      <c r="K352" s="76"/>
      <c r="L352" s="76"/>
      <c r="M352" s="90">
        <v>100</v>
      </c>
      <c r="N352" s="96"/>
      <c r="O352" s="96"/>
      <c r="P352" s="90"/>
      <c r="Q352" s="90"/>
      <c r="R352" s="90"/>
      <c r="S352" s="90"/>
      <c r="T352" s="90"/>
      <c r="U352" s="90">
        <v>100</v>
      </c>
      <c r="V352" s="96"/>
      <c r="W352" s="96"/>
      <c r="X352" s="102"/>
      <c r="Y352" s="102"/>
      <c r="Z352" s="102"/>
      <c r="AA352" s="102"/>
      <c r="AB352" s="102"/>
      <c r="AC352" s="102"/>
      <c r="AD352" s="90"/>
      <c r="AE352" s="90"/>
      <c r="AF352" s="90"/>
      <c r="AG352" s="90"/>
      <c r="AH352" s="90"/>
      <c r="AI352" s="90"/>
      <c r="AJ352" s="99"/>
      <c r="AK352" s="99"/>
      <c r="AW352" s="48"/>
      <c r="AX352" s="48"/>
      <c r="AY352" s="48"/>
      <c r="AZ352" s="193"/>
    </row>
    <row r="353" spans="1:52" x14ac:dyDescent="0.25">
      <c r="A353" s="8" t="s">
        <v>1527</v>
      </c>
      <c r="B353" s="8" t="s">
        <v>1858</v>
      </c>
      <c r="C353" s="8" t="s">
        <v>1557</v>
      </c>
      <c r="D353" s="76">
        <v>46.096547770000001</v>
      </c>
      <c r="E353" s="76">
        <v>48.594434239999998</v>
      </c>
      <c r="F353" s="82">
        <f t="shared" si="194"/>
        <v>47.345491005</v>
      </c>
      <c r="G353" s="86">
        <f t="shared" si="195"/>
        <v>1.7662724615711258</v>
      </c>
      <c r="H353" s="76"/>
      <c r="I353" s="76"/>
      <c r="J353" s="76"/>
      <c r="K353" s="76"/>
      <c r="L353" s="76"/>
      <c r="M353" s="90">
        <v>100</v>
      </c>
      <c r="N353" s="96"/>
      <c r="O353" s="96"/>
      <c r="P353" s="90"/>
      <c r="Q353" s="90"/>
      <c r="R353" s="90"/>
      <c r="S353" s="90"/>
      <c r="T353" s="90"/>
      <c r="U353" s="90">
        <v>100</v>
      </c>
      <c r="V353" s="96"/>
      <c r="W353" s="96"/>
      <c r="X353" s="102"/>
      <c r="Y353" s="102"/>
      <c r="Z353" s="102"/>
      <c r="AA353" s="102"/>
      <c r="AB353" s="102"/>
      <c r="AC353" s="102"/>
      <c r="AD353" s="90"/>
      <c r="AE353" s="90"/>
      <c r="AF353" s="90"/>
      <c r="AG353" s="90"/>
      <c r="AH353" s="90"/>
      <c r="AI353" s="90"/>
      <c r="AJ353" s="99"/>
      <c r="AK353" s="99"/>
      <c r="AW353" s="48"/>
      <c r="AX353" s="48"/>
      <c r="AY353" s="48"/>
      <c r="AZ353" s="193"/>
    </row>
    <row r="354" spans="1:52" x14ac:dyDescent="0.25">
      <c r="A354" s="8" t="s">
        <v>1527</v>
      </c>
      <c r="B354" s="8" t="s">
        <v>1861</v>
      </c>
      <c r="C354" s="8" t="s">
        <v>1558</v>
      </c>
      <c r="D354" s="76">
        <v>46.841426730000002</v>
      </c>
      <c r="E354" s="76">
        <v>100.65989949999999</v>
      </c>
      <c r="F354" s="82">
        <f t="shared" si="194"/>
        <v>73.750663114999995</v>
      </c>
      <c r="G354" s="86">
        <f t="shared" si="195"/>
        <v>38.055407048770569</v>
      </c>
      <c r="H354" s="76"/>
      <c r="I354" s="76"/>
      <c r="J354" s="76"/>
      <c r="K354" s="76"/>
      <c r="L354" s="76"/>
      <c r="M354" s="90">
        <v>100</v>
      </c>
      <c r="N354" s="96"/>
      <c r="O354" s="96"/>
      <c r="P354" s="90"/>
      <c r="Q354" s="90"/>
      <c r="R354" s="90"/>
      <c r="S354" s="90"/>
      <c r="T354" s="90"/>
      <c r="U354" s="90">
        <v>100</v>
      </c>
      <c r="V354" s="96"/>
      <c r="W354" s="96"/>
      <c r="X354" s="102"/>
      <c r="Y354" s="102"/>
      <c r="Z354" s="102"/>
      <c r="AA354" s="102"/>
      <c r="AB354" s="102"/>
      <c r="AC354" s="102"/>
      <c r="AD354" s="90"/>
      <c r="AE354" s="90"/>
      <c r="AF354" s="90"/>
      <c r="AG354" s="90"/>
      <c r="AH354" s="90"/>
      <c r="AI354" s="90"/>
      <c r="AJ354" s="99"/>
      <c r="AK354" s="99"/>
      <c r="AW354" s="48"/>
      <c r="AX354" s="48"/>
      <c r="AY354" s="48"/>
      <c r="AZ354" s="193"/>
    </row>
    <row r="355" spans="1:52" x14ac:dyDescent="0.25">
      <c r="A355" s="8" t="s">
        <v>1527</v>
      </c>
      <c r="B355" s="8" t="s">
        <v>1864</v>
      </c>
      <c r="C355" s="8" t="s">
        <v>1559</v>
      </c>
      <c r="D355" s="76">
        <v>83.569689159999996</v>
      </c>
      <c r="E355" s="76">
        <v>96.01033237</v>
      </c>
      <c r="F355" s="82">
        <f t="shared" si="194"/>
        <v>89.790010765000005</v>
      </c>
      <c r="G355" s="86">
        <f t="shared" si="195"/>
        <v>8.7968631761133818</v>
      </c>
      <c r="H355" s="76"/>
      <c r="I355" s="76"/>
      <c r="J355" s="76"/>
      <c r="K355" s="76"/>
      <c r="L355" s="76"/>
      <c r="M355" s="90">
        <v>100</v>
      </c>
      <c r="N355" s="96"/>
      <c r="O355" s="96"/>
      <c r="P355" s="90"/>
      <c r="Q355" s="90"/>
      <c r="R355" s="90"/>
      <c r="S355" s="90"/>
      <c r="T355" s="90"/>
      <c r="U355" s="90">
        <v>100</v>
      </c>
      <c r="V355" s="96"/>
      <c r="W355" s="96"/>
      <c r="X355" s="102"/>
      <c r="Y355" s="102"/>
      <c r="Z355" s="102"/>
      <c r="AA355" s="102"/>
      <c r="AB355" s="102"/>
      <c r="AC355" s="102"/>
      <c r="AD355" s="90"/>
      <c r="AE355" s="90"/>
      <c r="AF355" s="90"/>
      <c r="AG355" s="90"/>
      <c r="AH355" s="90"/>
      <c r="AI355" s="90"/>
      <c r="AJ355" s="99"/>
      <c r="AK355" s="99"/>
      <c r="AW355" s="48"/>
      <c r="AX355" s="48"/>
      <c r="AY355" s="48"/>
      <c r="AZ355" s="193"/>
    </row>
    <row r="356" spans="1:52" x14ac:dyDescent="0.25">
      <c r="A356" s="8" t="s">
        <v>1527</v>
      </c>
      <c r="B356" s="8" t="s">
        <v>1867</v>
      </c>
      <c r="C356" s="8" t="s">
        <v>1560</v>
      </c>
      <c r="D356" s="76">
        <v>5.0136083659999997</v>
      </c>
      <c r="E356" s="76">
        <v>8.1044538169999996</v>
      </c>
      <c r="F356" s="82">
        <f t="shared" si="194"/>
        <v>6.5590310914999996</v>
      </c>
      <c r="G356" s="86">
        <f t="shared" si="195"/>
        <v>2.1855577780016935</v>
      </c>
      <c r="H356" s="65">
        <v>22.678526048284628</v>
      </c>
      <c r="I356" s="61">
        <v>89.036848792884385</v>
      </c>
      <c r="J356" s="53">
        <v>98.002541296060997</v>
      </c>
      <c r="K356" s="54">
        <v>84.828462515883103</v>
      </c>
      <c r="L356" s="53">
        <v>90.37865311308768</v>
      </c>
      <c r="M356" s="90">
        <v>100</v>
      </c>
      <c r="N356" s="96">
        <v>12.5</v>
      </c>
      <c r="O356" s="96">
        <v>65</v>
      </c>
      <c r="P356" s="57">
        <v>-3.9016639449176855</v>
      </c>
      <c r="Q356" s="61">
        <v>57.218519662797362</v>
      </c>
      <c r="R356" s="53">
        <v>98.636183078077394</v>
      </c>
      <c r="S356" s="54">
        <v>109.44079092554175</v>
      </c>
      <c r="T356" s="53">
        <v>118.49759456238687</v>
      </c>
      <c r="U356" s="90">
        <v>100</v>
      </c>
      <c r="V356" s="96">
        <v>7.6</v>
      </c>
      <c r="W356" s="96">
        <v>14.7</v>
      </c>
      <c r="X356" s="102">
        <f t="shared" si="196"/>
        <v>9.3884310516834706</v>
      </c>
      <c r="Y356" s="102">
        <f t="shared" si="197"/>
        <v>73.127684227840874</v>
      </c>
      <c r="Z356" s="102">
        <f t="shared" si="198"/>
        <v>98.319362187069203</v>
      </c>
      <c r="AA356" s="102">
        <f t="shared" si="199"/>
        <v>97.134626720712419</v>
      </c>
      <c r="AB356" s="102">
        <f t="shared" si="200"/>
        <v>104.43812383773727</v>
      </c>
      <c r="AC356" s="102"/>
      <c r="AD356" s="90">
        <f>STDEV(H356,P356)</f>
        <v>18.795032589420167</v>
      </c>
      <c r="AE356" s="90">
        <f>STDEV(I356,Q356)</f>
        <v>22.498956293910009</v>
      </c>
      <c r="AF356" s="90">
        <f t="shared" ref="AF356" si="213">STDEV(J356,R356)</f>
        <v>0.44805240090692267</v>
      </c>
      <c r="AG356" s="90">
        <f t="shared" ref="AG356" si="214">STDEV(K356,S356)</f>
        <v>17.403544319259996</v>
      </c>
      <c r="AH356" s="90">
        <f t="shared" ref="AH356" si="215">STDEV(L356,T356)</f>
        <v>19.883094178587015</v>
      </c>
      <c r="AI356" s="90">
        <f>STDEV(M356,U356)</f>
        <v>0</v>
      </c>
      <c r="AJ356" s="99">
        <f>AVERAGE(AD356:AI356)</f>
        <v>13.171446630347353</v>
      </c>
      <c r="AK356" s="99">
        <f>MEDIAN(AD356:AI356)</f>
        <v>18.099288454340083</v>
      </c>
      <c r="AL356" s="109">
        <v>10.050000000000001</v>
      </c>
      <c r="AM356" s="109">
        <v>39.85</v>
      </c>
      <c r="AW356" s="48"/>
      <c r="AX356" s="48"/>
      <c r="AY356" s="48"/>
      <c r="AZ356" s="193"/>
    </row>
    <row r="357" spans="1:52" x14ac:dyDescent="0.25">
      <c r="A357" s="8" t="s">
        <v>1527</v>
      </c>
      <c r="B357" s="8" t="s">
        <v>1870</v>
      </c>
      <c r="C357" s="8" t="s">
        <v>1561</v>
      </c>
      <c r="D357" s="76">
        <v>84.887551930000001</v>
      </c>
      <c r="E357" s="76">
        <v>82.78812585</v>
      </c>
      <c r="F357" s="82">
        <f t="shared" si="194"/>
        <v>83.83783889</v>
      </c>
      <c r="G357" s="86">
        <f t="shared" si="195"/>
        <v>1.4845184177678916</v>
      </c>
      <c r="H357" s="76"/>
      <c r="I357" s="76"/>
      <c r="J357" s="76"/>
      <c r="K357" s="76"/>
      <c r="L357" s="76"/>
      <c r="M357" s="90">
        <v>100</v>
      </c>
      <c r="N357" s="96"/>
      <c r="O357" s="96"/>
      <c r="P357" s="90"/>
      <c r="Q357" s="90"/>
      <c r="R357" s="90"/>
      <c r="S357" s="90"/>
      <c r="T357" s="90"/>
      <c r="U357" s="90">
        <v>100</v>
      </c>
      <c r="V357" s="96"/>
      <c r="W357" s="96"/>
      <c r="X357" s="102"/>
      <c r="Y357" s="102"/>
      <c r="Z357" s="102"/>
      <c r="AA357" s="102"/>
      <c r="AB357" s="102"/>
      <c r="AC357" s="102"/>
      <c r="AD357" s="90"/>
      <c r="AE357" s="90"/>
      <c r="AF357" s="90"/>
      <c r="AG357" s="90"/>
      <c r="AH357" s="90"/>
      <c r="AI357" s="90"/>
      <c r="AJ357" s="99"/>
      <c r="AK357" s="99"/>
      <c r="AW357" s="48"/>
      <c r="AX357" s="48"/>
      <c r="AY357" s="48"/>
      <c r="AZ357" s="193"/>
    </row>
    <row r="358" spans="1:52" x14ac:dyDescent="0.25">
      <c r="A358" s="8" t="s">
        <v>1527</v>
      </c>
      <c r="B358" s="8" t="s">
        <v>1873</v>
      </c>
      <c r="C358" s="8" t="s">
        <v>1562</v>
      </c>
      <c r="D358" s="76">
        <v>96.003437899999994</v>
      </c>
      <c r="E358" s="76">
        <v>81.092971160000005</v>
      </c>
      <c r="F358" s="82">
        <f t="shared" si="194"/>
        <v>88.548204529999992</v>
      </c>
      <c r="G358" s="86">
        <f t="shared" si="195"/>
        <v>10.543292142510467</v>
      </c>
      <c r="H358" s="76"/>
      <c r="I358" s="76"/>
      <c r="J358" s="76"/>
      <c r="K358" s="76"/>
      <c r="L358" s="76"/>
      <c r="M358" s="90">
        <v>100</v>
      </c>
      <c r="N358" s="96"/>
      <c r="O358" s="96"/>
      <c r="P358" s="90"/>
      <c r="Q358" s="90"/>
      <c r="R358" s="90"/>
      <c r="S358" s="90"/>
      <c r="T358" s="90"/>
      <c r="U358" s="90">
        <v>100</v>
      </c>
      <c r="V358" s="96"/>
      <c r="W358" s="96"/>
      <c r="X358" s="102"/>
      <c r="Y358" s="102"/>
      <c r="Z358" s="102"/>
      <c r="AA358" s="102"/>
      <c r="AB358" s="102"/>
      <c r="AC358" s="102"/>
      <c r="AD358" s="90"/>
      <c r="AE358" s="90"/>
      <c r="AF358" s="90"/>
      <c r="AG358" s="90"/>
      <c r="AH358" s="90"/>
      <c r="AI358" s="90"/>
      <c r="AJ358" s="99"/>
      <c r="AK358" s="99"/>
      <c r="AW358" s="48"/>
      <c r="AX358" s="48"/>
      <c r="AY358" s="48"/>
      <c r="AZ358" s="193"/>
    </row>
    <row r="359" spans="1:52" x14ac:dyDescent="0.25">
      <c r="A359" s="8" t="s">
        <v>1527</v>
      </c>
      <c r="B359" s="8" t="s">
        <v>1876</v>
      </c>
      <c r="C359" s="8" t="s">
        <v>1563</v>
      </c>
      <c r="D359" s="76">
        <v>2.696118239</v>
      </c>
      <c r="E359" s="76">
        <v>4.5688454790000002</v>
      </c>
      <c r="F359" s="82">
        <f t="shared" si="194"/>
        <v>3.6324818590000003</v>
      </c>
      <c r="G359" s="86">
        <f t="shared" si="195"/>
        <v>1.3242181307167649</v>
      </c>
      <c r="H359" s="53">
        <v>82.693773824650577</v>
      </c>
      <c r="I359" s="61">
        <v>101.72299872935197</v>
      </c>
      <c r="J359" s="53">
        <v>120.99618805590853</v>
      </c>
      <c r="K359" s="54">
        <v>98.49047013977129</v>
      </c>
      <c r="L359" s="53">
        <v>101.41804320203305</v>
      </c>
      <c r="M359" s="90">
        <v>100</v>
      </c>
      <c r="N359" s="96">
        <v>55.7</v>
      </c>
      <c r="O359" s="96">
        <v>93.2</v>
      </c>
      <c r="P359" s="53">
        <v>82.535198834797157</v>
      </c>
      <c r="Q359" s="63">
        <v>80.893322152094257</v>
      </c>
      <c r="R359" s="53">
        <v>89.738270733106745</v>
      </c>
      <c r="S359" s="54">
        <v>107.90484177075514</v>
      </c>
      <c r="T359" s="53">
        <v>112.56565299907311</v>
      </c>
      <c r="U359" s="90">
        <v>100</v>
      </c>
      <c r="V359" s="96">
        <v>57.6</v>
      </c>
      <c r="W359" s="96">
        <v>94.8</v>
      </c>
      <c r="X359" s="102">
        <f t="shared" si="196"/>
        <v>82.61448632972386</v>
      </c>
      <c r="Y359" s="102">
        <f t="shared" si="197"/>
        <v>91.308160440723114</v>
      </c>
      <c r="Z359" s="102">
        <f t="shared" si="198"/>
        <v>105.36722939450763</v>
      </c>
      <c r="AA359" s="102">
        <f t="shared" si="199"/>
        <v>103.19765595526322</v>
      </c>
      <c r="AB359" s="102">
        <f t="shared" si="200"/>
        <v>106.99184810055309</v>
      </c>
      <c r="AC359" s="102"/>
      <c r="AD359" s="90">
        <f>STDEV(H359,P359)</f>
        <v>0.11212945065194149</v>
      </c>
      <c r="AE359" s="90">
        <f>STDEV(I359,Q359)</f>
        <v>14.728805557701479</v>
      </c>
      <c r="AF359" s="90">
        <f t="shared" ref="AF359" si="216">STDEV(J359,R359)</f>
        <v>22.102685304721721</v>
      </c>
      <c r="AG359" s="90">
        <f t="shared" ref="AG359" si="217">STDEV(K359,S359)</f>
        <v>6.6569660208789383</v>
      </c>
      <c r="AH359" s="90">
        <f t="shared" ref="AH359" si="218">STDEV(L359,T359)</f>
        <v>7.8825504815086207</v>
      </c>
      <c r="AI359" s="90">
        <f>STDEV(M359,U359)</f>
        <v>0</v>
      </c>
      <c r="AJ359" s="99">
        <f>AVERAGE(AD359:AI359)</f>
        <v>8.5805228025771179</v>
      </c>
      <c r="AK359" s="99">
        <f>MEDIAN(AD359:AI359)</f>
        <v>7.2697582511937799</v>
      </c>
      <c r="AL359" s="109">
        <v>56.65</v>
      </c>
      <c r="AM359" s="109">
        <v>94</v>
      </c>
      <c r="AW359" s="48"/>
      <c r="AX359" s="48"/>
      <c r="AY359" s="48"/>
      <c r="AZ359" s="193"/>
    </row>
    <row r="360" spans="1:52" x14ac:dyDescent="0.25">
      <c r="A360" s="8" t="s">
        <v>1527</v>
      </c>
      <c r="B360" s="8" t="s">
        <v>1879</v>
      </c>
      <c r="C360" s="8" t="s">
        <v>1564</v>
      </c>
      <c r="D360" s="76">
        <v>64.775820080000003</v>
      </c>
      <c r="E360" s="76">
        <v>77.218331890000002</v>
      </c>
      <c r="F360" s="82">
        <f t="shared" si="194"/>
        <v>70.997075985000009</v>
      </c>
      <c r="G360" s="86">
        <f t="shared" si="195"/>
        <v>8.7981844758447032</v>
      </c>
      <c r="H360" s="76"/>
      <c r="I360" s="76"/>
      <c r="J360" s="76"/>
      <c r="K360" s="76"/>
      <c r="L360" s="76"/>
      <c r="M360" s="90">
        <v>100</v>
      </c>
      <c r="N360" s="96"/>
      <c r="O360" s="96"/>
      <c r="P360" s="90"/>
      <c r="Q360" s="90"/>
      <c r="R360" s="90"/>
      <c r="S360" s="90"/>
      <c r="T360" s="90"/>
      <c r="U360" s="90">
        <v>100</v>
      </c>
      <c r="V360" s="96"/>
      <c r="W360" s="96"/>
      <c r="X360" s="102"/>
      <c r="Y360" s="102"/>
      <c r="Z360" s="102"/>
      <c r="AA360" s="102"/>
      <c r="AB360" s="102"/>
      <c r="AC360" s="102"/>
      <c r="AD360" s="90"/>
      <c r="AE360" s="90"/>
      <c r="AF360" s="90"/>
      <c r="AG360" s="90"/>
      <c r="AH360" s="90"/>
      <c r="AI360" s="90"/>
      <c r="AJ360" s="99"/>
      <c r="AK360" s="99"/>
      <c r="AW360" s="48"/>
      <c r="AX360" s="48"/>
      <c r="AY360" s="48"/>
      <c r="AZ360" s="193"/>
    </row>
    <row r="361" spans="1:52" x14ac:dyDescent="0.25">
      <c r="A361" s="8" t="s">
        <v>1527</v>
      </c>
      <c r="B361" s="8" t="s">
        <v>1882</v>
      </c>
      <c r="C361" s="8" t="s">
        <v>1565</v>
      </c>
      <c r="D361" s="76">
        <v>116.5162584</v>
      </c>
      <c r="E361" s="76">
        <v>91.699796180000007</v>
      </c>
      <c r="F361" s="82">
        <f t="shared" si="194"/>
        <v>104.10802729</v>
      </c>
      <c r="G361" s="86">
        <f t="shared" si="195"/>
        <v>17.547888720821831</v>
      </c>
      <c r="H361" s="76"/>
      <c r="I361" s="76"/>
      <c r="J361" s="76"/>
      <c r="K361" s="76"/>
      <c r="L361" s="76"/>
      <c r="M361" s="90">
        <v>100</v>
      </c>
      <c r="N361" s="96"/>
      <c r="O361" s="96"/>
      <c r="P361" s="90"/>
      <c r="Q361" s="90"/>
      <c r="R361" s="90"/>
      <c r="S361" s="90"/>
      <c r="T361" s="90"/>
      <c r="U361" s="90">
        <v>100</v>
      </c>
      <c r="V361" s="96"/>
      <c r="W361" s="96"/>
      <c r="X361" s="102"/>
      <c r="Y361" s="102"/>
      <c r="Z361" s="102"/>
      <c r="AA361" s="102"/>
      <c r="AB361" s="102"/>
      <c r="AC361" s="102"/>
      <c r="AD361" s="90"/>
      <c r="AE361" s="90"/>
      <c r="AF361" s="90"/>
      <c r="AG361" s="90"/>
      <c r="AH361" s="90"/>
      <c r="AI361" s="90"/>
      <c r="AJ361" s="99"/>
      <c r="AK361" s="99"/>
      <c r="AW361" s="48"/>
      <c r="AX361" s="48"/>
      <c r="AY361" s="48"/>
      <c r="AZ361" s="193"/>
    </row>
    <row r="362" spans="1:52" x14ac:dyDescent="0.25">
      <c r="A362" s="8" t="s">
        <v>1527</v>
      </c>
      <c r="B362" s="8" t="s">
        <v>1885</v>
      </c>
      <c r="C362" s="8" t="s">
        <v>1566</v>
      </c>
      <c r="D362" s="76">
        <v>117.203839</v>
      </c>
      <c r="E362" s="76">
        <v>68.209795569999997</v>
      </c>
      <c r="F362" s="82">
        <f t="shared" si="194"/>
        <v>92.706817285</v>
      </c>
      <c r="G362" s="86">
        <f t="shared" si="195"/>
        <v>34.644020347101225</v>
      </c>
      <c r="H362" s="76"/>
      <c r="I362" s="76"/>
      <c r="J362" s="76"/>
      <c r="K362" s="76"/>
      <c r="L362" s="76"/>
      <c r="M362" s="90">
        <v>100</v>
      </c>
      <c r="N362" s="96"/>
      <c r="O362" s="96"/>
      <c r="P362" s="90"/>
      <c r="Q362" s="90"/>
      <c r="R362" s="90"/>
      <c r="S362" s="90"/>
      <c r="T362" s="90"/>
      <c r="U362" s="90">
        <v>100</v>
      </c>
      <c r="V362" s="96"/>
      <c r="W362" s="96"/>
      <c r="X362" s="102"/>
      <c r="Y362" s="102"/>
      <c r="Z362" s="102"/>
      <c r="AA362" s="102"/>
      <c r="AB362" s="102"/>
      <c r="AC362" s="102"/>
      <c r="AD362" s="90"/>
      <c r="AE362" s="90"/>
      <c r="AF362" s="90"/>
      <c r="AG362" s="90"/>
      <c r="AH362" s="90"/>
      <c r="AI362" s="90"/>
      <c r="AJ362" s="99"/>
      <c r="AK362" s="99"/>
      <c r="AW362" s="48"/>
      <c r="AX362" s="48"/>
      <c r="AY362" s="48"/>
      <c r="AZ362" s="193"/>
    </row>
    <row r="363" spans="1:52" x14ac:dyDescent="0.25">
      <c r="A363" s="8" t="s">
        <v>1527</v>
      </c>
      <c r="B363" s="8" t="s">
        <v>1888</v>
      </c>
      <c r="C363" s="8" t="s">
        <v>1567</v>
      </c>
      <c r="D363" s="76">
        <v>1.976794156</v>
      </c>
      <c r="E363" s="76">
        <v>0.16144330300000001</v>
      </c>
      <c r="F363" s="82">
        <f t="shared" si="194"/>
        <v>1.0691187295</v>
      </c>
      <c r="G363" s="86">
        <f t="shared" si="195"/>
        <v>1.2836468983890834</v>
      </c>
      <c r="H363" s="53">
        <v>101.78398983481578</v>
      </c>
      <c r="I363" s="61">
        <v>102.02795425667091</v>
      </c>
      <c r="J363" s="53">
        <v>87.939008894536215</v>
      </c>
      <c r="K363" s="54">
        <v>86.963151207115629</v>
      </c>
      <c r="L363" s="53">
        <v>101.60101651842442</v>
      </c>
      <c r="M363" s="90">
        <v>100</v>
      </c>
      <c r="N363" s="96">
        <v>64.900000000000006</v>
      </c>
      <c r="O363" s="96">
        <v>94</v>
      </c>
      <c r="P363" s="57">
        <v>-2.3657147901310847</v>
      </c>
      <c r="Q363" s="61">
        <v>81.793706139382948</v>
      </c>
      <c r="R363" s="53">
        <v>90.797546012269919</v>
      </c>
      <c r="S363" s="54">
        <v>95.776139824336838</v>
      </c>
      <c r="T363" s="53">
        <v>105.99814626826145</v>
      </c>
      <c r="U363" s="90">
        <v>100</v>
      </c>
      <c r="V363" s="96">
        <v>10.199999999999999</v>
      </c>
      <c r="W363" s="96">
        <v>17.5</v>
      </c>
      <c r="X363" s="102">
        <f t="shared" si="196"/>
        <v>49.709137522342353</v>
      </c>
      <c r="Y363" s="102">
        <f t="shared" si="197"/>
        <v>91.910830198026929</v>
      </c>
      <c r="Z363" s="102">
        <f t="shared" si="198"/>
        <v>89.368277453403067</v>
      </c>
      <c r="AA363" s="102">
        <f t="shared" si="199"/>
        <v>91.369645515726233</v>
      </c>
      <c r="AB363" s="102">
        <f t="shared" si="200"/>
        <v>103.79958139334293</v>
      </c>
      <c r="AC363" s="102"/>
      <c r="AD363" s="90">
        <f t="shared" ref="AD363:AD365" si="219">STDEV(H363,P363)</f>
        <v>73.644962398875847</v>
      </c>
      <c r="AE363" s="90">
        <f t="shared" ref="AE363:AE365" si="220">STDEV(I363,Q363)</f>
        <v>14.307774055945458</v>
      </c>
      <c r="AF363" s="90">
        <f t="shared" ref="AF363:AF365" si="221">STDEV(J363,R363)</f>
        <v>2.0212909802229504</v>
      </c>
      <c r="AG363" s="90">
        <f t="shared" ref="AG363:AG365" si="222">STDEV(K363,S363)</f>
        <v>6.2317240137569714</v>
      </c>
      <c r="AH363" s="90">
        <f t="shared" ref="AH363:AH365" si="223">STDEV(L363,T363)</f>
        <v>3.1092402638668748</v>
      </c>
      <c r="AI363" s="90">
        <f t="shared" ref="AI363:AI365" si="224">STDEV(M363,U363)</f>
        <v>0</v>
      </c>
      <c r="AJ363" s="99">
        <f t="shared" ref="AJ363:AJ365" si="225">AVERAGE(AD363:AI363)</f>
        <v>16.552498618778021</v>
      </c>
      <c r="AK363" s="99">
        <f t="shared" ref="AK363:AK365" si="226">MEDIAN(AD363:AI363)</f>
        <v>4.6704821388119235</v>
      </c>
      <c r="AL363" s="109">
        <v>37.549999999999997</v>
      </c>
      <c r="AM363" s="109">
        <v>55.75</v>
      </c>
      <c r="AW363" s="48"/>
      <c r="AX363" s="48"/>
      <c r="AY363" s="48"/>
      <c r="AZ363" s="193"/>
    </row>
    <row r="364" spans="1:52" x14ac:dyDescent="0.25">
      <c r="A364" s="8" t="s">
        <v>1527</v>
      </c>
      <c r="B364" s="8" t="s">
        <v>1891</v>
      </c>
      <c r="C364" s="8" t="s">
        <v>1568</v>
      </c>
      <c r="D364" s="76">
        <v>5.8730840850000003</v>
      </c>
      <c r="E364" s="76">
        <v>5.7796702519999998</v>
      </c>
      <c r="F364" s="82">
        <f t="shared" si="194"/>
        <v>5.8263771685000005</v>
      </c>
      <c r="G364" s="86">
        <f t="shared" si="195"/>
        <v>6.6053554770928044E-2</v>
      </c>
      <c r="H364" s="53">
        <v>60.858958068614996</v>
      </c>
      <c r="I364" s="61">
        <v>91.598475222363419</v>
      </c>
      <c r="J364" s="53">
        <v>115.32401524777637</v>
      </c>
      <c r="K364" s="54">
        <v>109.52986022871667</v>
      </c>
      <c r="L364" s="53">
        <v>92.757306226175345</v>
      </c>
      <c r="M364" s="90">
        <v>100</v>
      </c>
      <c r="N364" s="96">
        <v>38.299999999999997</v>
      </c>
      <c r="O364" s="96">
        <v>94.3</v>
      </c>
      <c r="P364" s="53">
        <v>60.714128084035814</v>
      </c>
      <c r="Q364" s="61">
        <v>98.530255550161101</v>
      </c>
      <c r="R364" s="53">
        <v>102.76735666681375</v>
      </c>
      <c r="S364" s="54">
        <v>99.642494593282422</v>
      </c>
      <c r="T364" s="53">
        <v>95.087610892880761</v>
      </c>
      <c r="U364" s="90">
        <v>100</v>
      </c>
      <c r="V364" s="96">
        <v>37.4</v>
      </c>
      <c r="W364" s="96">
        <v>94.2</v>
      </c>
      <c r="X364" s="102">
        <f t="shared" si="196"/>
        <v>60.786543076325401</v>
      </c>
      <c r="Y364" s="102">
        <f t="shared" si="197"/>
        <v>95.064365386262267</v>
      </c>
      <c r="Z364" s="102">
        <f t="shared" si="198"/>
        <v>109.04568595729506</v>
      </c>
      <c r="AA364" s="102">
        <f t="shared" si="199"/>
        <v>104.58617741099954</v>
      </c>
      <c r="AB364" s="102">
        <f t="shared" si="200"/>
        <v>93.922458559528053</v>
      </c>
      <c r="AC364" s="102"/>
      <c r="AD364" s="90">
        <f t="shared" si="219"/>
        <v>0.1024102642150829</v>
      </c>
      <c r="AE364" s="90">
        <f t="shared" si="220"/>
        <v>4.9015088754812499</v>
      </c>
      <c r="AF364" s="90">
        <f t="shared" si="221"/>
        <v>8.87889843164292</v>
      </c>
      <c r="AG364" s="90">
        <f t="shared" si="222"/>
        <v>6.9914232888863959</v>
      </c>
      <c r="AH364" s="90">
        <f t="shared" si="223"/>
        <v>1.6477742320580573</v>
      </c>
      <c r="AI364" s="90">
        <f t="shared" si="224"/>
        <v>0</v>
      </c>
      <c r="AJ364" s="99">
        <f t="shared" si="225"/>
        <v>3.7536691820472843</v>
      </c>
      <c r="AK364" s="99">
        <f t="shared" si="226"/>
        <v>3.2746415537696536</v>
      </c>
      <c r="AL364" s="109">
        <v>37.85</v>
      </c>
      <c r="AM364" s="109">
        <v>94.25</v>
      </c>
      <c r="AW364" s="48"/>
      <c r="AX364" s="48"/>
      <c r="AY364" s="48"/>
      <c r="AZ364" s="193"/>
    </row>
    <row r="365" spans="1:52" x14ac:dyDescent="0.25">
      <c r="A365" s="8" t="s">
        <v>1527</v>
      </c>
      <c r="B365" s="8" t="s">
        <v>1894</v>
      </c>
      <c r="C365" s="8" t="s">
        <v>1569</v>
      </c>
      <c r="D365" s="76">
        <v>-1.8515510799999999</v>
      </c>
      <c r="E365" s="76">
        <v>3.1158557500000001</v>
      </c>
      <c r="F365" s="82">
        <f t="shared" si="194"/>
        <v>0.63215233500000012</v>
      </c>
      <c r="G365" s="86">
        <f t="shared" si="195"/>
        <v>3.5124870544053715</v>
      </c>
      <c r="H365" s="53">
        <v>106.23634053367219</v>
      </c>
      <c r="I365" s="61">
        <v>93.67217280813216</v>
      </c>
      <c r="J365" s="53">
        <v>108.49301143583227</v>
      </c>
      <c r="K365" s="54">
        <v>107.4561626429479</v>
      </c>
      <c r="L365" s="53">
        <v>104.4066073697586</v>
      </c>
      <c r="M365" s="90">
        <v>100</v>
      </c>
      <c r="N365" s="96">
        <v>65.400000000000006</v>
      </c>
      <c r="O365" s="96">
        <v>91.9</v>
      </c>
      <c r="P365" s="53">
        <v>86.878227479366188</v>
      </c>
      <c r="Q365" s="61">
        <v>104.51516087743302</v>
      </c>
      <c r="R365" s="53">
        <v>108.06373306262962</v>
      </c>
      <c r="S365" s="54">
        <v>127.13068808756674</v>
      </c>
      <c r="T365" s="53">
        <v>97.629871562872367</v>
      </c>
      <c r="U365" s="90">
        <v>100</v>
      </c>
      <c r="V365" s="96">
        <v>58.2</v>
      </c>
      <c r="W365" s="96">
        <v>93.8</v>
      </c>
      <c r="X365" s="102">
        <f t="shared" si="196"/>
        <v>96.557284006519183</v>
      </c>
      <c r="Y365" s="102">
        <f t="shared" si="197"/>
        <v>99.093666842782596</v>
      </c>
      <c r="Z365" s="102">
        <f t="shared" si="198"/>
        <v>108.27837224923096</v>
      </c>
      <c r="AA365" s="102">
        <f t="shared" si="199"/>
        <v>117.29342536525732</v>
      </c>
      <c r="AB365" s="102">
        <f t="shared" si="200"/>
        <v>101.01823946631549</v>
      </c>
      <c r="AC365" s="102"/>
      <c r="AD365" s="90">
        <f t="shared" si="219"/>
        <v>13.688253011675604</v>
      </c>
      <c r="AE365" s="90">
        <f t="shared" si="220"/>
        <v>7.6671503921274669</v>
      </c>
      <c r="AF365" s="90">
        <f t="shared" si="221"/>
        <v>0.30354564870832279</v>
      </c>
      <c r="AG365" s="90">
        <f t="shared" si="222"/>
        <v>13.911990358517253</v>
      </c>
      <c r="AH365" s="90">
        <f t="shared" si="223"/>
        <v>4.7918758433589472</v>
      </c>
      <c r="AI365" s="90">
        <f t="shared" si="224"/>
        <v>0</v>
      </c>
      <c r="AJ365" s="99">
        <f t="shared" si="225"/>
        <v>6.7271358757312649</v>
      </c>
      <c r="AK365" s="99">
        <f t="shared" si="226"/>
        <v>6.229513117743207</v>
      </c>
      <c r="AL365" s="109">
        <v>61.8</v>
      </c>
      <c r="AM365" s="109">
        <v>92.85</v>
      </c>
      <c r="AW365" s="48"/>
      <c r="AX365" s="48"/>
      <c r="AY365" s="48"/>
      <c r="AZ365" s="193"/>
    </row>
    <row r="366" spans="1:52" x14ac:dyDescent="0.25">
      <c r="A366" s="8" t="s">
        <v>1527</v>
      </c>
      <c r="B366" s="8" t="s">
        <v>1897</v>
      </c>
      <c r="C366" s="8" t="s">
        <v>1570</v>
      </c>
      <c r="D366" s="76">
        <v>62.025497780000002</v>
      </c>
      <c r="E366" s="76">
        <v>47.819506390000001</v>
      </c>
      <c r="F366" s="82">
        <f t="shared" si="194"/>
        <v>54.922502085000005</v>
      </c>
      <c r="G366" s="86">
        <f t="shared" si="195"/>
        <v>10.045152845346687</v>
      </c>
      <c r="H366" s="76"/>
      <c r="I366" s="76"/>
      <c r="J366" s="76"/>
      <c r="K366" s="76"/>
      <c r="L366" s="76"/>
      <c r="M366" s="90">
        <v>100</v>
      </c>
      <c r="N366" s="96"/>
      <c r="O366" s="96"/>
      <c r="P366" s="90"/>
      <c r="Q366" s="90"/>
      <c r="R366" s="90"/>
      <c r="S366" s="90"/>
      <c r="T366" s="90"/>
      <c r="U366" s="90">
        <v>100</v>
      </c>
      <c r="V366" s="96"/>
      <c r="W366" s="96"/>
      <c r="X366" s="102"/>
      <c r="Y366" s="102"/>
      <c r="Z366" s="102"/>
      <c r="AA366" s="102"/>
      <c r="AB366" s="102"/>
      <c r="AC366" s="102"/>
      <c r="AD366" s="90"/>
      <c r="AE366" s="90"/>
      <c r="AF366" s="90"/>
      <c r="AG366" s="90"/>
      <c r="AH366" s="90"/>
      <c r="AI366" s="90"/>
      <c r="AJ366" s="99"/>
      <c r="AK366" s="99"/>
      <c r="AW366" s="48"/>
      <c r="AX366" s="48"/>
      <c r="AY366" s="48"/>
      <c r="AZ366" s="193"/>
    </row>
    <row r="367" spans="1:52" x14ac:dyDescent="0.25">
      <c r="A367" s="8" t="s">
        <v>1527</v>
      </c>
      <c r="B367" s="8" t="s">
        <v>1900</v>
      </c>
      <c r="C367" s="8" t="s">
        <v>1571</v>
      </c>
      <c r="D367" s="76">
        <v>95.029365420000005</v>
      </c>
      <c r="E367" s="76">
        <v>104.4376728</v>
      </c>
      <c r="F367" s="82">
        <f t="shared" si="194"/>
        <v>99.733519110000003</v>
      </c>
      <c r="G367" s="86">
        <f t="shared" si="195"/>
        <v>6.6526779478854374</v>
      </c>
      <c r="H367" s="76"/>
      <c r="I367" s="76"/>
      <c r="J367" s="76"/>
      <c r="K367" s="76"/>
      <c r="L367" s="76"/>
      <c r="M367" s="90">
        <v>100</v>
      </c>
      <c r="N367" s="96"/>
      <c r="O367" s="96"/>
      <c r="P367" s="90"/>
      <c r="Q367" s="90"/>
      <c r="R367" s="90"/>
      <c r="S367" s="90"/>
      <c r="T367" s="90"/>
      <c r="U367" s="90">
        <v>100</v>
      </c>
      <c r="V367" s="96"/>
      <c r="W367" s="96"/>
      <c r="X367" s="102"/>
      <c r="Y367" s="102"/>
      <c r="Z367" s="102"/>
      <c r="AA367" s="102"/>
      <c r="AB367" s="102"/>
      <c r="AC367" s="102"/>
      <c r="AD367" s="90"/>
      <c r="AE367" s="90"/>
      <c r="AF367" s="90"/>
      <c r="AG367" s="90"/>
      <c r="AH367" s="90"/>
      <c r="AI367" s="90"/>
      <c r="AJ367" s="99"/>
      <c r="AK367" s="99"/>
      <c r="AW367" s="48"/>
      <c r="AX367" s="48"/>
      <c r="AY367" s="48"/>
      <c r="AZ367" s="193"/>
    </row>
    <row r="368" spans="1:52" x14ac:dyDescent="0.25">
      <c r="A368" s="8" t="s">
        <v>1527</v>
      </c>
      <c r="B368" s="8" t="s">
        <v>1903</v>
      </c>
      <c r="C368" s="8" t="s">
        <v>1572</v>
      </c>
      <c r="D368" s="76">
        <v>116.40166170000001</v>
      </c>
      <c r="E368" s="76">
        <v>95.041672550000001</v>
      </c>
      <c r="F368" s="82">
        <f t="shared" si="194"/>
        <v>105.72166712500001</v>
      </c>
      <c r="G368" s="86">
        <f t="shared" si="195"/>
        <v>15.103793174036008</v>
      </c>
      <c r="H368" s="76"/>
      <c r="I368" s="76"/>
      <c r="J368" s="76"/>
      <c r="K368" s="76"/>
      <c r="L368" s="76"/>
      <c r="M368" s="90">
        <v>100</v>
      </c>
      <c r="N368" s="96"/>
      <c r="O368" s="96"/>
      <c r="P368" s="90"/>
      <c r="Q368" s="90"/>
      <c r="R368" s="90"/>
      <c r="S368" s="90"/>
      <c r="T368" s="90"/>
      <c r="U368" s="90">
        <v>100</v>
      </c>
      <c r="V368" s="96"/>
      <c r="W368" s="96"/>
      <c r="X368" s="102"/>
      <c r="Y368" s="102"/>
      <c r="Z368" s="102"/>
      <c r="AA368" s="102"/>
      <c r="AB368" s="102"/>
      <c r="AC368" s="102"/>
      <c r="AD368" s="90"/>
      <c r="AE368" s="90"/>
      <c r="AF368" s="90"/>
      <c r="AG368" s="90"/>
      <c r="AH368" s="90"/>
      <c r="AI368" s="90"/>
      <c r="AJ368" s="99"/>
      <c r="AK368" s="99"/>
      <c r="AW368" s="48"/>
      <c r="AX368" s="48"/>
      <c r="AY368" s="48"/>
      <c r="AZ368" s="193"/>
    </row>
    <row r="369" spans="1:70" x14ac:dyDescent="0.25">
      <c r="A369" s="8" t="s">
        <v>1527</v>
      </c>
      <c r="B369" s="8" t="s">
        <v>1906</v>
      </c>
      <c r="C369" s="8" t="s">
        <v>1573</v>
      </c>
      <c r="D369" s="76">
        <v>93.883397790000004</v>
      </c>
      <c r="E369" s="76">
        <v>78.041692729999994</v>
      </c>
      <c r="F369" s="82">
        <f t="shared" si="194"/>
        <v>85.962545259999999</v>
      </c>
      <c r="G369" s="86">
        <f t="shared" si="195"/>
        <v>11.20177707348325</v>
      </c>
      <c r="H369" s="76"/>
      <c r="I369" s="76"/>
      <c r="J369" s="76"/>
      <c r="K369" s="76"/>
      <c r="L369" s="76"/>
      <c r="M369" s="90">
        <v>100</v>
      </c>
      <c r="N369" s="96"/>
      <c r="O369" s="96"/>
      <c r="P369" s="90"/>
      <c r="Q369" s="90"/>
      <c r="R369" s="90"/>
      <c r="S369" s="90"/>
      <c r="T369" s="90"/>
      <c r="U369" s="90">
        <v>100</v>
      </c>
      <c r="V369" s="96"/>
      <c r="W369" s="96"/>
      <c r="X369" s="102"/>
      <c r="Y369" s="102"/>
      <c r="Z369" s="102"/>
      <c r="AA369" s="102"/>
      <c r="AB369" s="102"/>
      <c r="AC369" s="102"/>
      <c r="AD369" s="90"/>
      <c r="AE369" s="90"/>
      <c r="AF369" s="90"/>
      <c r="AG369" s="90"/>
      <c r="AH369" s="90"/>
      <c r="AI369" s="90"/>
      <c r="AJ369" s="99"/>
      <c r="AK369" s="99"/>
      <c r="AW369" s="48"/>
      <c r="AX369" s="48"/>
      <c r="AY369" s="48"/>
      <c r="AZ369" s="193"/>
    </row>
    <row r="370" spans="1:70" x14ac:dyDescent="0.25">
      <c r="A370" s="8" t="s">
        <v>1527</v>
      </c>
      <c r="B370" s="8" t="s">
        <v>1908</v>
      </c>
      <c r="C370" s="8" t="s">
        <v>1574</v>
      </c>
      <c r="D370" s="76">
        <v>69.875376020000004</v>
      </c>
      <c r="E370" s="76">
        <v>75.377878229999993</v>
      </c>
      <c r="F370" s="82">
        <f t="shared" si="194"/>
        <v>72.626627124999999</v>
      </c>
      <c r="G370" s="86">
        <f t="shared" si="195"/>
        <v>3.8908566261849562</v>
      </c>
      <c r="H370" s="76"/>
      <c r="I370" s="76"/>
      <c r="J370" s="76"/>
      <c r="K370" s="76"/>
      <c r="L370" s="76"/>
      <c r="M370" s="90">
        <v>100</v>
      </c>
      <c r="N370" s="96"/>
      <c r="O370" s="96"/>
      <c r="P370" s="90"/>
      <c r="Q370" s="90"/>
      <c r="R370" s="90"/>
      <c r="S370" s="90"/>
      <c r="T370" s="90"/>
      <c r="U370" s="90">
        <v>100</v>
      </c>
      <c r="V370" s="96"/>
      <c r="W370" s="96"/>
      <c r="X370" s="102"/>
      <c r="Y370" s="102"/>
      <c r="Z370" s="102"/>
      <c r="AA370" s="102"/>
      <c r="AB370" s="102"/>
      <c r="AC370" s="102"/>
      <c r="AD370" s="90"/>
      <c r="AE370" s="90"/>
      <c r="AF370" s="90"/>
      <c r="AG370" s="90"/>
      <c r="AH370" s="90"/>
      <c r="AI370" s="90"/>
      <c r="AJ370" s="99"/>
      <c r="AK370" s="99"/>
      <c r="AW370" s="48"/>
      <c r="AX370" s="48"/>
      <c r="AY370" s="48"/>
      <c r="AZ370" s="193"/>
    </row>
    <row r="371" spans="1:70" x14ac:dyDescent="0.25">
      <c r="A371" s="8" t="s">
        <v>1527</v>
      </c>
      <c r="B371" s="8" t="s">
        <v>1911</v>
      </c>
      <c r="C371" s="8" t="s">
        <v>1575</v>
      </c>
      <c r="D371" s="76">
        <v>112.390775</v>
      </c>
      <c r="E371" s="76">
        <v>80.269610319999998</v>
      </c>
      <c r="F371" s="82">
        <f t="shared" si="194"/>
        <v>96.330192659999994</v>
      </c>
      <c r="G371" s="86">
        <f t="shared" si="195"/>
        <v>22.713093364837878</v>
      </c>
      <c r="H371" s="76"/>
      <c r="I371" s="76"/>
      <c r="J371" s="76"/>
      <c r="K371" s="76"/>
      <c r="L371" s="76"/>
      <c r="M371" s="90">
        <v>100</v>
      </c>
      <c r="N371" s="96"/>
      <c r="O371" s="96"/>
      <c r="P371" s="90"/>
      <c r="Q371" s="90"/>
      <c r="R371" s="90"/>
      <c r="S371" s="90"/>
      <c r="T371" s="90"/>
      <c r="U371" s="90">
        <v>100</v>
      </c>
      <c r="V371" s="96"/>
      <c r="W371" s="96"/>
      <c r="X371" s="102"/>
      <c r="Y371" s="102"/>
      <c r="Z371" s="102"/>
      <c r="AA371" s="102"/>
      <c r="AB371" s="102"/>
      <c r="AC371" s="102"/>
      <c r="AD371" s="90"/>
      <c r="AE371" s="90"/>
      <c r="AF371" s="90"/>
      <c r="AG371" s="90"/>
      <c r="AH371" s="90"/>
      <c r="AI371" s="90"/>
      <c r="AJ371" s="99"/>
      <c r="AK371" s="99"/>
      <c r="AW371" s="48"/>
      <c r="AX371" s="48"/>
      <c r="AY371" s="48"/>
      <c r="AZ371" s="193"/>
    </row>
    <row r="372" spans="1:70" x14ac:dyDescent="0.25">
      <c r="A372" s="8" t="s">
        <v>1527</v>
      </c>
      <c r="B372" s="8" t="s">
        <v>1914</v>
      </c>
      <c r="C372" s="8" t="s">
        <v>1576</v>
      </c>
      <c r="D372" s="76">
        <v>90.330898149999996</v>
      </c>
      <c r="E372" s="76">
        <v>88.212620830000006</v>
      </c>
      <c r="F372" s="82">
        <f t="shared" si="194"/>
        <v>89.271759489999994</v>
      </c>
      <c r="G372" s="86">
        <f t="shared" si="195"/>
        <v>1.4978482574056593</v>
      </c>
      <c r="H372" s="76"/>
      <c r="I372" s="76"/>
      <c r="J372" s="76"/>
      <c r="K372" s="76"/>
      <c r="L372" s="76"/>
      <c r="M372" s="90">
        <v>100</v>
      </c>
      <c r="N372" s="96"/>
      <c r="O372" s="96"/>
      <c r="P372" s="90"/>
      <c r="Q372" s="90"/>
      <c r="R372" s="90"/>
      <c r="S372" s="90"/>
      <c r="T372" s="90"/>
      <c r="U372" s="90">
        <v>100</v>
      </c>
      <c r="V372" s="96"/>
      <c r="W372" s="96"/>
      <c r="X372" s="102"/>
      <c r="Y372" s="102"/>
      <c r="Z372" s="102"/>
      <c r="AA372" s="102"/>
      <c r="AB372" s="102"/>
      <c r="AC372" s="102"/>
      <c r="AD372" s="90"/>
      <c r="AE372" s="90"/>
      <c r="AF372" s="90"/>
      <c r="AG372" s="90"/>
      <c r="AH372" s="90"/>
      <c r="AI372" s="90"/>
      <c r="AJ372" s="99"/>
      <c r="AK372" s="99"/>
      <c r="AW372" s="48"/>
      <c r="AX372" s="48"/>
      <c r="AY372" s="48"/>
      <c r="AZ372" s="193"/>
    </row>
    <row r="373" spans="1:70" x14ac:dyDescent="0.25">
      <c r="A373" s="8" t="s">
        <v>1527</v>
      </c>
      <c r="B373" s="8" t="s">
        <v>1917</v>
      </c>
      <c r="C373" s="8" t="s">
        <v>1577</v>
      </c>
      <c r="D373" s="76">
        <v>95.373155710000006</v>
      </c>
      <c r="E373" s="76">
        <v>91.893528140000001</v>
      </c>
      <c r="F373" s="82">
        <f t="shared" si="194"/>
        <v>93.633341924999996</v>
      </c>
      <c r="G373" s="86">
        <f t="shared" si="195"/>
        <v>2.4604682507506719</v>
      </c>
      <c r="H373" s="76"/>
      <c r="I373" s="76"/>
      <c r="J373" s="76"/>
      <c r="K373" s="76"/>
      <c r="L373" s="76"/>
      <c r="M373" s="90">
        <v>100</v>
      </c>
      <c r="N373" s="96"/>
      <c r="O373" s="96"/>
      <c r="P373" s="90"/>
      <c r="Q373" s="90"/>
      <c r="R373" s="90"/>
      <c r="S373" s="90"/>
      <c r="T373" s="90"/>
      <c r="U373" s="90">
        <v>100</v>
      </c>
      <c r="V373" s="96"/>
      <c r="W373" s="96"/>
      <c r="X373" s="102"/>
      <c r="Y373" s="102"/>
      <c r="Z373" s="102"/>
      <c r="AA373" s="102"/>
      <c r="AB373" s="102"/>
      <c r="AC373" s="102"/>
      <c r="AD373" s="90"/>
      <c r="AE373" s="90"/>
      <c r="AF373" s="90"/>
      <c r="AG373" s="90"/>
      <c r="AH373" s="90"/>
      <c r="AI373" s="90"/>
      <c r="AJ373" s="99"/>
      <c r="AK373" s="99"/>
      <c r="AW373" s="48"/>
      <c r="AX373" s="48"/>
      <c r="AY373" s="48"/>
      <c r="AZ373" s="193"/>
    </row>
    <row r="374" spans="1:70" x14ac:dyDescent="0.25">
      <c r="A374" s="8" t="s">
        <v>1527</v>
      </c>
      <c r="B374" s="8" t="s">
        <v>1920</v>
      </c>
      <c r="C374" s="8" t="s">
        <v>1578</v>
      </c>
      <c r="D374" s="76">
        <v>83.569689159999996</v>
      </c>
      <c r="E374" s="76">
        <v>93.68554881</v>
      </c>
      <c r="F374" s="82">
        <f t="shared" si="194"/>
        <v>88.627618984999998</v>
      </c>
      <c r="G374" s="86">
        <f t="shared" si="195"/>
        <v>7.1529929560463783</v>
      </c>
      <c r="H374" s="76"/>
      <c r="I374" s="76"/>
      <c r="J374" s="76"/>
      <c r="K374" s="76"/>
      <c r="L374" s="76"/>
      <c r="M374" s="90">
        <v>100</v>
      </c>
      <c r="N374" s="96"/>
      <c r="O374" s="96"/>
      <c r="P374" s="90"/>
      <c r="Q374" s="90"/>
      <c r="R374" s="90"/>
      <c r="S374" s="90"/>
      <c r="T374" s="90"/>
      <c r="U374" s="90">
        <v>100</v>
      </c>
      <c r="V374" s="96"/>
      <c r="W374" s="96"/>
      <c r="X374" s="102"/>
      <c r="Y374" s="102"/>
      <c r="Z374" s="102"/>
      <c r="AA374" s="102"/>
      <c r="AB374" s="102"/>
      <c r="AC374" s="102"/>
      <c r="AD374" s="90"/>
      <c r="AE374" s="90"/>
      <c r="AF374" s="90"/>
      <c r="AG374" s="90"/>
      <c r="AH374" s="90"/>
      <c r="AI374" s="90"/>
      <c r="AJ374" s="99"/>
      <c r="AK374" s="99"/>
      <c r="AW374" s="48"/>
      <c r="AX374" s="48"/>
      <c r="AY374" s="48"/>
      <c r="AZ374" s="193"/>
    </row>
    <row r="375" spans="1:70" x14ac:dyDescent="0.25">
      <c r="A375" s="8" t="s">
        <v>1527</v>
      </c>
      <c r="B375" s="8" t="s">
        <v>1922</v>
      </c>
      <c r="C375" s="8" t="s">
        <v>1579</v>
      </c>
      <c r="D375" s="76">
        <v>2.721673113</v>
      </c>
      <c r="E375" s="76">
        <v>1.759732004</v>
      </c>
      <c r="F375" s="82">
        <f t="shared" si="194"/>
        <v>2.2407025584999998</v>
      </c>
      <c r="G375" s="86">
        <f t="shared" si="195"/>
        <v>0.68019508127600958</v>
      </c>
      <c r="H375" s="57">
        <v>-1.380096226892884</v>
      </c>
      <c r="I375" s="53">
        <v>91.985312737401856</v>
      </c>
      <c r="J375" s="53">
        <v>91.453532539883511</v>
      </c>
      <c r="K375" s="53">
        <v>95.555836920739424</v>
      </c>
      <c r="L375" s="53">
        <v>122.98050139275767</v>
      </c>
      <c r="M375" s="90">
        <v>100</v>
      </c>
      <c r="N375" s="96">
        <v>11.2</v>
      </c>
      <c r="O375" s="96">
        <v>18.8</v>
      </c>
      <c r="P375" s="57">
        <v>-42.686452110233176</v>
      </c>
      <c r="Q375" s="53">
        <v>138.15764116400075</v>
      </c>
      <c r="R375" s="53">
        <v>97.109269608787812</v>
      </c>
      <c r="S375" s="53">
        <v>153.65195606089804</v>
      </c>
      <c r="T375" s="53">
        <v>147.8704952784737</v>
      </c>
      <c r="U375" s="90">
        <v>100</v>
      </c>
      <c r="V375" s="96"/>
      <c r="W375" s="96"/>
      <c r="X375" s="102">
        <f t="shared" si="196"/>
        <v>-22.033274168563029</v>
      </c>
      <c r="Y375" s="102">
        <f t="shared" si="197"/>
        <v>115.07147695070131</v>
      </c>
      <c r="Z375" s="102">
        <f t="shared" si="198"/>
        <v>94.281401074335662</v>
      </c>
      <c r="AA375" s="102">
        <f t="shared" si="199"/>
        <v>124.60389649081873</v>
      </c>
      <c r="AB375" s="102">
        <f t="shared" si="200"/>
        <v>135.42549833561569</v>
      </c>
      <c r="AC375" s="102"/>
      <c r="AD375" s="90">
        <f>STDEV(H375,P375)</f>
        <v>29.208004351214765</v>
      </c>
      <c r="AE375" s="90">
        <f>STDEV(I375,Q375)</f>
        <v>32.648766533620453</v>
      </c>
      <c r="AF375" s="90">
        <f t="shared" ref="AF375" si="227">STDEV(J375,R375)</f>
        <v>3.9992100340303596</v>
      </c>
      <c r="AG375" s="90">
        <f t="shared" ref="AG375" si="228">STDEV(K375,S375)</f>
        <v>41.080159804627769</v>
      </c>
      <c r="AH375" s="90">
        <f t="shared" ref="AH375" si="229">STDEV(L375,T375)</f>
        <v>17.599883460281507</v>
      </c>
      <c r="AI375" s="90">
        <f>STDEV(M375,U375)</f>
        <v>0</v>
      </c>
      <c r="AJ375" s="99">
        <f>AVERAGE(AD375:AI375)</f>
        <v>20.756004030629139</v>
      </c>
      <c r="AK375" s="99">
        <f>MEDIAN(AD375:AI375)</f>
        <v>23.403943905748136</v>
      </c>
      <c r="AL375" s="109">
        <v>11.2</v>
      </c>
      <c r="AM375" s="109">
        <v>18.8</v>
      </c>
      <c r="AW375" s="48"/>
      <c r="AX375" s="48"/>
      <c r="AY375" s="48"/>
      <c r="AZ375" s="193"/>
    </row>
    <row r="376" spans="1:70" x14ac:dyDescent="0.25">
      <c r="A376" s="8" t="s">
        <v>1527</v>
      </c>
      <c r="B376" s="8" t="s">
        <v>1925</v>
      </c>
      <c r="C376" s="8" t="s">
        <v>1580</v>
      </c>
      <c r="D376" s="76">
        <v>75.376020629999999</v>
      </c>
      <c r="E376" s="76">
        <v>98.092950979999998</v>
      </c>
      <c r="F376" s="82">
        <f t="shared" si="194"/>
        <v>86.734485804999991</v>
      </c>
      <c r="G376" s="86">
        <f t="shared" si="195"/>
        <v>16.063295498227603</v>
      </c>
      <c r="H376" s="76"/>
      <c r="I376" s="76"/>
      <c r="J376" s="76"/>
      <c r="K376" s="76"/>
      <c r="L376" s="76"/>
      <c r="M376" s="90">
        <v>100</v>
      </c>
      <c r="N376" s="96"/>
      <c r="O376" s="96"/>
      <c r="P376" s="90"/>
      <c r="Q376" s="90"/>
      <c r="R376" s="90"/>
      <c r="S376" s="90"/>
      <c r="T376" s="90"/>
      <c r="U376" s="90">
        <v>100</v>
      </c>
      <c r="V376" s="96"/>
      <c r="W376" s="96"/>
      <c r="X376" s="102"/>
      <c r="Y376" s="102"/>
      <c r="Z376" s="102"/>
      <c r="AA376" s="102"/>
      <c r="AB376" s="102"/>
      <c r="AC376" s="102"/>
      <c r="AD376" s="90"/>
      <c r="AE376" s="90"/>
      <c r="AF376" s="90"/>
      <c r="AG376" s="90"/>
      <c r="AH376" s="90"/>
      <c r="AI376" s="90"/>
      <c r="AJ376" s="99"/>
      <c r="AK376" s="99"/>
      <c r="AW376" s="48"/>
      <c r="AX376" s="48"/>
      <c r="AY376" s="48"/>
      <c r="AZ376" s="193"/>
    </row>
    <row r="377" spans="1:70" x14ac:dyDescent="0.25">
      <c r="A377" s="8" t="s">
        <v>1527</v>
      </c>
      <c r="B377" s="8" t="s">
        <v>1928</v>
      </c>
      <c r="C377" s="8" t="s">
        <v>1581</v>
      </c>
      <c r="D377" s="76">
        <v>3.5238504509999999</v>
      </c>
      <c r="E377" s="76">
        <v>4.4235465060000001</v>
      </c>
      <c r="F377" s="82">
        <f t="shared" si="194"/>
        <v>3.9736984785000002</v>
      </c>
      <c r="G377" s="86">
        <f t="shared" si="195"/>
        <v>0.63618118149727976</v>
      </c>
      <c r="H377" s="53">
        <v>73.373005824259309</v>
      </c>
      <c r="I377" s="53">
        <v>119.10610281083818</v>
      </c>
      <c r="J377" s="53">
        <v>124.04406178779436</v>
      </c>
      <c r="K377" s="53">
        <v>136.12306913142569</v>
      </c>
      <c r="L377" s="53">
        <v>100.64573309698656</v>
      </c>
      <c r="M377" s="90">
        <v>100</v>
      </c>
      <c r="N377" s="96">
        <v>47.8</v>
      </c>
      <c r="O377" s="96">
        <v>92.9</v>
      </c>
      <c r="P377" s="53">
        <v>62.189246482944668</v>
      </c>
      <c r="Q377" s="53">
        <v>79.880516477163212</v>
      </c>
      <c r="R377" s="53">
        <v>82.539988437078435</v>
      </c>
      <c r="S377" s="53">
        <v>101.50317980343033</v>
      </c>
      <c r="T377" s="53">
        <v>85.893235690884552</v>
      </c>
      <c r="U377" s="90">
        <v>100</v>
      </c>
      <c r="V377" s="96"/>
      <c r="W377" s="96"/>
      <c r="X377" s="102">
        <f t="shared" si="196"/>
        <v>67.781126153601988</v>
      </c>
      <c r="Y377" s="102">
        <f t="shared" si="197"/>
        <v>99.493309644000703</v>
      </c>
      <c r="Z377" s="102">
        <f t="shared" si="198"/>
        <v>103.29202511243639</v>
      </c>
      <c r="AA377" s="102">
        <f t="shared" si="199"/>
        <v>118.81312446742801</v>
      </c>
      <c r="AB377" s="102">
        <f t="shared" si="200"/>
        <v>93.269484393935556</v>
      </c>
      <c r="AC377" s="102"/>
      <c r="AD377" s="90">
        <f>STDEV(H377,P377)</f>
        <v>7.9081120694019784</v>
      </c>
      <c r="AE377" s="90">
        <f>STDEV(I377,Q377)</f>
        <v>27.736678092559909</v>
      </c>
      <c r="AF377" s="90">
        <f t="shared" ref="AF377" si="230">STDEV(J377,R377)</f>
        <v>29.347811713155171</v>
      </c>
      <c r="AG377" s="90">
        <f t="shared" ref="AG377" si="231">STDEV(K377,S377)</f>
        <v>24.479958507753334</v>
      </c>
      <c r="AH377" s="90">
        <f t="shared" ref="AH377" si="232">STDEV(L377,T377)</f>
        <v>10.431590955291684</v>
      </c>
      <c r="AI377" s="90">
        <f>STDEV(M377,U377)</f>
        <v>0</v>
      </c>
      <c r="AJ377" s="99">
        <f>AVERAGE(AD377:AI377)</f>
        <v>16.650691889693679</v>
      </c>
      <c r="AK377" s="99">
        <f>MEDIAN(AD377:AI377)</f>
        <v>17.45577473152251</v>
      </c>
      <c r="AL377" s="109">
        <v>47.8</v>
      </c>
      <c r="AM377" s="109">
        <v>92.9</v>
      </c>
      <c r="AW377" s="48"/>
      <c r="AX377" s="48"/>
      <c r="AY377" s="48"/>
      <c r="AZ377" s="193"/>
    </row>
    <row r="378" spans="1:70" x14ac:dyDescent="0.25">
      <c r="A378" s="8" t="s">
        <v>1527</v>
      </c>
      <c r="B378" s="8" t="s">
        <v>1931</v>
      </c>
      <c r="C378" s="8" t="s">
        <v>1582</v>
      </c>
      <c r="D378" s="76">
        <v>100.81650190000001</v>
      </c>
      <c r="E378" s="76">
        <v>84.77387847</v>
      </c>
      <c r="F378" s="82">
        <f t="shared" si="194"/>
        <v>92.795190184999996</v>
      </c>
      <c r="G378" s="86">
        <f t="shared" si="195"/>
        <v>11.343847815375195</v>
      </c>
      <c r="H378" s="76"/>
      <c r="I378" s="76"/>
      <c r="J378" s="76"/>
      <c r="K378" s="76"/>
      <c r="L378" s="76"/>
      <c r="M378" s="90">
        <v>100</v>
      </c>
      <c r="N378" s="96"/>
      <c r="O378" s="96"/>
      <c r="P378" s="90"/>
      <c r="Q378" s="90"/>
      <c r="R378" s="90"/>
      <c r="S378" s="90"/>
      <c r="T378" s="90"/>
      <c r="U378" s="90">
        <v>100</v>
      </c>
      <c r="V378" s="96"/>
      <c r="W378" s="96"/>
      <c r="X378" s="102"/>
      <c r="Y378" s="102"/>
      <c r="Z378" s="102"/>
      <c r="AA378" s="102"/>
      <c r="AB378" s="102"/>
      <c r="AC378" s="102"/>
      <c r="AD378" s="90"/>
      <c r="AE378" s="90"/>
      <c r="AF378" s="90"/>
      <c r="AG378" s="90"/>
      <c r="AH378" s="90"/>
      <c r="AI378" s="90"/>
      <c r="AJ378" s="99"/>
      <c r="AK378" s="99"/>
      <c r="AW378" s="48"/>
      <c r="AX378" s="48"/>
      <c r="AY378" s="48"/>
      <c r="AZ378" s="193"/>
    </row>
    <row r="379" spans="1:70" x14ac:dyDescent="0.25">
      <c r="A379" s="8" t="s">
        <v>1527</v>
      </c>
      <c r="B379" s="8" t="s">
        <v>1934</v>
      </c>
      <c r="C379" s="8" t="s">
        <v>1583</v>
      </c>
      <c r="D379" s="76">
        <v>89.070333759999997</v>
      </c>
      <c r="E379" s="76">
        <v>87.195528019999998</v>
      </c>
      <c r="F379" s="82">
        <f t="shared" si="194"/>
        <v>88.132930889999997</v>
      </c>
      <c r="G379" s="86">
        <f t="shared" si="195"/>
        <v>1.3256878521614628</v>
      </c>
      <c r="H379" s="76"/>
      <c r="I379" s="76"/>
      <c r="J379" s="76"/>
      <c r="K379" s="76"/>
      <c r="L379" s="76"/>
      <c r="M379" s="90">
        <v>100</v>
      </c>
      <c r="N379" s="96"/>
      <c r="O379" s="96"/>
      <c r="P379" s="90"/>
      <c r="Q379" s="90"/>
      <c r="R379" s="90"/>
      <c r="S379" s="90"/>
      <c r="T379" s="90"/>
      <c r="U379" s="90">
        <v>100</v>
      </c>
      <c r="V379" s="96"/>
      <c r="W379" s="96"/>
      <c r="X379" s="102"/>
      <c r="Y379" s="102"/>
      <c r="Z379" s="102"/>
      <c r="AA379" s="102"/>
      <c r="AB379" s="102"/>
      <c r="AC379" s="102"/>
      <c r="AD379" s="90"/>
      <c r="AE379" s="90"/>
      <c r="AF379" s="90"/>
      <c r="AG379" s="90"/>
      <c r="AH379" s="90"/>
      <c r="AI379" s="90"/>
      <c r="AJ379" s="99"/>
      <c r="AK379" s="99"/>
      <c r="AW379" s="48"/>
      <c r="AX379" s="48"/>
      <c r="AY379" s="48"/>
      <c r="AZ379" s="193"/>
    </row>
    <row r="380" spans="1:70" x14ac:dyDescent="0.25">
      <c r="A380" s="8" t="s">
        <v>1527</v>
      </c>
      <c r="B380" s="8" t="s">
        <v>1937</v>
      </c>
      <c r="C380" s="8" t="s">
        <v>1584</v>
      </c>
      <c r="D380" s="76">
        <v>79.616100849999995</v>
      </c>
      <c r="E380" s="76">
        <v>87.243961010000007</v>
      </c>
      <c r="F380" s="82">
        <f t="shared" si="194"/>
        <v>83.430030930000001</v>
      </c>
      <c r="G380" s="86">
        <f t="shared" si="195"/>
        <v>5.393711645078711</v>
      </c>
      <c r="H380" s="76"/>
      <c r="I380" s="76"/>
      <c r="J380" s="76"/>
      <c r="K380" s="76"/>
      <c r="L380" s="76"/>
      <c r="M380" s="90">
        <v>100</v>
      </c>
      <c r="N380" s="96"/>
      <c r="O380" s="96"/>
      <c r="P380" s="90"/>
      <c r="Q380" s="90"/>
      <c r="R380" s="90"/>
      <c r="S380" s="90"/>
      <c r="T380" s="90"/>
      <c r="U380" s="90">
        <v>100</v>
      </c>
      <c r="V380" s="96"/>
      <c r="W380" s="96"/>
      <c r="X380" s="102"/>
      <c r="Y380" s="102"/>
      <c r="Z380" s="102"/>
      <c r="AA380" s="102"/>
      <c r="AB380" s="102"/>
      <c r="AC380" s="102"/>
      <c r="AD380" s="90"/>
      <c r="AE380" s="90"/>
      <c r="AF380" s="90"/>
      <c r="AG380" s="90"/>
      <c r="AH380" s="90"/>
      <c r="AI380" s="90"/>
      <c r="AJ380" s="99"/>
      <c r="AK380" s="99"/>
      <c r="AW380" s="48"/>
      <c r="AX380" s="48"/>
      <c r="AY380" s="48"/>
      <c r="AZ380" s="193"/>
    </row>
    <row r="381" spans="1:70" x14ac:dyDescent="0.25">
      <c r="A381" s="8" t="s">
        <v>1527</v>
      </c>
      <c r="B381" s="8" t="s">
        <v>1940</v>
      </c>
      <c r="C381" s="8" t="s">
        <v>1585</v>
      </c>
      <c r="D381" s="76">
        <v>70.391061449999995</v>
      </c>
      <c r="E381" s="76">
        <v>97.947652009999999</v>
      </c>
      <c r="F381" s="82">
        <f t="shared" si="194"/>
        <v>84.169356730000004</v>
      </c>
      <c r="G381" s="86">
        <f t="shared" si="195"/>
        <v>19.485452051357168</v>
      </c>
      <c r="H381" s="76"/>
      <c r="I381" s="76"/>
      <c r="J381" s="76"/>
      <c r="K381" s="76"/>
      <c r="L381" s="76"/>
      <c r="M381" s="90">
        <v>100</v>
      </c>
      <c r="N381" s="96"/>
      <c r="O381" s="96"/>
      <c r="P381" s="90"/>
      <c r="Q381" s="90"/>
      <c r="R381" s="90"/>
      <c r="S381" s="90"/>
      <c r="T381" s="90"/>
      <c r="U381" s="90">
        <v>100</v>
      </c>
      <c r="V381" s="96"/>
      <c r="W381" s="96"/>
      <c r="X381" s="102"/>
      <c r="Y381" s="102"/>
      <c r="Z381" s="102"/>
      <c r="AA381" s="102"/>
      <c r="AB381" s="102"/>
      <c r="AC381" s="102"/>
      <c r="AD381" s="90"/>
      <c r="AE381" s="90"/>
      <c r="AF381" s="90"/>
      <c r="AG381" s="90"/>
      <c r="AH381" s="90"/>
      <c r="AI381" s="90"/>
      <c r="AJ381" s="99"/>
      <c r="AK381" s="99"/>
      <c r="AW381" s="48"/>
      <c r="AX381" s="48"/>
      <c r="AY381" s="48"/>
      <c r="AZ381" s="193"/>
    </row>
    <row r="382" spans="1:70" x14ac:dyDescent="0.25">
      <c r="A382" s="8" t="s">
        <v>1527</v>
      </c>
      <c r="B382" s="8" t="s">
        <v>1943</v>
      </c>
      <c r="C382" s="8" t="s">
        <v>1586</v>
      </c>
      <c r="D382" s="76">
        <v>98.524566680000007</v>
      </c>
      <c r="E382" s="76">
        <v>71.745403909999993</v>
      </c>
      <c r="F382" s="82">
        <f t="shared" si="194"/>
        <v>85.134985295000007</v>
      </c>
      <c r="G382" s="86">
        <f t="shared" si="195"/>
        <v>18.935727589165246</v>
      </c>
      <c r="H382" s="76"/>
      <c r="I382" s="76"/>
      <c r="J382" s="76"/>
      <c r="K382" s="76"/>
      <c r="L382" s="76"/>
      <c r="M382" s="90">
        <v>100</v>
      </c>
      <c r="N382" s="96"/>
      <c r="O382" s="96"/>
      <c r="P382" s="90"/>
      <c r="Q382" s="90"/>
      <c r="R382" s="90"/>
      <c r="S382" s="90"/>
      <c r="T382" s="90"/>
      <c r="U382" s="90">
        <v>100</v>
      </c>
      <c r="V382" s="96"/>
      <c r="W382" s="96"/>
      <c r="X382" s="102"/>
      <c r="Y382" s="102"/>
      <c r="Z382" s="102"/>
      <c r="AA382" s="102"/>
      <c r="AB382" s="102"/>
      <c r="AC382" s="102"/>
      <c r="AD382" s="90"/>
      <c r="AE382" s="90"/>
      <c r="AF382" s="90"/>
      <c r="AG382" s="90"/>
      <c r="AH382" s="90"/>
      <c r="AI382" s="90"/>
      <c r="AJ382" s="99"/>
      <c r="AK382" s="99"/>
      <c r="AW382" s="48"/>
      <c r="AX382" s="48"/>
      <c r="AY382" s="48"/>
      <c r="AZ382" s="193"/>
    </row>
    <row r="383" spans="1:70" x14ac:dyDescent="0.25">
      <c r="A383" s="8" t="s">
        <v>1527</v>
      </c>
      <c r="B383" s="8" t="s">
        <v>1946</v>
      </c>
      <c r="C383" s="8" t="s">
        <v>1587</v>
      </c>
      <c r="D383" s="76">
        <v>103.91061449999999</v>
      </c>
      <c r="E383" s="76">
        <v>79.979012370000007</v>
      </c>
      <c r="F383" s="82">
        <f t="shared" si="194"/>
        <v>91.944813435</v>
      </c>
      <c r="G383" s="86">
        <f t="shared" si="195"/>
        <v>16.922198150781359</v>
      </c>
      <c r="H383" s="76"/>
      <c r="I383" s="76"/>
      <c r="J383" s="76"/>
      <c r="K383" s="76"/>
      <c r="L383" s="76"/>
      <c r="M383" s="90">
        <v>100</v>
      </c>
      <c r="N383" s="96"/>
      <c r="O383" s="96"/>
      <c r="P383" s="90"/>
      <c r="Q383" s="90"/>
      <c r="R383" s="90"/>
      <c r="S383" s="90"/>
      <c r="T383" s="90"/>
      <c r="U383" s="90">
        <v>100</v>
      </c>
      <c r="V383" s="96"/>
      <c r="W383" s="96"/>
      <c r="X383" s="102"/>
      <c r="Y383" s="102"/>
      <c r="Z383" s="102"/>
      <c r="AA383" s="102"/>
      <c r="AB383" s="102"/>
      <c r="AC383" s="102"/>
      <c r="AD383" s="90"/>
      <c r="AE383" s="90"/>
      <c r="AF383" s="90"/>
      <c r="AG383" s="90"/>
      <c r="AH383" s="90"/>
      <c r="AI383" s="90"/>
      <c r="AJ383" s="99"/>
      <c r="AK383" s="99"/>
      <c r="AW383" s="48"/>
      <c r="AX383" s="48"/>
      <c r="AY383" s="48"/>
      <c r="AZ383" s="193"/>
    </row>
    <row r="384" spans="1:70" x14ac:dyDescent="0.25">
      <c r="A384" s="8" t="s">
        <v>1527</v>
      </c>
      <c r="B384" s="8" t="s">
        <v>1949</v>
      </c>
      <c r="C384" s="8" t="s">
        <v>1588</v>
      </c>
      <c r="D384" s="76">
        <v>1.461108724</v>
      </c>
      <c r="E384" s="76">
        <v>3.4548866870000001</v>
      </c>
      <c r="F384" s="82">
        <f t="shared" si="194"/>
        <v>2.4579977055</v>
      </c>
      <c r="G384" s="86">
        <f t="shared" si="195"/>
        <v>1.4098139178176019</v>
      </c>
      <c r="H384" s="57">
        <v>-1.380096226892884</v>
      </c>
      <c r="I384" s="57">
        <v>-0.31653583185616713</v>
      </c>
      <c r="J384" s="57">
        <v>4.9252975436819435</v>
      </c>
      <c r="K384" s="53">
        <v>47.771587743732589</v>
      </c>
      <c r="L384" s="53">
        <v>111.05343124841731</v>
      </c>
      <c r="M384" s="90">
        <v>100</v>
      </c>
      <c r="N384" s="96">
        <v>0.4</v>
      </c>
      <c r="O384" s="96">
        <v>1.1000000000000001</v>
      </c>
      <c r="P384" s="57">
        <v>-45.808440932742329</v>
      </c>
      <c r="Q384" s="53">
        <v>59.067257660435537</v>
      </c>
      <c r="R384" s="57">
        <v>-46.386587010984762</v>
      </c>
      <c r="S384" s="53">
        <v>118.61630371940643</v>
      </c>
      <c r="T384" s="53">
        <v>102.31258431296975</v>
      </c>
      <c r="U384" s="90">
        <v>100</v>
      </c>
      <c r="V384" s="96"/>
      <c r="W384" s="96"/>
      <c r="X384" s="102">
        <f t="shared" si="196"/>
        <v>-23.594268579817605</v>
      </c>
      <c r="Y384" s="102">
        <f t="shared" si="197"/>
        <v>29.375360914289686</v>
      </c>
      <c r="Z384" s="102">
        <f t="shared" si="198"/>
        <v>-20.73064473365141</v>
      </c>
      <c r="AA384" s="102">
        <f t="shared" si="199"/>
        <v>83.193945731569514</v>
      </c>
      <c r="AB384" s="102">
        <f t="shared" si="200"/>
        <v>106.68300778069353</v>
      </c>
      <c r="AC384" s="102">
        <v>100</v>
      </c>
      <c r="AD384" s="90">
        <f>STDEV(H384,P384)</f>
        <v>31.41558381839959</v>
      </c>
      <c r="AE384" s="90">
        <f>STDEV(I384,Q384)</f>
        <v>41.990683070981035</v>
      </c>
      <c r="AF384" s="90">
        <f t="shared" ref="AF384" si="233">STDEV(J384,R384)</f>
        <v>36.282981524066102</v>
      </c>
      <c r="AG384" s="90">
        <f t="shared" ref="AG384" si="234">STDEV(K384,S384)</f>
        <v>50.094779077633895</v>
      </c>
      <c r="AH384" s="90">
        <f t="shared" ref="AH384" si="235">STDEV(L384,T384)</f>
        <v>6.1807121413686259</v>
      </c>
      <c r="AI384" s="90">
        <f>STDEV(M384,U384)</f>
        <v>0</v>
      </c>
      <c r="AJ384" s="99">
        <f>AVERAGE(AD384:AI384)</f>
        <v>27.660789938741541</v>
      </c>
      <c r="AK384" s="99">
        <f>MEDIAN(AD384:AI384)</f>
        <v>33.849282671232842</v>
      </c>
      <c r="AL384" s="109">
        <v>0.4</v>
      </c>
      <c r="AM384" s="109">
        <v>1.1000000000000001</v>
      </c>
      <c r="AN384" s="98">
        <v>0.25</v>
      </c>
      <c r="AO384" s="98">
        <v>1</v>
      </c>
      <c r="AP384" s="98">
        <v>0.125</v>
      </c>
      <c r="AQ384" s="98">
        <v>0.125</v>
      </c>
      <c r="AR384" s="98">
        <v>0.06</v>
      </c>
      <c r="AS384" s="98">
        <v>0.25</v>
      </c>
      <c r="AT384" s="98">
        <v>0.125</v>
      </c>
      <c r="AU384" s="100" t="e">
        <f>STDEV(#REF!)</f>
        <v>#REF!</v>
      </c>
      <c r="AV384" s="109">
        <v>0.25</v>
      </c>
      <c r="AW384" s="119">
        <f>8/28*100</f>
        <v>28.571428571428569</v>
      </c>
      <c r="AX384" s="119">
        <v>532.1</v>
      </c>
      <c r="AY384" s="48">
        <v>1.1999999999999999E-3</v>
      </c>
      <c r="AZ384" s="193" t="s">
        <v>1744</v>
      </c>
      <c r="BA384" s="61">
        <v>33</v>
      </c>
      <c r="BB384" s="61">
        <v>4.3</v>
      </c>
      <c r="BC384" s="194">
        <v>0.69930000000000003</v>
      </c>
      <c r="BD384" s="100" t="s">
        <v>1745</v>
      </c>
      <c r="BE384" s="61">
        <v>8.7900000000000006E-2</v>
      </c>
      <c r="BF384" s="61">
        <v>1.609E-2</v>
      </c>
      <c r="BG384" s="55">
        <v>0.89810000000000001</v>
      </c>
      <c r="BH384" s="100" t="s">
        <v>1745</v>
      </c>
      <c r="BI384" s="61">
        <v>2.4250000000000001E-3</v>
      </c>
      <c r="BJ384" s="55">
        <v>0.43759999999999999</v>
      </c>
      <c r="BK384" s="61">
        <v>3.1149999999999998E-4</v>
      </c>
      <c r="BL384" s="100" t="s">
        <v>1745</v>
      </c>
      <c r="BM384" s="100" t="s">
        <v>1745</v>
      </c>
      <c r="BN384" s="186">
        <v>0.42520000000000002</v>
      </c>
      <c r="BO384" s="100">
        <v>1.5449999999999999</v>
      </c>
      <c r="BP384" s="100">
        <v>0.71140000000000003</v>
      </c>
      <c r="BQ384" s="100">
        <v>0.94320000000000004</v>
      </c>
      <c r="BR384" s="103" t="s">
        <v>1745</v>
      </c>
    </row>
    <row r="385" spans="1:52" x14ac:dyDescent="0.25">
      <c r="A385" s="8" t="s">
        <v>1527</v>
      </c>
      <c r="B385" s="8" t="s">
        <v>1952</v>
      </c>
      <c r="C385" s="8" t="s">
        <v>1589</v>
      </c>
      <c r="D385" s="76">
        <v>88.096261279999993</v>
      </c>
      <c r="E385" s="76">
        <v>94.702641619999994</v>
      </c>
      <c r="F385" s="82">
        <f t="shared" si="194"/>
        <v>91.399451449999987</v>
      </c>
      <c r="G385" s="86">
        <f t="shared" si="195"/>
        <v>4.6714163375114897</v>
      </c>
      <c r="H385" s="76"/>
      <c r="I385" s="76"/>
      <c r="J385" s="76"/>
      <c r="K385" s="76"/>
      <c r="L385" s="76"/>
      <c r="M385" s="90">
        <v>100</v>
      </c>
      <c r="N385" s="96"/>
      <c r="O385" s="96"/>
      <c r="P385" s="90"/>
      <c r="Q385" s="90"/>
      <c r="R385" s="90"/>
      <c r="S385" s="90"/>
      <c r="T385" s="90"/>
      <c r="U385" s="90">
        <v>100</v>
      </c>
      <c r="V385" s="96"/>
      <c r="W385" s="96"/>
      <c r="X385" s="102"/>
      <c r="Y385" s="102"/>
      <c r="Z385" s="102"/>
      <c r="AA385" s="102"/>
      <c r="AB385" s="102"/>
      <c r="AC385" s="102"/>
      <c r="AD385" s="90"/>
      <c r="AE385" s="90"/>
      <c r="AF385" s="90"/>
      <c r="AG385" s="90"/>
      <c r="AH385" s="90"/>
      <c r="AI385" s="90"/>
      <c r="AJ385" s="99"/>
      <c r="AK385" s="99"/>
      <c r="AW385" s="48"/>
      <c r="AX385" s="48"/>
      <c r="AY385" s="48"/>
      <c r="AZ385" s="193"/>
    </row>
    <row r="386" spans="1:52" x14ac:dyDescent="0.25">
      <c r="A386" s="8" t="s">
        <v>1527</v>
      </c>
      <c r="B386" s="8" t="s">
        <v>1955</v>
      </c>
      <c r="C386" s="8" t="s">
        <v>1590</v>
      </c>
      <c r="D386" s="76">
        <v>87.867067759999998</v>
      </c>
      <c r="E386" s="76">
        <v>94.266744700000004</v>
      </c>
      <c r="F386" s="82">
        <f t="shared" si="194"/>
        <v>91.066906230000001</v>
      </c>
      <c r="G386" s="86">
        <f t="shared" si="195"/>
        <v>4.5252549616771782</v>
      </c>
      <c r="H386" s="76"/>
      <c r="I386" s="76"/>
      <c r="J386" s="76"/>
      <c r="K386" s="76"/>
      <c r="L386" s="76"/>
      <c r="M386" s="90">
        <v>100</v>
      </c>
      <c r="N386" s="96"/>
      <c r="O386" s="96"/>
      <c r="P386" s="90"/>
      <c r="Q386" s="90"/>
      <c r="R386" s="90"/>
      <c r="S386" s="90"/>
      <c r="T386" s="90"/>
      <c r="U386" s="90">
        <v>100</v>
      </c>
      <c r="V386" s="96"/>
      <c r="W386" s="96"/>
      <c r="X386" s="102"/>
      <c r="Y386" s="102"/>
      <c r="Z386" s="102"/>
      <c r="AA386" s="102"/>
      <c r="AB386" s="102"/>
      <c r="AC386" s="102"/>
      <c r="AD386" s="90"/>
      <c r="AE386" s="90"/>
      <c r="AF386" s="90"/>
      <c r="AG386" s="90"/>
      <c r="AH386" s="90"/>
      <c r="AI386" s="90"/>
      <c r="AJ386" s="99"/>
      <c r="AK386" s="99"/>
      <c r="AW386" s="48"/>
      <c r="AX386" s="48"/>
      <c r="AY386" s="48"/>
      <c r="AZ386" s="193"/>
    </row>
    <row r="387" spans="1:52" x14ac:dyDescent="0.25">
      <c r="A387" s="8" t="s">
        <v>1527</v>
      </c>
      <c r="B387" s="8" t="s">
        <v>1958</v>
      </c>
      <c r="C387" s="8" t="s">
        <v>1591</v>
      </c>
      <c r="D387" s="76">
        <v>76.980375300000006</v>
      </c>
      <c r="E387" s="76">
        <v>89.132847659999996</v>
      </c>
      <c r="F387" s="82">
        <f t="shared" si="194"/>
        <v>83.056611480000001</v>
      </c>
      <c r="G387" s="86">
        <f t="shared" si="195"/>
        <v>8.5930956139380807</v>
      </c>
      <c r="H387" s="76"/>
      <c r="I387" s="76"/>
      <c r="J387" s="76"/>
      <c r="K387" s="76"/>
      <c r="L387" s="76"/>
      <c r="M387" s="90">
        <v>100</v>
      </c>
      <c r="N387" s="96"/>
      <c r="O387" s="96"/>
      <c r="P387" s="90"/>
      <c r="Q387" s="90"/>
      <c r="R387" s="90"/>
      <c r="S387" s="90"/>
      <c r="T387" s="90"/>
      <c r="U387" s="90">
        <v>100</v>
      </c>
      <c r="V387" s="96"/>
      <c r="W387" s="96"/>
      <c r="X387" s="102"/>
      <c r="Y387" s="102"/>
      <c r="Z387" s="102"/>
      <c r="AA387" s="102"/>
      <c r="AB387" s="102"/>
      <c r="AC387" s="102"/>
      <c r="AD387" s="90"/>
      <c r="AE387" s="90"/>
      <c r="AF387" s="90"/>
      <c r="AG387" s="90"/>
      <c r="AH387" s="90"/>
      <c r="AI387" s="90"/>
      <c r="AJ387" s="99"/>
      <c r="AK387" s="99"/>
      <c r="AW387" s="48"/>
      <c r="AX387" s="48"/>
      <c r="AY387" s="48"/>
      <c r="AZ387" s="193"/>
    </row>
    <row r="388" spans="1:52" x14ac:dyDescent="0.25">
      <c r="A388" s="8" t="s">
        <v>1527</v>
      </c>
      <c r="B388" s="8" t="s">
        <v>1961</v>
      </c>
      <c r="C388" s="8" t="s">
        <v>1592</v>
      </c>
      <c r="D388" s="76">
        <v>69.130497059999996</v>
      </c>
      <c r="E388" s="76">
        <v>102.3550542</v>
      </c>
      <c r="F388" s="82">
        <f t="shared" si="194"/>
        <v>85.742775629999997</v>
      </c>
      <c r="G388" s="86">
        <f t="shared" si="195"/>
        <v>23.493309655613924</v>
      </c>
      <c r="H388" s="76"/>
      <c r="I388" s="76"/>
      <c r="J388" s="76"/>
      <c r="K388" s="76"/>
      <c r="L388" s="76"/>
      <c r="M388" s="90">
        <v>100</v>
      </c>
      <c r="N388" s="96"/>
      <c r="O388" s="96"/>
      <c r="P388" s="90"/>
      <c r="Q388" s="90"/>
      <c r="R388" s="90"/>
      <c r="S388" s="90"/>
      <c r="T388" s="90"/>
      <c r="U388" s="90">
        <v>100</v>
      </c>
      <c r="V388" s="96"/>
      <c r="W388" s="96"/>
      <c r="X388" s="102"/>
      <c r="Y388" s="102"/>
      <c r="Z388" s="102"/>
      <c r="AA388" s="102"/>
      <c r="AB388" s="102"/>
      <c r="AC388" s="102"/>
      <c r="AD388" s="90"/>
      <c r="AE388" s="90"/>
      <c r="AF388" s="90"/>
      <c r="AG388" s="90"/>
      <c r="AH388" s="90"/>
      <c r="AI388" s="90"/>
      <c r="AJ388" s="99"/>
      <c r="AK388" s="99"/>
      <c r="AW388" s="48"/>
      <c r="AX388" s="48"/>
      <c r="AY388" s="48"/>
      <c r="AZ388" s="193"/>
    </row>
    <row r="389" spans="1:52" x14ac:dyDescent="0.25">
      <c r="A389" s="8" t="s">
        <v>1527</v>
      </c>
      <c r="B389" s="8" t="s">
        <v>1963</v>
      </c>
      <c r="C389" s="8" t="s">
        <v>1593</v>
      </c>
      <c r="D389" s="76">
        <v>83.913479440000003</v>
      </c>
      <c r="E389" s="76">
        <v>95.961899380000006</v>
      </c>
      <c r="F389" s="82">
        <f t="shared" ref="F389:F403" si="236">AVERAGE(D389:E389)</f>
        <v>89.937689410000004</v>
      </c>
      <c r="G389" s="86">
        <f t="shared" ref="G389:G403" si="237">STDEV(D389:E389)</f>
        <v>8.5195194421572165</v>
      </c>
      <c r="H389" s="76"/>
      <c r="I389" s="76"/>
      <c r="J389" s="76"/>
      <c r="K389" s="76"/>
      <c r="L389" s="76"/>
      <c r="M389" s="90">
        <v>100</v>
      </c>
      <c r="N389" s="96"/>
      <c r="O389" s="96"/>
      <c r="P389" s="90"/>
      <c r="Q389" s="90"/>
      <c r="R389" s="90"/>
      <c r="S389" s="90"/>
      <c r="T389" s="90"/>
      <c r="U389" s="90">
        <v>100</v>
      </c>
      <c r="V389" s="96"/>
      <c r="W389" s="96"/>
      <c r="X389" s="102"/>
      <c r="Y389" s="102"/>
      <c r="Z389" s="102"/>
      <c r="AA389" s="102"/>
      <c r="AB389" s="102"/>
      <c r="AC389" s="102"/>
      <c r="AD389" s="90"/>
      <c r="AE389" s="90"/>
      <c r="AF389" s="90"/>
      <c r="AG389" s="90"/>
      <c r="AH389" s="90"/>
      <c r="AI389" s="90"/>
      <c r="AJ389" s="99"/>
      <c r="AK389" s="99"/>
      <c r="AW389" s="48"/>
      <c r="AX389" s="48"/>
      <c r="AY389" s="48"/>
      <c r="AZ389" s="193"/>
    </row>
    <row r="390" spans="1:52" x14ac:dyDescent="0.25">
      <c r="A390" s="8" t="s">
        <v>1527</v>
      </c>
      <c r="B390" s="8" t="s">
        <v>1966</v>
      </c>
      <c r="C390" s="8" t="s">
        <v>1594</v>
      </c>
      <c r="D390" s="76">
        <v>107.8642028</v>
      </c>
      <c r="E390" s="76">
        <v>90.392105419999993</v>
      </c>
      <c r="F390" s="82">
        <f t="shared" si="236"/>
        <v>99.128154109999997</v>
      </c>
      <c r="G390" s="86">
        <f t="shared" si="237"/>
        <v>12.354638538949716</v>
      </c>
      <c r="H390" s="76"/>
      <c r="I390" s="76"/>
      <c r="J390" s="76"/>
      <c r="K390" s="76"/>
      <c r="L390" s="76"/>
      <c r="M390" s="90">
        <v>100</v>
      </c>
      <c r="N390" s="96"/>
      <c r="O390" s="96"/>
      <c r="P390" s="90"/>
      <c r="Q390" s="90"/>
      <c r="R390" s="90"/>
      <c r="S390" s="90"/>
      <c r="T390" s="90"/>
      <c r="U390" s="90">
        <v>100</v>
      </c>
      <c r="V390" s="96"/>
      <c r="W390" s="96"/>
      <c r="X390" s="102"/>
      <c r="Y390" s="102"/>
      <c r="Z390" s="102"/>
      <c r="AA390" s="102"/>
      <c r="AB390" s="102"/>
      <c r="AC390" s="102"/>
      <c r="AD390" s="90"/>
      <c r="AE390" s="90"/>
      <c r="AF390" s="90"/>
      <c r="AG390" s="90"/>
      <c r="AH390" s="90"/>
      <c r="AI390" s="90"/>
      <c r="AJ390" s="99"/>
      <c r="AK390" s="99"/>
      <c r="AW390" s="48"/>
      <c r="AX390" s="48"/>
      <c r="AY390" s="48"/>
      <c r="AZ390" s="193"/>
    </row>
    <row r="391" spans="1:52" x14ac:dyDescent="0.25">
      <c r="A391" s="8" t="s">
        <v>1527</v>
      </c>
      <c r="B391" s="8" t="s">
        <v>1969</v>
      </c>
      <c r="C391" s="8" t="s">
        <v>1595</v>
      </c>
      <c r="D391" s="76">
        <v>119.2092823</v>
      </c>
      <c r="E391" s="76">
        <v>96.446229290000005</v>
      </c>
      <c r="F391" s="82">
        <f t="shared" si="236"/>
        <v>107.827755795</v>
      </c>
      <c r="G391" s="86">
        <f t="shared" si="237"/>
        <v>16.095909143879776</v>
      </c>
      <c r="H391" s="76"/>
      <c r="I391" s="76"/>
      <c r="J391" s="76"/>
      <c r="K391" s="76"/>
      <c r="L391" s="76"/>
      <c r="M391" s="90">
        <v>100</v>
      </c>
      <c r="N391" s="96"/>
      <c r="O391" s="96"/>
      <c r="P391" s="90"/>
      <c r="Q391" s="90"/>
      <c r="R391" s="90"/>
      <c r="S391" s="90"/>
      <c r="T391" s="90"/>
      <c r="U391" s="90">
        <v>100</v>
      </c>
      <c r="V391" s="96"/>
      <c r="W391" s="96"/>
      <c r="X391" s="102"/>
      <c r="Y391" s="102"/>
      <c r="Z391" s="102"/>
      <c r="AA391" s="102"/>
      <c r="AB391" s="102"/>
      <c r="AC391" s="102"/>
      <c r="AD391" s="90"/>
      <c r="AE391" s="90"/>
      <c r="AF391" s="90"/>
      <c r="AG391" s="90"/>
      <c r="AH391" s="90"/>
      <c r="AI391" s="90"/>
      <c r="AJ391" s="99"/>
      <c r="AK391" s="99"/>
      <c r="AW391" s="48"/>
      <c r="AX391" s="48"/>
      <c r="AY391" s="48"/>
      <c r="AZ391" s="193"/>
    </row>
    <row r="392" spans="1:52" x14ac:dyDescent="0.25">
      <c r="A392" s="8" t="s">
        <v>1527</v>
      </c>
      <c r="B392" s="8" t="s">
        <v>1972</v>
      </c>
      <c r="C392" s="8" t="s">
        <v>1596</v>
      </c>
      <c r="D392" s="76">
        <v>96.633720100000005</v>
      </c>
      <c r="E392" s="76">
        <v>65.497548080000001</v>
      </c>
      <c r="F392" s="82">
        <f t="shared" si="236"/>
        <v>81.065634090000003</v>
      </c>
      <c r="G392" s="86">
        <f t="shared" si="237"/>
        <v>22.01659837553284</v>
      </c>
      <c r="H392" s="76"/>
      <c r="I392" s="76"/>
      <c r="J392" s="76"/>
      <c r="K392" s="76"/>
      <c r="L392" s="76"/>
      <c r="M392" s="90">
        <v>100</v>
      </c>
      <c r="N392" s="96"/>
      <c r="O392" s="96"/>
      <c r="P392" s="90"/>
      <c r="Q392" s="90"/>
      <c r="R392" s="90"/>
      <c r="S392" s="90"/>
      <c r="T392" s="90"/>
      <c r="U392" s="90">
        <v>100</v>
      </c>
      <c r="V392" s="96"/>
      <c r="W392" s="96"/>
      <c r="X392" s="102"/>
      <c r="Y392" s="102"/>
      <c r="Z392" s="102"/>
      <c r="AA392" s="102"/>
      <c r="AB392" s="102"/>
      <c r="AC392" s="102"/>
      <c r="AD392" s="90"/>
      <c r="AE392" s="90"/>
      <c r="AF392" s="90"/>
      <c r="AG392" s="90"/>
      <c r="AH392" s="90"/>
      <c r="AI392" s="90"/>
      <c r="AJ392" s="99"/>
      <c r="AK392" s="99"/>
      <c r="AW392" s="48"/>
      <c r="AX392" s="48"/>
      <c r="AY392" s="48"/>
      <c r="AZ392" s="193"/>
    </row>
    <row r="393" spans="1:52" x14ac:dyDescent="0.25">
      <c r="A393" s="8" t="s">
        <v>1527</v>
      </c>
      <c r="B393" s="8" t="s">
        <v>1975</v>
      </c>
      <c r="C393" s="8" t="s">
        <v>1597</v>
      </c>
      <c r="D393" s="76">
        <v>50.966910179999999</v>
      </c>
      <c r="E393" s="76">
        <v>54.600125120000001</v>
      </c>
      <c r="F393" s="82">
        <f t="shared" si="236"/>
        <v>52.78351765</v>
      </c>
      <c r="G393" s="86">
        <f t="shared" si="237"/>
        <v>2.5690709215822767</v>
      </c>
      <c r="H393" s="76"/>
      <c r="I393" s="76"/>
      <c r="J393" s="76"/>
      <c r="K393" s="76"/>
      <c r="L393" s="76"/>
      <c r="M393" s="90">
        <v>100</v>
      </c>
      <c r="N393" s="96"/>
      <c r="O393" s="96"/>
      <c r="P393" s="90"/>
      <c r="Q393" s="90"/>
      <c r="R393" s="90"/>
      <c r="S393" s="90"/>
      <c r="T393" s="90"/>
      <c r="U393" s="90">
        <v>100</v>
      </c>
      <c r="V393" s="96"/>
      <c r="W393" s="96"/>
      <c r="X393" s="102"/>
      <c r="Y393" s="102"/>
      <c r="Z393" s="102"/>
      <c r="AA393" s="102"/>
      <c r="AB393" s="102"/>
      <c r="AC393" s="102"/>
      <c r="AD393" s="90"/>
      <c r="AE393" s="90"/>
      <c r="AF393" s="90"/>
      <c r="AG393" s="90"/>
      <c r="AH393" s="90"/>
      <c r="AI393" s="90"/>
      <c r="AJ393" s="99"/>
      <c r="AK393" s="99"/>
      <c r="AW393" s="48"/>
      <c r="AX393" s="48"/>
      <c r="AY393" s="48"/>
      <c r="AZ393" s="193"/>
    </row>
    <row r="394" spans="1:52" x14ac:dyDescent="0.25">
      <c r="A394" s="8" t="s">
        <v>1527</v>
      </c>
      <c r="B394" s="8" t="s">
        <v>1978</v>
      </c>
      <c r="C394" s="8" t="s">
        <v>1598</v>
      </c>
      <c r="D394" s="76">
        <v>100.5873084</v>
      </c>
      <c r="E394" s="76">
        <v>91.796662159999997</v>
      </c>
      <c r="F394" s="82">
        <f t="shared" si="236"/>
        <v>96.191985279999997</v>
      </c>
      <c r="G394" s="86">
        <f t="shared" si="237"/>
        <v>6.2159255673160274</v>
      </c>
      <c r="H394" s="76"/>
      <c r="I394" s="76"/>
      <c r="J394" s="76"/>
      <c r="K394" s="76"/>
      <c r="L394" s="76"/>
      <c r="M394" s="90">
        <v>100</v>
      </c>
      <c r="N394" s="96"/>
      <c r="O394" s="96"/>
      <c r="P394" s="90"/>
      <c r="Q394" s="90"/>
      <c r="R394" s="90"/>
      <c r="S394" s="90"/>
      <c r="T394" s="90"/>
      <c r="U394" s="90">
        <v>100</v>
      </c>
      <c r="V394" s="96"/>
      <c r="W394" s="96"/>
      <c r="X394" s="102"/>
      <c r="Y394" s="102"/>
      <c r="Z394" s="102"/>
      <c r="AA394" s="102"/>
      <c r="AB394" s="102"/>
      <c r="AC394" s="102"/>
      <c r="AD394" s="90"/>
      <c r="AE394" s="90"/>
      <c r="AF394" s="90"/>
      <c r="AG394" s="90"/>
      <c r="AH394" s="90"/>
      <c r="AI394" s="90"/>
      <c r="AJ394" s="99"/>
      <c r="AK394" s="99"/>
      <c r="AW394" s="48"/>
      <c r="AX394" s="48"/>
      <c r="AY394" s="48"/>
      <c r="AZ394" s="193"/>
    </row>
    <row r="395" spans="1:52" x14ac:dyDescent="0.25">
      <c r="A395" s="8" t="s">
        <v>1527</v>
      </c>
      <c r="B395" s="8" t="s">
        <v>1981</v>
      </c>
      <c r="C395" s="8" t="s">
        <v>1599</v>
      </c>
      <c r="D395" s="76">
        <v>3.4092536889999998</v>
      </c>
      <c r="E395" s="76">
        <v>0.59734022200000003</v>
      </c>
      <c r="F395" s="82">
        <f t="shared" si="236"/>
        <v>2.0032969554999998</v>
      </c>
      <c r="G395" s="86">
        <f t="shared" si="237"/>
        <v>1.9883230806254759</v>
      </c>
      <c r="H395" s="57">
        <v>4.697391744745504</v>
      </c>
      <c r="I395" s="53">
        <v>79.526462395543177</v>
      </c>
      <c r="J395" s="53">
        <v>83.248923778171672</v>
      </c>
      <c r="K395" s="53">
        <v>76.487718409723968</v>
      </c>
      <c r="L395" s="53">
        <v>85.224107368954165</v>
      </c>
      <c r="M395" s="90">
        <v>100</v>
      </c>
      <c r="N395" s="96">
        <v>10.7</v>
      </c>
      <c r="O395" s="96">
        <v>20.5</v>
      </c>
      <c r="P395" s="57">
        <v>-44.536519560608973</v>
      </c>
      <c r="Q395" s="53">
        <v>84.390055887454224</v>
      </c>
      <c r="R395" s="53">
        <v>113.18173058392753</v>
      </c>
      <c r="S395" s="53">
        <v>73.520909616496439</v>
      </c>
      <c r="T395" s="53">
        <v>134.92002312584313</v>
      </c>
      <c r="U395" s="90">
        <v>100</v>
      </c>
      <c r="V395" s="96"/>
      <c r="W395" s="96"/>
      <c r="X395" s="102">
        <f t="shared" ref="X395:X399" si="238">AVERAGE(H395,P395)</f>
        <v>-19.919563907931735</v>
      </c>
      <c r="Y395" s="102">
        <f t="shared" ref="Y395:Y399" si="239">AVERAGE(I395,Q395)</f>
        <v>81.958259141498701</v>
      </c>
      <c r="Z395" s="102">
        <f t="shared" ref="Z395:Z399" si="240">AVERAGE(J395,R395)</f>
        <v>98.215327181049602</v>
      </c>
      <c r="AA395" s="102">
        <f t="shared" ref="AA395:AA399" si="241">AVERAGE(K395,S395)</f>
        <v>75.004314013110204</v>
      </c>
      <c r="AB395" s="102">
        <f>AVERAGE(L395,T395)</f>
        <v>110.07206524739865</v>
      </c>
      <c r="AC395" s="102">
        <f>AVERAGE(M395,U395)</f>
        <v>100</v>
      </c>
      <c r="AD395" s="90">
        <f>STDEV(H395,P395)</f>
        <v>34.813632548353176</v>
      </c>
      <c r="AE395" s="90">
        <f>STDEV(I395,Q395)</f>
        <v>3.4390799390650613</v>
      </c>
      <c r="AF395" s="90">
        <f t="shared" ref="AF395" si="242">STDEV(J395,R395)</f>
        <v>21.165690672296883</v>
      </c>
      <c r="AG395" s="90">
        <f t="shared" ref="AG395" si="243">STDEV(K395,S395)</f>
        <v>2.0978506161750632</v>
      </c>
      <c r="AH395" s="90">
        <f t="shared" ref="AH395" si="244">STDEV(L395,T395)</f>
        <v>35.140319028971525</v>
      </c>
      <c r="AI395" s="90">
        <f>STDEV(M395,U395)</f>
        <v>0</v>
      </c>
      <c r="AJ395" s="99">
        <f>AVERAGE(AD395:AI395)</f>
        <v>16.109428800810285</v>
      </c>
      <c r="AK395" s="99">
        <f>MEDIAN(AD395:AI395)</f>
        <v>12.302385305680973</v>
      </c>
      <c r="AL395" s="109">
        <v>10.7</v>
      </c>
      <c r="AM395" s="109">
        <v>20.5</v>
      </c>
      <c r="AW395" s="48"/>
      <c r="AX395" s="48"/>
      <c r="AY395" s="48"/>
      <c r="AZ395" s="193"/>
    </row>
    <row r="396" spans="1:52" x14ac:dyDescent="0.25">
      <c r="A396" s="8" t="s">
        <v>1527</v>
      </c>
      <c r="B396" s="8" t="s">
        <v>1984</v>
      </c>
      <c r="C396" s="8" t="s">
        <v>1600</v>
      </c>
      <c r="D396" s="76">
        <v>95.258558949999994</v>
      </c>
      <c r="E396" s="76">
        <v>103.469013</v>
      </c>
      <c r="F396" s="82">
        <f t="shared" si="236"/>
        <v>99.363785974999999</v>
      </c>
      <c r="G396" s="86">
        <f t="shared" si="237"/>
        <v>5.8056677353755601</v>
      </c>
      <c r="H396" s="76"/>
      <c r="I396" s="76"/>
      <c r="J396" s="76"/>
      <c r="K396" s="76"/>
      <c r="L396" s="76"/>
      <c r="M396" s="90">
        <v>100</v>
      </c>
      <c r="N396" s="96"/>
      <c r="O396" s="96"/>
      <c r="P396" s="90"/>
      <c r="Q396" s="90"/>
      <c r="R396" s="90"/>
      <c r="S396" s="90"/>
      <c r="T396" s="90"/>
      <c r="U396" s="90">
        <v>100</v>
      </c>
      <c r="V396" s="96"/>
      <c r="W396" s="96"/>
      <c r="X396" s="102"/>
      <c r="Y396" s="102"/>
      <c r="Z396" s="102"/>
      <c r="AA396" s="102"/>
      <c r="AB396" s="102"/>
      <c r="AC396" s="102"/>
      <c r="AD396" s="90"/>
      <c r="AE396" s="90"/>
      <c r="AF396" s="90"/>
      <c r="AG396" s="90"/>
      <c r="AH396" s="90"/>
      <c r="AI396" s="90"/>
      <c r="AJ396" s="99"/>
      <c r="AK396" s="99"/>
      <c r="AW396" s="48"/>
      <c r="AX396" s="48"/>
      <c r="AY396" s="48"/>
      <c r="AZ396" s="193"/>
    </row>
    <row r="397" spans="1:52" x14ac:dyDescent="0.25">
      <c r="A397" s="8" t="s">
        <v>1527</v>
      </c>
      <c r="B397" s="8" t="s">
        <v>1986</v>
      </c>
      <c r="C397" s="8" t="s">
        <v>1601</v>
      </c>
      <c r="D397" s="76">
        <v>79.616100849999995</v>
      </c>
      <c r="E397" s="76">
        <v>96.01033237</v>
      </c>
      <c r="F397" s="82">
        <f t="shared" si="236"/>
        <v>87.813216609999998</v>
      </c>
      <c r="G397" s="86">
        <f t="shared" si="237"/>
        <v>11.592472280134244</v>
      </c>
      <c r="H397" s="76"/>
      <c r="I397" s="76"/>
      <c r="J397" s="76"/>
      <c r="K397" s="76"/>
      <c r="L397" s="76"/>
      <c r="M397" s="90">
        <v>100</v>
      </c>
      <c r="N397" s="96"/>
      <c r="O397" s="96"/>
      <c r="P397" s="90"/>
      <c r="Q397" s="90"/>
      <c r="R397" s="90"/>
      <c r="S397" s="90"/>
      <c r="T397" s="90"/>
      <c r="U397" s="90">
        <v>100</v>
      </c>
      <c r="V397" s="96"/>
      <c r="W397" s="96"/>
      <c r="X397" s="102"/>
      <c r="Y397" s="102"/>
      <c r="Z397" s="102"/>
      <c r="AA397" s="102"/>
      <c r="AB397" s="102"/>
      <c r="AC397" s="102"/>
      <c r="AD397" s="90"/>
      <c r="AE397" s="90"/>
      <c r="AF397" s="90"/>
      <c r="AG397" s="90"/>
      <c r="AH397" s="90"/>
      <c r="AI397" s="90"/>
      <c r="AJ397" s="99"/>
      <c r="AK397" s="99"/>
      <c r="AW397" s="48"/>
      <c r="AX397" s="48"/>
      <c r="AY397" s="48"/>
      <c r="AZ397" s="193"/>
    </row>
    <row r="398" spans="1:52" x14ac:dyDescent="0.25">
      <c r="A398" s="8" t="s">
        <v>1527</v>
      </c>
      <c r="B398" s="8" t="s">
        <v>1989</v>
      </c>
      <c r="C398" s="8" t="s">
        <v>1602</v>
      </c>
      <c r="D398" s="76">
        <v>115.4275892</v>
      </c>
      <c r="E398" s="76">
        <v>93.104352919999997</v>
      </c>
      <c r="F398" s="82">
        <f t="shared" si="236"/>
        <v>104.26597106</v>
      </c>
      <c r="G398" s="86">
        <f t="shared" si="237"/>
        <v>15.784911751617487</v>
      </c>
      <c r="H398" s="76"/>
      <c r="I398" s="76"/>
      <c r="J398" s="76"/>
      <c r="K398" s="76"/>
      <c r="L398" s="76"/>
      <c r="M398" s="90">
        <v>100</v>
      </c>
      <c r="N398" s="96"/>
      <c r="O398" s="96"/>
      <c r="P398" s="90"/>
      <c r="Q398" s="90"/>
      <c r="R398" s="90"/>
      <c r="S398" s="90"/>
      <c r="T398" s="90"/>
      <c r="U398" s="90">
        <v>100</v>
      </c>
      <c r="V398" s="96"/>
      <c r="W398" s="96"/>
      <c r="X398" s="102"/>
      <c r="Y398" s="102"/>
      <c r="Z398" s="102"/>
      <c r="AA398" s="102"/>
      <c r="AB398" s="102"/>
      <c r="AC398" s="102"/>
      <c r="AD398" s="90"/>
      <c r="AE398" s="90"/>
      <c r="AF398" s="90"/>
      <c r="AG398" s="90"/>
      <c r="AH398" s="90"/>
      <c r="AI398" s="90"/>
      <c r="AJ398" s="99"/>
      <c r="AK398" s="99"/>
      <c r="AW398" s="48"/>
      <c r="AX398" s="48"/>
      <c r="AY398" s="48"/>
      <c r="AZ398" s="193"/>
    </row>
    <row r="399" spans="1:52" x14ac:dyDescent="0.25">
      <c r="A399" s="8" t="s">
        <v>1527</v>
      </c>
      <c r="B399" s="8" t="s">
        <v>1992</v>
      </c>
      <c r="C399" s="8" t="s">
        <v>1603</v>
      </c>
      <c r="D399" s="76">
        <v>-2.3063180120000002</v>
      </c>
      <c r="E399" s="76">
        <v>3.164288741</v>
      </c>
      <c r="F399" s="82">
        <f t="shared" si="236"/>
        <v>0.42898536449999991</v>
      </c>
      <c r="G399" s="86">
        <f t="shared" si="237"/>
        <v>3.8683031322512202</v>
      </c>
      <c r="H399" s="65">
        <v>21.106609268169159</v>
      </c>
      <c r="I399" s="53">
        <v>119.48594580906557</v>
      </c>
      <c r="J399" s="53">
        <v>99.962015700177247</v>
      </c>
      <c r="K399" s="53">
        <v>86.81944796150924</v>
      </c>
      <c r="L399" s="53">
        <v>102.69688528741452</v>
      </c>
      <c r="M399" s="90">
        <v>100</v>
      </c>
      <c r="N399" s="96">
        <v>14.8</v>
      </c>
      <c r="O399" s="96">
        <v>39.799999999999997</v>
      </c>
      <c r="P399" s="53">
        <v>59.529774523029474</v>
      </c>
      <c r="Q399" s="53">
        <v>132.72306802852185</v>
      </c>
      <c r="R399" s="53">
        <v>147.6392368471767</v>
      </c>
      <c r="S399" s="53">
        <v>56.639044131817307</v>
      </c>
      <c r="T399" s="53">
        <v>128.21352861823087</v>
      </c>
      <c r="U399" s="90">
        <v>100</v>
      </c>
      <c r="V399" s="96"/>
      <c r="W399" s="96"/>
      <c r="X399" s="102">
        <f t="shared" si="238"/>
        <v>40.318191895599313</v>
      </c>
      <c r="Y399" s="102">
        <f t="shared" si="239"/>
        <v>126.1045069187937</v>
      </c>
      <c r="Z399" s="102">
        <f t="shared" si="240"/>
        <v>123.80062627367698</v>
      </c>
      <c r="AA399" s="102">
        <f t="shared" si="241"/>
        <v>71.729246046663278</v>
      </c>
      <c r="AB399" s="102">
        <f>AVERAGE(L399,T399)</f>
        <v>115.45520695282269</v>
      </c>
      <c r="AC399" s="102">
        <f>AVERAGE(M399,U399)</f>
        <v>100</v>
      </c>
      <c r="AD399" s="90">
        <f>STDEV(H399,P399)</f>
        <v>27.169280706363079</v>
      </c>
      <c r="AE399" s="90">
        <f>STDEV(I399,Q399)</f>
        <v>9.3600588847726591</v>
      </c>
      <c r="AF399" s="90">
        <f t="shared" ref="AF399" si="245">STDEV(J399,R399)</f>
        <v>33.712886381173945</v>
      </c>
      <c r="AG399" s="90">
        <f t="shared" ref="AG399" si="246">STDEV(K399,S399)</f>
        <v>21.340768206923595</v>
      </c>
      <c r="AH399" s="90">
        <f t="shared" ref="AH399" si="247">STDEV(L399,T399)</f>
        <v>18.042991532338785</v>
      </c>
      <c r="AI399" s="90">
        <f>STDEV(M399,U399)</f>
        <v>0</v>
      </c>
      <c r="AJ399" s="99">
        <f>AVERAGE(AD399:AI399)</f>
        <v>18.270997618595345</v>
      </c>
      <c r="AK399" s="99">
        <f>MEDIAN(AD399:AI399)</f>
        <v>19.69187986963119</v>
      </c>
      <c r="AL399" s="109">
        <v>14.8</v>
      </c>
      <c r="AM399" s="109">
        <v>39.799999999999997</v>
      </c>
      <c r="AW399" s="48"/>
      <c r="AX399" s="48"/>
      <c r="AY399" s="48"/>
      <c r="AZ399" s="193"/>
    </row>
    <row r="400" spans="1:52" x14ac:dyDescent="0.25">
      <c r="A400" s="8" t="s">
        <v>1527</v>
      </c>
      <c r="B400" s="8" t="s">
        <v>1994</v>
      </c>
      <c r="C400" s="8" t="s">
        <v>1604</v>
      </c>
      <c r="D400" s="76">
        <v>103.2803323</v>
      </c>
      <c r="E400" s="76">
        <v>86.759631099999993</v>
      </c>
      <c r="F400" s="82">
        <f t="shared" si="236"/>
        <v>95.019981699999988</v>
      </c>
      <c r="G400" s="86">
        <f t="shared" si="237"/>
        <v>11.681899848476737</v>
      </c>
      <c r="H400" s="76"/>
      <c r="I400" s="76"/>
      <c r="J400" s="76"/>
      <c r="K400" s="76"/>
      <c r="L400" s="76"/>
      <c r="M400" s="90">
        <v>100</v>
      </c>
      <c r="N400" s="96"/>
      <c r="O400" s="96"/>
      <c r="P400" s="90"/>
      <c r="Q400" s="90"/>
      <c r="R400" s="90"/>
      <c r="S400" s="90"/>
      <c r="T400" s="90"/>
      <c r="U400" s="90">
        <v>100</v>
      </c>
      <c r="V400" s="96"/>
      <c r="W400" s="96"/>
      <c r="X400" s="102"/>
      <c r="Y400" s="102"/>
      <c r="Z400" s="102"/>
      <c r="AA400" s="102"/>
      <c r="AB400" s="102"/>
      <c r="AC400" s="102"/>
      <c r="AD400" s="90"/>
      <c r="AE400" s="90"/>
      <c r="AF400" s="90"/>
      <c r="AG400" s="90"/>
      <c r="AH400" s="90"/>
      <c r="AI400" s="90"/>
      <c r="AJ400" s="99"/>
      <c r="AK400" s="99"/>
      <c r="AW400" s="48"/>
      <c r="AX400" s="48"/>
      <c r="AY400" s="48"/>
      <c r="AZ400" s="193"/>
    </row>
    <row r="401" spans="1:52" x14ac:dyDescent="0.25">
      <c r="A401" s="8" t="s">
        <v>1527</v>
      </c>
      <c r="B401" s="8" t="s">
        <v>1997</v>
      </c>
      <c r="C401" s="8" t="s">
        <v>1605</v>
      </c>
      <c r="D401" s="76">
        <v>106.25984819999999</v>
      </c>
      <c r="E401" s="76">
        <v>100.1271366</v>
      </c>
      <c r="F401" s="82">
        <f t="shared" si="236"/>
        <v>103.1934924</v>
      </c>
      <c r="G401" s="86">
        <f t="shared" si="237"/>
        <v>4.3364819594213966</v>
      </c>
      <c r="H401" s="76"/>
      <c r="I401" s="76"/>
      <c r="J401" s="76"/>
      <c r="K401" s="76"/>
      <c r="L401" s="76"/>
      <c r="M401" s="90">
        <v>100</v>
      </c>
      <c r="N401" s="96"/>
      <c r="O401" s="96"/>
      <c r="P401" s="90"/>
      <c r="Q401" s="90"/>
      <c r="R401" s="90"/>
      <c r="S401" s="90"/>
      <c r="T401" s="90"/>
      <c r="U401" s="90">
        <v>100</v>
      </c>
      <c r="V401" s="96"/>
      <c r="W401" s="96"/>
      <c r="X401" s="102"/>
      <c r="Y401" s="102"/>
      <c r="Z401" s="102"/>
      <c r="AA401" s="102"/>
      <c r="AB401" s="102"/>
      <c r="AC401" s="102"/>
      <c r="AD401" s="90"/>
      <c r="AE401" s="90"/>
      <c r="AF401" s="90"/>
      <c r="AG401" s="90"/>
      <c r="AH401" s="90"/>
      <c r="AI401" s="90"/>
      <c r="AJ401" s="99"/>
      <c r="AK401" s="99"/>
      <c r="AW401" s="48"/>
      <c r="AX401" s="48"/>
      <c r="AY401" s="48"/>
      <c r="AZ401" s="193"/>
    </row>
    <row r="402" spans="1:52" x14ac:dyDescent="0.25">
      <c r="A402" s="8" t="s">
        <v>1527</v>
      </c>
      <c r="B402" s="8" t="s">
        <v>1999</v>
      </c>
      <c r="C402" s="8" t="s">
        <v>1606</v>
      </c>
      <c r="D402" s="76">
        <v>78.813923509999995</v>
      </c>
      <c r="E402" s="76">
        <v>57.21550663</v>
      </c>
      <c r="F402" s="82">
        <f t="shared" si="236"/>
        <v>68.014715069999994</v>
      </c>
      <c r="G402" s="86">
        <f t="shared" si="237"/>
        <v>15.272387038742028</v>
      </c>
      <c r="H402" s="76"/>
      <c r="I402" s="76"/>
      <c r="J402" s="76"/>
      <c r="K402" s="76"/>
      <c r="L402" s="76"/>
      <c r="M402" s="90">
        <v>100</v>
      </c>
      <c r="N402" s="96"/>
      <c r="O402" s="96"/>
      <c r="P402" s="90"/>
      <c r="Q402" s="90"/>
      <c r="R402" s="90"/>
      <c r="S402" s="90"/>
      <c r="T402" s="90"/>
      <c r="U402" s="90">
        <v>100</v>
      </c>
      <c r="V402" s="96"/>
      <c r="W402" s="96"/>
      <c r="X402" s="102"/>
      <c r="Y402" s="102"/>
      <c r="Z402" s="102"/>
      <c r="AA402" s="102"/>
      <c r="AB402" s="102"/>
      <c r="AC402" s="102"/>
      <c r="AD402" s="90"/>
      <c r="AE402" s="90"/>
      <c r="AF402" s="90"/>
      <c r="AG402" s="90"/>
      <c r="AH402" s="90"/>
      <c r="AI402" s="90"/>
      <c r="AJ402" s="99"/>
      <c r="AK402" s="99"/>
      <c r="AW402" s="48"/>
      <c r="AX402" s="48"/>
      <c r="AY402" s="48"/>
      <c r="AZ402" s="193"/>
    </row>
    <row r="403" spans="1:52" x14ac:dyDescent="0.25">
      <c r="A403" s="8" t="s">
        <v>1527</v>
      </c>
      <c r="B403" s="8" t="s">
        <v>2002</v>
      </c>
      <c r="C403" s="8" t="s">
        <v>1607</v>
      </c>
      <c r="D403" s="59">
        <v>111.47400089999999</v>
      </c>
      <c r="E403" s="59">
        <v>112.1869513</v>
      </c>
      <c r="F403" s="82">
        <f t="shared" si="236"/>
        <v>111.8304761</v>
      </c>
      <c r="G403" s="86">
        <f t="shared" si="237"/>
        <v>0.50413206248966935</v>
      </c>
      <c r="H403" s="91"/>
      <c r="I403" s="92"/>
      <c r="J403" s="59"/>
      <c r="K403" s="59"/>
      <c r="L403" s="59"/>
      <c r="M403" s="90">
        <v>100</v>
      </c>
      <c r="N403" s="96"/>
      <c r="O403" s="96"/>
      <c r="P403" s="90"/>
      <c r="Q403" s="90"/>
      <c r="R403" s="90"/>
      <c r="S403" s="90"/>
      <c r="T403" s="90"/>
      <c r="U403" s="90">
        <v>100</v>
      </c>
      <c r="V403" s="96"/>
      <c r="W403" s="96"/>
      <c r="X403" s="102"/>
      <c r="Y403" s="102"/>
      <c r="Z403" s="102"/>
      <c r="AA403" s="102"/>
      <c r="AB403" s="102"/>
      <c r="AC403" s="102"/>
      <c r="AD403" s="90"/>
      <c r="AE403" s="90"/>
      <c r="AF403" s="90"/>
      <c r="AG403" s="90"/>
      <c r="AH403" s="90"/>
      <c r="AI403" s="90"/>
      <c r="AJ403" s="99"/>
      <c r="AK403" s="99"/>
      <c r="AW403" s="48"/>
      <c r="AX403" s="48"/>
      <c r="AY403" s="48"/>
      <c r="AZ403" s="193"/>
    </row>
    <row r="404" spans="1:52" x14ac:dyDescent="0.25">
      <c r="AW404" s="48"/>
      <c r="AX404" s="48"/>
      <c r="AY404" s="48"/>
      <c r="AZ404" s="193"/>
    </row>
    <row r="405" spans="1:52" x14ac:dyDescent="0.25">
      <c r="AW405" s="48"/>
      <c r="AX405" s="48"/>
      <c r="AY405" s="48"/>
      <c r="AZ405" s="193"/>
    </row>
    <row r="406" spans="1:52" x14ac:dyDescent="0.25">
      <c r="AW406" s="48"/>
      <c r="AX406" s="48"/>
      <c r="AY406" s="48"/>
      <c r="AZ406" s="193"/>
    </row>
    <row r="407" spans="1:52" x14ac:dyDescent="0.25">
      <c r="AW407" s="48"/>
      <c r="AX407" s="48"/>
      <c r="AY407" s="48"/>
      <c r="AZ407" s="193"/>
    </row>
  </sheetData>
  <autoFilter ref="A3:AM403">
    <filterColumn colId="37">
      <customFilters and="1">
        <customFilter operator="notEqual" val=" "/>
      </customFilters>
    </filterColumn>
  </autoFilter>
  <mergeCells count="5">
    <mergeCell ref="D1:L1"/>
    <mergeCell ref="AN1:AV1"/>
    <mergeCell ref="AW1:AZ1"/>
    <mergeCell ref="BA1:BN1"/>
    <mergeCell ref="BO1:BR1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883"/>
  <sheetViews>
    <sheetView tabSelected="1" zoomScaleNormal="100" workbookViewId="0">
      <pane xSplit="7" ySplit="2" topLeftCell="H36" activePane="bottomRight" state="frozen"/>
      <selection pane="topRight" activeCell="H1" sqref="H1"/>
      <selection pane="bottomLeft" activeCell="A3" sqref="A3"/>
      <selection pane="bottomRight" activeCell="G52" sqref="G52"/>
    </sheetView>
  </sheetViews>
  <sheetFormatPr defaultColWidth="13.28515625" defaultRowHeight="15" customHeight="1" x14ac:dyDescent="0.25"/>
  <cols>
    <col min="1" max="1" width="13.28515625" style="21" customWidth="1"/>
    <col min="2" max="2" width="21" style="21" customWidth="1"/>
    <col min="3" max="3" width="24.140625" style="21" customWidth="1"/>
    <col min="4" max="4" width="23.5703125" style="21" customWidth="1"/>
    <col min="5" max="5" width="13.140625" style="128" bestFit="1" customWidth="1"/>
    <col min="6" max="6" width="12.7109375" style="128" bestFit="1" customWidth="1"/>
    <col min="7" max="7" width="12.42578125" style="128" bestFit="1" customWidth="1"/>
    <col min="8" max="8" width="17.140625" style="138" bestFit="1" customWidth="1"/>
    <col min="9" max="9" width="15.5703125" style="134" bestFit="1" customWidth="1"/>
    <col min="10" max="10" width="12.42578125" style="128" bestFit="1" customWidth="1"/>
    <col min="11" max="11" width="10.85546875" style="128" bestFit="1" customWidth="1"/>
    <col min="12" max="12" width="12.28515625" style="128" bestFit="1" customWidth="1"/>
    <col min="13" max="13" width="15" style="138" bestFit="1" customWidth="1"/>
    <col min="14" max="14" width="13.28515625" style="134" customWidth="1"/>
    <col min="15" max="24" width="13.28515625" style="128" customWidth="1"/>
    <col min="25" max="26" width="13.28515625" style="103" customWidth="1"/>
    <col min="27" max="36" width="13.28515625" style="128" customWidth="1"/>
    <col min="37" max="38" width="13.28515625" style="103" customWidth="1"/>
    <col min="39" max="48" width="13.28515625" style="128" customWidth="1"/>
    <col min="49" max="52" width="13.28515625" style="103" customWidth="1"/>
    <col min="53" max="62" width="13.28515625" style="131"/>
    <col min="63" max="63" width="13.28515625" style="138"/>
    <col min="64" max="64" width="13.28515625" style="98"/>
    <col min="65" max="65" width="17.85546875" style="160" bestFit="1" customWidth="1"/>
    <col min="66" max="66" width="47.140625" style="98" bestFit="1" customWidth="1"/>
    <col min="67" max="67" width="23.7109375" style="182" customWidth="1"/>
    <col min="68" max="68" width="8.7109375" style="182" bestFit="1" customWidth="1"/>
    <col min="69" max="69" width="23" style="182" customWidth="1"/>
    <col min="70" max="70" width="15.42578125" style="200" customWidth="1"/>
    <col min="71" max="71" width="30.42578125" style="182" customWidth="1"/>
    <col min="72" max="72" width="8.7109375" style="182" bestFit="1" customWidth="1"/>
    <col min="73" max="73" width="19.42578125" style="182" customWidth="1"/>
    <col min="74" max="74" width="19.28515625" style="200" customWidth="1"/>
    <col min="75" max="75" width="29" style="182" bestFit="1" customWidth="1"/>
    <col min="76" max="76" width="13.28515625" style="182"/>
    <col min="77" max="77" width="10.85546875" style="182" bestFit="1" customWidth="1"/>
    <col min="78" max="78" width="19.28515625" style="200" customWidth="1"/>
    <col min="79" max="79" width="10.85546875" style="200" customWidth="1"/>
    <col min="80" max="80" width="13.28515625" style="182"/>
    <col min="81" max="81" width="26.5703125" style="100" bestFit="1" customWidth="1"/>
    <col min="82" max="82" width="10.5703125" style="100" bestFit="1" customWidth="1"/>
    <col min="83" max="83" width="31.28515625" style="100" bestFit="1" customWidth="1"/>
    <col min="84" max="84" width="41.5703125" style="103" bestFit="1" customWidth="1"/>
    <col min="85" max="16384" width="13.28515625" style="21"/>
  </cols>
  <sheetData>
    <row r="1" spans="1:84" ht="15" customHeight="1" x14ac:dyDescent="0.25">
      <c r="E1" s="213" t="s">
        <v>793</v>
      </c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83"/>
      <c r="Z1" s="83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04"/>
      <c r="AL1" s="204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04"/>
      <c r="AX1" s="204"/>
      <c r="AY1" s="204"/>
      <c r="AZ1" s="204"/>
      <c r="BA1" s="215"/>
      <c r="BB1" s="215"/>
      <c r="BC1" s="215"/>
      <c r="BD1" s="215"/>
      <c r="BE1" s="215"/>
      <c r="BF1" s="215"/>
      <c r="BG1" s="215"/>
      <c r="BH1" s="215"/>
      <c r="BI1" s="98"/>
      <c r="BJ1" s="98"/>
      <c r="BK1" s="106"/>
      <c r="BL1" s="216" t="s">
        <v>1740</v>
      </c>
      <c r="BM1" s="217"/>
      <c r="BN1" s="218"/>
      <c r="BO1" s="219" t="s">
        <v>2354</v>
      </c>
      <c r="BP1" s="220"/>
      <c r="BQ1" s="220"/>
      <c r="BR1" s="220"/>
      <c r="BS1" s="220"/>
      <c r="BT1" s="220"/>
      <c r="BU1" s="220"/>
      <c r="BV1" s="220"/>
      <c r="BW1" s="220"/>
      <c r="BX1" s="220"/>
      <c r="BY1" s="220"/>
      <c r="BZ1" s="220"/>
      <c r="CA1" s="220"/>
      <c r="CB1" s="221"/>
      <c r="CC1" s="209" t="s">
        <v>2377</v>
      </c>
      <c r="CD1" s="209"/>
      <c r="CE1" s="209"/>
      <c r="CF1" s="210"/>
    </row>
    <row r="2" spans="1:84" ht="15" customHeight="1" x14ac:dyDescent="0.25">
      <c r="A2" s="20" t="s">
        <v>1617</v>
      </c>
      <c r="B2" s="20" t="s">
        <v>1663</v>
      </c>
      <c r="C2" s="20" t="s">
        <v>878</v>
      </c>
      <c r="D2" s="20" t="s">
        <v>1199</v>
      </c>
      <c r="E2" s="122" t="s">
        <v>2344</v>
      </c>
      <c r="F2" s="122" t="s">
        <v>2345</v>
      </c>
      <c r="G2" s="122" t="s">
        <v>2346</v>
      </c>
      <c r="H2" s="135" t="s">
        <v>2343</v>
      </c>
      <c r="I2" s="132" t="s">
        <v>2352</v>
      </c>
      <c r="J2" s="122" t="s">
        <v>2348</v>
      </c>
      <c r="K2" s="122" t="s">
        <v>2349</v>
      </c>
      <c r="L2" s="122" t="s">
        <v>2350</v>
      </c>
      <c r="M2" s="135" t="s">
        <v>2351</v>
      </c>
      <c r="N2" s="132" t="s">
        <v>2353</v>
      </c>
      <c r="O2" s="140" t="s">
        <v>1653</v>
      </c>
      <c r="P2" s="140" t="s">
        <v>1654</v>
      </c>
      <c r="Q2" s="140" t="s">
        <v>1655</v>
      </c>
      <c r="R2" s="140" t="s">
        <v>1656</v>
      </c>
      <c r="S2" s="140" t="s">
        <v>1657</v>
      </c>
      <c r="T2" s="140" t="s">
        <v>1658</v>
      </c>
      <c r="U2" s="140" t="s">
        <v>1659</v>
      </c>
      <c r="V2" s="140" t="s">
        <v>1660</v>
      </c>
      <c r="W2" s="140" t="s">
        <v>1661</v>
      </c>
      <c r="X2" s="141" t="s">
        <v>1662</v>
      </c>
      <c r="Y2" s="145" t="s">
        <v>794</v>
      </c>
      <c r="Z2" s="145" t="s">
        <v>795</v>
      </c>
      <c r="AA2" s="140" t="s">
        <v>1653</v>
      </c>
      <c r="AB2" s="140" t="s">
        <v>1654</v>
      </c>
      <c r="AC2" s="140" t="s">
        <v>1655</v>
      </c>
      <c r="AD2" s="140" t="s">
        <v>1656</v>
      </c>
      <c r="AE2" s="140" t="s">
        <v>1657</v>
      </c>
      <c r="AF2" s="140" t="s">
        <v>1658</v>
      </c>
      <c r="AG2" s="140" t="s">
        <v>1659</v>
      </c>
      <c r="AH2" s="140" t="s">
        <v>1660</v>
      </c>
      <c r="AI2" s="140" t="s">
        <v>1661</v>
      </c>
      <c r="AJ2" s="141" t="s">
        <v>1662</v>
      </c>
      <c r="AK2" s="145" t="s">
        <v>794</v>
      </c>
      <c r="AL2" s="145" t="s">
        <v>795</v>
      </c>
      <c r="AM2" s="140" t="s">
        <v>1653</v>
      </c>
      <c r="AN2" s="140" t="s">
        <v>1654</v>
      </c>
      <c r="AO2" s="140" t="s">
        <v>1655</v>
      </c>
      <c r="AP2" s="140" t="s">
        <v>1656</v>
      </c>
      <c r="AQ2" s="140" t="s">
        <v>1657</v>
      </c>
      <c r="AR2" s="140" t="s">
        <v>1658</v>
      </c>
      <c r="AS2" s="140" t="s">
        <v>1659</v>
      </c>
      <c r="AT2" s="140" t="s">
        <v>1660</v>
      </c>
      <c r="AU2" s="140" t="s">
        <v>1661</v>
      </c>
      <c r="AV2" s="141" t="s">
        <v>1662</v>
      </c>
      <c r="AW2" s="145" t="s">
        <v>794</v>
      </c>
      <c r="AX2" s="145" t="s">
        <v>795</v>
      </c>
      <c r="AY2" s="145" t="s">
        <v>2389</v>
      </c>
      <c r="AZ2" s="145" t="s">
        <v>2390</v>
      </c>
      <c r="BA2" s="148" t="s">
        <v>1201</v>
      </c>
      <c r="BB2" s="43" t="s">
        <v>1730</v>
      </c>
      <c r="BC2" s="44" t="s">
        <v>1731</v>
      </c>
      <c r="BD2" s="44" t="s">
        <v>1732</v>
      </c>
      <c r="BE2" s="44" t="s">
        <v>1733</v>
      </c>
      <c r="BF2" s="44" t="s">
        <v>1734</v>
      </c>
      <c r="BG2" s="72" t="s">
        <v>1735</v>
      </c>
      <c r="BH2" s="156" t="s">
        <v>1736</v>
      </c>
      <c r="BI2" s="44" t="s">
        <v>1612</v>
      </c>
      <c r="BJ2" s="44" t="s">
        <v>1737</v>
      </c>
      <c r="BK2" s="105" t="s">
        <v>1615</v>
      </c>
      <c r="BL2" s="44" t="s">
        <v>1741</v>
      </c>
      <c r="BM2" s="156" t="s">
        <v>1742</v>
      </c>
      <c r="BN2" s="44" t="s">
        <v>1743</v>
      </c>
      <c r="BO2" s="187" t="s">
        <v>2369</v>
      </c>
      <c r="BP2" s="187" t="s">
        <v>1771</v>
      </c>
      <c r="BQ2" s="187" t="s">
        <v>2355</v>
      </c>
      <c r="BR2" s="199" t="s">
        <v>2358</v>
      </c>
      <c r="BS2" s="187" t="s">
        <v>2361</v>
      </c>
      <c r="BT2" s="187" t="s">
        <v>1771</v>
      </c>
      <c r="BU2" s="187" t="s">
        <v>2362</v>
      </c>
      <c r="BV2" s="199" t="s">
        <v>2363</v>
      </c>
      <c r="BW2" s="187" t="s">
        <v>2367</v>
      </c>
      <c r="BX2" s="187" t="s">
        <v>2366</v>
      </c>
      <c r="BY2" s="187" t="s">
        <v>1771</v>
      </c>
      <c r="BZ2" s="199" t="s">
        <v>2363</v>
      </c>
      <c r="CA2" s="199" t="s">
        <v>2365</v>
      </c>
      <c r="CB2" s="187" t="s">
        <v>2368</v>
      </c>
      <c r="CC2" s="199" t="s">
        <v>2373</v>
      </c>
      <c r="CD2" s="199" t="s">
        <v>2374</v>
      </c>
      <c r="CE2" s="199" t="s">
        <v>2375</v>
      </c>
      <c r="CF2" s="197" t="s">
        <v>2376</v>
      </c>
    </row>
    <row r="3" spans="1:84" ht="101.25" customHeight="1" x14ac:dyDescent="0.25">
      <c r="A3" s="20" t="s">
        <v>1620</v>
      </c>
      <c r="B3" s="20" t="s">
        <v>1664</v>
      </c>
      <c r="C3" s="20" t="s">
        <v>1665</v>
      </c>
      <c r="D3" s="20"/>
      <c r="E3" s="123">
        <v>114.29488550000001</v>
      </c>
      <c r="F3" s="123">
        <v>100.2525</v>
      </c>
      <c r="G3" s="123">
        <v>90.973624999999998</v>
      </c>
      <c r="H3" s="136">
        <f t="shared" ref="H3:H49" si="0">AVERAGE(E3:G3)</f>
        <v>101.84033683333332</v>
      </c>
      <c r="I3" s="133">
        <f t="shared" ref="I3:I49" si="1">STDEV(E3:G3)</f>
        <v>11.741431649683214</v>
      </c>
      <c r="J3" s="123">
        <v>92.638561949999996</v>
      </c>
      <c r="K3" s="123">
        <v>77.431240000000003</v>
      </c>
      <c r="L3" s="123">
        <v>87.880186989999999</v>
      </c>
      <c r="M3" s="136">
        <f t="shared" ref="M3:M49" si="2">AVERAGE(J3:L3)</f>
        <v>85.983329646666675</v>
      </c>
      <c r="N3" s="133">
        <f t="shared" ref="N3:N49" si="3">STDEV(J3:L3)</f>
        <v>7.7790880608498121</v>
      </c>
      <c r="O3" s="140"/>
      <c r="P3" s="140"/>
      <c r="Q3" s="140"/>
      <c r="R3" s="140"/>
      <c r="S3" s="140"/>
      <c r="T3" s="140"/>
      <c r="U3" s="140"/>
      <c r="V3" s="140"/>
      <c r="W3" s="140"/>
      <c r="X3" s="141"/>
      <c r="Y3" s="145"/>
      <c r="Z3" s="145"/>
      <c r="AA3" s="140"/>
      <c r="AB3" s="140"/>
      <c r="AC3" s="140"/>
      <c r="AD3" s="140"/>
      <c r="AE3" s="140"/>
      <c r="AF3" s="140"/>
      <c r="AG3" s="140"/>
      <c r="AH3" s="140"/>
      <c r="AI3" s="140"/>
      <c r="AJ3" s="141"/>
      <c r="AK3" s="145"/>
      <c r="AL3" s="145"/>
      <c r="AM3" s="140"/>
      <c r="AN3" s="140"/>
      <c r="AO3" s="140"/>
      <c r="AP3" s="140"/>
      <c r="AQ3" s="140"/>
      <c r="AR3" s="140"/>
      <c r="AS3" s="140"/>
      <c r="AT3" s="140"/>
      <c r="AU3" s="140"/>
      <c r="AV3" s="141"/>
      <c r="AW3" s="145"/>
      <c r="AX3" s="145"/>
      <c r="AY3" s="145"/>
      <c r="AZ3" s="145"/>
      <c r="BA3" s="98"/>
      <c r="BB3" s="96"/>
      <c r="BC3" s="96"/>
      <c r="BD3" s="96"/>
      <c r="BE3" s="98"/>
      <c r="BF3" s="98"/>
      <c r="BG3" s="98"/>
      <c r="BH3" s="160"/>
      <c r="BI3" s="98"/>
      <c r="BJ3" s="98"/>
      <c r="BK3" s="106"/>
      <c r="BL3" s="171"/>
      <c r="BM3" s="158"/>
      <c r="BN3" s="45"/>
      <c r="BW3" s="181"/>
      <c r="BX3" s="181"/>
      <c r="BY3" s="181"/>
      <c r="CA3" s="202"/>
      <c r="CB3" s="181"/>
    </row>
    <row r="4" spans="1:84" ht="96" customHeight="1" x14ac:dyDescent="0.25">
      <c r="A4" s="20" t="s">
        <v>1621</v>
      </c>
      <c r="B4" s="20" t="s">
        <v>1666</v>
      </c>
      <c r="C4" s="20" t="s">
        <v>1667</v>
      </c>
      <c r="D4" s="20"/>
      <c r="E4" s="123">
        <v>-7.2544404020000002</v>
      </c>
      <c r="F4" s="123">
        <v>1.433154</v>
      </c>
      <c r="G4" s="123">
        <v>-0.35205170000000002</v>
      </c>
      <c r="H4" s="136">
        <f t="shared" si="0"/>
        <v>-2.0577793673333331</v>
      </c>
      <c r="I4" s="133">
        <f t="shared" si="1"/>
        <v>4.5881046500428964</v>
      </c>
      <c r="J4" s="123">
        <v>-1.005777873</v>
      </c>
      <c r="K4" s="123">
        <v>68.968810000000005</v>
      </c>
      <c r="L4" s="123">
        <v>68.442315500000007</v>
      </c>
      <c r="M4" s="136">
        <f t="shared" si="2"/>
        <v>45.468449209000006</v>
      </c>
      <c r="N4" s="133">
        <f t="shared" si="3"/>
        <v>40.248722169363447</v>
      </c>
      <c r="O4" s="140"/>
      <c r="P4" s="140"/>
      <c r="Q4" s="140"/>
      <c r="R4" s="140"/>
      <c r="S4" s="140"/>
      <c r="T4" s="140"/>
      <c r="U4" s="140"/>
      <c r="V4" s="140"/>
      <c r="W4" s="140"/>
      <c r="X4" s="141"/>
      <c r="Y4" s="145"/>
      <c r="Z4" s="145"/>
      <c r="AA4" s="140"/>
      <c r="AB4" s="140"/>
      <c r="AC4" s="140"/>
      <c r="AD4" s="140"/>
      <c r="AE4" s="140"/>
      <c r="AF4" s="140"/>
      <c r="AG4" s="140"/>
      <c r="AH4" s="140"/>
      <c r="AI4" s="140"/>
      <c r="AJ4" s="141"/>
      <c r="AK4" s="145"/>
      <c r="AL4" s="145"/>
      <c r="AM4" s="140"/>
      <c r="AN4" s="140"/>
      <c r="AO4" s="140"/>
      <c r="AP4" s="140"/>
      <c r="AQ4" s="140"/>
      <c r="AR4" s="140"/>
      <c r="AS4" s="140"/>
      <c r="AT4" s="140"/>
      <c r="AU4" s="140"/>
      <c r="AV4" s="141"/>
      <c r="AW4" s="145"/>
      <c r="AX4" s="145"/>
      <c r="AY4" s="145"/>
      <c r="AZ4" s="145"/>
      <c r="BA4" s="98"/>
      <c r="BB4" s="96"/>
      <c r="BC4" s="96"/>
      <c r="BD4" s="96"/>
      <c r="BE4" s="98"/>
      <c r="BF4" s="98"/>
      <c r="BG4" s="98"/>
      <c r="BH4" s="160"/>
      <c r="BI4" s="98"/>
      <c r="BJ4" s="98"/>
      <c r="BK4" s="106"/>
      <c r="BL4" s="172"/>
      <c r="BX4" s="181"/>
    </row>
    <row r="5" spans="1:84" ht="96" customHeight="1" x14ac:dyDescent="0.25">
      <c r="A5" s="20" t="s">
        <v>1622</v>
      </c>
      <c r="B5" s="20" t="s">
        <v>1668</v>
      </c>
      <c r="C5" s="20" t="s">
        <v>1669</v>
      </c>
      <c r="D5" s="20"/>
      <c r="E5" s="123">
        <v>-8.3672159209999997</v>
      </c>
      <c r="F5" s="123">
        <v>118.0509</v>
      </c>
      <c r="G5" s="123">
        <v>58.330928610000001</v>
      </c>
      <c r="H5" s="136">
        <f t="shared" si="0"/>
        <v>56.00487089633333</v>
      </c>
      <c r="I5" s="133">
        <f t="shared" si="1"/>
        <v>63.241148919191296</v>
      </c>
      <c r="J5" s="123">
        <v>102.7391397</v>
      </c>
      <c r="K5" s="123">
        <v>83.982799999999997</v>
      </c>
      <c r="L5" s="123">
        <v>105.240376</v>
      </c>
      <c r="M5" s="136">
        <f t="shared" si="2"/>
        <v>97.320771899999997</v>
      </c>
      <c r="N5" s="133">
        <f t="shared" si="3"/>
        <v>11.618526867077495</v>
      </c>
      <c r="O5" s="140"/>
      <c r="P5" s="140"/>
      <c r="Q5" s="140"/>
      <c r="R5" s="140"/>
      <c r="S5" s="140"/>
      <c r="T5" s="140"/>
      <c r="U5" s="140"/>
      <c r="V5" s="140"/>
      <c r="W5" s="140"/>
      <c r="X5" s="141"/>
      <c r="Y5" s="145"/>
      <c r="Z5" s="145"/>
      <c r="AA5" s="140"/>
      <c r="AB5" s="140"/>
      <c r="AC5" s="140"/>
      <c r="AD5" s="140"/>
      <c r="AE5" s="140"/>
      <c r="AF5" s="140"/>
      <c r="AG5" s="140"/>
      <c r="AH5" s="140"/>
      <c r="AI5" s="140"/>
      <c r="AJ5" s="141"/>
      <c r="AK5" s="145"/>
      <c r="AL5" s="145"/>
      <c r="AM5" s="140"/>
      <c r="AN5" s="140"/>
      <c r="AO5" s="140"/>
      <c r="AP5" s="140"/>
      <c r="AQ5" s="140"/>
      <c r="AR5" s="140"/>
      <c r="AS5" s="140"/>
      <c r="AT5" s="140"/>
      <c r="AU5" s="140"/>
      <c r="AV5" s="141"/>
      <c r="AW5" s="145"/>
      <c r="AX5" s="145"/>
      <c r="AY5" s="145"/>
      <c r="AZ5" s="145"/>
      <c r="BA5" s="98"/>
      <c r="BB5" s="96"/>
      <c r="BC5" s="96"/>
      <c r="BD5" s="96"/>
      <c r="BE5" s="98"/>
      <c r="BF5" s="98"/>
      <c r="BG5" s="98"/>
      <c r="BH5" s="160"/>
      <c r="BI5" s="98"/>
      <c r="BJ5" s="98"/>
      <c r="BK5" s="106"/>
      <c r="BL5" s="172"/>
      <c r="BX5" s="181"/>
    </row>
    <row r="6" spans="1:84" ht="96" customHeight="1" x14ac:dyDescent="0.25">
      <c r="A6" s="20" t="s">
        <v>1623</v>
      </c>
      <c r="B6" s="20" t="s">
        <v>1670</v>
      </c>
      <c r="C6" s="20" t="s">
        <v>1671</v>
      </c>
      <c r="D6" s="20"/>
      <c r="E6" s="123">
        <v>-4.8576931300000004</v>
      </c>
      <c r="F6" s="123">
        <v>3.3440249999999998</v>
      </c>
      <c r="G6" s="123">
        <v>-0.85992959000000002</v>
      </c>
      <c r="H6" s="136">
        <f t="shared" si="0"/>
        <v>-0.79119924000000019</v>
      </c>
      <c r="I6" s="133">
        <f t="shared" si="1"/>
        <v>4.1012910121998187</v>
      </c>
      <c r="J6" s="123">
        <v>-5.2856837150000002</v>
      </c>
      <c r="K6" s="123">
        <v>64.710300000000004</v>
      </c>
      <c r="L6" s="123">
        <v>-0.90610031000000002</v>
      </c>
      <c r="M6" s="136">
        <f t="shared" si="2"/>
        <v>19.506171991666669</v>
      </c>
      <c r="N6" s="133">
        <f t="shared" si="3"/>
        <v>39.209119850433744</v>
      </c>
      <c r="O6" s="140">
        <v>0.82235742499999998</v>
      </c>
      <c r="P6" s="140">
        <v>2.747877248</v>
      </c>
      <c r="Q6" s="140">
        <v>70.622450000000001</v>
      </c>
      <c r="R6" s="140">
        <v>87.203320000000005</v>
      </c>
      <c r="S6" s="140">
        <v>86.721940000000004</v>
      </c>
      <c r="T6" s="140">
        <v>97.258809999999997</v>
      </c>
      <c r="U6" s="140">
        <v>91.321789999999993</v>
      </c>
      <c r="V6" s="140">
        <v>89.342780000000005</v>
      </c>
      <c r="W6" s="140">
        <v>95.279799999999994</v>
      </c>
      <c r="X6" s="141">
        <v>94.691450000000003</v>
      </c>
      <c r="Y6" s="145">
        <v>1.25</v>
      </c>
      <c r="Z6" s="145">
        <v>1.8</v>
      </c>
      <c r="AA6" s="140">
        <v>0.82235742499999998</v>
      </c>
      <c r="AB6" s="140">
        <v>2.747877248</v>
      </c>
      <c r="AC6" s="140">
        <v>70.622450000000001</v>
      </c>
      <c r="AD6" s="140">
        <v>87.203320000000005</v>
      </c>
      <c r="AE6" s="140">
        <v>86.721940000000004</v>
      </c>
      <c r="AF6" s="140">
        <v>97.258809999999997</v>
      </c>
      <c r="AG6" s="140">
        <v>91.321789999999993</v>
      </c>
      <c r="AH6" s="140">
        <v>89.342780000000005</v>
      </c>
      <c r="AI6" s="140">
        <v>95.279799999999994</v>
      </c>
      <c r="AJ6" s="141">
        <v>94.691450000000003</v>
      </c>
      <c r="AK6" s="145">
        <v>1.25</v>
      </c>
      <c r="AL6" s="145">
        <v>1.8</v>
      </c>
      <c r="AM6" s="140">
        <v>0.82235742499999998</v>
      </c>
      <c r="AN6" s="140">
        <v>2.747877248</v>
      </c>
      <c r="AO6" s="140">
        <v>70.622450000000001</v>
      </c>
      <c r="AP6" s="140">
        <v>87.203320000000005</v>
      </c>
      <c r="AQ6" s="140">
        <v>86.721940000000004</v>
      </c>
      <c r="AR6" s="140">
        <v>97.258809999999997</v>
      </c>
      <c r="AS6" s="140">
        <v>91.321789999999993</v>
      </c>
      <c r="AT6" s="140">
        <v>89.342780000000005</v>
      </c>
      <c r="AU6" s="140">
        <v>95.279799999999994</v>
      </c>
      <c r="AV6" s="141">
        <v>94.691450000000003</v>
      </c>
      <c r="AW6" s="145">
        <v>1.25</v>
      </c>
      <c r="AX6" s="145">
        <v>1.8</v>
      </c>
      <c r="AY6" s="145">
        <v>1.25</v>
      </c>
      <c r="AZ6" s="145">
        <v>1.8</v>
      </c>
      <c r="BA6" s="149">
        <v>8</v>
      </c>
      <c r="BB6" s="161" t="s">
        <v>1739</v>
      </c>
      <c r="BC6" s="161">
        <v>1</v>
      </c>
      <c r="BD6" s="161" t="s">
        <v>1739</v>
      </c>
      <c r="BE6" s="162">
        <v>4</v>
      </c>
      <c r="BF6" s="162">
        <v>8</v>
      </c>
      <c r="BG6" s="162" t="s">
        <v>1739</v>
      </c>
      <c r="BH6" s="163">
        <v>8</v>
      </c>
      <c r="BI6" s="162" t="s">
        <v>1739</v>
      </c>
      <c r="BJ6" s="162" t="s">
        <v>1739</v>
      </c>
      <c r="BK6" s="169">
        <v>8</v>
      </c>
      <c r="BL6" s="172">
        <f>11/30*100</f>
        <v>36.666666666666664</v>
      </c>
      <c r="BM6" s="163" t="s">
        <v>1746</v>
      </c>
      <c r="BN6" s="162" t="s">
        <v>1744</v>
      </c>
      <c r="BO6" s="182">
        <v>26</v>
      </c>
      <c r="BP6" s="182">
        <v>7.3</v>
      </c>
      <c r="BQ6" s="183">
        <v>0.36359999999999998</v>
      </c>
      <c r="BR6" s="201" t="s">
        <v>1745</v>
      </c>
      <c r="BS6" s="182">
        <v>7.0400000000000004E-2</v>
      </c>
      <c r="BT6" s="182">
        <v>1.7749999999999998E-2</v>
      </c>
      <c r="BU6" s="184">
        <v>0.1119</v>
      </c>
      <c r="BV6" s="201" t="s">
        <v>1745</v>
      </c>
      <c r="BW6" s="185">
        <v>2.3410000000000002E-3</v>
      </c>
      <c r="BX6" s="181">
        <v>0.23980000000000001</v>
      </c>
      <c r="BY6" s="185">
        <v>1.8890000000000001E-4</v>
      </c>
      <c r="BZ6" s="201" t="s">
        <v>1745</v>
      </c>
      <c r="CA6" s="203" t="s">
        <v>1745</v>
      </c>
      <c r="CB6" s="186">
        <v>0.1268</v>
      </c>
      <c r="CC6" s="200">
        <v>3.1120000000000001</v>
      </c>
      <c r="CD6" s="200">
        <v>2.9809999999999999</v>
      </c>
      <c r="CE6" s="200">
        <v>9.4100000000000003E-2</v>
      </c>
      <c r="CF6" s="198" t="s">
        <v>1745</v>
      </c>
    </row>
    <row r="7" spans="1:84" ht="96" customHeight="1" x14ac:dyDescent="0.25">
      <c r="A7" s="20" t="s">
        <v>1624</v>
      </c>
      <c r="B7" s="20" t="s">
        <v>1672</v>
      </c>
      <c r="C7" s="20" t="s">
        <v>1673</v>
      </c>
      <c r="D7" s="20"/>
      <c r="E7" s="124">
        <v>-1.6905627999999999</v>
      </c>
      <c r="F7" s="124">
        <v>76.503110000000007</v>
      </c>
      <c r="G7" s="124">
        <v>1.3562647889999999</v>
      </c>
      <c r="H7" s="136">
        <f t="shared" si="0"/>
        <v>25.389603996333335</v>
      </c>
      <c r="I7" s="133">
        <f t="shared" si="1"/>
        <v>44.2918012907516</v>
      </c>
      <c r="J7" s="124">
        <v>0.53498822999999995</v>
      </c>
      <c r="K7" s="124">
        <v>115.64870000000001</v>
      </c>
      <c r="L7" s="124">
        <v>55.514514920000003</v>
      </c>
      <c r="M7" s="136">
        <f t="shared" si="2"/>
        <v>57.232734383333337</v>
      </c>
      <c r="N7" s="133">
        <f t="shared" si="3"/>
        <v>57.576087640267744</v>
      </c>
      <c r="O7" s="140"/>
      <c r="P7" s="140"/>
      <c r="Q7" s="140"/>
      <c r="R7" s="140"/>
      <c r="S7" s="140"/>
      <c r="T7" s="140"/>
      <c r="U7" s="140"/>
      <c r="V7" s="140"/>
      <c r="W7" s="140"/>
      <c r="X7" s="141"/>
      <c r="Y7" s="145"/>
      <c r="Z7" s="145"/>
      <c r="AA7" s="140"/>
      <c r="AB7" s="140"/>
      <c r="AC7" s="140"/>
      <c r="AD7" s="140"/>
      <c r="AE7" s="140"/>
      <c r="AF7" s="140"/>
      <c r="AG7" s="140"/>
      <c r="AH7" s="140"/>
      <c r="AI7" s="140"/>
      <c r="AJ7" s="141"/>
      <c r="AK7" s="145"/>
      <c r="AL7" s="145"/>
      <c r="AM7" s="140"/>
      <c r="AN7" s="140"/>
      <c r="AO7" s="140"/>
      <c r="AP7" s="140"/>
      <c r="AQ7" s="140"/>
      <c r="AR7" s="140"/>
      <c r="AS7" s="140"/>
      <c r="AT7" s="140"/>
      <c r="AU7" s="140"/>
      <c r="AV7" s="141"/>
      <c r="AW7" s="145"/>
      <c r="AX7" s="145"/>
      <c r="AY7" s="145"/>
      <c r="AZ7" s="145"/>
      <c r="BA7" s="98"/>
      <c r="BB7" s="96"/>
      <c r="BC7" s="96"/>
      <c r="BD7" s="96"/>
      <c r="BE7" s="98"/>
      <c r="BF7" s="98"/>
      <c r="BG7" s="98"/>
      <c r="BH7" s="160"/>
      <c r="BI7" s="98"/>
      <c r="BJ7" s="98"/>
      <c r="BK7" s="106"/>
      <c r="BL7" s="172"/>
      <c r="BX7" s="181"/>
    </row>
    <row r="8" spans="1:84" ht="96" customHeight="1" x14ac:dyDescent="0.25">
      <c r="A8" s="20" t="s">
        <v>1625</v>
      </c>
      <c r="B8" s="20" t="s">
        <v>1674</v>
      </c>
      <c r="C8" s="20" t="s">
        <v>1675</v>
      </c>
      <c r="D8" s="20"/>
      <c r="E8" s="123">
        <v>121.998716</v>
      </c>
      <c r="F8" s="123">
        <v>111.0626</v>
      </c>
      <c r="G8" s="123">
        <v>100.854158</v>
      </c>
      <c r="H8" s="136">
        <f t="shared" si="0"/>
        <v>111.30515800000001</v>
      </c>
      <c r="I8" s="133">
        <f t="shared" si="1"/>
        <v>10.574365656689013</v>
      </c>
      <c r="J8" s="123">
        <v>119.3451744</v>
      </c>
      <c r="K8" s="123">
        <v>73.445710000000005</v>
      </c>
      <c r="L8" s="123">
        <v>97.068159519999995</v>
      </c>
      <c r="M8" s="136">
        <f t="shared" si="2"/>
        <v>96.619681306666664</v>
      </c>
      <c r="N8" s="133">
        <f t="shared" si="3"/>
        <v>22.953018485214415</v>
      </c>
      <c r="O8" s="140"/>
      <c r="P8" s="140"/>
      <c r="Q8" s="140"/>
      <c r="R8" s="140"/>
      <c r="S8" s="140"/>
      <c r="T8" s="140"/>
      <c r="U8" s="140"/>
      <c r="V8" s="140"/>
      <c r="W8" s="140"/>
      <c r="X8" s="141"/>
      <c r="Y8" s="145"/>
      <c r="Z8" s="145"/>
      <c r="AA8" s="140"/>
      <c r="AB8" s="140"/>
      <c r="AC8" s="140"/>
      <c r="AD8" s="140"/>
      <c r="AE8" s="140"/>
      <c r="AF8" s="140"/>
      <c r="AG8" s="140"/>
      <c r="AH8" s="140"/>
      <c r="AI8" s="140"/>
      <c r="AJ8" s="141"/>
      <c r="AK8" s="145"/>
      <c r="AL8" s="145"/>
      <c r="AM8" s="140"/>
      <c r="AN8" s="140"/>
      <c r="AO8" s="140"/>
      <c r="AP8" s="140"/>
      <c r="AQ8" s="140"/>
      <c r="AR8" s="140"/>
      <c r="AS8" s="140"/>
      <c r="AT8" s="140"/>
      <c r="AU8" s="140"/>
      <c r="AV8" s="141"/>
      <c r="AW8" s="145"/>
      <c r="AX8" s="145"/>
      <c r="AY8" s="145"/>
      <c r="AZ8" s="145"/>
      <c r="BA8" s="98"/>
      <c r="BB8" s="96"/>
      <c r="BC8" s="96"/>
      <c r="BD8" s="96"/>
      <c r="BE8" s="98"/>
      <c r="BF8" s="98"/>
      <c r="BG8" s="98"/>
      <c r="BH8" s="160"/>
      <c r="BI8" s="98"/>
      <c r="BJ8" s="98"/>
      <c r="BK8" s="106"/>
      <c r="BL8" s="172"/>
      <c r="BX8" s="181"/>
    </row>
    <row r="9" spans="1:84" ht="96" customHeight="1" x14ac:dyDescent="0.25">
      <c r="A9" s="20" t="s">
        <v>1626</v>
      </c>
      <c r="B9" s="20" t="s">
        <v>1676</v>
      </c>
      <c r="C9" s="20" t="s">
        <v>1677</v>
      </c>
      <c r="D9" s="20"/>
      <c r="E9" s="123">
        <v>112.4973251</v>
      </c>
      <c r="F9" s="123">
        <v>77.595029999999994</v>
      </c>
      <c r="G9" s="123">
        <v>54.360247000000001</v>
      </c>
      <c r="H9" s="136">
        <f t="shared" si="0"/>
        <v>81.484200699999988</v>
      </c>
      <c r="I9" s="133">
        <f t="shared" si="1"/>
        <v>29.263017599893555</v>
      </c>
      <c r="J9" s="123">
        <v>94.778514869999995</v>
      </c>
      <c r="K9" s="123">
        <v>84.255780000000001</v>
      </c>
      <c r="L9" s="123">
        <v>92.559185099999993</v>
      </c>
      <c r="M9" s="136">
        <f t="shared" si="2"/>
        <v>90.531159989999992</v>
      </c>
      <c r="N9" s="133">
        <f t="shared" si="3"/>
        <v>5.5467694806230519</v>
      </c>
      <c r="O9" s="140"/>
      <c r="P9" s="140"/>
      <c r="Q9" s="140"/>
      <c r="R9" s="140"/>
      <c r="S9" s="140"/>
      <c r="T9" s="140"/>
      <c r="U9" s="140"/>
      <c r="V9" s="140"/>
      <c r="W9" s="140"/>
      <c r="X9" s="141"/>
      <c r="Y9" s="145"/>
      <c r="Z9" s="145"/>
      <c r="AA9" s="140"/>
      <c r="AB9" s="140"/>
      <c r="AC9" s="140"/>
      <c r="AD9" s="140"/>
      <c r="AE9" s="140"/>
      <c r="AF9" s="140"/>
      <c r="AG9" s="140"/>
      <c r="AH9" s="140"/>
      <c r="AI9" s="140"/>
      <c r="AJ9" s="141"/>
      <c r="AK9" s="145"/>
      <c r="AL9" s="145"/>
      <c r="AM9" s="140"/>
      <c r="AN9" s="140"/>
      <c r="AO9" s="140"/>
      <c r="AP9" s="140"/>
      <c r="AQ9" s="140"/>
      <c r="AR9" s="140"/>
      <c r="AS9" s="140"/>
      <c r="AT9" s="140"/>
      <c r="AU9" s="140"/>
      <c r="AV9" s="141"/>
      <c r="AW9" s="145"/>
      <c r="AX9" s="145"/>
      <c r="AY9" s="145"/>
      <c r="AZ9" s="145"/>
      <c r="BA9" s="98"/>
      <c r="BB9" s="96"/>
      <c r="BC9" s="96"/>
      <c r="BD9" s="96"/>
      <c r="BE9" s="98"/>
      <c r="BF9" s="98"/>
      <c r="BG9" s="98"/>
      <c r="BH9" s="160"/>
      <c r="BI9" s="98"/>
      <c r="BJ9" s="98"/>
      <c r="BK9" s="106"/>
      <c r="BL9" s="172"/>
      <c r="BX9" s="181"/>
    </row>
    <row r="10" spans="1:84" ht="96" customHeight="1" x14ac:dyDescent="0.25">
      <c r="A10" s="20" t="s">
        <v>1627</v>
      </c>
      <c r="B10" s="20" t="s">
        <v>1678</v>
      </c>
      <c r="C10" s="20" t="s">
        <v>1679</v>
      </c>
      <c r="D10" s="20"/>
      <c r="E10" s="123">
        <v>-6.9976460520000003</v>
      </c>
      <c r="F10" s="123">
        <v>0.28663100000000002</v>
      </c>
      <c r="G10" s="123">
        <v>-1.3216367499999999</v>
      </c>
      <c r="H10" s="136">
        <f t="shared" si="0"/>
        <v>-2.6775506006666667</v>
      </c>
      <c r="I10" s="133">
        <f t="shared" si="1"/>
        <v>3.826754476105795</v>
      </c>
      <c r="J10" s="123">
        <v>102.7391397</v>
      </c>
      <c r="K10" s="123">
        <v>115.97629999999999</v>
      </c>
      <c r="L10" s="123">
        <v>73.8442893</v>
      </c>
      <c r="M10" s="136">
        <f t="shared" si="2"/>
        <v>97.519909666666663</v>
      </c>
      <c r="N10" s="133">
        <f t="shared" si="3"/>
        <v>21.545460148529276</v>
      </c>
      <c r="O10" s="140"/>
      <c r="P10" s="140"/>
      <c r="Q10" s="140"/>
      <c r="R10" s="140"/>
      <c r="S10" s="140"/>
      <c r="T10" s="140"/>
      <c r="U10" s="140"/>
      <c r="V10" s="140"/>
      <c r="W10" s="140"/>
      <c r="X10" s="141"/>
      <c r="Y10" s="145"/>
      <c r="Z10" s="145"/>
      <c r="AA10" s="140"/>
      <c r="AB10" s="140"/>
      <c r="AC10" s="140"/>
      <c r="AD10" s="140"/>
      <c r="AE10" s="140"/>
      <c r="AF10" s="140"/>
      <c r="AG10" s="140"/>
      <c r="AH10" s="140"/>
      <c r="AI10" s="140"/>
      <c r="AJ10" s="141"/>
      <c r="AK10" s="145"/>
      <c r="AL10" s="145"/>
      <c r="AM10" s="140"/>
      <c r="AN10" s="140"/>
      <c r="AO10" s="140"/>
      <c r="AP10" s="140"/>
      <c r="AQ10" s="140"/>
      <c r="AR10" s="140"/>
      <c r="AS10" s="140"/>
      <c r="AT10" s="140"/>
      <c r="AU10" s="140"/>
      <c r="AV10" s="141"/>
      <c r="AW10" s="145"/>
      <c r="AX10" s="145"/>
      <c r="AY10" s="145"/>
      <c r="AZ10" s="145"/>
      <c r="BA10" s="98"/>
      <c r="BB10" s="96"/>
      <c r="BC10" s="96"/>
      <c r="BD10" s="96"/>
      <c r="BE10" s="98"/>
      <c r="BF10" s="98"/>
      <c r="BG10" s="98"/>
      <c r="BH10" s="160"/>
      <c r="BI10" s="98"/>
      <c r="BJ10" s="98"/>
      <c r="BK10" s="106"/>
      <c r="BL10" s="172"/>
      <c r="BX10" s="181"/>
    </row>
    <row r="11" spans="1:84" ht="96" customHeight="1" x14ac:dyDescent="0.25">
      <c r="A11" s="20" t="s">
        <v>1628</v>
      </c>
      <c r="B11" s="20" t="s">
        <v>1680</v>
      </c>
      <c r="C11" s="20" t="s">
        <v>1681</v>
      </c>
      <c r="D11" s="20"/>
      <c r="E11" s="123">
        <v>80.654825590000002</v>
      </c>
      <c r="F11" s="123">
        <v>76.721490000000003</v>
      </c>
      <c r="G11" s="123">
        <v>98.591793159999995</v>
      </c>
      <c r="H11" s="136">
        <f t="shared" si="0"/>
        <v>85.322702916666671</v>
      </c>
      <c r="I11" s="133">
        <f t="shared" si="1"/>
        <v>11.658445399373925</v>
      </c>
      <c r="J11" s="123">
        <v>111.29895140000001</v>
      </c>
      <c r="K11" s="123">
        <v>81.198390000000003</v>
      </c>
      <c r="L11" s="123">
        <v>86.190915899999993</v>
      </c>
      <c r="M11" s="136">
        <f t="shared" si="2"/>
        <v>92.896085766666673</v>
      </c>
      <c r="N11" s="133">
        <f t="shared" si="3"/>
        <v>16.13165913210511</v>
      </c>
      <c r="O11" s="140"/>
      <c r="P11" s="140"/>
      <c r="Q11" s="140"/>
      <c r="R11" s="140"/>
      <c r="S11" s="140"/>
      <c r="T11" s="140"/>
      <c r="U11" s="140"/>
      <c r="V11" s="140"/>
      <c r="W11" s="140"/>
      <c r="X11" s="141"/>
      <c r="Y11" s="145"/>
      <c r="Z11" s="145"/>
      <c r="AA11" s="140"/>
      <c r="AB11" s="140"/>
      <c r="AC11" s="140"/>
      <c r="AD11" s="140"/>
      <c r="AE11" s="140"/>
      <c r="AF11" s="140"/>
      <c r="AG11" s="140"/>
      <c r="AH11" s="140"/>
      <c r="AI11" s="140"/>
      <c r="AJ11" s="141"/>
      <c r="AK11" s="145"/>
      <c r="AL11" s="145"/>
      <c r="AM11" s="140"/>
      <c r="AN11" s="140"/>
      <c r="AO11" s="140"/>
      <c r="AP11" s="140"/>
      <c r="AQ11" s="140"/>
      <c r="AR11" s="140"/>
      <c r="AS11" s="140"/>
      <c r="AT11" s="140"/>
      <c r="AU11" s="140"/>
      <c r="AV11" s="141"/>
      <c r="AW11" s="145"/>
      <c r="AX11" s="145"/>
      <c r="AY11" s="145"/>
      <c r="AZ11" s="145"/>
      <c r="BA11" s="98"/>
      <c r="BB11" s="96"/>
      <c r="BC11" s="96"/>
      <c r="BD11" s="96"/>
      <c r="BE11" s="98"/>
      <c r="BF11" s="98"/>
      <c r="BG11" s="98"/>
      <c r="BH11" s="160"/>
      <c r="BI11" s="98"/>
      <c r="BJ11" s="98"/>
      <c r="BK11" s="106"/>
      <c r="BL11" s="172"/>
      <c r="BX11" s="181"/>
    </row>
    <row r="12" spans="1:84" ht="96" customHeight="1" x14ac:dyDescent="0.25">
      <c r="A12" s="20" t="s">
        <v>1629</v>
      </c>
      <c r="B12" s="20" t="s">
        <v>1684</v>
      </c>
      <c r="C12" s="20" t="s">
        <v>1681</v>
      </c>
      <c r="D12" s="20"/>
      <c r="E12" s="123">
        <v>48.469933660000002</v>
      </c>
      <c r="F12" s="123">
        <v>74.865219999999994</v>
      </c>
      <c r="G12" s="123">
        <v>43.740988227999999</v>
      </c>
      <c r="H12" s="136">
        <f t="shared" si="0"/>
        <v>55.692047295999998</v>
      </c>
      <c r="I12" s="133">
        <f t="shared" si="1"/>
        <v>16.771960078588478</v>
      </c>
      <c r="J12" s="123">
        <v>53.006633899999997</v>
      </c>
      <c r="K12" s="123">
        <v>109.97069999999999</v>
      </c>
      <c r="L12" s="123">
        <v>43.463957980000004</v>
      </c>
      <c r="M12" s="136">
        <f t="shared" si="2"/>
        <v>68.813763960000003</v>
      </c>
      <c r="N12" s="133">
        <f t="shared" si="3"/>
        <v>35.960891313745627</v>
      </c>
      <c r="O12" s="140"/>
      <c r="P12" s="140"/>
      <c r="Q12" s="140"/>
      <c r="R12" s="140"/>
      <c r="S12" s="140"/>
      <c r="T12" s="140"/>
      <c r="U12" s="140"/>
      <c r="V12" s="140"/>
      <c r="W12" s="140"/>
      <c r="X12" s="141"/>
      <c r="Y12" s="145"/>
      <c r="Z12" s="145"/>
      <c r="AA12" s="140"/>
      <c r="AB12" s="140"/>
      <c r="AC12" s="140"/>
      <c r="AD12" s="140"/>
      <c r="AE12" s="140"/>
      <c r="AF12" s="140"/>
      <c r="AG12" s="140"/>
      <c r="AH12" s="140"/>
      <c r="AI12" s="140"/>
      <c r="AJ12" s="141"/>
      <c r="AK12" s="145"/>
      <c r="AL12" s="145"/>
      <c r="AM12" s="140"/>
      <c r="AN12" s="140"/>
      <c r="AO12" s="140"/>
      <c r="AP12" s="140"/>
      <c r="AQ12" s="140"/>
      <c r="AR12" s="140"/>
      <c r="AS12" s="140"/>
      <c r="AT12" s="140"/>
      <c r="AU12" s="140"/>
      <c r="AV12" s="141"/>
      <c r="AW12" s="145"/>
      <c r="AX12" s="145"/>
      <c r="AY12" s="145"/>
      <c r="AZ12" s="145"/>
      <c r="BA12" s="98"/>
      <c r="BB12" s="96"/>
      <c r="BC12" s="96"/>
      <c r="BD12" s="96"/>
      <c r="BE12" s="98"/>
      <c r="BF12" s="98"/>
      <c r="BG12" s="98"/>
      <c r="BH12" s="160"/>
      <c r="BI12" s="98"/>
      <c r="BJ12" s="98"/>
      <c r="BK12" s="106"/>
      <c r="BL12" s="172"/>
      <c r="BX12" s="181"/>
    </row>
    <row r="13" spans="1:84" ht="96" customHeight="1" x14ac:dyDescent="0.25">
      <c r="A13" s="20" t="s">
        <v>1630</v>
      </c>
      <c r="B13" s="20" t="s">
        <v>1685</v>
      </c>
      <c r="C13" s="20" t="s">
        <v>1687</v>
      </c>
      <c r="D13" s="20"/>
      <c r="E13" s="123">
        <v>59.255296379999997</v>
      </c>
      <c r="F13" s="123">
        <v>83.982799999999997</v>
      </c>
      <c r="G13" s="123">
        <v>46.0495181</v>
      </c>
      <c r="H13" s="136">
        <f t="shared" si="0"/>
        <v>63.095871493333334</v>
      </c>
      <c r="I13" s="133">
        <f t="shared" si="1"/>
        <v>19.256063508076693</v>
      </c>
      <c r="J13" s="123">
        <v>88.786646689999998</v>
      </c>
      <c r="K13" s="123">
        <v>62.253459999999997</v>
      </c>
      <c r="L13" s="123">
        <v>47.34229818</v>
      </c>
      <c r="M13" s="136">
        <f t="shared" si="2"/>
        <v>66.127468289999996</v>
      </c>
      <c r="N13" s="133">
        <f t="shared" si="3"/>
        <v>20.992009456643906</v>
      </c>
      <c r="O13" s="140"/>
      <c r="P13" s="140"/>
      <c r="Q13" s="140"/>
      <c r="R13" s="140"/>
      <c r="S13" s="140"/>
      <c r="T13" s="140"/>
      <c r="U13" s="140"/>
      <c r="V13" s="140"/>
      <c r="W13" s="140"/>
      <c r="X13" s="141"/>
      <c r="Y13" s="145"/>
      <c r="Z13" s="145"/>
      <c r="AA13" s="140"/>
      <c r="AB13" s="140"/>
      <c r="AC13" s="140"/>
      <c r="AD13" s="140"/>
      <c r="AE13" s="140"/>
      <c r="AF13" s="140"/>
      <c r="AG13" s="140"/>
      <c r="AH13" s="140"/>
      <c r="AI13" s="140"/>
      <c r="AJ13" s="141"/>
      <c r="AK13" s="145"/>
      <c r="AL13" s="145"/>
      <c r="AM13" s="140"/>
      <c r="AN13" s="140"/>
      <c r="AO13" s="140"/>
      <c r="AP13" s="140"/>
      <c r="AQ13" s="140"/>
      <c r="AR13" s="140"/>
      <c r="AS13" s="140"/>
      <c r="AT13" s="140"/>
      <c r="AU13" s="140"/>
      <c r="AV13" s="141"/>
      <c r="AW13" s="145"/>
      <c r="AX13" s="145"/>
      <c r="AY13" s="145"/>
      <c r="AZ13" s="145"/>
      <c r="BA13" s="98"/>
      <c r="BB13" s="96"/>
      <c r="BC13" s="96"/>
      <c r="BD13" s="96"/>
      <c r="BE13" s="98"/>
      <c r="BF13" s="98"/>
      <c r="BG13" s="98"/>
      <c r="BH13" s="160"/>
      <c r="BI13" s="98"/>
      <c r="BJ13" s="98"/>
      <c r="BK13" s="106"/>
      <c r="BL13" s="172"/>
      <c r="BX13" s="181"/>
    </row>
    <row r="14" spans="1:84" ht="96" customHeight="1" x14ac:dyDescent="0.25">
      <c r="A14" s="20" t="s">
        <v>1631</v>
      </c>
      <c r="B14" s="20" t="s">
        <v>1686</v>
      </c>
      <c r="C14" s="20" t="s">
        <v>1688</v>
      </c>
      <c r="D14" s="20"/>
      <c r="E14" s="123">
        <v>106.76225119999999</v>
      </c>
      <c r="F14" s="123">
        <v>69.296390000000002</v>
      </c>
      <c r="G14" s="123">
        <v>64.333121700000007</v>
      </c>
      <c r="H14" s="136">
        <f t="shared" si="0"/>
        <v>80.130587633333334</v>
      </c>
      <c r="I14" s="133">
        <f t="shared" si="1"/>
        <v>23.196823840787697</v>
      </c>
      <c r="J14" s="123">
        <v>109.84378340000001</v>
      </c>
      <c r="K14" s="123">
        <v>73.718689999999995</v>
      </c>
      <c r="L14" s="123">
        <v>73.613453570000004</v>
      </c>
      <c r="M14" s="136">
        <f t="shared" si="2"/>
        <v>85.725308989999988</v>
      </c>
      <c r="N14" s="133">
        <f t="shared" si="3"/>
        <v>20.887277816314903</v>
      </c>
      <c r="O14" s="140"/>
      <c r="P14" s="140"/>
      <c r="Q14" s="140"/>
      <c r="R14" s="140"/>
      <c r="S14" s="140"/>
      <c r="T14" s="140"/>
      <c r="U14" s="140"/>
      <c r="V14" s="140"/>
      <c r="W14" s="140"/>
      <c r="X14" s="141"/>
      <c r="Y14" s="145"/>
      <c r="Z14" s="145"/>
      <c r="AA14" s="140"/>
      <c r="AB14" s="140"/>
      <c r="AC14" s="140"/>
      <c r="AD14" s="140"/>
      <c r="AE14" s="140"/>
      <c r="AF14" s="140"/>
      <c r="AG14" s="140"/>
      <c r="AH14" s="140"/>
      <c r="AI14" s="140"/>
      <c r="AJ14" s="141"/>
      <c r="AK14" s="145"/>
      <c r="AL14" s="145"/>
      <c r="AM14" s="140"/>
      <c r="AN14" s="140"/>
      <c r="AO14" s="140"/>
      <c r="AP14" s="140"/>
      <c r="AQ14" s="140"/>
      <c r="AR14" s="140"/>
      <c r="AS14" s="140"/>
      <c r="AT14" s="140"/>
      <c r="AU14" s="140"/>
      <c r="AV14" s="141"/>
      <c r="AW14" s="145"/>
      <c r="AX14" s="145"/>
      <c r="AY14" s="145"/>
      <c r="AZ14" s="145"/>
      <c r="BA14" s="98"/>
      <c r="BB14" s="96"/>
      <c r="BC14" s="96"/>
      <c r="BD14" s="96"/>
      <c r="BE14" s="98"/>
      <c r="BF14" s="98"/>
      <c r="BG14" s="98"/>
      <c r="BH14" s="160"/>
      <c r="BI14" s="98"/>
      <c r="BJ14" s="98"/>
      <c r="BK14" s="106"/>
      <c r="BL14" s="172"/>
      <c r="BX14" s="181"/>
    </row>
    <row r="15" spans="1:84" ht="96" customHeight="1" x14ac:dyDescent="0.25">
      <c r="A15" s="20" t="s">
        <v>1632</v>
      </c>
      <c r="B15" s="20" t="s">
        <v>1682</v>
      </c>
      <c r="C15" s="20" t="s">
        <v>1683</v>
      </c>
      <c r="D15" s="20"/>
      <c r="E15" s="123">
        <v>67.9863043</v>
      </c>
      <c r="F15" s="123">
        <v>85.784480000000002</v>
      </c>
      <c r="G15" s="123">
        <v>59.439025800000003</v>
      </c>
      <c r="H15" s="136">
        <f t="shared" si="0"/>
        <v>71.0699367</v>
      </c>
      <c r="I15" s="133">
        <f t="shared" si="1"/>
        <v>13.440696813588998</v>
      </c>
      <c r="J15" s="123">
        <v>107.1046437</v>
      </c>
      <c r="K15" s="123">
        <v>75.083600000000004</v>
      </c>
      <c r="L15" s="123">
        <v>73.705777100000006</v>
      </c>
      <c r="M15" s="136">
        <f t="shared" si="2"/>
        <v>85.298006933333326</v>
      </c>
      <c r="N15" s="133">
        <f t="shared" si="3"/>
        <v>18.89766266740271</v>
      </c>
      <c r="O15" s="140"/>
      <c r="P15" s="140"/>
      <c r="Q15" s="140"/>
      <c r="R15" s="140"/>
      <c r="S15" s="140"/>
      <c r="T15" s="140"/>
      <c r="U15" s="140"/>
      <c r="V15" s="140"/>
      <c r="W15" s="140"/>
      <c r="X15" s="141"/>
      <c r="Y15" s="145"/>
      <c r="Z15" s="145"/>
      <c r="AA15" s="140"/>
      <c r="AB15" s="140"/>
      <c r="AC15" s="140"/>
      <c r="AD15" s="140"/>
      <c r="AE15" s="140"/>
      <c r="AF15" s="140"/>
      <c r="AG15" s="140"/>
      <c r="AH15" s="140"/>
      <c r="AI15" s="140"/>
      <c r="AJ15" s="141"/>
      <c r="AK15" s="145"/>
      <c r="AL15" s="145"/>
      <c r="AM15" s="140"/>
      <c r="AN15" s="140"/>
      <c r="AO15" s="140"/>
      <c r="AP15" s="140"/>
      <c r="AQ15" s="140"/>
      <c r="AR15" s="140"/>
      <c r="AS15" s="140"/>
      <c r="AT15" s="140"/>
      <c r="AU15" s="140"/>
      <c r="AV15" s="141"/>
      <c r="AW15" s="145"/>
      <c r="AX15" s="145"/>
      <c r="AY15" s="145"/>
      <c r="AZ15" s="145"/>
      <c r="BA15" s="98"/>
      <c r="BB15" s="96"/>
      <c r="BC15" s="96"/>
      <c r="BD15" s="96"/>
      <c r="BE15" s="98"/>
      <c r="BF15" s="98"/>
      <c r="BG15" s="98"/>
      <c r="BH15" s="160"/>
      <c r="BI15" s="98"/>
      <c r="BJ15" s="98"/>
      <c r="BK15" s="106"/>
      <c r="BL15" s="172"/>
      <c r="BX15" s="181"/>
    </row>
    <row r="16" spans="1:84" ht="96" customHeight="1" x14ac:dyDescent="0.25">
      <c r="A16" s="20" t="s">
        <v>1633</v>
      </c>
      <c r="B16" s="20" t="s">
        <v>1690</v>
      </c>
      <c r="C16" s="20" t="s">
        <v>1689</v>
      </c>
      <c r="D16" s="20"/>
      <c r="E16" s="123">
        <v>2.846137385</v>
      </c>
      <c r="F16" s="123">
        <v>0.23203399999999999</v>
      </c>
      <c r="G16" s="123">
        <v>-0.30588099000000002</v>
      </c>
      <c r="H16" s="136">
        <f t="shared" si="0"/>
        <v>0.92409679833333336</v>
      </c>
      <c r="I16" s="133">
        <f t="shared" si="1"/>
        <v>1.6861251871412553</v>
      </c>
      <c r="J16" s="123">
        <v>-5.713674299</v>
      </c>
      <c r="K16" s="123">
        <v>10.22316</v>
      </c>
      <c r="L16" s="123">
        <v>-1.4601489000000001</v>
      </c>
      <c r="M16" s="136">
        <f t="shared" si="2"/>
        <v>1.0164456003333333</v>
      </c>
      <c r="N16" s="133">
        <f t="shared" si="3"/>
        <v>8.2520186686505195</v>
      </c>
      <c r="O16" s="140">
        <v>1.0363040720000001</v>
      </c>
      <c r="P16" s="140">
        <v>12.80336966</v>
      </c>
      <c r="Q16" s="140">
        <v>9.8616030000000006</v>
      </c>
      <c r="R16" s="140">
        <v>5.4222099999999998</v>
      </c>
      <c r="S16" s="140">
        <v>59.390250000000002</v>
      </c>
      <c r="T16" s="140">
        <v>64.899379999999994</v>
      </c>
      <c r="U16" s="140">
        <v>89.610219999999998</v>
      </c>
      <c r="V16" s="140">
        <v>107.1538</v>
      </c>
      <c r="W16" s="140">
        <v>75.917630000000003</v>
      </c>
      <c r="X16" s="141">
        <v>74.42</v>
      </c>
      <c r="Y16" s="145">
        <v>0.28000000000000003</v>
      </c>
      <c r="Z16" s="145">
        <v>0.46</v>
      </c>
      <c r="AA16" s="140">
        <v>1.0363040720000001</v>
      </c>
      <c r="AB16" s="140">
        <v>12.80336966</v>
      </c>
      <c r="AC16" s="140">
        <v>9.8616030000000006</v>
      </c>
      <c r="AD16" s="140">
        <v>5.4222099999999998</v>
      </c>
      <c r="AE16" s="140">
        <v>59.390250000000002</v>
      </c>
      <c r="AF16" s="140">
        <v>64.899379999999994</v>
      </c>
      <c r="AG16" s="140">
        <v>89.610219999999998</v>
      </c>
      <c r="AH16" s="140">
        <v>107.1538</v>
      </c>
      <c r="AI16" s="140">
        <v>75.917630000000003</v>
      </c>
      <c r="AJ16" s="141">
        <v>74.42</v>
      </c>
      <c r="AK16" s="145">
        <v>0.28000000000000003</v>
      </c>
      <c r="AL16" s="145">
        <v>0.46</v>
      </c>
      <c r="AM16" s="140">
        <v>1.0363040720000001</v>
      </c>
      <c r="AN16" s="140">
        <v>12.80336966</v>
      </c>
      <c r="AO16" s="140">
        <v>9.8616030000000006</v>
      </c>
      <c r="AP16" s="140">
        <v>5.4222099999999998</v>
      </c>
      <c r="AQ16" s="140">
        <v>59.390250000000002</v>
      </c>
      <c r="AR16" s="140">
        <v>64.899379999999994</v>
      </c>
      <c r="AS16" s="140">
        <v>89.610219999999998</v>
      </c>
      <c r="AT16" s="140">
        <v>107.1538</v>
      </c>
      <c r="AU16" s="140">
        <v>75.917630000000003</v>
      </c>
      <c r="AV16" s="141">
        <v>74.42</v>
      </c>
      <c r="AW16" s="145">
        <v>0.28000000000000003</v>
      </c>
      <c r="AX16" s="145">
        <v>0.46</v>
      </c>
      <c r="AY16" s="145">
        <v>0.28000000000000003</v>
      </c>
      <c r="AZ16" s="145">
        <v>0.46</v>
      </c>
      <c r="BA16" s="149">
        <v>4</v>
      </c>
      <c r="BB16" s="161">
        <v>8</v>
      </c>
      <c r="BC16" s="161">
        <v>0.25</v>
      </c>
      <c r="BD16" s="161" t="s">
        <v>1739</v>
      </c>
      <c r="BE16" s="162">
        <v>1</v>
      </c>
      <c r="BF16" s="162">
        <v>1</v>
      </c>
      <c r="BG16" s="162" t="s">
        <v>1739</v>
      </c>
      <c r="BH16" s="163">
        <v>1</v>
      </c>
      <c r="BI16" s="162">
        <v>8</v>
      </c>
      <c r="BJ16" s="162">
        <v>4</v>
      </c>
      <c r="BK16" s="169">
        <v>4</v>
      </c>
      <c r="BL16" s="172">
        <f>7/29*100</f>
        <v>24.137931034482758</v>
      </c>
      <c r="BM16" s="163">
        <v>1.9900000000000001E-2</v>
      </c>
      <c r="BN16" s="162" t="s">
        <v>1744</v>
      </c>
      <c r="BO16" s="182">
        <v>28</v>
      </c>
      <c r="BP16" s="182">
        <v>11</v>
      </c>
      <c r="BQ16" s="183">
        <v>0.46289999999999998</v>
      </c>
      <c r="BR16" s="201" t="s">
        <v>1745</v>
      </c>
      <c r="BS16" s="182">
        <v>6.7900000000000002E-2</v>
      </c>
      <c r="BT16" s="182">
        <v>2.8969999999999999E-2</v>
      </c>
      <c r="BU16" s="184">
        <v>0.20480000000000001</v>
      </c>
      <c r="BV16" s="201" t="s">
        <v>1745</v>
      </c>
      <c r="BW16" s="185">
        <v>2.444E-3</v>
      </c>
      <c r="BX16" s="182">
        <v>0.89810000000000001</v>
      </c>
      <c r="BY16" s="185">
        <v>1.8890000000000001E-4</v>
      </c>
      <c r="BZ16" s="201" t="s">
        <v>1745</v>
      </c>
      <c r="CA16" s="203" t="s">
        <v>1745</v>
      </c>
      <c r="CB16" s="186">
        <v>0.1946</v>
      </c>
      <c r="CC16" s="200">
        <v>2.4289999999999998</v>
      </c>
      <c r="CD16" s="200">
        <v>2.7909999999999999</v>
      </c>
      <c r="CE16" s="200">
        <v>7.4899999999999994E-2</v>
      </c>
      <c r="CF16" s="198" t="s">
        <v>1745</v>
      </c>
    </row>
    <row r="17" spans="1:84" ht="96" customHeight="1" x14ac:dyDescent="0.25">
      <c r="A17" s="20" t="s">
        <v>1634</v>
      </c>
      <c r="B17" s="20" t="s">
        <v>1691</v>
      </c>
      <c r="C17" s="20" t="s">
        <v>1692</v>
      </c>
      <c r="D17" s="20"/>
      <c r="E17" s="123">
        <v>104.27990579999999</v>
      </c>
      <c r="F17" s="123">
        <v>71.753219999999999</v>
      </c>
      <c r="G17" s="123">
        <v>52.513418360000003</v>
      </c>
      <c r="H17" s="136">
        <f t="shared" si="0"/>
        <v>76.18218138666667</v>
      </c>
      <c r="I17" s="133">
        <f t="shared" si="1"/>
        <v>26.165895354303437</v>
      </c>
      <c r="J17" s="123">
        <v>108.303017</v>
      </c>
      <c r="K17" s="123">
        <v>110.8442</v>
      </c>
      <c r="L17" s="123">
        <v>77.399434409999998</v>
      </c>
      <c r="M17" s="136">
        <f t="shared" si="2"/>
        <v>98.848883803333322</v>
      </c>
      <c r="N17" s="133">
        <f t="shared" si="3"/>
        <v>18.619171899355447</v>
      </c>
      <c r="O17" s="140"/>
      <c r="P17" s="140"/>
      <c r="Q17" s="140"/>
      <c r="R17" s="140"/>
      <c r="S17" s="140"/>
      <c r="T17" s="140"/>
      <c r="U17" s="140"/>
      <c r="V17" s="140"/>
      <c r="W17" s="140"/>
      <c r="X17" s="141"/>
      <c r="Y17" s="145"/>
      <c r="Z17" s="145"/>
      <c r="AA17" s="140"/>
      <c r="AB17" s="140"/>
      <c r="AC17" s="140"/>
      <c r="AD17" s="140"/>
      <c r="AE17" s="140"/>
      <c r="AF17" s="140"/>
      <c r="AG17" s="140"/>
      <c r="AH17" s="140"/>
      <c r="AI17" s="140"/>
      <c r="AJ17" s="141"/>
      <c r="AK17" s="145"/>
      <c r="AL17" s="145"/>
      <c r="AM17" s="140"/>
      <c r="AN17" s="140"/>
      <c r="AO17" s="140"/>
      <c r="AP17" s="140"/>
      <c r="AQ17" s="140"/>
      <c r="AR17" s="140"/>
      <c r="AS17" s="140"/>
      <c r="AT17" s="140"/>
      <c r="AU17" s="140"/>
      <c r="AV17" s="141"/>
      <c r="AW17" s="145"/>
      <c r="AX17" s="145"/>
      <c r="AY17" s="145"/>
      <c r="AZ17" s="145"/>
      <c r="BA17" s="98"/>
      <c r="BB17" s="96"/>
      <c r="BC17" s="96"/>
      <c r="BD17" s="96"/>
      <c r="BE17" s="98"/>
      <c r="BF17" s="98"/>
      <c r="BG17" s="98"/>
      <c r="BH17" s="160"/>
      <c r="BI17" s="98"/>
      <c r="BJ17" s="98"/>
      <c r="BK17" s="106"/>
      <c r="BL17" s="172"/>
      <c r="BX17" s="181"/>
    </row>
    <row r="18" spans="1:84" ht="96" customHeight="1" x14ac:dyDescent="0.25">
      <c r="A18" s="20" t="s">
        <v>1635</v>
      </c>
      <c r="B18" s="20" t="s">
        <v>1694</v>
      </c>
      <c r="C18" s="20" t="s">
        <v>1693</v>
      </c>
      <c r="D18" s="20"/>
      <c r="E18" s="123">
        <v>-0.14976703999999999</v>
      </c>
      <c r="F18" s="123">
        <v>69.40558</v>
      </c>
      <c r="G18" s="123">
        <v>62.763317399999998</v>
      </c>
      <c r="H18" s="136">
        <f t="shared" si="0"/>
        <v>44.006376786666664</v>
      </c>
      <c r="I18" s="133">
        <f t="shared" si="1"/>
        <v>38.384289642284571</v>
      </c>
      <c r="J18" s="123">
        <v>94.093729940000003</v>
      </c>
      <c r="K18" s="123">
        <v>56.684640000000002</v>
      </c>
      <c r="L18" s="123">
        <v>64.379292430000007</v>
      </c>
      <c r="M18" s="136">
        <f t="shared" si="2"/>
        <v>71.719220790000008</v>
      </c>
      <c r="N18" s="133">
        <f t="shared" si="3"/>
        <v>19.755149044798472</v>
      </c>
      <c r="O18" s="140"/>
      <c r="P18" s="140"/>
      <c r="Q18" s="140"/>
      <c r="R18" s="140"/>
      <c r="S18" s="140"/>
      <c r="T18" s="140"/>
      <c r="U18" s="140"/>
      <c r="V18" s="140"/>
      <c r="W18" s="140"/>
      <c r="X18" s="141"/>
      <c r="Y18" s="145"/>
      <c r="Z18" s="145"/>
      <c r="AA18" s="140"/>
      <c r="AB18" s="140"/>
      <c r="AC18" s="140"/>
      <c r="AD18" s="140"/>
      <c r="AE18" s="140"/>
      <c r="AF18" s="140"/>
      <c r="AG18" s="140"/>
      <c r="AH18" s="140"/>
      <c r="AI18" s="140"/>
      <c r="AJ18" s="141"/>
      <c r="AK18" s="145"/>
      <c r="AL18" s="145"/>
      <c r="AM18" s="140"/>
      <c r="AN18" s="140"/>
      <c r="AO18" s="140"/>
      <c r="AP18" s="140"/>
      <c r="AQ18" s="140"/>
      <c r="AR18" s="140"/>
      <c r="AS18" s="140"/>
      <c r="AT18" s="140"/>
      <c r="AU18" s="140"/>
      <c r="AV18" s="141"/>
      <c r="AW18" s="145"/>
      <c r="AX18" s="145"/>
      <c r="AY18" s="145"/>
      <c r="AZ18" s="145"/>
      <c r="BA18" s="98"/>
      <c r="BB18" s="96"/>
      <c r="BC18" s="96"/>
      <c r="BD18" s="96"/>
      <c r="BE18" s="98"/>
      <c r="BF18" s="98"/>
      <c r="BG18" s="98"/>
      <c r="BH18" s="160"/>
      <c r="BI18" s="98"/>
      <c r="BJ18" s="98"/>
      <c r="BK18" s="106"/>
      <c r="BL18" s="172"/>
      <c r="BX18" s="181"/>
    </row>
    <row r="19" spans="1:84" ht="96" customHeight="1" x14ac:dyDescent="0.25">
      <c r="A19" s="20" t="s">
        <v>1636</v>
      </c>
      <c r="B19" s="20" t="s">
        <v>1695</v>
      </c>
      <c r="C19" s="20" t="s">
        <v>1696</v>
      </c>
      <c r="D19" s="20"/>
      <c r="E19" s="123">
        <v>106.5054569</v>
      </c>
      <c r="F19" s="123">
        <v>77.376649999999998</v>
      </c>
      <c r="G19" s="123">
        <v>82.247359599999996</v>
      </c>
      <c r="H19" s="136">
        <f t="shared" si="0"/>
        <v>88.709822166666655</v>
      </c>
      <c r="I19" s="133">
        <f t="shared" si="1"/>
        <v>15.602705363928063</v>
      </c>
      <c r="J19" s="123">
        <v>100.6847849</v>
      </c>
      <c r="K19" s="123">
        <v>74.210059999999999</v>
      </c>
      <c r="L19" s="123">
        <v>71.397241300000005</v>
      </c>
      <c r="M19" s="136">
        <f t="shared" si="2"/>
        <v>82.097362066666676</v>
      </c>
      <c r="N19" s="133">
        <f t="shared" si="3"/>
        <v>16.158502497094389</v>
      </c>
      <c r="O19" s="140"/>
      <c r="P19" s="140"/>
      <c r="Q19" s="140"/>
      <c r="R19" s="140"/>
      <c r="S19" s="140"/>
      <c r="T19" s="140"/>
      <c r="U19" s="140"/>
      <c r="V19" s="140"/>
      <c r="W19" s="140"/>
      <c r="X19" s="141"/>
      <c r="Y19" s="145"/>
      <c r="Z19" s="145"/>
      <c r="AA19" s="140"/>
      <c r="AB19" s="140"/>
      <c r="AC19" s="140"/>
      <c r="AD19" s="140"/>
      <c r="AE19" s="140"/>
      <c r="AF19" s="140"/>
      <c r="AG19" s="140"/>
      <c r="AH19" s="140"/>
      <c r="AI19" s="140"/>
      <c r="AJ19" s="141"/>
      <c r="AK19" s="145"/>
      <c r="AL19" s="145"/>
      <c r="AM19" s="140"/>
      <c r="AN19" s="140"/>
      <c r="AO19" s="140"/>
      <c r="AP19" s="140"/>
      <c r="AQ19" s="140"/>
      <c r="AR19" s="140"/>
      <c r="AS19" s="140"/>
      <c r="AT19" s="140"/>
      <c r="AU19" s="140"/>
      <c r="AV19" s="141"/>
      <c r="AW19" s="145"/>
      <c r="AX19" s="145"/>
      <c r="AY19" s="145"/>
      <c r="AZ19" s="145"/>
      <c r="BA19" s="98"/>
      <c r="BB19" s="96"/>
      <c r="BC19" s="96"/>
      <c r="BD19" s="96"/>
      <c r="BE19" s="98"/>
      <c r="BF19" s="98"/>
      <c r="BG19" s="98"/>
      <c r="BH19" s="160"/>
      <c r="BI19" s="98"/>
      <c r="BJ19" s="98"/>
      <c r="BK19" s="106"/>
      <c r="BL19" s="172"/>
      <c r="BX19" s="181"/>
    </row>
    <row r="20" spans="1:84" ht="96" customHeight="1" x14ac:dyDescent="0.25">
      <c r="A20" s="20" t="s">
        <v>1637</v>
      </c>
      <c r="B20" s="20" t="s">
        <v>1697</v>
      </c>
      <c r="C20" s="20" t="s">
        <v>1698</v>
      </c>
      <c r="D20" s="20"/>
      <c r="E20" s="123">
        <v>-9.9079820240000007</v>
      </c>
      <c r="F20" s="123">
        <v>42.325800000000001</v>
      </c>
      <c r="G20" s="123">
        <v>-0.21353955999999999</v>
      </c>
      <c r="H20" s="136">
        <f t="shared" si="0"/>
        <v>10.734759472</v>
      </c>
      <c r="I20" s="133">
        <f t="shared" si="1"/>
        <v>27.784724848435253</v>
      </c>
      <c r="J20" s="123">
        <v>84.249946499999993</v>
      </c>
      <c r="K20" s="123">
        <v>104.8386</v>
      </c>
      <c r="L20" s="123">
        <v>54.037052000000003</v>
      </c>
      <c r="M20" s="136">
        <f t="shared" si="2"/>
        <v>81.041866166666679</v>
      </c>
      <c r="N20" s="133">
        <f t="shared" si="3"/>
        <v>25.552263194635326</v>
      </c>
      <c r="O20" s="140"/>
      <c r="P20" s="140"/>
      <c r="Q20" s="140"/>
      <c r="R20" s="140"/>
      <c r="S20" s="140"/>
      <c r="T20" s="140"/>
      <c r="U20" s="140"/>
      <c r="V20" s="140"/>
      <c r="W20" s="140"/>
      <c r="X20" s="141"/>
      <c r="Y20" s="145"/>
      <c r="Z20" s="145"/>
      <c r="AA20" s="140"/>
      <c r="AB20" s="140"/>
      <c r="AC20" s="140"/>
      <c r="AD20" s="140"/>
      <c r="AE20" s="140"/>
      <c r="AF20" s="140"/>
      <c r="AG20" s="140"/>
      <c r="AH20" s="140"/>
      <c r="AI20" s="140"/>
      <c r="AJ20" s="141"/>
      <c r="AK20" s="145"/>
      <c r="AL20" s="145"/>
      <c r="AM20" s="140"/>
      <c r="AN20" s="140"/>
      <c r="AO20" s="140"/>
      <c r="AP20" s="140"/>
      <c r="AQ20" s="140"/>
      <c r="AR20" s="140"/>
      <c r="AS20" s="140"/>
      <c r="AT20" s="140"/>
      <c r="AU20" s="140"/>
      <c r="AV20" s="141"/>
      <c r="AW20" s="145"/>
      <c r="AX20" s="145"/>
      <c r="AY20" s="145"/>
      <c r="AZ20" s="145"/>
      <c r="BA20" s="98"/>
      <c r="BB20" s="96"/>
      <c r="BC20" s="96"/>
      <c r="BD20" s="96"/>
      <c r="BE20" s="98"/>
      <c r="BF20" s="98"/>
      <c r="BG20" s="98"/>
      <c r="BH20" s="160"/>
      <c r="BI20" s="98"/>
      <c r="BJ20" s="98"/>
      <c r="BK20" s="106"/>
      <c r="BL20" s="172"/>
      <c r="BX20" s="181"/>
    </row>
    <row r="21" spans="1:84" ht="96" customHeight="1" x14ac:dyDescent="0.25">
      <c r="A21" s="20" t="s">
        <v>1728</v>
      </c>
      <c r="B21" s="20" t="s">
        <v>1729</v>
      </c>
      <c r="C21" s="20" t="s">
        <v>1698</v>
      </c>
      <c r="D21" s="20"/>
      <c r="E21" s="123">
        <v>5.756473358</v>
      </c>
      <c r="F21" s="123">
        <v>74.373850000000004</v>
      </c>
      <c r="G21" s="123">
        <v>77.307092979999993</v>
      </c>
      <c r="H21" s="136">
        <f t="shared" si="0"/>
        <v>52.479138779333333</v>
      </c>
      <c r="I21" s="133">
        <f t="shared" si="1"/>
        <v>40.489586027154239</v>
      </c>
      <c r="J21" s="123">
        <v>102.1399529</v>
      </c>
      <c r="K21" s="123">
        <v>81.689760000000007</v>
      </c>
      <c r="L21" s="123">
        <v>65.210365300000007</v>
      </c>
      <c r="M21" s="136">
        <f t="shared" si="2"/>
        <v>83.013359399999999</v>
      </c>
      <c r="N21" s="133">
        <f t="shared" si="3"/>
        <v>18.500339094332237</v>
      </c>
      <c r="O21" s="140"/>
      <c r="P21" s="140"/>
      <c r="Q21" s="140"/>
      <c r="R21" s="140"/>
      <c r="S21" s="140"/>
      <c r="T21" s="140"/>
      <c r="U21" s="140"/>
      <c r="V21" s="140"/>
      <c r="W21" s="140"/>
      <c r="X21" s="141"/>
      <c r="Y21" s="145"/>
      <c r="Z21" s="145"/>
      <c r="AA21" s="140"/>
      <c r="AB21" s="140"/>
      <c r="AC21" s="140"/>
      <c r="AD21" s="140"/>
      <c r="AE21" s="140"/>
      <c r="AF21" s="140"/>
      <c r="AG21" s="140"/>
      <c r="AH21" s="140"/>
      <c r="AI21" s="140"/>
      <c r="AJ21" s="141"/>
      <c r="AK21" s="145"/>
      <c r="AL21" s="145"/>
      <c r="AM21" s="140"/>
      <c r="AN21" s="140"/>
      <c r="AO21" s="140"/>
      <c r="AP21" s="140"/>
      <c r="AQ21" s="140"/>
      <c r="AR21" s="140"/>
      <c r="AS21" s="140"/>
      <c r="AT21" s="140"/>
      <c r="AU21" s="140"/>
      <c r="AV21" s="141"/>
      <c r="AW21" s="145"/>
      <c r="AX21" s="145"/>
      <c r="AY21" s="145"/>
      <c r="AZ21" s="145"/>
      <c r="BA21" s="98"/>
      <c r="BB21" s="96"/>
      <c r="BC21" s="96"/>
      <c r="BD21" s="96"/>
      <c r="BE21" s="98"/>
      <c r="BF21" s="98"/>
      <c r="BG21" s="98"/>
      <c r="BH21" s="160"/>
      <c r="BI21" s="98"/>
      <c r="BJ21" s="98"/>
      <c r="BK21" s="106"/>
      <c r="BL21" s="172"/>
      <c r="BX21" s="181"/>
    </row>
    <row r="22" spans="1:84" ht="96" customHeight="1" x14ac:dyDescent="0.25">
      <c r="A22" s="20" t="s">
        <v>1638</v>
      </c>
      <c r="B22" s="20" t="s">
        <v>1700</v>
      </c>
      <c r="C22" s="20" t="s">
        <v>1699</v>
      </c>
      <c r="D22" s="20"/>
      <c r="E22" s="123">
        <v>47.613952490000003</v>
      </c>
      <c r="F22" s="123">
        <v>60.560980000000001</v>
      </c>
      <c r="G22" s="123">
        <v>72.043631329999997</v>
      </c>
      <c r="H22" s="136">
        <f t="shared" si="0"/>
        <v>60.07285460666666</v>
      </c>
      <c r="I22" s="133">
        <f t="shared" si="1"/>
        <v>12.222152095932161</v>
      </c>
      <c r="J22" s="123">
        <v>98.630430099999998</v>
      </c>
      <c r="K22" s="123">
        <v>101.7266</v>
      </c>
      <c r="L22" s="123">
        <v>57.260021399999999</v>
      </c>
      <c r="M22" s="136">
        <f t="shared" si="2"/>
        <v>85.872350499999996</v>
      </c>
      <c r="N22" s="133">
        <f t="shared" si="3"/>
        <v>24.82731559004009</v>
      </c>
      <c r="O22" s="140"/>
      <c r="P22" s="140"/>
      <c r="Q22" s="140"/>
      <c r="R22" s="140"/>
      <c r="S22" s="140"/>
      <c r="T22" s="140"/>
      <c r="U22" s="140"/>
      <c r="V22" s="140"/>
      <c r="W22" s="140"/>
      <c r="X22" s="141"/>
      <c r="Y22" s="145"/>
      <c r="Z22" s="145"/>
      <c r="AA22" s="140"/>
      <c r="AB22" s="140"/>
      <c r="AC22" s="140"/>
      <c r="AD22" s="140"/>
      <c r="AE22" s="140"/>
      <c r="AF22" s="140"/>
      <c r="AG22" s="140"/>
      <c r="AH22" s="140"/>
      <c r="AI22" s="140"/>
      <c r="AJ22" s="141"/>
      <c r="AK22" s="145"/>
      <c r="AL22" s="145"/>
      <c r="AM22" s="140"/>
      <c r="AN22" s="140"/>
      <c r="AO22" s="140"/>
      <c r="AP22" s="140"/>
      <c r="AQ22" s="140"/>
      <c r="AR22" s="140"/>
      <c r="AS22" s="140"/>
      <c r="AT22" s="140"/>
      <c r="AU22" s="140"/>
      <c r="AV22" s="141"/>
      <c r="AW22" s="145"/>
      <c r="AX22" s="145"/>
      <c r="AY22" s="145"/>
      <c r="AZ22" s="145"/>
      <c r="BA22" s="98"/>
      <c r="BB22" s="96"/>
      <c r="BC22" s="96"/>
      <c r="BD22" s="96"/>
      <c r="BE22" s="98"/>
      <c r="BF22" s="98"/>
      <c r="BG22" s="98"/>
      <c r="BH22" s="160"/>
      <c r="BI22" s="98"/>
      <c r="BJ22" s="98"/>
      <c r="BK22" s="106"/>
      <c r="BL22" s="172"/>
      <c r="BX22" s="181"/>
    </row>
    <row r="23" spans="1:84" ht="96" customHeight="1" x14ac:dyDescent="0.25">
      <c r="A23" s="20" t="s">
        <v>1639</v>
      </c>
      <c r="B23" s="20" t="s">
        <v>1702</v>
      </c>
      <c r="C23" s="20" t="s">
        <v>1701</v>
      </c>
      <c r="D23" s="20"/>
      <c r="E23" s="123">
        <v>100.1711962</v>
      </c>
      <c r="F23" s="123">
        <v>75.684160000000006</v>
      </c>
      <c r="G23" s="123">
        <v>84.925261199999994</v>
      </c>
      <c r="H23" s="136">
        <f t="shared" si="0"/>
        <v>86.926872466666666</v>
      </c>
      <c r="I23" s="133">
        <f t="shared" si="1"/>
        <v>12.365620534860481</v>
      </c>
      <c r="J23" s="123">
        <v>120.0299593</v>
      </c>
      <c r="K23" s="123">
        <v>74.046270000000007</v>
      </c>
      <c r="L23" s="123">
        <v>84.786749</v>
      </c>
      <c r="M23" s="136">
        <f t="shared" si="2"/>
        <v>92.954326100000003</v>
      </c>
      <c r="N23" s="133">
        <f t="shared" si="3"/>
        <v>24.055288548946251</v>
      </c>
      <c r="O23" s="140"/>
      <c r="P23" s="140"/>
      <c r="Q23" s="140"/>
      <c r="R23" s="140"/>
      <c r="S23" s="140"/>
      <c r="T23" s="140"/>
      <c r="U23" s="140"/>
      <c r="V23" s="140"/>
      <c r="W23" s="140"/>
      <c r="X23" s="141"/>
      <c r="Y23" s="145"/>
      <c r="Z23" s="145"/>
      <c r="AA23" s="140"/>
      <c r="AB23" s="140"/>
      <c r="AC23" s="140"/>
      <c r="AD23" s="140"/>
      <c r="AE23" s="140"/>
      <c r="AF23" s="140"/>
      <c r="AG23" s="140"/>
      <c r="AH23" s="140"/>
      <c r="AI23" s="140"/>
      <c r="AJ23" s="141"/>
      <c r="AK23" s="145"/>
      <c r="AL23" s="145"/>
      <c r="AM23" s="140"/>
      <c r="AN23" s="140"/>
      <c r="AO23" s="140"/>
      <c r="AP23" s="140"/>
      <c r="AQ23" s="140"/>
      <c r="AR23" s="140"/>
      <c r="AS23" s="140"/>
      <c r="AT23" s="140"/>
      <c r="AU23" s="140"/>
      <c r="AV23" s="141"/>
      <c r="AW23" s="145"/>
      <c r="AX23" s="145"/>
      <c r="AY23" s="145"/>
      <c r="AZ23" s="145"/>
      <c r="BA23" s="98"/>
      <c r="BB23" s="96"/>
      <c r="BC23" s="96"/>
      <c r="BD23" s="96"/>
      <c r="BE23" s="98"/>
      <c r="BF23" s="98"/>
      <c r="BG23" s="98"/>
      <c r="BH23" s="160"/>
      <c r="BI23" s="98"/>
      <c r="BJ23" s="98"/>
      <c r="BK23" s="106"/>
      <c r="BL23" s="172"/>
      <c r="BX23" s="181"/>
    </row>
    <row r="24" spans="1:84" ht="96" customHeight="1" x14ac:dyDescent="0.25">
      <c r="A24" s="20" t="s">
        <v>1640</v>
      </c>
      <c r="B24" s="20" t="s">
        <v>1703</v>
      </c>
      <c r="C24" s="20" t="s">
        <v>1704</v>
      </c>
      <c r="D24" s="20"/>
      <c r="E24" s="123">
        <v>119.8587631</v>
      </c>
      <c r="F24" s="123">
        <v>69.296390000000002</v>
      </c>
      <c r="G24" s="123">
        <v>68.8578519</v>
      </c>
      <c r="H24" s="136">
        <f t="shared" si="0"/>
        <v>86.004335000000012</v>
      </c>
      <c r="I24" s="133">
        <f t="shared" si="1"/>
        <v>29.31961468709704</v>
      </c>
      <c r="J24" s="123">
        <v>104.9646908</v>
      </c>
      <c r="K24" s="123">
        <v>74.10087</v>
      </c>
      <c r="L24" s="123">
        <v>97.114330199999998</v>
      </c>
      <c r="M24" s="136">
        <f t="shared" si="2"/>
        <v>92.059963666666661</v>
      </c>
      <c r="N24" s="133">
        <f t="shared" si="3"/>
        <v>16.040692765076855</v>
      </c>
      <c r="O24" s="140"/>
      <c r="P24" s="140"/>
      <c r="Q24" s="140"/>
      <c r="R24" s="140"/>
      <c r="S24" s="140"/>
      <c r="T24" s="140"/>
      <c r="U24" s="140"/>
      <c r="V24" s="140"/>
      <c r="W24" s="140"/>
      <c r="X24" s="141"/>
      <c r="Y24" s="145"/>
      <c r="Z24" s="145"/>
      <c r="AA24" s="140"/>
      <c r="AB24" s="140"/>
      <c r="AC24" s="140"/>
      <c r="AD24" s="140"/>
      <c r="AE24" s="140"/>
      <c r="AF24" s="140"/>
      <c r="AG24" s="140"/>
      <c r="AH24" s="140"/>
      <c r="AI24" s="140"/>
      <c r="AJ24" s="141"/>
      <c r="AK24" s="145"/>
      <c r="AL24" s="145"/>
      <c r="AM24" s="140"/>
      <c r="AN24" s="140"/>
      <c r="AO24" s="140"/>
      <c r="AP24" s="140"/>
      <c r="AQ24" s="140"/>
      <c r="AR24" s="140"/>
      <c r="AS24" s="140"/>
      <c r="AT24" s="140"/>
      <c r="AU24" s="140"/>
      <c r="AV24" s="141"/>
      <c r="AW24" s="145"/>
      <c r="AX24" s="145"/>
      <c r="AY24" s="145"/>
      <c r="AZ24" s="145"/>
      <c r="BA24" s="98"/>
      <c r="BB24" s="96"/>
      <c r="BC24" s="96"/>
      <c r="BD24" s="96"/>
      <c r="BE24" s="98"/>
      <c r="BF24" s="98"/>
      <c r="BG24" s="98"/>
      <c r="BH24" s="160"/>
      <c r="BI24" s="98"/>
      <c r="BJ24" s="98"/>
      <c r="BK24" s="106"/>
      <c r="BL24" s="172"/>
      <c r="BX24" s="181"/>
    </row>
    <row r="25" spans="1:84" ht="96" customHeight="1" x14ac:dyDescent="0.25">
      <c r="A25" s="20" t="s">
        <v>1641</v>
      </c>
      <c r="B25" s="20" t="s">
        <v>624</v>
      </c>
      <c r="C25" s="20" t="s">
        <v>1705</v>
      </c>
      <c r="D25" s="20"/>
      <c r="E25" s="123">
        <v>71.495827090000006</v>
      </c>
      <c r="F25" s="123">
        <v>71.534840000000003</v>
      </c>
      <c r="G25" s="123">
        <v>61.147342299999998</v>
      </c>
      <c r="H25" s="136">
        <f t="shared" si="0"/>
        <v>68.059336463333338</v>
      </c>
      <c r="I25" s="133">
        <f t="shared" si="1"/>
        <v>5.9859943190126952</v>
      </c>
      <c r="J25" s="123">
        <v>100.5135887</v>
      </c>
      <c r="K25" s="123">
        <v>81.744349999999997</v>
      </c>
      <c r="L25" s="123">
        <v>75.644947200000004</v>
      </c>
      <c r="M25" s="136">
        <f t="shared" si="2"/>
        <v>85.967628633333334</v>
      </c>
      <c r="N25" s="133">
        <f t="shared" si="3"/>
        <v>12.961072267561708</v>
      </c>
      <c r="O25" s="140"/>
      <c r="P25" s="140"/>
      <c r="Q25" s="140"/>
      <c r="R25" s="140"/>
      <c r="S25" s="140"/>
      <c r="T25" s="140"/>
      <c r="U25" s="140"/>
      <c r="V25" s="140"/>
      <c r="W25" s="140"/>
      <c r="X25" s="141"/>
      <c r="Y25" s="145"/>
      <c r="Z25" s="145"/>
      <c r="AA25" s="140"/>
      <c r="AB25" s="140"/>
      <c r="AC25" s="140"/>
      <c r="AD25" s="140"/>
      <c r="AE25" s="140"/>
      <c r="AF25" s="140"/>
      <c r="AG25" s="140"/>
      <c r="AH25" s="140"/>
      <c r="AI25" s="140"/>
      <c r="AJ25" s="141"/>
      <c r="AK25" s="145"/>
      <c r="AL25" s="145"/>
      <c r="AM25" s="140"/>
      <c r="AN25" s="140"/>
      <c r="AO25" s="140"/>
      <c r="AP25" s="140"/>
      <c r="AQ25" s="140"/>
      <c r="AR25" s="140"/>
      <c r="AS25" s="140"/>
      <c r="AT25" s="140"/>
      <c r="AU25" s="140"/>
      <c r="AV25" s="141"/>
      <c r="AW25" s="145"/>
      <c r="AX25" s="145"/>
      <c r="AY25" s="145"/>
      <c r="AZ25" s="145"/>
      <c r="BA25" s="98"/>
      <c r="BB25" s="96"/>
      <c r="BC25" s="96"/>
      <c r="BD25" s="96"/>
      <c r="BE25" s="98"/>
      <c r="BF25" s="98"/>
      <c r="BG25" s="98"/>
      <c r="BH25" s="160"/>
      <c r="BI25" s="98"/>
      <c r="BJ25" s="98"/>
      <c r="BK25" s="106"/>
      <c r="BL25" s="172"/>
      <c r="BX25" s="181"/>
    </row>
    <row r="26" spans="1:84" ht="96" customHeight="1" x14ac:dyDescent="0.25">
      <c r="A26" s="20" t="s">
        <v>1726</v>
      </c>
      <c r="B26" s="20" t="s">
        <v>1727</v>
      </c>
      <c r="C26" s="20" t="s">
        <v>1725</v>
      </c>
      <c r="D26" s="20"/>
      <c r="E26" s="123">
        <v>-4.0873100789999999</v>
      </c>
      <c r="F26" s="123">
        <v>47.457859999999997</v>
      </c>
      <c r="G26" s="123">
        <v>0.89455762699999997</v>
      </c>
      <c r="H26" s="136">
        <f t="shared" si="0"/>
        <v>14.755035849333332</v>
      </c>
      <c r="I26" s="133">
        <f t="shared" si="1"/>
        <v>28.430806918413193</v>
      </c>
      <c r="J26" s="123">
        <v>11.49154719</v>
      </c>
      <c r="K26" s="123">
        <v>69.241789999999995</v>
      </c>
      <c r="L26" s="123">
        <v>62.624805199999997</v>
      </c>
      <c r="M26" s="136">
        <f t="shared" si="2"/>
        <v>47.78604746333334</v>
      </c>
      <c r="N26" s="133">
        <f t="shared" si="3"/>
        <v>31.605603688730611</v>
      </c>
      <c r="O26" s="140"/>
      <c r="P26" s="140"/>
      <c r="Q26" s="140"/>
      <c r="R26" s="140"/>
      <c r="S26" s="140"/>
      <c r="T26" s="140"/>
      <c r="U26" s="140"/>
      <c r="V26" s="140"/>
      <c r="W26" s="140"/>
      <c r="X26" s="141"/>
      <c r="Y26" s="145"/>
      <c r="Z26" s="145"/>
      <c r="AA26" s="140"/>
      <c r="AB26" s="140"/>
      <c r="AC26" s="140"/>
      <c r="AD26" s="140"/>
      <c r="AE26" s="140"/>
      <c r="AF26" s="140"/>
      <c r="AG26" s="140"/>
      <c r="AH26" s="140"/>
      <c r="AI26" s="140"/>
      <c r="AJ26" s="141"/>
      <c r="AK26" s="145"/>
      <c r="AL26" s="145"/>
      <c r="AM26" s="140"/>
      <c r="AN26" s="140"/>
      <c r="AO26" s="140"/>
      <c r="AP26" s="140"/>
      <c r="AQ26" s="140"/>
      <c r="AR26" s="140"/>
      <c r="AS26" s="140"/>
      <c r="AT26" s="140"/>
      <c r="AU26" s="140"/>
      <c r="AV26" s="141"/>
      <c r="AW26" s="145"/>
      <c r="AX26" s="145"/>
      <c r="AY26" s="145"/>
      <c r="AZ26" s="145"/>
      <c r="BA26" s="98"/>
      <c r="BB26" s="96"/>
      <c r="BC26" s="96"/>
      <c r="BD26" s="96"/>
      <c r="BE26" s="98"/>
      <c r="BF26" s="98"/>
      <c r="BG26" s="98"/>
      <c r="BH26" s="160"/>
      <c r="BI26" s="98"/>
      <c r="BJ26" s="98"/>
      <c r="BK26" s="106"/>
      <c r="BL26" s="172"/>
      <c r="BX26" s="181"/>
    </row>
    <row r="27" spans="1:84" ht="96" customHeight="1" x14ac:dyDescent="0.25">
      <c r="A27" s="20" t="s">
        <v>1642</v>
      </c>
      <c r="B27" s="20" t="s">
        <v>1723</v>
      </c>
      <c r="C27" s="20" t="s">
        <v>1724</v>
      </c>
      <c r="D27" s="20"/>
      <c r="E27" s="123">
        <v>22.36250802</v>
      </c>
      <c r="F27" s="123">
        <v>46.256740000000001</v>
      </c>
      <c r="G27" s="123">
        <v>36.907716280000002</v>
      </c>
      <c r="H27" s="136">
        <f t="shared" si="0"/>
        <v>35.175654766666668</v>
      </c>
      <c r="I27" s="133">
        <f t="shared" si="1"/>
        <v>12.040913930968516</v>
      </c>
      <c r="J27" s="123">
        <v>89.642627899999994</v>
      </c>
      <c r="K27" s="123">
        <v>95.175049999999999</v>
      </c>
      <c r="L27" s="123">
        <v>78.969238759999996</v>
      </c>
      <c r="M27" s="136">
        <f t="shared" si="2"/>
        <v>87.928972219999991</v>
      </c>
      <c r="N27" s="133">
        <f t="shared" si="3"/>
        <v>8.2376902909022256</v>
      </c>
      <c r="O27" s="140"/>
      <c r="P27" s="140"/>
      <c r="Q27" s="140"/>
      <c r="R27" s="140"/>
      <c r="S27" s="140"/>
      <c r="T27" s="140"/>
      <c r="U27" s="140"/>
      <c r="V27" s="140"/>
      <c r="W27" s="140"/>
      <c r="X27" s="141"/>
      <c r="Y27" s="145"/>
      <c r="Z27" s="145"/>
      <c r="AA27" s="140"/>
      <c r="AB27" s="140"/>
      <c r="AC27" s="140"/>
      <c r="AD27" s="140"/>
      <c r="AE27" s="140"/>
      <c r="AF27" s="140"/>
      <c r="AG27" s="140"/>
      <c r="AH27" s="140"/>
      <c r="AI27" s="140"/>
      <c r="AJ27" s="141"/>
      <c r="AK27" s="145"/>
      <c r="AL27" s="145"/>
      <c r="AM27" s="140"/>
      <c r="AN27" s="140"/>
      <c r="AO27" s="140"/>
      <c r="AP27" s="140"/>
      <c r="AQ27" s="140"/>
      <c r="AR27" s="140"/>
      <c r="AS27" s="140"/>
      <c r="AT27" s="140"/>
      <c r="AU27" s="140"/>
      <c r="AV27" s="141"/>
      <c r="AW27" s="145"/>
      <c r="AX27" s="145"/>
      <c r="AY27" s="145"/>
      <c r="AZ27" s="145"/>
      <c r="BA27" s="98"/>
      <c r="BB27" s="96"/>
      <c r="BC27" s="96"/>
      <c r="BD27" s="96"/>
      <c r="BE27" s="98"/>
      <c r="BF27" s="98"/>
      <c r="BG27" s="98"/>
      <c r="BH27" s="160"/>
      <c r="BI27" s="98"/>
      <c r="BJ27" s="98"/>
      <c r="BK27" s="106"/>
      <c r="BL27" s="172"/>
      <c r="BX27" s="181"/>
    </row>
    <row r="28" spans="1:84" ht="96" customHeight="1" x14ac:dyDescent="0.25">
      <c r="A28" s="20" t="s">
        <v>1643</v>
      </c>
      <c r="B28" s="20" t="s">
        <v>1706</v>
      </c>
      <c r="C28" s="20" t="s">
        <v>1707</v>
      </c>
      <c r="D28" s="20"/>
      <c r="E28" s="123">
        <v>3.3597260859999998</v>
      </c>
      <c r="F28" s="123">
        <v>-0.85989000000000004</v>
      </c>
      <c r="G28" s="123">
        <v>-0.67524669999999998</v>
      </c>
      <c r="H28" s="136">
        <f t="shared" si="0"/>
        <v>0.60819646199999988</v>
      </c>
      <c r="I28" s="133">
        <f t="shared" si="1"/>
        <v>2.3846823144542562</v>
      </c>
      <c r="J28" s="123">
        <v>-9.0520008559999994</v>
      </c>
      <c r="K28" s="123">
        <v>-0.75070000000000003</v>
      </c>
      <c r="L28" s="123">
        <v>2.5105326950000002</v>
      </c>
      <c r="M28" s="136">
        <f t="shared" si="2"/>
        <v>-2.4307227203333333</v>
      </c>
      <c r="N28" s="133">
        <f t="shared" si="3"/>
        <v>5.9615352708113134</v>
      </c>
      <c r="O28" s="140">
        <v>4.512937086</v>
      </c>
      <c r="P28" s="140">
        <v>1.0363040720000001</v>
      </c>
      <c r="Q28" s="140">
        <v>1.1432770000000001</v>
      </c>
      <c r="R28" s="140">
        <v>62.920369999999998</v>
      </c>
      <c r="S28" s="140">
        <v>84.42201</v>
      </c>
      <c r="T28" s="140">
        <v>84.903390000000002</v>
      </c>
      <c r="U28" s="140">
        <v>87.310289999999995</v>
      </c>
      <c r="V28" s="140">
        <v>85.652199999999993</v>
      </c>
      <c r="W28" s="140">
        <v>87.952129999999997</v>
      </c>
      <c r="X28" s="141">
        <v>81.533730000000006</v>
      </c>
      <c r="Y28" s="145">
        <v>0.57999999999999996</v>
      </c>
      <c r="Z28" s="145">
        <v>0.87</v>
      </c>
      <c r="AA28" s="140">
        <v>4.512937086</v>
      </c>
      <c r="AB28" s="140">
        <v>1.0363040720000001</v>
      </c>
      <c r="AC28" s="140">
        <v>1.1432770000000001</v>
      </c>
      <c r="AD28" s="140">
        <v>62.920369999999998</v>
      </c>
      <c r="AE28" s="140">
        <v>84.42201</v>
      </c>
      <c r="AF28" s="140">
        <v>84.903390000000002</v>
      </c>
      <c r="AG28" s="140">
        <v>87.310289999999995</v>
      </c>
      <c r="AH28" s="140">
        <v>85.652199999999993</v>
      </c>
      <c r="AI28" s="140">
        <v>87.952129999999997</v>
      </c>
      <c r="AJ28" s="141">
        <v>81.533730000000006</v>
      </c>
      <c r="AK28" s="145">
        <v>0.57999999999999996</v>
      </c>
      <c r="AL28" s="145">
        <v>0.87</v>
      </c>
      <c r="AM28" s="140">
        <v>4.512937086</v>
      </c>
      <c r="AN28" s="140">
        <v>1.0363040720000001</v>
      </c>
      <c r="AO28" s="140">
        <v>1.1432770000000001</v>
      </c>
      <c r="AP28" s="140">
        <v>62.920369999999998</v>
      </c>
      <c r="AQ28" s="140">
        <v>84.42201</v>
      </c>
      <c r="AR28" s="140">
        <v>84.903390000000002</v>
      </c>
      <c r="AS28" s="140">
        <v>87.310289999999995</v>
      </c>
      <c r="AT28" s="140">
        <v>85.652199999999993</v>
      </c>
      <c r="AU28" s="140">
        <v>87.952129999999997</v>
      </c>
      <c r="AV28" s="141">
        <v>81.533730000000006</v>
      </c>
      <c r="AW28" s="145">
        <v>0.57999999999999996</v>
      </c>
      <c r="AX28" s="145">
        <v>0.87</v>
      </c>
      <c r="AY28" s="145">
        <v>0.57999999999999996</v>
      </c>
      <c r="AZ28" s="145">
        <v>0.87</v>
      </c>
      <c r="BA28" s="150">
        <v>4</v>
      </c>
      <c r="BB28" s="161">
        <v>8</v>
      </c>
      <c r="BC28" s="161">
        <v>0.25</v>
      </c>
      <c r="BD28" s="161" t="s">
        <v>1739</v>
      </c>
      <c r="BE28" s="162">
        <v>4</v>
      </c>
      <c r="BF28" s="162">
        <v>1</v>
      </c>
      <c r="BG28" s="162" t="s">
        <v>1739</v>
      </c>
      <c r="BH28" s="163">
        <v>2</v>
      </c>
      <c r="BI28" s="162">
        <v>4</v>
      </c>
      <c r="BJ28" s="162">
        <v>4</v>
      </c>
      <c r="BK28" s="169">
        <v>4</v>
      </c>
      <c r="BL28" s="172">
        <f>3/30*100</f>
        <v>10</v>
      </c>
      <c r="BM28" s="163">
        <v>0.74</v>
      </c>
      <c r="BN28" s="162" t="s">
        <v>1745</v>
      </c>
      <c r="BO28" s="182">
        <v>18</v>
      </c>
      <c r="BP28" s="182">
        <v>11</v>
      </c>
      <c r="BQ28" s="183" t="s">
        <v>2356</v>
      </c>
      <c r="BR28" s="201" t="s">
        <v>1744</v>
      </c>
      <c r="BS28" s="182">
        <v>4.4200000000000003E-2</v>
      </c>
      <c r="BT28" s="182">
        <v>2.4930000000000001E-2</v>
      </c>
      <c r="BU28" s="184" t="s">
        <v>2359</v>
      </c>
      <c r="BV28" s="201" t="s">
        <v>1744</v>
      </c>
      <c r="BW28" s="185">
        <v>2.1080000000000001E-3</v>
      </c>
      <c r="BX28" s="184" t="s">
        <v>2364</v>
      </c>
      <c r="BY28" s="185">
        <v>1.83E-4</v>
      </c>
      <c r="BZ28" s="201" t="s">
        <v>1744</v>
      </c>
      <c r="CA28" s="203" t="s">
        <v>1745</v>
      </c>
      <c r="CB28" s="186">
        <v>6.2100000000000002E-2</v>
      </c>
      <c r="CC28" s="200">
        <v>2.3650000000000002</v>
      </c>
      <c r="CD28" s="200">
        <v>1.361</v>
      </c>
      <c r="CE28" s="200">
        <v>0.1171</v>
      </c>
      <c r="CF28" s="198" t="s">
        <v>1745</v>
      </c>
    </row>
    <row r="29" spans="1:84" ht="96" customHeight="1" x14ac:dyDescent="0.25">
      <c r="A29" s="20" t="s">
        <v>1644</v>
      </c>
      <c r="B29" s="20" t="s">
        <v>1708</v>
      </c>
      <c r="C29" s="20" t="s">
        <v>1710</v>
      </c>
      <c r="D29" s="20"/>
      <c r="E29" s="123">
        <v>69.09907982</v>
      </c>
      <c r="F29" s="123">
        <v>75.028999999999996</v>
      </c>
      <c r="G29" s="123">
        <v>55.329831210000002</v>
      </c>
      <c r="H29" s="136">
        <f t="shared" si="0"/>
        <v>66.485970343333335</v>
      </c>
      <c r="I29" s="133">
        <f t="shared" si="1"/>
        <v>10.106214355880837</v>
      </c>
      <c r="J29" s="123">
        <v>72.865396959999998</v>
      </c>
      <c r="K29" s="123">
        <v>75.52037</v>
      </c>
      <c r="L29" s="123">
        <v>65.118902390000002</v>
      </c>
      <c r="M29" s="136">
        <f t="shared" si="2"/>
        <v>71.168223116666681</v>
      </c>
      <c r="N29" s="133">
        <f t="shared" si="3"/>
        <v>5.4044362704486471</v>
      </c>
      <c r="O29" s="140"/>
      <c r="P29" s="140"/>
      <c r="Q29" s="140"/>
      <c r="R29" s="140"/>
      <c r="S29" s="140"/>
      <c r="T29" s="140"/>
      <c r="U29" s="140"/>
      <c r="V29" s="140"/>
      <c r="W29" s="140"/>
      <c r="X29" s="141"/>
      <c r="Y29" s="145"/>
      <c r="Z29" s="145"/>
      <c r="AA29" s="140"/>
      <c r="AB29" s="140"/>
      <c r="AC29" s="140"/>
      <c r="AD29" s="140"/>
      <c r="AE29" s="140"/>
      <c r="AF29" s="140"/>
      <c r="AG29" s="140"/>
      <c r="AH29" s="140"/>
      <c r="AI29" s="140"/>
      <c r="AJ29" s="141"/>
      <c r="AK29" s="145"/>
      <c r="AL29" s="145"/>
      <c r="AM29" s="140"/>
      <c r="AN29" s="140"/>
      <c r="AO29" s="140"/>
      <c r="AP29" s="140"/>
      <c r="AQ29" s="140"/>
      <c r="AR29" s="140"/>
      <c r="AS29" s="140"/>
      <c r="AT29" s="140"/>
      <c r="AU29" s="140"/>
      <c r="AV29" s="141"/>
      <c r="AW29" s="145"/>
      <c r="AX29" s="145"/>
      <c r="AY29" s="145"/>
      <c r="AZ29" s="145"/>
      <c r="BA29" s="98"/>
      <c r="BB29" s="96"/>
      <c r="BC29" s="96"/>
      <c r="BD29" s="96"/>
      <c r="BE29" s="98"/>
      <c r="BF29" s="98"/>
      <c r="BG29" s="98"/>
      <c r="BH29" s="160"/>
      <c r="BI29" s="98"/>
      <c r="BJ29" s="98"/>
      <c r="BK29" s="106"/>
      <c r="BL29" s="172"/>
      <c r="BX29" s="181"/>
      <c r="CC29" s="200"/>
      <c r="CD29" s="200"/>
      <c r="CE29" s="200"/>
      <c r="CF29" s="198"/>
    </row>
    <row r="30" spans="1:84" ht="96" customHeight="1" x14ac:dyDescent="0.25">
      <c r="A30" s="20" t="s">
        <v>1645</v>
      </c>
      <c r="B30" s="20" t="s">
        <v>1697</v>
      </c>
      <c r="C30" s="20" t="s">
        <v>1709</v>
      </c>
      <c r="D30" s="20"/>
      <c r="E30" s="123">
        <v>81.168414290000001</v>
      </c>
      <c r="F30" s="123">
        <v>93.864739999999998</v>
      </c>
      <c r="G30" s="123">
        <v>74.028972120000006</v>
      </c>
      <c r="H30" s="136">
        <f t="shared" si="0"/>
        <v>83.020708803333335</v>
      </c>
      <c r="I30" s="133">
        <f t="shared" si="1"/>
        <v>10.046774013105074</v>
      </c>
      <c r="J30" s="123">
        <v>105.5638776</v>
      </c>
      <c r="K30" s="123">
        <v>74.701430000000002</v>
      </c>
      <c r="L30" s="123">
        <v>82.662896099999998</v>
      </c>
      <c r="M30" s="136">
        <f t="shared" si="2"/>
        <v>87.642734566666661</v>
      </c>
      <c r="N30" s="133">
        <f t="shared" si="3"/>
        <v>16.02253916616392</v>
      </c>
      <c r="O30" s="140"/>
      <c r="P30" s="140"/>
      <c r="Q30" s="140"/>
      <c r="R30" s="140"/>
      <c r="S30" s="140"/>
      <c r="T30" s="140"/>
      <c r="U30" s="140"/>
      <c r="V30" s="140"/>
      <c r="W30" s="140"/>
      <c r="X30" s="141"/>
      <c r="Y30" s="145"/>
      <c r="Z30" s="145"/>
      <c r="AA30" s="140"/>
      <c r="AB30" s="140"/>
      <c r="AC30" s="140"/>
      <c r="AD30" s="140"/>
      <c r="AE30" s="140"/>
      <c r="AF30" s="140"/>
      <c r="AG30" s="140"/>
      <c r="AH30" s="140"/>
      <c r="AI30" s="140"/>
      <c r="AJ30" s="141"/>
      <c r="AK30" s="145"/>
      <c r="AL30" s="145"/>
      <c r="AM30" s="140"/>
      <c r="AN30" s="140"/>
      <c r="AO30" s="140"/>
      <c r="AP30" s="140"/>
      <c r="AQ30" s="140"/>
      <c r="AR30" s="140"/>
      <c r="AS30" s="140"/>
      <c r="AT30" s="140"/>
      <c r="AU30" s="140"/>
      <c r="AV30" s="141"/>
      <c r="AW30" s="145"/>
      <c r="AX30" s="145"/>
      <c r="AY30" s="145"/>
      <c r="AZ30" s="145"/>
      <c r="BA30" s="98"/>
      <c r="BB30" s="96"/>
      <c r="BC30" s="96"/>
      <c r="BD30" s="96"/>
      <c r="BE30" s="98"/>
      <c r="BF30" s="98"/>
      <c r="BG30" s="98"/>
      <c r="BH30" s="160"/>
      <c r="BI30" s="98"/>
      <c r="BJ30" s="98"/>
      <c r="BK30" s="106"/>
      <c r="BL30" s="172"/>
      <c r="BX30" s="181"/>
      <c r="CC30" s="200"/>
      <c r="CD30" s="200"/>
      <c r="CE30" s="200"/>
      <c r="CF30" s="198"/>
    </row>
    <row r="31" spans="1:84" ht="96" customHeight="1" x14ac:dyDescent="0.25">
      <c r="A31" s="23" t="s">
        <v>1646</v>
      </c>
      <c r="B31" s="23" t="s">
        <v>1711</v>
      </c>
      <c r="C31" s="23" t="s">
        <v>1712</v>
      </c>
      <c r="D31" s="23"/>
      <c r="E31" s="123">
        <v>-9.1375989729999993</v>
      </c>
      <c r="F31" s="123">
        <v>83.873609999999999</v>
      </c>
      <c r="G31" s="123">
        <v>58.377099319999999</v>
      </c>
      <c r="H31" s="136">
        <f t="shared" si="0"/>
        <v>44.371036782333334</v>
      </c>
      <c r="I31" s="133">
        <f t="shared" si="1"/>
        <v>48.061404364745115</v>
      </c>
      <c r="J31" s="123">
        <v>7.8108281919999998</v>
      </c>
      <c r="K31" s="123">
        <v>84.037400000000005</v>
      </c>
      <c r="L31" s="123">
        <v>46.372713099999999</v>
      </c>
      <c r="M31" s="136">
        <f t="shared" si="2"/>
        <v>46.073647097333343</v>
      </c>
      <c r="N31" s="133">
        <f t="shared" si="3"/>
        <v>38.114165906595765</v>
      </c>
      <c r="O31" s="140"/>
      <c r="P31" s="140"/>
      <c r="Q31" s="140"/>
      <c r="R31" s="140"/>
      <c r="S31" s="140"/>
      <c r="T31" s="140"/>
      <c r="U31" s="140"/>
      <c r="V31" s="140"/>
      <c r="W31" s="140"/>
      <c r="X31" s="141"/>
      <c r="Y31" s="145"/>
      <c r="Z31" s="145"/>
      <c r="AA31" s="140"/>
      <c r="AB31" s="140"/>
      <c r="AC31" s="140"/>
      <c r="AD31" s="140"/>
      <c r="AE31" s="140"/>
      <c r="AF31" s="140"/>
      <c r="AG31" s="140"/>
      <c r="AH31" s="140"/>
      <c r="AI31" s="140"/>
      <c r="AJ31" s="141"/>
      <c r="AK31" s="145"/>
      <c r="AL31" s="145"/>
      <c r="AM31" s="140"/>
      <c r="AN31" s="140"/>
      <c r="AO31" s="140"/>
      <c r="AP31" s="140"/>
      <c r="AQ31" s="140"/>
      <c r="AR31" s="140"/>
      <c r="AS31" s="140"/>
      <c r="AT31" s="140"/>
      <c r="AU31" s="140"/>
      <c r="AV31" s="141"/>
      <c r="AW31" s="145"/>
      <c r="AX31" s="145"/>
      <c r="AY31" s="145"/>
      <c r="AZ31" s="145"/>
      <c r="BA31" s="98"/>
      <c r="BB31" s="96"/>
      <c r="BC31" s="96"/>
      <c r="BD31" s="96"/>
      <c r="BE31" s="98"/>
      <c r="BF31" s="98"/>
      <c r="BG31" s="98"/>
      <c r="BH31" s="160"/>
      <c r="BI31" s="98"/>
      <c r="BJ31" s="98"/>
      <c r="BK31" s="106"/>
      <c r="BL31" s="172"/>
      <c r="BX31" s="181"/>
      <c r="CC31" s="200"/>
      <c r="CD31" s="200"/>
      <c r="CE31" s="200"/>
      <c r="CF31" s="198"/>
    </row>
    <row r="32" spans="1:84" ht="96" customHeight="1" x14ac:dyDescent="0.25">
      <c r="A32" s="20" t="s">
        <v>1647</v>
      </c>
      <c r="B32" s="20" t="s">
        <v>1715</v>
      </c>
      <c r="C32" s="20" t="s">
        <v>1713</v>
      </c>
      <c r="D32" s="20"/>
      <c r="E32" s="123">
        <v>98.288037660000001</v>
      </c>
      <c r="F32" s="123">
        <v>69.023409999999998</v>
      </c>
      <c r="G32" s="123">
        <v>83.263115369999994</v>
      </c>
      <c r="H32" s="136">
        <f t="shared" si="0"/>
        <v>83.524854343333331</v>
      </c>
      <c r="I32" s="133">
        <f t="shared" si="1"/>
        <v>14.634069443843407</v>
      </c>
      <c r="J32" s="123">
        <v>110.87096099999999</v>
      </c>
      <c r="K32" s="123">
        <v>92.882000000000005</v>
      </c>
      <c r="L32" s="123">
        <v>86.633577650000007</v>
      </c>
      <c r="M32" s="136">
        <f t="shared" si="2"/>
        <v>96.795512883333345</v>
      </c>
      <c r="N32" s="133">
        <f t="shared" si="3"/>
        <v>12.583694816297937</v>
      </c>
      <c r="O32" s="140"/>
      <c r="P32" s="140"/>
      <c r="Q32" s="140"/>
      <c r="R32" s="140"/>
      <c r="S32" s="140"/>
      <c r="T32" s="140"/>
      <c r="U32" s="140"/>
      <c r="V32" s="140"/>
      <c r="W32" s="140"/>
      <c r="X32" s="141"/>
      <c r="Y32" s="145"/>
      <c r="Z32" s="145"/>
      <c r="AA32" s="140"/>
      <c r="AB32" s="140"/>
      <c r="AC32" s="140"/>
      <c r="AD32" s="140"/>
      <c r="AE32" s="140"/>
      <c r="AF32" s="140"/>
      <c r="AG32" s="140"/>
      <c r="AH32" s="140"/>
      <c r="AI32" s="140"/>
      <c r="AJ32" s="141"/>
      <c r="AK32" s="145"/>
      <c r="AL32" s="145"/>
      <c r="AM32" s="140"/>
      <c r="AN32" s="140"/>
      <c r="AO32" s="140"/>
      <c r="AP32" s="140"/>
      <c r="AQ32" s="140"/>
      <c r="AR32" s="140"/>
      <c r="AS32" s="140"/>
      <c r="AT32" s="140"/>
      <c r="AU32" s="140"/>
      <c r="AV32" s="141"/>
      <c r="AW32" s="145"/>
      <c r="AX32" s="145"/>
      <c r="AY32" s="145"/>
      <c r="AZ32" s="145"/>
      <c r="BA32" s="98"/>
      <c r="BB32" s="96"/>
      <c r="BC32" s="96"/>
      <c r="BD32" s="96"/>
      <c r="BE32" s="98"/>
      <c r="BF32" s="98"/>
      <c r="BG32" s="98"/>
      <c r="BH32" s="160"/>
      <c r="BI32" s="98"/>
      <c r="BJ32" s="98"/>
      <c r="BK32" s="106"/>
      <c r="BL32" s="172"/>
      <c r="BX32" s="181"/>
      <c r="CC32" s="200"/>
      <c r="CD32" s="200"/>
      <c r="CE32" s="200"/>
      <c r="CF32" s="198"/>
    </row>
    <row r="33" spans="1:84" ht="96" customHeight="1" x14ac:dyDescent="0.25">
      <c r="A33" s="20" t="s">
        <v>1648</v>
      </c>
      <c r="B33" s="20" t="s">
        <v>1717</v>
      </c>
      <c r="C33" s="20" t="s">
        <v>1718</v>
      </c>
      <c r="D33" s="20"/>
      <c r="E33" s="123">
        <v>3.702118553</v>
      </c>
      <c r="F33" s="123">
        <v>-0.20474000000000001</v>
      </c>
      <c r="G33" s="123">
        <v>-1.275466</v>
      </c>
      <c r="H33" s="136">
        <f t="shared" si="0"/>
        <v>0.74063751766666674</v>
      </c>
      <c r="I33" s="133">
        <f t="shared" si="1"/>
        <v>2.6199982793407028</v>
      </c>
      <c r="J33" s="123">
        <f>-8.880804622</f>
        <v>-8.8808046219999994</v>
      </c>
      <c r="K33" s="123">
        <v>2.688869</v>
      </c>
      <c r="L33" s="123">
        <v>1.633289086</v>
      </c>
      <c r="M33" s="136">
        <f t="shared" si="2"/>
        <v>-1.5195488453333332</v>
      </c>
      <c r="N33" s="133">
        <f t="shared" si="3"/>
        <v>6.3968450970647499</v>
      </c>
      <c r="O33" s="140">
        <v>4.8338570570000003</v>
      </c>
      <c r="P33" s="140">
        <v>4.4059637629999999</v>
      </c>
      <c r="Q33" s="140">
        <v>6.277997</v>
      </c>
      <c r="R33" s="140">
        <v>73.403760000000005</v>
      </c>
      <c r="S33" s="140">
        <v>97.419269999999997</v>
      </c>
      <c r="T33" s="140">
        <v>101.0029</v>
      </c>
      <c r="U33" s="140">
        <v>95.761179999999996</v>
      </c>
      <c r="V33" s="140">
        <v>99.023870000000002</v>
      </c>
      <c r="W33" s="140">
        <v>94.530990000000003</v>
      </c>
      <c r="X33" s="141">
        <v>77.468739999999997</v>
      </c>
      <c r="Y33" s="145">
        <v>0.63</v>
      </c>
      <c r="Z33" s="145">
        <v>0.94</v>
      </c>
      <c r="AA33" s="140">
        <v>4.8338570570000003</v>
      </c>
      <c r="AB33" s="140">
        <v>4.4059637629999999</v>
      </c>
      <c r="AC33" s="140">
        <v>6.277997</v>
      </c>
      <c r="AD33" s="140">
        <v>73.403760000000005</v>
      </c>
      <c r="AE33" s="140">
        <v>97.419269999999997</v>
      </c>
      <c r="AF33" s="140">
        <v>101.0029</v>
      </c>
      <c r="AG33" s="140">
        <v>95.761179999999996</v>
      </c>
      <c r="AH33" s="140">
        <v>99.023870000000002</v>
      </c>
      <c r="AI33" s="140">
        <v>94.530990000000003</v>
      </c>
      <c r="AJ33" s="141">
        <v>77.468739999999997</v>
      </c>
      <c r="AK33" s="145">
        <v>0.63</v>
      </c>
      <c r="AL33" s="145">
        <v>0.94</v>
      </c>
      <c r="AM33" s="140">
        <v>4.8338570570000003</v>
      </c>
      <c r="AN33" s="140">
        <v>4.4059637629999999</v>
      </c>
      <c r="AO33" s="140">
        <v>6.277997</v>
      </c>
      <c r="AP33" s="140">
        <v>73.403760000000005</v>
      </c>
      <c r="AQ33" s="140">
        <v>97.419269999999997</v>
      </c>
      <c r="AR33" s="140">
        <v>101.0029</v>
      </c>
      <c r="AS33" s="140">
        <v>95.761179999999996</v>
      </c>
      <c r="AT33" s="140">
        <v>99.023870000000002</v>
      </c>
      <c r="AU33" s="140">
        <v>94.530990000000003</v>
      </c>
      <c r="AV33" s="141">
        <v>77.468739999999997</v>
      </c>
      <c r="AW33" s="145">
        <v>0.63</v>
      </c>
      <c r="AX33" s="145">
        <v>0.94</v>
      </c>
      <c r="AY33" s="145">
        <v>0.63</v>
      </c>
      <c r="AZ33" s="145">
        <v>0.94</v>
      </c>
      <c r="BA33" s="151">
        <v>4</v>
      </c>
      <c r="BB33" s="164">
        <v>8</v>
      </c>
      <c r="BC33" s="164"/>
      <c r="BD33" s="164"/>
      <c r="BE33" s="152">
        <v>1</v>
      </c>
      <c r="BF33" s="152">
        <v>1</v>
      </c>
      <c r="BG33" s="152" t="s">
        <v>1739</v>
      </c>
      <c r="BH33" s="165">
        <v>4</v>
      </c>
      <c r="BI33" s="152">
        <v>2</v>
      </c>
      <c r="BJ33" s="152">
        <v>4</v>
      </c>
      <c r="BK33" s="169">
        <v>4</v>
      </c>
      <c r="BL33" s="172">
        <f>5/26*100</f>
        <v>19.230769230769234</v>
      </c>
      <c r="BM33" s="163">
        <v>4.3999999999999997E-2</v>
      </c>
      <c r="BN33" s="162" t="s">
        <v>1744</v>
      </c>
      <c r="BO33" s="182">
        <v>17</v>
      </c>
      <c r="BP33" s="182">
        <v>13</v>
      </c>
      <c r="BQ33" s="183">
        <v>5.2900000000000003E-2</v>
      </c>
      <c r="BR33" s="201" t="s">
        <v>1745</v>
      </c>
      <c r="BS33" s="182">
        <v>4.6300000000000001E-2</v>
      </c>
      <c r="BT33" s="182">
        <v>3.5400000000000001E-2</v>
      </c>
      <c r="BU33" s="184" t="s">
        <v>2360</v>
      </c>
      <c r="BV33" s="201" t="s">
        <v>1744</v>
      </c>
      <c r="BW33" s="185">
        <v>2.6310000000000001E-3</v>
      </c>
      <c r="BX33" s="184">
        <v>0.43759999999999999</v>
      </c>
      <c r="BY33" s="185">
        <v>4.7530000000000001E-4</v>
      </c>
      <c r="BZ33" s="201" t="s">
        <v>1745</v>
      </c>
      <c r="CA33" s="203" t="s">
        <v>1745</v>
      </c>
      <c r="CB33" s="186">
        <v>0.94589999999999996</v>
      </c>
      <c r="CC33" s="200">
        <v>2.1150000000000002</v>
      </c>
      <c r="CD33" s="200">
        <v>1.3959999999999999</v>
      </c>
      <c r="CE33" s="200">
        <v>0.13469999999999999</v>
      </c>
      <c r="CF33" s="198" t="s">
        <v>1745</v>
      </c>
    </row>
    <row r="34" spans="1:84" ht="96" customHeight="1" x14ac:dyDescent="0.25">
      <c r="A34" s="20" t="s">
        <v>1649</v>
      </c>
      <c r="B34" s="20" t="s">
        <v>1714</v>
      </c>
      <c r="C34" s="20" t="s">
        <v>1716</v>
      </c>
      <c r="D34" s="20"/>
      <c r="E34" s="123">
        <v>94.949711109999996</v>
      </c>
      <c r="F34" s="123">
        <v>65.256259999999997</v>
      </c>
      <c r="G34" s="123">
        <v>71.858948499999997</v>
      </c>
      <c r="H34" s="136">
        <f t="shared" si="0"/>
        <v>77.35497320333333</v>
      </c>
      <c r="I34" s="133">
        <f t="shared" si="1"/>
        <v>15.591022267966515</v>
      </c>
      <c r="J34" s="123">
        <v>74.748555530000004</v>
      </c>
      <c r="K34" s="123">
        <v>72.408379999999994</v>
      </c>
      <c r="L34" s="123">
        <v>71.858948499999997</v>
      </c>
      <c r="M34" s="136">
        <f t="shared" si="2"/>
        <v>73.005294676666665</v>
      </c>
      <c r="N34" s="133">
        <f t="shared" si="3"/>
        <v>1.5344991187261803</v>
      </c>
      <c r="O34" s="140"/>
      <c r="P34" s="140"/>
      <c r="Q34" s="140"/>
      <c r="R34" s="140"/>
      <c r="S34" s="140"/>
      <c r="T34" s="140"/>
      <c r="U34" s="140"/>
      <c r="V34" s="140"/>
      <c r="W34" s="140"/>
      <c r="X34" s="141"/>
      <c r="Y34" s="145"/>
      <c r="Z34" s="145"/>
      <c r="AA34" s="140"/>
      <c r="AB34" s="140"/>
      <c r="AC34" s="140"/>
      <c r="AD34" s="140"/>
      <c r="AE34" s="140"/>
      <c r="AF34" s="140"/>
      <c r="AG34" s="140"/>
      <c r="AH34" s="140"/>
      <c r="AI34" s="140"/>
      <c r="AJ34" s="141"/>
      <c r="AK34" s="145"/>
      <c r="AL34" s="145"/>
      <c r="AM34" s="140"/>
      <c r="AN34" s="140"/>
      <c r="AO34" s="140"/>
      <c r="AP34" s="140"/>
      <c r="AQ34" s="140"/>
      <c r="AR34" s="140"/>
      <c r="AS34" s="140"/>
      <c r="AT34" s="140"/>
      <c r="AU34" s="140"/>
      <c r="AV34" s="141"/>
      <c r="AW34" s="145"/>
      <c r="AX34" s="145"/>
      <c r="AY34" s="145"/>
      <c r="AZ34" s="145"/>
      <c r="BA34" s="152"/>
      <c r="BB34" s="164"/>
      <c r="BC34" s="164"/>
      <c r="BD34" s="164"/>
      <c r="BE34" s="152"/>
      <c r="BF34" s="152"/>
      <c r="BG34" s="152"/>
      <c r="BH34" s="165"/>
      <c r="BI34" s="152"/>
      <c r="BJ34" s="152"/>
      <c r="BK34" s="106"/>
      <c r="BL34" s="172"/>
      <c r="BX34" s="181"/>
    </row>
    <row r="35" spans="1:84" ht="96" customHeight="1" x14ac:dyDescent="0.25">
      <c r="A35" s="22" t="s">
        <v>1650</v>
      </c>
      <c r="B35" s="22" t="s">
        <v>1717</v>
      </c>
      <c r="C35" s="22" t="s">
        <v>1718</v>
      </c>
      <c r="D35" s="22"/>
      <c r="E35" s="125">
        <v>-9.9079820240000007</v>
      </c>
      <c r="F35" s="125">
        <v>-1.18747</v>
      </c>
      <c r="G35" s="125">
        <v>-0.99844173999999997</v>
      </c>
      <c r="H35" s="136">
        <f t="shared" si="0"/>
        <v>-4.0312979213333335</v>
      </c>
      <c r="I35" s="133">
        <f t="shared" si="1"/>
        <v>5.0902352551400805</v>
      </c>
      <c r="J35" s="125">
        <v>-9.5655895569999991</v>
      </c>
      <c r="K35" s="125">
        <v>12.243230000000001</v>
      </c>
      <c r="L35" s="125">
        <v>-1.04461245</v>
      </c>
      <c r="M35" s="136">
        <f t="shared" si="2"/>
        <v>0.54434266433333378</v>
      </c>
      <c r="N35" s="133">
        <f t="shared" si="3"/>
        <v>10.990893338758728</v>
      </c>
      <c r="O35" s="125">
        <v>2.8013639100000001</v>
      </c>
      <c r="P35" s="125">
        <v>37.353747409999997</v>
      </c>
      <c r="Q35" s="125">
        <v>70.355019999999996</v>
      </c>
      <c r="R35" s="125">
        <v>108.17010000000001</v>
      </c>
      <c r="S35" s="125">
        <v>86.721940000000004</v>
      </c>
      <c r="T35" s="125">
        <v>97.579729999999998</v>
      </c>
      <c r="U35" s="125">
        <v>102.9284</v>
      </c>
      <c r="V35" s="125">
        <v>105.1748</v>
      </c>
      <c r="W35" s="125">
        <v>90.519490000000005</v>
      </c>
      <c r="X35" s="142">
        <v>87.203320000000005</v>
      </c>
      <c r="Y35" s="146">
        <v>1.53</v>
      </c>
      <c r="Z35" s="146">
        <v>2.89</v>
      </c>
      <c r="AA35" s="125">
        <v>2.8013639100000001</v>
      </c>
      <c r="AB35" s="125">
        <v>37.353747409999997</v>
      </c>
      <c r="AC35" s="125">
        <v>70.355019999999996</v>
      </c>
      <c r="AD35" s="125">
        <v>108.17010000000001</v>
      </c>
      <c r="AE35" s="125">
        <v>86.721940000000004</v>
      </c>
      <c r="AF35" s="125">
        <v>97.579729999999998</v>
      </c>
      <c r="AG35" s="125">
        <v>102.9284</v>
      </c>
      <c r="AH35" s="125">
        <v>105.1748</v>
      </c>
      <c r="AI35" s="125">
        <v>90.519490000000005</v>
      </c>
      <c r="AJ35" s="142">
        <v>87.203320000000005</v>
      </c>
      <c r="AK35" s="146">
        <v>1.53</v>
      </c>
      <c r="AL35" s="146">
        <v>2.89</v>
      </c>
      <c r="AM35" s="125">
        <v>2.8013639100000001</v>
      </c>
      <c r="AN35" s="125">
        <v>37.353747409999997</v>
      </c>
      <c r="AO35" s="125">
        <v>70.355019999999996</v>
      </c>
      <c r="AP35" s="125">
        <v>108.17010000000001</v>
      </c>
      <c r="AQ35" s="125">
        <v>86.721940000000004</v>
      </c>
      <c r="AR35" s="125">
        <v>97.579729999999998</v>
      </c>
      <c r="AS35" s="125">
        <v>102.9284</v>
      </c>
      <c r="AT35" s="125">
        <v>105.1748</v>
      </c>
      <c r="AU35" s="125">
        <v>90.519490000000005</v>
      </c>
      <c r="AV35" s="142">
        <v>87.203320000000005</v>
      </c>
      <c r="AW35" s="146">
        <v>1.53</v>
      </c>
      <c r="AX35" s="146">
        <v>2.89</v>
      </c>
      <c r="AY35" s="146">
        <v>1.53</v>
      </c>
      <c r="AZ35" s="146">
        <v>2.89</v>
      </c>
      <c r="BA35" s="153">
        <v>2</v>
      </c>
      <c r="BB35" s="166">
        <v>8</v>
      </c>
      <c r="BC35" s="166">
        <v>0.25</v>
      </c>
      <c r="BD35" s="166" t="s">
        <v>1739</v>
      </c>
      <c r="BE35" s="167">
        <v>1</v>
      </c>
      <c r="BF35" s="167">
        <v>1</v>
      </c>
      <c r="BG35" s="167" t="s">
        <v>1739</v>
      </c>
      <c r="BH35" s="168">
        <v>2</v>
      </c>
      <c r="BI35" s="167">
        <v>2</v>
      </c>
      <c r="BJ35" s="167">
        <v>4</v>
      </c>
      <c r="BK35" s="170">
        <v>4</v>
      </c>
      <c r="BL35" s="173">
        <f>1/14*100</f>
        <v>7.1428571428571423</v>
      </c>
      <c r="BM35" s="168">
        <f>0.61</f>
        <v>0.61</v>
      </c>
      <c r="BN35" s="167" t="s">
        <v>1745</v>
      </c>
      <c r="BO35" s="182">
        <v>22</v>
      </c>
      <c r="BP35" s="182">
        <v>5.9</v>
      </c>
      <c r="BQ35" s="183" t="s">
        <v>2357</v>
      </c>
      <c r="BR35" s="201" t="s">
        <v>1744</v>
      </c>
      <c r="BS35" s="182">
        <v>5.33E-2</v>
      </c>
      <c r="BT35" s="182">
        <v>1.1129999999999999E-2</v>
      </c>
      <c r="BU35" s="184" t="s">
        <v>2357</v>
      </c>
      <c r="BV35" s="201" t="s">
        <v>1744</v>
      </c>
      <c r="BW35" s="182">
        <v>2.3219999999999998E-3</v>
      </c>
      <c r="BX35" s="184">
        <v>0.28179999999999999</v>
      </c>
      <c r="BY35" s="182">
        <v>3.1149999999999998E-4</v>
      </c>
      <c r="BZ35" s="201" t="s">
        <v>1745</v>
      </c>
      <c r="CA35" s="200" t="s">
        <v>1745</v>
      </c>
      <c r="CB35" s="186">
        <v>0.2661</v>
      </c>
      <c r="CC35" s="200">
        <v>0.47189999999999999</v>
      </c>
      <c r="CD35" s="200">
        <v>1.946</v>
      </c>
      <c r="CE35" s="200">
        <v>0.80989999999999995</v>
      </c>
      <c r="CF35" s="198" t="s">
        <v>1745</v>
      </c>
    </row>
    <row r="36" spans="1:84" ht="96" customHeight="1" x14ac:dyDescent="0.25">
      <c r="A36" s="20" t="s">
        <v>1651</v>
      </c>
      <c r="B36" s="20" t="s">
        <v>1719</v>
      </c>
      <c r="C36" s="20" t="s">
        <v>1722</v>
      </c>
      <c r="D36" s="20"/>
      <c r="E36" s="123">
        <v>47.870746683999997</v>
      </c>
      <c r="F36" s="123">
        <v>78.304779999999994</v>
      </c>
      <c r="G36" s="123">
        <v>63.45587811</v>
      </c>
      <c r="H36" s="136">
        <f t="shared" si="0"/>
        <v>63.210468264666666</v>
      </c>
      <c r="I36" s="133">
        <f t="shared" si="1"/>
        <v>15.218500762689775</v>
      </c>
      <c r="J36" s="123">
        <v>99.058420709999993</v>
      </c>
      <c r="K36" s="123">
        <v>73.773290000000003</v>
      </c>
      <c r="L36" s="123">
        <v>68.349974000000003</v>
      </c>
      <c r="M36" s="136">
        <f t="shared" si="2"/>
        <v>80.393894903333333</v>
      </c>
      <c r="N36" s="133">
        <f t="shared" si="3"/>
        <v>16.389828608004358</v>
      </c>
      <c r="O36" s="140"/>
      <c r="P36" s="140"/>
      <c r="Q36" s="140"/>
      <c r="R36" s="140"/>
      <c r="S36" s="140"/>
      <c r="T36" s="140"/>
      <c r="U36" s="140"/>
      <c r="V36" s="140"/>
      <c r="W36" s="140"/>
      <c r="X36" s="141"/>
      <c r="Y36" s="145"/>
      <c r="Z36" s="145"/>
      <c r="AA36" s="140"/>
      <c r="AB36" s="140"/>
      <c r="AC36" s="140"/>
      <c r="AD36" s="140"/>
      <c r="AE36" s="140"/>
      <c r="AF36" s="140"/>
      <c r="AG36" s="140"/>
      <c r="AH36" s="140"/>
      <c r="AI36" s="140"/>
      <c r="AJ36" s="141"/>
      <c r="AK36" s="145"/>
      <c r="AL36" s="145"/>
      <c r="AM36" s="140"/>
      <c r="AN36" s="140"/>
      <c r="AO36" s="140"/>
      <c r="AP36" s="140"/>
      <c r="AQ36" s="140"/>
      <c r="AR36" s="140"/>
      <c r="AS36" s="140"/>
      <c r="AT36" s="140"/>
      <c r="AU36" s="140"/>
      <c r="AV36" s="141"/>
      <c r="AW36" s="145"/>
      <c r="AX36" s="145"/>
      <c r="AY36" s="145"/>
      <c r="AZ36" s="145"/>
      <c r="BA36" s="98"/>
      <c r="BB36" s="96"/>
      <c r="BC36" s="96"/>
      <c r="BD36" s="96"/>
      <c r="BE36" s="98"/>
      <c r="BF36" s="98"/>
      <c r="BG36" s="98"/>
      <c r="BH36" s="160"/>
      <c r="BI36" s="98"/>
      <c r="BJ36" s="98"/>
      <c r="BK36" s="106"/>
      <c r="BL36" s="172"/>
      <c r="BX36" s="181"/>
    </row>
    <row r="37" spans="1:84" ht="96" customHeight="1" x14ac:dyDescent="0.25">
      <c r="A37" s="20" t="s">
        <v>1652</v>
      </c>
      <c r="B37" s="20" t="s">
        <v>1720</v>
      </c>
      <c r="C37" s="20" t="s">
        <v>1721</v>
      </c>
      <c r="D37" s="20"/>
      <c r="E37" s="126">
        <v>4.3013053709999998</v>
      </c>
      <c r="F37" s="126">
        <v>68.586640000000003</v>
      </c>
      <c r="G37" s="126">
        <v>23.19501356</v>
      </c>
      <c r="H37" s="226">
        <f t="shared" si="0"/>
        <v>32.027652977000002</v>
      </c>
      <c r="I37" s="227">
        <f t="shared" si="1"/>
        <v>33.040319329475061</v>
      </c>
      <c r="J37" s="126">
        <v>80.398031200000005</v>
      </c>
      <c r="K37" s="126">
        <v>111.39019999999999</v>
      </c>
      <c r="L37" s="126">
        <v>68.211461880000002</v>
      </c>
      <c r="M37" s="226">
        <f t="shared" si="2"/>
        <v>86.666564359999995</v>
      </c>
      <c r="N37" s="227">
        <f t="shared" si="3"/>
        <v>22.261440595621835</v>
      </c>
      <c r="O37" s="143"/>
      <c r="P37" s="143"/>
      <c r="Q37" s="143"/>
      <c r="R37" s="143"/>
      <c r="S37" s="143"/>
      <c r="T37" s="143"/>
      <c r="U37" s="143"/>
      <c r="V37" s="143"/>
      <c r="W37" s="143"/>
      <c r="X37" s="144"/>
      <c r="Y37" s="147"/>
      <c r="Z37" s="147"/>
      <c r="AA37" s="143"/>
      <c r="AB37" s="143"/>
      <c r="AC37" s="143"/>
      <c r="AD37" s="143"/>
      <c r="AE37" s="143"/>
      <c r="AF37" s="143"/>
      <c r="AG37" s="143"/>
      <c r="AH37" s="143"/>
      <c r="AI37" s="143"/>
      <c r="AJ37" s="144"/>
      <c r="AK37" s="147"/>
      <c r="AL37" s="147"/>
      <c r="AM37" s="143"/>
      <c r="AN37" s="143"/>
      <c r="AO37" s="143"/>
      <c r="AP37" s="143"/>
      <c r="AQ37" s="143"/>
      <c r="AR37" s="143"/>
      <c r="AS37" s="143"/>
      <c r="AT37" s="143"/>
      <c r="AU37" s="143"/>
      <c r="AV37" s="144"/>
      <c r="AW37" s="147"/>
      <c r="AX37" s="147"/>
      <c r="AY37" s="147"/>
      <c r="AZ37" s="147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242"/>
      <c r="BL37" s="229"/>
      <c r="BM37" s="230"/>
      <c r="BN37" s="154"/>
      <c r="BO37" s="231"/>
      <c r="BP37" s="231"/>
      <c r="BQ37" s="231"/>
      <c r="BR37" s="232"/>
      <c r="BS37" s="231"/>
      <c r="BT37" s="231"/>
      <c r="BU37" s="231"/>
      <c r="BV37" s="232"/>
      <c r="BW37" s="231"/>
      <c r="BX37" s="243"/>
      <c r="BY37" s="231"/>
      <c r="BZ37" s="232"/>
      <c r="CA37" s="232"/>
      <c r="CB37" s="231"/>
      <c r="CC37" s="233"/>
      <c r="CD37" s="233"/>
      <c r="CE37" s="233"/>
      <c r="CF37" s="228"/>
    </row>
    <row r="38" spans="1:84" s="24" customFormat="1" ht="15" customHeight="1" x14ac:dyDescent="0.25">
      <c r="A38" s="121" t="s">
        <v>2347</v>
      </c>
      <c r="E38" s="122">
        <v>105.6494757</v>
      </c>
      <c r="F38" s="122">
        <v>101.94499999999999</v>
      </c>
      <c r="G38" s="61">
        <v>68.396144699999994</v>
      </c>
      <c r="H38" s="136">
        <f t="shared" si="0"/>
        <v>91.996873466666656</v>
      </c>
      <c r="I38" s="133">
        <f t="shared" si="1"/>
        <v>20.522587161254812</v>
      </c>
      <c r="J38" s="122">
        <v>64.647977740000002</v>
      </c>
      <c r="K38" s="61">
        <v>70.715890000000002</v>
      </c>
      <c r="L38" s="61">
        <v>73.567264960000003</v>
      </c>
      <c r="M38" s="136">
        <f t="shared" si="2"/>
        <v>69.643710899999988</v>
      </c>
      <c r="N38" s="133">
        <f t="shared" si="3"/>
        <v>4.5552823342874635</v>
      </c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103"/>
      <c r="Z38" s="103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103"/>
      <c r="AL38" s="103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103"/>
      <c r="AX38" s="103"/>
      <c r="AY38" s="103"/>
      <c r="AZ38" s="103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103"/>
      <c r="BL38" s="172"/>
      <c r="BM38" s="98"/>
      <c r="BN38" s="98"/>
      <c r="BO38" s="182"/>
      <c r="BP38" s="182"/>
      <c r="BQ38" s="182"/>
      <c r="BR38" s="200"/>
      <c r="BS38" s="182"/>
      <c r="BT38" s="182"/>
      <c r="BU38" s="182"/>
      <c r="BV38" s="200"/>
      <c r="BW38" s="182"/>
      <c r="BX38" s="182"/>
      <c r="BY38" s="182"/>
      <c r="BZ38" s="200"/>
      <c r="CA38" s="200"/>
      <c r="CB38" s="182"/>
      <c r="CC38" s="100"/>
      <c r="CD38" s="100"/>
      <c r="CE38" s="100"/>
      <c r="CF38" s="103"/>
    </row>
    <row r="39" spans="1:84" s="24" customFormat="1" ht="15" customHeight="1" x14ac:dyDescent="0.25">
      <c r="A39" s="240" t="s">
        <v>2378</v>
      </c>
      <c r="B39" s="240"/>
      <c r="E39" s="61">
        <v>15.129682997118154</v>
      </c>
      <c r="F39" s="61">
        <v>4.2550317438876144</v>
      </c>
      <c r="G39" s="61">
        <v>11.2452569851673</v>
      </c>
      <c r="H39" s="103">
        <f t="shared" si="0"/>
        <v>10.209990575391023</v>
      </c>
      <c r="I39" s="100">
        <f t="shared" si="1"/>
        <v>5.5107478960895531</v>
      </c>
      <c r="J39" s="61">
        <v>4.5389048991354439</v>
      </c>
      <c r="K39" s="61">
        <v>13.413481021207623</v>
      </c>
      <c r="L39" s="61">
        <v>11.107278371852363</v>
      </c>
      <c r="M39" s="136">
        <f t="shared" si="2"/>
        <v>9.6865547640651446</v>
      </c>
      <c r="N39" s="133">
        <f t="shared" si="3"/>
        <v>4.6047113931175243</v>
      </c>
      <c r="O39" s="61">
        <v>15.550510783200897</v>
      </c>
      <c r="P39" s="61">
        <v>9.648127128263333</v>
      </c>
      <c r="Q39" s="61">
        <v>13.961407491486932</v>
      </c>
      <c r="R39" s="61">
        <v>13.507377979568657</v>
      </c>
      <c r="S39" s="61">
        <v>43.700340522133942</v>
      </c>
      <c r="T39" s="61">
        <v>73.439273552780932</v>
      </c>
      <c r="U39" s="61">
        <v>69.12599318955732</v>
      </c>
      <c r="V39" s="61">
        <v>77.298524404086237</v>
      </c>
      <c r="W39" s="61">
        <v>82.292849035187274</v>
      </c>
      <c r="X39" s="61">
        <v>97.275822928490356</v>
      </c>
      <c r="Y39" s="103">
        <v>1</v>
      </c>
      <c r="Z39" s="103">
        <v>7</v>
      </c>
      <c r="AA39" s="61">
        <v>6.7579984963662163</v>
      </c>
      <c r="AB39" s="61">
        <v>5.0872942945451509</v>
      </c>
      <c r="AC39" s="61">
        <v>2.2805112354857546</v>
      </c>
      <c r="AD39" s="61">
        <v>4.9536379583994652</v>
      </c>
      <c r="AE39" s="61">
        <v>42.377412079191373</v>
      </c>
      <c r="AF39" s="61">
        <v>76.860746804778216</v>
      </c>
      <c r="AG39" s="61">
        <v>85.48158048617492</v>
      </c>
      <c r="AH39" s="61">
        <v>89.090301562108422</v>
      </c>
      <c r="AI39" s="61">
        <v>90.226380419346739</v>
      </c>
      <c r="AJ39" s="61">
        <v>100.78523097485592</v>
      </c>
      <c r="AK39" s="103">
        <v>1</v>
      </c>
      <c r="AL39" s="103">
        <v>1.8</v>
      </c>
      <c r="AM39" s="61">
        <v>2.6230070289730847</v>
      </c>
      <c r="AN39" s="61">
        <v>-4.3716783816218125</v>
      </c>
      <c r="AO39" s="61">
        <v>-4.0973769929710331</v>
      </c>
      <c r="AP39" s="61">
        <v>0.97719869706840301</v>
      </c>
      <c r="AQ39" s="61">
        <v>45.002571575518608</v>
      </c>
      <c r="AR39" s="61">
        <v>131.68181038916512</v>
      </c>
      <c r="AS39" s="61">
        <v>160.07200411452084</v>
      </c>
      <c r="AT39" s="61">
        <v>159.5234013372193</v>
      </c>
      <c r="AU39" s="61">
        <v>163.36362077833019</v>
      </c>
      <c r="AV39" s="61">
        <v>168.16389507971888</v>
      </c>
      <c r="AW39" s="103">
        <v>1</v>
      </c>
      <c r="AX39" s="103">
        <v>1.7</v>
      </c>
      <c r="AY39" s="103">
        <v>1</v>
      </c>
      <c r="AZ39" s="103">
        <v>3.5</v>
      </c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103"/>
      <c r="BL39" s="172"/>
      <c r="BM39" s="98"/>
      <c r="BN39" s="98"/>
      <c r="BO39" s="182"/>
      <c r="BP39" s="182"/>
      <c r="BQ39" s="182"/>
      <c r="BR39" s="200"/>
      <c r="BS39" s="182"/>
      <c r="BT39" s="182"/>
      <c r="BU39" s="182"/>
      <c r="BV39" s="200"/>
      <c r="BW39" s="182"/>
      <c r="BX39" s="182"/>
      <c r="BY39" s="182"/>
      <c r="BZ39" s="200"/>
      <c r="CA39" s="200"/>
      <c r="CB39" s="182"/>
      <c r="CC39" s="100"/>
      <c r="CD39" s="100"/>
      <c r="CE39" s="100"/>
      <c r="CF39" s="103"/>
    </row>
    <row r="40" spans="1:84" s="24" customFormat="1" ht="15" customHeight="1" x14ac:dyDescent="0.25">
      <c r="A40" s="240" t="s">
        <v>2379</v>
      </c>
      <c r="B40" s="240"/>
      <c r="E40" s="61">
        <v>-1.9452449567723356</v>
      </c>
      <c r="F40" s="61">
        <v>24.598135890855062</v>
      </c>
      <c r="G40" s="61">
        <v>9.3825457054156605</v>
      </c>
      <c r="H40" s="103">
        <f t="shared" si="0"/>
        <v>10.678478879832795</v>
      </c>
      <c r="I40" s="100">
        <f t="shared" si="1"/>
        <v>13.319059606442355</v>
      </c>
      <c r="J40" s="61">
        <v>4.646974063400573</v>
      </c>
      <c r="K40" s="61">
        <v>51.870863163582335</v>
      </c>
      <c r="L40" s="61">
        <v>103.75991721283199</v>
      </c>
      <c r="M40" s="136">
        <f t="shared" si="2"/>
        <v>53.425918146604964</v>
      </c>
      <c r="N40" s="133">
        <f t="shared" si="3"/>
        <v>49.574766988214627</v>
      </c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103"/>
      <c r="Z40" s="103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103"/>
      <c r="AL40" s="103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103"/>
      <c r="AX40" s="103"/>
      <c r="AY40" s="103"/>
      <c r="AZ40" s="103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103"/>
      <c r="BL40" s="98"/>
      <c r="BM40" s="98"/>
      <c r="BN40" s="98"/>
      <c r="BO40" s="182"/>
      <c r="BP40" s="182"/>
      <c r="BQ40" s="182"/>
      <c r="BR40" s="200"/>
      <c r="BS40" s="182"/>
      <c r="BT40" s="182"/>
      <c r="BU40" s="182"/>
      <c r="BV40" s="200"/>
      <c r="BW40" s="182"/>
      <c r="BX40" s="182"/>
      <c r="BY40" s="182"/>
      <c r="BZ40" s="200"/>
      <c r="CA40" s="200"/>
      <c r="CB40" s="182"/>
      <c r="CC40" s="100"/>
      <c r="CD40" s="100"/>
      <c r="CE40" s="100"/>
      <c r="CF40" s="103"/>
    </row>
    <row r="41" spans="1:84" s="24" customFormat="1" ht="15" customHeight="1" x14ac:dyDescent="0.25">
      <c r="A41" s="240" t="s">
        <v>2380</v>
      </c>
      <c r="B41" s="240"/>
      <c r="E41" s="61">
        <v>-0.43227665706051904</v>
      </c>
      <c r="F41" s="61">
        <v>2.0667297041739845</v>
      </c>
      <c r="G41" s="61">
        <v>4.6912728527078302</v>
      </c>
      <c r="H41" s="103">
        <f t="shared" si="0"/>
        <v>2.1085752999404321</v>
      </c>
      <c r="I41" s="100">
        <f t="shared" si="1"/>
        <v>2.562031066395499</v>
      </c>
      <c r="J41" s="61">
        <v>24.315561959654175</v>
      </c>
      <c r="K41" s="61">
        <v>31.163042009995955</v>
      </c>
      <c r="L41" s="61">
        <v>36.909279061745423</v>
      </c>
      <c r="M41" s="136">
        <f t="shared" si="2"/>
        <v>30.795961010465181</v>
      </c>
      <c r="N41" s="133">
        <f t="shared" si="3"/>
        <v>6.304878187327561</v>
      </c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103"/>
      <c r="Z41" s="103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103"/>
      <c r="AL41" s="103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103"/>
      <c r="AX41" s="103"/>
      <c r="AY41" s="103"/>
      <c r="AZ41" s="103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103"/>
      <c r="BL41" s="98"/>
      <c r="BM41" s="98"/>
      <c r="BN41" s="98"/>
      <c r="BO41" s="182"/>
      <c r="BP41" s="182"/>
      <c r="BQ41" s="182"/>
      <c r="BR41" s="200"/>
      <c r="BS41" s="182"/>
      <c r="BT41" s="182"/>
      <c r="BU41" s="182"/>
      <c r="BV41" s="200"/>
      <c r="BW41" s="182"/>
      <c r="BX41" s="182"/>
      <c r="BY41" s="182"/>
      <c r="BZ41" s="200"/>
      <c r="CA41" s="200"/>
      <c r="CB41" s="182"/>
      <c r="CC41" s="100"/>
      <c r="CD41" s="100"/>
      <c r="CE41" s="100"/>
      <c r="CF41" s="103"/>
    </row>
    <row r="42" spans="1:84" s="24" customFormat="1" ht="15" customHeight="1" x14ac:dyDescent="0.25">
      <c r="A42" s="240" t="s">
        <v>2381</v>
      </c>
      <c r="B42" s="240"/>
      <c r="E42" s="61">
        <v>31.448126801152725</v>
      </c>
      <c r="F42" s="61">
        <v>48.304741321086055</v>
      </c>
      <c r="G42" s="61">
        <v>77.612969989651589</v>
      </c>
      <c r="H42" s="103">
        <f t="shared" si="0"/>
        <v>52.455279370630116</v>
      </c>
      <c r="I42" s="100">
        <f t="shared" si="1"/>
        <v>23.360616670589145</v>
      </c>
      <c r="J42" s="61">
        <v>37.391930835734868</v>
      </c>
      <c r="K42" s="61">
        <v>39.065243820072951</v>
      </c>
      <c r="L42" s="61">
        <v>79.268713349430826</v>
      </c>
      <c r="M42" s="136">
        <f t="shared" si="2"/>
        <v>51.908629335079546</v>
      </c>
      <c r="N42" s="133">
        <f t="shared" si="3"/>
        <v>23.709294423077203</v>
      </c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103"/>
      <c r="Z42" s="103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103"/>
      <c r="AL42" s="103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103"/>
      <c r="AX42" s="103"/>
      <c r="AY42" s="103"/>
      <c r="AZ42" s="103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103"/>
      <c r="BL42" s="98"/>
      <c r="BM42" s="98"/>
      <c r="BN42" s="98"/>
      <c r="BO42" s="182"/>
      <c r="BP42" s="182"/>
      <c r="BQ42" s="182"/>
      <c r="BR42" s="200"/>
      <c r="BS42" s="182"/>
      <c r="BT42" s="182"/>
      <c r="BU42" s="182"/>
      <c r="BV42" s="200"/>
      <c r="BW42" s="182"/>
      <c r="BX42" s="182"/>
      <c r="BY42" s="182"/>
      <c r="BZ42" s="200"/>
      <c r="CA42" s="200"/>
      <c r="CB42" s="182"/>
      <c r="CC42" s="100"/>
      <c r="CD42" s="100"/>
      <c r="CE42" s="100"/>
      <c r="CF42" s="103"/>
    </row>
    <row r="43" spans="1:84" s="24" customFormat="1" ht="15" customHeight="1" x14ac:dyDescent="0.25">
      <c r="A43" s="240" t="s">
        <v>2382</v>
      </c>
      <c r="B43" s="240"/>
      <c r="E43" s="61">
        <v>57.925072046109491</v>
      </c>
      <c r="F43" s="61">
        <v>67.513170336350143</v>
      </c>
      <c r="G43" s="61">
        <v>125.21559158330456</v>
      </c>
      <c r="H43" s="103">
        <f t="shared" si="0"/>
        <v>83.551277988588069</v>
      </c>
      <c r="I43" s="100">
        <f t="shared" si="1"/>
        <v>36.399439249732794</v>
      </c>
      <c r="J43" s="61">
        <v>78.782420749279524</v>
      </c>
      <c r="K43" s="61">
        <v>62.528704579224645</v>
      </c>
      <c r="L43" s="61">
        <v>92.721628147637105</v>
      </c>
      <c r="M43" s="136">
        <f t="shared" si="2"/>
        <v>78.010917825380432</v>
      </c>
      <c r="N43" s="133">
        <f t="shared" si="3"/>
        <v>15.111239888678458</v>
      </c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103"/>
      <c r="Z43" s="103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103"/>
      <c r="AL43" s="103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103"/>
      <c r="AX43" s="103"/>
      <c r="AY43" s="103"/>
      <c r="AZ43" s="103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103"/>
      <c r="BL43" s="98"/>
      <c r="BM43" s="98"/>
      <c r="BN43" s="98"/>
      <c r="BO43" s="182"/>
      <c r="BP43" s="182"/>
      <c r="BQ43" s="182"/>
      <c r="BR43" s="200"/>
      <c r="BS43" s="182"/>
      <c r="BT43" s="182"/>
      <c r="BU43" s="182"/>
      <c r="BV43" s="200"/>
      <c r="BW43" s="182"/>
      <c r="BX43" s="182"/>
      <c r="BY43" s="182"/>
      <c r="BZ43" s="200"/>
      <c r="CA43" s="200"/>
      <c r="CB43" s="182"/>
      <c r="CC43" s="100"/>
      <c r="CD43" s="100"/>
      <c r="CE43" s="100"/>
      <c r="CF43" s="103"/>
    </row>
    <row r="44" spans="1:84" s="24" customFormat="1" ht="15" customHeight="1" x14ac:dyDescent="0.25">
      <c r="A44" s="240" t="s">
        <v>2383</v>
      </c>
      <c r="B44" s="240"/>
      <c r="E44" s="61">
        <v>3.9985590778097948</v>
      </c>
      <c r="F44" s="61">
        <v>12.684047007969745</v>
      </c>
      <c r="G44" s="61">
        <v>-0.13797861331493244</v>
      </c>
      <c r="H44" s="103">
        <f t="shared" si="0"/>
        <v>5.5148758241548697</v>
      </c>
      <c r="I44" s="100">
        <f t="shared" si="1"/>
        <v>6.5441193154354282</v>
      </c>
      <c r="J44" s="61">
        <v>-1.6210374639769463</v>
      </c>
      <c r="K44" s="61">
        <v>53.816020532216683</v>
      </c>
      <c r="L44" s="61">
        <v>14.487754398068297</v>
      </c>
      <c r="M44" s="136">
        <f t="shared" si="2"/>
        <v>22.227579155436008</v>
      </c>
      <c r="N44" s="133">
        <f t="shared" si="3"/>
        <v>28.517459832081922</v>
      </c>
      <c r="O44" s="61">
        <v>7.1509648127128207</v>
      </c>
      <c r="P44" s="61">
        <v>69.12599318955732</v>
      </c>
      <c r="Q44" s="61">
        <v>85.925085130533475</v>
      </c>
      <c r="R44" s="61">
        <v>85.471055618615196</v>
      </c>
      <c r="S44" s="61">
        <v>82.746878547105553</v>
      </c>
      <c r="T44" s="61">
        <v>96.594778660612931</v>
      </c>
      <c r="U44" s="61">
        <v>87.741203178206575</v>
      </c>
      <c r="V44" s="61">
        <v>92.735527809307598</v>
      </c>
      <c r="W44" s="61">
        <v>101.36208853575484</v>
      </c>
      <c r="X44" s="61">
        <v>96.367763904653799</v>
      </c>
      <c r="Y44" s="103">
        <v>10.8</v>
      </c>
      <c r="Z44" s="103">
        <v>15.8</v>
      </c>
      <c r="AA44" s="61">
        <v>9.4311252192799255</v>
      </c>
      <c r="AB44" s="61">
        <v>67.97260045109013</v>
      </c>
      <c r="AC44" s="61">
        <v>71.447665190877956</v>
      </c>
      <c r="AD44" s="61">
        <v>81.004093225294454</v>
      </c>
      <c r="AE44" s="61">
        <v>72.784228552334824</v>
      </c>
      <c r="AF44" s="61">
        <v>79.467045359619064</v>
      </c>
      <c r="AG44" s="61">
        <v>84.011360788572375</v>
      </c>
      <c r="AH44" s="61">
        <v>77.595856653579503</v>
      </c>
      <c r="AI44" s="61">
        <v>83.409907275916794</v>
      </c>
      <c r="AJ44" s="61">
        <v>96.775540890485345</v>
      </c>
      <c r="AK44" s="103">
        <v>10.9</v>
      </c>
      <c r="AL44" s="103">
        <v>16</v>
      </c>
      <c r="AM44" s="61">
        <v>9.2062403565918043</v>
      </c>
      <c r="AN44" s="61">
        <v>63.243613920795482</v>
      </c>
      <c r="AO44" s="61">
        <v>98.354191668095311</v>
      </c>
      <c r="AP44" s="61">
        <v>111.52065832333278</v>
      </c>
      <c r="AQ44" s="61">
        <v>103.15446596948399</v>
      </c>
      <c r="AR44" s="61">
        <v>165.96948397051264</v>
      </c>
      <c r="AS44" s="61">
        <v>135.52202983027604</v>
      </c>
      <c r="AT44" s="61">
        <v>151.70581176067205</v>
      </c>
      <c r="AU44" s="61">
        <v>163.36362077833019</v>
      </c>
      <c r="AV44" s="61">
        <v>156.91753814503687</v>
      </c>
      <c r="AW44" s="103">
        <v>10.1</v>
      </c>
      <c r="AX44" s="103">
        <v>16</v>
      </c>
      <c r="AY44" s="103">
        <v>10.6</v>
      </c>
      <c r="AZ44" s="103">
        <v>15.93</v>
      </c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103"/>
      <c r="BL44" s="98"/>
      <c r="BM44" s="98"/>
      <c r="BN44" s="98"/>
      <c r="BO44" s="182"/>
      <c r="BP44" s="182"/>
      <c r="BQ44" s="182"/>
      <c r="BR44" s="200"/>
      <c r="BS44" s="182"/>
      <c r="BT44" s="182"/>
      <c r="BU44" s="182"/>
      <c r="BV44" s="200"/>
      <c r="BW44" s="182"/>
      <c r="BX44" s="182"/>
      <c r="BY44" s="182"/>
      <c r="BZ44" s="200"/>
      <c r="CA44" s="200"/>
      <c r="CB44" s="182"/>
      <c r="CC44" s="100"/>
      <c r="CD44" s="100"/>
      <c r="CE44" s="100"/>
      <c r="CF44" s="103"/>
    </row>
    <row r="45" spans="1:84" s="24" customFormat="1" ht="15" customHeight="1" x14ac:dyDescent="0.25">
      <c r="A45" s="240" t="s">
        <v>2384</v>
      </c>
      <c r="B45" s="240"/>
      <c r="E45" s="61">
        <v>-0.3242074927953893</v>
      </c>
      <c r="F45" s="61">
        <v>23.382412535458606</v>
      </c>
      <c r="G45" s="61">
        <v>11.383235598482235</v>
      </c>
      <c r="H45" s="103">
        <f t="shared" si="0"/>
        <v>11.480480213715152</v>
      </c>
      <c r="I45" s="100">
        <f t="shared" si="1"/>
        <v>11.853609183594555</v>
      </c>
      <c r="J45" s="61">
        <v>-1.8371757925072059</v>
      </c>
      <c r="K45" s="61">
        <v>28.2047818451979</v>
      </c>
      <c r="L45" s="61">
        <v>63.47016212487064</v>
      </c>
      <c r="M45" s="136">
        <f t="shared" si="2"/>
        <v>29.945922725853777</v>
      </c>
      <c r="N45" s="133">
        <f t="shared" si="3"/>
        <v>32.688465475429751</v>
      </c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103"/>
      <c r="Z45" s="103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103"/>
      <c r="AL45" s="103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103"/>
      <c r="AX45" s="103"/>
      <c r="AY45" s="103"/>
      <c r="AZ45" s="103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103"/>
      <c r="BL45" s="98"/>
      <c r="BM45" s="98"/>
      <c r="BN45" s="98"/>
      <c r="BO45" s="182"/>
      <c r="BP45" s="182"/>
      <c r="BQ45" s="182"/>
      <c r="BR45" s="200"/>
      <c r="BS45" s="182"/>
      <c r="BT45" s="182"/>
      <c r="BU45" s="182"/>
      <c r="BV45" s="200"/>
      <c r="BW45" s="182"/>
      <c r="BX45" s="182"/>
      <c r="BY45" s="182"/>
      <c r="BZ45" s="200"/>
      <c r="CA45" s="200"/>
      <c r="CB45" s="182"/>
      <c r="CC45" s="100"/>
      <c r="CD45" s="100"/>
      <c r="CE45" s="100"/>
      <c r="CF45" s="103"/>
    </row>
    <row r="46" spans="1:84" s="24" customFormat="1" ht="15" customHeight="1" x14ac:dyDescent="0.25">
      <c r="A46" s="240" t="s">
        <v>2385</v>
      </c>
      <c r="B46" s="240"/>
      <c r="E46" s="61">
        <v>0.10806916426512976</v>
      </c>
      <c r="F46" s="61">
        <v>6.4838578954477919</v>
      </c>
      <c r="G46" s="61">
        <v>7.9337702656088336</v>
      </c>
      <c r="H46" s="103">
        <f t="shared" si="0"/>
        <v>4.8418991084405851</v>
      </c>
      <c r="I46" s="100">
        <f t="shared" si="1"/>
        <v>4.1632224208617119</v>
      </c>
      <c r="J46" s="61">
        <v>-5.2953890489913515</v>
      </c>
      <c r="K46" s="61">
        <v>40.686208293934897</v>
      </c>
      <c r="L46" s="61">
        <v>15.246636771300448</v>
      </c>
      <c r="M46" s="136">
        <f t="shared" si="2"/>
        <v>16.879152005414664</v>
      </c>
      <c r="N46" s="133">
        <f t="shared" si="3"/>
        <v>23.034227858644662</v>
      </c>
      <c r="O46" s="61">
        <v>8.05902383654937</v>
      </c>
      <c r="P46" s="61">
        <v>9.1940976163450578</v>
      </c>
      <c r="Q46" s="61">
        <v>50.056753688989765</v>
      </c>
      <c r="R46" s="61">
        <v>64.812712826333708</v>
      </c>
      <c r="S46" s="61">
        <v>73.893303064699211</v>
      </c>
      <c r="T46" s="61">
        <v>98.637911464245178</v>
      </c>
      <c r="U46" s="61">
        <v>97.729852440408621</v>
      </c>
      <c r="V46" s="61">
        <v>73.666288308740064</v>
      </c>
      <c r="W46" s="61">
        <v>97.729852440408621</v>
      </c>
      <c r="X46" s="61">
        <v>93.870601589103288</v>
      </c>
      <c r="Y46" s="103">
        <v>4</v>
      </c>
      <c r="Z46" s="103">
        <v>7.8</v>
      </c>
      <c r="AA46" s="61">
        <v>4.018043605379666</v>
      </c>
      <c r="AB46" s="61">
        <v>12.705705454849218</v>
      </c>
      <c r="AC46" s="61">
        <v>59.819563946203324</v>
      </c>
      <c r="AD46" s="61">
        <v>69.175507476401293</v>
      </c>
      <c r="AE46" s="61">
        <v>71.781806031242169</v>
      </c>
      <c r="AF46" s="61">
        <v>86.951800183777451</v>
      </c>
      <c r="AG46" s="61">
        <v>86.951800183777451</v>
      </c>
      <c r="AH46" s="61">
        <v>87.753738200651568</v>
      </c>
      <c r="AI46" s="61">
        <v>82.273828418678477</v>
      </c>
      <c r="AJ46" s="61">
        <v>94.035585999498807</v>
      </c>
      <c r="AK46" s="103">
        <v>4.9000000000000004</v>
      </c>
      <c r="AL46" s="103">
        <v>9.4</v>
      </c>
      <c r="AM46" s="61">
        <v>3.4459111949254257</v>
      </c>
      <c r="AN46" s="61">
        <v>5.0917195268301008</v>
      </c>
      <c r="AO46" s="61">
        <v>122.21841248071321</v>
      </c>
      <c r="AP46" s="61">
        <v>113.44076804388823</v>
      </c>
      <c r="AQ46" s="61">
        <v>115.63517915309447</v>
      </c>
      <c r="AR46" s="61">
        <v>123.31561803531632</v>
      </c>
      <c r="AS46" s="61">
        <v>146.0826332933311</v>
      </c>
      <c r="AT46" s="61">
        <v>121.39550831476087</v>
      </c>
      <c r="AU46" s="61">
        <v>139.91085204868853</v>
      </c>
      <c r="AV46" s="61">
        <v>157.74044231098924</v>
      </c>
      <c r="AW46" s="103">
        <v>6</v>
      </c>
      <c r="AX46" s="103">
        <v>7.6</v>
      </c>
      <c r="AY46" s="103">
        <v>4.97</v>
      </c>
      <c r="AZ46" s="103">
        <v>8.27</v>
      </c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103"/>
      <c r="BL46" s="98"/>
      <c r="BM46" s="98"/>
      <c r="BN46" s="98"/>
      <c r="BO46" s="182"/>
      <c r="BP46" s="182"/>
      <c r="BQ46" s="182"/>
      <c r="BR46" s="200"/>
      <c r="BS46" s="182"/>
      <c r="BT46" s="182"/>
      <c r="BU46" s="182"/>
      <c r="BV46" s="200"/>
      <c r="BW46" s="182"/>
      <c r="BX46" s="182"/>
      <c r="BY46" s="182"/>
      <c r="BZ46" s="200"/>
      <c r="CA46" s="200"/>
      <c r="CB46" s="182"/>
      <c r="CC46" s="100"/>
      <c r="CD46" s="100"/>
      <c r="CE46" s="100"/>
      <c r="CF46" s="103"/>
    </row>
    <row r="47" spans="1:84" s="24" customFormat="1" ht="15" customHeight="1" x14ac:dyDescent="0.25">
      <c r="A47" s="240" t="s">
        <v>2386</v>
      </c>
      <c r="B47" s="240"/>
      <c r="E47" s="61">
        <v>-4.7550432276657038</v>
      </c>
      <c r="F47" s="61">
        <v>0</v>
      </c>
      <c r="G47" s="61">
        <v>0.75888237323214958</v>
      </c>
      <c r="H47" s="103">
        <f t="shared" si="0"/>
        <v>-1.3320536181445182</v>
      </c>
      <c r="I47" s="100">
        <f t="shared" si="1"/>
        <v>2.9885814384533864</v>
      </c>
      <c r="J47" s="61">
        <v>47.550432276657048</v>
      </c>
      <c r="K47" s="61">
        <v>65.284344184789973</v>
      </c>
      <c r="L47" s="61">
        <v>146.80924456709207</v>
      </c>
      <c r="M47" s="136">
        <f t="shared" si="2"/>
        <v>86.548007009513029</v>
      </c>
      <c r="N47" s="133">
        <f t="shared" si="3"/>
        <v>52.9356729613366</v>
      </c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103"/>
      <c r="Z47" s="103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103"/>
      <c r="AL47" s="103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103"/>
      <c r="AX47" s="103"/>
      <c r="AY47" s="103"/>
      <c r="AZ47" s="103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103"/>
      <c r="BL47" s="98"/>
      <c r="BM47" s="98"/>
      <c r="BN47" s="98"/>
      <c r="BO47" s="182"/>
      <c r="BP47" s="182"/>
      <c r="BQ47" s="182"/>
      <c r="BR47" s="200"/>
      <c r="BS47" s="182"/>
      <c r="BT47" s="182"/>
      <c r="BU47" s="182"/>
      <c r="BV47" s="200"/>
      <c r="BW47" s="182"/>
      <c r="BX47" s="182"/>
      <c r="BY47" s="182"/>
      <c r="BZ47" s="200"/>
      <c r="CA47" s="200"/>
      <c r="CB47" s="182"/>
      <c r="CC47" s="100"/>
      <c r="CD47" s="100"/>
      <c r="CE47" s="100"/>
      <c r="CF47" s="103"/>
    </row>
    <row r="48" spans="1:84" s="24" customFormat="1" ht="15" customHeight="1" x14ac:dyDescent="0.25">
      <c r="A48" s="240" t="s">
        <v>2387</v>
      </c>
      <c r="B48" s="240"/>
      <c r="E48" s="61">
        <v>-1.7291066282420762</v>
      </c>
      <c r="F48" s="61">
        <v>33.229771714169942</v>
      </c>
      <c r="G48" s="61">
        <v>9.3825457054156605</v>
      </c>
      <c r="H48" s="103">
        <f t="shared" si="0"/>
        <v>13.627736930447844</v>
      </c>
      <c r="I48" s="100">
        <f t="shared" si="1"/>
        <v>17.861887642203687</v>
      </c>
      <c r="J48" s="61">
        <v>-2.0533141210374652</v>
      </c>
      <c r="K48" s="61">
        <v>59.246251519654201</v>
      </c>
      <c r="L48" s="61">
        <v>103.27699206622974</v>
      </c>
      <c r="M48" s="136">
        <f t="shared" si="2"/>
        <v>53.48997648828216</v>
      </c>
      <c r="N48" s="133">
        <f t="shared" si="3"/>
        <v>52.900561216809997</v>
      </c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103"/>
      <c r="Z48" s="103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103"/>
      <c r="AL48" s="103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103"/>
      <c r="AX48" s="103"/>
      <c r="AY48" s="103"/>
      <c r="AZ48" s="103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103"/>
      <c r="BL48" s="98"/>
      <c r="BM48" s="98"/>
      <c r="BN48" s="98"/>
      <c r="BO48" s="182"/>
      <c r="BP48" s="182"/>
      <c r="BQ48" s="182"/>
      <c r="BR48" s="200"/>
      <c r="BS48" s="182"/>
      <c r="BT48" s="182"/>
      <c r="BU48" s="182"/>
      <c r="BV48" s="200"/>
      <c r="BW48" s="182"/>
      <c r="BX48" s="182"/>
      <c r="BY48" s="182"/>
      <c r="BZ48" s="200"/>
      <c r="CA48" s="200"/>
      <c r="CB48" s="182"/>
      <c r="CC48" s="100"/>
      <c r="CD48" s="100"/>
      <c r="CE48" s="100"/>
      <c r="CF48" s="103"/>
    </row>
    <row r="49" spans="1:84" s="24" customFormat="1" ht="15" customHeight="1" x14ac:dyDescent="0.25">
      <c r="A49" s="240" t="s">
        <v>2388</v>
      </c>
      <c r="B49" s="240"/>
      <c r="E49" s="61">
        <v>-0.21613832853025952</v>
      </c>
      <c r="F49" s="61">
        <v>2.5530190463325697</v>
      </c>
      <c r="G49" s="61">
        <v>4.8982407726802348</v>
      </c>
      <c r="H49" s="103">
        <f t="shared" si="0"/>
        <v>2.4117071634941816</v>
      </c>
      <c r="I49" s="100">
        <f t="shared" si="1"/>
        <v>2.5601162442159078</v>
      </c>
      <c r="J49" s="61">
        <v>-2.3775216138328545</v>
      </c>
      <c r="K49" s="61">
        <v>35.7827907605025</v>
      </c>
      <c r="L49" s="61">
        <v>47.464642980338034</v>
      </c>
      <c r="M49" s="136">
        <f t="shared" si="2"/>
        <v>26.956637375669228</v>
      </c>
      <c r="N49" s="133">
        <f t="shared" si="3"/>
        <v>26.066953802421143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103"/>
      <c r="Z49" s="103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103"/>
      <c r="AL49" s="103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103"/>
      <c r="AX49" s="103"/>
      <c r="AY49" s="103"/>
      <c r="AZ49" s="103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103"/>
      <c r="BL49" s="98"/>
      <c r="BM49" s="98"/>
      <c r="BN49" s="98"/>
      <c r="BO49" s="182"/>
      <c r="BP49" s="182"/>
      <c r="BQ49" s="182"/>
      <c r="BR49" s="200"/>
      <c r="BS49" s="182"/>
      <c r="BT49" s="182"/>
      <c r="BU49" s="182"/>
      <c r="BV49" s="200"/>
      <c r="BW49" s="182"/>
      <c r="BX49" s="182"/>
      <c r="BY49" s="182"/>
      <c r="BZ49" s="200"/>
      <c r="CA49" s="200"/>
      <c r="CB49" s="182"/>
      <c r="CC49" s="100"/>
      <c r="CD49" s="100"/>
      <c r="CE49" s="100"/>
      <c r="CF49" s="103"/>
    </row>
    <row r="50" spans="1:84" s="24" customFormat="1" ht="15" customHeight="1" x14ac:dyDescent="0.25">
      <c r="E50" s="61"/>
      <c r="F50" s="61"/>
      <c r="G50" s="61"/>
      <c r="H50" s="103"/>
      <c r="I50" s="100"/>
      <c r="J50" s="61"/>
      <c r="K50" s="61"/>
      <c r="L50" s="61"/>
      <c r="M50" s="103"/>
      <c r="N50" s="100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103"/>
      <c r="Z50" s="103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103"/>
      <c r="AL50" s="103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103"/>
      <c r="AX50" s="103"/>
      <c r="AY50" s="103"/>
      <c r="AZ50" s="103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103"/>
      <c r="BL50" s="98"/>
      <c r="BM50" s="98"/>
      <c r="BN50" s="98"/>
      <c r="BO50" s="182"/>
      <c r="BP50" s="182"/>
      <c r="BQ50" s="182"/>
      <c r="BR50" s="200"/>
      <c r="BS50" s="182"/>
      <c r="BT50" s="182"/>
      <c r="BU50" s="182"/>
      <c r="BV50" s="200"/>
      <c r="BW50" s="182"/>
      <c r="BX50" s="182"/>
      <c r="BY50" s="182"/>
      <c r="BZ50" s="200"/>
      <c r="CA50" s="200"/>
      <c r="CB50" s="182"/>
      <c r="CC50" s="100"/>
      <c r="CD50" s="100"/>
      <c r="CE50" s="100"/>
      <c r="CF50" s="103"/>
    </row>
    <row r="51" spans="1:84" s="24" customFormat="1" ht="15" customHeight="1" x14ac:dyDescent="0.25">
      <c r="E51" s="61"/>
      <c r="F51" s="61"/>
      <c r="G51" s="61"/>
      <c r="H51" s="103"/>
      <c r="I51" s="100"/>
      <c r="J51" s="61"/>
      <c r="K51" s="61"/>
      <c r="L51" s="61"/>
      <c r="M51" s="103"/>
      <c r="N51" s="100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103"/>
      <c r="Z51" s="103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103"/>
      <c r="AL51" s="103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103"/>
      <c r="AX51" s="103"/>
      <c r="AY51" s="103"/>
      <c r="AZ51" s="103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103"/>
      <c r="BL51" s="98"/>
      <c r="BM51" s="98"/>
      <c r="BN51" s="98"/>
      <c r="BO51" s="182"/>
      <c r="BP51" s="182"/>
      <c r="BQ51" s="182"/>
      <c r="BR51" s="200"/>
      <c r="BS51" s="182"/>
      <c r="BT51" s="182"/>
      <c r="BU51" s="182"/>
      <c r="BV51" s="200"/>
      <c r="BW51" s="182"/>
      <c r="BX51" s="182"/>
      <c r="BY51" s="182"/>
      <c r="BZ51" s="200"/>
      <c r="CA51" s="200"/>
      <c r="CB51" s="182"/>
      <c r="CC51" s="100"/>
      <c r="CD51" s="100"/>
      <c r="CE51" s="100"/>
      <c r="CF51" s="103"/>
    </row>
    <row r="52" spans="1:84" s="24" customFormat="1" ht="15" customHeight="1" x14ac:dyDescent="0.25">
      <c r="E52" s="127"/>
      <c r="F52" s="127"/>
      <c r="G52" s="127"/>
      <c r="H52" s="137"/>
      <c r="I52" s="115"/>
      <c r="J52" s="127"/>
      <c r="K52" s="127"/>
      <c r="L52" s="127"/>
      <c r="M52" s="137"/>
      <c r="N52" s="115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37"/>
      <c r="Z52" s="13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37"/>
      <c r="AL52" s="13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37"/>
      <c r="AX52" s="137"/>
      <c r="AY52" s="137"/>
      <c r="AZ52" s="137"/>
      <c r="BA52" s="130"/>
      <c r="BB52" s="130"/>
      <c r="BC52" s="130"/>
      <c r="BD52" s="130"/>
      <c r="BE52" s="130"/>
      <c r="BF52" s="130"/>
      <c r="BG52" s="130"/>
      <c r="BH52" s="130"/>
      <c r="BI52" s="130"/>
      <c r="BJ52" s="130"/>
      <c r="BK52" s="137"/>
      <c r="BL52" s="234"/>
      <c r="BM52" s="235"/>
      <c r="BN52" s="234"/>
      <c r="BO52" s="236"/>
      <c r="BP52" s="236"/>
      <c r="BQ52" s="236"/>
      <c r="BR52" s="237"/>
      <c r="BS52" s="236"/>
      <c r="BT52" s="236"/>
      <c r="BU52" s="236"/>
      <c r="BV52" s="237"/>
      <c r="BW52" s="236"/>
      <c r="BX52" s="236"/>
      <c r="BY52" s="236"/>
      <c r="BZ52" s="237"/>
      <c r="CA52" s="237"/>
      <c r="CB52" s="236"/>
      <c r="CC52" s="238"/>
      <c r="CD52" s="238"/>
      <c r="CE52" s="238"/>
      <c r="CF52" s="239"/>
    </row>
    <row r="53" spans="1:84" s="24" customFormat="1" ht="15" customHeight="1" x14ac:dyDescent="0.25">
      <c r="E53" s="127"/>
      <c r="F53" s="127"/>
      <c r="G53" s="127"/>
      <c r="H53" s="137"/>
      <c r="I53" s="115"/>
      <c r="J53" s="127"/>
      <c r="K53" s="127"/>
      <c r="L53" s="127"/>
      <c r="M53" s="137"/>
      <c r="N53" s="115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37"/>
      <c r="Z53" s="13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37"/>
      <c r="AL53" s="13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37"/>
      <c r="AX53" s="137"/>
      <c r="AY53" s="137"/>
      <c r="AZ53" s="137"/>
      <c r="BA53" s="130"/>
      <c r="BB53" s="130"/>
      <c r="BC53" s="130"/>
      <c r="BD53" s="130"/>
      <c r="BE53" s="130"/>
      <c r="BF53" s="130"/>
      <c r="BG53" s="130"/>
      <c r="BH53" s="130"/>
      <c r="BI53" s="130"/>
      <c r="BJ53" s="130"/>
      <c r="BK53" s="137"/>
      <c r="BL53" s="98"/>
      <c r="BM53" s="160"/>
      <c r="BN53" s="98"/>
      <c r="BO53" s="182"/>
      <c r="BP53" s="182"/>
      <c r="BQ53" s="182"/>
      <c r="BR53" s="200"/>
      <c r="BS53" s="182"/>
      <c r="BT53" s="182"/>
      <c r="BU53" s="182"/>
      <c r="BV53" s="200"/>
      <c r="BW53" s="182"/>
      <c r="BX53" s="182"/>
      <c r="BY53" s="182"/>
      <c r="BZ53" s="200"/>
      <c r="CA53" s="200"/>
      <c r="CB53" s="182"/>
      <c r="CC53" s="100"/>
      <c r="CD53" s="100"/>
      <c r="CE53" s="100"/>
      <c r="CF53" s="103"/>
    </row>
    <row r="54" spans="1:84" s="24" customFormat="1" ht="15" customHeight="1" x14ac:dyDescent="0.25">
      <c r="E54" s="127"/>
      <c r="F54" s="127"/>
      <c r="G54" s="127"/>
      <c r="H54" s="137"/>
      <c r="I54" s="115"/>
      <c r="J54" s="127"/>
      <c r="K54" s="127"/>
      <c r="L54" s="127"/>
      <c r="M54" s="137"/>
      <c r="N54" s="115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37"/>
      <c r="Z54" s="13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37"/>
      <c r="AL54" s="13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37"/>
      <c r="AX54" s="137"/>
      <c r="AY54" s="137"/>
      <c r="AZ54" s="137"/>
      <c r="BA54" s="130"/>
      <c r="BB54" s="130"/>
      <c r="BC54" s="130"/>
      <c r="BD54" s="130"/>
      <c r="BE54" s="130"/>
      <c r="BF54" s="130"/>
      <c r="BG54" s="130"/>
      <c r="BH54" s="130"/>
      <c r="BI54" s="130"/>
      <c r="BJ54" s="130"/>
      <c r="BK54" s="137"/>
      <c r="BL54" s="98"/>
      <c r="BM54" s="160"/>
      <c r="BN54" s="98"/>
      <c r="BO54" s="182"/>
      <c r="BP54" s="182"/>
      <c r="BQ54" s="182"/>
      <c r="BR54" s="200"/>
      <c r="BS54" s="182"/>
      <c r="BT54" s="182"/>
      <c r="BU54" s="182"/>
      <c r="BV54" s="200"/>
      <c r="BW54" s="182"/>
      <c r="BX54" s="182"/>
      <c r="BY54" s="182"/>
      <c r="BZ54" s="200"/>
      <c r="CA54" s="200"/>
      <c r="CB54" s="182"/>
      <c r="CC54" s="100"/>
      <c r="CD54" s="100"/>
      <c r="CE54" s="100"/>
      <c r="CF54" s="103"/>
    </row>
    <row r="55" spans="1:84" s="24" customFormat="1" ht="15" customHeight="1" x14ac:dyDescent="0.25">
      <c r="E55" s="127"/>
      <c r="F55" s="127"/>
      <c r="G55" s="127"/>
      <c r="H55" s="137"/>
      <c r="I55" s="115"/>
      <c r="J55" s="127"/>
      <c r="K55" s="127"/>
      <c r="L55" s="127"/>
      <c r="M55" s="137"/>
      <c r="N55" s="115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37"/>
      <c r="Z55" s="137"/>
      <c r="AA55" s="127"/>
      <c r="AB55" s="127"/>
      <c r="AC55" s="127"/>
      <c r="AD55" s="127"/>
      <c r="AE55" s="127"/>
      <c r="AF55" s="127"/>
      <c r="AG55" s="127"/>
      <c r="AH55" s="127"/>
      <c r="AI55" s="127"/>
      <c r="AJ55" s="127"/>
      <c r="AK55" s="137"/>
      <c r="AL55" s="137"/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37"/>
      <c r="AX55" s="137"/>
      <c r="AY55" s="137"/>
      <c r="AZ55" s="137"/>
      <c r="BA55" s="130"/>
      <c r="BB55" s="130"/>
      <c r="BC55" s="130"/>
      <c r="BD55" s="130"/>
      <c r="BE55" s="130"/>
      <c r="BF55" s="130"/>
      <c r="BG55" s="130"/>
      <c r="BH55" s="130"/>
      <c r="BI55" s="130"/>
      <c r="BJ55" s="130"/>
      <c r="BK55" s="137"/>
      <c r="BL55" s="98"/>
      <c r="BM55" s="160"/>
      <c r="BN55" s="98"/>
      <c r="BO55" s="182"/>
      <c r="BP55" s="182"/>
      <c r="BQ55" s="182"/>
      <c r="BR55" s="200"/>
      <c r="BS55" s="182"/>
      <c r="BT55" s="182"/>
      <c r="BU55" s="182"/>
      <c r="BV55" s="200"/>
      <c r="BW55" s="182"/>
      <c r="BX55" s="182"/>
      <c r="BY55" s="182"/>
      <c r="BZ55" s="200"/>
      <c r="CA55" s="200"/>
      <c r="CB55" s="182"/>
      <c r="CC55" s="100"/>
      <c r="CD55" s="100"/>
      <c r="CE55" s="100"/>
      <c r="CF55" s="103"/>
    </row>
    <row r="56" spans="1:84" s="24" customFormat="1" ht="15" customHeight="1" x14ac:dyDescent="0.25">
      <c r="E56" s="127"/>
      <c r="F56" s="127"/>
      <c r="G56" s="127"/>
      <c r="H56" s="137"/>
      <c r="I56" s="115"/>
      <c r="J56" s="127"/>
      <c r="K56" s="127"/>
      <c r="L56" s="127"/>
      <c r="M56" s="137"/>
      <c r="N56" s="115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37"/>
      <c r="Z56" s="13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37"/>
      <c r="AL56" s="13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37"/>
      <c r="AX56" s="137"/>
      <c r="AY56" s="137"/>
      <c r="AZ56" s="137"/>
      <c r="BA56" s="130"/>
      <c r="BB56" s="130"/>
      <c r="BC56" s="130"/>
      <c r="BD56" s="130"/>
      <c r="BE56" s="130"/>
      <c r="BF56" s="130"/>
      <c r="BG56" s="130"/>
      <c r="BH56" s="130"/>
      <c r="BI56" s="130"/>
      <c r="BJ56" s="130"/>
      <c r="BK56" s="137"/>
      <c r="BL56" s="98"/>
      <c r="BM56" s="160"/>
      <c r="BN56" s="98"/>
      <c r="BO56" s="182"/>
      <c r="BP56" s="182"/>
      <c r="BQ56" s="182"/>
      <c r="BR56" s="200"/>
      <c r="BS56" s="182"/>
      <c r="BT56" s="182"/>
      <c r="BU56" s="182"/>
      <c r="BV56" s="200"/>
      <c r="BW56" s="182"/>
      <c r="BX56" s="182"/>
      <c r="BY56" s="182"/>
      <c r="BZ56" s="200"/>
      <c r="CA56" s="200"/>
      <c r="CB56" s="182"/>
      <c r="CC56" s="100"/>
      <c r="CD56" s="100"/>
      <c r="CE56" s="100"/>
      <c r="CF56" s="103"/>
    </row>
    <row r="57" spans="1:84" s="24" customFormat="1" ht="15" customHeight="1" x14ac:dyDescent="0.25">
      <c r="E57" s="127"/>
      <c r="F57" s="127"/>
      <c r="G57" s="127"/>
      <c r="H57" s="137"/>
      <c r="I57" s="115"/>
      <c r="J57" s="127"/>
      <c r="K57" s="127"/>
      <c r="L57" s="127"/>
      <c r="M57" s="137"/>
      <c r="N57" s="115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37"/>
      <c r="Z57" s="13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37"/>
      <c r="AL57" s="13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37"/>
      <c r="AX57" s="137"/>
      <c r="AY57" s="137"/>
      <c r="AZ57" s="137"/>
      <c r="BA57" s="130"/>
      <c r="BB57" s="130"/>
      <c r="BC57" s="130"/>
      <c r="BD57" s="130"/>
      <c r="BE57" s="130"/>
      <c r="BF57" s="130"/>
      <c r="BG57" s="130"/>
      <c r="BH57" s="130"/>
      <c r="BI57" s="130"/>
      <c r="BJ57" s="130"/>
      <c r="BK57" s="137"/>
      <c r="BL57" s="98"/>
      <c r="BM57" s="160"/>
      <c r="BN57" s="98"/>
      <c r="BO57" s="182"/>
      <c r="BP57" s="182"/>
      <c r="BQ57" s="182"/>
      <c r="BR57" s="200"/>
      <c r="BS57" s="182"/>
      <c r="BT57" s="182"/>
      <c r="BU57" s="182"/>
      <c r="BV57" s="200"/>
      <c r="BW57" s="182"/>
      <c r="BX57" s="182"/>
      <c r="BY57" s="182"/>
      <c r="BZ57" s="200"/>
      <c r="CA57" s="200"/>
      <c r="CB57" s="182"/>
      <c r="CC57" s="100"/>
      <c r="CD57" s="100"/>
      <c r="CE57" s="100"/>
      <c r="CF57" s="103"/>
    </row>
    <row r="58" spans="1:84" s="24" customFormat="1" ht="15" customHeight="1" x14ac:dyDescent="0.25">
      <c r="E58" s="127"/>
      <c r="F58" s="127"/>
      <c r="G58" s="127"/>
      <c r="H58" s="137"/>
      <c r="I58" s="115"/>
      <c r="J58" s="127"/>
      <c r="K58" s="127"/>
      <c r="L58" s="127"/>
      <c r="M58" s="137"/>
      <c r="N58" s="115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37"/>
      <c r="Z58" s="13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7"/>
      <c r="AK58" s="137"/>
      <c r="AL58" s="13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37"/>
      <c r="AX58" s="137"/>
      <c r="AY58" s="137"/>
      <c r="AZ58" s="137"/>
      <c r="BA58" s="130"/>
      <c r="BB58" s="130"/>
      <c r="BC58" s="130"/>
      <c r="BD58" s="130"/>
      <c r="BE58" s="130"/>
      <c r="BF58" s="130"/>
      <c r="BG58" s="130"/>
      <c r="BH58" s="130"/>
      <c r="BI58" s="130"/>
      <c r="BJ58" s="130"/>
      <c r="BK58" s="137"/>
      <c r="BL58" s="98"/>
      <c r="BM58" s="160"/>
      <c r="BN58" s="98"/>
      <c r="BO58" s="182"/>
      <c r="BP58" s="182"/>
      <c r="BQ58" s="182"/>
      <c r="BR58" s="200"/>
      <c r="BS58" s="182"/>
      <c r="BT58" s="182"/>
      <c r="BU58" s="182"/>
      <c r="BV58" s="200"/>
      <c r="BW58" s="182"/>
      <c r="BX58" s="182"/>
      <c r="BY58" s="182"/>
      <c r="BZ58" s="200"/>
      <c r="CA58" s="200"/>
      <c r="CB58" s="182"/>
      <c r="CC58" s="100"/>
      <c r="CD58" s="100"/>
      <c r="CE58" s="100"/>
      <c r="CF58" s="103"/>
    </row>
    <row r="59" spans="1:84" s="24" customFormat="1" ht="15" customHeight="1" x14ac:dyDescent="0.25">
      <c r="E59" s="127"/>
      <c r="F59" s="127"/>
      <c r="G59" s="127"/>
      <c r="H59" s="137"/>
      <c r="I59" s="115"/>
      <c r="J59" s="127"/>
      <c r="K59" s="127"/>
      <c r="L59" s="127"/>
      <c r="M59" s="137"/>
      <c r="N59" s="115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37"/>
      <c r="Z59" s="13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37"/>
      <c r="AL59" s="13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37"/>
      <c r="AX59" s="137"/>
      <c r="AY59" s="137"/>
      <c r="AZ59" s="137"/>
      <c r="BA59" s="130"/>
      <c r="BB59" s="130"/>
      <c r="BC59" s="130"/>
      <c r="BD59" s="130"/>
      <c r="BE59" s="130"/>
      <c r="BF59" s="130"/>
      <c r="BG59" s="130"/>
      <c r="BH59" s="130"/>
      <c r="BI59" s="130"/>
      <c r="BJ59" s="130"/>
      <c r="BK59" s="137"/>
      <c r="BL59" s="98"/>
      <c r="BM59" s="160"/>
      <c r="BN59" s="98"/>
      <c r="BO59" s="182"/>
      <c r="BP59" s="182"/>
      <c r="BQ59" s="182"/>
      <c r="BR59" s="200"/>
      <c r="BS59" s="182"/>
      <c r="BT59" s="182"/>
      <c r="BU59" s="182"/>
      <c r="BV59" s="200"/>
      <c r="BW59" s="182"/>
      <c r="BX59" s="182"/>
      <c r="BY59" s="182"/>
      <c r="BZ59" s="200"/>
      <c r="CA59" s="200"/>
      <c r="CB59" s="182"/>
      <c r="CC59" s="100"/>
      <c r="CD59" s="100"/>
      <c r="CE59" s="100"/>
      <c r="CF59" s="103"/>
    </row>
    <row r="60" spans="1:84" s="24" customFormat="1" ht="15" customHeight="1" x14ac:dyDescent="0.25">
      <c r="E60" s="127"/>
      <c r="F60" s="127"/>
      <c r="G60" s="127"/>
      <c r="H60" s="137"/>
      <c r="I60" s="115"/>
      <c r="J60" s="127"/>
      <c r="K60" s="127"/>
      <c r="L60" s="127"/>
      <c r="M60" s="137"/>
      <c r="N60" s="115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37"/>
      <c r="Z60" s="13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37"/>
      <c r="AL60" s="13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37"/>
      <c r="AX60" s="137"/>
      <c r="AY60" s="137"/>
      <c r="AZ60" s="137"/>
      <c r="BA60" s="130"/>
      <c r="BB60" s="130"/>
      <c r="BC60" s="130"/>
      <c r="BD60" s="130"/>
      <c r="BE60" s="130"/>
      <c r="BF60" s="130"/>
      <c r="BG60" s="130"/>
      <c r="BH60" s="130"/>
      <c r="BI60" s="130"/>
      <c r="BJ60" s="130"/>
      <c r="BK60" s="137"/>
      <c r="BL60" s="98"/>
      <c r="BM60" s="160"/>
      <c r="BN60" s="98"/>
      <c r="BO60" s="182"/>
      <c r="BP60" s="182"/>
      <c r="BQ60" s="182"/>
      <c r="BR60" s="200"/>
      <c r="BS60" s="182"/>
      <c r="BT60" s="182"/>
      <c r="BU60" s="182"/>
      <c r="BV60" s="200"/>
      <c r="BW60" s="182"/>
      <c r="BX60" s="182"/>
      <c r="BY60" s="182"/>
      <c r="BZ60" s="200"/>
      <c r="CA60" s="200"/>
      <c r="CB60" s="182"/>
      <c r="CC60" s="100"/>
      <c r="CD60" s="100"/>
      <c r="CE60" s="100"/>
      <c r="CF60" s="103"/>
    </row>
    <row r="61" spans="1:84" s="24" customFormat="1" ht="15" customHeight="1" x14ac:dyDescent="0.25">
      <c r="E61" s="127"/>
      <c r="F61" s="127"/>
      <c r="G61" s="127"/>
      <c r="H61" s="137"/>
      <c r="I61" s="115"/>
      <c r="J61" s="127"/>
      <c r="K61" s="127"/>
      <c r="L61" s="127"/>
      <c r="M61" s="137"/>
      <c r="N61" s="115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37"/>
      <c r="Z61" s="13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37"/>
      <c r="AL61" s="13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37"/>
      <c r="AX61" s="137"/>
      <c r="AY61" s="137"/>
      <c r="AZ61" s="137"/>
      <c r="BA61" s="130"/>
      <c r="BB61" s="130"/>
      <c r="BC61" s="130"/>
      <c r="BD61" s="130"/>
      <c r="BE61" s="130"/>
      <c r="BF61" s="130"/>
      <c r="BG61" s="130"/>
      <c r="BH61" s="130"/>
      <c r="BI61" s="130"/>
      <c r="BJ61" s="130"/>
      <c r="BK61" s="137"/>
      <c r="BL61" s="98"/>
      <c r="BM61" s="160"/>
      <c r="BN61" s="98"/>
      <c r="BO61" s="182"/>
      <c r="BP61" s="182"/>
      <c r="BQ61" s="182"/>
      <c r="BR61" s="200"/>
      <c r="BS61" s="182"/>
      <c r="BT61" s="182"/>
      <c r="BU61" s="182"/>
      <c r="BV61" s="200"/>
      <c r="BW61" s="182"/>
      <c r="BX61" s="182"/>
      <c r="BY61" s="182"/>
      <c r="BZ61" s="200"/>
      <c r="CA61" s="200"/>
      <c r="CB61" s="182"/>
      <c r="CC61" s="100"/>
      <c r="CD61" s="100"/>
      <c r="CE61" s="100"/>
      <c r="CF61" s="103"/>
    </row>
    <row r="62" spans="1:84" s="24" customFormat="1" ht="15" customHeight="1" x14ac:dyDescent="0.25">
      <c r="E62" s="127"/>
      <c r="F62" s="127"/>
      <c r="G62" s="127"/>
      <c r="H62" s="137"/>
      <c r="I62" s="115"/>
      <c r="J62" s="127"/>
      <c r="K62" s="127"/>
      <c r="L62" s="127"/>
      <c r="M62" s="137"/>
      <c r="N62" s="115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37"/>
      <c r="Z62" s="13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37"/>
      <c r="AL62" s="13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37"/>
      <c r="AX62" s="137"/>
      <c r="AY62" s="137"/>
      <c r="AZ62" s="137"/>
      <c r="BA62" s="130"/>
      <c r="BB62" s="130"/>
      <c r="BC62" s="130"/>
      <c r="BD62" s="130"/>
      <c r="BE62" s="130"/>
      <c r="BF62" s="130"/>
      <c r="BG62" s="130"/>
      <c r="BH62" s="130"/>
      <c r="BI62" s="130"/>
      <c r="BJ62" s="130"/>
      <c r="BK62" s="137"/>
      <c r="BL62" s="98"/>
      <c r="BM62" s="160"/>
      <c r="BN62" s="98"/>
      <c r="BO62" s="182"/>
      <c r="BP62" s="182"/>
      <c r="BQ62" s="182"/>
      <c r="BR62" s="200"/>
      <c r="BS62" s="182"/>
      <c r="BT62" s="182"/>
      <c r="BU62" s="182"/>
      <c r="BV62" s="200"/>
      <c r="BW62" s="182"/>
      <c r="BX62" s="182"/>
      <c r="BY62" s="182"/>
      <c r="BZ62" s="200"/>
      <c r="CA62" s="200"/>
      <c r="CB62" s="182"/>
      <c r="CC62" s="100"/>
      <c r="CD62" s="100"/>
      <c r="CE62" s="100"/>
      <c r="CF62" s="103"/>
    </row>
    <row r="63" spans="1:84" s="24" customFormat="1" ht="15" customHeight="1" x14ac:dyDescent="0.25">
      <c r="E63" s="127"/>
      <c r="F63" s="127"/>
      <c r="G63" s="127"/>
      <c r="H63" s="137"/>
      <c r="I63" s="115"/>
      <c r="J63" s="127"/>
      <c r="K63" s="127"/>
      <c r="L63" s="127"/>
      <c r="M63" s="137"/>
      <c r="N63" s="115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37"/>
      <c r="Z63" s="13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37"/>
      <c r="AL63" s="13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37"/>
      <c r="AX63" s="137"/>
      <c r="AY63" s="137"/>
      <c r="AZ63" s="137"/>
      <c r="BA63" s="130"/>
      <c r="BB63" s="130"/>
      <c r="BC63" s="130"/>
      <c r="BD63" s="130"/>
      <c r="BE63" s="130"/>
      <c r="BF63" s="130"/>
      <c r="BG63" s="130"/>
      <c r="BH63" s="130"/>
      <c r="BI63" s="130"/>
      <c r="BJ63" s="130"/>
      <c r="BK63" s="137"/>
      <c r="BL63" s="98"/>
      <c r="BM63" s="160"/>
      <c r="BN63" s="98"/>
      <c r="BO63" s="182"/>
      <c r="BP63" s="182"/>
      <c r="BQ63" s="182"/>
      <c r="BR63" s="200"/>
      <c r="BS63" s="182"/>
      <c r="BT63" s="182"/>
      <c r="BU63" s="182"/>
      <c r="BV63" s="200"/>
      <c r="BW63" s="182"/>
      <c r="BX63" s="182"/>
      <c r="BY63" s="182"/>
      <c r="BZ63" s="200"/>
      <c r="CA63" s="200"/>
      <c r="CB63" s="182"/>
      <c r="CC63" s="100"/>
      <c r="CD63" s="100"/>
      <c r="CE63" s="100"/>
      <c r="CF63" s="103"/>
    </row>
    <row r="64" spans="1:84" s="24" customFormat="1" ht="15" customHeight="1" x14ac:dyDescent="0.25">
      <c r="E64" s="127"/>
      <c r="F64" s="127"/>
      <c r="G64" s="127"/>
      <c r="H64" s="137"/>
      <c r="I64" s="115"/>
      <c r="J64" s="127"/>
      <c r="K64" s="127"/>
      <c r="L64" s="127"/>
      <c r="M64" s="137"/>
      <c r="N64" s="115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37"/>
      <c r="Z64" s="13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7"/>
      <c r="AK64" s="137"/>
      <c r="AL64" s="13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37"/>
      <c r="AX64" s="137"/>
      <c r="AY64" s="137"/>
      <c r="AZ64" s="137"/>
      <c r="BA64" s="130"/>
      <c r="BB64" s="130"/>
      <c r="BC64" s="130"/>
      <c r="BD64" s="130"/>
      <c r="BE64" s="130"/>
      <c r="BF64" s="130"/>
      <c r="BG64" s="130"/>
      <c r="BH64" s="130"/>
      <c r="BI64" s="130"/>
      <c r="BJ64" s="130"/>
      <c r="BK64" s="137"/>
      <c r="BL64" s="98"/>
      <c r="BM64" s="160"/>
      <c r="BN64" s="98"/>
      <c r="BO64" s="182"/>
      <c r="BP64" s="182"/>
      <c r="BQ64" s="182"/>
      <c r="BR64" s="200"/>
      <c r="BS64" s="182"/>
      <c r="BT64" s="182"/>
      <c r="BU64" s="182"/>
      <c r="BV64" s="200"/>
      <c r="BW64" s="182"/>
      <c r="BX64" s="182"/>
      <c r="BY64" s="182"/>
      <c r="BZ64" s="200"/>
      <c r="CA64" s="200"/>
      <c r="CB64" s="182"/>
      <c r="CC64" s="100"/>
      <c r="CD64" s="100"/>
      <c r="CE64" s="100"/>
      <c r="CF64" s="103"/>
    </row>
    <row r="65" spans="5:84" s="24" customFormat="1" ht="15" customHeight="1" x14ac:dyDescent="0.25">
      <c r="E65" s="127"/>
      <c r="F65" s="127"/>
      <c r="G65" s="127"/>
      <c r="H65" s="137"/>
      <c r="I65" s="115"/>
      <c r="J65" s="127"/>
      <c r="K65" s="127"/>
      <c r="L65" s="127"/>
      <c r="M65" s="137"/>
      <c r="N65" s="115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37"/>
      <c r="Z65" s="137"/>
      <c r="AA65" s="127"/>
      <c r="AB65" s="127"/>
      <c r="AC65" s="127"/>
      <c r="AD65" s="127"/>
      <c r="AE65" s="127"/>
      <c r="AF65" s="127"/>
      <c r="AG65" s="127"/>
      <c r="AH65" s="127"/>
      <c r="AI65" s="127"/>
      <c r="AJ65" s="127"/>
      <c r="AK65" s="137"/>
      <c r="AL65" s="13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37"/>
      <c r="AX65" s="137"/>
      <c r="AY65" s="137"/>
      <c r="AZ65" s="137"/>
      <c r="BA65" s="130"/>
      <c r="BB65" s="130"/>
      <c r="BC65" s="130"/>
      <c r="BD65" s="130"/>
      <c r="BE65" s="130"/>
      <c r="BF65" s="130"/>
      <c r="BG65" s="130"/>
      <c r="BH65" s="130"/>
      <c r="BI65" s="130"/>
      <c r="BJ65" s="130"/>
      <c r="BK65" s="137"/>
      <c r="BL65" s="98"/>
      <c r="BM65" s="160"/>
      <c r="BN65" s="98"/>
      <c r="BO65" s="182"/>
      <c r="BP65" s="182"/>
      <c r="BQ65" s="182"/>
      <c r="BR65" s="200"/>
      <c r="BS65" s="182"/>
      <c r="BT65" s="182"/>
      <c r="BU65" s="182"/>
      <c r="BV65" s="200"/>
      <c r="BW65" s="182"/>
      <c r="BX65" s="182"/>
      <c r="BY65" s="182"/>
      <c r="BZ65" s="200"/>
      <c r="CA65" s="200"/>
      <c r="CB65" s="182"/>
      <c r="CC65" s="100"/>
      <c r="CD65" s="100"/>
      <c r="CE65" s="100"/>
      <c r="CF65" s="103"/>
    </row>
    <row r="66" spans="5:84" s="24" customFormat="1" ht="15" customHeight="1" x14ac:dyDescent="0.25">
      <c r="E66" s="127"/>
      <c r="F66" s="127"/>
      <c r="G66" s="127"/>
      <c r="H66" s="137"/>
      <c r="I66" s="115"/>
      <c r="J66" s="127"/>
      <c r="K66" s="127"/>
      <c r="L66" s="127"/>
      <c r="M66" s="137"/>
      <c r="N66" s="115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37"/>
      <c r="Z66" s="13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37"/>
      <c r="AL66" s="13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37"/>
      <c r="AX66" s="137"/>
      <c r="AY66" s="137"/>
      <c r="AZ66" s="137"/>
      <c r="BA66" s="130"/>
      <c r="BB66" s="130"/>
      <c r="BC66" s="130"/>
      <c r="BD66" s="130"/>
      <c r="BE66" s="130"/>
      <c r="BF66" s="130"/>
      <c r="BG66" s="130"/>
      <c r="BH66" s="130"/>
      <c r="BI66" s="130"/>
      <c r="BJ66" s="130"/>
      <c r="BK66" s="137"/>
      <c r="BL66" s="98"/>
      <c r="BM66" s="160"/>
      <c r="BN66" s="98"/>
      <c r="BO66" s="182"/>
      <c r="BP66" s="182"/>
      <c r="BQ66" s="182"/>
      <c r="BR66" s="200"/>
      <c r="BS66" s="182"/>
      <c r="BT66" s="182"/>
      <c r="BU66" s="182"/>
      <c r="BV66" s="200"/>
      <c r="BW66" s="182"/>
      <c r="BX66" s="182"/>
      <c r="BY66" s="182"/>
      <c r="BZ66" s="200"/>
      <c r="CA66" s="200"/>
      <c r="CB66" s="182"/>
      <c r="CC66" s="100"/>
      <c r="CD66" s="100"/>
      <c r="CE66" s="100"/>
      <c r="CF66" s="103"/>
    </row>
    <row r="67" spans="5:84" s="24" customFormat="1" ht="15" customHeight="1" x14ac:dyDescent="0.25">
      <c r="E67" s="127"/>
      <c r="F67" s="127"/>
      <c r="G67" s="127"/>
      <c r="H67" s="137"/>
      <c r="I67" s="115"/>
      <c r="J67" s="127"/>
      <c r="K67" s="127"/>
      <c r="L67" s="127"/>
      <c r="M67" s="137"/>
      <c r="N67" s="115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37"/>
      <c r="Z67" s="13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37"/>
      <c r="AL67" s="13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37"/>
      <c r="AX67" s="137"/>
      <c r="AY67" s="137"/>
      <c r="AZ67" s="137"/>
      <c r="BA67" s="130"/>
      <c r="BB67" s="130"/>
      <c r="BC67" s="130"/>
      <c r="BD67" s="130"/>
      <c r="BE67" s="130"/>
      <c r="BF67" s="130"/>
      <c r="BG67" s="130"/>
      <c r="BH67" s="130"/>
      <c r="BI67" s="130"/>
      <c r="BJ67" s="130"/>
      <c r="BK67" s="137"/>
      <c r="BL67" s="98"/>
      <c r="BM67" s="160"/>
      <c r="BN67" s="98"/>
      <c r="BO67" s="182"/>
      <c r="BP67" s="182"/>
      <c r="BQ67" s="182"/>
      <c r="BR67" s="200"/>
      <c r="BS67" s="182"/>
      <c r="BT67" s="182"/>
      <c r="BU67" s="182"/>
      <c r="BV67" s="200"/>
      <c r="BW67" s="182"/>
      <c r="BX67" s="182"/>
      <c r="BY67" s="182"/>
      <c r="BZ67" s="200"/>
      <c r="CA67" s="200"/>
      <c r="CB67" s="182"/>
      <c r="CC67" s="100"/>
      <c r="CD67" s="100"/>
      <c r="CE67" s="100"/>
      <c r="CF67" s="103"/>
    </row>
    <row r="68" spans="5:84" s="24" customFormat="1" ht="15" customHeight="1" x14ac:dyDescent="0.25">
      <c r="E68" s="127"/>
      <c r="F68" s="127"/>
      <c r="G68" s="127"/>
      <c r="H68" s="137"/>
      <c r="I68" s="115"/>
      <c r="J68" s="127"/>
      <c r="K68" s="127"/>
      <c r="L68" s="127"/>
      <c r="M68" s="137"/>
      <c r="N68" s="115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37"/>
      <c r="Z68" s="13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7"/>
      <c r="AK68" s="137"/>
      <c r="AL68" s="13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37"/>
      <c r="AX68" s="137"/>
      <c r="AY68" s="137"/>
      <c r="AZ68" s="137"/>
      <c r="BA68" s="130"/>
      <c r="BB68" s="130"/>
      <c r="BC68" s="130"/>
      <c r="BD68" s="130"/>
      <c r="BE68" s="130"/>
      <c r="BF68" s="130"/>
      <c r="BG68" s="130"/>
      <c r="BH68" s="130"/>
      <c r="BI68" s="130"/>
      <c r="BJ68" s="130"/>
      <c r="BK68" s="137"/>
      <c r="BL68" s="98"/>
      <c r="BM68" s="160"/>
      <c r="BN68" s="98"/>
      <c r="BO68" s="182"/>
      <c r="BP68" s="182"/>
      <c r="BQ68" s="182"/>
      <c r="BR68" s="200"/>
      <c r="BS68" s="182"/>
      <c r="BT68" s="182"/>
      <c r="BU68" s="182"/>
      <c r="BV68" s="200"/>
      <c r="BW68" s="182"/>
      <c r="BX68" s="182"/>
      <c r="BY68" s="182"/>
      <c r="BZ68" s="200"/>
      <c r="CA68" s="200"/>
      <c r="CB68" s="182"/>
      <c r="CC68" s="100"/>
      <c r="CD68" s="100"/>
      <c r="CE68" s="100"/>
      <c r="CF68" s="103"/>
    </row>
    <row r="69" spans="5:84" s="24" customFormat="1" ht="15" customHeight="1" x14ac:dyDescent="0.25">
      <c r="E69" s="127"/>
      <c r="F69" s="127"/>
      <c r="G69" s="127"/>
      <c r="H69" s="137"/>
      <c r="I69" s="115"/>
      <c r="J69" s="127"/>
      <c r="K69" s="127"/>
      <c r="L69" s="127"/>
      <c r="M69" s="137"/>
      <c r="N69" s="115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37"/>
      <c r="Z69" s="137"/>
      <c r="AA69" s="127"/>
      <c r="AB69" s="127"/>
      <c r="AC69" s="127"/>
      <c r="AD69" s="127"/>
      <c r="AE69" s="127"/>
      <c r="AF69" s="127"/>
      <c r="AG69" s="127"/>
      <c r="AH69" s="127"/>
      <c r="AI69" s="127"/>
      <c r="AJ69" s="127"/>
      <c r="AK69" s="137"/>
      <c r="AL69" s="137"/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37"/>
      <c r="AX69" s="137"/>
      <c r="AY69" s="137"/>
      <c r="AZ69" s="137"/>
      <c r="BA69" s="130"/>
      <c r="BB69" s="130"/>
      <c r="BC69" s="130"/>
      <c r="BD69" s="130"/>
      <c r="BE69" s="130"/>
      <c r="BF69" s="130"/>
      <c r="BG69" s="130"/>
      <c r="BH69" s="130"/>
      <c r="BI69" s="130"/>
      <c r="BJ69" s="130"/>
      <c r="BK69" s="137"/>
      <c r="BL69" s="98"/>
      <c r="BM69" s="160"/>
      <c r="BN69" s="98"/>
      <c r="BO69" s="182"/>
      <c r="BP69" s="182"/>
      <c r="BQ69" s="182"/>
      <c r="BR69" s="200"/>
      <c r="BS69" s="182"/>
      <c r="BT69" s="182"/>
      <c r="BU69" s="182"/>
      <c r="BV69" s="200"/>
      <c r="BW69" s="182"/>
      <c r="BX69" s="182"/>
      <c r="BY69" s="182"/>
      <c r="BZ69" s="200"/>
      <c r="CA69" s="200"/>
      <c r="CB69" s="182"/>
      <c r="CC69" s="100"/>
      <c r="CD69" s="100"/>
      <c r="CE69" s="100"/>
      <c r="CF69" s="103"/>
    </row>
    <row r="70" spans="5:84" s="24" customFormat="1" ht="15" customHeight="1" x14ac:dyDescent="0.25">
      <c r="E70" s="127"/>
      <c r="F70" s="127"/>
      <c r="G70" s="127"/>
      <c r="H70" s="137"/>
      <c r="I70" s="115"/>
      <c r="J70" s="127"/>
      <c r="K70" s="127"/>
      <c r="L70" s="127"/>
      <c r="M70" s="137"/>
      <c r="N70" s="115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37"/>
      <c r="Z70" s="137"/>
      <c r="AA70" s="127"/>
      <c r="AB70" s="127"/>
      <c r="AC70" s="127"/>
      <c r="AD70" s="127"/>
      <c r="AE70" s="127"/>
      <c r="AF70" s="127"/>
      <c r="AG70" s="127"/>
      <c r="AH70" s="127"/>
      <c r="AI70" s="127"/>
      <c r="AJ70" s="127"/>
      <c r="AK70" s="137"/>
      <c r="AL70" s="13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37"/>
      <c r="AX70" s="137"/>
      <c r="AY70" s="137"/>
      <c r="AZ70" s="137"/>
      <c r="BA70" s="130"/>
      <c r="BB70" s="130"/>
      <c r="BC70" s="130"/>
      <c r="BD70" s="130"/>
      <c r="BE70" s="130"/>
      <c r="BF70" s="130"/>
      <c r="BG70" s="130"/>
      <c r="BH70" s="130"/>
      <c r="BI70" s="130"/>
      <c r="BJ70" s="130"/>
      <c r="BK70" s="137"/>
      <c r="BL70" s="98"/>
      <c r="BM70" s="160"/>
      <c r="BN70" s="98"/>
      <c r="BO70" s="182"/>
      <c r="BP70" s="182"/>
      <c r="BQ70" s="182"/>
      <c r="BR70" s="200"/>
      <c r="BS70" s="182"/>
      <c r="BT70" s="182"/>
      <c r="BU70" s="182"/>
      <c r="BV70" s="200"/>
      <c r="BW70" s="182"/>
      <c r="BX70" s="182"/>
      <c r="BY70" s="182"/>
      <c r="BZ70" s="200"/>
      <c r="CA70" s="200"/>
      <c r="CB70" s="182"/>
      <c r="CC70" s="100"/>
      <c r="CD70" s="100"/>
      <c r="CE70" s="100"/>
      <c r="CF70" s="103"/>
    </row>
    <row r="71" spans="5:84" s="24" customFormat="1" ht="15" customHeight="1" x14ac:dyDescent="0.25">
      <c r="E71" s="127"/>
      <c r="F71" s="127"/>
      <c r="G71" s="127"/>
      <c r="H71" s="137"/>
      <c r="I71" s="115"/>
      <c r="J71" s="127"/>
      <c r="K71" s="127"/>
      <c r="L71" s="127"/>
      <c r="M71" s="137"/>
      <c r="N71" s="115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37"/>
      <c r="Z71" s="137"/>
      <c r="AA71" s="127"/>
      <c r="AB71" s="127"/>
      <c r="AC71" s="127"/>
      <c r="AD71" s="127"/>
      <c r="AE71" s="127"/>
      <c r="AF71" s="127"/>
      <c r="AG71" s="127"/>
      <c r="AH71" s="127"/>
      <c r="AI71" s="127"/>
      <c r="AJ71" s="127"/>
      <c r="AK71" s="137"/>
      <c r="AL71" s="13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37"/>
      <c r="AX71" s="137"/>
      <c r="AY71" s="137"/>
      <c r="AZ71" s="137"/>
      <c r="BA71" s="130"/>
      <c r="BB71" s="130"/>
      <c r="BC71" s="130"/>
      <c r="BD71" s="130"/>
      <c r="BE71" s="130"/>
      <c r="BF71" s="130"/>
      <c r="BG71" s="130"/>
      <c r="BH71" s="130"/>
      <c r="BI71" s="130"/>
      <c r="BJ71" s="130"/>
      <c r="BK71" s="137"/>
      <c r="BL71" s="98"/>
      <c r="BM71" s="160"/>
      <c r="BN71" s="98"/>
      <c r="BO71" s="182"/>
      <c r="BP71" s="182"/>
      <c r="BQ71" s="182"/>
      <c r="BR71" s="200"/>
      <c r="BS71" s="182"/>
      <c r="BT71" s="182"/>
      <c r="BU71" s="182"/>
      <c r="BV71" s="200"/>
      <c r="BW71" s="182"/>
      <c r="BX71" s="182"/>
      <c r="BY71" s="182"/>
      <c r="BZ71" s="200"/>
      <c r="CA71" s="200"/>
      <c r="CB71" s="182"/>
      <c r="CC71" s="100"/>
      <c r="CD71" s="100"/>
      <c r="CE71" s="100"/>
      <c r="CF71" s="103"/>
    </row>
    <row r="72" spans="5:84" s="24" customFormat="1" ht="15" customHeight="1" x14ac:dyDescent="0.25">
      <c r="E72" s="127"/>
      <c r="F72" s="127"/>
      <c r="G72" s="127"/>
      <c r="H72" s="137"/>
      <c r="I72" s="115"/>
      <c r="J72" s="127"/>
      <c r="K72" s="127"/>
      <c r="L72" s="127"/>
      <c r="M72" s="137"/>
      <c r="N72" s="115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37"/>
      <c r="Z72" s="137"/>
      <c r="AA72" s="127"/>
      <c r="AB72" s="127"/>
      <c r="AC72" s="127"/>
      <c r="AD72" s="127"/>
      <c r="AE72" s="127"/>
      <c r="AF72" s="127"/>
      <c r="AG72" s="127"/>
      <c r="AH72" s="127"/>
      <c r="AI72" s="127"/>
      <c r="AJ72" s="127"/>
      <c r="AK72" s="137"/>
      <c r="AL72" s="13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37"/>
      <c r="AX72" s="137"/>
      <c r="AY72" s="137"/>
      <c r="AZ72" s="137"/>
      <c r="BA72" s="130"/>
      <c r="BB72" s="130"/>
      <c r="BC72" s="130"/>
      <c r="BD72" s="130"/>
      <c r="BE72" s="130"/>
      <c r="BF72" s="130"/>
      <c r="BG72" s="130"/>
      <c r="BH72" s="130"/>
      <c r="BI72" s="130"/>
      <c r="BJ72" s="130"/>
      <c r="BK72" s="137"/>
      <c r="BL72" s="98"/>
      <c r="BM72" s="160"/>
      <c r="BN72" s="98"/>
      <c r="BO72" s="182"/>
      <c r="BP72" s="182"/>
      <c r="BQ72" s="182"/>
      <c r="BR72" s="200"/>
      <c r="BS72" s="182"/>
      <c r="BT72" s="182"/>
      <c r="BU72" s="182"/>
      <c r="BV72" s="200"/>
      <c r="BW72" s="182"/>
      <c r="BX72" s="182"/>
      <c r="BY72" s="182"/>
      <c r="BZ72" s="200"/>
      <c r="CA72" s="200"/>
      <c r="CB72" s="182"/>
      <c r="CC72" s="100"/>
      <c r="CD72" s="100"/>
      <c r="CE72" s="100"/>
      <c r="CF72" s="103"/>
    </row>
    <row r="73" spans="5:84" s="24" customFormat="1" ht="15" customHeight="1" x14ac:dyDescent="0.25">
      <c r="E73" s="127"/>
      <c r="F73" s="127"/>
      <c r="G73" s="127"/>
      <c r="H73" s="137"/>
      <c r="I73" s="115"/>
      <c r="J73" s="127"/>
      <c r="K73" s="127"/>
      <c r="L73" s="127"/>
      <c r="M73" s="137"/>
      <c r="N73" s="115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37"/>
      <c r="Z73" s="137"/>
      <c r="AA73" s="127"/>
      <c r="AB73" s="127"/>
      <c r="AC73" s="127"/>
      <c r="AD73" s="127"/>
      <c r="AE73" s="127"/>
      <c r="AF73" s="127"/>
      <c r="AG73" s="127"/>
      <c r="AH73" s="127"/>
      <c r="AI73" s="127"/>
      <c r="AJ73" s="127"/>
      <c r="AK73" s="137"/>
      <c r="AL73" s="13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37"/>
      <c r="AX73" s="137"/>
      <c r="AY73" s="137"/>
      <c r="AZ73" s="137"/>
      <c r="BA73" s="130"/>
      <c r="BB73" s="130"/>
      <c r="BC73" s="130"/>
      <c r="BD73" s="130"/>
      <c r="BE73" s="130"/>
      <c r="BF73" s="130"/>
      <c r="BG73" s="130"/>
      <c r="BH73" s="130"/>
      <c r="BI73" s="130"/>
      <c r="BJ73" s="130"/>
      <c r="BK73" s="137"/>
      <c r="BL73" s="98"/>
      <c r="BM73" s="160"/>
      <c r="BN73" s="98"/>
      <c r="BO73" s="182"/>
      <c r="BP73" s="182"/>
      <c r="BQ73" s="182"/>
      <c r="BR73" s="200"/>
      <c r="BS73" s="182"/>
      <c r="BT73" s="182"/>
      <c r="BU73" s="182"/>
      <c r="BV73" s="200"/>
      <c r="BW73" s="182"/>
      <c r="BX73" s="182"/>
      <c r="BY73" s="182"/>
      <c r="BZ73" s="200"/>
      <c r="CA73" s="200"/>
      <c r="CB73" s="182"/>
      <c r="CC73" s="100"/>
      <c r="CD73" s="100"/>
      <c r="CE73" s="100"/>
      <c r="CF73" s="103"/>
    </row>
    <row r="74" spans="5:84" s="24" customFormat="1" ht="15" customHeight="1" x14ac:dyDescent="0.25">
      <c r="E74" s="127"/>
      <c r="F74" s="127"/>
      <c r="G74" s="127"/>
      <c r="H74" s="137"/>
      <c r="I74" s="115"/>
      <c r="J74" s="127"/>
      <c r="K74" s="127"/>
      <c r="L74" s="127"/>
      <c r="M74" s="137"/>
      <c r="N74" s="115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37"/>
      <c r="Z74" s="137"/>
      <c r="AA74" s="127"/>
      <c r="AB74" s="127"/>
      <c r="AC74" s="127"/>
      <c r="AD74" s="127"/>
      <c r="AE74" s="127"/>
      <c r="AF74" s="127"/>
      <c r="AG74" s="127"/>
      <c r="AH74" s="127"/>
      <c r="AI74" s="127"/>
      <c r="AJ74" s="127"/>
      <c r="AK74" s="137"/>
      <c r="AL74" s="137"/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37"/>
      <c r="AX74" s="137"/>
      <c r="AY74" s="137"/>
      <c r="AZ74" s="137"/>
      <c r="BA74" s="130"/>
      <c r="BB74" s="130"/>
      <c r="BC74" s="130"/>
      <c r="BD74" s="130"/>
      <c r="BE74" s="130"/>
      <c r="BF74" s="130"/>
      <c r="BG74" s="130"/>
      <c r="BH74" s="130"/>
      <c r="BI74" s="130"/>
      <c r="BJ74" s="130"/>
      <c r="BK74" s="137"/>
      <c r="BL74" s="98"/>
      <c r="BM74" s="160"/>
      <c r="BN74" s="98"/>
      <c r="BO74" s="182"/>
      <c r="BP74" s="182"/>
      <c r="BQ74" s="182"/>
      <c r="BR74" s="200"/>
      <c r="BS74" s="182"/>
      <c r="BT74" s="182"/>
      <c r="BU74" s="182"/>
      <c r="BV74" s="200"/>
      <c r="BW74" s="182"/>
      <c r="BX74" s="182"/>
      <c r="BY74" s="182"/>
      <c r="BZ74" s="200"/>
      <c r="CA74" s="200"/>
      <c r="CB74" s="182"/>
      <c r="CC74" s="100"/>
      <c r="CD74" s="100"/>
      <c r="CE74" s="100"/>
      <c r="CF74" s="103"/>
    </row>
    <row r="75" spans="5:84" s="24" customFormat="1" ht="15" customHeight="1" x14ac:dyDescent="0.25">
      <c r="E75" s="127"/>
      <c r="F75" s="127"/>
      <c r="G75" s="127"/>
      <c r="H75" s="137"/>
      <c r="I75" s="115"/>
      <c r="J75" s="127"/>
      <c r="K75" s="127"/>
      <c r="L75" s="127"/>
      <c r="M75" s="137"/>
      <c r="N75" s="115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37"/>
      <c r="Z75" s="137"/>
      <c r="AA75" s="127"/>
      <c r="AB75" s="127"/>
      <c r="AC75" s="127"/>
      <c r="AD75" s="127"/>
      <c r="AE75" s="127"/>
      <c r="AF75" s="127"/>
      <c r="AG75" s="127"/>
      <c r="AH75" s="127"/>
      <c r="AI75" s="127"/>
      <c r="AJ75" s="127"/>
      <c r="AK75" s="137"/>
      <c r="AL75" s="13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37"/>
      <c r="AX75" s="137"/>
      <c r="AY75" s="137"/>
      <c r="AZ75" s="137"/>
      <c r="BA75" s="130"/>
      <c r="BB75" s="130"/>
      <c r="BC75" s="130"/>
      <c r="BD75" s="130"/>
      <c r="BE75" s="130"/>
      <c r="BF75" s="130"/>
      <c r="BG75" s="130"/>
      <c r="BH75" s="130"/>
      <c r="BI75" s="130"/>
      <c r="BJ75" s="130"/>
      <c r="BK75" s="137"/>
      <c r="BL75" s="98"/>
      <c r="BM75" s="160"/>
      <c r="BN75" s="98"/>
      <c r="BO75" s="182"/>
      <c r="BP75" s="182"/>
      <c r="BQ75" s="182"/>
      <c r="BR75" s="200"/>
      <c r="BS75" s="182"/>
      <c r="BT75" s="182"/>
      <c r="BU75" s="182"/>
      <c r="BV75" s="200"/>
      <c r="BW75" s="182"/>
      <c r="BX75" s="182"/>
      <c r="BY75" s="182"/>
      <c r="BZ75" s="200"/>
      <c r="CA75" s="200"/>
      <c r="CB75" s="182"/>
      <c r="CC75" s="100"/>
      <c r="CD75" s="100"/>
      <c r="CE75" s="100"/>
      <c r="CF75" s="103"/>
    </row>
    <row r="76" spans="5:84" s="24" customFormat="1" ht="15" customHeight="1" x14ac:dyDescent="0.25">
      <c r="E76" s="127"/>
      <c r="F76" s="127"/>
      <c r="G76" s="127"/>
      <c r="H76" s="137"/>
      <c r="I76" s="115"/>
      <c r="J76" s="127"/>
      <c r="K76" s="127"/>
      <c r="L76" s="127"/>
      <c r="M76" s="137"/>
      <c r="N76" s="115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37"/>
      <c r="Z76" s="13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37"/>
      <c r="AL76" s="13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37"/>
      <c r="AX76" s="137"/>
      <c r="AY76" s="137"/>
      <c r="AZ76" s="137"/>
      <c r="BA76" s="130"/>
      <c r="BB76" s="130"/>
      <c r="BC76" s="130"/>
      <c r="BD76" s="130"/>
      <c r="BE76" s="130"/>
      <c r="BF76" s="130"/>
      <c r="BG76" s="130"/>
      <c r="BH76" s="130"/>
      <c r="BI76" s="130"/>
      <c r="BJ76" s="130"/>
      <c r="BK76" s="137"/>
      <c r="BL76" s="98"/>
      <c r="BM76" s="160"/>
      <c r="BN76" s="98"/>
      <c r="BO76" s="182"/>
      <c r="BP76" s="182"/>
      <c r="BQ76" s="182"/>
      <c r="BR76" s="200"/>
      <c r="BS76" s="182"/>
      <c r="BT76" s="182"/>
      <c r="BU76" s="182"/>
      <c r="BV76" s="200"/>
      <c r="BW76" s="182"/>
      <c r="BX76" s="182"/>
      <c r="BY76" s="182"/>
      <c r="BZ76" s="200"/>
      <c r="CA76" s="200"/>
      <c r="CB76" s="182"/>
      <c r="CC76" s="100"/>
      <c r="CD76" s="100"/>
      <c r="CE76" s="100"/>
      <c r="CF76" s="103"/>
    </row>
    <row r="77" spans="5:84" s="24" customFormat="1" ht="15" customHeight="1" x14ac:dyDescent="0.25">
      <c r="E77" s="127"/>
      <c r="F77" s="127"/>
      <c r="G77" s="127"/>
      <c r="H77" s="137"/>
      <c r="I77" s="115"/>
      <c r="J77" s="127"/>
      <c r="K77" s="127"/>
      <c r="L77" s="127"/>
      <c r="M77" s="137"/>
      <c r="N77" s="115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37"/>
      <c r="Z77" s="13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37"/>
      <c r="AL77" s="13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37"/>
      <c r="AX77" s="137"/>
      <c r="AY77" s="137"/>
      <c r="AZ77" s="137"/>
      <c r="BA77" s="130"/>
      <c r="BB77" s="130"/>
      <c r="BC77" s="130"/>
      <c r="BD77" s="130"/>
      <c r="BE77" s="130"/>
      <c r="BF77" s="130"/>
      <c r="BG77" s="130"/>
      <c r="BH77" s="130"/>
      <c r="BI77" s="130"/>
      <c r="BJ77" s="130"/>
      <c r="BK77" s="137"/>
      <c r="BL77" s="98"/>
      <c r="BM77" s="160"/>
      <c r="BN77" s="98"/>
      <c r="BO77" s="182"/>
      <c r="BP77" s="182"/>
      <c r="BQ77" s="182"/>
      <c r="BR77" s="200"/>
      <c r="BS77" s="182"/>
      <c r="BT77" s="182"/>
      <c r="BU77" s="182"/>
      <c r="BV77" s="200"/>
      <c r="BW77" s="182"/>
      <c r="BX77" s="182"/>
      <c r="BY77" s="182"/>
      <c r="BZ77" s="200"/>
      <c r="CA77" s="200"/>
      <c r="CB77" s="182"/>
      <c r="CC77" s="100"/>
      <c r="CD77" s="100"/>
      <c r="CE77" s="100"/>
      <c r="CF77" s="103"/>
    </row>
    <row r="78" spans="5:84" s="24" customFormat="1" ht="15" customHeight="1" x14ac:dyDescent="0.25">
      <c r="E78" s="127"/>
      <c r="F78" s="127"/>
      <c r="G78" s="127"/>
      <c r="H78" s="137"/>
      <c r="I78" s="115"/>
      <c r="J78" s="127"/>
      <c r="K78" s="127"/>
      <c r="L78" s="127"/>
      <c r="M78" s="137"/>
      <c r="N78" s="115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37"/>
      <c r="Z78" s="13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37"/>
      <c r="AL78" s="13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37"/>
      <c r="AX78" s="137"/>
      <c r="AY78" s="137"/>
      <c r="AZ78" s="137"/>
      <c r="BA78" s="130"/>
      <c r="BB78" s="130"/>
      <c r="BC78" s="130"/>
      <c r="BD78" s="130"/>
      <c r="BE78" s="130"/>
      <c r="BF78" s="130"/>
      <c r="BG78" s="130"/>
      <c r="BH78" s="130"/>
      <c r="BI78" s="130"/>
      <c r="BJ78" s="130"/>
      <c r="BK78" s="137"/>
      <c r="BL78" s="98"/>
      <c r="BM78" s="160"/>
      <c r="BN78" s="98"/>
      <c r="BO78" s="182"/>
      <c r="BP78" s="182"/>
      <c r="BQ78" s="182"/>
      <c r="BR78" s="200"/>
      <c r="BS78" s="182"/>
      <c r="BT78" s="182"/>
      <c r="BU78" s="182"/>
      <c r="BV78" s="200"/>
      <c r="BW78" s="182"/>
      <c r="BX78" s="182"/>
      <c r="BY78" s="182"/>
      <c r="BZ78" s="200"/>
      <c r="CA78" s="200"/>
      <c r="CB78" s="182"/>
      <c r="CC78" s="100"/>
      <c r="CD78" s="100"/>
      <c r="CE78" s="100"/>
      <c r="CF78" s="103"/>
    </row>
    <row r="79" spans="5:84" s="24" customFormat="1" ht="15" customHeight="1" x14ac:dyDescent="0.25">
      <c r="E79" s="127"/>
      <c r="F79" s="127"/>
      <c r="G79" s="127"/>
      <c r="H79" s="137"/>
      <c r="I79" s="115"/>
      <c r="J79" s="127"/>
      <c r="K79" s="127"/>
      <c r="L79" s="127"/>
      <c r="M79" s="137"/>
      <c r="N79" s="115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37"/>
      <c r="Z79" s="13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37"/>
      <c r="AL79" s="13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37"/>
      <c r="AX79" s="137"/>
      <c r="AY79" s="137"/>
      <c r="AZ79" s="137"/>
      <c r="BA79" s="130"/>
      <c r="BB79" s="130"/>
      <c r="BC79" s="130"/>
      <c r="BD79" s="130"/>
      <c r="BE79" s="130"/>
      <c r="BF79" s="130"/>
      <c r="BG79" s="130"/>
      <c r="BH79" s="130"/>
      <c r="BI79" s="130"/>
      <c r="BJ79" s="130"/>
      <c r="BK79" s="137"/>
      <c r="BL79" s="98"/>
      <c r="BM79" s="160"/>
      <c r="BN79" s="98"/>
      <c r="BO79" s="182"/>
      <c r="BP79" s="182"/>
      <c r="BQ79" s="182"/>
      <c r="BR79" s="200"/>
      <c r="BS79" s="182"/>
      <c r="BT79" s="182"/>
      <c r="BU79" s="182"/>
      <c r="BV79" s="200"/>
      <c r="BW79" s="182"/>
      <c r="BX79" s="182"/>
      <c r="BY79" s="182"/>
      <c r="BZ79" s="200"/>
      <c r="CA79" s="200"/>
      <c r="CB79" s="182"/>
      <c r="CC79" s="100"/>
      <c r="CD79" s="100"/>
      <c r="CE79" s="100"/>
      <c r="CF79" s="103"/>
    </row>
    <row r="80" spans="5:84" s="24" customFormat="1" ht="15" customHeight="1" x14ac:dyDescent="0.25">
      <c r="E80" s="127"/>
      <c r="F80" s="127"/>
      <c r="G80" s="127"/>
      <c r="H80" s="137"/>
      <c r="I80" s="115"/>
      <c r="J80" s="127"/>
      <c r="K80" s="127"/>
      <c r="L80" s="127"/>
      <c r="M80" s="137"/>
      <c r="N80" s="115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37"/>
      <c r="Z80" s="13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37"/>
      <c r="AL80" s="13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37"/>
      <c r="AX80" s="137"/>
      <c r="AY80" s="137"/>
      <c r="AZ80" s="137"/>
      <c r="BA80" s="130"/>
      <c r="BB80" s="130"/>
      <c r="BC80" s="130"/>
      <c r="BD80" s="130"/>
      <c r="BE80" s="130"/>
      <c r="BF80" s="130"/>
      <c r="BG80" s="130"/>
      <c r="BH80" s="130"/>
      <c r="BI80" s="130"/>
      <c r="BJ80" s="130"/>
      <c r="BK80" s="137"/>
      <c r="BL80" s="98"/>
      <c r="BM80" s="160"/>
      <c r="BN80" s="98"/>
      <c r="BO80" s="182"/>
      <c r="BP80" s="182"/>
      <c r="BQ80" s="182"/>
      <c r="BR80" s="200"/>
      <c r="BS80" s="182"/>
      <c r="BT80" s="182"/>
      <c r="BU80" s="182"/>
      <c r="BV80" s="200"/>
      <c r="BW80" s="182"/>
      <c r="BX80" s="182"/>
      <c r="BY80" s="182"/>
      <c r="BZ80" s="200"/>
      <c r="CA80" s="200"/>
      <c r="CB80" s="182"/>
      <c r="CC80" s="100"/>
      <c r="CD80" s="100"/>
      <c r="CE80" s="100"/>
      <c r="CF80" s="103"/>
    </row>
    <row r="81" spans="5:84" s="24" customFormat="1" ht="15" customHeight="1" x14ac:dyDescent="0.25">
      <c r="E81" s="127"/>
      <c r="F81" s="127"/>
      <c r="G81" s="127"/>
      <c r="H81" s="137"/>
      <c r="I81" s="115"/>
      <c r="J81" s="127"/>
      <c r="K81" s="127"/>
      <c r="L81" s="127"/>
      <c r="M81" s="137"/>
      <c r="N81" s="115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37"/>
      <c r="Z81" s="13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37"/>
      <c r="AL81" s="13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37"/>
      <c r="AX81" s="137"/>
      <c r="AY81" s="137"/>
      <c r="AZ81" s="137"/>
      <c r="BA81" s="130"/>
      <c r="BB81" s="130"/>
      <c r="BC81" s="130"/>
      <c r="BD81" s="130"/>
      <c r="BE81" s="130"/>
      <c r="BF81" s="130"/>
      <c r="BG81" s="130"/>
      <c r="BH81" s="130"/>
      <c r="BI81" s="130"/>
      <c r="BJ81" s="130"/>
      <c r="BK81" s="137"/>
      <c r="BL81" s="98"/>
      <c r="BM81" s="160"/>
      <c r="BN81" s="98"/>
      <c r="BO81" s="182"/>
      <c r="BP81" s="182"/>
      <c r="BQ81" s="182"/>
      <c r="BR81" s="200"/>
      <c r="BS81" s="182"/>
      <c r="BT81" s="182"/>
      <c r="BU81" s="182"/>
      <c r="BV81" s="200"/>
      <c r="BW81" s="182"/>
      <c r="BX81" s="182"/>
      <c r="BY81" s="182"/>
      <c r="BZ81" s="200"/>
      <c r="CA81" s="200"/>
      <c r="CB81" s="182"/>
      <c r="CC81" s="100"/>
      <c r="CD81" s="100"/>
      <c r="CE81" s="100"/>
      <c r="CF81" s="103"/>
    </row>
    <row r="82" spans="5:84" s="24" customFormat="1" ht="15" customHeight="1" x14ac:dyDescent="0.25">
      <c r="E82" s="127"/>
      <c r="F82" s="127"/>
      <c r="G82" s="127"/>
      <c r="H82" s="137"/>
      <c r="I82" s="115"/>
      <c r="J82" s="127"/>
      <c r="K82" s="127"/>
      <c r="L82" s="127"/>
      <c r="M82" s="137"/>
      <c r="N82" s="115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37"/>
      <c r="Z82" s="13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37"/>
      <c r="AL82" s="13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37"/>
      <c r="AX82" s="137"/>
      <c r="AY82" s="137"/>
      <c r="AZ82" s="137"/>
      <c r="BA82" s="130"/>
      <c r="BB82" s="130"/>
      <c r="BC82" s="130"/>
      <c r="BD82" s="130"/>
      <c r="BE82" s="130"/>
      <c r="BF82" s="130"/>
      <c r="BG82" s="130"/>
      <c r="BH82" s="130"/>
      <c r="BI82" s="130"/>
      <c r="BJ82" s="130"/>
      <c r="BK82" s="137"/>
      <c r="BL82" s="98"/>
      <c r="BM82" s="160"/>
      <c r="BN82" s="98"/>
      <c r="BO82" s="182"/>
      <c r="BP82" s="182"/>
      <c r="BQ82" s="182"/>
      <c r="BR82" s="200"/>
      <c r="BS82" s="182"/>
      <c r="BT82" s="182"/>
      <c r="BU82" s="182"/>
      <c r="BV82" s="200"/>
      <c r="BW82" s="182"/>
      <c r="BX82" s="182"/>
      <c r="BY82" s="182"/>
      <c r="BZ82" s="200"/>
      <c r="CA82" s="200"/>
      <c r="CB82" s="182"/>
      <c r="CC82" s="100"/>
      <c r="CD82" s="100"/>
      <c r="CE82" s="100"/>
      <c r="CF82" s="103"/>
    </row>
    <row r="83" spans="5:84" s="24" customFormat="1" ht="15" customHeight="1" x14ac:dyDescent="0.25">
      <c r="E83" s="127"/>
      <c r="F83" s="127"/>
      <c r="G83" s="127"/>
      <c r="H83" s="137"/>
      <c r="I83" s="115"/>
      <c r="J83" s="127"/>
      <c r="K83" s="127"/>
      <c r="L83" s="127"/>
      <c r="M83" s="137"/>
      <c r="N83" s="115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37"/>
      <c r="Z83" s="137"/>
      <c r="AA83" s="127"/>
      <c r="AB83" s="127"/>
      <c r="AC83" s="127"/>
      <c r="AD83" s="127"/>
      <c r="AE83" s="127"/>
      <c r="AF83" s="127"/>
      <c r="AG83" s="127"/>
      <c r="AH83" s="127"/>
      <c r="AI83" s="127"/>
      <c r="AJ83" s="127"/>
      <c r="AK83" s="137"/>
      <c r="AL83" s="13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37"/>
      <c r="AX83" s="137"/>
      <c r="AY83" s="137"/>
      <c r="AZ83" s="137"/>
      <c r="BA83" s="130"/>
      <c r="BB83" s="130"/>
      <c r="BC83" s="130"/>
      <c r="BD83" s="130"/>
      <c r="BE83" s="130"/>
      <c r="BF83" s="130"/>
      <c r="BG83" s="130"/>
      <c r="BH83" s="130"/>
      <c r="BI83" s="130"/>
      <c r="BJ83" s="130"/>
      <c r="BK83" s="137"/>
      <c r="BL83" s="98"/>
      <c r="BM83" s="160"/>
      <c r="BN83" s="98"/>
      <c r="BO83" s="182"/>
      <c r="BP83" s="182"/>
      <c r="BQ83" s="182"/>
      <c r="BR83" s="200"/>
      <c r="BS83" s="182"/>
      <c r="BT83" s="182"/>
      <c r="BU83" s="182"/>
      <c r="BV83" s="200"/>
      <c r="BW83" s="182"/>
      <c r="BX83" s="182"/>
      <c r="BY83" s="182"/>
      <c r="BZ83" s="200"/>
      <c r="CA83" s="200"/>
      <c r="CB83" s="182"/>
      <c r="CC83" s="100"/>
      <c r="CD83" s="100"/>
      <c r="CE83" s="100"/>
      <c r="CF83" s="103"/>
    </row>
    <row r="84" spans="5:84" s="24" customFormat="1" ht="15" customHeight="1" x14ac:dyDescent="0.25">
      <c r="E84" s="127"/>
      <c r="F84" s="127"/>
      <c r="G84" s="127"/>
      <c r="H84" s="137"/>
      <c r="I84" s="115"/>
      <c r="J84" s="127"/>
      <c r="K84" s="127"/>
      <c r="L84" s="127"/>
      <c r="M84" s="137"/>
      <c r="N84" s="115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37"/>
      <c r="Z84" s="13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37"/>
      <c r="AL84" s="13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37"/>
      <c r="AX84" s="137"/>
      <c r="AY84" s="137"/>
      <c r="AZ84" s="137"/>
      <c r="BA84" s="130"/>
      <c r="BB84" s="130"/>
      <c r="BC84" s="130"/>
      <c r="BD84" s="130"/>
      <c r="BE84" s="130"/>
      <c r="BF84" s="130"/>
      <c r="BG84" s="130"/>
      <c r="BH84" s="130"/>
      <c r="BI84" s="130"/>
      <c r="BJ84" s="130"/>
      <c r="BK84" s="137"/>
      <c r="BL84" s="98"/>
      <c r="BM84" s="160"/>
      <c r="BN84" s="98"/>
      <c r="BO84" s="182"/>
      <c r="BP84" s="182"/>
      <c r="BQ84" s="182"/>
      <c r="BR84" s="200"/>
      <c r="BS84" s="182"/>
      <c r="BT84" s="182"/>
      <c r="BU84" s="182"/>
      <c r="BV84" s="200"/>
      <c r="BW84" s="182"/>
      <c r="BX84" s="182"/>
      <c r="BY84" s="182"/>
      <c r="BZ84" s="200"/>
      <c r="CA84" s="200"/>
      <c r="CB84" s="182"/>
      <c r="CC84" s="100"/>
      <c r="CD84" s="100"/>
      <c r="CE84" s="100"/>
      <c r="CF84" s="103"/>
    </row>
    <row r="85" spans="5:84" s="24" customFormat="1" ht="15" customHeight="1" x14ac:dyDescent="0.25">
      <c r="E85" s="127"/>
      <c r="F85" s="127"/>
      <c r="G85" s="127"/>
      <c r="H85" s="137"/>
      <c r="I85" s="115"/>
      <c r="J85" s="127"/>
      <c r="K85" s="127"/>
      <c r="L85" s="127"/>
      <c r="M85" s="137"/>
      <c r="N85" s="115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37"/>
      <c r="Z85" s="13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37"/>
      <c r="AL85" s="13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37"/>
      <c r="AX85" s="137"/>
      <c r="AY85" s="137"/>
      <c r="AZ85" s="137"/>
      <c r="BA85" s="130"/>
      <c r="BB85" s="130"/>
      <c r="BC85" s="130"/>
      <c r="BD85" s="130"/>
      <c r="BE85" s="130"/>
      <c r="BF85" s="130"/>
      <c r="BG85" s="130"/>
      <c r="BH85" s="130"/>
      <c r="BI85" s="130"/>
      <c r="BJ85" s="130"/>
      <c r="BK85" s="137"/>
      <c r="BL85" s="98"/>
      <c r="BM85" s="160"/>
      <c r="BN85" s="98"/>
      <c r="BO85" s="182"/>
      <c r="BP85" s="182"/>
      <c r="BQ85" s="182"/>
      <c r="BR85" s="200"/>
      <c r="BS85" s="182"/>
      <c r="BT85" s="182"/>
      <c r="BU85" s="182"/>
      <c r="BV85" s="200"/>
      <c r="BW85" s="182"/>
      <c r="BX85" s="182"/>
      <c r="BY85" s="182"/>
      <c r="BZ85" s="200"/>
      <c r="CA85" s="200"/>
      <c r="CB85" s="182"/>
      <c r="CC85" s="100"/>
      <c r="CD85" s="100"/>
      <c r="CE85" s="100"/>
      <c r="CF85" s="103"/>
    </row>
    <row r="86" spans="5:84" s="24" customFormat="1" ht="15" customHeight="1" x14ac:dyDescent="0.25">
      <c r="E86" s="127"/>
      <c r="F86" s="127"/>
      <c r="G86" s="127"/>
      <c r="H86" s="137"/>
      <c r="I86" s="115"/>
      <c r="J86" s="127"/>
      <c r="K86" s="127"/>
      <c r="L86" s="127"/>
      <c r="M86" s="137"/>
      <c r="N86" s="115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37"/>
      <c r="Z86" s="13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37"/>
      <c r="AL86" s="13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37"/>
      <c r="AX86" s="137"/>
      <c r="AY86" s="137"/>
      <c r="AZ86" s="137"/>
      <c r="BA86" s="130"/>
      <c r="BB86" s="130"/>
      <c r="BC86" s="130"/>
      <c r="BD86" s="130"/>
      <c r="BE86" s="130"/>
      <c r="BF86" s="130"/>
      <c r="BG86" s="130"/>
      <c r="BH86" s="130"/>
      <c r="BI86" s="130"/>
      <c r="BJ86" s="130"/>
      <c r="BK86" s="137"/>
      <c r="BL86" s="98"/>
      <c r="BM86" s="160"/>
      <c r="BN86" s="98"/>
      <c r="BO86" s="182"/>
      <c r="BP86" s="182"/>
      <c r="BQ86" s="182"/>
      <c r="BR86" s="200"/>
      <c r="BS86" s="182"/>
      <c r="BT86" s="182"/>
      <c r="BU86" s="182"/>
      <c r="BV86" s="200"/>
      <c r="BW86" s="182"/>
      <c r="BX86" s="182"/>
      <c r="BY86" s="182"/>
      <c r="BZ86" s="200"/>
      <c r="CA86" s="200"/>
      <c r="CB86" s="182"/>
      <c r="CC86" s="100"/>
      <c r="CD86" s="100"/>
      <c r="CE86" s="100"/>
      <c r="CF86" s="103"/>
    </row>
    <row r="87" spans="5:84" s="24" customFormat="1" ht="15" customHeight="1" x14ac:dyDescent="0.25">
      <c r="E87" s="127"/>
      <c r="F87" s="127"/>
      <c r="G87" s="127"/>
      <c r="H87" s="137"/>
      <c r="I87" s="115"/>
      <c r="J87" s="127"/>
      <c r="K87" s="127"/>
      <c r="L87" s="127"/>
      <c r="M87" s="137"/>
      <c r="N87" s="115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37"/>
      <c r="Z87" s="13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37"/>
      <c r="AL87" s="13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37"/>
      <c r="AX87" s="137"/>
      <c r="AY87" s="137"/>
      <c r="AZ87" s="137"/>
      <c r="BA87" s="130"/>
      <c r="BB87" s="130"/>
      <c r="BC87" s="130"/>
      <c r="BD87" s="130"/>
      <c r="BE87" s="130"/>
      <c r="BF87" s="130"/>
      <c r="BG87" s="130"/>
      <c r="BH87" s="130"/>
      <c r="BI87" s="130"/>
      <c r="BJ87" s="130"/>
      <c r="BK87" s="137"/>
      <c r="BL87" s="98"/>
      <c r="BM87" s="160"/>
      <c r="BN87" s="98"/>
      <c r="BO87" s="182"/>
      <c r="BP87" s="182"/>
      <c r="BQ87" s="182"/>
      <c r="BR87" s="200"/>
      <c r="BS87" s="182"/>
      <c r="BT87" s="182"/>
      <c r="BU87" s="182"/>
      <c r="BV87" s="200"/>
      <c r="BW87" s="182"/>
      <c r="BX87" s="182"/>
      <c r="BY87" s="182"/>
      <c r="BZ87" s="200"/>
      <c r="CA87" s="200"/>
      <c r="CB87" s="182"/>
      <c r="CC87" s="100"/>
      <c r="CD87" s="100"/>
      <c r="CE87" s="100"/>
      <c r="CF87" s="103"/>
    </row>
    <row r="88" spans="5:84" s="24" customFormat="1" ht="15" customHeight="1" x14ac:dyDescent="0.25">
      <c r="E88" s="127"/>
      <c r="F88" s="127"/>
      <c r="G88" s="127"/>
      <c r="H88" s="137"/>
      <c r="I88" s="115"/>
      <c r="J88" s="127"/>
      <c r="K88" s="127"/>
      <c r="L88" s="127"/>
      <c r="M88" s="137"/>
      <c r="N88" s="115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37"/>
      <c r="Z88" s="13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37"/>
      <c r="AL88" s="13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37"/>
      <c r="AX88" s="137"/>
      <c r="AY88" s="137"/>
      <c r="AZ88" s="137"/>
      <c r="BA88" s="130"/>
      <c r="BB88" s="130"/>
      <c r="BC88" s="130"/>
      <c r="BD88" s="130"/>
      <c r="BE88" s="130"/>
      <c r="BF88" s="130"/>
      <c r="BG88" s="130"/>
      <c r="BH88" s="130"/>
      <c r="BI88" s="130"/>
      <c r="BJ88" s="130"/>
      <c r="BK88" s="137"/>
      <c r="BL88" s="98"/>
      <c r="BM88" s="160"/>
      <c r="BN88" s="98"/>
      <c r="BO88" s="182"/>
      <c r="BP88" s="182"/>
      <c r="BQ88" s="182"/>
      <c r="BR88" s="200"/>
      <c r="BS88" s="182"/>
      <c r="BT88" s="182"/>
      <c r="BU88" s="182"/>
      <c r="BV88" s="200"/>
      <c r="BW88" s="182"/>
      <c r="BX88" s="182"/>
      <c r="BY88" s="182"/>
      <c r="BZ88" s="200"/>
      <c r="CA88" s="200"/>
      <c r="CB88" s="182"/>
      <c r="CC88" s="100"/>
      <c r="CD88" s="100"/>
      <c r="CE88" s="100"/>
      <c r="CF88" s="103"/>
    </row>
    <row r="89" spans="5:84" s="24" customFormat="1" ht="15" customHeight="1" x14ac:dyDescent="0.25">
      <c r="E89" s="127"/>
      <c r="F89" s="127"/>
      <c r="G89" s="127"/>
      <c r="H89" s="137"/>
      <c r="I89" s="115"/>
      <c r="J89" s="127"/>
      <c r="K89" s="127"/>
      <c r="L89" s="127"/>
      <c r="M89" s="137"/>
      <c r="N89" s="115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37"/>
      <c r="Z89" s="13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37"/>
      <c r="AL89" s="13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37"/>
      <c r="AX89" s="137"/>
      <c r="AY89" s="137"/>
      <c r="AZ89" s="137"/>
      <c r="BA89" s="130"/>
      <c r="BB89" s="130"/>
      <c r="BC89" s="130"/>
      <c r="BD89" s="130"/>
      <c r="BE89" s="130"/>
      <c r="BF89" s="130"/>
      <c r="BG89" s="130"/>
      <c r="BH89" s="130"/>
      <c r="BI89" s="130"/>
      <c r="BJ89" s="130"/>
      <c r="BK89" s="137"/>
      <c r="BL89" s="98"/>
      <c r="BM89" s="160"/>
      <c r="BN89" s="98"/>
      <c r="BO89" s="182"/>
      <c r="BP89" s="182"/>
      <c r="BQ89" s="182"/>
      <c r="BR89" s="200"/>
      <c r="BS89" s="182"/>
      <c r="BT89" s="182"/>
      <c r="BU89" s="182"/>
      <c r="BV89" s="200"/>
      <c r="BW89" s="182"/>
      <c r="BX89" s="182"/>
      <c r="BY89" s="182"/>
      <c r="BZ89" s="200"/>
      <c r="CA89" s="200"/>
      <c r="CB89" s="182"/>
      <c r="CC89" s="100"/>
      <c r="CD89" s="100"/>
      <c r="CE89" s="100"/>
      <c r="CF89" s="103"/>
    </row>
    <row r="90" spans="5:84" s="24" customFormat="1" ht="15" customHeight="1" x14ac:dyDescent="0.25">
      <c r="E90" s="127"/>
      <c r="F90" s="127"/>
      <c r="G90" s="127"/>
      <c r="H90" s="137"/>
      <c r="I90" s="115"/>
      <c r="J90" s="127"/>
      <c r="K90" s="127"/>
      <c r="L90" s="127"/>
      <c r="M90" s="137"/>
      <c r="N90" s="115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37"/>
      <c r="Z90" s="137"/>
      <c r="AA90" s="127"/>
      <c r="AB90" s="127"/>
      <c r="AC90" s="127"/>
      <c r="AD90" s="127"/>
      <c r="AE90" s="127"/>
      <c r="AF90" s="127"/>
      <c r="AG90" s="127"/>
      <c r="AH90" s="127"/>
      <c r="AI90" s="127"/>
      <c r="AJ90" s="127"/>
      <c r="AK90" s="137"/>
      <c r="AL90" s="13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37"/>
      <c r="AX90" s="137"/>
      <c r="AY90" s="137"/>
      <c r="AZ90" s="137"/>
      <c r="BA90" s="130"/>
      <c r="BB90" s="130"/>
      <c r="BC90" s="130"/>
      <c r="BD90" s="130"/>
      <c r="BE90" s="130"/>
      <c r="BF90" s="130"/>
      <c r="BG90" s="130"/>
      <c r="BH90" s="130"/>
      <c r="BI90" s="130"/>
      <c r="BJ90" s="130"/>
      <c r="BK90" s="137"/>
      <c r="BL90" s="98"/>
      <c r="BM90" s="160"/>
      <c r="BN90" s="98"/>
      <c r="BO90" s="182"/>
      <c r="BP90" s="182"/>
      <c r="BQ90" s="182"/>
      <c r="BR90" s="200"/>
      <c r="BS90" s="182"/>
      <c r="BT90" s="182"/>
      <c r="BU90" s="182"/>
      <c r="BV90" s="200"/>
      <c r="BW90" s="182"/>
      <c r="BX90" s="182"/>
      <c r="BY90" s="182"/>
      <c r="BZ90" s="200"/>
      <c r="CA90" s="200"/>
      <c r="CB90" s="182"/>
      <c r="CC90" s="100"/>
      <c r="CD90" s="100"/>
      <c r="CE90" s="100"/>
      <c r="CF90" s="103"/>
    </row>
    <row r="91" spans="5:84" s="24" customFormat="1" ht="15" customHeight="1" x14ac:dyDescent="0.25">
      <c r="E91" s="127"/>
      <c r="F91" s="127"/>
      <c r="G91" s="127"/>
      <c r="H91" s="137"/>
      <c r="I91" s="115"/>
      <c r="J91" s="127"/>
      <c r="K91" s="127"/>
      <c r="L91" s="127"/>
      <c r="M91" s="137"/>
      <c r="N91" s="115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37"/>
      <c r="Z91" s="13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37"/>
      <c r="AL91" s="13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37"/>
      <c r="AX91" s="137"/>
      <c r="AY91" s="137"/>
      <c r="AZ91" s="137"/>
      <c r="BA91" s="130"/>
      <c r="BB91" s="130"/>
      <c r="BC91" s="130"/>
      <c r="BD91" s="130"/>
      <c r="BE91" s="130"/>
      <c r="BF91" s="130"/>
      <c r="BG91" s="130"/>
      <c r="BH91" s="130"/>
      <c r="BI91" s="130"/>
      <c r="BJ91" s="130"/>
      <c r="BK91" s="137"/>
      <c r="BL91" s="98"/>
      <c r="BM91" s="160"/>
      <c r="BN91" s="98"/>
      <c r="BO91" s="182"/>
      <c r="BP91" s="182"/>
      <c r="BQ91" s="182"/>
      <c r="BR91" s="200"/>
      <c r="BS91" s="182"/>
      <c r="BT91" s="182"/>
      <c r="BU91" s="182"/>
      <c r="BV91" s="200"/>
      <c r="BW91" s="182"/>
      <c r="BX91" s="182"/>
      <c r="BY91" s="182"/>
      <c r="BZ91" s="200"/>
      <c r="CA91" s="200"/>
      <c r="CB91" s="182"/>
      <c r="CC91" s="100"/>
      <c r="CD91" s="100"/>
      <c r="CE91" s="100"/>
      <c r="CF91" s="103"/>
    </row>
    <row r="92" spans="5:84" s="24" customFormat="1" ht="15" customHeight="1" x14ac:dyDescent="0.25">
      <c r="E92" s="127"/>
      <c r="F92" s="127"/>
      <c r="G92" s="127"/>
      <c r="H92" s="137"/>
      <c r="I92" s="115"/>
      <c r="J92" s="127"/>
      <c r="K92" s="127"/>
      <c r="L92" s="127"/>
      <c r="M92" s="137"/>
      <c r="N92" s="115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37"/>
      <c r="Z92" s="13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37"/>
      <c r="AL92" s="13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37"/>
      <c r="AX92" s="137"/>
      <c r="AY92" s="137"/>
      <c r="AZ92" s="137"/>
      <c r="BA92" s="130"/>
      <c r="BB92" s="130"/>
      <c r="BC92" s="130"/>
      <c r="BD92" s="130"/>
      <c r="BE92" s="130"/>
      <c r="BF92" s="130"/>
      <c r="BG92" s="130"/>
      <c r="BH92" s="130"/>
      <c r="BI92" s="130"/>
      <c r="BJ92" s="130"/>
      <c r="BK92" s="137"/>
      <c r="BL92" s="98"/>
      <c r="BM92" s="160"/>
      <c r="BN92" s="98"/>
      <c r="BO92" s="182"/>
      <c r="BP92" s="182"/>
      <c r="BQ92" s="182"/>
      <c r="BR92" s="200"/>
      <c r="BS92" s="182"/>
      <c r="BT92" s="182"/>
      <c r="BU92" s="182"/>
      <c r="BV92" s="200"/>
      <c r="BW92" s="182"/>
      <c r="BX92" s="182"/>
      <c r="BY92" s="182"/>
      <c r="BZ92" s="200"/>
      <c r="CA92" s="200"/>
      <c r="CB92" s="182"/>
      <c r="CC92" s="100"/>
      <c r="CD92" s="100"/>
      <c r="CE92" s="100"/>
      <c r="CF92" s="103"/>
    </row>
    <row r="93" spans="5:84" s="24" customFormat="1" ht="15" customHeight="1" x14ac:dyDescent="0.25">
      <c r="E93" s="127"/>
      <c r="F93" s="127"/>
      <c r="G93" s="127"/>
      <c r="H93" s="137"/>
      <c r="I93" s="115"/>
      <c r="J93" s="127"/>
      <c r="K93" s="127"/>
      <c r="L93" s="127"/>
      <c r="M93" s="137"/>
      <c r="N93" s="115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37"/>
      <c r="Z93" s="13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37"/>
      <c r="AL93" s="13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37"/>
      <c r="AX93" s="137"/>
      <c r="AY93" s="137"/>
      <c r="AZ93" s="137"/>
      <c r="BA93" s="130"/>
      <c r="BB93" s="130"/>
      <c r="BC93" s="130"/>
      <c r="BD93" s="130"/>
      <c r="BE93" s="130"/>
      <c r="BF93" s="130"/>
      <c r="BG93" s="130"/>
      <c r="BH93" s="130"/>
      <c r="BI93" s="130"/>
      <c r="BJ93" s="130"/>
      <c r="BK93" s="137"/>
      <c r="BL93" s="98"/>
      <c r="BM93" s="160"/>
      <c r="BN93" s="98"/>
      <c r="BO93" s="182"/>
      <c r="BP93" s="182"/>
      <c r="BQ93" s="182"/>
      <c r="BR93" s="200"/>
      <c r="BS93" s="182"/>
      <c r="BT93" s="182"/>
      <c r="BU93" s="182"/>
      <c r="BV93" s="200"/>
      <c r="BW93" s="182"/>
      <c r="BX93" s="182"/>
      <c r="BY93" s="182"/>
      <c r="BZ93" s="200"/>
      <c r="CA93" s="200"/>
      <c r="CB93" s="182"/>
      <c r="CC93" s="100"/>
      <c r="CD93" s="100"/>
      <c r="CE93" s="100"/>
      <c r="CF93" s="103"/>
    </row>
    <row r="94" spans="5:84" s="24" customFormat="1" ht="15" customHeight="1" x14ac:dyDescent="0.25">
      <c r="E94" s="127"/>
      <c r="F94" s="127"/>
      <c r="G94" s="127"/>
      <c r="H94" s="137"/>
      <c r="I94" s="115"/>
      <c r="J94" s="127"/>
      <c r="K94" s="127"/>
      <c r="L94" s="127"/>
      <c r="M94" s="137"/>
      <c r="N94" s="115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37"/>
      <c r="Z94" s="13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37"/>
      <c r="AL94" s="13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37"/>
      <c r="AX94" s="137"/>
      <c r="AY94" s="137"/>
      <c r="AZ94" s="137"/>
      <c r="BA94" s="130"/>
      <c r="BB94" s="130"/>
      <c r="BC94" s="130"/>
      <c r="BD94" s="130"/>
      <c r="BE94" s="130"/>
      <c r="BF94" s="130"/>
      <c r="BG94" s="130"/>
      <c r="BH94" s="130"/>
      <c r="BI94" s="130"/>
      <c r="BJ94" s="130"/>
      <c r="BK94" s="137"/>
      <c r="BL94" s="98"/>
      <c r="BM94" s="160"/>
      <c r="BN94" s="98"/>
      <c r="BO94" s="182"/>
      <c r="BP94" s="182"/>
      <c r="BQ94" s="182"/>
      <c r="BR94" s="200"/>
      <c r="BS94" s="182"/>
      <c r="BT94" s="182"/>
      <c r="BU94" s="182"/>
      <c r="BV94" s="200"/>
      <c r="BW94" s="182"/>
      <c r="BX94" s="182"/>
      <c r="BY94" s="182"/>
      <c r="BZ94" s="200"/>
      <c r="CA94" s="200"/>
      <c r="CB94" s="182"/>
      <c r="CC94" s="100"/>
      <c r="CD94" s="100"/>
      <c r="CE94" s="100"/>
      <c r="CF94" s="103"/>
    </row>
    <row r="95" spans="5:84" s="24" customFormat="1" ht="15" customHeight="1" x14ac:dyDescent="0.25">
      <c r="E95" s="127"/>
      <c r="F95" s="127"/>
      <c r="G95" s="127"/>
      <c r="H95" s="137"/>
      <c r="I95" s="115"/>
      <c r="J95" s="127"/>
      <c r="K95" s="127"/>
      <c r="L95" s="127"/>
      <c r="M95" s="137"/>
      <c r="N95" s="115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37"/>
      <c r="Z95" s="13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37"/>
      <c r="AL95" s="13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37"/>
      <c r="AX95" s="137"/>
      <c r="AY95" s="137"/>
      <c r="AZ95" s="137"/>
      <c r="BA95" s="130"/>
      <c r="BB95" s="130"/>
      <c r="BC95" s="130"/>
      <c r="BD95" s="130"/>
      <c r="BE95" s="130"/>
      <c r="BF95" s="130"/>
      <c r="BG95" s="130"/>
      <c r="BH95" s="130"/>
      <c r="BI95" s="130"/>
      <c r="BJ95" s="130"/>
      <c r="BK95" s="137"/>
      <c r="BL95" s="98"/>
      <c r="BM95" s="160"/>
      <c r="BN95" s="98"/>
      <c r="BO95" s="182"/>
      <c r="BP95" s="182"/>
      <c r="BQ95" s="182"/>
      <c r="BR95" s="200"/>
      <c r="BS95" s="182"/>
      <c r="BT95" s="182"/>
      <c r="BU95" s="182"/>
      <c r="BV95" s="200"/>
      <c r="BW95" s="182"/>
      <c r="BX95" s="182"/>
      <c r="BY95" s="182"/>
      <c r="BZ95" s="200"/>
      <c r="CA95" s="200"/>
      <c r="CB95" s="182"/>
      <c r="CC95" s="100"/>
      <c r="CD95" s="100"/>
      <c r="CE95" s="100"/>
      <c r="CF95" s="103"/>
    </row>
    <row r="96" spans="5:84" s="24" customFormat="1" ht="15" customHeight="1" x14ac:dyDescent="0.25">
      <c r="E96" s="127"/>
      <c r="F96" s="127"/>
      <c r="G96" s="127"/>
      <c r="H96" s="137"/>
      <c r="I96" s="115"/>
      <c r="J96" s="127"/>
      <c r="K96" s="127"/>
      <c r="L96" s="127"/>
      <c r="M96" s="137"/>
      <c r="N96" s="115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37"/>
      <c r="Z96" s="13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37"/>
      <c r="AL96" s="13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37"/>
      <c r="AX96" s="137"/>
      <c r="AY96" s="137"/>
      <c r="AZ96" s="137"/>
      <c r="BA96" s="130"/>
      <c r="BB96" s="130"/>
      <c r="BC96" s="130"/>
      <c r="BD96" s="130"/>
      <c r="BE96" s="130"/>
      <c r="BF96" s="130"/>
      <c r="BG96" s="130"/>
      <c r="BH96" s="130"/>
      <c r="BI96" s="130"/>
      <c r="BJ96" s="130"/>
      <c r="BK96" s="137"/>
      <c r="BL96" s="98"/>
      <c r="BM96" s="160"/>
      <c r="BN96" s="98"/>
      <c r="BO96" s="182"/>
      <c r="BP96" s="182"/>
      <c r="BQ96" s="182"/>
      <c r="BR96" s="200"/>
      <c r="BS96" s="182"/>
      <c r="BT96" s="182"/>
      <c r="BU96" s="182"/>
      <c r="BV96" s="200"/>
      <c r="BW96" s="182"/>
      <c r="BX96" s="182"/>
      <c r="BY96" s="182"/>
      <c r="BZ96" s="200"/>
      <c r="CA96" s="200"/>
      <c r="CB96" s="182"/>
      <c r="CC96" s="100"/>
      <c r="CD96" s="100"/>
      <c r="CE96" s="100"/>
      <c r="CF96" s="103"/>
    </row>
    <row r="97" spans="5:84" s="24" customFormat="1" ht="15" customHeight="1" x14ac:dyDescent="0.25">
      <c r="E97" s="127"/>
      <c r="F97" s="127"/>
      <c r="G97" s="127"/>
      <c r="H97" s="137"/>
      <c r="I97" s="115"/>
      <c r="J97" s="127"/>
      <c r="K97" s="127"/>
      <c r="L97" s="127"/>
      <c r="M97" s="137"/>
      <c r="N97" s="115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37"/>
      <c r="Z97" s="13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37"/>
      <c r="AL97" s="13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37"/>
      <c r="AX97" s="137"/>
      <c r="AY97" s="137"/>
      <c r="AZ97" s="137"/>
      <c r="BA97" s="130"/>
      <c r="BB97" s="130"/>
      <c r="BC97" s="130"/>
      <c r="BD97" s="130"/>
      <c r="BE97" s="130"/>
      <c r="BF97" s="130"/>
      <c r="BG97" s="130"/>
      <c r="BH97" s="130"/>
      <c r="BI97" s="130"/>
      <c r="BJ97" s="130"/>
      <c r="BK97" s="137"/>
      <c r="BL97" s="98"/>
      <c r="BM97" s="160"/>
      <c r="BN97" s="98"/>
      <c r="BO97" s="182"/>
      <c r="BP97" s="182"/>
      <c r="BQ97" s="182"/>
      <c r="BR97" s="200"/>
      <c r="BS97" s="182"/>
      <c r="BT97" s="182"/>
      <c r="BU97" s="182"/>
      <c r="BV97" s="200"/>
      <c r="BW97" s="182"/>
      <c r="BX97" s="182"/>
      <c r="BY97" s="182"/>
      <c r="BZ97" s="200"/>
      <c r="CA97" s="200"/>
      <c r="CB97" s="182"/>
      <c r="CC97" s="100"/>
      <c r="CD97" s="100"/>
      <c r="CE97" s="100"/>
      <c r="CF97" s="103"/>
    </row>
    <row r="98" spans="5:84" s="24" customFormat="1" ht="15" customHeight="1" x14ac:dyDescent="0.25">
      <c r="E98" s="127"/>
      <c r="F98" s="127"/>
      <c r="G98" s="127"/>
      <c r="H98" s="137"/>
      <c r="I98" s="115"/>
      <c r="J98" s="127"/>
      <c r="K98" s="127"/>
      <c r="L98" s="127"/>
      <c r="M98" s="137"/>
      <c r="N98" s="115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37"/>
      <c r="Z98" s="137"/>
      <c r="AA98" s="127"/>
      <c r="AB98" s="127"/>
      <c r="AC98" s="127"/>
      <c r="AD98" s="127"/>
      <c r="AE98" s="127"/>
      <c r="AF98" s="127"/>
      <c r="AG98" s="127"/>
      <c r="AH98" s="127"/>
      <c r="AI98" s="127"/>
      <c r="AJ98" s="127"/>
      <c r="AK98" s="137"/>
      <c r="AL98" s="137"/>
      <c r="AM98" s="127"/>
      <c r="AN98" s="127"/>
      <c r="AO98" s="127"/>
      <c r="AP98" s="127"/>
      <c r="AQ98" s="127"/>
      <c r="AR98" s="127"/>
      <c r="AS98" s="127"/>
      <c r="AT98" s="127"/>
      <c r="AU98" s="127"/>
      <c r="AV98" s="127"/>
      <c r="AW98" s="137"/>
      <c r="AX98" s="137"/>
      <c r="AY98" s="137"/>
      <c r="AZ98" s="137"/>
      <c r="BA98" s="130"/>
      <c r="BB98" s="130"/>
      <c r="BC98" s="130"/>
      <c r="BD98" s="130"/>
      <c r="BE98" s="130"/>
      <c r="BF98" s="130"/>
      <c r="BG98" s="130"/>
      <c r="BH98" s="130"/>
      <c r="BI98" s="130"/>
      <c r="BJ98" s="130"/>
      <c r="BK98" s="137"/>
      <c r="BL98" s="98"/>
      <c r="BM98" s="160"/>
      <c r="BN98" s="98"/>
      <c r="BO98" s="182"/>
      <c r="BP98" s="182"/>
      <c r="BQ98" s="182"/>
      <c r="BR98" s="200"/>
      <c r="BS98" s="182"/>
      <c r="BT98" s="182"/>
      <c r="BU98" s="182"/>
      <c r="BV98" s="200"/>
      <c r="BW98" s="182"/>
      <c r="BX98" s="182"/>
      <c r="BY98" s="182"/>
      <c r="BZ98" s="200"/>
      <c r="CA98" s="200"/>
      <c r="CB98" s="182"/>
      <c r="CC98" s="100"/>
      <c r="CD98" s="100"/>
      <c r="CE98" s="100"/>
      <c r="CF98" s="103"/>
    </row>
    <row r="99" spans="5:84" s="24" customFormat="1" ht="15" customHeight="1" x14ac:dyDescent="0.25">
      <c r="E99" s="127"/>
      <c r="F99" s="127"/>
      <c r="G99" s="127"/>
      <c r="H99" s="137"/>
      <c r="I99" s="115"/>
      <c r="J99" s="127"/>
      <c r="K99" s="127"/>
      <c r="L99" s="127"/>
      <c r="M99" s="137"/>
      <c r="N99" s="115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37"/>
      <c r="Z99" s="13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37"/>
      <c r="AL99" s="137"/>
      <c r="AM99" s="127"/>
      <c r="AN99" s="127"/>
      <c r="AO99" s="127"/>
      <c r="AP99" s="127"/>
      <c r="AQ99" s="127"/>
      <c r="AR99" s="127"/>
      <c r="AS99" s="127"/>
      <c r="AT99" s="127"/>
      <c r="AU99" s="127"/>
      <c r="AV99" s="127"/>
      <c r="AW99" s="137"/>
      <c r="AX99" s="137"/>
      <c r="AY99" s="137"/>
      <c r="AZ99" s="137"/>
      <c r="BA99" s="130"/>
      <c r="BB99" s="130"/>
      <c r="BC99" s="130"/>
      <c r="BD99" s="130"/>
      <c r="BE99" s="130"/>
      <c r="BF99" s="130"/>
      <c r="BG99" s="130"/>
      <c r="BH99" s="130"/>
      <c r="BI99" s="130"/>
      <c r="BJ99" s="130"/>
      <c r="BK99" s="137"/>
      <c r="BL99" s="98"/>
      <c r="BM99" s="160"/>
      <c r="BN99" s="98"/>
      <c r="BO99" s="182"/>
      <c r="BP99" s="182"/>
      <c r="BQ99" s="182"/>
      <c r="BR99" s="200"/>
      <c r="BS99" s="182"/>
      <c r="BT99" s="182"/>
      <c r="BU99" s="182"/>
      <c r="BV99" s="200"/>
      <c r="BW99" s="182"/>
      <c r="BX99" s="182"/>
      <c r="BY99" s="182"/>
      <c r="BZ99" s="200"/>
      <c r="CA99" s="200"/>
      <c r="CB99" s="182"/>
      <c r="CC99" s="100"/>
      <c r="CD99" s="100"/>
      <c r="CE99" s="100"/>
      <c r="CF99" s="103"/>
    </row>
    <row r="100" spans="5:84" s="24" customFormat="1" ht="15" customHeight="1" x14ac:dyDescent="0.25">
      <c r="E100" s="127"/>
      <c r="F100" s="127"/>
      <c r="G100" s="127"/>
      <c r="H100" s="137"/>
      <c r="I100" s="115"/>
      <c r="J100" s="127"/>
      <c r="K100" s="127"/>
      <c r="L100" s="127"/>
      <c r="M100" s="137"/>
      <c r="N100" s="115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37"/>
      <c r="Z100" s="137"/>
      <c r="AA100" s="127"/>
      <c r="AB100" s="127"/>
      <c r="AC100" s="127"/>
      <c r="AD100" s="127"/>
      <c r="AE100" s="127"/>
      <c r="AF100" s="127"/>
      <c r="AG100" s="127"/>
      <c r="AH100" s="127"/>
      <c r="AI100" s="127"/>
      <c r="AJ100" s="127"/>
      <c r="AK100" s="137"/>
      <c r="AL100" s="137"/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37"/>
      <c r="AX100" s="137"/>
      <c r="AY100" s="137"/>
      <c r="AZ100" s="137"/>
      <c r="BA100" s="130"/>
      <c r="BB100" s="130"/>
      <c r="BC100" s="130"/>
      <c r="BD100" s="130"/>
      <c r="BE100" s="130"/>
      <c r="BF100" s="130"/>
      <c r="BG100" s="130"/>
      <c r="BH100" s="130"/>
      <c r="BI100" s="130"/>
      <c r="BJ100" s="130"/>
      <c r="BK100" s="137"/>
      <c r="BL100" s="98"/>
      <c r="BM100" s="160"/>
      <c r="BN100" s="98"/>
      <c r="BO100" s="182"/>
      <c r="BP100" s="182"/>
      <c r="BQ100" s="182"/>
      <c r="BR100" s="200"/>
      <c r="BS100" s="182"/>
      <c r="BT100" s="182"/>
      <c r="BU100" s="182"/>
      <c r="BV100" s="200"/>
      <c r="BW100" s="182"/>
      <c r="BX100" s="182"/>
      <c r="BY100" s="182"/>
      <c r="BZ100" s="200"/>
      <c r="CA100" s="200"/>
      <c r="CB100" s="182"/>
      <c r="CC100" s="100"/>
      <c r="CD100" s="100"/>
      <c r="CE100" s="100"/>
      <c r="CF100" s="103"/>
    </row>
    <row r="101" spans="5:84" s="24" customFormat="1" ht="15" customHeight="1" x14ac:dyDescent="0.25">
      <c r="E101" s="127"/>
      <c r="F101" s="127"/>
      <c r="G101" s="127"/>
      <c r="H101" s="137"/>
      <c r="I101" s="115"/>
      <c r="J101" s="127"/>
      <c r="K101" s="127"/>
      <c r="L101" s="127"/>
      <c r="M101" s="137"/>
      <c r="N101" s="115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37"/>
      <c r="Z101" s="13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37"/>
      <c r="AL101" s="137"/>
      <c r="AM101" s="127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37"/>
      <c r="AX101" s="137"/>
      <c r="AY101" s="137"/>
      <c r="AZ101" s="137"/>
      <c r="BA101" s="130"/>
      <c r="BB101" s="130"/>
      <c r="BC101" s="130"/>
      <c r="BD101" s="130"/>
      <c r="BE101" s="130"/>
      <c r="BF101" s="130"/>
      <c r="BG101" s="130"/>
      <c r="BH101" s="130"/>
      <c r="BI101" s="130"/>
      <c r="BJ101" s="130"/>
      <c r="BK101" s="137"/>
      <c r="BL101" s="98"/>
      <c r="BM101" s="160"/>
      <c r="BN101" s="98"/>
      <c r="BO101" s="182"/>
      <c r="BP101" s="182"/>
      <c r="BQ101" s="182"/>
      <c r="BR101" s="200"/>
      <c r="BS101" s="182"/>
      <c r="BT101" s="182"/>
      <c r="BU101" s="182"/>
      <c r="BV101" s="200"/>
      <c r="BW101" s="182"/>
      <c r="BX101" s="182"/>
      <c r="BY101" s="182"/>
      <c r="BZ101" s="200"/>
      <c r="CA101" s="200"/>
      <c r="CB101" s="182"/>
      <c r="CC101" s="100"/>
      <c r="CD101" s="100"/>
      <c r="CE101" s="100"/>
      <c r="CF101" s="103"/>
    </row>
    <row r="102" spans="5:84" s="24" customFormat="1" ht="15" customHeight="1" x14ac:dyDescent="0.25">
      <c r="E102" s="127"/>
      <c r="F102" s="127"/>
      <c r="G102" s="127"/>
      <c r="H102" s="137"/>
      <c r="I102" s="115"/>
      <c r="J102" s="127"/>
      <c r="K102" s="127"/>
      <c r="L102" s="127"/>
      <c r="M102" s="137"/>
      <c r="N102" s="115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37"/>
      <c r="Z102" s="137"/>
      <c r="AA102" s="127"/>
      <c r="AB102" s="127"/>
      <c r="AC102" s="127"/>
      <c r="AD102" s="127"/>
      <c r="AE102" s="127"/>
      <c r="AF102" s="127"/>
      <c r="AG102" s="127"/>
      <c r="AH102" s="127"/>
      <c r="AI102" s="127"/>
      <c r="AJ102" s="127"/>
      <c r="AK102" s="137"/>
      <c r="AL102" s="137"/>
      <c r="AM102" s="127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37"/>
      <c r="AX102" s="137"/>
      <c r="AY102" s="137"/>
      <c r="AZ102" s="137"/>
      <c r="BA102" s="130"/>
      <c r="BB102" s="130"/>
      <c r="BC102" s="130"/>
      <c r="BD102" s="130"/>
      <c r="BE102" s="130"/>
      <c r="BF102" s="130"/>
      <c r="BG102" s="130"/>
      <c r="BH102" s="130"/>
      <c r="BI102" s="130"/>
      <c r="BJ102" s="130"/>
      <c r="BK102" s="137"/>
      <c r="BL102" s="98"/>
      <c r="BM102" s="160"/>
      <c r="BN102" s="98"/>
      <c r="BO102" s="182"/>
      <c r="BP102" s="182"/>
      <c r="BQ102" s="182"/>
      <c r="BR102" s="200"/>
      <c r="BS102" s="182"/>
      <c r="BT102" s="182"/>
      <c r="BU102" s="182"/>
      <c r="BV102" s="200"/>
      <c r="BW102" s="182"/>
      <c r="BX102" s="182"/>
      <c r="BY102" s="182"/>
      <c r="BZ102" s="200"/>
      <c r="CA102" s="200"/>
      <c r="CB102" s="182"/>
      <c r="CC102" s="100"/>
      <c r="CD102" s="100"/>
      <c r="CE102" s="100"/>
      <c r="CF102" s="103"/>
    </row>
    <row r="103" spans="5:84" s="24" customFormat="1" ht="15" customHeight="1" x14ac:dyDescent="0.25">
      <c r="E103" s="127"/>
      <c r="F103" s="127"/>
      <c r="G103" s="127"/>
      <c r="H103" s="137"/>
      <c r="I103" s="115"/>
      <c r="J103" s="127"/>
      <c r="K103" s="127"/>
      <c r="L103" s="127"/>
      <c r="M103" s="137"/>
      <c r="N103" s="115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37"/>
      <c r="Z103" s="137"/>
      <c r="AA103" s="127"/>
      <c r="AB103" s="127"/>
      <c r="AC103" s="127"/>
      <c r="AD103" s="127"/>
      <c r="AE103" s="127"/>
      <c r="AF103" s="127"/>
      <c r="AG103" s="127"/>
      <c r="AH103" s="127"/>
      <c r="AI103" s="127"/>
      <c r="AJ103" s="127"/>
      <c r="AK103" s="137"/>
      <c r="AL103" s="137"/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37"/>
      <c r="AX103" s="137"/>
      <c r="AY103" s="137"/>
      <c r="AZ103" s="137"/>
      <c r="BA103" s="130"/>
      <c r="BB103" s="130"/>
      <c r="BC103" s="130"/>
      <c r="BD103" s="130"/>
      <c r="BE103" s="130"/>
      <c r="BF103" s="130"/>
      <c r="BG103" s="130"/>
      <c r="BH103" s="130"/>
      <c r="BI103" s="130"/>
      <c r="BJ103" s="130"/>
      <c r="BK103" s="137"/>
      <c r="BL103" s="98"/>
      <c r="BM103" s="160"/>
      <c r="BN103" s="98"/>
      <c r="BO103" s="182"/>
      <c r="BP103" s="182"/>
      <c r="BQ103" s="182"/>
      <c r="BR103" s="200"/>
      <c r="BS103" s="182"/>
      <c r="BT103" s="182"/>
      <c r="BU103" s="182"/>
      <c r="BV103" s="200"/>
      <c r="BW103" s="182"/>
      <c r="BX103" s="182"/>
      <c r="BY103" s="182"/>
      <c r="BZ103" s="200"/>
      <c r="CA103" s="200"/>
      <c r="CB103" s="182"/>
      <c r="CC103" s="100"/>
      <c r="CD103" s="100"/>
      <c r="CE103" s="100"/>
      <c r="CF103" s="103"/>
    </row>
    <row r="104" spans="5:84" s="24" customFormat="1" ht="15" customHeight="1" x14ac:dyDescent="0.25">
      <c r="E104" s="127"/>
      <c r="F104" s="127"/>
      <c r="G104" s="127"/>
      <c r="H104" s="137"/>
      <c r="I104" s="115"/>
      <c r="J104" s="127"/>
      <c r="K104" s="127"/>
      <c r="L104" s="127"/>
      <c r="M104" s="137"/>
      <c r="N104" s="115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37"/>
      <c r="Z104" s="137"/>
      <c r="AA104" s="127"/>
      <c r="AB104" s="127"/>
      <c r="AC104" s="127"/>
      <c r="AD104" s="127"/>
      <c r="AE104" s="127"/>
      <c r="AF104" s="127"/>
      <c r="AG104" s="127"/>
      <c r="AH104" s="127"/>
      <c r="AI104" s="127"/>
      <c r="AJ104" s="127"/>
      <c r="AK104" s="137"/>
      <c r="AL104" s="137"/>
      <c r="AM104" s="127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37"/>
      <c r="AX104" s="137"/>
      <c r="AY104" s="137"/>
      <c r="AZ104" s="137"/>
      <c r="BA104" s="130"/>
      <c r="BB104" s="130"/>
      <c r="BC104" s="130"/>
      <c r="BD104" s="130"/>
      <c r="BE104" s="130"/>
      <c r="BF104" s="130"/>
      <c r="BG104" s="130"/>
      <c r="BH104" s="130"/>
      <c r="BI104" s="130"/>
      <c r="BJ104" s="130"/>
      <c r="BK104" s="137"/>
      <c r="BL104" s="98"/>
      <c r="BM104" s="160"/>
      <c r="BN104" s="98"/>
      <c r="BO104" s="182"/>
      <c r="BP104" s="182"/>
      <c r="BQ104" s="182"/>
      <c r="BR104" s="200"/>
      <c r="BS104" s="182"/>
      <c r="BT104" s="182"/>
      <c r="BU104" s="182"/>
      <c r="BV104" s="200"/>
      <c r="BW104" s="182"/>
      <c r="BX104" s="182"/>
      <c r="BY104" s="182"/>
      <c r="BZ104" s="200"/>
      <c r="CA104" s="200"/>
      <c r="CB104" s="182"/>
      <c r="CC104" s="100"/>
      <c r="CD104" s="100"/>
      <c r="CE104" s="100"/>
      <c r="CF104" s="103"/>
    </row>
    <row r="105" spans="5:84" s="24" customFormat="1" ht="15" customHeight="1" x14ac:dyDescent="0.25">
      <c r="E105" s="127"/>
      <c r="F105" s="127"/>
      <c r="G105" s="127"/>
      <c r="H105" s="137"/>
      <c r="I105" s="115"/>
      <c r="J105" s="127"/>
      <c r="K105" s="127"/>
      <c r="L105" s="127"/>
      <c r="M105" s="137"/>
      <c r="N105" s="115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37"/>
      <c r="Z105" s="137"/>
      <c r="AA105" s="127"/>
      <c r="AB105" s="127"/>
      <c r="AC105" s="127"/>
      <c r="AD105" s="127"/>
      <c r="AE105" s="127"/>
      <c r="AF105" s="127"/>
      <c r="AG105" s="127"/>
      <c r="AH105" s="127"/>
      <c r="AI105" s="127"/>
      <c r="AJ105" s="127"/>
      <c r="AK105" s="137"/>
      <c r="AL105" s="13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37"/>
      <c r="AX105" s="137"/>
      <c r="AY105" s="137"/>
      <c r="AZ105" s="137"/>
      <c r="BA105" s="130"/>
      <c r="BB105" s="130"/>
      <c r="BC105" s="130"/>
      <c r="BD105" s="130"/>
      <c r="BE105" s="130"/>
      <c r="BF105" s="130"/>
      <c r="BG105" s="130"/>
      <c r="BH105" s="130"/>
      <c r="BI105" s="130"/>
      <c r="BJ105" s="130"/>
      <c r="BK105" s="137"/>
      <c r="BL105" s="98"/>
      <c r="BM105" s="160"/>
      <c r="BN105" s="98"/>
      <c r="BO105" s="182"/>
      <c r="BP105" s="182"/>
      <c r="BQ105" s="182"/>
      <c r="BR105" s="200"/>
      <c r="BS105" s="182"/>
      <c r="BT105" s="182"/>
      <c r="BU105" s="182"/>
      <c r="BV105" s="200"/>
      <c r="BW105" s="182"/>
      <c r="BX105" s="182"/>
      <c r="BY105" s="182"/>
      <c r="BZ105" s="200"/>
      <c r="CA105" s="200"/>
      <c r="CB105" s="182"/>
      <c r="CC105" s="100"/>
      <c r="CD105" s="100"/>
      <c r="CE105" s="100"/>
      <c r="CF105" s="103"/>
    </row>
    <row r="106" spans="5:84" s="24" customFormat="1" ht="15" customHeight="1" x14ac:dyDescent="0.25">
      <c r="E106" s="127"/>
      <c r="F106" s="127"/>
      <c r="G106" s="127"/>
      <c r="H106" s="137"/>
      <c r="I106" s="115"/>
      <c r="J106" s="127"/>
      <c r="K106" s="127"/>
      <c r="L106" s="127"/>
      <c r="M106" s="137"/>
      <c r="N106" s="115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37"/>
      <c r="Z106" s="137"/>
      <c r="AA106" s="127"/>
      <c r="AB106" s="127"/>
      <c r="AC106" s="127"/>
      <c r="AD106" s="127"/>
      <c r="AE106" s="127"/>
      <c r="AF106" s="127"/>
      <c r="AG106" s="127"/>
      <c r="AH106" s="127"/>
      <c r="AI106" s="127"/>
      <c r="AJ106" s="127"/>
      <c r="AK106" s="137"/>
      <c r="AL106" s="137"/>
      <c r="AM106" s="127"/>
      <c r="AN106" s="127"/>
      <c r="AO106" s="127"/>
      <c r="AP106" s="127"/>
      <c r="AQ106" s="127"/>
      <c r="AR106" s="127"/>
      <c r="AS106" s="127"/>
      <c r="AT106" s="127"/>
      <c r="AU106" s="127"/>
      <c r="AV106" s="127"/>
      <c r="AW106" s="137"/>
      <c r="AX106" s="137"/>
      <c r="AY106" s="137"/>
      <c r="AZ106" s="137"/>
      <c r="BA106" s="130"/>
      <c r="BB106" s="130"/>
      <c r="BC106" s="130"/>
      <c r="BD106" s="130"/>
      <c r="BE106" s="130"/>
      <c r="BF106" s="130"/>
      <c r="BG106" s="130"/>
      <c r="BH106" s="130"/>
      <c r="BI106" s="130"/>
      <c r="BJ106" s="130"/>
      <c r="BK106" s="137"/>
      <c r="BL106" s="98"/>
      <c r="BM106" s="160"/>
      <c r="BN106" s="98"/>
      <c r="BO106" s="182"/>
      <c r="BP106" s="182"/>
      <c r="BQ106" s="182"/>
      <c r="BR106" s="200"/>
      <c r="BS106" s="182"/>
      <c r="BT106" s="182"/>
      <c r="BU106" s="182"/>
      <c r="BV106" s="200"/>
      <c r="BW106" s="182"/>
      <c r="BX106" s="182"/>
      <c r="BY106" s="182"/>
      <c r="BZ106" s="200"/>
      <c r="CA106" s="200"/>
      <c r="CB106" s="182"/>
      <c r="CC106" s="100"/>
      <c r="CD106" s="100"/>
      <c r="CE106" s="100"/>
      <c r="CF106" s="103"/>
    </row>
    <row r="107" spans="5:84" s="24" customFormat="1" ht="15" customHeight="1" x14ac:dyDescent="0.25">
      <c r="E107" s="127"/>
      <c r="F107" s="127"/>
      <c r="G107" s="127"/>
      <c r="H107" s="137"/>
      <c r="I107" s="115"/>
      <c r="J107" s="127"/>
      <c r="K107" s="127"/>
      <c r="L107" s="127"/>
      <c r="M107" s="137"/>
      <c r="N107" s="115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37"/>
      <c r="Z107" s="13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37"/>
      <c r="AL107" s="137"/>
      <c r="AM107" s="127"/>
      <c r="AN107" s="127"/>
      <c r="AO107" s="127"/>
      <c r="AP107" s="127"/>
      <c r="AQ107" s="127"/>
      <c r="AR107" s="127"/>
      <c r="AS107" s="127"/>
      <c r="AT107" s="127"/>
      <c r="AU107" s="127"/>
      <c r="AV107" s="127"/>
      <c r="AW107" s="137"/>
      <c r="AX107" s="137"/>
      <c r="AY107" s="137"/>
      <c r="AZ107" s="137"/>
      <c r="BA107" s="130"/>
      <c r="BB107" s="130"/>
      <c r="BC107" s="130"/>
      <c r="BD107" s="130"/>
      <c r="BE107" s="130"/>
      <c r="BF107" s="130"/>
      <c r="BG107" s="130"/>
      <c r="BH107" s="130"/>
      <c r="BI107" s="130"/>
      <c r="BJ107" s="130"/>
      <c r="BK107" s="137"/>
      <c r="BL107" s="98"/>
      <c r="BM107" s="160"/>
      <c r="BN107" s="98"/>
      <c r="BO107" s="182"/>
      <c r="BP107" s="182"/>
      <c r="BQ107" s="182"/>
      <c r="BR107" s="200"/>
      <c r="BS107" s="182"/>
      <c r="BT107" s="182"/>
      <c r="BU107" s="182"/>
      <c r="BV107" s="200"/>
      <c r="BW107" s="182"/>
      <c r="BX107" s="182"/>
      <c r="BY107" s="182"/>
      <c r="BZ107" s="200"/>
      <c r="CA107" s="200"/>
      <c r="CB107" s="182"/>
      <c r="CC107" s="100"/>
      <c r="CD107" s="100"/>
      <c r="CE107" s="100"/>
      <c r="CF107" s="103"/>
    </row>
    <row r="108" spans="5:84" s="24" customFormat="1" ht="15" customHeight="1" x14ac:dyDescent="0.25">
      <c r="E108" s="127"/>
      <c r="F108" s="127"/>
      <c r="G108" s="127"/>
      <c r="H108" s="137"/>
      <c r="I108" s="115"/>
      <c r="J108" s="127"/>
      <c r="K108" s="127"/>
      <c r="L108" s="127"/>
      <c r="M108" s="137"/>
      <c r="N108" s="115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37"/>
      <c r="Z108" s="137"/>
      <c r="AA108" s="127"/>
      <c r="AB108" s="127"/>
      <c r="AC108" s="127"/>
      <c r="AD108" s="127"/>
      <c r="AE108" s="127"/>
      <c r="AF108" s="127"/>
      <c r="AG108" s="127"/>
      <c r="AH108" s="127"/>
      <c r="AI108" s="127"/>
      <c r="AJ108" s="127"/>
      <c r="AK108" s="137"/>
      <c r="AL108" s="137"/>
      <c r="AM108" s="127"/>
      <c r="AN108" s="127"/>
      <c r="AO108" s="127"/>
      <c r="AP108" s="127"/>
      <c r="AQ108" s="127"/>
      <c r="AR108" s="127"/>
      <c r="AS108" s="127"/>
      <c r="AT108" s="127"/>
      <c r="AU108" s="127"/>
      <c r="AV108" s="127"/>
      <c r="AW108" s="137"/>
      <c r="AX108" s="137"/>
      <c r="AY108" s="137"/>
      <c r="AZ108" s="137"/>
      <c r="BA108" s="130"/>
      <c r="BB108" s="130"/>
      <c r="BC108" s="130"/>
      <c r="BD108" s="130"/>
      <c r="BE108" s="130"/>
      <c r="BF108" s="130"/>
      <c r="BG108" s="130"/>
      <c r="BH108" s="130"/>
      <c r="BI108" s="130"/>
      <c r="BJ108" s="130"/>
      <c r="BK108" s="137"/>
      <c r="BL108" s="98"/>
      <c r="BM108" s="160"/>
      <c r="BN108" s="98"/>
      <c r="BO108" s="182"/>
      <c r="BP108" s="182"/>
      <c r="BQ108" s="182"/>
      <c r="BR108" s="200"/>
      <c r="BS108" s="182"/>
      <c r="BT108" s="182"/>
      <c r="BU108" s="182"/>
      <c r="BV108" s="200"/>
      <c r="BW108" s="182"/>
      <c r="BX108" s="182"/>
      <c r="BY108" s="182"/>
      <c r="BZ108" s="200"/>
      <c r="CA108" s="200"/>
      <c r="CB108" s="182"/>
      <c r="CC108" s="100"/>
      <c r="CD108" s="100"/>
      <c r="CE108" s="100"/>
      <c r="CF108" s="103"/>
    </row>
    <row r="109" spans="5:84" s="24" customFormat="1" ht="15" customHeight="1" x14ac:dyDescent="0.25">
      <c r="E109" s="127"/>
      <c r="F109" s="127"/>
      <c r="G109" s="127"/>
      <c r="H109" s="137"/>
      <c r="I109" s="115"/>
      <c r="J109" s="127"/>
      <c r="K109" s="127"/>
      <c r="L109" s="127"/>
      <c r="M109" s="137"/>
      <c r="N109" s="115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37"/>
      <c r="Z109" s="137"/>
      <c r="AA109" s="127"/>
      <c r="AB109" s="127"/>
      <c r="AC109" s="127"/>
      <c r="AD109" s="127"/>
      <c r="AE109" s="127"/>
      <c r="AF109" s="127"/>
      <c r="AG109" s="127"/>
      <c r="AH109" s="127"/>
      <c r="AI109" s="127"/>
      <c r="AJ109" s="127"/>
      <c r="AK109" s="137"/>
      <c r="AL109" s="137"/>
      <c r="AM109" s="127"/>
      <c r="AN109" s="127"/>
      <c r="AO109" s="127"/>
      <c r="AP109" s="127"/>
      <c r="AQ109" s="127"/>
      <c r="AR109" s="127"/>
      <c r="AS109" s="127"/>
      <c r="AT109" s="127"/>
      <c r="AU109" s="127"/>
      <c r="AV109" s="127"/>
      <c r="AW109" s="137"/>
      <c r="AX109" s="137"/>
      <c r="AY109" s="137"/>
      <c r="AZ109" s="137"/>
      <c r="BA109" s="130"/>
      <c r="BB109" s="130"/>
      <c r="BC109" s="130"/>
      <c r="BD109" s="130"/>
      <c r="BE109" s="130"/>
      <c r="BF109" s="130"/>
      <c r="BG109" s="130"/>
      <c r="BH109" s="130"/>
      <c r="BI109" s="130"/>
      <c r="BJ109" s="130"/>
      <c r="BK109" s="137"/>
      <c r="BL109" s="98"/>
      <c r="BM109" s="160"/>
      <c r="BN109" s="98"/>
      <c r="BO109" s="182"/>
      <c r="BP109" s="182"/>
      <c r="BQ109" s="182"/>
      <c r="BR109" s="200"/>
      <c r="BS109" s="182"/>
      <c r="BT109" s="182"/>
      <c r="BU109" s="182"/>
      <c r="BV109" s="200"/>
      <c r="BW109" s="182"/>
      <c r="BX109" s="182"/>
      <c r="BY109" s="182"/>
      <c r="BZ109" s="200"/>
      <c r="CA109" s="200"/>
      <c r="CB109" s="182"/>
      <c r="CC109" s="100"/>
      <c r="CD109" s="100"/>
      <c r="CE109" s="100"/>
      <c r="CF109" s="103"/>
    </row>
    <row r="110" spans="5:84" s="24" customFormat="1" ht="15" customHeight="1" x14ac:dyDescent="0.25">
      <c r="E110" s="127"/>
      <c r="F110" s="127"/>
      <c r="G110" s="127"/>
      <c r="H110" s="137"/>
      <c r="I110" s="115"/>
      <c r="J110" s="127"/>
      <c r="K110" s="127"/>
      <c r="L110" s="127"/>
      <c r="M110" s="137"/>
      <c r="N110" s="115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37"/>
      <c r="Z110" s="137"/>
      <c r="AA110" s="127"/>
      <c r="AB110" s="127"/>
      <c r="AC110" s="127"/>
      <c r="AD110" s="127"/>
      <c r="AE110" s="127"/>
      <c r="AF110" s="127"/>
      <c r="AG110" s="127"/>
      <c r="AH110" s="127"/>
      <c r="AI110" s="127"/>
      <c r="AJ110" s="127"/>
      <c r="AK110" s="137"/>
      <c r="AL110" s="137"/>
      <c r="AM110" s="127"/>
      <c r="AN110" s="127"/>
      <c r="AO110" s="127"/>
      <c r="AP110" s="127"/>
      <c r="AQ110" s="127"/>
      <c r="AR110" s="127"/>
      <c r="AS110" s="127"/>
      <c r="AT110" s="127"/>
      <c r="AU110" s="127"/>
      <c r="AV110" s="127"/>
      <c r="AW110" s="137"/>
      <c r="AX110" s="137"/>
      <c r="AY110" s="137"/>
      <c r="AZ110" s="137"/>
      <c r="BA110" s="130"/>
      <c r="BB110" s="130"/>
      <c r="BC110" s="130"/>
      <c r="BD110" s="130"/>
      <c r="BE110" s="130"/>
      <c r="BF110" s="130"/>
      <c r="BG110" s="130"/>
      <c r="BH110" s="130"/>
      <c r="BI110" s="130"/>
      <c r="BJ110" s="130"/>
      <c r="BK110" s="137"/>
      <c r="BL110" s="98"/>
      <c r="BM110" s="160"/>
      <c r="BN110" s="98"/>
      <c r="BO110" s="182"/>
      <c r="BP110" s="182"/>
      <c r="BQ110" s="182"/>
      <c r="BR110" s="200"/>
      <c r="BS110" s="182"/>
      <c r="BT110" s="182"/>
      <c r="BU110" s="182"/>
      <c r="BV110" s="200"/>
      <c r="BW110" s="182"/>
      <c r="BX110" s="182"/>
      <c r="BY110" s="182"/>
      <c r="BZ110" s="200"/>
      <c r="CA110" s="200"/>
      <c r="CB110" s="182"/>
      <c r="CC110" s="100"/>
      <c r="CD110" s="100"/>
      <c r="CE110" s="100"/>
      <c r="CF110" s="103"/>
    </row>
    <row r="111" spans="5:84" s="24" customFormat="1" ht="15" customHeight="1" x14ac:dyDescent="0.25">
      <c r="E111" s="127"/>
      <c r="F111" s="127"/>
      <c r="G111" s="127"/>
      <c r="H111" s="137"/>
      <c r="I111" s="115"/>
      <c r="J111" s="127"/>
      <c r="K111" s="127"/>
      <c r="L111" s="127"/>
      <c r="M111" s="137"/>
      <c r="N111" s="115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37"/>
      <c r="Z111" s="137"/>
      <c r="AA111" s="127"/>
      <c r="AB111" s="127"/>
      <c r="AC111" s="127"/>
      <c r="AD111" s="127"/>
      <c r="AE111" s="127"/>
      <c r="AF111" s="127"/>
      <c r="AG111" s="127"/>
      <c r="AH111" s="127"/>
      <c r="AI111" s="127"/>
      <c r="AJ111" s="127"/>
      <c r="AK111" s="137"/>
      <c r="AL111" s="13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37"/>
      <c r="AX111" s="137"/>
      <c r="AY111" s="137"/>
      <c r="AZ111" s="137"/>
      <c r="BA111" s="130"/>
      <c r="BB111" s="130"/>
      <c r="BC111" s="130"/>
      <c r="BD111" s="130"/>
      <c r="BE111" s="130"/>
      <c r="BF111" s="130"/>
      <c r="BG111" s="130"/>
      <c r="BH111" s="130"/>
      <c r="BI111" s="130"/>
      <c r="BJ111" s="130"/>
      <c r="BK111" s="137"/>
      <c r="BL111" s="98"/>
      <c r="BM111" s="160"/>
      <c r="BN111" s="98"/>
      <c r="BO111" s="182"/>
      <c r="BP111" s="182"/>
      <c r="BQ111" s="182"/>
      <c r="BR111" s="200"/>
      <c r="BS111" s="182"/>
      <c r="BT111" s="182"/>
      <c r="BU111" s="182"/>
      <c r="BV111" s="200"/>
      <c r="BW111" s="182"/>
      <c r="BX111" s="182"/>
      <c r="BY111" s="182"/>
      <c r="BZ111" s="200"/>
      <c r="CA111" s="200"/>
      <c r="CB111" s="182"/>
      <c r="CC111" s="100"/>
      <c r="CD111" s="100"/>
      <c r="CE111" s="100"/>
      <c r="CF111" s="103"/>
    </row>
    <row r="112" spans="5:84" s="24" customFormat="1" ht="15" customHeight="1" x14ac:dyDescent="0.25">
      <c r="E112" s="127"/>
      <c r="F112" s="127"/>
      <c r="G112" s="127"/>
      <c r="H112" s="137"/>
      <c r="I112" s="115"/>
      <c r="J112" s="127"/>
      <c r="K112" s="127"/>
      <c r="L112" s="127"/>
      <c r="M112" s="137"/>
      <c r="N112" s="115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37"/>
      <c r="Z112" s="137"/>
      <c r="AA112" s="127"/>
      <c r="AB112" s="127"/>
      <c r="AC112" s="127"/>
      <c r="AD112" s="127"/>
      <c r="AE112" s="127"/>
      <c r="AF112" s="127"/>
      <c r="AG112" s="127"/>
      <c r="AH112" s="127"/>
      <c r="AI112" s="127"/>
      <c r="AJ112" s="127"/>
      <c r="AK112" s="137"/>
      <c r="AL112" s="137"/>
      <c r="AM112" s="127"/>
      <c r="AN112" s="127"/>
      <c r="AO112" s="127"/>
      <c r="AP112" s="127"/>
      <c r="AQ112" s="127"/>
      <c r="AR112" s="127"/>
      <c r="AS112" s="127"/>
      <c r="AT112" s="127"/>
      <c r="AU112" s="127"/>
      <c r="AV112" s="127"/>
      <c r="AW112" s="137"/>
      <c r="AX112" s="137"/>
      <c r="AY112" s="137"/>
      <c r="AZ112" s="137"/>
      <c r="BA112" s="130"/>
      <c r="BB112" s="130"/>
      <c r="BC112" s="130"/>
      <c r="BD112" s="130"/>
      <c r="BE112" s="130"/>
      <c r="BF112" s="130"/>
      <c r="BG112" s="130"/>
      <c r="BH112" s="130"/>
      <c r="BI112" s="130"/>
      <c r="BJ112" s="130"/>
      <c r="BK112" s="137"/>
      <c r="BL112" s="98"/>
      <c r="BM112" s="160"/>
      <c r="BN112" s="98"/>
      <c r="BO112" s="182"/>
      <c r="BP112" s="182"/>
      <c r="BQ112" s="182"/>
      <c r="BR112" s="200"/>
      <c r="BS112" s="182"/>
      <c r="BT112" s="182"/>
      <c r="BU112" s="182"/>
      <c r="BV112" s="200"/>
      <c r="BW112" s="182"/>
      <c r="BX112" s="182"/>
      <c r="BY112" s="182"/>
      <c r="BZ112" s="200"/>
      <c r="CA112" s="200"/>
      <c r="CB112" s="182"/>
      <c r="CC112" s="100"/>
      <c r="CD112" s="100"/>
      <c r="CE112" s="100"/>
      <c r="CF112" s="103"/>
    </row>
    <row r="113" spans="5:84" s="24" customFormat="1" ht="15" customHeight="1" x14ac:dyDescent="0.25">
      <c r="E113" s="127"/>
      <c r="F113" s="127"/>
      <c r="G113" s="127"/>
      <c r="H113" s="137"/>
      <c r="I113" s="115"/>
      <c r="J113" s="127"/>
      <c r="K113" s="127"/>
      <c r="L113" s="127"/>
      <c r="M113" s="137"/>
      <c r="N113" s="115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37"/>
      <c r="Z113" s="137"/>
      <c r="AA113" s="127"/>
      <c r="AB113" s="127"/>
      <c r="AC113" s="127"/>
      <c r="AD113" s="127"/>
      <c r="AE113" s="127"/>
      <c r="AF113" s="127"/>
      <c r="AG113" s="127"/>
      <c r="AH113" s="127"/>
      <c r="AI113" s="127"/>
      <c r="AJ113" s="127"/>
      <c r="AK113" s="137"/>
      <c r="AL113" s="137"/>
      <c r="AM113" s="127"/>
      <c r="AN113" s="127"/>
      <c r="AO113" s="127"/>
      <c r="AP113" s="127"/>
      <c r="AQ113" s="127"/>
      <c r="AR113" s="127"/>
      <c r="AS113" s="127"/>
      <c r="AT113" s="127"/>
      <c r="AU113" s="127"/>
      <c r="AV113" s="127"/>
      <c r="AW113" s="137"/>
      <c r="AX113" s="137"/>
      <c r="AY113" s="137"/>
      <c r="AZ113" s="137"/>
      <c r="BA113" s="130"/>
      <c r="BB113" s="130"/>
      <c r="BC113" s="130"/>
      <c r="BD113" s="130"/>
      <c r="BE113" s="130"/>
      <c r="BF113" s="130"/>
      <c r="BG113" s="130"/>
      <c r="BH113" s="130"/>
      <c r="BI113" s="130"/>
      <c r="BJ113" s="130"/>
      <c r="BK113" s="137"/>
      <c r="BL113" s="98"/>
      <c r="BM113" s="160"/>
      <c r="BN113" s="98"/>
      <c r="BO113" s="182"/>
      <c r="BP113" s="182"/>
      <c r="BQ113" s="182"/>
      <c r="BR113" s="200"/>
      <c r="BS113" s="182"/>
      <c r="BT113" s="182"/>
      <c r="BU113" s="182"/>
      <c r="BV113" s="200"/>
      <c r="BW113" s="182"/>
      <c r="BX113" s="182"/>
      <c r="BY113" s="182"/>
      <c r="BZ113" s="200"/>
      <c r="CA113" s="200"/>
      <c r="CB113" s="182"/>
      <c r="CC113" s="100"/>
      <c r="CD113" s="100"/>
      <c r="CE113" s="100"/>
      <c r="CF113" s="103"/>
    </row>
    <row r="114" spans="5:84" s="24" customFormat="1" ht="15" customHeight="1" x14ac:dyDescent="0.25">
      <c r="E114" s="127"/>
      <c r="F114" s="127"/>
      <c r="G114" s="127"/>
      <c r="H114" s="137"/>
      <c r="I114" s="115"/>
      <c r="J114" s="127"/>
      <c r="K114" s="127"/>
      <c r="L114" s="127"/>
      <c r="M114" s="137"/>
      <c r="N114" s="115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37"/>
      <c r="Z114" s="137"/>
      <c r="AA114" s="127"/>
      <c r="AB114" s="127"/>
      <c r="AC114" s="127"/>
      <c r="AD114" s="127"/>
      <c r="AE114" s="127"/>
      <c r="AF114" s="127"/>
      <c r="AG114" s="127"/>
      <c r="AH114" s="127"/>
      <c r="AI114" s="127"/>
      <c r="AJ114" s="127"/>
      <c r="AK114" s="137"/>
      <c r="AL114" s="137"/>
      <c r="AM114" s="127"/>
      <c r="AN114" s="127"/>
      <c r="AO114" s="127"/>
      <c r="AP114" s="127"/>
      <c r="AQ114" s="127"/>
      <c r="AR114" s="127"/>
      <c r="AS114" s="127"/>
      <c r="AT114" s="127"/>
      <c r="AU114" s="127"/>
      <c r="AV114" s="127"/>
      <c r="AW114" s="137"/>
      <c r="AX114" s="137"/>
      <c r="AY114" s="137"/>
      <c r="AZ114" s="137"/>
      <c r="BA114" s="130"/>
      <c r="BB114" s="130"/>
      <c r="BC114" s="130"/>
      <c r="BD114" s="130"/>
      <c r="BE114" s="130"/>
      <c r="BF114" s="130"/>
      <c r="BG114" s="130"/>
      <c r="BH114" s="130"/>
      <c r="BI114" s="130"/>
      <c r="BJ114" s="130"/>
      <c r="BK114" s="137"/>
      <c r="BL114" s="98"/>
      <c r="BM114" s="160"/>
      <c r="BN114" s="98"/>
      <c r="BO114" s="182"/>
      <c r="BP114" s="182"/>
      <c r="BQ114" s="182"/>
      <c r="BR114" s="200"/>
      <c r="BS114" s="182"/>
      <c r="BT114" s="182"/>
      <c r="BU114" s="182"/>
      <c r="BV114" s="200"/>
      <c r="BW114" s="182"/>
      <c r="BX114" s="182"/>
      <c r="BY114" s="182"/>
      <c r="BZ114" s="200"/>
      <c r="CA114" s="200"/>
      <c r="CB114" s="182"/>
      <c r="CC114" s="100"/>
      <c r="CD114" s="100"/>
      <c r="CE114" s="100"/>
      <c r="CF114" s="103"/>
    </row>
    <row r="115" spans="5:84" s="24" customFormat="1" ht="15" customHeight="1" x14ac:dyDescent="0.25">
      <c r="E115" s="127"/>
      <c r="F115" s="127"/>
      <c r="G115" s="127"/>
      <c r="H115" s="137"/>
      <c r="I115" s="115"/>
      <c r="J115" s="127"/>
      <c r="K115" s="127"/>
      <c r="L115" s="127"/>
      <c r="M115" s="137"/>
      <c r="N115" s="115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37"/>
      <c r="Z115" s="137"/>
      <c r="AA115" s="127"/>
      <c r="AB115" s="127"/>
      <c r="AC115" s="127"/>
      <c r="AD115" s="127"/>
      <c r="AE115" s="127"/>
      <c r="AF115" s="127"/>
      <c r="AG115" s="127"/>
      <c r="AH115" s="127"/>
      <c r="AI115" s="127"/>
      <c r="AJ115" s="127"/>
      <c r="AK115" s="137"/>
      <c r="AL115" s="13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37"/>
      <c r="AX115" s="137"/>
      <c r="AY115" s="137"/>
      <c r="AZ115" s="137"/>
      <c r="BA115" s="130"/>
      <c r="BB115" s="130"/>
      <c r="BC115" s="130"/>
      <c r="BD115" s="130"/>
      <c r="BE115" s="130"/>
      <c r="BF115" s="130"/>
      <c r="BG115" s="130"/>
      <c r="BH115" s="130"/>
      <c r="BI115" s="130"/>
      <c r="BJ115" s="130"/>
      <c r="BK115" s="137"/>
      <c r="BL115" s="98"/>
      <c r="BM115" s="160"/>
      <c r="BN115" s="98"/>
      <c r="BO115" s="182"/>
      <c r="BP115" s="182"/>
      <c r="BQ115" s="182"/>
      <c r="BR115" s="200"/>
      <c r="BS115" s="182"/>
      <c r="BT115" s="182"/>
      <c r="BU115" s="182"/>
      <c r="BV115" s="200"/>
      <c r="BW115" s="182"/>
      <c r="BX115" s="182"/>
      <c r="BY115" s="182"/>
      <c r="BZ115" s="200"/>
      <c r="CA115" s="200"/>
      <c r="CB115" s="182"/>
      <c r="CC115" s="100"/>
      <c r="CD115" s="100"/>
      <c r="CE115" s="100"/>
      <c r="CF115" s="103"/>
    </row>
    <row r="116" spans="5:84" s="24" customFormat="1" ht="15" customHeight="1" x14ac:dyDescent="0.25">
      <c r="E116" s="127"/>
      <c r="F116" s="127"/>
      <c r="G116" s="127"/>
      <c r="H116" s="137"/>
      <c r="I116" s="115"/>
      <c r="J116" s="127"/>
      <c r="K116" s="127"/>
      <c r="L116" s="127"/>
      <c r="M116" s="137"/>
      <c r="N116" s="115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37"/>
      <c r="Z116" s="137"/>
      <c r="AA116" s="127"/>
      <c r="AB116" s="127"/>
      <c r="AC116" s="127"/>
      <c r="AD116" s="127"/>
      <c r="AE116" s="127"/>
      <c r="AF116" s="127"/>
      <c r="AG116" s="127"/>
      <c r="AH116" s="127"/>
      <c r="AI116" s="127"/>
      <c r="AJ116" s="127"/>
      <c r="AK116" s="137"/>
      <c r="AL116" s="137"/>
      <c r="AM116" s="127"/>
      <c r="AN116" s="127"/>
      <c r="AO116" s="127"/>
      <c r="AP116" s="127"/>
      <c r="AQ116" s="127"/>
      <c r="AR116" s="127"/>
      <c r="AS116" s="127"/>
      <c r="AT116" s="127"/>
      <c r="AU116" s="127"/>
      <c r="AV116" s="127"/>
      <c r="AW116" s="137"/>
      <c r="AX116" s="137"/>
      <c r="AY116" s="137"/>
      <c r="AZ116" s="137"/>
      <c r="BA116" s="130"/>
      <c r="BB116" s="130"/>
      <c r="BC116" s="130"/>
      <c r="BD116" s="130"/>
      <c r="BE116" s="130"/>
      <c r="BF116" s="130"/>
      <c r="BG116" s="130"/>
      <c r="BH116" s="130"/>
      <c r="BI116" s="130"/>
      <c r="BJ116" s="130"/>
      <c r="BK116" s="137"/>
      <c r="BL116" s="98"/>
      <c r="BM116" s="160"/>
      <c r="BN116" s="98"/>
      <c r="BO116" s="182"/>
      <c r="BP116" s="182"/>
      <c r="BQ116" s="182"/>
      <c r="BR116" s="200"/>
      <c r="BS116" s="182"/>
      <c r="BT116" s="182"/>
      <c r="BU116" s="182"/>
      <c r="BV116" s="200"/>
      <c r="BW116" s="182"/>
      <c r="BX116" s="182"/>
      <c r="BY116" s="182"/>
      <c r="BZ116" s="200"/>
      <c r="CA116" s="200"/>
      <c r="CB116" s="182"/>
      <c r="CC116" s="100"/>
      <c r="CD116" s="100"/>
      <c r="CE116" s="100"/>
      <c r="CF116" s="103"/>
    </row>
    <row r="117" spans="5:84" s="24" customFormat="1" ht="15" customHeight="1" x14ac:dyDescent="0.25">
      <c r="E117" s="127"/>
      <c r="F117" s="127"/>
      <c r="G117" s="127"/>
      <c r="H117" s="137"/>
      <c r="I117" s="115"/>
      <c r="J117" s="127"/>
      <c r="K117" s="127"/>
      <c r="L117" s="127"/>
      <c r="M117" s="137"/>
      <c r="N117" s="115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37"/>
      <c r="Z117" s="137"/>
      <c r="AA117" s="127"/>
      <c r="AB117" s="127"/>
      <c r="AC117" s="127"/>
      <c r="AD117" s="127"/>
      <c r="AE117" s="127"/>
      <c r="AF117" s="127"/>
      <c r="AG117" s="127"/>
      <c r="AH117" s="127"/>
      <c r="AI117" s="127"/>
      <c r="AJ117" s="127"/>
      <c r="AK117" s="137"/>
      <c r="AL117" s="137"/>
      <c r="AM117" s="127"/>
      <c r="AN117" s="127"/>
      <c r="AO117" s="127"/>
      <c r="AP117" s="127"/>
      <c r="AQ117" s="127"/>
      <c r="AR117" s="127"/>
      <c r="AS117" s="127"/>
      <c r="AT117" s="127"/>
      <c r="AU117" s="127"/>
      <c r="AV117" s="127"/>
      <c r="AW117" s="137"/>
      <c r="AX117" s="137"/>
      <c r="AY117" s="137"/>
      <c r="AZ117" s="137"/>
      <c r="BA117" s="130"/>
      <c r="BB117" s="130"/>
      <c r="BC117" s="130"/>
      <c r="BD117" s="130"/>
      <c r="BE117" s="130"/>
      <c r="BF117" s="130"/>
      <c r="BG117" s="130"/>
      <c r="BH117" s="130"/>
      <c r="BI117" s="130"/>
      <c r="BJ117" s="130"/>
      <c r="BK117" s="137"/>
      <c r="BL117" s="98"/>
      <c r="BM117" s="160"/>
      <c r="BN117" s="98"/>
      <c r="BO117" s="182"/>
      <c r="BP117" s="182"/>
      <c r="BQ117" s="182"/>
      <c r="BR117" s="200"/>
      <c r="BS117" s="182"/>
      <c r="BT117" s="182"/>
      <c r="BU117" s="182"/>
      <c r="BV117" s="200"/>
      <c r="BW117" s="182"/>
      <c r="BX117" s="182"/>
      <c r="BY117" s="182"/>
      <c r="BZ117" s="200"/>
      <c r="CA117" s="200"/>
      <c r="CB117" s="182"/>
      <c r="CC117" s="100"/>
      <c r="CD117" s="100"/>
      <c r="CE117" s="100"/>
      <c r="CF117" s="103"/>
    </row>
    <row r="118" spans="5:84" s="24" customFormat="1" ht="15" customHeight="1" x14ac:dyDescent="0.25">
      <c r="E118" s="127"/>
      <c r="F118" s="127"/>
      <c r="G118" s="127"/>
      <c r="H118" s="137"/>
      <c r="I118" s="115"/>
      <c r="J118" s="127"/>
      <c r="K118" s="127"/>
      <c r="L118" s="127"/>
      <c r="M118" s="137"/>
      <c r="N118" s="115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37"/>
      <c r="Z118" s="137"/>
      <c r="AA118" s="127"/>
      <c r="AB118" s="127"/>
      <c r="AC118" s="127"/>
      <c r="AD118" s="127"/>
      <c r="AE118" s="127"/>
      <c r="AF118" s="127"/>
      <c r="AG118" s="127"/>
      <c r="AH118" s="127"/>
      <c r="AI118" s="127"/>
      <c r="AJ118" s="127"/>
      <c r="AK118" s="137"/>
      <c r="AL118" s="137"/>
      <c r="AM118" s="127"/>
      <c r="AN118" s="127"/>
      <c r="AO118" s="127"/>
      <c r="AP118" s="127"/>
      <c r="AQ118" s="127"/>
      <c r="AR118" s="127"/>
      <c r="AS118" s="127"/>
      <c r="AT118" s="127"/>
      <c r="AU118" s="127"/>
      <c r="AV118" s="127"/>
      <c r="AW118" s="137"/>
      <c r="AX118" s="137"/>
      <c r="AY118" s="137"/>
      <c r="AZ118" s="137"/>
      <c r="BA118" s="130"/>
      <c r="BB118" s="130"/>
      <c r="BC118" s="130"/>
      <c r="BD118" s="130"/>
      <c r="BE118" s="130"/>
      <c r="BF118" s="130"/>
      <c r="BG118" s="130"/>
      <c r="BH118" s="130"/>
      <c r="BI118" s="130"/>
      <c r="BJ118" s="130"/>
      <c r="BK118" s="137"/>
      <c r="BL118" s="98"/>
      <c r="BM118" s="160"/>
      <c r="BN118" s="98"/>
      <c r="BO118" s="182"/>
      <c r="BP118" s="182"/>
      <c r="BQ118" s="182"/>
      <c r="BR118" s="200"/>
      <c r="BS118" s="182"/>
      <c r="BT118" s="182"/>
      <c r="BU118" s="182"/>
      <c r="BV118" s="200"/>
      <c r="BW118" s="182"/>
      <c r="BX118" s="182"/>
      <c r="BY118" s="182"/>
      <c r="BZ118" s="200"/>
      <c r="CA118" s="200"/>
      <c r="CB118" s="182"/>
      <c r="CC118" s="100"/>
      <c r="CD118" s="100"/>
      <c r="CE118" s="100"/>
      <c r="CF118" s="103"/>
    </row>
    <row r="119" spans="5:84" s="24" customFormat="1" ht="15" customHeight="1" x14ac:dyDescent="0.25">
      <c r="E119" s="127"/>
      <c r="F119" s="127"/>
      <c r="G119" s="127"/>
      <c r="H119" s="137"/>
      <c r="I119" s="115"/>
      <c r="J119" s="127"/>
      <c r="K119" s="127"/>
      <c r="L119" s="127"/>
      <c r="M119" s="137"/>
      <c r="N119" s="115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37"/>
      <c r="Z119" s="137"/>
      <c r="AA119" s="127"/>
      <c r="AB119" s="127"/>
      <c r="AC119" s="127"/>
      <c r="AD119" s="127"/>
      <c r="AE119" s="127"/>
      <c r="AF119" s="127"/>
      <c r="AG119" s="127"/>
      <c r="AH119" s="127"/>
      <c r="AI119" s="127"/>
      <c r="AJ119" s="127"/>
      <c r="AK119" s="137"/>
      <c r="AL119" s="137"/>
      <c r="AM119" s="127"/>
      <c r="AN119" s="127"/>
      <c r="AO119" s="127"/>
      <c r="AP119" s="127"/>
      <c r="AQ119" s="127"/>
      <c r="AR119" s="127"/>
      <c r="AS119" s="127"/>
      <c r="AT119" s="127"/>
      <c r="AU119" s="127"/>
      <c r="AV119" s="127"/>
      <c r="AW119" s="137"/>
      <c r="AX119" s="137"/>
      <c r="AY119" s="137"/>
      <c r="AZ119" s="137"/>
      <c r="BA119" s="130"/>
      <c r="BB119" s="130"/>
      <c r="BC119" s="130"/>
      <c r="BD119" s="130"/>
      <c r="BE119" s="130"/>
      <c r="BF119" s="130"/>
      <c r="BG119" s="130"/>
      <c r="BH119" s="130"/>
      <c r="BI119" s="130"/>
      <c r="BJ119" s="130"/>
      <c r="BK119" s="137"/>
      <c r="BL119" s="98"/>
      <c r="BM119" s="160"/>
      <c r="BN119" s="98"/>
      <c r="BO119" s="182"/>
      <c r="BP119" s="182"/>
      <c r="BQ119" s="182"/>
      <c r="BR119" s="200"/>
      <c r="BS119" s="182"/>
      <c r="BT119" s="182"/>
      <c r="BU119" s="182"/>
      <c r="BV119" s="200"/>
      <c r="BW119" s="182"/>
      <c r="BX119" s="182"/>
      <c r="BY119" s="182"/>
      <c r="BZ119" s="200"/>
      <c r="CA119" s="200"/>
      <c r="CB119" s="182"/>
      <c r="CC119" s="100"/>
      <c r="CD119" s="100"/>
      <c r="CE119" s="100"/>
      <c r="CF119" s="103"/>
    </row>
    <row r="120" spans="5:84" s="24" customFormat="1" ht="15" customHeight="1" x14ac:dyDescent="0.25">
      <c r="E120" s="127"/>
      <c r="F120" s="127"/>
      <c r="G120" s="127"/>
      <c r="H120" s="137"/>
      <c r="I120" s="115"/>
      <c r="J120" s="127"/>
      <c r="K120" s="127"/>
      <c r="L120" s="127"/>
      <c r="M120" s="137"/>
      <c r="N120" s="115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37"/>
      <c r="Z120" s="137"/>
      <c r="AA120" s="127"/>
      <c r="AB120" s="127"/>
      <c r="AC120" s="127"/>
      <c r="AD120" s="127"/>
      <c r="AE120" s="127"/>
      <c r="AF120" s="127"/>
      <c r="AG120" s="127"/>
      <c r="AH120" s="127"/>
      <c r="AI120" s="127"/>
      <c r="AJ120" s="127"/>
      <c r="AK120" s="137"/>
      <c r="AL120" s="137"/>
      <c r="AM120" s="127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37"/>
      <c r="AX120" s="137"/>
      <c r="AY120" s="137"/>
      <c r="AZ120" s="137"/>
      <c r="BA120" s="130"/>
      <c r="BB120" s="130"/>
      <c r="BC120" s="130"/>
      <c r="BD120" s="130"/>
      <c r="BE120" s="130"/>
      <c r="BF120" s="130"/>
      <c r="BG120" s="130"/>
      <c r="BH120" s="130"/>
      <c r="BI120" s="130"/>
      <c r="BJ120" s="130"/>
      <c r="BK120" s="137"/>
      <c r="BL120" s="98"/>
      <c r="BM120" s="160"/>
      <c r="BN120" s="98"/>
      <c r="BO120" s="182"/>
      <c r="BP120" s="182"/>
      <c r="BQ120" s="182"/>
      <c r="BR120" s="200"/>
      <c r="BS120" s="182"/>
      <c r="BT120" s="182"/>
      <c r="BU120" s="182"/>
      <c r="BV120" s="200"/>
      <c r="BW120" s="182"/>
      <c r="BX120" s="182"/>
      <c r="BY120" s="182"/>
      <c r="BZ120" s="200"/>
      <c r="CA120" s="200"/>
      <c r="CB120" s="182"/>
      <c r="CC120" s="100"/>
      <c r="CD120" s="100"/>
      <c r="CE120" s="100"/>
      <c r="CF120" s="103"/>
    </row>
    <row r="121" spans="5:84" s="24" customFormat="1" ht="15" customHeight="1" x14ac:dyDescent="0.25">
      <c r="E121" s="127"/>
      <c r="F121" s="127"/>
      <c r="G121" s="127"/>
      <c r="H121" s="137"/>
      <c r="I121" s="115"/>
      <c r="J121" s="127"/>
      <c r="K121" s="127"/>
      <c r="L121" s="127"/>
      <c r="M121" s="137"/>
      <c r="N121" s="115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37"/>
      <c r="Z121" s="137"/>
      <c r="AA121" s="127"/>
      <c r="AB121" s="127"/>
      <c r="AC121" s="127"/>
      <c r="AD121" s="127"/>
      <c r="AE121" s="127"/>
      <c r="AF121" s="127"/>
      <c r="AG121" s="127"/>
      <c r="AH121" s="127"/>
      <c r="AI121" s="127"/>
      <c r="AJ121" s="127"/>
      <c r="AK121" s="137"/>
      <c r="AL121" s="137"/>
      <c r="AM121" s="127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37"/>
      <c r="AX121" s="137"/>
      <c r="AY121" s="137"/>
      <c r="AZ121" s="137"/>
      <c r="BA121" s="130"/>
      <c r="BB121" s="130"/>
      <c r="BC121" s="130"/>
      <c r="BD121" s="130"/>
      <c r="BE121" s="130"/>
      <c r="BF121" s="130"/>
      <c r="BG121" s="130"/>
      <c r="BH121" s="130"/>
      <c r="BI121" s="130"/>
      <c r="BJ121" s="130"/>
      <c r="BK121" s="137"/>
      <c r="BL121" s="98"/>
      <c r="BM121" s="160"/>
      <c r="BN121" s="98"/>
      <c r="BO121" s="182"/>
      <c r="BP121" s="182"/>
      <c r="BQ121" s="182"/>
      <c r="BR121" s="200"/>
      <c r="BS121" s="182"/>
      <c r="BT121" s="182"/>
      <c r="BU121" s="182"/>
      <c r="BV121" s="200"/>
      <c r="BW121" s="182"/>
      <c r="BX121" s="182"/>
      <c r="BY121" s="182"/>
      <c r="BZ121" s="200"/>
      <c r="CA121" s="200"/>
      <c r="CB121" s="182"/>
      <c r="CC121" s="100"/>
      <c r="CD121" s="100"/>
      <c r="CE121" s="100"/>
      <c r="CF121" s="103"/>
    </row>
    <row r="122" spans="5:84" s="24" customFormat="1" ht="15" customHeight="1" x14ac:dyDescent="0.25">
      <c r="E122" s="127"/>
      <c r="F122" s="127"/>
      <c r="G122" s="127"/>
      <c r="H122" s="137"/>
      <c r="I122" s="115"/>
      <c r="J122" s="127"/>
      <c r="K122" s="127"/>
      <c r="L122" s="127"/>
      <c r="M122" s="137"/>
      <c r="N122" s="115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37"/>
      <c r="Z122" s="137"/>
      <c r="AA122" s="127"/>
      <c r="AB122" s="127"/>
      <c r="AC122" s="127"/>
      <c r="AD122" s="127"/>
      <c r="AE122" s="127"/>
      <c r="AF122" s="127"/>
      <c r="AG122" s="127"/>
      <c r="AH122" s="127"/>
      <c r="AI122" s="127"/>
      <c r="AJ122" s="127"/>
      <c r="AK122" s="137"/>
      <c r="AL122" s="137"/>
      <c r="AM122" s="127"/>
      <c r="AN122" s="127"/>
      <c r="AO122" s="127"/>
      <c r="AP122" s="127"/>
      <c r="AQ122" s="127"/>
      <c r="AR122" s="127"/>
      <c r="AS122" s="127"/>
      <c r="AT122" s="127"/>
      <c r="AU122" s="127"/>
      <c r="AV122" s="127"/>
      <c r="AW122" s="137"/>
      <c r="AX122" s="137"/>
      <c r="AY122" s="137"/>
      <c r="AZ122" s="137"/>
      <c r="BA122" s="130"/>
      <c r="BB122" s="130"/>
      <c r="BC122" s="130"/>
      <c r="BD122" s="130"/>
      <c r="BE122" s="130"/>
      <c r="BF122" s="130"/>
      <c r="BG122" s="130"/>
      <c r="BH122" s="130"/>
      <c r="BI122" s="130"/>
      <c r="BJ122" s="130"/>
      <c r="BK122" s="137"/>
      <c r="BL122" s="98"/>
      <c r="BM122" s="160"/>
      <c r="BN122" s="98"/>
      <c r="BO122" s="182"/>
      <c r="BP122" s="182"/>
      <c r="BQ122" s="182"/>
      <c r="BR122" s="200"/>
      <c r="BS122" s="182"/>
      <c r="BT122" s="182"/>
      <c r="BU122" s="182"/>
      <c r="BV122" s="200"/>
      <c r="BW122" s="182"/>
      <c r="BX122" s="182"/>
      <c r="BY122" s="182"/>
      <c r="BZ122" s="200"/>
      <c r="CA122" s="200"/>
      <c r="CB122" s="182"/>
      <c r="CC122" s="100"/>
      <c r="CD122" s="100"/>
      <c r="CE122" s="100"/>
      <c r="CF122" s="103"/>
    </row>
    <row r="123" spans="5:84" s="24" customFormat="1" ht="15" customHeight="1" x14ac:dyDescent="0.25">
      <c r="E123" s="127"/>
      <c r="F123" s="127"/>
      <c r="G123" s="127"/>
      <c r="H123" s="137"/>
      <c r="I123" s="115"/>
      <c r="J123" s="127"/>
      <c r="K123" s="127"/>
      <c r="L123" s="127"/>
      <c r="M123" s="137"/>
      <c r="N123" s="115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37"/>
      <c r="Z123" s="137"/>
      <c r="AA123" s="127"/>
      <c r="AB123" s="127"/>
      <c r="AC123" s="127"/>
      <c r="AD123" s="127"/>
      <c r="AE123" s="127"/>
      <c r="AF123" s="127"/>
      <c r="AG123" s="127"/>
      <c r="AH123" s="127"/>
      <c r="AI123" s="127"/>
      <c r="AJ123" s="127"/>
      <c r="AK123" s="137"/>
      <c r="AL123" s="137"/>
      <c r="AM123" s="127"/>
      <c r="AN123" s="127"/>
      <c r="AO123" s="127"/>
      <c r="AP123" s="127"/>
      <c r="AQ123" s="127"/>
      <c r="AR123" s="127"/>
      <c r="AS123" s="127"/>
      <c r="AT123" s="127"/>
      <c r="AU123" s="127"/>
      <c r="AV123" s="127"/>
      <c r="AW123" s="137"/>
      <c r="AX123" s="137"/>
      <c r="AY123" s="137"/>
      <c r="AZ123" s="137"/>
      <c r="BA123" s="130"/>
      <c r="BB123" s="130"/>
      <c r="BC123" s="130"/>
      <c r="BD123" s="130"/>
      <c r="BE123" s="130"/>
      <c r="BF123" s="130"/>
      <c r="BG123" s="130"/>
      <c r="BH123" s="130"/>
      <c r="BI123" s="130"/>
      <c r="BJ123" s="130"/>
      <c r="BK123" s="137"/>
      <c r="BL123" s="98"/>
      <c r="BM123" s="160"/>
      <c r="BN123" s="98"/>
      <c r="BO123" s="182"/>
      <c r="BP123" s="182"/>
      <c r="BQ123" s="182"/>
      <c r="BR123" s="200"/>
      <c r="BS123" s="182"/>
      <c r="BT123" s="182"/>
      <c r="BU123" s="182"/>
      <c r="BV123" s="200"/>
      <c r="BW123" s="182"/>
      <c r="BX123" s="182"/>
      <c r="BY123" s="182"/>
      <c r="BZ123" s="200"/>
      <c r="CA123" s="200"/>
      <c r="CB123" s="182"/>
      <c r="CC123" s="100"/>
      <c r="CD123" s="100"/>
      <c r="CE123" s="100"/>
      <c r="CF123" s="103"/>
    </row>
    <row r="124" spans="5:84" s="24" customFormat="1" ht="15" customHeight="1" x14ac:dyDescent="0.25">
      <c r="E124" s="127"/>
      <c r="F124" s="127"/>
      <c r="G124" s="127"/>
      <c r="H124" s="137"/>
      <c r="I124" s="115"/>
      <c r="J124" s="127"/>
      <c r="K124" s="127"/>
      <c r="L124" s="127"/>
      <c r="M124" s="137"/>
      <c r="N124" s="115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37"/>
      <c r="Z124" s="137"/>
      <c r="AA124" s="127"/>
      <c r="AB124" s="127"/>
      <c r="AC124" s="127"/>
      <c r="AD124" s="127"/>
      <c r="AE124" s="127"/>
      <c r="AF124" s="127"/>
      <c r="AG124" s="127"/>
      <c r="AH124" s="127"/>
      <c r="AI124" s="127"/>
      <c r="AJ124" s="127"/>
      <c r="AK124" s="137"/>
      <c r="AL124" s="137"/>
      <c r="AM124" s="127"/>
      <c r="AN124" s="127"/>
      <c r="AO124" s="127"/>
      <c r="AP124" s="127"/>
      <c r="AQ124" s="127"/>
      <c r="AR124" s="127"/>
      <c r="AS124" s="127"/>
      <c r="AT124" s="127"/>
      <c r="AU124" s="127"/>
      <c r="AV124" s="127"/>
      <c r="AW124" s="137"/>
      <c r="AX124" s="137"/>
      <c r="AY124" s="137"/>
      <c r="AZ124" s="137"/>
      <c r="BA124" s="130"/>
      <c r="BB124" s="130"/>
      <c r="BC124" s="130"/>
      <c r="BD124" s="130"/>
      <c r="BE124" s="130"/>
      <c r="BF124" s="130"/>
      <c r="BG124" s="130"/>
      <c r="BH124" s="130"/>
      <c r="BI124" s="130"/>
      <c r="BJ124" s="130"/>
      <c r="BK124" s="137"/>
      <c r="BL124" s="98"/>
      <c r="BM124" s="160"/>
      <c r="BN124" s="98"/>
      <c r="BO124" s="182"/>
      <c r="BP124" s="182"/>
      <c r="BQ124" s="182"/>
      <c r="BR124" s="200"/>
      <c r="BS124" s="182"/>
      <c r="BT124" s="182"/>
      <c r="BU124" s="182"/>
      <c r="BV124" s="200"/>
      <c r="BW124" s="182"/>
      <c r="BX124" s="182"/>
      <c r="BY124" s="182"/>
      <c r="BZ124" s="200"/>
      <c r="CA124" s="200"/>
      <c r="CB124" s="182"/>
      <c r="CC124" s="100"/>
      <c r="CD124" s="100"/>
      <c r="CE124" s="100"/>
      <c r="CF124" s="103"/>
    </row>
    <row r="125" spans="5:84" s="24" customFormat="1" ht="15" customHeight="1" x14ac:dyDescent="0.25">
      <c r="E125" s="127"/>
      <c r="F125" s="127"/>
      <c r="G125" s="127"/>
      <c r="H125" s="137"/>
      <c r="I125" s="115"/>
      <c r="J125" s="127"/>
      <c r="K125" s="127"/>
      <c r="L125" s="127"/>
      <c r="M125" s="137"/>
      <c r="N125" s="115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37"/>
      <c r="Z125" s="137"/>
      <c r="AA125" s="127"/>
      <c r="AB125" s="127"/>
      <c r="AC125" s="127"/>
      <c r="AD125" s="127"/>
      <c r="AE125" s="127"/>
      <c r="AF125" s="127"/>
      <c r="AG125" s="127"/>
      <c r="AH125" s="127"/>
      <c r="AI125" s="127"/>
      <c r="AJ125" s="127"/>
      <c r="AK125" s="137"/>
      <c r="AL125" s="137"/>
      <c r="AM125" s="127"/>
      <c r="AN125" s="127"/>
      <c r="AO125" s="127"/>
      <c r="AP125" s="127"/>
      <c r="AQ125" s="127"/>
      <c r="AR125" s="127"/>
      <c r="AS125" s="127"/>
      <c r="AT125" s="127"/>
      <c r="AU125" s="127"/>
      <c r="AV125" s="127"/>
      <c r="AW125" s="137"/>
      <c r="AX125" s="137"/>
      <c r="AY125" s="137"/>
      <c r="AZ125" s="137"/>
      <c r="BA125" s="130"/>
      <c r="BB125" s="130"/>
      <c r="BC125" s="130"/>
      <c r="BD125" s="130"/>
      <c r="BE125" s="130"/>
      <c r="BF125" s="130"/>
      <c r="BG125" s="130"/>
      <c r="BH125" s="130"/>
      <c r="BI125" s="130"/>
      <c r="BJ125" s="130"/>
      <c r="BK125" s="137"/>
      <c r="BL125" s="98"/>
      <c r="BM125" s="160"/>
      <c r="BN125" s="98"/>
      <c r="BO125" s="182"/>
      <c r="BP125" s="182"/>
      <c r="BQ125" s="182"/>
      <c r="BR125" s="200"/>
      <c r="BS125" s="182"/>
      <c r="BT125" s="182"/>
      <c r="BU125" s="182"/>
      <c r="BV125" s="200"/>
      <c r="BW125" s="182"/>
      <c r="BX125" s="182"/>
      <c r="BY125" s="182"/>
      <c r="BZ125" s="200"/>
      <c r="CA125" s="200"/>
      <c r="CB125" s="182"/>
      <c r="CC125" s="100"/>
      <c r="CD125" s="100"/>
      <c r="CE125" s="100"/>
      <c r="CF125" s="103"/>
    </row>
    <row r="126" spans="5:84" s="24" customFormat="1" ht="15" customHeight="1" x14ac:dyDescent="0.25">
      <c r="E126" s="127"/>
      <c r="F126" s="127"/>
      <c r="G126" s="127"/>
      <c r="H126" s="137"/>
      <c r="I126" s="115"/>
      <c r="J126" s="127"/>
      <c r="K126" s="127"/>
      <c r="L126" s="127"/>
      <c r="M126" s="137"/>
      <c r="N126" s="115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37"/>
      <c r="Z126" s="137"/>
      <c r="AA126" s="127"/>
      <c r="AB126" s="127"/>
      <c r="AC126" s="127"/>
      <c r="AD126" s="127"/>
      <c r="AE126" s="127"/>
      <c r="AF126" s="127"/>
      <c r="AG126" s="127"/>
      <c r="AH126" s="127"/>
      <c r="AI126" s="127"/>
      <c r="AJ126" s="127"/>
      <c r="AK126" s="137"/>
      <c r="AL126" s="137"/>
      <c r="AM126" s="127"/>
      <c r="AN126" s="127"/>
      <c r="AO126" s="127"/>
      <c r="AP126" s="127"/>
      <c r="AQ126" s="127"/>
      <c r="AR126" s="127"/>
      <c r="AS126" s="127"/>
      <c r="AT126" s="127"/>
      <c r="AU126" s="127"/>
      <c r="AV126" s="127"/>
      <c r="AW126" s="137"/>
      <c r="AX126" s="137"/>
      <c r="AY126" s="137"/>
      <c r="AZ126" s="137"/>
      <c r="BA126" s="130"/>
      <c r="BB126" s="130"/>
      <c r="BC126" s="130"/>
      <c r="BD126" s="130"/>
      <c r="BE126" s="130"/>
      <c r="BF126" s="130"/>
      <c r="BG126" s="130"/>
      <c r="BH126" s="130"/>
      <c r="BI126" s="130"/>
      <c r="BJ126" s="130"/>
      <c r="BK126" s="137"/>
      <c r="BL126" s="98"/>
      <c r="BM126" s="160"/>
      <c r="BN126" s="98"/>
      <c r="BO126" s="182"/>
      <c r="BP126" s="182"/>
      <c r="BQ126" s="182"/>
      <c r="BR126" s="200"/>
      <c r="BS126" s="182"/>
      <c r="BT126" s="182"/>
      <c r="BU126" s="182"/>
      <c r="BV126" s="200"/>
      <c r="BW126" s="182"/>
      <c r="BX126" s="182"/>
      <c r="BY126" s="182"/>
      <c r="BZ126" s="200"/>
      <c r="CA126" s="200"/>
      <c r="CB126" s="182"/>
      <c r="CC126" s="100"/>
      <c r="CD126" s="100"/>
      <c r="CE126" s="100"/>
      <c r="CF126" s="103"/>
    </row>
    <row r="127" spans="5:84" s="24" customFormat="1" ht="15" customHeight="1" x14ac:dyDescent="0.25">
      <c r="E127" s="127"/>
      <c r="F127" s="127"/>
      <c r="G127" s="127"/>
      <c r="H127" s="137"/>
      <c r="I127" s="115"/>
      <c r="J127" s="127"/>
      <c r="K127" s="127"/>
      <c r="L127" s="127"/>
      <c r="M127" s="137"/>
      <c r="N127" s="115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37"/>
      <c r="Z127" s="137"/>
      <c r="AA127" s="127"/>
      <c r="AB127" s="127"/>
      <c r="AC127" s="127"/>
      <c r="AD127" s="127"/>
      <c r="AE127" s="127"/>
      <c r="AF127" s="127"/>
      <c r="AG127" s="127"/>
      <c r="AH127" s="127"/>
      <c r="AI127" s="127"/>
      <c r="AJ127" s="127"/>
      <c r="AK127" s="137"/>
      <c r="AL127" s="137"/>
      <c r="AM127" s="127"/>
      <c r="AN127" s="127"/>
      <c r="AO127" s="127"/>
      <c r="AP127" s="127"/>
      <c r="AQ127" s="127"/>
      <c r="AR127" s="127"/>
      <c r="AS127" s="127"/>
      <c r="AT127" s="127"/>
      <c r="AU127" s="127"/>
      <c r="AV127" s="127"/>
      <c r="AW127" s="137"/>
      <c r="AX127" s="137"/>
      <c r="AY127" s="137"/>
      <c r="AZ127" s="137"/>
      <c r="BA127" s="130"/>
      <c r="BB127" s="130"/>
      <c r="BC127" s="130"/>
      <c r="BD127" s="130"/>
      <c r="BE127" s="130"/>
      <c r="BF127" s="130"/>
      <c r="BG127" s="130"/>
      <c r="BH127" s="130"/>
      <c r="BI127" s="130"/>
      <c r="BJ127" s="130"/>
      <c r="BK127" s="137"/>
      <c r="BL127" s="98"/>
      <c r="BM127" s="160"/>
      <c r="BN127" s="98"/>
      <c r="BO127" s="182"/>
      <c r="BP127" s="182"/>
      <c r="BQ127" s="182"/>
      <c r="BR127" s="200"/>
      <c r="BS127" s="182"/>
      <c r="BT127" s="182"/>
      <c r="BU127" s="182"/>
      <c r="BV127" s="200"/>
      <c r="BW127" s="182"/>
      <c r="BX127" s="182"/>
      <c r="BY127" s="182"/>
      <c r="BZ127" s="200"/>
      <c r="CA127" s="200"/>
      <c r="CB127" s="182"/>
      <c r="CC127" s="100"/>
      <c r="CD127" s="100"/>
      <c r="CE127" s="100"/>
      <c r="CF127" s="103"/>
    </row>
    <row r="128" spans="5:84" s="24" customFormat="1" ht="15" customHeight="1" x14ac:dyDescent="0.25">
      <c r="E128" s="127"/>
      <c r="F128" s="127"/>
      <c r="G128" s="127"/>
      <c r="H128" s="137"/>
      <c r="I128" s="115"/>
      <c r="J128" s="127"/>
      <c r="K128" s="127"/>
      <c r="L128" s="127"/>
      <c r="M128" s="137"/>
      <c r="N128" s="115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37"/>
      <c r="Z128" s="137"/>
      <c r="AA128" s="127"/>
      <c r="AB128" s="127"/>
      <c r="AC128" s="127"/>
      <c r="AD128" s="127"/>
      <c r="AE128" s="127"/>
      <c r="AF128" s="127"/>
      <c r="AG128" s="127"/>
      <c r="AH128" s="127"/>
      <c r="AI128" s="127"/>
      <c r="AJ128" s="127"/>
      <c r="AK128" s="137"/>
      <c r="AL128" s="137"/>
      <c r="AM128" s="127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37"/>
      <c r="AX128" s="137"/>
      <c r="AY128" s="137"/>
      <c r="AZ128" s="137"/>
      <c r="BA128" s="130"/>
      <c r="BB128" s="130"/>
      <c r="BC128" s="130"/>
      <c r="BD128" s="130"/>
      <c r="BE128" s="130"/>
      <c r="BF128" s="130"/>
      <c r="BG128" s="130"/>
      <c r="BH128" s="130"/>
      <c r="BI128" s="130"/>
      <c r="BJ128" s="130"/>
      <c r="BK128" s="137"/>
      <c r="BL128" s="98"/>
      <c r="BM128" s="160"/>
      <c r="BN128" s="98"/>
      <c r="BO128" s="182"/>
      <c r="BP128" s="182"/>
      <c r="BQ128" s="182"/>
      <c r="BR128" s="200"/>
      <c r="BS128" s="182"/>
      <c r="BT128" s="182"/>
      <c r="BU128" s="182"/>
      <c r="BV128" s="200"/>
      <c r="BW128" s="182"/>
      <c r="BX128" s="182"/>
      <c r="BY128" s="182"/>
      <c r="BZ128" s="200"/>
      <c r="CA128" s="200"/>
      <c r="CB128" s="182"/>
      <c r="CC128" s="100"/>
      <c r="CD128" s="100"/>
      <c r="CE128" s="100"/>
      <c r="CF128" s="103"/>
    </row>
    <row r="129" spans="5:84" s="24" customFormat="1" ht="15" customHeight="1" x14ac:dyDescent="0.25">
      <c r="E129" s="127"/>
      <c r="F129" s="127"/>
      <c r="G129" s="127"/>
      <c r="H129" s="137"/>
      <c r="I129" s="115"/>
      <c r="J129" s="127"/>
      <c r="K129" s="127"/>
      <c r="L129" s="127"/>
      <c r="M129" s="137"/>
      <c r="N129" s="115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37"/>
      <c r="Z129" s="137"/>
      <c r="AA129" s="127"/>
      <c r="AB129" s="127"/>
      <c r="AC129" s="127"/>
      <c r="AD129" s="127"/>
      <c r="AE129" s="127"/>
      <c r="AF129" s="127"/>
      <c r="AG129" s="127"/>
      <c r="AH129" s="127"/>
      <c r="AI129" s="127"/>
      <c r="AJ129" s="127"/>
      <c r="AK129" s="137"/>
      <c r="AL129" s="137"/>
      <c r="AM129" s="127"/>
      <c r="AN129" s="127"/>
      <c r="AO129" s="127"/>
      <c r="AP129" s="127"/>
      <c r="AQ129" s="127"/>
      <c r="AR129" s="127"/>
      <c r="AS129" s="127"/>
      <c r="AT129" s="127"/>
      <c r="AU129" s="127"/>
      <c r="AV129" s="127"/>
      <c r="AW129" s="137"/>
      <c r="AX129" s="137"/>
      <c r="AY129" s="137"/>
      <c r="AZ129" s="137"/>
      <c r="BA129" s="130"/>
      <c r="BB129" s="130"/>
      <c r="BC129" s="130"/>
      <c r="BD129" s="130"/>
      <c r="BE129" s="130"/>
      <c r="BF129" s="130"/>
      <c r="BG129" s="130"/>
      <c r="BH129" s="130"/>
      <c r="BI129" s="130"/>
      <c r="BJ129" s="130"/>
      <c r="BK129" s="137"/>
      <c r="BL129" s="98"/>
      <c r="BM129" s="160"/>
      <c r="BN129" s="98"/>
      <c r="BO129" s="182"/>
      <c r="BP129" s="182"/>
      <c r="BQ129" s="182"/>
      <c r="BR129" s="200"/>
      <c r="BS129" s="182"/>
      <c r="BT129" s="182"/>
      <c r="BU129" s="182"/>
      <c r="BV129" s="200"/>
      <c r="BW129" s="182"/>
      <c r="BX129" s="182"/>
      <c r="BY129" s="182"/>
      <c r="BZ129" s="200"/>
      <c r="CA129" s="200"/>
      <c r="CB129" s="182"/>
      <c r="CC129" s="100"/>
      <c r="CD129" s="100"/>
      <c r="CE129" s="100"/>
      <c r="CF129" s="103"/>
    </row>
    <row r="130" spans="5:84" s="24" customFormat="1" ht="15" customHeight="1" x14ac:dyDescent="0.25">
      <c r="E130" s="127"/>
      <c r="F130" s="127"/>
      <c r="G130" s="127"/>
      <c r="H130" s="137"/>
      <c r="I130" s="115"/>
      <c r="J130" s="127"/>
      <c r="K130" s="127"/>
      <c r="L130" s="127"/>
      <c r="M130" s="137"/>
      <c r="N130" s="115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37"/>
      <c r="Z130" s="137"/>
      <c r="AA130" s="127"/>
      <c r="AB130" s="127"/>
      <c r="AC130" s="127"/>
      <c r="AD130" s="127"/>
      <c r="AE130" s="127"/>
      <c r="AF130" s="127"/>
      <c r="AG130" s="127"/>
      <c r="AH130" s="127"/>
      <c r="AI130" s="127"/>
      <c r="AJ130" s="127"/>
      <c r="AK130" s="137"/>
      <c r="AL130" s="137"/>
      <c r="AM130" s="127"/>
      <c r="AN130" s="127"/>
      <c r="AO130" s="127"/>
      <c r="AP130" s="127"/>
      <c r="AQ130" s="127"/>
      <c r="AR130" s="127"/>
      <c r="AS130" s="127"/>
      <c r="AT130" s="127"/>
      <c r="AU130" s="127"/>
      <c r="AV130" s="127"/>
      <c r="AW130" s="137"/>
      <c r="AX130" s="137"/>
      <c r="AY130" s="137"/>
      <c r="AZ130" s="137"/>
      <c r="BA130" s="130"/>
      <c r="BB130" s="130"/>
      <c r="BC130" s="130"/>
      <c r="BD130" s="130"/>
      <c r="BE130" s="130"/>
      <c r="BF130" s="130"/>
      <c r="BG130" s="130"/>
      <c r="BH130" s="130"/>
      <c r="BI130" s="130"/>
      <c r="BJ130" s="130"/>
      <c r="BK130" s="137"/>
      <c r="BL130" s="98"/>
      <c r="BM130" s="160"/>
      <c r="BN130" s="98"/>
      <c r="BO130" s="182"/>
      <c r="BP130" s="182"/>
      <c r="BQ130" s="182"/>
      <c r="BR130" s="200"/>
      <c r="BS130" s="182"/>
      <c r="BT130" s="182"/>
      <c r="BU130" s="182"/>
      <c r="BV130" s="200"/>
      <c r="BW130" s="182"/>
      <c r="BX130" s="182"/>
      <c r="BY130" s="182"/>
      <c r="BZ130" s="200"/>
      <c r="CA130" s="200"/>
      <c r="CB130" s="182"/>
      <c r="CC130" s="100"/>
      <c r="CD130" s="100"/>
      <c r="CE130" s="100"/>
      <c r="CF130" s="103"/>
    </row>
    <row r="131" spans="5:84" s="24" customFormat="1" ht="15" customHeight="1" x14ac:dyDescent="0.25">
      <c r="E131" s="127"/>
      <c r="F131" s="127"/>
      <c r="G131" s="127"/>
      <c r="H131" s="137"/>
      <c r="I131" s="115"/>
      <c r="J131" s="127"/>
      <c r="K131" s="127"/>
      <c r="L131" s="127"/>
      <c r="M131" s="137"/>
      <c r="N131" s="115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37"/>
      <c r="Z131" s="137"/>
      <c r="AA131" s="127"/>
      <c r="AB131" s="127"/>
      <c r="AC131" s="127"/>
      <c r="AD131" s="127"/>
      <c r="AE131" s="127"/>
      <c r="AF131" s="127"/>
      <c r="AG131" s="127"/>
      <c r="AH131" s="127"/>
      <c r="AI131" s="127"/>
      <c r="AJ131" s="127"/>
      <c r="AK131" s="137"/>
      <c r="AL131" s="137"/>
      <c r="AM131" s="127"/>
      <c r="AN131" s="127"/>
      <c r="AO131" s="127"/>
      <c r="AP131" s="127"/>
      <c r="AQ131" s="127"/>
      <c r="AR131" s="127"/>
      <c r="AS131" s="127"/>
      <c r="AT131" s="127"/>
      <c r="AU131" s="127"/>
      <c r="AV131" s="127"/>
      <c r="AW131" s="137"/>
      <c r="AX131" s="137"/>
      <c r="AY131" s="137"/>
      <c r="AZ131" s="137"/>
      <c r="BA131" s="130"/>
      <c r="BB131" s="130"/>
      <c r="BC131" s="130"/>
      <c r="BD131" s="130"/>
      <c r="BE131" s="130"/>
      <c r="BF131" s="130"/>
      <c r="BG131" s="130"/>
      <c r="BH131" s="130"/>
      <c r="BI131" s="130"/>
      <c r="BJ131" s="130"/>
      <c r="BK131" s="137"/>
      <c r="BL131" s="98"/>
      <c r="BM131" s="160"/>
      <c r="BN131" s="98"/>
      <c r="BO131" s="182"/>
      <c r="BP131" s="182"/>
      <c r="BQ131" s="182"/>
      <c r="BR131" s="200"/>
      <c r="BS131" s="182"/>
      <c r="BT131" s="182"/>
      <c r="BU131" s="182"/>
      <c r="BV131" s="200"/>
      <c r="BW131" s="182"/>
      <c r="BX131" s="182"/>
      <c r="BY131" s="182"/>
      <c r="BZ131" s="200"/>
      <c r="CA131" s="200"/>
      <c r="CB131" s="182"/>
      <c r="CC131" s="100"/>
      <c r="CD131" s="100"/>
      <c r="CE131" s="100"/>
      <c r="CF131" s="103"/>
    </row>
    <row r="132" spans="5:84" s="24" customFormat="1" ht="15" customHeight="1" x14ac:dyDescent="0.25">
      <c r="E132" s="127"/>
      <c r="F132" s="127"/>
      <c r="G132" s="127"/>
      <c r="H132" s="137"/>
      <c r="I132" s="115"/>
      <c r="J132" s="127"/>
      <c r="K132" s="127"/>
      <c r="L132" s="127"/>
      <c r="M132" s="137"/>
      <c r="N132" s="115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37"/>
      <c r="Z132" s="137"/>
      <c r="AA132" s="127"/>
      <c r="AB132" s="127"/>
      <c r="AC132" s="127"/>
      <c r="AD132" s="127"/>
      <c r="AE132" s="127"/>
      <c r="AF132" s="127"/>
      <c r="AG132" s="127"/>
      <c r="AH132" s="127"/>
      <c r="AI132" s="127"/>
      <c r="AJ132" s="127"/>
      <c r="AK132" s="137"/>
      <c r="AL132" s="137"/>
      <c r="AM132" s="127"/>
      <c r="AN132" s="127"/>
      <c r="AO132" s="127"/>
      <c r="AP132" s="127"/>
      <c r="AQ132" s="127"/>
      <c r="AR132" s="127"/>
      <c r="AS132" s="127"/>
      <c r="AT132" s="127"/>
      <c r="AU132" s="127"/>
      <c r="AV132" s="127"/>
      <c r="AW132" s="137"/>
      <c r="AX132" s="137"/>
      <c r="AY132" s="137"/>
      <c r="AZ132" s="137"/>
      <c r="BA132" s="130"/>
      <c r="BB132" s="130"/>
      <c r="BC132" s="130"/>
      <c r="BD132" s="130"/>
      <c r="BE132" s="130"/>
      <c r="BF132" s="130"/>
      <c r="BG132" s="130"/>
      <c r="BH132" s="130"/>
      <c r="BI132" s="130"/>
      <c r="BJ132" s="130"/>
      <c r="BK132" s="137"/>
      <c r="BL132" s="98"/>
      <c r="BM132" s="160"/>
      <c r="BN132" s="98"/>
      <c r="BO132" s="182"/>
      <c r="BP132" s="182"/>
      <c r="BQ132" s="182"/>
      <c r="BR132" s="200"/>
      <c r="BS132" s="182"/>
      <c r="BT132" s="182"/>
      <c r="BU132" s="182"/>
      <c r="BV132" s="200"/>
      <c r="BW132" s="182"/>
      <c r="BX132" s="182"/>
      <c r="BY132" s="182"/>
      <c r="BZ132" s="200"/>
      <c r="CA132" s="200"/>
      <c r="CB132" s="182"/>
      <c r="CC132" s="100"/>
      <c r="CD132" s="100"/>
      <c r="CE132" s="100"/>
      <c r="CF132" s="103"/>
    </row>
    <row r="133" spans="5:84" s="24" customFormat="1" ht="15" customHeight="1" x14ac:dyDescent="0.25">
      <c r="E133" s="127"/>
      <c r="F133" s="127"/>
      <c r="G133" s="127"/>
      <c r="H133" s="137"/>
      <c r="I133" s="115"/>
      <c r="J133" s="127"/>
      <c r="K133" s="127"/>
      <c r="L133" s="127"/>
      <c r="M133" s="137"/>
      <c r="N133" s="115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37"/>
      <c r="Z133" s="13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37"/>
      <c r="AL133" s="137"/>
      <c r="AM133" s="127"/>
      <c r="AN133" s="127"/>
      <c r="AO133" s="127"/>
      <c r="AP133" s="127"/>
      <c r="AQ133" s="127"/>
      <c r="AR133" s="127"/>
      <c r="AS133" s="127"/>
      <c r="AT133" s="127"/>
      <c r="AU133" s="127"/>
      <c r="AV133" s="127"/>
      <c r="AW133" s="137"/>
      <c r="AX133" s="137"/>
      <c r="AY133" s="137"/>
      <c r="AZ133" s="137"/>
      <c r="BA133" s="130"/>
      <c r="BB133" s="130"/>
      <c r="BC133" s="130"/>
      <c r="BD133" s="130"/>
      <c r="BE133" s="130"/>
      <c r="BF133" s="130"/>
      <c r="BG133" s="130"/>
      <c r="BH133" s="130"/>
      <c r="BI133" s="130"/>
      <c r="BJ133" s="130"/>
      <c r="BK133" s="137"/>
      <c r="BL133" s="98"/>
      <c r="BM133" s="160"/>
      <c r="BN133" s="98"/>
      <c r="BO133" s="182"/>
      <c r="BP133" s="182"/>
      <c r="BQ133" s="182"/>
      <c r="BR133" s="200"/>
      <c r="BS133" s="182"/>
      <c r="BT133" s="182"/>
      <c r="BU133" s="182"/>
      <c r="BV133" s="200"/>
      <c r="BW133" s="182"/>
      <c r="BX133" s="182"/>
      <c r="BY133" s="182"/>
      <c r="BZ133" s="200"/>
      <c r="CA133" s="200"/>
      <c r="CB133" s="182"/>
      <c r="CC133" s="100"/>
      <c r="CD133" s="100"/>
      <c r="CE133" s="100"/>
      <c r="CF133" s="103"/>
    </row>
    <row r="134" spans="5:84" s="24" customFormat="1" ht="15" customHeight="1" x14ac:dyDescent="0.25">
      <c r="E134" s="127"/>
      <c r="F134" s="127"/>
      <c r="G134" s="127"/>
      <c r="H134" s="137"/>
      <c r="I134" s="115"/>
      <c r="J134" s="127"/>
      <c r="K134" s="127"/>
      <c r="L134" s="127"/>
      <c r="M134" s="137"/>
      <c r="N134" s="115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37"/>
      <c r="Z134" s="137"/>
      <c r="AA134" s="127"/>
      <c r="AB134" s="127"/>
      <c r="AC134" s="127"/>
      <c r="AD134" s="127"/>
      <c r="AE134" s="127"/>
      <c r="AF134" s="127"/>
      <c r="AG134" s="127"/>
      <c r="AH134" s="127"/>
      <c r="AI134" s="127"/>
      <c r="AJ134" s="127"/>
      <c r="AK134" s="137"/>
      <c r="AL134" s="137"/>
      <c r="AM134" s="127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37"/>
      <c r="AX134" s="137"/>
      <c r="AY134" s="137"/>
      <c r="AZ134" s="137"/>
      <c r="BA134" s="130"/>
      <c r="BB134" s="130"/>
      <c r="BC134" s="130"/>
      <c r="BD134" s="130"/>
      <c r="BE134" s="130"/>
      <c r="BF134" s="130"/>
      <c r="BG134" s="130"/>
      <c r="BH134" s="130"/>
      <c r="BI134" s="130"/>
      <c r="BJ134" s="130"/>
      <c r="BK134" s="137"/>
      <c r="BL134" s="98"/>
      <c r="BM134" s="160"/>
      <c r="BN134" s="98"/>
      <c r="BO134" s="182"/>
      <c r="BP134" s="182"/>
      <c r="BQ134" s="182"/>
      <c r="BR134" s="200"/>
      <c r="BS134" s="182"/>
      <c r="BT134" s="182"/>
      <c r="BU134" s="182"/>
      <c r="BV134" s="200"/>
      <c r="BW134" s="182"/>
      <c r="BX134" s="182"/>
      <c r="BY134" s="182"/>
      <c r="BZ134" s="200"/>
      <c r="CA134" s="200"/>
      <c r="CB134" s="182"/>
      <c r="CC134" s="100"/>
      <c r="CD134" s="100"/>
      <c r="CE134" s="100"/>
      <c r="CF134" s="103"/>
    </row>
    <row r="135" spans="5:84" s="24" customFormat="1" ht="15" customHeight="1" x14ac:dyDescent="0.25">
      <c r="E135" s="127"/>
      <c r="F135" s="127"/>
      <c r="G135" s="127"/>
      <c r="H135" s="137"/>
      <c r="I135" s="115"/>
      <c r="J135" s="127"/>
      <c r="K135" s="127"/>
      <c r="L135" s="127"/>
      <c r="M135" s="137"/>
      <c r="N135" s="115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37"/>
      <c r="Z135" s="13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37"/>
      <c r="AL135" s="13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37"/>
      <c r="AX135" s="137"/>
      <c r="AY135" s="137"/>
      <c r="AZ135" s="137"/>
      <c r="BA135" s="130"/>
      <c r="BB135" s="130"/>
      <c r="BC135" s="130"/>
      <c r="BD135" s="130"/>
      <c r="BE135" s="130"/>
      <c r="BF135" s="130"/>
      <c r="BG135" s="130"/>
      <c r="BH135" s="130"/>
      <c r="BI135" s="130"/>
      <c r="BJ135" s="130"/>
      <c r="BK135" s="137"/>
      <c r="BL135" s="98"/>
      <c r="BM135" s="160"/>
      <c r="BN135" s="98"/>
      <c r="BO135" s="182"/>
      <c r="BP135" s="182"/>
      <c r="BQ135" s="182"/>
      <c r="BR135" s="200"/>
      <c r="BS135" s="182"/>
      <c r="BT135" s="182"/>
      <c r="BU135" s="182"/>
      <c r="BV135" s="200"/>
      <c r="BW135" s="182"/>
      <c r="BX135" s="182"/>
      <c r="BY135" s="182"/>
      <c r="BZ135" s="200"/>
      <c r="CA135" s="200"/>
      <c r="CB135" s="182"/>
      <c r="CC135" s="100"/>
      <c r="CD135" s="100"/>
      <c r="CE135" s="100"/>
      <c r="CF135" s="103"/>
    </row>
    <row r="136" spans="5:84" s="24" customFormat="1" ht="15" customHeight="1" x14ac:dyDescent="0.25">
      <c r="E136" s="127"/>
      <c r="F136" s="127"/>
      <c r="G136" s="127"/>
      <c r="H136" s="137"/>
      <c r="I136" s="115"/>
      <c r="J136" s="127"/>
      <c r="K136" s="127"/>
      <c r="L136" s="127"/>
      <c r="M136" s="137"/>
      <c r="N136" s="115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37"/>
      <c r="Z136" s="137"/>
      <c r="AA136" s="127"/>
      <c r="AB136" s="127"/>
      <c r="AC136" s="127"/>
      <c r="AD136" s="127"/>
      <c r="AE136" s="127"/>
      <c r="AF136" s="127"/>
      <c r="AG136" s="127"/>
      <c r="AH136" s="127"/>
      <c r="AI136" s="127"/>
      <c r="AJ136" s="127"/>
      <c r="AK136" s="137"/>
      <c r="AL136" s="137"/>
      <c r="AM136" s="127"/>
      <c r="AN136" s="127"/>
      <c r="AO136" s="127"/>
      <c r="AP136" s="127"/>
      <c r="AQ136" s="127"/>
      <c r="AR136" s="127"/>
      <c r="AS136" s="127"/>
      <c r="AT136" s="127"/>
      <c r="AU136" s="127"/>
      <c r="AV136" s="127"/>
      <c r="AW136" s="137"/>
      <c r="AX136" s="137"/>
      <c r="AY136" s="137"/>
      <c r="AZ136" s="137"/>
      <c r="BA136" s="130"/>
      <c r="BB136" s="130"/>
      <c r="BC136" s="130"/>
      <c r="BD136" s="130"/>
      <c r="BE136" s="130"/>
      <c r="BF136" s="130"/>
      <c r="BG136" s="130"/>
      <c r="BH136" s="130"/>
      <c r="BI136" s="130"/>
      <c r="BJ136" s="130"/>
      <c r="BK136" s="137"/>
      <c r="BL136" s="98"/>
      <c r="BM136" s="160"/>
      <c r="BN136" s="98"/>
      <c r="BO136" s="182"/>
      <c r="BP136" s="182"/>
      <c r="BQ136" s="182"/>
      <c r="BR136" s="200"/>
      <c r="BS136" s="182"/>
      <c r="BT136" s="182"/>
      <c r="BU136" s="182"/>
      <c r="BV136" s="200"/>
      <c r="BW136" s="182"/>
      <c r="BX136" s="182"/>
      <c r="BY136" s="182"/>
      <c r="BZ136" s="200"/>
      <c r="CA136" s="200"/>
      <c r="CB136" s="182"/>
      <c r="CC136" s="100"/>
      <c r="CD136" s="100"/>
      <c r="CE136" s="100"/>
      <c r="CF136" s="103"/>
    </row>
    <row r="137" spans="5:84" s="24" customFormat="1" ht="15" customHeight="1" x14ac:dyDescent="0.25">
      <c r="E137" s="127"/>
      <c r="F137" s="127"/>
      <c r="G137" s="127"/>
      <c r="H137" s="137"/>
      <c r="I137" s="115"/>
      <c r="J137" s="127"/>
      <c r="K137" s="127"/>
      <c r="L137" s="127"/>
      <c r="M137" s="137"/>
      <c r="N137" s="115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37"/>
      <c r="Z137" s="137"/>
      <c r="AA137" s="127"/>
      <c r="AB137" s="127"/>
      <c r="AC137" s="127"/>
      <c r="AD137" s="127"/>
      <c r="AE137" s="127"/>
      <c r="AF137" s="127"/>
      <c r="AG137" s="127"/>
      <c r="AH137" s="127"/>
      <c r="AI137" s="127"/>
      <c r="AJ137" s="127"/>
      <c r="AK137" s="137"/>
      <c r="AL137" s="137"/>
      <c r="AM137" s="127"/>
      <c r="AN137" s="127"/>
      <c r="AO137" s="127"/>
      <c r="AP137" s="127"/>
      <c r="AQ137" s="127"/>
      <c r="AR137" s="127"/>
      <c r="AS137" s="127"/>
      <c r="AT137" s="127"/>
      <c r="AU137" s="127"/>
      <c r="AV137" s="127"/>
      <c r="AW137" s="137"/>
      <c r="AX137" s="137"/>
      <c r="AY137" s="137"/>
      <c r="AZ137" s="137"/>
      <c r="BA137" s="130"/>
      <c r="BB137" s="130"/>
      <c r="BC137" s="130"/>
      <c r="BD137" s="130"/>
      <c r="BE137" s="130"/>
      <c r="BF137" s="130"/>
      <c r="BG137" s="130"/>
      <c r="BH137" s="130"/>
      <c r="BI137" s="130"/>
      <c r="BJ137" s="130"/>
      <c r="BK137" s="137"/>
      <c r="BL137" s="98"/>
      <c r="BM137" s="160"/>
      <c r="BN137" s="98"/>
      <c r="BO137" s="182"/>
      <c r="BP137" s="182"/>
      <c r="BQ137" s="182"/>
      <c r="BR137" s="200"/>
      <c r="BS137" s="182"/>
      <c r="BT137" s="182"/>
      <c r="BU137" s="182"/>
      <c r="BV137" s="200"/>
      <c r="BW137" s="182"/>
      <c r="BX137" s="182"/>
      <c r="BY137" s="182"/>
      <c r="BZ137" s="200"/>
      <c r="CA137" s="200"/>
      <c r="CB137" s="182"/>
      <c r="CC137" s="100"/>
      <c r="CD137" s="100"/>
      <c r="CE137" s="100"/>
      <c r="CF137" s="103"/>
    </row>
    <row r="138" spans="5:84" s="24" customFormat="1" ht="15" customHeight="1" x14ac:dyDescent="0.25">
      <c r="E138" s="127"/>
      <c r="F138" s="127"/>
      <c r="G138" s="127"/>
      <c r="H138" s="137"/>
      <c r="I138" s="115"/>
      <c r="J138" s="127"/>
      <c r="K138" s="127"/>
      <c r="L138" s="127"/>
      <c r="M138" s="137"/>
      <c r="N138" s="115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37"/>
      <c r="Z138" s="137"/>
      <c r="AA138" s="127"/>
      <c r="AB138" s="127"/>
      <c r="AC138" s="127"/>
      <c r="AD138" s="127"/>
      <c r="AE138" s="127"/>
      <c r="AF138" s="127"/>
      <c r="AG138" s="127"/>
      <c r="AH138" s="127"/>
      <c r="AI138" s="127"/>
      <c r="AJ138" s="127"/>
      <c r="AK138" s="137"/>
      <c r="AL138" s="137"/>
      <c r="AM138" s="127"/>
      <c r="AN138" s="127"/>
      <c r="AO138" s="127"/>
      <c r="AP138" s="127"/>
      <c r="AQ138" s="127"/>
      <c r="AR138" s="127"/>
      <c r="AS138" s="127"/>
      <c r="AT138" s="127"/>
      <c r="AU138" s="127"/>
      <c r="AV138" s="127"/>
      <c r="AW138" s="137"/>
      <c r="AX138" s="137"/>
      <c r="AY138" s="137"/>
      <c r="AZ138" s="137"/>
      <c r="BA138" s="130"/>
      <c r="BB138" s="130"/>
      <c r="BC138" s="130"/>
      <c r="BD138" s="130"/>
      <c r="BE138" s="130"/>
      <c r="BF138" s="130"/>
      <c r="BG138" s="130"/>
      <c r="BH138" s="130"/>
      <c r="BI138" s="130"/>
      <c r="BJ138" s="130"/>
      <c r="BK138" s="137"/>
      <c r="BL138" s="98"/>
      <c r="BM138" s="160"/>
      <c r="BN138" s="98"/>
      <c r="BO138" s="182"/>
      <c r="BP138" s="182"/>
      <c r="BQ138" s="182"/>
      <c r="BR138" s="200"/>
      <c r="BS138" s="182"/>
      <c r="BT138" s="182"/>
      <c r="BU138" s="182"/>
      <c r="BV138" s="200"/>
      <c r="BW138" s="182"/>
      <c r="BX138" s="182"/>
      <c r="BY138" s="182"/>
      <c r="BZ138" s="200"/>
      <c r="CA138" s="200"/>
      <c r="CB138" s="182"/>
      <c r="CC138" s="100"/>
      <c r="CD138" s="100"/>
      <c r="CE138" s="100"/>
      <c r="CF138" s="103"/>
    </row>
    <row r="139" spans="5:84" s="24" customFormat="1" ht="15" customHeight="1" x14ac:dyDescent="0.25">
      <c r="E139" s="127"/>
      <c r="F139" s="127"/>
      <c r="G139" s="127"/>
      <c r="H139" s="137"/>
      <c r="I139" s="115"/>
      <c r="J139" s="127"/>
      <c r="K139" s="127"/>
      <c r="L139" s="127"/>
      <c r="M139" s="137"/>
      <c r="N139" s="115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37"/>
      <c r="Z139" s="137"/>
      <c r="AA139" s="127"/>
      <c r="AB139" s="127"/>
      <c r="AC139" s="127"/>
      <c r="AD139" s="127"/>
      <c r="AE139" s="127"/>
      <c r="AF139" s="127"/>
      <c r="AG139" s="127"/>
      <c r="AH139" s="127"/>
      <c r="AI139" s="127"/>
      <c r="AJ139" s="127"/>
      <c r="AK139" s="137"/>
      <c r="AL139" s="137"/>
      <c r="AM139" s="127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37"/>
      <c r="AX139" s="137"/>
      <c r="AY139" s="137"/>
      <c r="AZ139" s="137"/>
      <c r="BA139" s="130"/>
      <c r="BB139" s="130"/>
      <c r="BC139" s="130"/>
      <c r="BD139" s="130"/>
      <c r="BE139" s="130"/>
      <c r="BF139" s="130"/>
      <c r="BG139" s="130"/>
      <c r="BH139" s="130"/>
      <c r="BI139" s="130"/>
      <c r="BJ139" s="130"/>
      <c r="BK139" s="137"/>
      <c r="BL139" s="98"/>
      <c r="BM139" s="160"/>
      <c r="BN139" s="98"/>
      <c r="BO139" s="182"/>
      <c r="BP139" s="182"/>
      <c r="BQ139" s="182"/>
      <c r="BR139" s="200"/>
      <c r="BS139" s="182"/>
      <c r="BT139" s="182"/>
      <c r="BU139" s="182"/>
      <c r="BV139" s="200"/>
      <c r="BW139" s="182"/>
      <c r="BX139" s="182"/>
      <c r="BY139" s="182"/>
      <c r="BZ139" s="200"/>
      <c r="CA139" s="200"/>
      <c r="CB139" s="182"/>
      <c r="CC139" s="100"/>
      <c r="CD139" s="100"/>
      <c r="CE139" s="100"/>
      <c r="CF139" s="103"/>
    </row>
    <row r="140" spans="5:84" s="24" customFormat="1" ht="15" customHeight="1" x14ac:dyDescent="0.25">
      <c r="E140" s="127"/>
      <c r="F140" s="127"/>
      <c r="G140" s="127"/>
      <c r="H140" s="137"/>
      <c r="I140" s="115"/>
      <c r="J140" s="127"/>
      <c r="K140" s="127"/>
      <c r="L140" s="127"/>
      <c r="M140" s="137"/>
      <c r="N140" s="115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37"/>
      <c r="Z140" s="137"/>
      <c r="AA140" s="127"/>
      <c r="AB140" s="127"/>
      <c r="AC140" s="127"/>
      <c r="AD140" s="127"/>
      <c r="AE140" s="127"/>
      <c r="AF140" s="127"/>
      <c r="AG140" s="127"/>
      <c r="AH140" s="127"/>
      <c r="AI140" s="127"/>
      <c r="AJ140" s="127"/>
      <c r="AK140" s="137"/>
      <c r="AL140" s="137"/>
      <c r="AM140" s="127"/>
      <c r="AN140" s="127"/>
      <c r="AO140" s="127"/>
      <c r="AP140" s="127"/>
      <c r="AQ140" s="127"/>
      <c r="AR140" s="127"/>
      <c r="AS140" s="127"/>
      <c r="AT140" s="127"/>
      <c r="AU140" s="127"/>
      <c r="AV140" s="127"/>
      <c r="AW140" s="137"/>
      <c r="AX140" s="137"/>
      <c r="AY140" s="137"/>
      <c r="AZ140" s="137"/>
      <c r="BA140" s="130"/>
      <c r="BB140" s="130"/>
      <c r="BC140" s="130"/>
      <c r="BD140" s="130"/>
      <c r="BE140" s="130"/>
      <c r="BF140" s="130"/>
      <c r="BG140" s="130"/>
      <c r="BH140" s="130"/>
      <c r="BI140" s="130"/>
      <c r="BJ140" s="130"/>
      <c r="BK140" s="137"/>
      <c r="BL140" s="98"/>
      <c r="BM140" s="160"/>
      <c r="BN140" s="98"/>
      <c r="BO140" s="182"/>
      <c r="BP140" s="182"/>
      <c r="BQ140" s="182"/>
      <c r="BR140" s="200"/>
      <c r="BS140" s="182"/>
      <c r="BT140" s="182"/>
      <c r="BU140" s="182"/>
      <c r="BV140" s="200"/>
      <c r="BW140" s="182"/>
      <c r="BX140" s="182"/>
      <c r="BY140" s="182"/>
      <c r="BZ140" s="200"/>
      <c r="CA140" s="200"/>
      <c r="CB140" s="182"/>
      <c r="CC140" s="100"/>
      <c r="CD140" s="100"/>
      <c r="CE140" s="100"/>
      <c r="CF140" s="103"/>
    </row>
    <row r="141" spans="5:84" s="24" customFormat="1" ht="15" customHeight="1" x14ac:dyDescent="0.25">
      <c r="E141" s="127"/>
      <c r="F141" s="127"/>
      <c r="G141" s="127"/>
      <c r="H141" s="137"/>
      <c r="I141" s="115"/>
      <c r="J141" s="127"/>
      <c r="K141" s="127"/>
      <c r="L141" s="127"/>
      <c r="M141" s="137"/>
      <c r="N141" s="115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37"/>
      <c r="Z141" s="137"/>
      <c r="AA141" s="127"/>
      <c r="AB141" s="127"/>
      <c r="AC141" s="127"/>
      <c r="AD141" s="127"/>
      <c r="AE141" s="127"/>
      <c r="AF141" s="127"/>
      <c r="AG141" s="127"/>
      <c r="AH141" s="127"/>
      <c r="AI141" s="127"/>
      <c r="AJ141" s="127"/>
      <c r="AK141" s="137"/>
      <c r="AL141" s="137"/>
      <c r="AM141" s="127"/>
      <c r="AN141" s="127"/>
      <c r="AO141" s="127"/>
      <c r="AP141" s="127"/>
      <c r="AQ141" s="127"/>
      <c r="AR141" s="127"/>
      <c r="AS141" s="127"/>
      <c r="AT141" s="127"/>
      <c r="AU141" s="127"/>
      <c r="AV141" s="127"/>
      <c r="AW141" s="137"/>
      <c r="AX141" s="137"/>
      <c r="AY141" s="137"/>
      <c r="AZ141" s="137"/>
      <c r="BA141" s="130"/>
      <c r="BB141" s="130"/>
      <c r="BC141" s="130"/>
      <c r="BD141" s="130"/>
      <c r="BE141" s="130"/>
      <c r="BF141" s="130"/>
      <c r="BG141" s="130"/>
      <c r="BH141" s="130"/>
      <c r="BI141" s="130"/>
      <c r="BJ141" s="130"/>
      <c r="BK141" s="137"/>
      <c r="BL141" s="98"/>
      <c r="BM141" s="160"/>
      <c r="BN141" s="98"/>
      <c r="BO141" s="182"/>
      <c r="BP141" s="182"/>
      <c r="BQ141" s="182"/>
      <c r="BR141" s="200"/>
      <c r="BS141" s="182"/>
      <c r="BT141" s="182"/>
      <c r="BU141" s="182"/>
      <c r="BV141" s="200"/>
      <c r="BW141" s="182"/>
      <c r="BX141" s="182"/>
      <c r="BY141" s="182"/>
      <c r="BZ141" s="200"/>
      <c r="CA141" s="200"/>
      <c r="CB141" s="182"/>
      <c r="CC141" s="100"/>
      <c r="CD141" s="100"/>
      <c r="CE141" s="100"/>
      <c r="CF141" s="103"/>
    </row>
    <row r="142" spans="5:84" s="24" customFormat="1" ht="15" customHeight="1" x14ac:dyDescent="0.25">
      <c r="E142" s="127"/>
      <c r="F142" s="127"/>
      <c r="G142" s="127"/>
      <c r="H142" s="137"/>
      <c r="I142" s="115"/>
      <c r="J142" s="127"/>
      <c r="K142" s="127"/>
      <c r="L142" s="127"/>
      <c r="M142" s="137"/>
      <c r="N142" s="115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37"/>
      <c r="Z142" s="137"/>
      <c r="AA142" s="127"/>
      <c r="AB142" s="127"/>
      <c r="AC142" s="127"/>
      <c r="AD142" s="127"/>
      <c r="AE142" s="127"/>
      <c r="AF142" s="127"/>
      <c r="AG142" s="127"/>
      <c r="AH142" s="127"/>
      <c r="AI142" s="127"/>
      <c r="AJ142" s="127"/>
      <c r="AK142" s="137"/>
      <c r="AL142" s="137"/>
      <c r="AM142" s="127"/>
      <c r="AN142" s="127"/>
      <c r="AO142" s="127"/>
      <c r="AP142" s="127"/>
      <c r="AQ142" s="127"/>
      <c r="AR142" s="127"/>
      <c r="AS142" s="127"/>
      <c r="AT142" s="127"/>
      <c r="AU142" s="127"/>
      <c r="AV142" s="127"/>
      <c r="AW142" s="137"/>
      <c r="AX142" s="137"/>
      <c r="AY142" s="137"/>
      <c r="AZ142" s="137"/>
      <c r="BA142" s="130"/>
      <c r="BB142" s="130"/>
      <c r="BC142" s="130"/>
      <c r="BD142" s="130"/>
      <c r="BE142" s="130"/>
      <c r="BF142" s="130"/>
      <c r="BG142" s="130"/>
      <c r="BH142" s="130"/>
      <c r="BI142" s="130"/>
      <c r="BJ142" s="130"/>
      <c r="BK142" s="137"/>
      <c r="BL142" s="98"/>
      <c r="BM142" s="160"/>
      <c r="BN142" s="98"/>
      <c r="BO142" s="182"/>
      <c r="BP142" s="182"/>
      <c r="BQ142" s="182"/>
      <c r="BR142" s="200"/>
      <c r="BS142" s="182"/>
      <c r="BT142" s="182"/>
      <c r="BU142" s="182"/>
      <c r="BV142" s="200"/>
      <c r="BW142" s="182"/>
      <c r="BX142" s="182"/>
      <c r="BY142" s="182"/>
      <c r="BZ142" s="200"/>
      <c r="CA142" s="200"/>
      <c r="CB142" s="182"/>
      <c r="CC142" s="100"/>
      <c r="CD142" s="100"/>
      <c r="CE142" s="100"/>
      <c r="CF142" s="103"/>
    </row>
    <row r="143" spans="5:84" s="24" customFormat="1" ht="15" customHeight="1" x14ac:dyDescent="0.25">
      <c r="E143" s="127"/>
      <c r="F143" s="127"/>
      <c r="G143" s="127"/>
      <c r="H143" s="137"/>
      <c r="I143" s="115"/>
      <c r="J143" s="127"/>
      <c r="K143" s="127"/>
      <c r="L143" s="127"/>
      <c r="M143" s="137"/>
      <c r="N143" s="115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37"/>
      <c r="Z143" s="137"/>
      <c r="AA143" s="127"/>
      <c r="AB143" s="127"/>
      <c r="AC143" s="127"/>
      <c r="AD143" s="127"/>
      <c r="AE143" s="127"/>
      <c r="AF143" s="127"/>
      <c r="AG143" s="127"/>
      <c r="AH143" s="127"/>
      <c r="AI143" s="127"/>
      <c r="AJ143" s="127"/>
      <c r="AK143" s="137"/>
      <c r="AL143" s="137"/>
      <c r="AM143" s="127"/>
      <c r="AN143" s="127"/>
      <c r="AO143" s="127"/>
      <c r="AP143" s="127"/>
      <c r="AQ143" s="127"/>
      <c r="AR143" s="127"/>
      <c r="AS143" s="127"/>
      <c r="AT143" s="127"/>
      <c r="AU143" s="127"/>
      <c r="AV143" s="127"/>
      <c r="AW143" s="137"/>
      <c r="AX143" s="137"/>
      <c r="AY143" s="137"/>
      <c r="AZ143" s="137"/>
      <c r="BA143" s="130"/>
      <c r="BB143" s="130"/>
      <c r="BC143" s="130"/>
      <c r="BD143" s="130"/>
      <c r="BE143" s="130"/>
      <c r="BF143" s="130"/>
      <c r="BG143" s="130"/>
      <c r="BH143" s="130"/>
      <c r="BI143" s="130"/>
      <c r="BJ143" s="130"/>
      <c r="BK143" s="137"/>
      <c r="BL143" s="98"/>
      <c r="BM143" s="160"/>
      <c r="BN143" s="98"/>
      <c r="BO143" s="182"/>
      <c r="BP143" s="182"/>
      <c r="BQ143" s="182"/>
      <c r="BR143" s="200"/>
      <c r="BS143" s="182"/>
      <c r="BT143" s="182"/>
      <c r="BU143" s="182"/>
      <c r="BV143" s="200"/>
      <c r="BW143" s="182"/>
      <c r="BX143" s="182"/>
      <c r="BY143" s="182"/>
      <c r="BZ143" s="200"/>
      <c r="CA143" s="200"/>
      <c r="CB143" s="182"/>
      <c r="CC143" s="100"/>
      <c r="CD143" s="100"/>
      <c r="CE143" s="100"/>
      <c r="CF143" s="103"/>
    </row>
    <row r="144" spans="5:84" s="24" customFormat="1" ht="15" customHeight="1" x14ac:dyDescent="0.25">
      <c r="E144" s="127"/>
      <c r="F144" s="127"/>
      <c r="G144" s="127"/>
      <c r="H144" s="137"/>
      <c r="I144" s="115"/>
      <c r="J144" s="127"/>
      <c r="K144" s="127"/>
      <c r="L144" s="127"/>
      <c r="M144" s="137"/>
      <c r="N144" s="115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37"/>
      <c r="Z144" s="137"/>
      <c r="AA144" s="127"/>
      <c r="AB144" s="127"/>
      <c r="AC144" s="127"/>
      <c r="AD144" s="127"/>
      <c r="AE144" s="127"/>
      <c r="AF144" s="127"/>
      <c r="AG144" s="127"/>
      <c r="AH144" s="127"/>
      <c r="AI144" s="127"/>
      <c r="AJ144" s="127"/>
      <c r="AK144" s="137"/>
      <c r="AL144" s="137"/>
      <c r="AM144" s="127"/>
      <c r="AN144" s="127"/>
      <c r="AO144" s="127"/>
      <c r="AP144" s="127"/>
      <c r="AQ144" s="127"/>
      <c r="AR144" s="127"/>
      <c r="AS144" s="127"/>
      <c r="AT144" s="127"/>
      <c r="AU144" s="127"/>
      <c r="AV144" s="127"/>
      <c r="AW144" s="137"/>
      <c r="AX144" s="137"/>
      <c r="AY144" s="137"/>
      <c r="AZ144" s="137"/>
      <c r="BA144" s="130"/>
      <c r="BB144" s="130"/>
      <c r="BC144" s="130"/>
      <c r="BD144" s="130"/>
      <c r="BE144" s="130"/>
      <c r="BF144" s="130"/>
      <c r="BG144" s="130"/>
      <c r="BH144" s="130"/>
      <c r="BI144" s="130"/>
      <c r="BJ144" s="130"/>
      <c r="BK144" s="137"/>
      <c r="BL144" s="98"/>
      <c r="BM144" s="160"/>
      <c r="BN144" s="98"/>
      <c r="BO144" s="182"/>
      <c r="BP144" s="182"/>
      <c r="BQ144" s="182"/>
      <c r="BR144" s="200"/>
      <c r="BS144" s="182"/>
      <c r="BT144" s="182"/>
      <c r="BU144" s="182"/>
      <c r="BV144" s="200"/>
      <c r="BW144" s="182"/>
      <c r="BX144" s="182"/>
      <c r="BY144" s="182"/>
      <c r="BZ144" s="200"/>
      <c r="CA144" s="200"/>
      <c r="CB144" s="182"/>
      <c r="CC144" s="100"/>
      <c r="CD144" s="100"/>
      <c r="CE144" s="100"/>
      <c r="CF144" s="103"/>
    </row>
    <row r="145" spans="5:84" s="24" customFormat="1" ht="15" customHeight="1" x14ac:dyDescent="0.25">
      <c r="E145" s="127"/>
      <c r="F145" s="127"/>
      <c r="G145" s="127"/>
      <c r="H145" s="137"/>
      <c r="I145" s="115"/>
      <c r="J145" s="127"/>
      <c r="K145" s="127"/>
      <c r="L145" s="127"/>
      <c r="M145" s="137"/>
      <c r="N145" s="115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37"/>
      <c r="Z145" s="137"/>
      <c r="AA145" s="127"/>
      <c r="AB145" s="127"/>
      <c r="AC145" s="127"/>
      <c r="AD145" s="127"/>
      <c r="AE145" s="127"/>
      <c r="AF145" s="127"/>
      <c r="AG145" s="127"/>
      <c r="AH145" s="127"/>
      <c r="AI145" s="127"/>
      <c r="AJ145" s="127"/>
      <c r="AK145" s="137"/>
      <c r="AL145" s="137"/>
      <c r="AM145" s="127"/>
      <c r="AN145" s="127"/>
      <c r="AO145" s="127"/>
      <c r="AP145" s="127"/>
      <c r="AQ145" s="127"/>
      <c r="AR145" s="127"/>
      <c r="AS145" s="127"/>
      <c r="AT145" s="127"/>
      <c r="AU145" s="127"/>
      <c r="AV145" s="127"/>
      <c r="AW145" s="137"/>
      <c r="AX145" s="137"/>
      <c r="AY145" s="137"/>
      <c r="AZ145" s="137"/>
      <c r="BA145" s="130"/>
      <c r="BB145" s="130"/>
      <c r="BC145" s="130"/>
      <c r="BD145" s="130"/>
      <c r="BE145" s="130"/>
      <c r="BF145" s="130"/>
      <c r="BG145" s="130"/>
      <c r="BH145" s="130"/>
      <c r="BI145" s="130"/>
      <c r="BJ145" s="130"/>
      <c r="BK145" s="137"/>
      <c r="BL145" s="98"/>
      <c r="BM145" s="160"/>
      <c r="BN145" s="98"/>
      <c r="BO145" s="182"/>
      <c r="BP145" s="182"/>
      <c r="BQ145" s="182"/>
      <c r="BR145" s="200"/>
      <c r="BS145" s="182"/>
      <c r="BT145" s="182"/>
      <c r="BU145" s="182"/>
      <c r="BV145" s="200"/>
      <c r="BW145" s="182"/>
      <c r="BX145" s="182"/>
      <c r="BY145" s="182"/>
      <c r="BZ145" s="200"/>
      <c r="CA145" s="200"/>
      <c r="CB145" s="182"/>
      <c r="CC145" s="100"/>
      <c r="CD145" s="100"/>
      <c r="CE145" s="100"/>
      <c r="CF145" s="103"/>
    </row>
    <row r="146" spans="5:84" s="24" customFormat="1" ht="15" customHeight="1" x14ac:dyDescent="0.25">
      <c r="E146" s="127"/>
      <c r="F146" s="127"/>
      <c r="G146" s="127"/>
      <c r="H146" s="137"/>
      <c r="I146" s="115"/>
      <c r="J146" s="127"/>
      <c r="K146" s="127"/>
      <c r="L146" s="127"/>
      <c r="M146" s="137"/>
      <c r="N146" s="115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37"/>
      <c r="Z146" s="137"/>
      <c r="AA146" s="127"/>
      <c r="AB146" s="127"/>
      <c r="AC146" s="127"/>
      <c r="AD146" s="127"/>
      <c r="AE146" s="127"/>
      <c r="AF146" s="127"/>
      <c r="AG146" s="127"/>
      <c r="AH146" s="127"/>
      <c r="AI146" s="127"/>
      <c r="AJ146" s="127"/>
      <c r="AK146" s="137"/>
      <c r="AL146" s="137"/>
      <c r="AM146" s="127"/>
      <c r="AN146" s="127"/>
      <c r="AO146" s="127"/>
      <c r="AP146" s="127"/>
      <c r="AQ146" s="127"/>
      <c r="AR146" s="127"/>
      <c r="AS146" s="127"/>
      <c r="AT146" s="127"/>
      <c r="AU146" s="127"/>
      <c r="AV146" s="127"/>
      <c r="AW146" s="137"/>
      <c r="AX146" s="137"/>
      <c r="AY146" s="137"/>
      <c r="AZ146" s="137"/>
      <c r="BA146" s="130"/>
      <c r="BB146" s="130"/>
      <c r="BC146" s="130"/>
      <c r="BD146" s="130"/>
      <c r="BE146" s="130"/>
      <c r="BF146" s="130"/>
      <c r="BG146" s="130"/>
      <c r="BH146" s="130"/>
      <c r="BI146" s="130"/>
      <c r="BJ146" s="130"/>
      <c r="BK146" s="137"/>
      <c r="BL146" s="98"/>
      <c r="BM146" s="160"/>
      <c r="BN146" s="98"/>
      <c r="BO146" s="182"/>
      <c r="BP146" s="182"/>
      <c r="BQ146" s="182"/>
      <c r="BR146" s="200"/>
      <c r="BS146" s="182"/>
      <c r="BT146" s="182"/>
      <c r="BU146" s="182"/>
      <c r="BV146" s="200"/>
      <c r="BW146" s="182"/>
      <c r="BX146" s="182"/>
      <c r="BY146" s="182"/>
      <c r="BZ146" s="200"/>
      <c r="CA146" s="200"/>
      <c r="CB146" s="182"/>
      <c r="CC146" s="100"/>
      <c r="CD146" s="100"/>
      <c r="CE146" s="100"/>
      <c r="CF146" s="103"/>
    </row>
    <row r="147" spans="5:84" s="24" customFormat="1" ht="15" customHeight="1" x14ac:dyDescent="0.25">
      <c r="E147" s="127"/>
      <c r="F147" s="127"/>
      <c r="G147" s="127"/>
      <c r="H147" s="137"/>
      <c r="I147" s="115"/>
      <c r="J147" s="127"/>
      <c r="K147" s="127"/>
      <c r="L147" s="127"/>
      <c r="M147" s="137"/>
      <c r="N147" s="115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37"/>
      <c r="Z147" s="137"/>
      <c r="AA147" s="127"/>
      <c r="AB147" s="127"/>
      <c r="AC147" s="127"/>
      <c r="AD147" s="127"/>
      <c r="AE147" s="127"/>
      <c r="AF147" s="127"/>
      <c r="AG147" s="127"/>
      <c r="AH147" s="127"/>
      <c r="AI147" s="127"/>
      <c r="AJ147" s="127"/>
      <c r="AK147" s="137"/>
      <c r="AL147" s="137"/>
      <c r="AM147" s="127"/>
      <c r="AN147" s="127"/>
      <c r="AO147" s="127"/>
      <c r="AP147" s="127"/>
      <c r="AQ147" s="127"/>
      <c r="AR147" s="127"/>
      <c r="AS147" s="127"/>
      <c r="AT147" s="127"/>
      <c r="AU147" s="127"/>
      <c r="AV147" s="127"/>
      <c r="AW147" s="137"/>
      <c r="AX147" s="137"/>
      <c r="AY147" s="137"/>
      <c r="AZ147" s="137"/>
      <c r="BA147" s="130"/>
      <c r="BB147" s="130"/>
      <c r="BC147" s="130"/>
      <c r="BD147" s="130"/>
      <c r="BE147" s="130"/>
      <c r="BF147" s="130"/>
      <c r="BG147" s="130"/>
      <c r="BH147" s="130"/>
      <c r="BI147" s="130"/>
      <c r="BJ147" s="130"/>
      <c r="BK147" s="137"/>
      <c r="BL147" s="98"/>
      <c r="BM147" s="160"/>
      <c r="BN147" s="98"/>
      <c r="BO147" s="182"/>
      <c r="BP147" s="182"/>
      <c r="BQ147" s="182"/>
      <c r="BR147" s="200"/>
      <c r="BS147" s="182"/>
      <c r="BT147" s="182"/>
      <c r="BU147" s="182"/>
      <c r="BV147" s="200"/>
      <c r="BW147" s="182"/>
      <c r="BX147" s="182"/>
      <c r="BY147" s="182"/>
      <c r="BZ147" s="200"/>
      <c r="CA147" s="200"/>
      <c r="CB147" s="182"/>
      <c r="CC147" s="100"/>
      <c r="CD147" s="100"/>
      <c r="CE147" s="100"/>
      <c r="CF147" s="103"/>
    </row>
    <row r="148" spans="5:84" s="24" customFormat="1" ht="15" customHeight="1" x14ac:dyDescent="0.25">
      <c r="E148" s="127"/>
      <c r="F148" s="127"/>
      <c r="G148" s="127"/>
      <c r="H148" s="137"/>
      <c r="I148" s="115"/>
      <c r="J148" s="127"/>
      <c r="K148" s="127"/>
      <c r="L148" s="127"/>
      <c r="M148" s="137"/>
      <c r="N148" s="115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37"/>
      <c r="Z148" s="137"/>
      <c r="AA148" s="127"/>
      <c r="AB148" s="127"/>
      <c r="AC148" s="127"/>
      <c r="AD148" s="127"/>
      <c r="AE148" s="127"/>
      <c r="AF148" s="127"/>
      <c r="AG148" s="127"/>
      <c r="AH148" s="127"/>
      <c r="AI148" s="127"/>
      <c r="AJ148" s="127"/>
      <c r="AK148" s="137"/>
      <c r="AL148" s="137"/>
      <c r="AM148" s="127"/>
      <c r="AN148" s="127"/>
      <c r="AO148" s="127"/>
      <c r="AP148" s="127"/>
      <c r="AQ148" s="127"/>
      <c r="AR148" s="127"/>
      <c r="AS148" s="127"/>
      <c r="AT148" s="127"/>
      <c r="AU148" s="127"/>
      <c r="AV148" s="127"/>
      <c r="AW148" s="137"/>
      <c r="AX148" s="137"/>
      <c r="AY148" s="137"/>
      <c r="AZ148" s="137"/>
      <c r="BA148" s="130"/>
      <c r="BB148" s="130"/>
      <c r="BC148" s="130"/>
      <c r="BD148" s="130"/>
      <c r="BE148" s="130"/>
      <c r="BF148" s="130"/>
      <c r="BG148" s="130"/>
      <c r="BH148" s="130"/>
      <c r="BI148" s="130"/>
      <c r="BJ148" s="130"/>
      <c r="BK148" s="137"/>
      <c r="BL148" s="98"/>
      <c r="BM148" s="160"/>
      <c r="BN148" s="98"/>
      <c r="BO148" s="182"/>
      <c r="BP148" s="182"/>
      <c r="BQ148" s="182"/>
      <c r="BR148" s="200"/>
      <c r="BS148" s="182"/>
      <c r="BT148" s="182"/>
      <c r="BU148" s="182"/>
      <c r="BV148" s="200"/>
      <c r="BW148" s="182"/>
      <c r="BX148" s="182"/>
      <c r="BY148" s="182"/>
      <c r="BZ148" s="200"/>
      <c r="CA148" s="200"/>
      <c r="CB148" s="182"/>
      <c r="CC148" s="100"/>
      <c r="CD148" s="100"/>
      <c r="CE148" s="100"/>
      <c r="CF148" s="103"/>
    </row>
    <row r="149" spans="5:84" s="24" customFormat="1" ht="15" customHeight="1" x14ac:dyDescent="0.25">
      <c r="E149" s="127"/>
      <c r="F149" s="127"/>
      <c r="G149" s="127"/>
      <c r="H149" s="137"/>
      <c r="I149" s="115"/>
      <c r="J149" s="127"/>
      <c r="K149" s="127"/>
      <c r="L149" s="127"/>
      <c r="M149" s="137"/>
      <c r="N149" s="115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37"/>
      <c r="Z149" s="13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37"/>
      <c r="AL149" s="137"/>
      <c r="AM149" s="127"/>
      <c r="AN149" s="127"/>
      <c r="AO149" s="127"/>
      <c r="AP149" s="127"/>
      <c r="AQ149" s="127"/>
      <c r="AR149" s="127"/>
      <c r="AS149" s="127"/>
      <c r="AT149" s="127"/>
      <c r="AU149" s="127"/>
      <c r="AV149" s="127"/>
      <c r="AW149" s="137"/>
      <c r="AX149" s="137"/>
      <c r="AY149" s="137"/>
      <c r="AZ149" s="137"/>
      <c r="BA149" s="130"/>
      <c r="BB149" s="130"/>
      <c r="BC149" s="130"/>
      <c r="BD149" s="130"/>
      <c r="BE149" s="130"/>
      <c r="BF149" s="130"/>
      <c r="BG149" s="130"/>
      <c r="BH149" s="130"/>
      <c r="BI149" s="130"/>
      <c r="BJ149" s="130"/>
      <c r="BK149" s="137"/>
      <c r="BL149" s="98"/>
      <c r="BM149" s="160"/>
      <c r="BN149" s="98"/>
      <c r="BO149" s="182"/>
      <c r="BP149" s="182"/>
      <c r="BQ149" s="182"/>
      <c r="BR149" s="200"/>
      <c r="BS149" s="182"/>
      <c r="BT149" s="182"/>
      <c r="BU149" s="182"/>
      <c r="BV149" s="200"/>
      <c r="BW149" s="182"/>
      <c r="BX149" s="182"/>
      <c r="BY149" s="182"/>
      <c r="BZ149" s="200"/>
      <c r="CA149" s="200"/>
      <c r="CB149" s="182"/>
      <c r="CC149" s="100"/>
      <c r="CD149" s="100"/>
      <c r="CE149" s="100"/>
      <c r="CF149" s="103"/>
    </row>
    <row r="150" spans="5:84" s="24" customFormat="1" ht="15" customHeight="1" x14ac:dyDescent="0.25">
      <c r="E150" s="127"/>
      <c r="F150" s="127"/>
      <c r="G150" s="127"/>
      <c r="H150" s="137"/>
      <c r="I150" s="115"/>
      <c r="J150" s="127"/>
      <c r="K150" s="127"/>
      <c r="L150" s="127"/>
      <c r="M150" s="137"/>
      <c r="N150" s="115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37"/>
      <c r="Z150" s="137"/>
      <c r="AA150" s="127"/>
      <c r="AB150" s="127"/>
      <c r="AC150" s="127"/>
      <c r="AD150" s="127"/>
      <c r="AE150" s="127"/>
      <c r="AF150" s="127"/>
      <c r="AG150" s="127"/>
      <c r="AH150" s="127"/>
      <c r="AI150" s="127"/>
      <c r="AJ150" s="127"/>
      <c r="AK150" s="137"/>
      <c r="AL150" s="137"/>
      <c r="AM150" s="127"/>
      <c r="AN150" s="127"/>
      <c r="AO150" s="127"/>
      <c r="AP150" s="127"/>
      <c r="AQ150" s="127"/>
      <c r="AR150" s="127"/>
      <c r="AS150" s="127"/>
      <c r="AT150" s="127"/>
      <c r="AU150" s="127"/>
      <c r="AV150" s="127"/>
      <c r="AW150" s="137"/>
      <c r="AX150" s="137"/>
      <c r="AY150" s="137"/>
      <c r="AZ150" s="137"/>
      <c r="BA150" s="130"/>
      <c r="BB150" s="130"/>
      <c r="BC150" s="130"/>
      <c r="BD150" s="130"/>
      <c r="BE150" s="130"/>
      <c r="BF150" s="130"/>
      <c r="BG150" s="130"/>
      <c r="BH150" s="130"/>
      <c r="BI150" s="130"/>
      <c r="BJ150" s="130"/>
      <c r="BK150" s="137"/>
      <c r="BL150" s="98"/>
      <c r="BM150" s="160"/>
      <c r="BN150" s="98"/>
      <c r="BO150" s="182"/>
      <c r="BP150" s="182"/>
      <c r="BQ150" s="182"/>
      <c r="BR150" s="200"/>
      <c r="BS150" s="182"/>
      <c r="BT150" s="182"/>
      <c r="BU150" s="182"/>
      <c r="BV150" s="200"/>
      <c r="BW150" s="182"/>
      <c r="BX150" s="182"/>
      <c r="BY150" s="182"/>
      <c r="BZ150" s="200"/>
      <c r="CA150" s="200"/>
      <c r="CB150" s="182"/>
      <c r="CC150" s="100"/>
      <c r="CD150" s="100"/>
      <c r="CE150" s="100"/>
      <c r="CF150" s="103"/>
    </row>
    <row r="151" spans="5:84" s="24" customFormat="1" ht="15" customHeight="1" x14ac:dyDescent="0.25">
      <c r="E151" s="127"/>
      <c r="F151" s="127"/>
      <c r="G151" s="127"/>
      <c r="H151" s="137"/>
      <c r="I151" s="115"/>
      <c r="J151" s="127"/>
      <c r="K151" s="127"/>
      <c r="L151" s="127"/>
      <c r="M151" s="137"/>
      <c r="N151" s="115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37"/>
      <c r="Z151" s="137"/>
      <c r="AA151" s="127"/>
      <c r="AB151" s="127"/>
      <c r="AC151" s="127"/>
      <c r="AD151" s="127"/>
      <c r="AE151" s="127"/>
      <c r="AF151" s="127"/>
      <c r="AG151" s="127"/>
      <c r="AH151" s="127"/>
      <c r="AI151" s="127"/>
      <c r="AJ151" s="127"/>
      <c r="AK151" s="137"/>
      <c r="AL151" s="13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37"/>
      <c r="AX151" s="137"/>
      <c r="AY151" s="137"/>
      <c r="AZ151" s="137"/>
      <c r="BA151" s="130"/>
      <c r="BB151" s="130"/>
      <c r="BC151" s="130"/>
      <c r="BD151" s="130"/>
      <c r="BE151" s="130"/>
      <c r="BF151" s="130"/>
      <c r="BG151" s="130"/>
      <c r="BH151" s="130"/>
      <c r="BI151" s="130"/>
      <c r="BJ151" s="130"/>
      <c r="BK151" s="137"/>
      <c r="BL151" s="98"/>
      <c r="BM151" s="160"/>
      <c r="BN151" s="98"/>
      <c r="BO151" s="182"/>
      <c r="BP151" s="182"/>
      <c r="BQ151" s="182"/>
      <c r="BR151" s="200"/>
      <c r="BS151" s="182"/>
      <c r="BT151" s="182"/>
      <c r="BU151" s="182"/>
      <c r="BV151" s="200"/>
      <c r="BW151" s="182"/>
      <c r="BX151" s="182"/>
      <c r="BY151" s="182"/>
      <c r="BZ151" s="200"/>
      <c r="CA151" s="200"/>
      <c r="CB151" s="182"/>
      <c r="CC151" s="100"/>
      <c r="CD151" s="100"/>
      <c r="CE151" s="100"/>
      <c r="CF151" s="103"/>
    </row>
    <row r="152" spans="5:84" s="24" customFormat="1" ht="15" customHeight="1" x14ac:dyDescent="0.25">
      <c r="E152" s="127"/>
      <c r="F152" s="127"/>
      <c r="G152" s="127"/>
      <c r="H152" s="137"/>
      <c r="I152" s="115"/>
      <c r="J152" s="127"/>
      <c r="K152" s="127"/>
      <c r="L152" s="127"/>
      <c r="M152" s="137"/>
      <c r="N152" s="115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37"/>
      <c r="Z152" s="137"/>
      <c r="AA152" s="127"/>
      <c r="AB152" s="127"/>
      <c r="AC152" s="127"/>
      <c r="AD152" s="127"/>
      <c r="AE152" s="127"/>
      <c r="AF152" s="127"/>
      <c r="AG152" s="127"/>
      <c r="AH152" s="127"/>
      <c r="AI152" s="127"/>
      <c r="AJ152" s="127"/>
      <c r="AK152" s="137"/>
      <c r="AL152" s="13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37"/>
      <c r="AX152" s="137"/>
      <c r="AY152" s="137"/>
      <c r="AZ152" s="137"/>
      <c r="BA152" s="130"/>
      <c r="BB152" s="130"/>
      <c r="BC152" s="130"/>
      <c r="BD152" s="130"/>
      <c r="BE152" s="130"/>
      <c r="BF152" s="130"/>
      <c r="BG152" s="130"/>
      <c r="BH152" s="130"/>
      <c r="BI152" s="130"/>
      <c r="BJ152" s="130"/>
      <c r="BK152" s="137"/>
      <c r="BL152" s="98"/>
      <c r="BM152" s="160"/>
      <c r="BN152" s="98"/>
      <c r="BO152" s="182"/>
      <c r="BP152" s="182"/>
      <c r="BQ152" s="182"/>
      <c r="BR152" s="200"/>
      <c r="BS152" s="182"/>
      <c r="BT152" s="182"/>
      <c r="BU152" s="182"/>
      <c r="BV152" s="200"/>
      <c r="BW152" s="182"/>
      <c r="BX152" s="182"/>
      <c r="BY152" s="182"/>
      <c r="BZ152" s="200"/>
      <c r="CA152" s="200"/>
      <c r="CB152" s="182"/>
      <c r="CC152" s="100"/>
      <c r="CD152" s="100"/>
      <c r="CE152" s="100"/>
      <c r="CF152" s="103"/>
    </row>
    <row r="153" spans="5:84" s="24" customFormat="1" ht="15" customHeight="1" x14ac:dyDescent="0.25">
      <c r="E153" s="127"/>
      <c r="F153" s="127"/>
      <c r="G153" s="127"/>
      <c r="H153" s="137"/>
      <c r="I153" s="115"/>
      <c r="J153" s="127"/>
      <c r="K153" s="127"/>
      <c r="L153" s="127"/>
      <c r="M153" s="137"/>
      <c r="N153" s="115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37"/>
      <c r="Z153" s="137"/>
      <c r="AA153" s="127"/>
      <c r="AB153" s="127"/>
      <c r="AC153" s="127"/>
      <c r="AD153" s="127"/>
      <c r="AE153" s="127"/>
      <c r="AF153" s="127"/>
      <c r="AG153" s="127"/>
      <c r="AH153" s="127"/>
      <c r="AI153" s="127"/>
      <c r="AJ153" s="127"/>
      <c r="AK153" s="137"/>
      <c r="AL153" s="137"/>
      <c r="AM153" s="127"/>
      <c r="AN153" s="127"/>
      <c r="AO153" s="127"/>
      <c r="AP153" s="127"/>
      <c r="AQ153" s="127"/>
      <c r="AR153" s="127"/>
      <c r="AS153" s="127"/>
      <c r="AT153" s="127"/>
      <c r="AU153" s="127"/>
      <c r="AV153" s="127"/>
      <c r="AW153" s="137"/>
      <c r="AX153" s="137"/>
      <c r="AY153" s="137"/>
      <c r="AZ153" s="137"/>
      <c r="BA153" s="130"/>
      <c r="BB153" s="130"/>
      <c r="BC153" s="130"/>
      <c r="BD153" s="130"/>
      <c r="BE153" s="130"/>
      <c r="BF153" s="130"/>
      <c r="BG153" s="130"/>
      <c r="BH153" s="130"/>
      <c r="BI153" s="130"/>
      <c r="BJ153" s="130"/>
      <c r="BK153" s="137"/>
      <c r="BL153" s="98"/>
      <c r="BM153" s="160"/>
      <c r="BN153" s="98"/>
      <c r="BO153" s="182"/>
      <c r="BP153" s="182"/>
      <c r="BQ153" s="182"/>
      <c r="BR153" s="200"/>
      <c r="BS153" s="182"/>
      <c r="BT153" s="182"/>
      <c r="BU153" s="182"/>
      <c r="BV153" s="200"/>
      <c r="BW153" s="182"/>
      <c r="BX153" s="182"/>
      <c r="BY153" s="182"/>
      <c r="BZ153" s="200"/>
      <c r="CA153" s="200"/>
      <c r="CB153" s="182"/>
      <c r="CC153" s="100"/>
      <c r="CD153" s="100"/>
      <c r="CE153" s="100"/>
      <c r="CF153" s="103"/>
    </row>
    <row r="154" spans="5:84" s="24" customFormat="1" ht="15" customHeight="1" x14ac:dyDescent="0.25">
      <c r="E154" s="127"/>
      <c r="F154" s="127"/>
      <c r="G154" s="127"/>
      <c r="H154" s="137"/>
      <c r="I154" s="115"/>
      <c r="J154" s="127"/>
      <c r="K154" s="127"/>
      <c r="L154" s="127"/>
      <c r="M154" s="137"/>
      <c r="N154" s="115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37"/>
      <c r="Z154" s="137"/>
      <c r="AA154" s="127"/>
      <c r="AB154" s="127"/>
      <c r="AC154" s="127"/>
      <c r="AD154" s="127"/>
      <c r="AE154" s="127"/>
      <c r="AF154" s="127"/>
      <c r="AG154" s="127"/>
      <c r="AH154" s="127"/>
      <c r="AI154" s="127"/>
      <c r="AJ154" s="127"/>
      <c r="AK154" s="137"/>
      <c r="AL154" s="137"/>
      <c r="AM154" s="127"/>
      <c r="AN154" s="127"/>
      <c r="AO154" s="127"/>
      <c r="AP154" s="127"/>
      <c r="AQ154" s="127"/>
      <c r="AR154" s="127"/>
      <c r="AS154" s="127"/>
      <c r="AT154" s="127"/>
      <c r="AU154" s="127"/>
      <c r="AV154" s="127"/>
      <c r="AW154" s="137"/>
      <c r="AX154" s="137"/>
      <c r="AY154" s="137"/>
      <c r="AZ154" s="137"/>
      <c r="BA154" s="130"/>
      <c r="BB154" s="130"/>
      <c r="BC154" s="130"/>
      <c r="BD154" s="130"/>
      <c r="BE154" s="130"/>
      <c r="BF154" s="130"/>
      <c r="BG154" s="130"/>
      <c r="BH154" s="130"/>
      <c r="BI154" s="130"/>
      <c r="BJ154" s="130"/>
      <c r="BK154" s="137"/>
      <c r="BL154" s="98"/>
      <c r="BM154" s="160"/>
      <c r="BN154" s="98"/>
      <c r="BO154" s="182"/>
      <c r="BP154" s="182"/>
      <c r="BQ154" s="182"/>
      <c r="BR154" s="200"/>
      <c r="BS154" s="182"/>
      <c r="BT154" s="182"/>
      <c r="BU154" s="182"/>
      <c r="BV154" s="200"/>
      <c r="BW154" s="182"/>
      <c r="BX154" s="182"/>
      <c r="BY154" s="182"/>
      <c r="BZ154" s="200"/>
      <c r="CA154" s="200"/>
      <c r="CB154" s="182"/>
      <c r="CC154" s="100"/>
      <c r="CD154" s="100"/>
      <c r="CE154" s="100"/>
      <c r="CF154" s="103"/>
    </row>
    <row r="155" spans="5:84" s="24" customFormat="1" ht="15" customHeight="1" x14ac:dyDescent="0.25">
      <c r="E155" s="127"/>
      <c r="F155" s="127"/>
      <c r="G155" s="127"/>
      <c r="H155" s="137"/>
      <c r="I155" s="115"/>
      <c r="J155" s="127"/>
      <c r="K155" s="127"/>
      <c r="L155" s="127"/>
      <c r="M155" s="137"/>
      <c r="N155" s="115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37"/>
      <c r="Z155" s="137"/>
      <c r="AA155" s="127"/>
      <c r="AB155" s="127"/>
      <c r="AC155" s="127"/>
      <c r="AD155" s="127"/>
      <c r="AE155" s="127"/>
      <c r="AF155" s="127"/>
      <c r="AG155" s="127"/>
      <c r="AH155" s="127"/>
      <c r="AI155" s="127"/>
      <c r="AJ155" s="127"/>
      <c r="AK155" s="137"/>
      <c r="AL155" s="137"/>
      <c r="AM155" s="127"/>
      <c r="AN155" s="127"/>
      <c r="AO155" s="127"/>
      <c r="AP155" s="127"/>
      <c r="AQ155" s="127"/>
      <c r="AR155" s="127"/>
      <c r="AS155" s="127"/>
      <c r="AT155" s="127"/>
      <c r="AU155" s="127"/>
      <c r="AV155" s="127"/>
      <c r="AW155" s="137"/>
      <c r="AX155" s="137"/>
      <c r="AY155" s="137"/>
      <c r="AZ155" s="137"/>
      <c r="BA155" s="130"/>
      <c r="BB155" s="130"/>
      <c r="BC155" s="130"/>
      <c r="BD155" s="130"/>
      <c r="BE155" s="130"/>
      <c r="BF155" s="130"/>
      <c r="BG155" s="130"/>
      <c r="BH155" s="130"/>
      <c r="BI155" s="130"/>
      <c r="BJ155" s="130"/>
      <c r="BK155" s="137"/>
      <c r="BL155" s="98"/>
      <c r="BM155" s="160"/>
      <c r="BN155" s="98"/>
      <c r="BO155" s="182"/>
      <c r="BP155" s="182"/>
      <c r="BQ155" s="182"/>
      <c r="BR155" s="200"/>
      <c r="BS155" s="182"/>
      <c r="BT155" s="182"/>
      <c r="BU155" s="182"/>
      <c r="BV155" s="200"/>
      <c r="BW155" s="182"/>
      <c r="BX155" s="182"/>
      <c r="BY155" s="182"/>
      <c r="BZ155" s="200"/>
      <c r="CA155" s="200"/>
      <c r="CB155" s="182"/>
      <c r="CC155" s="100"/>
      <c r="CD155" s="100"/>
      <c r="CE155" s="100"/>
      <c r="CF155" s="103"/>
    </row>
    <row r="156" spans="5:84" s="24" customFormat="1" ht="15" customHeight="1" x14ac:dyDescent="0.25">
      <c r="E156" s="127"/>
      <c r="F156" s="127"/>
      <c r="G156" s="127"/>
      <c r="H156" s="137"/>
      <c r="I156" s="115"/>
      <c r="J156" s="127"/>
      <c r="K156" s="127"/>
      <c r="L156" s="127"/>
      <c r="M156" s="137"/>
      <c r="N156" s="115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37"/>
      <c r="Z156" s="137"/>
      <c r="AA156" s="127"/>
      <c r="AB156" s="127"/>
      <c r="AC156" s="127"/>
      <c r="AD156" s="127"/>
      <c r="AE156" s="127"/>
      <c r="AF156" s="127"/>
      <c r="AG156" s="127"/>
      <c r="AH156" s="127"/>
      <c r="AI156" s="127"/>
      <c r="AJ156" s="127"/>
      <c r="AK156" s="137"/>
      <c r="AL156" s="137"/>
      <c r="AM156" s="127"/>
      <c r="AN156" s="127"/>
      <c r="AO156" s="127"/>
      <c r="AP156" s="127"/>
      <c r="AQ156" s="127"/>
      <c r="AR156" s="127"/>
      <c r="AS156" s="127"/>
      <c r="AT156" s="127"/>
      <c r="AU156" s="127"/>
      <c r="AV156" s="127"/>
      <c r="AW156" s="137"/>
      <c r="AX156" s="137"/>
      <c r="AY156" s="137"/>
      <c r="AZ156" s="137"/>
      <c r="BA156" s="130"/>
      <c r="BB156" s="130"/>
      <c r="BC156" s="130"/>
      <c r="BD156" s="130"/>
      <c r="BE156" s="130"/>
      <c r="BF156" s="130"/>
      <c r="BG156" s="130"/>
      <c r="BH156" s="130"/>
      <c r="BI156" s="130"/>
      <c r="BJ156" s="130"/>
      <c r="BK156" s="137"/>
      <c r="BL156" s="98"/>
      <c r="BM156" s="160"/>
      <c r="BN156" s="98"/>
      <c r="BO156" s="182"/>
      <c r="BP156" s="182"/>
      <c r="BQ156" s="182"/>
      <c r="BR156" s="200"/>
      <c r="BS156" s="182"/>
      <c r="BT156" s="182"/>
      <c r="BU156" s="182"/>
      <c r="BV156" s="200"/>
      <c r="BW156" s="182"/>
      <c r="BX156" s="182"/>
      <c r="BY156" s="182"/>
      <c r="BZ156" s="200"/>
      <c r="CA156" s="200"/>
      <c r="CB156" s="182"/>
      <c r="CC156" s="100"/>
      <c r="CD156" s="100"/>
      <c r="CE156" s="100"/>
      <c r="CF156" s="103"/>
    </row>
    <row r="157" spans="5:84" s="24" customFormat="1" ht="15" customHeight="1" x14ac:dyDescent="0.25">
      <c r="E157" s="127"/>
      <c r="F157" s="127"/>
      <c r="G157" s="127"/>
      <c r="H157" s="137"/>
      <c r="I157" s="115"/>
      <c r="J157" s="127"/>
      <c r="K157" s="127"/>
      <c r="L157" s="127"/>
      <c r="M157" s="137"/>
      <c r="N157" s="115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37"/>
      <c r="Z157" s="137"/>
      <c r="AA157" s="127"/>
      <c r="AB157" s="127"/>
      <c r="AC157" s="127"/>
      <c r="AD157" s="127"/>
      <c r="AE157" s="127"/>
      <c r="AF157" s="127"/>
      <c r="AG157" s="127"/>
      <c r="AH157" s="127"/>
      <c r="AI157" s="127"/>
      <c r="AJ157" s="127"/>
      <c r="AK157" s="137"/>
      <c r="AL157" s="137"/>
      <c r="AM157" s="127"/>
      <c r="AN157" s="127"/>
      <c r="AO157" s="127"/>
      <c r="AP157" s="127"/>
      <c r="AQ157" s="127"/>
      <c r="AR157" s="127"/>
      <c r="AS157" s="127"/>
      <c r="AT157" s="127"/>
      <c r="AU157" s="127"/>
      <c r="AV157" s="127"/>
      <c r="AW157" s="137"/>
      <c r="AX157" s="137"/>
      <c r="AY157" s="137"/>
      <c r="AZ157" s="137"/>
      <c r="BA157" s="130"/>
      <c r="BB157" s="130"/>
      <c r="BC157" s="130"/>
      <c r="BD157" s="130"/>
      <c r="BE157" s="130"/>
      <c r="BF157" s="130"/>
      <c r="BG157" s="130"/>
      <c r="BH157" s="130"/>
      <c r="BI157" s="130"/>
      <c r="BJ157" s="130"/>
      <c r="BK157" s="137"/>
      <c r="BL157" s="98"/>
      <c r="BM157" s="160"/>
      <c r="BN157" s="98"/>
      <c r="BO157" s="182"/>
      <c r="BP157" s="182"/>
      <c r="BQ157" s="182"/>
      <c r="BR157" s="200"/>
      <c r="BS157" s="182"/>
      <c r="BT157" s="182"/>
      <c r="BU157" s="182"/>
      <c r="BV157" s="200"/>
      <c r="BW157" s="182"/>
      <c r="BX157" s="182"/>
      <c r="BY157" s="182"/>
      <c r="BZ157" s="200"/>
      <c r="CA157" s="200"/>
      <c r="CB157" s="182"/>
      <c r="CC157" s="100"/>
      <c r="CD157" s="100"/>
      <c r="CE157" s="100"/>
      <c r="CF157" s="103"/>
    </row>
    <row r="158" spans="5:84" s="24" customFormat="1" ht="15" customHeight="1" x14ac:dyDescent="0.25">
      <c r="E158" s="127"/>
      <c r="F158" s="127"/>
      <c r="G158" s="127"/>
      <c r="H158" s="137"/>
      <c r="I158" s="115"/>
      <c r="J158" s="127"/>
      <c r="K158" s="127"/>
      <c r="L158" s="127"/>
      <c r="M158" s="137"/>
      <c r="N158" s="115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37"/>
      <c r="Z158" s="137"/>
      <c r="AA158" s="127"/>
      <c r="AB158" s="127"/>
      <c r="AC158" s="127"/>
      <c r="AD158" s="127"/>
      <c r="AE158" s="127"/>
      <c r="AF158" s="127"/>
      <c r="AG158" s="127"/>
      <c r="AH158" s="127"/>
      <c r="AI158" s="127"/>
      <c r="AJ158" s="127"/>
      <c r="AK158" s="137"/>
      <c r="AL158" s="137"/>
      <c r="AM158" s="127"/>
      <c r="AN158" s="127"/>
      <c r="AO158" s="127"/>
      <c r="AP158" s="127"/>
      <c r="AQ158" s="127"/>
      <c r="AR158" s="127"/>
      <c r="AS158" s="127"/>
      <c r="AT158" s="127"/>
      <c r="AU158" s="127"/>
      <c r="AV158" s="127"/>
      <c r="AW158" s="137"/>
      <c r="AX158" s="137"/>
      <c r="AY158" s="137"/>
      <c r="AZ158" s="137"/>
      <c r="BA158" s="130"/>
      <c r="BB158" s="130"/>
      <c r="BC158" s="130"/>
      <c r="BD158" s="130"/>
      <c r="BE158" s="130"/>
      <c r="BF158" s="130"/>
      <c r="BG158" s="130"/>
      <c r="BH158" s="130"/>
      <c r="BI158" s="130"/>
      <c r="BJ158" s="130"/>
      <c r="BK158" s="137"/>
      <c r="BL158" s="98"/>
      <c r="BM158" s="160"/>
      <c r="BN158" s="98"/>
      <c r="BO158" s="182"/>
      <c r="BP158" s="182"/>
      <c r="BQ158" s="182"/>
      <c r="BR158" s="200"/>
      <c r="BS158" s="182"/>
      <c r="BT158" s="182"/>
      <c r="BU158" s="182"/>
      <c r="BV158" s="200"/>
      <c r="BW158" s="182"/>
      <c r="BX158" s="182"/>
      <c r="BY158" s="182"/>
      <c r="BZ158" s="200"/>
      <c r="CA158" s="200"/>
      <c r="CB158" s="182"/>
      <c r="CC158" s="100"/>
      <c r="CD158" s="100"/>
      <c r="CE158" s="100"/>
      <c r="CF158" s="103"/>
    </row>
    <row r="159" spans="5:84" s="24" customFormat="1" ht="15" customHeight="1" x14ac:dyDescent="0.25">
      <c r="E159" s="127"/>
      <c r="F159" s="127"/>
      <c r="G159" s="127"/>
      <c r="H159" s="137"/>
      <c r="I159" s="115"/>
      <c r="J159" s="127"/>
      <c r="K159" s="127"/>
      <c r="L159" s="127"/>
      <c r="M159" s="137"/>
      <c r="N159" s="115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37"/>
      <c r="Z159" s="13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37"/>
      <c r="AL159" s="137"/>
      <c r="AM159" s="127"/>
      <c r="AN159" s="127"/>
      <c r="AO159" s="127"/>
      <c r="AP159" s="127"/>
      <c r="AQ159" s="127"/>
      <c r="AR159" s="127"/>
      <c r="AS159" s="127"/>
      <c r="AT159" s="127"/>
      <c r="AU159" s="127"/>
      <c r="AV159" s="127"/>
      <c r="AW159" s="137"/>
      <c r="AX159" s="137"/>
      <c r="AY159" s="137"/>
      <c r="AZ159" s="137"/>
      <c r="BA159" s="130"/>
      <c r="BB159" s="130"/>
      <c r="BC159" s="130"/>
      <c r="BD159" s="130"/>
      <c r="BE159" s="130"/>
      <c r="BF159" s="130"/>
      <c r="BG159" s="130"/>
      <c r="BH159" s="130"/>
      <c r="BI159" s="130"/>
      <c r="BJ159" s="130"/>
      <c r="BK159" s="137"/>
      <c r="BL159" s="98"/>
      <c r="BM159" s="160"/>
      <c r="BN159" s="98"/>
      <c r="BO159" s="182"/>
      <c r="BP159" s="182"/>
      <c r="BQ159" s="182"/>
      <c r="BR159" s="200"/>
      <c r="BS159" s="182"/>
      <c r="BT159" s="182"/>
      <c r="BU159" s="182"/>
      <c r="BV159" s="200"/>
      <c r="BW159" s="182"/>
      <c r="BX159" s="182"/>
      <c r="BY159" s="182"/>
      <c r="BZ159" s="200"/>
      <c r="CA159" s="200"/>
      <c r="CB159" s="182"/>
      <c r="CC159" s="100"/>
      <c r="CD159" s="100"/>
      <c r="CE159" s="100"/>
      <c r="CF159" s="103"/>
    </row>
    <row r="160" spans="5:84" s="24" customFormat="1" ht="15" customHeight="1" x14ac:dyDescent="0.25">
      <c r="E160" s="127"/>
      <c r="F160" s="127"/>
      <c r="G160" s="127"/>
      <c r="H160" s="137"/>
      <c r="I160" s="115"/>
      <c r="J160" s="127"/>
      <c r="K160" s="127"/>
      <c r="L160" s="127"/>
      <c r="M160" s="137"/>
      <c r="N160" s="115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37"/>
      <c r="Z160" s="137"/>
      <c r="AA160" s="127"/>
      <c r="AB160" s="127"/>
      <c r="AC160" s="127"/>
      <c r="AD160" s="127"/>
      <c r="AE160" s="127"/>
      <c r="AF160" s="127"/>
      <c r="AG160" s="127"/>
      <c r="AH160" s="127"/>
      <c r="AI160" s="127"/>
      <c r="AJ160" s="127"/>
      <c r="AK160" s="137"/>
      <c r="AL160" s="137"/>
      <c r="AM160" s="127"/>
      <c r="AN160" s="127"/>
      <c r="AO160" s="127"/>
      <c r="AP160" s="127"/>
      <c r="AQ160" s="127"/>
      <c r="AR160" s="127"/>
      <c r="AS160" s="127"/>
      <c r="AT160" s="127"/>
      <c r="AU160" s="127"/>
      <c r="AV160" s="127"/>
      <c r="AW160" s="137"/>
      <c r="AX160" s="137"/>
      <c r="AY160" s="137"/>
      <c r="AZ160" s="137"/>
      <c r="BA160" s="130"/>
      <c r="BB160" s="130"/>
      <c r="BC160" s="130"/>
      <c r="BD160" s="130"/>
      <c r="BE160" s="130"/>
      <c r="BF160" s="130"/>
      <c r="BG160" s="130"/>
      <c r="BH160" s="130"/>
      <c r="BI160" s="130"/>
      <c r="BJ160" s="130"/>
      <c r="BK160" s="137"/>
      <c r="BL160" s="98"/>
      <c r="BM160" s="160"/>
      <c r="BN160" s="98"/>
      <c r="BO160" s="182"/>
      <c r="BP160" s="182"/>
      <c r="BQ160" s="182"/>
      <c r="BR160" s="200"/>
      <c r="BS160" s="182"/>
      <c r="BT160" s="182"/>
      <c r="BU160" s="182"/>
      <c r="BV160" s="200"/>
      <c r="BW160" s="182"/>
      <c r="BX160" s="182"/>
      <c r="BY160" s="182"/>
      <c r="BZ160" s="200"/>
      <c r="CA160" s="200"/>
      <c r="CB160" s="182"/>
      <c r="CC160" s="100"/>
      <c r="CD160" s="100"/>
      <c r="CE160" s="100"/>
      <c r="CF160" s="103"/>
    </row>
    <row r="161" spans="5:84" s="24" customFormat="1" ht="15" customHeight="1" x14ac:dyDescent="0.25">
      <c r="E161" s="127"/>
      <c r="F161" s="127"/>
      <c r="G161" s="127"/>
      <c r="H161" s="137"/>
      <c r="I161" s="115"/>
      <c r="J161" s="127"/>
      <c r="K161" s="127"/>
      <c r="L161" s="127"/>
      <c r="M161" s="137"/>
      <c r="N161" s="115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37"/>
      <c r="Z161" s="137"/>
      <c r="AA161" s="127"/>
      <c r="AB161" s="127"/>
      <c r="AC161" s="127"/>
      <c r="AD161" s="127"/>
      <c r="AE161" s="127"/>
      <c r="AF161" s="127"/>
      <c r="AG161" s="127"/>
      <c r="AH161" s="127"/>
      <c r="AI161" s="127"/>
      <c r="AJ161" s="127"/>
      <c r="AK161" s="137"/>
      <c r="AL161" s="137"/>
      <c r="AM161" s="127"/>
      <c r="AN161" s="127"/>
      <c r="AO161" s="127"/>
      <c r="AP161" s="127"/>
      <c r="AQ161" s="127"/>
      <c r="AR161" s="127"/>
      <c r="AS161" s="127"/>
      <c r="AT161" s="127"/>
      <c r="AU161" s="127"/>
      <c r="AV161" s="127"/>
      <c r="AW161" s="137"/>
      <c r="AX161" s="137"/>
      <c r="AY161" s="137"/>
      <c r="AZ161" s="137"/>
      <c r="BA161" s="130"/>
      <c r="BB161" s="130"/>
      <c r="BC161" s="130"/>
      <c r="BD161" s="130"/>
      <c r="BE161" s="130"/>
      <c r="BF161" s="130"/>
      <c r="BG161" s="130"/>
      <c r="BH161" s="130"/>
      <c r="BI161" s="130"/>
      <c r="BJ161" s="130"/>
      <c r="BK161" s="137"/>
      <c r="BL161" s="98"/>
      <c r="BM161" s="160"/>
      <c r="BN161" s="98"/>
      <c r="BO161" s="182"/>
      <c r="BP161" s="182"/>
      <c r="BQ161" s="182"/>
      <c r="BR161" s="200"/>
      <c r="BS161" s="182"/>
      <c r="BT161" s="182"/>
      <c r="BU161" s="182"/>
      <c r="BV161" s="200"/>
      <c r="BW161" s="182"/>
      <c r="BX161" s="182"/>
      <c r="BY161" s="182"/>
      <c r="BZ161" s="200"/>
      <c r="CA161" s="200"/>
      <c r="CB161" s="182"/>
      <c r="CC161" s="100"/>
      <c r="CD161" s="100"/>
      <c r="CE161" s="100"/>
      <c r="CF161" s="103"/>
    </row>
    <row r="162" spans="5:84" s="24" customFormat="1" ht="15" customHeight="1" x14ac:dyDescent="0.25">
      <c r="E162" s="127"/>
      <c r="F162" s="127"/>
      <c r="G162" s="127"/>
      <c r="H162" s="137"/>
      <c r="I162" s="115"/>
      <c r="J162" s="127"/>
      <c r="K162" s="127"/>
      <c r="L162" s="127"/>
      <c r="M162" s="137"/>
      <c r="N162" s="115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37"/>
      <c r="Z162" s="137"/>
      <c r="AA162" s="127"/>
      <c r="AB162" s="127"/>
      <c r="AC162" s="127"/>
      <c r="AD162" s="127"/>
      <c r="AE162" s="127"/>
      <c r="AF162" s="127"/>
      <c r="AG162" s="127"/>
      <c r="AH162" s="127"/>
      <c r="AI162" s="127"/>
      <c r="AJ162" s="127"/>
      <c r="AK162" s="137"/>
      <c r="AL162" s="137"/>
      <c r="AM162" s="127"/>
      <c r="AN162" s="127"/>
      <c r="AO162" s="127"/>
      <c r="AP162" s="127"/>
      <c r="AQ162" s="127"/>
      <c r="AR162" s="127"/>
      <c r="AS162" s="127"/>
      <c r="AT162" s="127"/>
      <c r="AU162" s="127"/>
      <c r="AV162" s="127"/>
      <c r="AW162" s="137"/>
      <c r="AX162" s="137"/>
      <c r="AY162" s="137"/>
      <c r="AZ162" s="137"/>
      <c r="BA162" s="130"/>
      <c r="BB162" s="130"/>
      <c r="BC162" s="130"/>
      <c r="BD162" s="130"/>
      <c r="BE162" s="130"/>
      <c r="BF162" s="130"/>
      <c r="BG162" s="130"/>
      <c r="BH162" s="130"/>
      <c r="BI162" s="130"/>
      <c r="BJ162" s="130"/>
      <c r="BK162" s="137"/>
      <c r="BL162" s="98"/>
      <c r="BM162" s="160"/>
      <c r="BN162" s="98"/>
      <c r="BO162" s="182"/>
      <c r="BP162" s="182"/>
      <c r="BQ162" s="182"/>
      <c r="BR162" s="200"/>
      <c r="BS162" s="182"/>
      <c r="BT162" s="182"/>
      <c r="BU162" s="182"/>
      <c r="BV162" s="200"/>
      <c r="BW162" s="182"/>
      <c r="BX162" s="182"/>
      <c r="BY162" s="182"/>
      <c r="BZ162" s="200"/>
      <c r="CA162" s="200"/>
      <c r="CB162" s="182"/>
      <c r="CC162" s="100"/>
      <c r="CD162" s="100"/>
      <c r="CE162" s="100"/>
      <c r="CF162" s="103"/>
    </row>
    <row r="163" spans="5:84" s="24" customFormat="1" ht="15" customHeight="1" x14ac:dyDescent="0.25">
      <c r="E163" s="127"/>
      <c r="F163" s="127"/>
      <c r="G163" s="127"/>
      <c r="H163" s="137"/>
      <c r="I163" s="115"/>
      <c r="J163" s="127"/>
      <c r="K163" s="127"/>
      <c r="L163" s="127"/>
      <c r="M163" s="137"/>
      <c r="N163" s="115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37"/>
      <c r="Z163" s="137"/>
      <c r="AA163" s="127"/>
      <c r="AB163" s="127"/>
      <c r="AC163" s="127"/>
      <c r="AD163" s="127"/>
      <c r="AE163" s="127"/>
      <c r="AF163" s="127"/>
      <c r="AG163" s="127"/>
      <c r="AH163" s="127"/>
      <c r="AI163" s="127"/>
      <c r="AJ163" s="127"/>
      <c r="AK163" s="137"/>
      <c r="AL163" s="137"/>
      <c r="AM163" s="127"/>
      <c r="AN163" s="127"/>
      <c r="AO163" s="127"/>
      <c r="AP163" s="127"/>
      <c r="AQ163" s="127"/>
      <c r="AR163" s="127"/>
      <c r="AS163" s="127"/>
      <c r="AT163" s="127"/>
      <c r="AU163" s="127"/>
      <c r="AV163" s="127"/>
      <c r="AW163" s="137"/>
      <c r="AX163" s="137"/>
      <c r="AY163" s="137"/>
      <c r="AZ163" s="137"/>
      <c r="BA163" s="130"/>
      <c r="BB163" s="130"/>
      <c r="BC163" s="130"/>
      <c r="BD163" s="130"/>
      <c r="BE163" s="130"/>
      <c r="BF163" s="130"/>
      <c r="BG163" s="130"/>
      <c r="BH163" s="130"/>
      <c r="BI163" s="130"/>
      <c r="BJ163" s="130"/>
      <c r="BK163" s="137"/>
      <c r="BL163" s="98"/>
      <c r="BM163" s="160"/>
      <c r="BN163" s="98"/>
      <c r="BO163" s="182"/>
      <c r="BP163" s="182"/>
      <c r="BQ163" s="182"/>
      <c r="BR163" s="200"/>
      <c r="BS163" s="182"/>
      <c r="BT163" s="182"/>
      <c r="BU163" s="182"/>
      <c r="BV163" s="200"/>
      <c r="BW163" s="182"/>
      <c r="BX163" s="182"/>
      <c r="BY163" s="182"/>
      <c r="BZ163" s="200"/>
      <c r="CA163" s="200"/>
      <c r="CB163" s="182"/>
      <c r="CC163" s="100"/>
      <c r="CD163" s="100"/>
      <c r="CE163" s="100"/>
      <c r="CF163" s="103"/>
    </row>
    <row r="164" spans="5:84" s="24" customFormat="1" ht="15" customHeight="1" x14ac:dyDescent="0.25">
      <c r="E164" s="127"/>
      <c r="F164" s="127"/>
      <c r="G164" s="127"/>
      <c r="H164" s="137"/>
      <c r="I164" s="115"/>
      <c r="J164" s="127"/>
      <c r="K164" s="127"/>
      <c r="L164" s="127"/>
      <c r="M164" s="137"/>
      <c r="N164" s="115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37"/>
      <c r="Z164" s="137"/>
      <c r="AA164" s="127"/>
      <c r="AB164" s="127"/>
      <c r="AC164" s="127"/>
      <c r="AD164" s="127"/>
      <c r="AE164" s="127"/>
      <c r="AF164" s="127"/>
      <c r="AG164" s="127"/>
      <c r="AH164" s="127"/>
      <c r="AI164" s="127"/>
      <c r="AJ164" s="127"/>
      <c r="AK164" s="137"/>
      <c r="AL164" s="137"/>
      <c r="AM164" s="127"/>
      <c r="AN164" s="127"/>
      <c r="AO164" s="127"/>
      <c r="AP164" s="127"/>
      <c r="AQ164" s="127"/>
      <c r="AR164" s="127"/>
      <c r="AS164" s="127"/>
      <c r="AT164" s="127"/>
      <c r="AU164" s="127"/>
      <c r="AV164" s="127"/>
      <c r="AW164" s="137"/>
      <c r="AX164" s="137"/>
      <c r="AY164" s="137"/>
      <c r="AZ164" s="137"/>
      <c r="BA164" s="130"/>
      <c r="BB164" s="130"/>
      <c r="BC164" s="130"/>
      <c r="BD164" s="130"/>
      <c r="BE164" s="130"/>
      <c r="BF164" s="130"/>
      <c r="BG164" s="130"/>
      <c r="BH164" s="130"/>
      <c r="BI164" s="130"/>
      <c r="BJ164" s="130"/>
      <c r="BK164" s="137"/>
      <c r="BL164" s="98"/>
      <c r="BM164" s="160"/>
      <c r="BN164" s="98"/>
      <c r="BO164" s="182"/>
      <c r="BP164" s="182"/>
      <c r="BQ164" s="182"/>
      <c r="BR164" s="200"/>
      <c r="BS164" s="182"/>
      <c r="BT164" s="182"/>
      <c r="BU164" s="182"/>
      <c r="BV164" s="200"/>
      <c r="BW164" s="182"/>
      <c r="BX164" s="182"/>
      <c r="BY164" s="182"/>
      <c r="BZ164" s="200"/>
      <c r="CA164" s="200"/>
      <c r="CB164" s="182"/>
      <c r="CC164" s="100"/>
      <c r="CD164" s="100"/>
      <c r="CE164" s="100"/>
      <c r="CF164" s="103"/>
    </row>
    <row r="165" spans="5:84" s="24" customFormat="1" ht="15" customHeight="1" x14ac:dyDescent="0.25">
      <c r="E165" s="127"/>
      <c r="F165" s="127"/>
      <c r="G165" s="127"/>
      <c r="H165" s="137"/>
      <c r="I165" s="115"/>
      <c r="J165" s="127"/>
      <c r="K165" s="127"/>
      <c r="L165" s="127"/>
      <c r="M165" s="137"/>
      <c r="N165" s="115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37"/>
      <c r="Z165" s="137"/>
      <c r="AA165" s="127"/>
      <c r="AB165" s="127"/>
      <c r="AC165" s="127"/>
      <c r="AD165" s="127"/>
      <c r="AE165" s="127"/>
      <c r="AF165" s="127"/>
      <c r="AG165" s="127"/>
      <c r="AH165" s="127"/>
      <c r="AI165" s="127"/>
      <c r="AJ165" s="127"/>
      <c r="AK165" s="137"/>
      <c r="AL165" s="137"/>
      <c r="AM165" s="127"/>
      <c r="AN165" s="127"/>
      <c r="AO165" s="127"/>
      <c r="AP165" s="127"/>
      <c r="AQ165" s="127"/>
      <c r="AR165" s="127"/>
      <c r="AS165" s="127"/>
      <c r="AT165" s="127"/>
      <c r="AU165" s="127"/>
      <c r="AV165" s="127"/>
      <c r="AW165" s="137"/>
      <c r="AX165" s="137"/>
      <c r="AY165" s="137"/>
      <c r="AZ165" s="137"/>
      <c r="BA165" s="130"/>
      <c r="BB165" s="130"/>
      <c r="BC165" s="130"/>
      <c r="BD165" s="130"/>
      <c r="BE165" s="130"/>
      <c r="BF165" s="130"/>
      <c r="BG165" s="130"/>
      <c r="BH165" s="130"/>
      <c r="BI165" s="130"/>
      <c r="BJ165" s="130"/>
      <c r="BK165" s="137"/>
      <c r="BL165" s="98"/>
      <c r="BM165" s="160"/>
      <c r="BN165" s="98"/>
      <c r="BO165" s="182"/>
      <c r="BP165" s="182"/>
      <c r="BQ165" s="182"/>
      <c r="BR165" s="200"/>
      <c r="BS165" s="182"/>
      <c r="BT165" s="182"/>
      <c r="BU165" s="182"/>
      <c r="BV165" s="200"/>
      <c r="BW165" s="182"/>
      <c r="BX165" s="182"/>
      <c r="BY165" s="182"/>
      <c r="BZ165" s="200"/>
      <c r="CA165" s="200"/>
      <c r="CB165" s="182"/>
      <c r="CC165" s="100"/>
      <c r="CD165" s="100"/>
      <c r="CE165" s="100"/>
      <c r="CF165" s="103"/>
    </row>
    <row r="166" spans="5:84" s="24" customFormat="1" ht="15" customHeight="1" x14ac:dyDescent="0.25">
      <c r="E166" s="127"/>
      <c r="F166" s="127"/>
      <c r="G166" s="127"/>
      <c r="H166" s="137"/>
      <c r="I166" s="115"/>
      <c r="J166" s="127"/>
      <c r="K166" s="127"/>
      <c r="L166" s="127"/>
      <c r="M166" s="137"/>
      <c r="N166" s="115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37"/>
      <c r="Z166" s="137"/>
      <c r="AA166" s="127"/>
      <c r="AB166" s="127"/>
      <c r="AC166" s="127"/>
      <c r="AD166" s="127"/>
      <c r="AE166" s="127"/>
      <c r="AF166" s="127"/>
      <c r="AG166" s="127"/>
      <c r="AH166" s="127"/>
      <c r="AI166" s="127"/>
      <c r="AJ166" s="127"/>
      <c r="AK166" s="137"/>
      <c r="AL166" s="137"/>
      <c r="AM166" s="127"/>
      <c r="AN166" s="127"/>
      <c r="AO166" s="127"/>
      <c r="AP166" s="127"/>
      <c r="AQ166" s="127"/>
      <c r="AR166" s="127"/>
      <c r="AS166" s="127"/>
      <c r="AT166" s="127"/>
      <c r="AU166" s="127"/>
      <c r="AV166" s="127"/>
      <c r="AW166" s="137"/>
      <c r="AX166" s="137"/>
      <c r="AY166" s="137"/>
      <c r="AZ166" s="137"/>
      <c r="BA166" s="130"/>
      <c r="BB166" s="130"/>
      <c r="BC166" s="130"/>
      <c r="BD166" s="130"/>
      <c r="BE166" s="130"/>
      <c r="BF166" s="130"/>
      <c r="BG166" s="130"/>
      <c r="BH166" s="130"/>
      <c r="BI166" s="130"/>
      <c r="BJ166" s="130"/>
      <c r="BK166" s="137"/>
      <c r="BL166" s="98"/>
      <c r="BM166" s="160"/>
      <c r="BN166" s="98"/>
      <c r="BO166" s="182"/>
      <c r="BP166" s="182"/>
      <c r="BQ166" s="182"/>
      <c r="BR166" s="200"/>
      <c r="BS166" s="182"/>
      <c r="BT166" s="182"/>
      <c r="BU166" s="182"/>
      <c r="BV166" s="200"/>
      <c r="BW166" s="182"/>
      <c r="BX166" s="182"/>
      <c r="BY166" s="182"/>
      <c r="BZ166" s="200"/>
      <c r="CA166" s="200"/>
      <c r="CB166" s="182"/>
      <c r="CC166" s="100"/>
      <c r="CD166" s="100"/>
      <c r="CE166" s="100"/>
      <c r="CF166" s="103"/>
    </row>
    <row r="167" spans="5:84" s="24" customFormat="1" ht="15" customHeight="1" x14ac:dyDescent="0.25">
      <c r="E167" s="127"/>
      <c r="F167" s="127"/>
      <c r="G167" s="127"/>
      <c r="H167" s="137"/>
      <c r="I167" s="115"/>
      <c r="J167" s="127"/>
      <c r="K167" s="127"/>
      <c r="L167" s="127"/>
      <c r="M167" s="137"/>
      <c r="N167" s="115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37"/>
      <c r="Z167" s="137"/>
      <c r="AA167" s="127"/>
      <c r="AB167" s="127"/>
      <c r="AC167" s="127"/>
      <c r="AD167" s="127"/>
      <c r="AE167" s="127"/>
      <c r="AF167" s="127"/>
      <c r="AG167" s="127"/>
      <c r="AH167" s="127"/>
      <c r="AI167" s="127"/>
      <c r="AJ167" s="127"/>
      <c r="AK167" s="137"/>
      <c r="AL167" s="137"/>
      <c r="AM167" s="127"/>
      <c r="AN167" s="127"/>
      <c r="AO167" s="127"/>
      <c r="AP167" s="127"/>
      <c r="AQ167" s="127"/>
      <c r="AR167" s="127"/>
      <c r="AS167" s="127"/>
      <c r="AT167" s="127"/>
      <c r="AU167" s="127"/>
      <c r="AV167" s="127"/>
      <c r="AW167" s="137"/>
      <c r="AX167" s="137"/>
      <c r="AY167" s="137"/>
      <c r="AZ167" s="137"/>
      <c r="BA167" s="130"/>
      <c r="BB167" s="130"/>
      <c r="BC167" s="130"/>
      <c r="BD167" s="130"/>
      <c r="BE167" s="130"/>
      <c r="BF167" s="130"/>
      <c r="BG167" s="130"/>
      <c r="BH167" s="130"/>
      <c r="BI167" s="130"/>
      <c r="BJ167" s="130"/>
      <c r="BK167" s="137"/>
      <c r="BL167" s="98"/>
      <c r="BM167" s="160"/>
      <c r="BN167" s="98"/>
      <c r="BO167" s="182"/>
      <c r="BP167" s="182"/>
      <c r="BQ167" s="182"/>
      <c r="BR167" s="200"/>
      <c r="BS167" s="182"/>
      <c r="BT167" s="182"/>
      <c r="BU167" s="182"/>
      <c r="BV167" s="200"/>
      <c r="BW167" s="182"/>
      <c r="BX167" s="182"/>
      <c r="BY167" s="182"/>
      <c r="BZ167" s="200"/>
      <c r="CA167" s="200"/>
      <c r="CB167" s="182"/>
      <c r="CC167" s="100"/>
      <c r="CD167" s="100"/>
      <c r="CE167" s="100"/>
      <c r="CF167" s="103"/>
    </row>
    <row r="168" spans="5:84" s="24" customFormat="1" ht="15" customHeight="1" x14ac:dyDescent="0.25">
      <c r="E168" s="127"/>
      <c r="F168" s="127"/>
      <c r="G168" s="127"/>
      <c r="H168" s="137"/>
      <c r="I168" s="115"/>
      <c r="J168" s="127"/>
      <c r="K168" s="127"/>
      <c r="L168" s="127"/>
      <c r="M168" s="137"/>
      <c r="N168" s="115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37"/>
      <c r="Z168" s="137"/>
      <c r="AA168" s="127"/>
      <c r="AB168" s="127"/>
      <c r="AC168" s="127"/>
      <c r="AD168" s="127"/>
      <c r="AE168" s="127"/>
      <c r="AF168" s="127"/>
      <c r="AG168" s="127"/>
      <c r="AH168" s="127"/>
      <c r="AI168" s="127"/>
      <c r="AJ168" s="127"/>
      <c r="AK168" s="137"/>
      <c r="AL168" s="137"/>
      <c r="AM168" s="127"/>
      <c r="AN168" s="127"/>
      <c r="AO168" s="127"/>
      <c r="AP168" s="127"/>
      <c r="AQ168" s="127"/>
      <c r="AR168" s="127"/>
      <c r="AS168" s="127"/>
      <c r="AT168" s="127"/>
      <c r="AU168" s="127"/>
      <c r="AV168" s="127"/>
      <c r="AW168" s="137"/>
      <c r="AX168" s="137"/>
      <c r="AY168" s="137"/>
      <c r="AZ168" s="137"/>
      <c r="BA168" s="130"/>
      <c r="BB168" s="130"/>
      <c r="BC168" s="130"/>
      <c r="BD168" s="130"/>
      <c r="BE168" s="130"/>
      <c r="BF168" s="130"/>
      <c r="BG168" s="130"/>
      <c r="BH168" s="130"/>
      <c r="BI168" s="130"/>
      <c r="BJ168" s="130"/>
      <c r="BK168" s="137"/>
      <c r="BL168" s="98"/>
      <c r="BM168" s="160"/>
      <c r="BN168" s="98"/>
      <c r="BO168" s="182"/>
      <c r="BP168" s="182"/>
      <c r="BQ168" s="182"/>
      <c r="BR168" s="200"/>
      <c r="BS168" s="182"/>
      <c r="BT168" s="182"/>
      <c r="BU168" s="182"/>
      <c r="BV168" s="200"/>
      <c r="BW168" s="182"/>
      <c r="BX168" s="182"/>
      <c r="BY168" s="182"/>
      <c r="BZ168" s="200"/>
      <c r="CA168" s="200"/>
      <c r="CB168" s="182"/>
      <c r="CC168" s="100"/>
      <c r="CD168" s="100"/>
      <c r="CE168" s="100"/>
      <c r="CF168" s="103"/>
    </row>
    <row r="169" spans="5:84" s="24" customFormat="1" ht="15" customHeight="1" x14ac:dyDescent="0.25">
      <c r="E169" s="127"/>
      <c r="F169" s="127"/>
      <c r="G169" s="127"/>
      <c r="H169" s="137"/>
      <c r="I169" s="115"/>
      <c r="J169" s="127"/>
      <c r="K169" s="127"/>
      <c r="L169" s="127"/>
      <c r="M169" s="137"/>
      <c r="N169" s="115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37"/>
      <c r="Z169" s="137"/>
      <c r="AA169" s="127"/>
      <c r="AB169" s="127"/>
      <c r="AC169" s="127"/>
      <c r="AD169" s="127"/>
      <c r="AE169" s="127"/>
      <c r="AF169" s="127"/>
      <c r="AG169" s="127"/>
      <c r="AH169" s="127"/>
      <c r="AI169" s="127"/>
      <c r="AJ169" s="127"/>
      <c r="AK169" s="137"/>
      <c r="AL169" s="137"/>
      <c r="AM169" s="127"/>
      <c r="AN169" s="127"/>
      <c r="AO169" s="127"/>
      <c r="AP169" s="127"/>
      <c r="AQ169" s="127"/>
      <c r="AR169" s="127"/>
      <c r="AS169" s="127"/>
      <c r="AT169" s="127"/>
      <c r="AU169" s="127"/>
      <c r="AV169" s="127"/>
      <c r="AW169" s="137"/>
      <c r="AX169" s="137"/>
      <c r="AY169" s="137"/>
      <c r="AZ169" s="137"/>
      <c r="BA169" s="130"/>
      <c r="BB169" s="130"/>
      <c r="BC169" s="130"/>
      <c r="BD169" s="130"/>
      <c r="BE169" s="130"/>
      <c r="BF169" s="130"/>
      <c r="BG169" s="130"/>
      <c r="BH169" s="130"/>
      <c r="BI169" s="130"/>
      <c r="BJ169" s="130"/>
      <c r="BK169" s="137"/>
      <c r="BL169" s="98"/>
      <c r="BM169" s="160"/>
      <c r="BN169" s="98"/>
      <c r="BO169" s="182"/>
      <c r="BP169" s="182"/>
      <c r="BQ169" s="182"/>
      <c r="BR169" s="200"/>
      <c r="BS169" s="182"/>
      <c r="BT169" s="182"/>
      <c r="BU169" s="182"/>
      <c r="BV169" s="200"/>
      <c r="BW169" s="182"/>
      <c r="BX169" s="182"/>
      <c r="BY169" s="182"/>
      <c r="BZ169" s="200"/>
      <c r="CA169" s="200"/>
      <c r="CB169" s="182"/>
      <c r="CC169" s="100"/>
      <c r="CD169" s="100"/>
      <c r="CE169" s="100"/>
      <c r="CF169" s="103"/>
    </row>
    <row r="170" spans="5:84" s="24" customFormat="1" ht="15" customHeight="1" x14ac:dyDescent="0.25">
      <c r="E170" s="127"/>
      <c r="F170" s="127"/>
      <c r="G170" s="127"/>
      <c r="H170" s="137"/>
      <c r="I170" s="115"/>
      <c r="J170" s="127"/>
      <c r="K170" s="127"/>
      <c r="L170" s="127"/>
      <c r="M170" s="137"/>
      <c r="N170" s="115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37"/>
      <c r="Z170" s="137"/>
      <c r="AA170" s="127"/>
      <c r="AB170" s="127"/>
      <c r="AC170" s="127"/>
      <c r="AD170" s="127"/>
      <c r="AE170" s="127"/>
      <c r="AF170" s="127"/>
      <c r="AG170" s="127"/>
      <c r="AH170" s="127"/>
      <c r="AI170" s="127"/>
      <c r="AJ170" s="127"/>
      <c r="AK170" s="137"/>
      <c r="AL170" s="137"/>
      <c r="AM170" s="127"/>
      <c r="AN170" s="127"/>
      <c r="AO170" s="127"/>
      <c r="AP170" s="127"/>
      <c r="AQ170" s="127"/>
      <c r="AR170" s="127"/>
      <c r="AS170" s="127"/>
      <c r="AT170" s="127"/>
      <c r="AU170" s="127"/>
      <c r="AV170" s="127"/>
      <c r="AW170" s="137"/>
      <c r="AX170" s="137"/>
      <c r="AY170" s="137"/>
      <c r="AZ170" s="137"/>
      <c r="BA170" s="130"/>
      <c r="BB170" s="130"/>
      <c r="BC170" s="130"/>
      <c r="BD170" s="130"/>
      <c r="BE170" s="130"/>
      <c r="BF170" s="130"/>
      <c r="BG170" s="130"/>
      <c r="BH170" s="130"/>
      <c r="BI170" s="130"/>
      <c r="BJ170" s="130"/>
      <c r="BK170" s="137"/>
      <c r="BL170" s="98"/>
      <c r="BM170" s="160"/>
      <c r="BN170" s="98"/>
      <c r="BO170" s="182"/>
      <c r="BP170" s="182"/>
      <c r="BQ170" s="182"/>
      <c r="BR170" s="200"/>
      <c r="BS170" s="182"/>
      <c r="BT170" s="182"/>
      <c r="BU170" s="182"/>
      <c r="BV170" s="200"/>
      <c r="BW170" s="182"/>
      <c r="BX170" s="182"/>
      <c r="BY170" s="182"/>
      <c r="BZ170" s="200"/>
      <c r="CA170" s="200"/>
      <c r="CB170" s="182"/>
      <c r="CC170" s="100"/>
      <c r="CD170" s="100"/>
      <c r="CE170" s="100"/>
      <c r="CF170" s="103"/>
    </row>
    <row r="171" spans="5:84" s="24" customFormat="1" ht="15" customHeight="1" x14ac:dyDescent="0.25">
      <c r="E171" s="127"/>
      <c r="F171" s="127"/>
      <c r="G171" s="127"/>
      <c r="H171" s="137"/>
      <c r="I171" s="115"/>
      <c r="J171" s="127"/>
      <c r="K171" s="127"/>
      <c r="L171" s="127"/>
      <c r="M171" s="137"/>
      <c r="N171" s="115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37"/>
      <c r="Z171" s="137"/>
      <c r="AA171" s="127"/>
      <c r="AB171" s="127"/>
      <c r="AC171" s="127"/>
      <c r="AD171" s="127"/>
      <c r="AE171" s="127"/>
      <c r="AF171" s="127"/>
      <c r="AG171" s="127"/>
      <c r="AH171" s="127"/>
      <c r="AI171" s="127"/>
      <c r="AJ171" s="127"/>
      <c r="AK171" s="137"/>
      <c r="AL171" s="137"/>
      <c r="AM171" s="127"/>
      <c r="AN171" s="127"/>
      <c r="AO171" s="127"/>
      <c r="AP171" s="127"/>
      <c r="AQ171" s="127"/>
      <c r="AR171" s="127"/>
      <c r="AS171" s="127"/>
      <c r="AT171" s="127"/>
      <c r="AU171" s="127"/>
      <c r="AV171" s="127"/>
      <c r="AW171" s="137"/>
      <c r="AX171" s="137"/>
      <c r="AY171" s="137"/>
      <c r="AZ171" s="137"/>
      <c r="BA171" s="130"/>
      <c r="BB171" s="130"/>
      <c r="BC171" s="130"/>
      <c r="BD171" s="130"/>
      <c r="BE171" s="130"/>
      <c r="BF171" s="130"/>
      <c r="BG171" s="130"/>
      <c r="BH171" s="130"/>
      <c r="BI171" s="130"/>
      <c r="BJ171" s="130"/>
      <c r="BK171" s="137"/>
      <c r="BL171" s="98"/>
      <c r="BM171" s="160"/>
      <c r="BN171" s="98"/>
      <c r="BO171" s="182"/>
      <c r="BP171" s="182"/>
      <c r="BQ171" s="182"/>
      <c r="BR171" s="200"/>
      <c r="BS171" s="182"/>
      <c r="BT171" s="182"/>
      <c r="BU171" s="182"/>
      <c r="BV171" s="200"/>
      <c r="BW171" s="182"/>
      <c r="BX171" s="182"/>
      <c r="BY171" s="182"/>
      <c r="BZ171" s="200"/>
      <c r="CA171" s="200"/>
      <c r="CB171" s="182"/>
      <c r="CC171" s="100"/>
      <c r="CD171" s="100"/>
      <c r="CE171" s="100"/>
      <c r="CF171" s="103"/>
    </row>
    <row r="172" spans="5:84" s="24" customFormat="1" ht="15" customHeight="1" x14ac:dyDescent="0.25">
      <c r="E172" s="127"/>
      <c r="F172" s="127"/>
      <c r="G172" s="127"/>
      <c r="H172" s="137"/>
      <c r="I172" s="115"/>
      <c r="J172" s="127"/>
      <c r="K172" s="127"/>
      <c r="L172" s="127"/>
      <c r="M172" s="137"/>
      <c r="N172" s="115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37"/>
      <c r="Z172" s="137"/>
      <c r="AA172" s="127"/>
      <c r="AB172" s="127"/>
      <c r="AC172" s="127"/>
      <c r="AD172" s="127"/>
      <c r="AE172" s="127"/>
      <c r="AF172" s="127"/>
      <c r="AG172" s="127"/>
      <c r="AH172" s="127"/>
      <c r="AI172" s="127"/>
      <c r="AJ172" s="127"/>
      <c r="AK172" s="137"/>
      <c r="AL172" s="137"/>
      <c r="AM172" s="127"/>
      <c r="AN172" s="127"/>
      <c r="AO172" s="127"/>
      <c r="AP172" s="127"/>
      <c r="AQ172" s="127"/>
      <c r="AR172" s="127"/>
      <c r="AS172" s="127"/>
      <c r="AT172" s="127"/>
      <c r="AU172" s="127"/>
      <c r="AV172" s="127"/>
      <c r="AW172" s="137"/>
      <c r="AX172" s="137"/>
      <c r="AY172" s="137"/>
      <c r="AZ172" s="137"/>
      <c r="BA172" s="130"/>
      <c r="BB172" s="130"/>
      <c r="BC172" s="130"/>
      <c r="BD172" s="130"/>
      <c r="BE172" s="130"/>
      <c r="BF172" s="130"/>
      <c r="BG172" s="130"/>
      <c r="BH172" s="130"/>
      <c r="BI172" s="130"/>
      <c r="BJ172" s="130"/>
      <c r="BK172" s="137"/>
      <c r="BL172" s="98"/>
      <c r="BM172" s="160"/>
      <c r="BN172" s="98"/>
      <c r="BO172" s="182"/>
      <c r="BP172" s="182"/>
      <c r="BQ172" s="182"/>
      <c r="BR172" s="200"/>
      <c r="BS172" s="182"/>
      <c r="BT172" s="182"/>
      <c r="BU172" s="182"/>
      <c r="BV172" s="200"/>
      <c r="BW172" s="182"/>
      <c r="BX172" s="182"/>
      <c r="BY172" s="182"/>
      <c r="BZ172" s="200"/>
      <c r="CA172" s="200"/>
      <c r="CB172" s="182"/>
      <c r="CC172" s="100"/>
      <c r="CD172" s="100"/>
      <c r="CE172" s="100"/>
      <c r="CF172" s="103"/>
    </row>
    <row r="173" spans="5:84" s="24" customFormat="1" ht="15" customHeight="1" x14ac:dyDescent="0.25">
      <c r="E173" s="127"/>
      <c r="F173" s="127"/>
      <c r="G173" s="127"/>
      <c r="H173" s="137"/>
      <c r="I173" s="115"/>
      <c r="J173" s="127"/>
      <c r="K173" s="127"/>
      <c r="L173" s="127"/>
      <c r="M173" s="137"/>
      <c r="N173" s="115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37"/>
      <c r="Z173" s="137"/>
      <c r="AA173" s="127"/>
      <c r="AB173" s="127"/>
      <c r="AC173" s="127"/>
      <c r="AD173" s="127"/>
      <c r="AE173" s="127"/>
      <c r="AF173" s="127"/>
      <c r="AG173" s="127"/>
      <c r="AH173" s="127"/>
      <c r="AI173" s="127"/>
      <c r="AJ173" s="127"/>
      <c r="AK173" s="137"/>
      <c r="AL173" s="137"/>
      <c r="AM173" s="127"/>
      <c r="AN173" s="127"/>
      <c r="AO173" s="127"/>
      <c r="AP173" s="127"/>
      <c r="AQ173" s="127"/>
      <c r="AR173" s="127"/>
      <c r="AS173" s="127"/>
      <c r="AT173" s="127"/>
      <c r="AU173" s="127"/>
      <c r="AV173" s="127"/>
      <c r="AW173" s="137"/>
      <c r="AX173" s="137"/>
      <c r="AY173" s="137"/>
      <c r="AZ173" s="137"/>
      <c r="BA173" s="130"/>
      <c r="BB173" s="130"/>
      <c r="BC173" s="130"/>
      <c r="BD173" s="130"/>
      <c r="BE173" s="130"/>
      <c r="BF173" s="130"/>
      <c r="BG173" s="130"/>
      <c r="BH173" s="130"/>
      <c r="BI173" s="130"/>
      <c r="BJ173" s="130"/>
      <c r="BK173" s="137"/>
      <c r="BL173" s="98"/>
      <c r="BM173" s="160"/>
      <c r="BN173" s="98"/>
      <c r="BO173" s="182"/>
      <c r="BP173" s="182"/>
      <c r="BQ173" s="182"/>
      <c r="BR173" s="200"/>
      <c r="BS173" s="182"/>
      <c r="BT173" s="182"/>
      <c r="BU173" s="182"/>
      <c r="BV173" s="200"/>
      <c r="BW173" s="182"/>
      <c r="BX173" s="182"/>
      <c r="BY173" s="182"/>
      <c r="BZ173" s="200"/>
      <c r="CA173" s="200"/>
      <c r="CB173" s="182"/>
      <c r="CC173" s="100"/>
      <c r="CD173" s="100"/>
      <c r="CE173" s="100"/>
      <c r="CF173" s="103"/>
    </row>
    <row r="174" spans="5:84" s="24" customFormat="1" ht="15" customHeight="1" x14ac:dyDescent="0.25">
      <c r="E174" s="127"/>
      <c r="F174" s="127"/>
      <c r="G174" s="127"/>
      <c r="H174" s="137"/>
      <c r="I174" s="115"/>
      <c r="J174" s="127"/>
      <c r="K174" s="127"/>
      <c r="L174" s="127"/>
      <c r="M174" s="137"/>
      <c r="N174" s="115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37"/>
      <c r="Z174" s="137"/>
      <c r="AA174" s="127"/>
      <c r="AB174" s="127"/>
      <c r="AC174" s="127"/>
      <c r="AD174" s="127"/>
      <c r="AE174" s="127"/>
      <c r="AF174" s="127"/>
      <c r="AG174" s="127"/>
      <c r="AH174" s="127"/>
      <c r="AI174" s="127"/>
      <c r="AJ174" s="127"/>
      <c r="AK174" s="137"/>
      <c r="AL174" s="137"/>
      <c r="AM174" s="127"/>
      <c r="AN174" s="127"/>
      <c r="AO174" s="127"/>
      <c r="AP174" s="127"/>
      <c r="AQ174" s="127"/>
      <c r="AR174" s="127"/>
      <c r="AS174" s="127"/>
      <c r="AT174" s="127"/>
      <c r="AU174" s="127"/>
      <c r="AV174" s="127"/>
      <c r="AW174" s="137"/>
      <c r="AX174" s="137"/>
      <c r="AY174" s="137"/>
      <c r="AZ174" s="137"/>
      <c r="BA174" s="130"/>
      <c r="BB174" s="130"/>
      <c r="BC174" s="130"/>
      <c r="BD174" s="130"/>
      <c r="BE174" s="130"/>
      <c r="BF174" s="130"/>
      <c r="BG174" s="130"/>
      <c r="BH174" s="130"/>
      <c r="BI174" s="130"/>
      <c r="BJ174" s="130"/>
      <c r="BK174" s="137"/>
      <c r="BL174" s="98"/>
      <c r="BM174" s="160"/>
      <c r="BN174" s="98"/>
      <c r="BO174" s="182"/>
      <c r="BP174" s="182"/>
      <c r="BQ174" s="182"/>
      <c r="BR174" s="200"/>
      <c r="BS174" s="182"/>
      <c r="BT174" s="182"/>
      <c r="BU174" s="182"/>
      <c r="BV174" s="200"/>
      <c r="BW174" s="182"/>
      <c r="BX174" s="182"/>
      <c r="BY174" s="182"/>
      <c r="BZ174" s="200"/>
      <c r="CA174" s="200"/>
      <c r="CB174" s="182"/>
      <c r="CC174" s="100"/>
      <c r="CD174" s="100"/>
      <c r="CE174" s="100"/>
      <c r="CF174" s="103"/>
    </row>
    <row r="175" spans="5:84" s="24" customFormat="1" ht="15" customHeight="1" x14ac:dyDescent="0.25">
      <c r="E175" s="127"/>
      <c r="F175" s="127"/>
      <c r="G175" s="127"/>
      <c r="H175" s="137"/>
      <c r="I175" s="115"/>
      <c r="J175" s="127"/>
      <c r="K175" s="127"/>
      <c r="L175" s="127"/>
      <c r="M175" s="137"/>
      <c r="N175" s="115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37"/>
      <c r="Z175" s="137"/>
      <c r="AA175" s="127"/>
      <c r="AB175" s="127"/>
      <c r="AC175" s="127"/>
      <c r="AD175" s="127"/>
      <c r="AE175" s="127"/>
      <c r="AF175" s="127"/>
      <c r="AG175" s="127"/>
      <c r="AH175" s="127"/>
      <c r="AI175" s="127"/>
      <c r="AJ175" s="127"/>
      <c r="AK175" s="137"/>
      <c r="AL175" s="137"/>
      <c r="AM175" s="127"/>
      <c r="AN175" s="127"/>
      <c r="AO175" s="127"/>
      <c r="AP175" s="127"/>
      <c r="AQ175" s="127"/>
      <c r="AR175" s="127"/>
      <c r="AS175" s="127"/>
      <c r="AT175" s="127"/>
      <c r="AU175" s="127"/>
      <c r="AV175" s="127"/>
      <c r="AW175" s="137"/>
      <c r="AX175" s="137"/>
      <c r="AY175" s="137"/>
      <c r="AZ175" s="137"/>
      <c r="BA175" s="130"/>
      <c r="BB175" s="130"/>
      <c r="BC175" s="130"/>
      <c r="BD175" s="130"/>
      <c r="BE175" s="130"/>
      <c r="BF175" s="130"/>
      <c r="BG175" s="130"/>
      <c r="BH175" s="130"/>
      <c r="BI175" s="130"/>
      <c r="BJ175" s="130"/>
      <c r="BK175" s="137"/>
      <c r="BL175" s="98"/>
      <c r="BM175" s="160"/>
      <c r="BN175" s="98"/>
      <c r="BO175" s="182"/>
      <c r="BP175" s="182"/>
      <c r="BQ175" s="182"/>
      <c r="BR175" s="200"/>
      <c r="BS175" s="182"/>
      <c r="BT175" s="182"/>
      <c r="BU175" s="182"/>
      <c r="BV175" s="200"/>
      <c r="BW175" s="182"/>
      <c r="BX175" s="182"/>
      <c r="BY175" s="182"/>
      <c r="BZ175" s="200"/>
      <c r="CA175" s="200"/>
      <c r="CB175" s="182"/>
      <c r="CC175" s="100"/>
      <c r="CD175" s="100"/>
      <c r="CE175" s="100"/>
      <c r="CF175" s="103"/>
    </row>
    <row r="176" spans="5:84" s="24" customFormat="1" ht="15" customHeight="1" x14ac:dyDescent="0.25">
      <c r="E176" s="127"/>
      <c r="F176" s="127"/>
      <c r="G176" s="127"/>
      <c r="H176" s="137"/>
      <c r="I176" s="115"/>
      <c r="J176" s="127"/>
      <c r="K176" s="127"/>
      <c r="L176" s="127"/>
      <c r="M176" s="137"/>
      <c r="N176" s="115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37"/>
      <c r="Z176" s="137"/>
      <c r="AA176" s="127"/>
      <c r="AB176" s="127"/>
      <c r="AC176" s="127"/>
      <c r="AD176" s="127"/>
      <c r="AE176" s="127"/>
      <c r="AF176" s="127"/>
      <c r="AG176" s="127"/>
      <c r="AH176" s="127"/>
      <c r="AI176" s="127"/>
      <c r="AJ176" s="127"/>
      <c r="AK176" s="137"/>
      <c r="AL176" s="137"/>
      <c r="AM176" s="127"/>
      <c r="AN176" s="127"/>
      <c r="AO176" s="127"/>
      <c r="AP176" s="127"/>
      <c r="AQ176" s="127"/>
      <c r="AR176" s="127"/>
      <c r="AS176" s="127"/>
      <c r="AT176" s="127"/>
      <c r="AU176" s="127"/>
      <c r="AV176" s="127"/>
      <c r="AW176" s="137"/>
      <c r="AX176" s="137"/>
      <c r="AY176" s="137"/>
      <c r="AZ176" s="137"/>
      <c r="BA176" s="130"/>
      <c r="BB176" s="130"/>
      <c r="BC176" s="130"/>
      <c r="BD176" s="130"/>
      <c r="BE176" s="130"/>
      <c r="BF176" s="130"/>
      <c r="BG176" s="130"/>
      <c r="BH176" s="130"/>
      <c r="BI176" s="130"/>
      <c r="BJ176" s="130"/>
      <c r="BK176" s="137"/>
      <c r="BL176" s="98"/>
      <c r="BM176" s="160"/>
      <c r="BN176" s="98"/>
      <c r="BO176" s="182"/>
      <c r="BP176" s="182"/>
      <c r="BQ176" s="182"/>
      <c r="BR176" s="200"/>
      <c r="BS176" s="182"/>
      <c r="BT176" s="182"/>
      <c r="BU176" s="182"/>
      <c r="BV176" s="200"/>
      <c r="BW176" s="182"/>
      <c r="BX176" s="182"/>
      <c r="BY176" s="182"/>
      <c r="BZ176" s="200"/>
      <c r="CA176" s="200"/>
      <c r="CB176" s="182"/>
      <c r="CC176" s="100"/>
      <c r="CD176" s="100"/>
      <c r="CE176" s="100"/>
      <c r="CF176" s="103"/>
    </row>
    <row r="177" spans="5:84" s="24" customFormat="1" ht="15" customHeight="1" x14ac:dyDescent="0.25">
      <c r="E177" s="127"/>
      <c r="F177" s="127"/>
      <c r="G177" s="127"/>
      <c r="H177" s="137"/>
      <c r="I177" s="115"/>
      <c r="J177" s="127"/>
      <c r="K177" s="127"/>
      <c r="L177" s="127"/>
      <c r="M177" s="137"/>
      <c r="N177" s="115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37"/>
      <c r="Z177" s="137"/>
      <c r="AA177" s="127"/>
      <c r="AB177" s="127"/>
      <c r="AC177" s="127"/>
      <c r="AD177" s="127"/>
      <c r="AE177" s="127"/>
      <c r="AF177" s="127"/>
      <c r="AG177" s="127"/>
      <c r="AH177" s="127"/>
      <c r="AI177" s="127"/>
      <c r="AJ177" s="127"/>
      <c r="AK177" s="137"/>
      <c r="AL177" s="137"/>
      <c r="AM177" s="127"/>
      <c r="AN177" s="127"/>
      <c r="AO177" s="127"/>
      <c r="AP177" s="127"/>
      <c r="AQ177" s="127"/>
      <c r="AR177" s="127"/>
      <c r="AS177" s="127"/>
      <c r="AT177" s="127"/>
      <c r="AU177" s="127"/>
      <c r="AV177" s="127"/>
      <c r="AW177" s="137"/>
      <c r="AX177" s="137"/>
      <c r="AY177" s="137"/>
      <c r="AZ177" s="137"/>
      <c r="BA177" s="130"/>
      <c r="BB177" s="130"/>
      <c r="BC177" s="130"/>
      <c r="BD177" s="130"/>
      <c r="BE177" s="130"/>
      <c r="BF177" s="130"/>
      <c r="BG177" s="130"/>
      <c r="BH177" s="130"/>
      <c r="BI177" s="130"/>
      <c r="BJ177" s="130"/>
      <c r="BK177" s="137"/>
      <c r="BL177" s="98"/>
      <c r="BM177" s="160"/>
      <c r="BN177" s="98"/>
      <c r="BO177" s="182"/>
      <c r="BP177" s="182"/>
      <c r="BQ177" s="182"/>
      <c r="BR177" s="200"/>
      <c r="BS177" s="182"/>
      <c r="BT177" s="182"/>
      <c r="BU177" s="182"/>
      <c r="BV177" s="200"/>
      <c r="BW177" s="182"/>
      <c r="BX177" s="182"/>
      <c r="BY177" s="182"/>
      <c r="BZ177" s="200"/>
      <c r="CA177" s="200"/>
      <c r="CB177" s="182"/>
      <c r="CC177" s="100"/>
      <c r="CD177" s="100"/>
      <c r="CE177" s="100"/>
      <c r="CF177" s="103"/>
    </row>
    <row r="178" spans="5:84" s="24" customFormat="1" ht="15" customHeight="1" x14ac:dyDescent="0.25">
      <c r="E178" s="127"/>
      <c r="F178" s="127"/>
      <c r="G178" s="127"/>
      <c r="H178" s="137"/>
      <c r="I178" s="115"/>
      <c r="J178" s="127"/>
      <c r="K178" s="127"/>
      <c r="L178" s="127"/>
      <c r="M178" s="137"/>
      <c r="N178" s="115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37"/>
      <c r="Z178" s="137"/>
      <c r="AA178" s="127"/>
      <c r="AB178" s="127"/>
      <c r="AC178" s="127"/>
      <c r="AD178" s="127"/>
      <c r="AE178" s="127"/>
      <c r="AF178" s="127"/>
      <c r="AG178" s="127"/>
      <c r="AH178" s="127"/>
      <c r="AI178" s="127"/>
      <c r="AJ178" s="127"/>
      <c r="AK178" s="137"/>
      <c r="AL178" s="137"/>
      <c r="AM178" s="127"/>
      <c r="AN178" s="127"/>
      <c r="AO178" s="127"/>
      <c r="AP178" s="127"/>
      <c r="AQ178" s="127"/>
      <c r="AR178" s="127"/>
      <c r="AS178" s="127"/>
      <c r="AT178" s="127"/>
      <c r="AU178" s="127"/>
      <c r="AV178" s="127"/>
      <c r="AW178" s="137"/>
      <c r="AX178" s="137"/>
      <c r="AY178" s="137"/>
      <c r="AZ178" s="137"/>
      <c r="BA178" s="130"/>
      <c r="BB178" s="130"/>
      <c r="BC178" s="130"/>
      <c r="BD178" s="130"/>
      <c r="BE178" s="130"/>
      <c r="BF178" s="130"/>
      <c r="BG178" s="130"/>
      <c r="BH178" s="130"/>
      <c r="BI178" s="130"/>
      <c r="BJ178" s="130"/>
      <c r="BK178" s="137"/>
      <c r="BL178" s="98"/>
      <c r="BM178" s="160"/>
      <c r="BN178" s="98"/>
      <c r="BO178" s="182"/>
      <c r="BP178" s="182"/>
      <c r="BQ178" s="182"/>
      <c r="BR178" s="200"/>
      <c r="BS178" s="182"/>
      <c r="BT178" s="182"/>
      <c r="BU178" s="182"/>
      <c r="BV178" s="200"/>
      <c r="BW178" s="182"/>
      <c r="BX178" s="182"/>
      <c r="BY178" s="182"/>
      <c r="BZ178" s="200"/>
      <c r="CA178" s="200"/>
      <c r="CB178" s="182"/>
      <c r="CC178" s="100"/>
      <c r="CD178" s="100"/>
      <c r="CE178" s="100"/>
      <c r="CF178" s="103"/>
    </row>
    <row r="179" spans="5:84" s="24" customFormat="1" ht="15" customHeight="1" x14ac:dyDescent="0.25">
      <c r="E179" s="127"/>
      <c r="F179" s="127"/>
      <c r="G179" s="127"/>
      <c r="H179" s="137"/>
      <c r="I179" s="115"/>
      <c r="J179" s="127"/>
      <c r="K179" s="127"/>
      <c r="L179" s="127"/>
      <c r="M179" s="137"/>
      <c r="N179" s="115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37"/>
      <c r="Z179" s="137"/>
      <c r="AA179" s="127"/>
      <c r="AB179" s="127"/>
      <c r="AC179" s="127"/>
      <c r="AD179" s="127"/>
      <c r="AE179" s="127"/>
      <c r="AF179" s="127"/>
      <c r="AG179" s="127"/>
      <c r="AH179" s="127"/>
      <c r="AI179" s="127"/>
      <c r="AJ179" s="127"/>
      <c r="AK179" s="137"/>
      <c r="AL179" s="137"/>
      <c r="AM179" s="127"/>
      <c r="AN179" s="127"/>
      <c r="AO179" s="127"/>
      <c r="AP179" s="127"/>
      <c r="AQ179" s="127"/>
      <c r="AR179" s="127"/>
      <c r="AS179" s="127"/>
      <c r="AT179" s="127"/>
      <c r="AU179" s="127"/>
      <c r="AV179" s="127"/>
      <c r="AW179" s="137"/>
      <c r="AX179" s="137"/>
      <c r="AY179" s="137"/>
      <c r="AZ179" s="137"/>
      <c r="BA179" s="130"/>
      <c r="BB179" s="130"/>
      <c r="BC179" s="130"/>
      <c r="BD179" s="130"/>
      <c r="BE179" s="130"/>
      <c r="BF179" s="130"/>
      <c r="BG179" s="130"/>
      <c r="BH179" s="130"/>
      <c r="BI179" s="130"/>
      <c r="BJ179" s="130"/>
      <c r="BK179" s="137"/>
      <c r="BL179" s="98"/>
      <c r="BM179" s="160"/>
      <c r="BN179" s="98"/>
      <c r="BO179" s="182"/>
      <c r="BP179" s="182"/>
      <c r="BQ179" s="182"/>
      <c r="BR179" s="200"/>
      <c r="BS179" s="182"/>
      <c r="BT179" s="182"/>
      <c r="BU179" s="182"/>
      <c r="BV179" s="200"/>
      <c r="BW179" s="182"/>
      <c r="BX179" s="182"/>
      <c r="BY179" s="182"/>
      <c r="BZ179" s="200"/>
      <c r="CA179" s="200"/>
      <c r="CB179" s="182"/>
      <c r="CC179" s="100"/>
      <c r="CD179" s="100"/>
      <c r="CE179" s="100"/>
      <c r="CF179" s="103"/>
    </row>
    <row r="180" spans="5:84" s="24" customFormat="1" ht="15" customHeight="1" x14ac:dyDescent="0.25">
      <c r="E180" s="127"/>
      <c r="F180" s="127"/>
      <c r="G180" s="127"/>
      <c r="H180" s="137"/>
      <c r="I180" s="115"/>
      <c r="J180" s="127"/>
      <c r="K180" s="127"/>
      <c r="L180" s="127"/>
      <c r="M180" s="137"/>
      <c r="N180" s="115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37"/>
      <c r="Z180" s="137"/>
      <c r="AA180" s="127"/>
      <c r="AB180" s="127"/>
      <c r="AC180" s="127"/>
      <c r="AD180" s="127"/>
      <c r="AE180" s="127"/>
      <c r="AF180" s="127"/>
      <c r="AG180" s="127"/>
      <c r="AH180" s="127"/>
      <c r="AI180" s="127"/>
      <c r="AJ180" s="127"/>
      <c r="AK180" s="137"/>
      <c r="AL180" s="137"/>
      <c r="AM180" s="127"/>
      <c r="AN180" s="127"/>
      <c r="AO180" s="127"/>
      <c r="AP180" s="127"/>
      <c r="AQ180" s="127"/>
      <c r="AR180" s="127"/>
      <c r="AS180" s="127"/>
      <c r="AT180" s="127"/>
      <c r="AU180" s="127"/>
      <c r="AV180" s="127"/>
      <c r="AW180" s="137"/>
      <c r="AX180" s="137"/>
      <c r="AY180" s="137"/>
      <c r="AZ180" s="137"/>
      <c r="BA180" s="130"/>
      <c r="BB180" s="130"/>
      <c r="BC180" s="130"/>
      <c r="BD180" s="130"/>
      <c r="BE180" s="130"/>
      <c r="BF180" s="130"/>
      <c r="BG180" s="130"/>
      <c r="BH180" s="130"/>
      <c r="BI180" s="130"/>
      <c r="BJ180" s="130"/>
      <c r="BK180" s="137"/>
      <c r="BL180" s="98"/>
      <c r="BM180" s="160"/>
      <c r="BN180" s="98"/>
      <c r="BO180" s="182"/>
      <c r="BP180" s="182"/>
      <c r="BQ180" s="182"/>
      <c r="BR180" s="200"/>
      <c r="BS180" s="182"/>
      <c r="BT180" s="182"/>
      <c r="BU180" s="182"/>
      <c r="BV180" s="200"/>
      <c r="BW180" s="182"/>
      <c r="BX180" s="182"/>
      <c r="BY180" s="182"/>
      <c r="BZ180" s="200"/>
      <c r="CA180" s="200"/>
      <c r="CB180" s="182"/>
      <c r="CC180" s="100"/>
      <c r="CD180" s="100"/>
      <c r="CE180" s="100"/>
      <c r="CF180" s="103"/>
    </row>
    <row r="181" spans="5:84" s="24" customFormat="1" ht="15" customHeight="1" x14ac:dyDescent="0.25">
      <c r="E181" s="127"/>
      <c r="F181" s="127"/>
      <c r="G181" s="127"/>
      <c r="H181" s="137"/>
      <c r="I181" s="115"/>
      <c r="J181" s="127"/>
      <c r="K181" s="127"/>
      <c r="L181" s="127"/>
      <c r="M181" s="137"/>
      <c r="N181" s="115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37"/>
      <c r="Z181" s="137"/>
      <c r="AA181" s="127"/>
      <c r="AB181" s="127"/>
      <c r="AC181" s="127"/>
      <c r="AD181" s="127"/>
      <c r="AE181" s="127"/>
      <c r="AF181" s="127"/>
      <c r="AG181" s="127"/>
      <c r="AH181" s="127"/>
      <c r="AI181" s="127"/>
      <c r="AJ181" s="127"/>
      <c r="AK181" s="137"/>
      <c r="AL181" s="137"/>
      <c r="AM181" s="127"/>
      <c r="AN181" s="127"/>
      <c r="AO181" s="127"/>
      <c r="AP181" s="127"/>
      <c r="AQ181" s="127"/>
      <c r="AR181" s="127"/>
      <c r="AS181" s="127"/>
      <c r="AT181" s="127"/>
      <c r="AU181" s="127"/>
      <c r="AV181" s="127"/>
      <c r="AW181" s="137"/>
      <c r="AX181" s="137"/>
      <c r="AY181" s="137"/>
      <c r="AZ181" s="137"/>
      <c r="BA181" s="130"/>
      <c r="BB181" s="130"/>
      <c r="BC181" s="130"/>
      <c r="BD181" s="130"/>
      <c r="BE181" s="130"/>
      <c r="BF181" s="130"/>
      <c r="BG181" s="130"/>
      <c r="BH181" s="130"/>
      <c r="BI181" s="130"/>
      <c r="BJ181" s="130"/>
      <c r="BK181" s="137"/>
      <c r="BL181" s="98"/>
      <c r="BM181" s="160"/>
      <c r="BN181" s="98"/>
      <c r="BO181" s="182"/>
      <c r="BP181" s="182"/>
      <c r="BQ181" s="182"/>
      <c r="BR181" s="200"/>
      <c r="BS181" s="182"/>
      <c r="BT181" s="182"/>
      <c r="BU181" s="182"/>
      <c r="BV181" s="200"/>
      <c r="BW181" s="182"/>
      <c r="BX181" s="182"/>
      <c r="BY181" s="182"/>
      <c r="BZ181" s="200"/>
      <c r="CA181" s="200"/>
      <c r="CB181" s="182"/>
      <c r="CC181" s="100"/>
      <c r="CD181" s="100"/>
      <c r="CE181" s="100"/>
      <c r="CF181" s="103"/>
    </row>
    <row r="182" spans="5:84" s="24" customFormat="1" ht="15" customHeight="1" x14ac:dyDescent="0.25">
      <c r="E182" s="127"/>
      <c r="F182" s="127"/>
      <c r="G182" s="127"/>
      <c r="H182" s="137"/>
      <c r="I182" s="115"/>
      <c r="J182" s="127"/>
      <c r="K182" s="127"/>
      <c r="L182" s="127"/>
      <c r="M182" s="137"/>
      <c r="N182" s="115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37"/>
      <c r="Z182" s="137"/>
      <c r="AA182" s="127"/>
      <c r="AB182" s="127"/>
      <c r="AC182" s="127"/>
      <c r="AD182" s="127"/>
      <c r="AE182" s="127"/>
      <c r="AF182" s="127"/>
      <c r="AG182" s="127"/>
      <c r="AH182" s="127"/>
      <c r="AI182" s="127"/>
      <c r="AJ182" s="127"/>
      <c r="AK182" s="137"/>
      <c r="AL182" s="137"/>
      <c r="AM182" s="127"/>
      <c r="AN182" s="127"/>
      <c r="AO182" s="127"/>
      <c r="AP182" s="127"/>
      <c r="AQ182" s="127"/>
      <c r="AR182" s="127"/>
      <c r="AS182" s="127"/>
      <c r="AT182" s="127"/>
      <c r="AU182" s="127"/>
      <c r="AV182" s="127"/>
      <c r="AW182" s="137"/>
      <c r="AX182" s="137"/>
      <c r="AY182" s="137"/>
      <c r="AZ182" s="137"/>
      <c r="BA182" s="130"/>
      <c r="BB182" s="130"/>
      <c r="BC182" s="130"/>
      <c r="BD182" s="130"/>
      <c r="BE182" s="130"/>
      <c r="BF182" s="130"/>
      <c r="BG182" s="130"/>
      <c r="BH182" s="130"/>
      <c r="BI182" s="130"/>
      <c r="BJ182" s="130"/>
      <c r="BK182" s="137"/>
      <c r="BL182" s="98"/>
      <c r="BM182" s="160"/>
      <c r="BN182" s="98"/>
      <c r="BO182" s="182"/>
      <c r="BP182" s="182"/>
      <c r="BQ182" s="182"/>
      <c r="BR182" s="200"/>
      <c r="BS182" s="182"/>
      <c r="BT182" s="182"/>
      <c r="BU182" s="182"/>
      <c r="BV182" s="200"/>
      <c r="BW182" s="182"/>
      <c r="BX182" s="182"/>
      <c r="BY182" s="182"/>
      <c r="BZ182" s="200"/>
      <c r="CA182" s="200"/>
      <c r="CB182" s="182"/>
      <c r="CC182" s="100"/>
      <c r="CD182" s="100"/>
      <c r="CE182" s="100"/>
      <c r="CF182" s="103"/>
    </row>
    <row r="183" spans="5:84" s="24" customFormat="1" ht="15" customHeight="1" x14ac:dyDescent="0.25">
      <c r="E183" s="127"/>
      <c r="F183" s="127"/>
      <c r="G183" s="127"/>
      <c r="H183" s="137"/>
      <c r="I183" s="115"/>
      <c r="J183" s="127"/>
      <c r="K183" s="127"/>
      <c r="L183" s="127"/>
      <c r="M183" s="137"/>
      <c r="N183" s="115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37"/>
      <c r="Z183" s="137"/>
      <c r="AA183" s="127"/>
      <c r="AB183" s="127"/>
      <c r="AC183" s="127"/>
      <c r="AD183" s="127"/>
      <c r="AE183" s="127"/>
      <c r="AF183" s="127"/>
      <c r="AG183" s="127"/>
      <c r="AH183" s="127"/>
      <c r="AI183" s="127"/>
      <c r="AJ183" s="127"/>
      <c r="AK183" s="137"/>
      <c r="AL183" s="137"/>
      <c r="AM183" s="127"/>
      <c r="AN183" s="127"/>
      <c r="AO183" s="127"/>
      <c r="AP183" s="127"/>
      <c r="AQ183" s="127"/>
      <c r="AR183" s="127"/>
      <c r="AS183" s="127"/>
      <c r="AT183" s="127"/>
      <c r="AU183" s="127"/>
      <c r="AV183" s="127"/>
      <c r="AW183" s="137"/>
      <c r="AX183" s="137"/>
      <c r="AY183" s="137"/>
      <c r="AZ183" s="137"/>
      <c r="BA183" s="130"/>
      <c r="BB183" s="130"/>
      <c r="BC183" s="130"/>
      <c r="BD183" s="130"/>
      <c r="BE183" s="130"/>
      <c r="BF183" s="130"/>
      <c r="BG183" s="130"/>
      <c r="BH183" s="130"/>
      <c r="BI183" s="130"/>
      <c r="BJ183" s="130"/>
      <c r="BK183" s="137"/>
      <c r="BL183" s="98"/>
      <c r="BM183" s="160"/>
      <c r="BN183" s="98"/>
      <c r="BO183" s="182"/>
      <c r="BP183" s="182"/>
      <c r="BQ183" s="182"/>
      <c r="BR183" s="200"/>
      <c r="BS183" s="182"/>
      <c r="BT183" s="182"/>
      <c r="BU183" s="182"/>
      <c r="BV183" s="200"/>
      <c r="BW183" s="182"/>
      <c r="BX183" s="182"/>
      <c r="BY183" s="182"/>
      <c r="BZ183" s="200"/>
      <c r="CA183" s="200"/>
      <c r="CB183" s="182"/>
      <c r="CC183" s="100"/>
      <c r="CD183" s="100"/>
      <c r="CE183" s="100"/>
      <c r="CF183" s="103"/>
    </row>
    <row r="184" spans="5:84" s="24" customFormat="1" ht="15" customHeight="1" x14ac:dyDescent="0.25">
      <c r="E184" s="127"/>
      <c r="F184" s="127"/>
      <c r="G184" s="127"/>
      <c r="H184" s="137"/>
      <c r="I184" s="115"/>
      <c r="J184" s="127"/>
      <c r="K184" s="127"/>
      <c r="L184" s="127"/>
      <c r="M184" s="137"/>
      <c r="N184" s="115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37"/>
      <c r="Z184" s="137"/>
      <c r="AA184" s="127"/>
      <c r="AB184" s="127"/>
      <c r="AC184" s="127"/>
      <c r="AD184" s="127"/>
      <c r="AE184" s="127"/>
      <c r="AF184" s="127"/>
      <c r="AG184" s="127"/>
      <c r="AH184" s="127"/>
      <c r="AI184" s="127"/>
      <c r="AJ184" s="127"/>
      <c r="AK184" s="137"/>
      <c r="AL184" s="137"/>
      <c r="AM184" s="127"/>
      <c r="AN184" s="127"/>
      <c r="AO184" s="127"/>
      <c r="AP184" s="127"/>
      <c r="AQ184" s="127"/>
      <c r="AR184" s="127"/>
      <c r="AS184" s="127"/>
      <c r="AT184" s="127"/>
      <c r="AU184" s="127"/>
      <c r="AV184" s="127"/>
      <c r="AW184" s="137"/>
      <c r="AX184" s="137"/>
      <c r="AY184" s="137"/>
      <c r="AZ184" s="137"/>
      <c r="BA184" s="130"/>
      <c r="BB184" s="130"/>
      <c r="BC184" s="130"/>
      <c r="BD184" s="130"/>
      <c r="BE184" s="130"/>
      <c r="BF184" s="130"/>
      <c r="BG184" s="130"/>
      <c r="BH184" s="130"/>
      <c r="BI184" s="130"/>
      <c r="BJ184" s="130"/>
      <c r="BK184" s="137"/>
      <c r="BL184" s="98"/>
      <c r="BM184" s="160"/>
      <c r="BN184" s="98"/>
      <c r="BO184" s="182"/>
      <c r="BP184" s="182"/>
      <c r="BQ184" s="182"/>
      <c r="BR184" s="200"/>
      <c r="BS184" s="182"/>
      <c r="BT184" s="182"/>
      <c r="BU184" s="182"/>
      <c r="BV184" s="200"/>
      <c r="BW184" s="182"/>
      <c r="BX184" s="182"/>
      <c r="BY184" s="182"/>
      <c r="BZ184" s="200"/>
      <c r="CA184" s="200"/>
      <c r="CB184" s="182"/>
      <c r="CC184" s="100"/>
      <c r="CD184" s="100"/>
      <c r="CE184" s="100"/>
      <c r="CF184" s="103"/>
    </row>
    <row r="185" spans="5:84" s="24" customFormat="1" ht="15" customHeight="1" x14ac:dyDescent="0.25">
      <c r="E185" s="127"/>
      <c r="F185" s="127"/>
      <c r="G185" s="127"/>
      <c r="H185" s="137"/>
      <c r="I185" s="115"/>
      <c r="J185" s="127"/>
      <c r="K185" s="127"/>
      <c r="L185" s="127"/>
      <c r="M185" s="137"/>
      <c r="N185" s="115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37"/>
      <c r="Z185" s="137"/>
      <c r="AA185" s="127"/>
      <c r="AB185" s="127"/>
      <c r="AC185" s="127"/>
      <c r="AD185" s="127"/>
      <c r="AE185" s="127"/>
      <c r="AF185" s="127"/>
      <c r="AG185" s="127"/>
      <c r="AH185" s="127"/>
      <c r="AI185" s="127"/>
      <c r="AJ185" s="127"/>
      <c r="AK185" s="137"/>
      <c r="AL185" s="137"/>
      <c r="AM185" s="127"/>
      <c r="AN185" s="127"/>
      <c r="AO185" s="127"/>
      <c r="AP185" s="127"/>
      <c r="AQ185" s="127"/>
      <c r="AR185" s="127"/>
      <c r="AS185" s="127"/>
      <c r="AT185" s="127"/>
      <c r="AU185" s="127"/>
      <c r="AV185" s="127"/>
      <c r="AW185" s="137"/>
      <c r="AX185" s="137"/>
      <c r="AY185" s="137"/>
      <c r="AZ185" s="137"/>
      <c r="BA185" s="130"/>
      <c r="BB185" s="130"/>
      <c r="BC185" s="130"/>
      <c r="BD185" s="130"/>
      <c r="BE185" s="130"/>
      <c r="BF185" s="130"/>
      <c r="BG185" s="130"/>
      <c r="BH185" s="130"/>
      <c r="BI185" s="130"/>
      <c r="BJ185" s="130"/>
      <c r="BK185" s="137"/>
      <c r="BL185" s="98"/>
      <c r="BM185" s="160"/>
      <c r="BN185" s="98"/>
      <c r="BO185" s="182"/>
      <c r="BP185" s="182"/>
      <c r="BQ185" s="182"/>
      <c r="BR185" s="200"/>
      <c r="BS185" s="182"/>
      <c r="BT185" s="182"/>
      <c r="BU185" s="182"/>
      <c r="BV185" s="200"/>
      <c r="BW185" s="182"/>
      <c r="BX185" s="182"/>
      <c r="BY185" s="182"/>
      <c r="BZ185" s="200"/>
      <c r="CA185" s="200"/>
      <c r="CB185" s="182"/>
      <c r="CC185" s="100"/>
      <c r="CD185" s="100"/>
      <c r="CE185" s="100"/>
      <c r="CF185" s="103"/>
    </row>
    <row r="186" spans="5:84" s="24" customFormat="1" ht="15" customHeight="1" x14ac:dyDescent="0.25">
      <c r="E186" s="127"/>
      <c r="F186" s="127"/>
      <c r="G186" s="127"/>
      <c r="H186" s="137"/>
      <c r="I186" s="115"/>
      <c r="J186" s="127"/>
      <c r="K186" s="127"/>
      <c r="L186" s="127"/>
      <c r="M186" s="137"/>
      <c r="N186" s="115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37"/>
      <c r="Z186" s="137"/>
      <c r="AA186" s="127"/>
      <c r="AB186" s="127"/>
      <c r="AC186" s="127"/>
      <c r="AD186" s="127"/>
      <c r="AE186" s="127"/>
      <c r="AF186" s="127"/>
      <c r="AG186" s="127"/>
      <c r="AH186" s="127"/>
      <c r="AI186" s="127"/>
      <c r="AJ186" s="127"/>
      <c r="AK186" s="137"/>
      <c r="AL186" s="137"/>
      <c r="AM186" s="127"/>
      <c r="AN186" s="127"/>
      <c r="AO186" s="127"/>
      <c r="AP186" s="127"/>
      <c r="AQ186" s="127"/>
      <c r="AR186" s="127"/>
      <c r="AS186" s="127"/>
      <c r="AT186" s="127"/>
      <c r="AU186" s="127"/>
      <c r="AV186" s="127"/>
      <c r="AW186" s="137"/>
      <c r="AX186" s="137"/>
      <c r="AY186" s="137"/>
      <c r="AZ186" s="137"/>
      <c r="BA186" s="130"/>
      <c r="BB186" s="130"/>
      <c r="BC186" s="130"/>
      <c r="BD186" s="130"/>
      <c r="BE186" s="130"/>
      <c r="BF186" s="130"/>
      <c r="BG186" s="130"/>
      <c r="BH186" s="130"/>
      <c r="BI186" s="130"/>
      <c r="BJ186" s="130"/>
      <c r="BK186" s="137"/>
      <c r="BL186" s="98"/>
      <c r="BM186" s="160"/>
      <c r="BN186" s="98"/>
      <c r="BO186" s="182"/>
      <c r="BP186" s="182"/>
      <c r="BQ186" s="182"/>
      <c r="BR186" s="200"/>
      <c r="BS186" s="182"/>
      <c r="BT186" s="182"/>
      <c r="BU186" s="182"/>
      <c r="BV186" s="200"/>
      <c r="BW186" s="182"/>
      <c r="BX186" s="182"/>
      <c r="BY186" s="182"/>
      <c r="BZ186" s="200"/>
      <c r="CA186" s="200"/>
      <c r="CB186" s="182"/>
      <c r="CC186" s="100"/>
      <c r="CD186" s="100"/>
      <c r="CE186" s="100"/>
      <c r="CF186" s="103"/>
    </row>
    <row r="187" spans="5:84" s="24" customFormat="1" ht="15" customHeight="1" x14ac:dyDescent="0.25">
      <c r="E187" s="127"/>
      <c r="F187" s="127"/>
      <c r="G187" s="127"/>
      <c r="H187" s="137"/>
      <c r="I187" s="115"/>
      <c r="J187" s="127"/>
      <c r="K187" s="127"/>
      <c r="L187" s="127"/>
      <c r="M187" s="137"/>
      <c r="N187" s="115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37"/>
      <c r="Z187" s="137"/>
      <c r="AA187" s="127"/>
      <c r="AB187" s="127"/>
      <c r="AC187" s="127"/>
      <c r="AD187" s="127"/>
      <c r="AE187" s="127"/>
      <c r="AF187" s="127"/>
      <c r="AG187" s="127"/>
      <c r="AH187" s="127"/>
      <c r="AI187" s="127"/>
      <c r="AJ187" s="127"/>
      <c r="AK187" s="137"/>
      <c r="AL187" s="137"/>
      <c r="AM187" s="127"/>
      <c r="AN187" s="127"/>
      <c r="AO187" s="127"/>
      <c r="AP187" s="127"/>
      <c r="AQ187" s="127"/>
      <c r="AR187" s="127"/>
      <c r="AS187" s="127"/>
      <c r="AT187" s="127"/>
      <c r="AU187" s="127"/>
      <c r="AV187" s="127"/>
      <c r="AW187" s="137"/>
      <c r="AX187" s="137"/>
      <c r="AY187" s="137"/>
      <c r="AZ187" s="137"/>
      <c r="BA187" s="130"/>
      <c r="BB187" s="130"/>
      <c r="BC187" s="130"/>
      <c r="BD187" s="130"/>
      <c r="BE187" s="130"/>
      <c r="BF187" s="130"/>
      <c r="BG187" s="130"/>
      <c r="BH187" s="130"/>
      <c r="BI187" s="130"/>
      <c r="BJ187" s="130"/>
      <c r="BK187" s="137"/>
      <c r="BL187" s="98"/>
      <c r="BM187" s="160"/>
      <c r="BN187" s="98"/>
      <c r="BO187" s="182"/>
      <c r="BP187" s="182"/>
      <c r="BQ187" s="182"/>
      <c r="BR187" s="200"/>
      <c r="BS187" s="182"/>
      <c r="BT187" s="182"/>
      <c r="BU187" s="182"/>
      <c r="BV187" s="200"/>
      <c r="BW187" s="182"/>
      <c r="BX187" s="182"/>
      <c r="BY187" s="182"/>
      <c r="BZ187" s="200"/>
      <c r="CA187" s="200"/>
      <c r="CB187" s="182"/>
      <c r="CC187" s="100"/>
      <c r="CD187" s="100"/>
      <c r="CE187" s="100"/>
      <c r="CF187" s="103"/>
    </row>
    <row r="188" spans="5:84" s="24" customFormat="1" ht="15" customHeight="1" x14ac:dyDescent="0.25">
      <c r="E188" s="127"/>
      <c r="F188" s="127"/>
      <c r="G188" s="127"/>
      <c r="H188" s="137"/>
      <c r="I188" s="115"/>
      <c r="J188" s="127"/>
      <c r="K188" s="127"/>
      <c r="L188" s="127"/>
      <c r="M188" s="137"/>
      <c r="N188" s="115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37"/>
      <c r="Z188" s="137"/>
      <c r="AA188" s="127"/>
      <c r="AB188" s="127"/>
      <c r="AC188" s="127"/>
      <c r="AD188" s="127"/>
      <c r="AE188" s="127"/>
      <c r="AF188" s="127"/>
      <c r="AG188" s="127"/>
      <c r="AH188" s="127"/>
      <c r="AI188" s="127"/>
      <c r="AJ188" s="127"/>
      <c r="AK188" s="137"/>
      <c r="AL188" s="137"/>
      <c r="AM188" s="127"/>
      <c r="AN188" s="127"/>
      <c r="AO188" s="127"/>
      <c r="AP188" s="127"/>
      <c r="AQ188" s="127"/>
      <c r="AR188" s="127"/>
      <c r="AS188" s="127"/>
      <c r="AT188" s="127"/>
      <c r="AU188" s="127"/>
      <c r="AV188" s="127"/>
      <c r="AW188" s="137"/>
      <c r="AX188" s="137"/>
      <c r="AY188" s="137"/>
      <c r="AZ188" s="137"/>
      <c r="BA188" s="130"/>
      <c r="BB188" s="130"/>
      <c r="BC188" s="130"/>
      <c r="BD188" s="130"/>
      <c r="BE188" s="130"/>
      <c r="BF188" s="130"/>
      <c r="BG188" s="130"/>
      <c r="BH188" s="130"/>
      <c r="BI188" s="130"/>
      <c r="BJ188" s="130"/>
      <c r="BK188" s="137"/>
      <c r="BL188" s="98"/>
      <c r="BM188" s="160"/>
      <c r="BN188" s="98"/>
      <c r="BO188" s="182"/>
      <c r="BP188" s="182"/>
      <c r="BQ188" s="182"/>
      <c r="BR188" s="200"/>
      <c r="BS188" s="182"/>
      <c r="BT188" s="182"/>
      <c r="BU188" s="182"/>
      <c r="BV188" s="200"/>
      <c r="BW188" s="182"/>
      <c r="BX188" s="182"/>
      <c r="BY188" s="182"/>
      <c r="BZ188" s="200"/>
      <c r="CA188" s="200"/>
      <c r="CB188" s="182"/>
      <c r="CC188" s="100"/>
      <c r="CD188" s="100"/>
      <c r="CE188" s="100"/>
      <c r="CF188" s="103"/>
    </row>
    <row r="189" spans="5:84" s="24" customFormat="1" ht="15" customHeight="1" x14ac:dyDescent="0.25">
      <c r="E189" s="127"/>
      <c r="F189" s="127"/>
      <c r="G189" s="127"/>
      <c r="H189" s="137"/>
      <c r="I189" s="115"/>
      <c r="J189" s="127"/>
      <c r="K189" s="127"/>
      <c r="L189" s="127"/>
      <c r="M189" s="137"/>
      <c r="N189" s="115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37"/>
      <c r="Z189" s="137"/>
      <c r="AA189" s="127"/>
      <c r="AB189" s="127"/>
      <c r="AC189" s="127"/>
      <c r="AD189" s="127"/>
      <c r="AE189" s="127"/>
      <c r="AF189" s="127"/>
      <c r="AG189" s="127"/>
      <c r="AH189" s="127"/>
      <c r="AI189" s="127"/>
      <c r="AJ189" s="127"/>
      <c r="AK189" s="137"/>
      <c r="AL189" s="137"/>
      <c r="AM189" s="127"/>
      <c r="AN189" s="127"/>
      <c r="AO189" s="127"/>
      <c r="AP189" s="127"/>
      <c r="AQ189" s="127"/>
      <c r="AR189" s="127"/>
      <c r="AS189" s="127"/>
      <c r="AT189" s="127"/>
      <c r="AU189" s="127"/>
      <c r="AV189" s="127"/>
      <c r="AW189" s="137"/>
      <c r="AX189" s="137"/>
      <c r="AY189" s="137"/>
      <c r="AZ189" s="137"/>
      <c r="BA189" s="130"/>
      <c r="BB189" s="130"/>
      <c r="BC189" s="130"/>
      <c r="BD189" s="130"/>
      <c r="BE189" s="130"/>
      <c r="BF189" s="130"/>
      <c r="BG189" s="130"/>
      <c r="BH189" s="130"/>
      <c r="BI189" s="130"/>
      <c r="BJ189" s="130"/>
      <c r="BK189" s="137"/>
      <c r="BL189" s="98"/>
      <c r="BM189" s="160"/>
      <c r="BN189" s="98"/>
      <c r="BO189" s="182"/>
      <c r="BP189" s="182"/>
      <c r="BQ189" s="182"/>
      <c r="BR189" s="200"/>
      <c r="BS189" s="182"/>
      <c r="BT189" s="182"/>
      <c r="BU189" s="182"/>
      <c r="BV189" s="200"/>
      <c r="BW189" s="182"/>
      <c r="BX189" s="182"/>
      <c r="BY189" s="182"/>
      <c r="BZ189" s="200"/>
      <c r="CA189" s="200"/>
      <c r="CB189" s="182"/>
      <c r="CC189" s="100"/>
      <c r="CD189" s="100"/>
      <c r="CE189" s="100"/>
      <c r="CF189" s="103"/>
    </row>
    <row r="190" spans="5:84" s="24" customFormat="1" ht="15" customHeight="1" x14ac:dyDescent="0.25">
      <c r="E190" s="127"/>
      <c r="F190" s="127"/>
      <c r="G190" s="127"/>
      <c r="H190" s="137"/>
      <c r="I190" s="115"/>
      <c r="J190" s="127"/>
      <c r="K190" s="127"/>
      <c r="L190" s="127"/>
      <c r="M190" s="137"/>
      <c r="N190" s="115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37"/>
      <c r="Z190" s="137"/>
      <c r="AA190" s="127"/>
      <c r="AB190" s="127"/>
      <c r="AC190" s="127"/>
      <c r="AD190" s="127"/>
      <c r="AE190" s="127"/>
      <c r="AF190" s="127"/>
      <c r="AG190" s="127"/>
      <c r="AH190" s="127"/>
      <c r="AI190" s="127"/>
      <c r="AJ190" s="127"/>
      <c r="AK190" s="137"/>
      <c r="AL190" s="137"/>
      <c r="AM190" s="127"/>
      <c r="AN190" s="127"/>
      <c r="AO190" s="127"/>
      <c r="AP190" s="127"/>
      <c r="AQ190" s="127"/>
      <c r="AR190" s="127"/>
      <c r="AS190" s="127"/>
      <c r="AT190" s="127"/>
      <c r="AU190" s="127"/>
      <c r="AV190" s="127"/>
      <c r="AW190" s="137"/>
      <c r="AX190" s="137"/>
      <c r="AY190" s="137"/>
      <c r="AZ190" s="137"/>
      <c r="BA190" s="130"/>
      <c r="BB190" s="130"/>
      <c r="BC190" s="130"/>
      <c r="BD190" s="130"/>
      <c r="BE190" s="130"/>
      <c r="BF190" s="130"/>
      <c r="BG190" s="130"/>
      <c r="BH190" s="130"/>
      <c r="BI190" s="130"/>
      <c r="BJ190" s="130"/>
      <c r="BK190" s="137"/>
      <c r="BL190" s="98"/>
      <c r="BM190" s="160"/>
      <c r="BN190" s="98"/>
      <c r="BO190" s="182"/>
      <c r="BP190" s="182"/>
      <c r="BQ190" s="182"/>
      <c r="BR190" s="200"/>
      <c r="BS190" s="182"/>
      <c r="BT190" s="182"/>
      <c r="BU190" s="182"/>
      <c r="BV190" s="200"/>
      <c r="BW190" s="182"/>
      <c r="BX190" s="182"/>
      <c r="BY190" s="182"/>
      <c r="BZ190" s="200"/>
      <c r="CA190" s="200"/>
      <c r="CB190" s="182"/>
      <c r="CC190" s="100"/>
      <c r="CD190" s="100"/>
      <c r="CE190" s="100"/>
      <c r="CF190" s="103"/>
    </row>
    <row r="191" spans="5:84" s="24" customFormat="1" ht="15" customHeight="1" x14ac:dyDescent="0.25">
      <c r="E191" s="127"/>
      <c r="F191" s="127"/>
      <c r="G191" s="127"/>
      <c r="H191" s="137"/>
      <c r="I191" s="115"/>
      <c r="J191" s="127"/>
      <c r="K191" s="127"/>
      <c r="L191" s="127"/>
      <c r="M191" s="137"/>
      <c r="N191" s="115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37"/>
      <c r="Z191" s="137"/>
      <c r="AA191" s="127"/>
      <c r="AB191" s="127"/>
      <c r="AC191" s="127"/>
      <c r="AD191" s="127"/>
      <c r="AE191" s="127"/>
      <c r="AF191" s="127"/>
      <c r="AG191" s="127"/>
      <c r="AH191" s="127"/>
      <c r="AI191" s="127"/>
      <c r="AJ191" s="127"/>
      <c r="AK191" s="137"/>
      <c r="AL191" s="137"/>
      <c r="AM191" s="127"/>
      <c r="AN191" s="127"/>
      <c r="AO191" s="127"/>
      <c r="AP191" s="127"/>
      <c r="AQ191" s="127"/>
      <c r="AR191" s="127"/>
      <c r="AS191" s="127"/>
      <c r="AT191" s="127"/>
      <c r="AU191" s="127"/>
      <c r="AV191" s="127"/>
      <c r="AW191" s="137"/>
      <c r="AX191" s="137"/>
      <c r="AY191" s="137"/>
      <c r="AZ191" s="137"/>
      <c r="BA191" s="130"/>
      <c r="BB191" s="130"/>
      <c r="BC191" s="130"/>
      <c r="BD191" s="130"/>
      <c r="BE191" s="130"/>
      <c r="BF191" s="130"/>
      <c r="BG191" s="130"/>
      <c r="BH191" s="130"/>
      <c r="BI191" s="130"/>
      <c r="BJ191" s="130"/>
      <c r="BK191" s="137"/>
      <c r="BL191" s="98"/>
      <c r="BM191" s="160"/>
      <c r="BN191" s="98"/>
      <c r="BO191" s="182"/>
      <c r="BP191" s="182"/>
      <c r="BQ191" s="182"/>
      <c r="BR191" s="200"/>
      <c r="BS191" s="182"/>
      <c r="BT191" s="182"/>
      <c r="BU191" s="182"/>
      <c r="BV191" s="200"/>
      <c r="BW191" s="182"/>
      <c r="BX191" s="182"/>
      <c r="BY191" s="182"/>
      <c r="BZ191" s="200"/>
      <c r="CA191" s="200"/>
      <c r="CB191" s="182"/>
      <c r="CC191" s="100"/>
      <c r="CD191" s="100"/>
      <c r="CE191" s="100"/>
      <c r="CF191" s="103"/>
    </row>
    <row r="192" spans="5:84" s="24" customFormat="1" ht="15" customHeight="1" x14ac:dyDescent="0.25">
      <c r="E192" s="127"/>
      <c r="F192" s="127"/>
      <c r="G192" s="127"/>
      <c r="H192" s="137"/>
      <c r="I192" s="115"/>
      <c r="J192" s="127"/>
      <c r="K192" s="127"/>
      <c r="L192" s="127"/>
      <c r="M192" s="137"/>
      <c r="N192" s="115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37"/>
      <c r="Z192" s="137"/>
      <c r="AA192" s="127"/>
      <c r="AB192" s="127"/>
      <c r="AC192" s="127"/>
      <c r="AD192" s="127"/>
      <c r="AE192" s="127"/>
      <c r="AF192" s="127"/>
      <c r="AG192" s="127"/>
      <c r="AH192" s="127"/>
      <c r="AI192" s="127"/>
      <c r="AJ192" s="127"/>
      <c r="AK192" s="137"/>
      <c r="AL192" s="137"/>
      <c r="AM192" s="127"/>
      <c r="AN192" s="127"/>
      <c r="AO192" s="127"/>
      <c r="AP192" s="127"/>
      <c r="AQ192" s="127"/>
      <c r="AR192" s="127"/>
      <c r="AS192" s="127"/>
      <c r="AT192" s="127"/>
      <c r="AU192" s="127"/>
      <c r="AV192" s="127"/>
      <c r="AW192" s="137"/>
      <c r="AX192" s="137"/>
      <c r="AY192" s="137"/>
      <c r="AZ192" s="137"/>
      <c r="BA192" s="130"/>
      <c r="BB192" s="130"/>
      <c r="BC192" s="130"/>
      <c r="BD192" s="130"/>
      <c r="BE192" s="130"/>
      <c r="BF192" s="130"/>
      <c r="BG192" s="130"/>
      <c r="BH192" s="130"/>
      <c r="BI192" s="130"/>
      <c r="BJ192" s="130"/>
      <c r="BK192" s="137"/>
      <c r="BL192" s="98"/>
      <c r="BM192" s="160"/>
      <c r="BN192" s="98"/>
      <c r="BO192" s="182"/>
      <c r="BP192" s="182"/>
      <c r="BQ192" s="182"/>
      <c r="BR192" s="200"/>
      <c r="BS192" s="182"/>
      <c r="BT192" s="182"/>
      <c r="BU192" s="182"/>
      <c r="BV192" s="200"/>
      <c r="BW192" s="182"/>
      <c r="BX192" s="182"/>
      <c r="BY192" s="182"/>
      <c r="BZ192" s="200"/>
      <c r="CA192" s="200"/>
      <c r="CB192" s="182"/>
      <c r="CC192" s="100"/>
      <c r="CD192" s="100"/>
      <c r="CE192" s="100"/>
      <c r="CF192" s="103"/>
    </row>
    <row r="193" spans="5:84" s="24" customFormat="1" ht="15" customHeight="1" x14ac:dyDescent="0.25">
      <c r="E193" s="127"/>
      <c r="F193" s="127"/>
      <c r="G193" s="127"/>
      <c r="H193" s="137"/>
      <c r="I193" s="115"/>
      <c r="J193" s="127"/>
      <c r="K193" s="127"/>
      <c r="L193" s="127"/>
      <c r="M193" s="137"/>
      <c r="N193" s="115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37"/>
      <c r="Z193" s="137"/>
      <c r="AA193" s="127"/>
      <c r="AB193" s="127"/>
      <c r="AC193" s="127"/>
      <c r="AD193" s="127"/>
      <c r="AE193" s="127"/>
      <c r="AF193" s="127"/>
      <c r="AG193" s="127"/>
      <c r="AH193" s="127"/>
      <c r="AI193" s="127"/>
      <c r="AJ193" s="127"/>
      <c r="AK193" s="137"/>
      <c r="AL193" s="137"/>
      <c r="AM193" s="127"/>
      <c r="AN193" s="127"/>
      <c r="AO193" s="127"/>
      <c r="AP193" s="127"/>
      <c r="AQ193" s="127"/>
      <c r="AR193" s="127"/>
      <c r="AS193" s="127"/>
      <c r="AT193" s="127"/>
      <c r="AU193" s="127"/>
      <c r="AV193" s="127"/>
      <c r="AW193" s="137"/>
      <c r="AX193" s="137"/>
      <c r="AY193" s="137"/>
      <c r="AZ193" s="137"/>
      <c r="BA193" s="130"/>
      <c r="BB193" s="130"/>
      <c r="BC193" s="130"/>
      <c r="BD193" s="130"/>
      <c r="BE193" s="130"/>
      <c r="BF193" s="130"/>
      <c r="BG193" s="130"/>
      <c r="BH193" s="130"/>
      <c r="BI193" s="130"/>
      <c r="BJ193" s="130"/>
      <c r="BK193" s="137"/>
      <c r="BL193" s="98"/>
      <c r="BM193" s="160"/>
      <c r="BN193" s="98"/>
      <c r="BO193" s="182"/>
      <c r="BP193" s="182"/>
      <c r="BQ193" s="182"/>
      <c r="BR193" s="200"/>
      <c r="BS193" s="182"/>
      <c r="BT193" s="182"/>
      <c r="BU193" s="182"/>
      <c r="BV193" s="200"/>
      <c r="BW193" s="182"/>
      <c r="BX193" s="182"/>
      <c r="BY193" s="182"/>
      <c r="BZ193" s="200"/>
      <c r="CA193" s="200"/>
      <c r="CB193" s="182"/>
      <c r="CC193" s="100"/>
      <c r="CD193" s="100"/>
      <c r="CE193" s="100"/>
      <c r="CF193" s="103"/>
    </row>
    <row r="194" spans="5:84" s="24" customFormat="1" ht="15" customHeight="1" x14ac:dyDescent="0.25">
      <c r="E194" s="127"/>
      <c r="F194" s="127"/>
      <c r="G194" s="127"/>
      <c r="H194" s="137"/>
      <c r="I194" s="115"/>
      <c r="J194" s="127"/>
      <c r="K194" s="127"/>
      <c r="L194" s="127"/>
      <c r="M194" s="137"/>
      <c r="N194" s="115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37"/>
      <c r="Z194" s="137"/>
      <c r="AA194" s="127"/>
      <c r="AB194" s="127"/>
      <c r="AC194" s="127"/>
      <c r="AD194" s="127"/>
      <c r="AE194" s="127"/>
      <c r="AF194" s="127"/>
      <c r="AG194" s="127"/>
      <c r="AH194" s="127"/>
      <c r="AI194" s="127"/>
      <c r="AJ194" s="127"/>
      <c r="AK194" s="137"/>
      <c r="AL194" s="137"/>
      <c r="AM194" s="127"/>
      <c r="AN194" s="127"/>
      <c r="AO194" s="127"/>
      <c r="AP194" s="127"/>
      <c r="AQ194" s="127"/>
      <c r="AR194" s="127"/>
      <c r="AS194" s="127"/>
      <c r="AT194" s="127"/>
      <c r="AU194" s="127"/>
      <c r="AV194" s="127"/>
      <c r="AW194" s="137"/>
      <c r="AX194" s="137"/>
      <c r="AY194" s="137"/>
      <c r="AZ194" s="137"/>
      <c r="BA194" s="130"/>
      <c r="BB194" s="130"/>
      <c r="BC194" s="130"/>
      <c r="BD194" s="130"/>
      <c r="BE194" s="130"/>
      <c r="BF194" s="130"/>
      <c r="BG194" s="130"/>
      <c r="BH194" s="130"/>
      <c r="BI194" s="130"/>
      <c r="BJ194" s="130"/>
      <c r="BK194" s="137"/>
      <c r="BL194" s="98"/>
      <c r="BM194" s="160"/>
      <c r="BN194" s="98"/>
      <c r="BO194" s="182"/>
      <c r="BP194" s="182"/>
      <c r="BQ194" s="182"/>
      <c r="BR194" s="200"/>
      <c r="BS194" s="182"/>
      <c r="BT194" s="182"/>
      <c r="BU194" s="182"/>
      <c r="BV194" s="200"/>
      <c r="BW194" s="182"/>
      <c r="BX194" s="182"/>
      <c r="BY194" s="182"/>
      <c r="BZ194" s="200"/>
      <c r="CA194" s="200"/>
      <c r="CB194" s="182"/>
      <c r="CC194" s="100"/>
      <c r="CD194" s="100"/>
      <c r="CE194" s="100"/>
      <c r="CF194" s="103"/>
    </row>
    <row r="195" spans="5:84" s="24" customFormat="1" ht="15" customHeight="1" x14ac:dyDescent="0.25">
      <c r="E195" s="127"/>
      <c r="F195" s="127"/>
      <c r="G195" s="127"/>
      <c r="H195" s="137"/>
      <c r="I195" s="115"/>
      <c r="J195" s="127"/>
      <c r="K195" s="127"/>
      <c r="L195" s="127"/>
      <c r="M195" s="137"/>
      <c r="N195" s="115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37"/>
      <c r="Z195" s="137"/>
      <c r="AA195" s="127"/>
      <c r="AB195" s="127"/>
      <c r="AC195" s="127"/>
      <c r="AD195" s="127"/>
      <c r="AE195" s="127"/>
      <c r="AF195" s="127"/>
      <c r="AG195" s="127"/>
      <c r="AH195" s="127"/>
      <c r="AI195" s="127"/>
      <c r="AJ195" s="127"/>
      <c r="AK195" s="137"/>
      <c r="AL195" s="137"/>
      <c r="AM195" s="127"/>
      <c r="AN195" s="127"/>
      <c r="AO195" s="127"/>
      <c r="AP195" s="127"/>
      <c r="AQ195" s="127"/>
      <c r="AR195" s="127"/>
      <c r="AS195" s="127"/>
      <c r="AT195" s="127"/>
      <c r="AU195" s="127"/>
      <c r="AV195" s="127"/>
      <c r="AW195" s="137"/>
      <c r="AX195" s="137"/>
      <c r="AY195" s="137"/>
      <c r="AZ195" s="137"/>
      <c r="BA195" s="130"/>
      <c r="BB195" s="130"/>
      <c r="BC195" s="130"/>
      <c r="BD195" s="130"/>
      <c r="BE195" s="130"/>
      <c r="BF195" s="130"/>
      <c r="BG195" s="130"/>
      <c r="BH195" s="130"/>
      <c r="BI195" s="130"/>
      <c r="BJ195" s="130"/>
      <c r="BK195" s="137"/>
      <c r="BL195" s="98"/>
      <c r="BM195" s="160"/>
      <c r="BN195" s="98"/>
      <c r="BO195" s="182"/>
      <c r="BP195" s="182"/>
      <c r="BQ195" s="182"/>
      <c r="BR195" s="200"/>
      <c r="BS195" s="182"/>
      <c r="BT195" s="182"/>
      <c r="BU195" s="182"/>
      <c r="BV195" s="200"/>
      <c r="BW195" s="182"/>
      <c r="BX195" s="182"/>
      <c r="BY195" s="182"/>
      <c r="BZ195" s="200"/>
      <c r="CA195" s="200"/>
      <c r="CB195" s="182"/>
      <c r="CC195" s="100"/>
      <c r="CD195" s="100"/>
      <c r="CE195" s="100"/>
      <c r="CF195" s="103"/>
    </row>
    <row r="196" spans="5:84" s="24" customFormat="1" ht="15" customHeight="1" x14ac:dyDescent="0.25">
      <c r="E196" s="127"/>
      <c r="F196" s="127"/>
      <c r="G196" s="127"/>
      <c r="H196" s="137"/>
      <c r="I196" s="115"/>
      <c r="J196" s="127"/>
      <c r="K196" s="127"/>
      <c r="L196" s="127"/>
      <c r="M196" s="137"/>
      <c r="N196" s="115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37"/>
      <c r="Z196" s="137"/>
      <c r="AA196" s="127"/>
      <c r="AB196" s="127"/>
      <c r="AC196" s="127"/>
      <c r="AD196" s="127"/>
      <c r="AE196" s="127"/>
      <c r="AF196" s="127"/>
      <c r="AG196" s="127"/>
      <c r="AH196" s="127"/>
      <c r="AI196" s="127"/>
      <c r="AJ196" s="127"/>
      <c r="AK196" s="137"/>
      <c r="AL196" s="13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7"/>
      <c r="AW196" s="137"/>
      <c r="AX196" s="137"/>
      <c r="AY196" s="137"/>
      <c r="AZ196" s="137"/>
      <c r="BA196" s="130"/>
      <c r="BB196" s="130"/>
      <c r="BC196" s="130"/>
      <c r="BD196" s="130"/>
      <c r="BE196" s="130"/>
      <c r="BF196" s="130"/>
      <c r="BG196" s="130"/>
      <c r="BH196" s="130"/>
      <c r="BI196" s="130"/>
      <c r="BJ196" s="130"/>
      <c r="BK196" s="137"/>
      <c r="BL196" s="98"/>
      <c r="BM196" s="160"/>
      <c r="BN196" s="98"/>
      <c r="BO196" s="182"/>
      <c r="BP196" s="182"/>
      <c r="BQ196" s="182"/>
      <c r="BR196" s="200"/>
      <c r="BS196" s="182"/>
      <c r="BT196" s="182"/>
      <c r="BU196" s="182"/>
      <c r="BV196" s="200"/>
      <c r="BW196" s="182"/>
      <c r="BX196" s="182"/>
      <c r="BY196" s="182"/>
      <c r="BZ196" s="200"/>
      <c r="CA196" s="200"/>
      <c r="CB196" s="182"/>
      <c r="CC196" s="100"/>
      <c r="CD196" s="100"/>
      <c r="CE196" s="100"/>
      <c r="CF196" s="103"/>
    </row>
    <row r="197" spans="5:84" s="24" customFormat="1" ht="15" customHeight="1" x14ac:dyDescent="0.25">
      <c r="E197" s="127"/>
      <c r="F197" s="127"/>
      <c r="G197" s="127"/>
      <c r="H197" s="137"/>
      <c r="I197" s="115"/>
      <c r="J197" s="127"/>
      <c r="K197" s="127"/>
      <c r="L197" s="127"/>
      <c r="M197" s="137"/>
      <c r="N197" s="115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37"/>
      <c r="Z197" s="137"/>
      <c r="AA197" s="127"/>
      <c r="AB197" s="127"/>
      <c r="AC197" s="127"/>
      <c r="AD197" s="127"/>
      <c r="AE197" s="127"/>
      <c r="AF197" s="127"/>
      <c r="AG197" s="127"/>
      <c r="AH197" s="127"/>
      <c r="AI197" s="127"/>
      <c r="AJ197" s="127"/>
      <c r="AK197" s="137"/>
      <c r="AL197" s="137"/>
      <c r="AM197" s="127"/>
      <c r="AN197" s="127"/>
      <c r="AO197" s="127"/>
      <c r="AP197" s="127"/>
      <c r="AQ197" s="127"/>
      <c r="AR197" s="127"/>
      <c r="AS197" s="127"/>
      <c r="AT197" s="127"/>
      <c r="AU197" s="127"/>
      <c r="AV197" s="127"/>
      <c r="AW197" s="137"/>
      <c r="AX197" s="137"/>
      <c r="AY197" s="137"/>
      <c r="AZ197" s="137"/>
      <c r="BA197" s="130"/>
      <c r="BB197" s="130"/>
      <c r="BC197" s="130"/>
      <c r="BD197" s="130"/>
      <c r="BE197" s="130"/>
      <c r="BF197" s="130"/>
      <c r="BG197" s="130"/>
      <c r="BH197" s="130"/>
      <c r="BI197" s="130"/>
      <c r="BJ197" s="130"/>
      <c r="BK197" s="137"/>
      <c r="BL197" s="98"/>
      <c r="BM197" s="160"/>
      <c r="BN197" s="98"/>
      <c r="BO197" s="182"/>
      <c r="BP197" s="182"/>
      <c r="BQ197" s="182"/>
      <c r="BR197" s="200"/>
      <c r="BS197" s="182"/>
      <c r="BT197" s="182"/>
      <c r="BU197" s="182"/>
      <c r="BV197" s="200"/>
      <c r="BW197" s="182"/>
      <c r="BX197" s="182"/>
      <c r="BY197" s="182"/>
      <c r="BZ197" s="200"/>
      <c r="CA197" s="200"/>
      <c r="CB197" s="182"/>
      <c r="CC197" s="100"/>
      <c r="CD197" s="100"/>
      <c r="CE197" s="100"/>
      <c r="CF197" s="103"/>
    </row>
    <row r="198" spans="5:84" s="24" customFormat="1" ht="15" customHeight="1" x14ac:dyDescent="0.25">
      <c r="E198" s="127"/>
      <c r="F198" s="127"/>
      <c r="G198" s="127"/>
      <c r="H198" s="137"/>
      <c r="I198" s="115"/>
      <c r="J198" s="127"/>
      <c r="K198" s="127"/>
      <c r="L198" s="127"/>
      <c r="M198" s="137"/>
      <c r="N198" s="115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37"/>
      <c r="Z198" s="137"/>
      <c r="AA198" s="127"/>
      <c r="AB198" s="127"/>
      <c r="AC198" s="127"/>
      <c r="AD198" s="127"/>
      <c r="AE198" s="127"/>
      <c r="AF198" s="127"/>
      <c r="AG198" s="127"/>
      <c r="AH198" s="127"/>
      <c r="AI198" s="127"/>
      <c r="AJ198" s="127"/>
      <c r="AK198" s="137"/>
      <c r="AL198" s="137"/>
      <c r="AM198" s="127"/>
      <c r="AN198" s="127"/>
      <c r="AO198" s="127"/>
      <c r="AP198" s="127"/>
      <c r="AQ198" s="127"/>
      <c r="AR198" s="127"/>
      <c r="AS198" s="127"/>
      <c r="AT198" s="127"/>
      <c r="AU198" s="127"/>
      <c r="AV198" s="127"/>
      <c r="AW198" s="137"/>
      <c r="AX198" s="137"/>
      <c r="AY198" s="137"/>
      <c r="AZ198" s="137"/>
      <c r="BA198" s="130"/>
      <c r="BB198" s="130"/>
      <c r="BC198" s="130"/>
      <c r="BD198" s="130"/>
      <c r="BE198" s="130"/>
      <c r="BF198" s="130"/>
      <c r="BG198" s="130"/>
      <c r="BH198" s="130"/>
      <c r="BI198" s="130"/>
      <c r="BJ198" s="130"/>
      <c r="BK198" s="137"/>
      <c r="BL198" s="98"/>
      <c r="BM198" s="160"/>
      <c r="BN198" s="98"/>
      <c r="BO198" s="182"/>
      <c r="BP198" s="182"/>
      <c r="BQ198" s="182"/>
      <c r="BR198" s="200"/>
      <c r="BS198" s="182"/>
      <c r="BT198" s="182"/>
      <c r="BU198" s="182"/>
      <c r="BV198" s="200"/>
      <c r="BW198" s="182"/>
      <c r="BX198" s="182"/>
      <c r="BY198" s="182"/>
      <c r="BZ198" s="200"/>
      <c r="CA198" s="200"/>
      <c r="CB198" s="182"/>
      <c r="CC198" s="100"/>
      <c r="CD198" s="100"/>
      <c r="CE198" s="100"/>
      <c r="CF198" s="103"/>
    </row>
    <row r="199" spans="5:84" s="24" customFormat="1" ht="15" customHeight="1" x14ac:dyDescent="0.25">
      <c r="E199" s="127"/>
      <c r="F199" s="127"/>
      <c r="G199" s="127"/>
      <c r="H199" s="137"/>
      <c r="I199" s="115"/>
      <c r="J199" s="127"/>
      <c r="K199" s="127"/>
      <c r="L199" s="127"/>
      <c r="M199" s="137"/>
      <c r="N199" s="115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37"/>
      <c r="Z199" s="137"/>
      <c r="AA199" s="127"/>
      <c r="AB199" s="127"/>
      <c r="AC199" s="127"/>
      <c r="AD199" s="127"/>
      <c r="AE199" s="127"/>
      <c r="AF199" s="127"/>
      <c r="AG199" s="127"/>
      <c r="AH199" s="127"/>
      <c r="AI199" s="127"/>
      <c r="AJ199" s="127"/>
      <c r="AK199" s="137"/>
      <c r="AL199" s="137"/>
      <c r="AM199" s="127"/>
      <c r="AN199" s="127"/>
      <c r="AO199" s="127"/>
      <c r="AP199" s="127"/>
      <c r="AQ199" s="127"/>
      <c r="AR199" s="127"/>
      <c r="AS199" s="127"/>
      <c r="AT199" s="127"/>
      <c r="AU199" s="127"/>
      <c r="AV199" s="127"/>
      <c r="AW199" s="137"/>
      <c r="AX199" s="137"/>
      <c r="AY199" s="137"/>
      <c r="AZ199" s="137"/>
      <c r="BA199" s="130"/>
      <c r="BB199" s="130"/>
      <c r="BC199" s="130"/>
      <c r="BD199" s="130"/>
      <c r="BE199" s="130"/>
      <c r="BF199" s="130"/>
      <c r="BG199" s="130"/>
      <c r="BH199" s="130"/>
      <c r="BI199" s="130"/>
      <c r="BJ199" s="130"/>
      <c r="BK199" s="137"/>
      <c r="BL199" s="98"/>
      <c r="BM199" s="160"/>
      <c r="BN199" s="98"/>
      <c r="BO199" s="182"/>
      <c r="BP199" s="182"/>
      <c r="BQ199" s="182"/>
      <c r="BR199" s="200"/>
      <c r="BS199" s="182"/>
      <c r="BT199" s="182"/>
      <c r="BU199" s="182"/>
      <c r="BV199" s="200"/>
      <c r="BW199" s="182"/>
      <c r="BX199" s="182"/>
      <c r="BY199" s="182"/>
      <c r="BZ199" s="200"/>
      <c r="CA199" s="200"/>
      <c r="CB199" s="182"/>
      <c r="CC199" s="100"/>
      <c r="CD199" s="100"/>
      <c r="CE199" s="100"/>
      <c r="CF199" s="103"/>
    </row>
    <row r="200" spans="5:84" s="24" customFormat="1" ht="15" customHeight="1" x14ac:dyDescent="0.25">
      <c r="E200" s="127"/>
      <c r="F200" s="127"/>
      <c r="G200" s="127"/>
      <c r="H200" s="137"/>
      <c r="I200" s="115"/>
      <c r="J200" s="127"/>
      <c r="K200" s="127"/>
      <c r="L200" s="127"/>
      <c r="M200" s="137"/>
      <c r="N200" s="115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37"/>
      <c r="Z200" s="137"/>
      <c r="AA200" s="127"/>
      <c r="AB200" s="127"/>
      <c r="AC200" s="127"/>
      <c r="AD200" s="127"/>
      <c r="AE200" s="127"/>
      <c r="AF200" s="127"/>
      <c r="AG200" s="127"/>
      <c r="AH200" s="127"/>
      <c r="AI200" s="127"/>
      <c r="AJ200" s="127"/>
      <c r="AK200" s="137"/>
      <c r="AL200" s="137"/>
      <c r="AM200" s="127"/>
      <c r="AN200" s="127"/>
      <c r="AO200" s="127"/>
      <c r="AP200" s="127"/>
      <c r="AQ200" s="127"/>
      <c r="AR200" s="127"/>
      <c r="AS200" s="127"/>
      <c r="AT200" s="127"/>
      <c r="AU200" s="127"/>
      <c r="AV200" s="127"/>
      <c r="AW200" s="137"/>
      <c r="AX200" s="137"/>
      <c r="AY200" s="137"/>
      <c r="AZ200" s="137"/>
      <c r="BA200" s="130"/>
      <c r="BB200" s="130"/>
      <c r="BC200" s="130"/>
      <c r="BD200" s="130"/>
      <c r="BE200" s="130"/>
      <c r="BF200" s="130"/>
      <c r="BG200" s="130"/>
      <c r="BH200" s="130"/>
      <c r="BI200" s="130"/>
      <c r="BJ200" s="130"/>
      <c r="BK200" s="137"/>
      <c r="BL200" s="98"/>
      <c r="BM200" s="160"/>
      <c r="BN200" s="98"/>
      <c r="BO200" s="182"/>
      <c r="BP200" s="182"/>
      <c r="BQ200" s="182"/>
      <c r="BR200" s="200"/>
      <c r="BS200" s="182"/>
      <c r="BT200" s="182"/>
      <c r="BU200" s="182"/>
      <c r="BV200" s="200"/>
      <c r="BW200" s="182"/>
      <c r="BX200" s="182"/>
      <c r="BY200" s="182"/>
      <c r="BZ200" s="200"/>
      <c r="CA200" s="200"/>
      <c r="CB200" s="182"/>
      <c r="CC200" s="100"/>
      <c r="CD200" s="100"/>
      <c r="CE200" s="100"/>
      <c r="CF200" s="103"/>
    </row>
    <row r="201" spans="5:84" s="24" customFormat="1" ht="15" customHeight="1" x14ac:dyDescent="0.25">
      <c r="E201" s="127"/>
      <c r="F201" s="127"/>
      <c r="G201" s="127"/>
      <c r="H201" s="137"/>
      <c r="I201" s="115"/>
      <c r="J201" s="127"/>
      <c r="K201" s="127"/>
      <c r="L201" s="127"/>
      <c r="M201" s="137"/>
      <c r="N201" s="115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37"/>
      <c r="Z201" s="137"/>
      <c r="AA201" s="127"/>
      <c r="AB201" s="127"/>
      <c r="AC201" s="127"/>
      <c r="AD201" s="127"/>
      <c r="AE201" s="127"/>
      <c r="AF201" s="127"/>
      <c r="AG201" s="127"/>
      <c r="AH201" s="127"/>
      <c r="AI201" s="127"/>
      <c r="AJ201" s="127"/>
      <c r="AK201" s="137"/>
      <c r="AL201" s="137"/>
      <c r="AM201" s="127"/>
      <c r="AN201" s="127"/>
      <c r="AO201" s="127"/>
      <c r="AP201" s="127"/>
      <c r="AQ201" s="127"/>
      <c r="AR201" s="127"/>
      <c r="AS201" s="127"/>
      <c r="AT201" s="127"/>
      <c r="AU201" s="127"/>
      <c r="AV201" s="127"/>
      <c r="AW201" s="137"/>
      <c r="AX201" s="137"/>
      <c r="AY201" s="137"/>
      <c r="AZ201" s="137"/>
      <c r="BA201" s="130"/>
      <c r="BB201" s="130"/>
      <c r="BC201" s="130"/>
      <c r="BD201" s="130"/>
      <c r="BE201" s="130"/>
      <c r="BF201" s="130"/>
      <c r="BG201" s="130"/>
      <c r="BH201" s="130"/>
      <c r="BI201" s="130"/>
      <c r="BJ201" s="130"/>
      <c r="BK201" s="137"/>
      <c r="BL201" s="98"/>
      <c r="BM201" s="160"/>
      <c r="BN201" s="98"/>
      <c r="BO201" s="182"/>
      <c r="BP201" s="182"/>
      <c r="BQ201" s="182"/>
      <c r="BR201" s="200"/>
      <c r="BS201" s="182"/>
      <c r="BT201" s="182"/>
      <c r="BU201" s="182"/>
      <c r="BV201" s="200"/>
      <c r="BW201" s="182"/>
      <c r="BX201" s="182"/>
      <c r="BY201" s="182"/>
      <c r="BZ201" s="200"/>
      <c r="CA201" s="200"/>
      <c r="CB201" s="182"/>
      <c r="CC201" s="100"/>
      <c r="CD201" s="100"/>
      <c r="CE201" s="100"/>
      <c r="CF201" s="103"/>
    </row>
    <row r="202" spans="5:84" s="24" customFormat="1" ht="15" customHeight="1" x14ac:dyDescent="0.25">
      <c r="E202" s="127"/>
      <c r="F202" s="127"/>
      <c r="G202" s="127"/>
      <c r="H202" s="137"/>
      <c r="I202" s="115"/>
      <c r="J202" s="127"/>
      <c r="K202" s="127"/>
      <c r="L202" s="127"/>
      <c r="M202" s="137"/>
      <c r="N202" s="115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37"/>
      <c r="Z202" s="137"/>
      <c r="AA202" s="127"/>
      <c r="AB202" s="127"/>
      <c r="AC202" s="127"/>
      <c r="AD202" s="127"/>
      <c r="AE202" s="127"/>
      <c r="AF202" s="127"/>
      <c r="AG202" s="127"/>
      <c r="AH202" s="127"/>
      <c r="AI202" s="127"/>
      <c r="AJ202" s="127"/>
      <c r="AK202" s="137"/>
      <c r="AL202" s="137"/>
      <c r="AM202" s="127"/>
      <c r="AN202" s="127"/>
      <c r="AO202" s="127"/>
      <c r="AP202" s="127"/>
      <c r="AQ202" s="127"/>
      <c r="AR202" s="127"/>
      <c r="AS202" s="127"/>
      <c r="AT202" s="127"/>
      <c r="AU202" s="127"/>
      <c r="AV202" s="127"/>
      <c r="AW202" s="137"/>
      <c r="AX202" s="137"/>
      <c r="AY202" s="137"/>
      <c r="AZ202" s="137"/>
      <c r="BA202" s="130"/>
      <c r="BB202" s="130"/>
      <c r="BC202" s="130"/>
      <c r="BD202" s="130"/>
      <c r="BE202" s="130"/>
      <c r="BF202" s="130"/>
      <c r="BG202" s="130"/>
      <c r="BH202" s="130"/>
      <c r="BI202" s="130"/>
      <c r="BJ202" s="130"/>
      <c r="BK202" s="137"/>
      <c r="BL202" s="98"/>
      <c r="BM202" s="160"/>
      <c r="BN202" s="98"/>
      <c r="BO202" s="182"/>
      <c r="BP202" s="182"/>
      <c r="BQ202" s="182"/>
      <c r="BR202" s="200"/>
      <c r="BS202" s="182"/>
      <c r="BT202" s="182"/>
      <c r="BU202" s="182"/>
      <c r="BV202" s="200"/>
      <c r="BW202" s="182"/>
      <c r="BX202" s="182"/>
      <c r="BY202" s="182"/>
      <c r="BZ202" s="200"/>
      <c r="CA202" s="200"/>
      <c r="CB202" s="182"/>
      <c r="CC202" s="100"/>
      <c r="CD202" s="100"/>
      <c r="CE202" s="100"/>
      <c r="CF202" s="103"/>
    </row>
    <row r="203" spans="5:84" s="24" customFormat="1" ht="15" customHeight="1" x14ac:dyDescent="0.25">
      <c r="E203" s="127"/>
      <c r="F203" s="127"/>
      <c r="G203" s="127"/>
      <c r="H203" s="137"/>
      <c r="I203" s="115"/>
      <c r="J203" s="127"/>
      <c r="K203" s="127"/>
      <c r="L203" s="127"/>
      <c r="M203" s="137"/>
      <c r="N203" s="115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37"/>
      <c r="Z203" s="137"/>
      <c r="AA203" s="127"/>
      <c r="AB203" s="127"/>
      <c r="AC203" s="127"/>
      <c r="AD203" s="127"/>
      <c r="AE203" s="127"/>
      <c r="AF203" s="127"/>
      <c r="AG203" s="127"/>
      <c r="AH203" s="127"/>
      <c r="AI203" s="127"/>
      <c r="AJ203" s="127"/>
      <c r="AK203" s="137"/>
      <c r="AL203" s="137"/>
      <c r="AM203" s="127"/>
      <c r="AN203" s="127"/>
      <c r="AO203" s="127"/>
      <c r="AP203" s="127"/>
      <c r="AQ203" s="127"/>
      <c r="AR203" s="127"/>
      <c r="AS203" s="127"/>
      <c r="AT203" s="127"/>
      <c r="AU203" s="127"/>
      <c r="AV203" s="127"/>
      <c r="AW203" s="137"/>
      <c r="AX203" s="137"/>
      <c r="AY203" s="137"/>
      <c r="AZ203" s="137"/>
      <c r="BA203" s="130"/>
      <c r="BB203" s="130"/>
      <c r="BC203" s="130"/>
      <c r="BD203" s="130"/>
      <c r="BE203" s="130"/>
      <c r="BF203" s="130"/>
      <c r="BG203" s="130"/>
      <c r="BH203" s="130"/>
      <c r="BI203" s="130"/>
      <c r="BJ203" s="130"/>
      <c r="BK203" s="137"/>
      <c r="BL203" s="98"/>
      <c r="BM203" s="160"/>
      <c r="BN203" s="98"/>
      <c r="BO203" s="182"/>
      <c r="BP203" s="182"/>
      <c r="BQ203" s="182"/>
      <c r="BR203" s="200"/>
      <c r="BS203" s="182"/>
      <c r="BT203" s="182"/>
      <c r="BU203" s="182"/>
      <c r="BV203" s="200"/>
      <c r="BW203" s="182"/>
      <c r="BX203" s="182"/>
      <c r="BY203" s="182"/>
      <c r="BZ203" s="200"/>
      <c r="CA203" s="200"/>
      <c r="CB203" s="182"/>
      <c r="CC203" s="100"/>
      <c r="CD203" s="100"/>
      <c r="CE203" s="100"/>
      <c r="CF203" s="103"/>
    </row>
    <row r="204" spans="5:84" s="24" customFormat="1" ht="15" customHeight="1" x14ac:dyDescent="0.25">
      <c r="E204" s="127"/>
      <c r="F204" s="127"/>
      <c r="G204" s="127"/>
      <c r="H204" s="137"/>
      <c r="I204" s="115"/>
      <c r="J204" s="127"/>
      <c r="K204" s="127"/>
      <c r="L204" s="127"/>
      <c r="M204" s="137"/>
      <c r="N204" s="115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37"/>
      <c r="Z204" s="137"/>
      <c r="AA204" s="127"/>
      <c r="AB204" s="127"/>
      <c r="AC204" s="127"/>
      <c r="AD204" s="127"/>
      <c r="AE204" s="127"/>
      <c r="AF204" s="127"/>
      <c r="AG204" s="127"/>
      <c r="AH204" s="127"/>
      <c r="AI204" s="127"/>
      <c r="AJ204" s="127"/>
      <c r="AK204" s="137"/>
      <c r="AL204" s="137"/>
      <c r="AM204" s="127"/>
      <c r="AN204" s="127"/>
      <c r="AO204" s="127"/>
      <c r="AP204" s="127"/>
      <c r="AQ204" s="127"/>
      <c r="AR204" s="127"/>
      <c r="AS204" s="127"/>
      <c r="AT204" s="127"/>
      <c r="AU204" s="127"/>
      <c r="AV204" s="127"/>
      <c r="AW204" s="137"/>
      <c r="AX204" s="137"/>
      <c r="AY204" s="137"/>
      <c r="AZ204" s="137"/>
      <c r="BA204" s="130"/>
      <c r="BB204" s="130"/>
      <c r="BC204" s="130"/>
      <c r="BD204" s="130"/>
      <c r="BE204" s="130"/>
      <c r="BF204" s="130"/>
      <c r="BG204" s="130"/>
      <c r="BH204" s="130"/>
      <c r="BI204" s="130"/>
      <c r="BJ204" s="130"/>
      <c r="BK204" s="137"/>
      <c r="BL204" s="98"/>
      <c r="BM204" s="160"/>
      <c r="BN204" s="98"/>
      <c r="BO204" s="182"/>
      <c r="BP204" s="182"/>
      <c r="BQ204" s="182"/>
      <c r="BR204" s="200"/>
      <c r="BS204" s="182"/>
      <c r="BT204" s="182"/>
      <c r="BU204" s="182"/>
      <c r="BV204" s="200"/>
      <c r="BW204" s="182"/>
      <c r="BX204" s="182"/>
      <c r="BY204" s="182"/>
      <c r="BZ204" s="200"/>
      <c r="CA204" s="200"/>
      <c r="CB204" s="182"/>
      <c r="CC204" s="100"/>
      <c r="CD204" s="100"/>
      <c r="CE204" s="100"/>
      <c r="CF204" s="103"/>
    </row>
    <row r="205" spans="5:84" s="24" customFormat="1" ht="15" customHeight="1" x14ac:dyDescent="0.25">
      <c r="E205" s="127"/>
      <c r="F205" s="127"/>
      <c r="G205" s="127"/>
      <c r="H205" s="137"/>
      <c r="I205" s="115"/>
      <c r="J205" s="127"/>
      <c r="K205" s="127"/>
      <c r="L205" s="127"/>
      <c r="M205" s="137"/>
      <c r="N205" s="115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37"/>
      <c r="Z205" s="137"/>
      <c r="AA205" s="127"/>
      <c r="AB205" s="127"/>
      <c r="AC205" s="127"/>
      <c r="AD205" s="127"/>
      <c r="AE205" s="127"/>
      <c r="AF205" s="127"/>
      <c r="AG205" s="127"/>
      <c r="AH205" s="127"/>
      <c r="AI205" s="127"/>
      <c r="AJ205" s="127"/>
      <c r="AK205" s="137"/>
      <c r="AL205" s="137"/>
      <c r="AM205" s="127"/>
      <c r="AN205" s="127"/>
      <c r="AO205" s="127"/>
      <c r="AP205" s="127"/>
      <c r="AQ205" s="127"/>
      <c r="AR205" s="127"/>
      <c r="AS205" s="127"/>
      <c r="AT205" s="127"/>
      <c r="AU205" s="127"/>
      <c r="AV205" s="127"/>
      <c r="AW205" s="137"/>
      <c r="AX205" s="137"/>
      <c r="AY205" s="137"/>
      <c r="AZ205" s="137"/>
      <c r="BA205" s="130"/>
      <c r="BB205" s="130"/>
      <c r="BC205" s="130"/>
      <c r="BD205" s="130"/>
      <c r="BE205" s="130"/>
      <c r="BF205" s="130"/>
      <c r="BG205" s="130"/>
      <c r="BH205" s="130"/>
      <c r="BI205" s="130"/>
      <c r="BJ205" s="130"/>
      <c r="BK205" s="137"/>
      <c r="BL205" s="98"/>
      <c r="BM205" s="160"/>
      <c r="BN205" s="98"/>
      <c r="BO205" s="182"/>
      <c r="BP205" s="182"/>
      <c r="BQ205" s="182"/>
      <c r="BR205" s="200"/>
      <c r="BS205" s="182"/>
      <c r="BT205" s="182"/>
      <c r="BU205" s="182"/>
      <c r="BV205" s="200"/>
      <c r="BW205" s="182"/>
      <c r="BX205" s="182"/>
      <c r="BY205" s="182"/>
      <c r="BZ205" s="200"/>
      <c r="CA205" s="200"/>
      <c r="CB205" s="182"/>
      <c r="CC205" s="100"/>
      <c r="CD205" s="100"/>
      <c r="CE205" s="100"/>
      <c r="CF205" s="103"/>
    </row>
    <row r="206" spans="5:84" s="24" customFormat="1" ht="15" customHeight="1" x14ac:dyDescent="0.25">
      <c r="E206" s="127"/>
      <c r="F206" s="127"/>
      <c r="G206" s="127"/>
      <c r="H206" s="137"/>
      <c r="I206" s="115"/>
      <c r="J206" s="127"/>
      <c r="K206" s="127"/>
      <c r="L206" s="127"/>
      <c r="M206" s="137"/>
      <c r="N206" s="115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37"/>
      <c r="Z206" s="137"/>
      <c r="AA206" s="127"/>
      <c r="AB206" s="127"/>
      <c r="AC206" s="127"/>
      <c r="AD206" s="127"/>
      <c r="AE206" s="127"/>
      <c r="AF206" s="127"/>
      <c r="AG206" s="127"/>
      <c r="AH206" s="127"/>
      <c r="AI206" s="127"/>
      <c r="AJ206" s="127"/>
      <c r="AK206" s="137"/>
      <c r="AL206" s="137"/>
      <c r="AM206" s="127"/>
      <c r="AN206" s="127"/>
      <c r="AO206" s="127"/>
      <c r="AP206" s="127"/>
      <c r="AQ206" s="127"/>
      <c r="AR206" s="127"/>
      <c r="AS206" s="127"/>
      <c r="AT206" s="127"/>
      <c r="AU206" s="127"/>
      <c r="AV206" s="127"/>
      <c r="AW206" s="137"/>
      <c r="AX206" s="137"/>
      <c r="AY206" s="137"/>
      <c r="AZ206" s="137"/>
      <c r="BA206" s="130"/>
      <c r="BB206" s="130"/>
      <c r="BC206" s="130"/>
      <c r="BD206" s="130"/>
      <c r="BE206" s="130"/>
      <c r="BF206" s="130"/>
      <c r="BG206" s="130"/>
      <c r="BH206" s="130"/>
      <c r="BI206" s="130"/>
      <c r="BJ206" s="130"/>
      <c r="BK206" s="137"/>
      <c r="BL206" s="98"/>
      <c r="BM206" s="160"/>
      <c r="BN206" s="98"/>
      <c r="BO206" s="182"/>
      <c r="BP206" s="182"/>
      <c r="BQ206" s="182"/>
      <c r="BR206" s="200"/>
      <c r="BS206" s="182"/>
      <c r="BT206" s="182"/>
      <c r="BU206" s="182"/>
      <c r="BV206" s="200"/>
      <c r="BW206" s="182"/>
      <c r="BX206" s="182"/>
      <c r="BY206" s="182"/>
      <c r="BZ206" s="200"/>
      <c r="CA206" s="200"/>
      <c r="CB206" s="182"/>
      <c r="CC206" s="100"/>
      <c r="CD206" s="100"/>
      <c r="CE206" s="100"/>
      <c r="CF206" s="103"/>
    </row>
    <row r="207" spans="5:84" s="24" customFormat="1" ht="15" customHeight="1" x14ac:dyDescent="0.25">
      <c r="E207" s="127"/>
      <c r="F207" s="127"/>
      <c r="G207" s="127"/>
      <c r="H207" s="137"/>
      <c r="I207" s="115"/>
      <c r="J207" s="127"/>
      <c r="K207" s="127"/>
      <c r="L207" s="127"/>
      <c r="M207" s="137"/>
      <c r="N207" s="115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37"/>
      <c r="Z207" s="137"/>
      <c r="AA207" s="127"/>
      <c r="AB207" s="127"/>
      <c r="AC207" s="127"/>
      <c r="AD207" s="127"/>
      <c r="AE207" s="127"/>
      <c r="AF207" s="127"/>
      <c r="AG207" s="127"/>
      <c r="AH207" s="127"/>
      <c r="AI207" s="127"/>
      <c r="AJ207" s="127"/>
      <c r="AK207" s="137"/>
      <c r="AL207" s="13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37"/>
      <c r="AX207" s="137"/>
      <c r="AY207" s="137"/>
      <c r="AZ207" s="137"/>
      <c r="BA207" s="130"/>
      <c r="BB207" s="130"/>
      <c r="BC207" s="130"/>
      <c r="BD207" s="130"/>
      <c r="BE207" s="130"/>
      <c r="BF207" s="130"/>
      <c r="BG207" s="130"/>
      <c r="BH207" s="130"/>
      <c r="BI207" s="130"/>
      <c r="BJ207" s="130"/>
      <c r="BK207" s="137"/>
      <c r="BL207" s="98"/>
      <c r="BM207" s="160"/>
      <c r="BN207" s="98"/>
      <c r="BO207" s="182"/>
      <c r="BP207" s="182"/>
      <c r="BQ207" s="182"/>
      <c r="BR207" s="200"/>
      <c r="BS207" s="182"/>
      <c r="BT207" s="182"/>
      <c r="BU207" s="182"/>
      <c r="BV207" s="200"/>
      <c r="BW207" s="182"/>
      <c r="BX207" s="182"/>
      <c r="BY207" s="182"/>
      <c r="BZ207" s="200"/>
      <c r="CA207" s="200"/>
      <c r="CB207" s="182"/>
      <c r="CC207" s="100"/>
      <c r="CD207" s="100"/>
      <c r="CE207" s="100"/>
      <c r="CF207" s="103"/>
    </row>
    <row r="208" spans="5:84" s="24" customFormat="1" ht="15" customHeight="1" x14ac:dyDescent="0.25">
      <c r="E208" s="127"/>
      <c r="F208" s="127"/>
      <c r="G208" s="127"/>
      <c r="H208" s="137"/>
      <c r="I208" s="115"/>
      <c r="J208" s="127"/>
      <c r="K208" s="127"/>
      <c r="L208" s="127"/>
      <c r="M208" s="137"/>
      <c r="N208" s="115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37"/>
      <c r="Z208" s="137"/>
      <c r="AA208" s="127"/>
      <c r="AB208" s="127"/>
      <c r="AC208" s="127"/>
      <c r="AD208" s="127"/>
      <c r="AE208" s="127"/>
      <c r="AF208" s="127"/>
      <c r="AG208" s="127"/>
      <c r="AH208" s="127"/>
      <c r="AI208" s="127"/>
      <c r="AJ208" s="127"/>
      <c r="AK208" s="137"/>
      <c r="AL208" s="13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37"/>
      <c r="AX208" s="137"/>
      <c r="AY208" s="137"/>
      <c r="AZ208" s="137"/>
      <c r="BA208" s="130"/>
      <c r="BB208" s="130"/>
      <c r="BC208" s="130"/>
      <c r="BD208" s="130"/>
      <c r="BE208" s="130"/>
      <c r="BF208" s="130"/>
      <c r="BG208" s="130"/>
      <c r="BH208" s="130"/>
      <c r="BI208" s="130"/>
      <c r="BJ208" s="130"/>
      <c r="BK208" s="137"/>
      <c r="BL208" s="98"/>
      <c r="BM208" s="160"/>
      <c r="BN208" s="98"/>
      <c r="BO208" s="182"/>
      <c r="BP208" s="182"/>
      <c r="BQ208" s="182"/>
      <c r="BR208" s="200"/>
      <c r="BS208" s="182"/>
      <c r="BT208" s="182"/>
      <c r="BU208" s="182"/>
      <c r="BV208" s="200"/>
      <c r="BW208" s="182"/>
      <c r="BX208" s="182"/>
      <c r="BY208" s="182"/>
      <c r="BZ208" s="200"/>
      <c r="CA208" s="200"/>
      <c r="CB208" s="182"/>
      <c r="CC208" s="100"/>
      <c r="CD208" s="100"/>
      <c r="CE208" s="100"/>
      <c r="CF208" s="103"/>
    </row>
    <row r="209" spans="5:84" s="24" customFormat="1" ht="15" customHeight="1" x14ac:dyDescent="0.25">
      <c r="E209" s="127"/>
      <c r="F209" s="127"/>
      <c r="G209" s="127"/>
      <c r="H209" s="137"/>
      <c r="I209" s="115"/>
      <c r="J209" s="127"/>
      <c r="K209" s="127"/>
      <c r="L209" s="127"/>
      <c r="M209" s="137"/>
      <c r="N209" s="115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37"/>
      <c r="Z209" s="137"/>
      <c r="AA209" s="127"/>
      <c r="AB209" s="127"/>
      <c r="AC209" s="127"/>
      <c r="AD209" s="127"/>
      <c r="AE209" s="127"/>
      <c r="AF209" s="127"/>
      <c r="AG209" s="127"/>
      <c r="AH209" s="127"/>
      <c r="AI209" s="127"/>
      <c r="AJ209" s="127"/>
      <c r="AK209" s="137"/>
      <c r="AL209" s="137"/>
      <c r="AM209" s="127"/>
      <c r="AN209" s="127"/>
      <c r="AO209" s="127"/>
      <c r="AP209" s="127"/>
      <c r="AQ209" s="127"/>
      <c r="AR209" s="127"/>
      <c r="AS209" s="127"/>
      <c r="AT209" s="127"/>
      <c r="AU209" s="127"/>
      <c r="AV209" s="127"/>
      <c r="AW209" s="137"/>
      <c r="AX209" s="137"/>
      <c r="AY209" s="137"/>
      <c r="AZ209" s="137"/>
      <c r="BA209" s="130"/>
      <c r="BB209" s="130"/>
      <c r="BC209" s="130"/>
      <c r="BD209" s="130"/>
      <c r="BE209" s="130"/>
      <c r="BF209" s="130"/>
      <c r="BG209" s="130"/>
      <c r="BH209" s="130"/>
      <c r="BI209" s="130"/>
      <c r="BJ209" s="130"/>
      <c r="BK209" s="137"/>
      <c r="BL209" s="98"/>
      <c r="BM209" s="160"/>
      <c r="BN209" s="98"/>
      <c r="BO209" s="182"/>
      <c r="BP209" s="182"/>
      <c r="BQ209" s="182"/>
      <c r="BR209" s="200"/>
      <c r="BS209" s="182"/>
      <c r="BT209" s="182"/>
      <c r="BU209" s="182"/>
      <c r="BV209" s="200"/>
      <c r="BW209" s="182"/>
      <c r="BX209" s="182"/>
      <c r="BY209" s="182"/>
      <c r="BZ209" s="200"/>
      <c r="CA209" s="200"/>
      <c r="CB209" s="182"/>
      <c r="CC209" s="100"/>
      <c r="CD209" s="100"/>
      <c r="CE209" s="100"/>
      <c r="CF209" s="103"/>
    </row>
    <row r="210" spans="5:84" s="24" customFormat="1" ht="15" customHeight="1" x14ac:dyDescent="0.25">
      <c r="E210" s="127"/>
      <c r="F210" s="127"/>
      <c r="G210" s="127"/>
      <c r="H210" s="137"/>
      <c r="I210" s="115"/>
      <c r="J210" s="127"/>
      <c r="K210" s="127"/>
      <c r="L210" s="127"/>
      <c r="M210" s="137"/>
      <c r="N210" s="115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37"/>
      <c r="Z210" s="137"/>
      <c r="AA210" s="127"/>
      <c r="AB210" s="127"/>
      <c r="AC210" s="127"/>
      <c r="AD210" s="127"/>
      <c r="AE210" s="127"/>
      <c r="AF210" s="127"/>
      <c r="AG210" s="127"/>
      <c r="AH210" s="127"/>
      <c r="AI210" s="127"/>
      <c r="AJ210" s="127"/>
      <c r="AK210" s="137"/>
      <c r="AL210" s="137"/>
      <c r="AM210" s="127"/>
      <c r="AN210" s="127"/>
      <c r="AO210" s="127"/>
      <c r="AP210" s="127"/>
      <c r="AQ210" s="127"/>
      <c r="AR210" s="127"/>
      <c r="AS210" s="127"/>
      <c r="AT210" s="127"/>
      <c r="AU210" s="127"/>
      <c r="AV210" s="127"/>
      <c r="AW210" s="137"/>
      <c r="AX210" s="137"/>
      <c r="AY210" s="137"/>
      <c r="AZ210" s="137"/>
      <c r="BA210" s="130"/>
      <c r="BB210" s="130"/>
      <c r="BC210" s="130"/>
      <c r="BD210" s="130"/>
      <c r="BE210" s="130"/>
      <c r="BF210" s="130"/>
      <c r="BG210" s="130"/>
      <c r="BH210" s="130"/>
      <c r="BI210" s="130"/>
      <c r="BJ210" s="130"/>
      <c r="BK210" s="137"/>
      <c r="BL210" s="98"/>
      <c r="BM210" s="160"/>
      <c r="BN210" s="98"/>
      <c r="BO210" s="182"/>
      <c r="BP210" s="182"/>
      <c r="BQ210" s="182"/>
      <c r="BR210" s="200"/>
      <c r="BS210" s="182"/>
      <c r="BT210" s="182"/>
      <c r="BU210" s="182"/>
      <c r="BV210" s="200"/>
      <c r="BW210" s="182"/>
      <c r="BX210" s="182"/>
      <c r="BY210" s="182"/>
      <c r="BZ210" s="200"/>
      <c r="CA210" s="200"/>
      <c r="CB210" s="182"/>
      <c r="CC210" s="100"/>
      <c r="CD210" s="100"/>
      <c r="CE210" s="100"/>
      <c r="CF210" s="103"/>
    </row>
    <row r="211" spans="5:84" s="24" customFormat="1" ht="15" customHeight="1" x14ac:dyDescent="0.25">
      <c r="E211" s="127"/>
      <c r="F211" s="127"/>
      <c r="G211" s="127"/>
      <c r="H211" s="137"/>
      <c r="I211" s="115"/>
      <c r="J211" s="127"/>
      <c r="K211" s="127"/>
      <c r="L211" s="127"/>
      <c r="M211" s="137"/>
      <c r="N211" s="115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37"/>
      <c r="Z211" s="13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37"/>
      <c r="AL211" s="13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37"/>
      <c r="AX211" s="137"/>
      <c r="AY211" s="137"/>
      <c r="AZ211" s="137"/>
      <c r="BA211" s="130"/>
      <c r="BB211" s="130"/>
      <c r="BC211" s="130"/>
      <c r="BD211" s="130"/>
      <c r="BE211" s="130"/>
      <c r="BF211" s="130"/>
      <c r="BG211" s="130"/>
      <c r="BH211" s="130"/>
      <c r="BI211" s="130"/>
      <c r="BJ211" s="130"/>
      <c r="BK211" s="137"/>
      <c r="BL211" s="98"/>
      <c r="BM211" s="160"/>
      <c r="BN211" s="98"/>
      <c r="BO211" s="182"/>
      <c r="BP211" s="182"/>
      <c r="BQ211" s="182"/>
      <c r="BR211" s="200"/>
      <c r="BS211" s="182"/>
      <c r="BT211" s="182"/>
      <c r="BU211" s="182"/>
      <c r="BV211" s="200"/>
      <c r="BW211" s="182"/>
      <c r="BX211" s="182"/>
      <c r="BY211" s="182"/>
      <c r="BZ211" s="200"/>
      <c r="CA211" s="200"/>
      <c r="CB211" s="182"/>
      <c r="CC211" s="100"/>
      <c r="CD211" s="100"/>
      <c r="CE211" s="100"/>
      <c r="CF211" s="103"/>
    </row>
    <row r="212" spans="5:84" s="24" customFormat="1" ht="15" customHeight="1" x14ac:dyDescent="0.25">
      <c r="E212" s="127"/>
      <c r="F212" s="127"/>
      <c r="G212" s="127"/>
      <c r="H212" s="137"/>
      <c r="I212" s="115"/>
      <c r="J212" s="127"/>
      <c r="K212" s="127"/>
      <c r="L212" s="127"/>
      <c r="M212" s="137"/>
      <c r="N212" s="115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37"/>
      <c r="Z212" s="137"/>
      <c r="AA212" s="127"/>
      <c r="AB212" s="127"/>
      <c r="AC212" s="127"/>
      <c r="AD212" s="127"/>
      <c r="AE212" s="127"/>
      <c r="AF212" s="127"/>
      <c r="AG212" s="127"/>
      <c r="AH212" s="127"/>
      <c r="AI212" s="127"/>
      <c r="AJ212" s="127"/>
      <c r="AK212" s="137"/>
      <c r="AL212" s="137"/>
      <c r="AM212" s="127"/>
      <c r="AN212" s="127"/>
      <c r="AO212" s="127"/>
      <c r="AP212" s="127"/>
      <c r="AQ212" s="127"/>
      <c r="AR212" s="127"/>
      <c r="AS212" s="127"/>
      <c r="AT212" s="127"/>
      <c r="AU212" s="127"/>
      <c r="AV212" s="127"/>
      <c r="AW212" s="137"/>
      <c r="AX212" s="137"/>
      <c r="AY212" s="137"/>
      <c r="AZ212" s="137"/>
      <c r="BA212" s="130"/>
      <c r="BB212" s="130"/>
      <c r="BC212" s="130"/>
      <c r="BD212" s="130"/>
      <c r="BE212" s="130"/>
      <c r="BF212" s="130"/>
      <c r="BG212" s="130"/>
      <c r="BH212" s="130"/>
      <c r="BI212" s="130"/>
      <c r="BJ212" s="130"/>
      <c r="BK212" s="137"/>
      <c r="BL212" s="98"/>
      <c r="BM212" s="160"/>
      <c r="BN212" s="98"/>
      <c r="BO212" s="182"/>
      <c r="BP212" s="182"/>
      <c r="BQ212" s="182"/>
      <c r="BR212" s="200"/>
      <c r="BS212" s="182"/>
      <c r="BT212" s="182"/>
      <c r="BU212" s="182"/>
      <c r="BV212" s="200"/>
      <c r="BW212" s="182"/>
      <c r="BX212" s="182"/>
      <c r="BY212" s="182"/>
      <c r="BZ212" s="200"/>
      <c r="CA212" s="200"/>
      <c r="CB212" s="182"/>
      <c r="CC212" s="100"/>
      <c r="CD212" s="100"/>
      <c r="CE212" s="100"/>
      <c r="CF212" s="103"/>
    </row>
    <row r="213" spans="5:84" s="24" customFormat="1" ht="15" customHeight="1" x14ac:dyDescent="0.25">
      <c r="E213" s="127"/>
      <c r="F213" s="127"/>
      <c r="G213" s="127"/>
      <c r="H213" s="137"/>
      <c r="I213" s="115"/>
      <c r="J213" s="127"/>
      <c r="K213" s="127"/>
      <c r="L213" s="127"/>
      <c r="M213" s="137"/>
      <c r="N213" s="115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37"/>
      <c r="Z213" s="137"/>
      <c r="AA213" s="127"/>
      <c r="AB213" s="127"/>
      <c r="AC213" s="127"/>
      <c r="AD213" s="127"/>
      <c r="AE213" s="127"/>
      <c r="AF213" s="127"/>
      <c r="AG213" s="127"/>
      <c r="AH213" s="127"/>
      <c r="AI213" s="127"/>
      <c r="AJ213" s="127"/>
      <c r="AK213" s="137"/>
      <c r="AL213" s="137"/>
      <c r="AM213" s="127"/>
      <c r="AN213" s="127"/>
      <c r="AO213" s="127"/>
      <c r="AP213" s="127"/>
      <c r="AQ213" s="127"/>
      <c r="AR213" s="127"/>
      <c r="AS213" s="127"/>
      <c r="AT213" s="127"/>
      <c r="AU213" s="127"/>
      <c r="AV213" s="127"/>
      <c r="AW213" s="137"/>
      <c r="AX213" s="137"/>
      <c r="AY213" s="137"/>
      <c r="AZ213" s="137"/>
      <c r="BA213" s="130"/>
      <c r="BB213" s="130"/>
      <c r="BC213" s="130"/>
      <c r="BD213" s="130"/>
      <c r="BE213" s="130"/>
      <c r="BF213" s="130"/>
      <c r="BG213" s="130"/>
      <c r="BH213" s="130"/>
      <c r="BI213" s="130"/>
      <c r="BJ213" s="130"/>
      <c r="BK213" s="137"/>
      <c r="BL213" s="98"/>
      <c r="BM213" s="160"/>
      <c r="BN213" s="98"/>
      <c r="BO213" s="182"/>
      <c r="BP213" s="182"/>
      <c r="BQ213" s="182"/>
      <c r="BR213" s="200"/>
      <c r="BS213" s="182"/>
      <c r="BT213" s="182"/>
      <c r="BU213" s="182"/>
      <c r="BV213" s="200"/>
      <c r="BW213" s="182"/>
      <c r="BX213" s="182"/>
      <c r="BY213" s="182"/>
      <c r="BZ213" s="200"/>
      <c r="CA213" s="200"/>
      <c r="CB213" s="182"/>
      <c r="CC213" s="100"/>
      <c r="CD213" s="100"/>
      <c r="CE213" s="100"/>
      <c r="CF213" s="103"/>
    </row>
    <row r="214" spans="5:84" s="24" customFormat="1" ht="15" customHeight="1" x14ac:dyDescent="0.25">
      <c r="E214" s="127"/>
      <c r="F214" s="127"/>
      <c r="G214" s="127"/>
      <c r="H214" s="137"/>
      <c r="I214" s="115"/>
      <c r="J214" s="127"/>
      <c r="K214" s="127"/>
      <c r="L214" s="127"/>
      <c r="M214" s="137"/>
      <c r="N214" s="115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37"/>
      <c r="Z214" s="137"/>
      <c r="AA214" s="127"/>
      <c r="AB214" s="127"/>
      <c r="AC214" s="127"/>
      <c r="AD214" s="127"/>
      <c r="AE214" s="127"/>
      <c r="AF214" s="127"/>
      <c r="AG214" s="127"/>
      <c r="AH214" s="127"/>
      <c r="AI214" s="127"/>
      <c r="AJ214" s="127"/>
      <c r="AK214" s="137"/>
      <c r="AL214" s="137"/>
      <c r="AM214" s="127"/>
      <c r="AN214" s="127"/>
      <c r="AO214" s="127"/>
      <c r="AP214" s="127"/>
      <c r="AQ214" s="127"/>
      <c r="AR214" s="127"/>
      <c r="AS214" s="127"/>
      <c r="AT214" s="127"/>
      <c r="AU214" s="127"/>
      <c r="AV214" s="127"/>
      <c r="AW214" s="137"/>
      <c r="AX214" s="137"/>
      <c r="AY214" s="137"/>
      <c r="AZ214" s="137"/>
      <c r="BA214" s="130"/>
      <c r="BB214" s="130"/>
      <c r="BC214" s="130"/>
      <c r="BD214" s="130"/>
      <c r="BE214" s="130"/>
      <c r="BF214" s="130"/>
      <c r="BG214" s="130"/>
      <c r="BH214" s="130"/>
      <c r="BI214" s="130"/>
      <c r="BJ214" s="130"/>
      <c r="BK214" s="137"/>
      <c r="BL214" s="98"/>
      <c r="BM214" s="160"/>
      <c r="BN214" s="98"/>
      <c r="BO214" s="182"/>
      <c r="BP214" s="182"/>
      <c r="BQ214" s="182"/>
      <c r="BR214" s="200"/>
      <c r="BS214" s="182"/>
      <c r="BT214" s="182"/>
      <c r="BU214" s="182"/>
      <c r="BV214" s="200"/>
      <c r="BW214" s="182"/>
      <c r="BX214" s="182"/>
      <c r="BY214" s="182"/>
      <c r="BZ214" s="200"/>
      <c r="CA214" s="200"/>
      <c r="CB214" s="182"/>
      <c r="CC214" s="100"/>
      <c r="CD214" s="100"/>
      <c r="CE214" s="100"/>
      <c r="CF214" s="103"/>
    </row>
    <row r="215" spans="5:84" s="24" customFormat="1" ht="15" customHeight="1" x14ac:dyDescent="0.25">
      <c r="E215" s="127"/>
      <c r="F215" s="127"/>
      <c r="G215" s="127"/>
      <c r="H215" s="137"/>
      <c r="I215" s="115"/>
      <c r="J215" s="127"/>
      <c r="K215" s="127"/>
      <c r="L215" s="127"/>
      <c r="M215" s="137"/>
      <c r="N215" s="115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37"/>
      <c r="Z215" s="137"/>
      <c r="AA215" s="127"/>
      <c r="AB215" s="127"/>
      <c r="AC215" s="127"/>
      <c r="AD215" s="127"/>
      <c r="AE215" s="127"/>
      <c r="AF215" s="127"/>
      <c r="AG215" s="127"/>
      <c r="AH215" s="127"/>
      <c r="AI215" s="127"/>
      <c r="AJ215" s="127"/>
      <c r="AK215" s="137"/>
      <c r="AL215" s="137"/>
      <c r="AM215" s="127"/>
      <c r="AN215" s="127"/>
      <c r="AO215" s="127"/>
      <c r="AP215" s="127"/>
      <c r="AQ215" s="127"/>
      <c r="AR215" s="127"/>
      <c r="AS215" s="127"/>
      <c r="AT215" s="127"/>
      <c r="AU215" s="127"/>
      <c r="AV215" s="127"/>
      <c r="AW215" s="137"/>
      <c r="AX215" s="137"/>
      <c r="AY215" s="137"/>
      <c r="AZ215" s="137"/>
      <c r="BA215" s="130"/>
      <c r="BB215" s="130"/>
      <c r="BC215" s="130"/>
      <c r="BD215" s="130"/>
      <c r="BE215" s="130"/>
      <c r="BF215" s="130"/>
      <c r="BG215" s="130"/>
      <c r="BH215" s="130"/>
      <c r="BI215" s="130"/>
      <c r="BJ215" s="130"/>
      <c r="BK215" s="137"/>
      <c r="BL215" s="98"/>
      <c r="BM215" s="160"/>
      <c r="BN215" s="98"/>
      <c r="BO215" s="182"/>
      <c r="BP215" s="182"/>
      <c r="BQ215" s="182"/>
      <c r="BR215" s="200"/>
      <c r="BS215" s="182"/>
      <c r="BT215" s="182"/>
      <c r="BU215" s="182"/>
      <c r="BV215" s="200"/>
      <c r="BW215" s="182"/>
      <c r="BX215" s="182"/>
      <c r="BY215" s="182"/>
      <c r="BZ215" s="200"/>
      <c r="CA215" s="200"/>
      <c r="CB215" s="182"/>
      <c r="CC215" s="100"/>
      <c r="CD215" s="100"/>
      <c r="CE215" s="100"/>
      <c r="CF215" s="103"/>
    </row>
    <row r="216" spans="5:84" s="24" customFormat="1" ht="15" customHeight="1" x14ac:dyDescent="0.25">
      <c r="E216" s="127"/>
      <c r="F216" s="127"/>
      <c r="G216" s="127"/>
      <c r="H216" s="137"/>
      <c r="I216" s="115"/>
      <c r="J216" s="127"/>
      <c r="K216" s="127"/>
      <c r="L216" s="127"/>
      <c r="M216" s="137"/>
      <c r="N216" s="115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37"/>
      <c r="Z216" s="137"/>
      <c r="AA216" s="127"/>
      <c r="AB216" s="127"/>
      <c r="AC216" s="127"/>
      <c r="AD216" s="127"/>
      <c r="AE216" s="127"/>
      <c r="AF216" s="127"/>
      <c r="AG216" s="127"/>
      <c r="AH216" s="127"/>
      <c r="AI216" s="127"/>
      <c r="AJ216" s="127"/>
      <c r="AK216" s="137"/>
      <c r="AL216" s="137"/>
      <c r="AM216" s="127"/>
      <c r="AN216" s="127"/>
      <c r="AO216" s="127"/>
      <c r="AP216" s="127"/>
      <c r="AQ216" s="127"/>
      <c r="AR216" s="127"/>
      <c r="AS216" s="127"/>
      <c r="AT216" s="127"/>
      <c r="AU216" s="127"/>
      <c r="AV216" s="127"/>
      <c r="AW216" s="137"/>
      <c r="AX216" s="137"/>
      <c r="AY216" s="137"/>
      <c r="AZ216" s="137"/>
      <c r="BA216" s="130"/>
      <c r="BB216" s="130"/>
      <c r="BC216" s="130"/>
      <c r="BD216" s="130"/>
      <c r="BE216" s="130"/>
      <c r="BF216" s="130"/>
      <c r="BG216" s="130"/>
      <c r="BH216" s="130"/>
      <c r="BI216" s="130"/>
      <c r="BJ216" s="130"/>
      <c r="BK216" s="137"/>
      <c r="BL216" s="98"/>
      <c r="BM216" s="160"/>
      <c r="BN216" s="98"/>
      <c r="BO216" s="182"/>
      <c r="BP216" s="182"/>
      <c r="BQ216" s="182"/>
      <c r="BR216" s="200"/>
      <c r="BS216" s="182"/>
      <c r="BT216" s="182"/>
      <c r="BU216" s="182"/>
      <c r="BV216" s="200"/>
      <c r="BW216" s="182"/>
      <c r="BX216" s="182"/>
      <c r="BY216" s="182"/>
      <c r="BZ216" s="200"/>
      <c r="CA216" s="200"/>
      <c r="CB216" s="182"/>
      <c r="CC216" s="100"/>
      <c r="CD216" s="100"/>
      <c r="CE216" s="100"/>
      <c r="CF216" s="103"/>
    </row>
    <row r="217" spans="5:84" s="24" customFormat="1" ht="15" customHeight="1" x14ac:dyDescent="0.25">
      <c r="E217" s="127"/>
      <c r="F217" s="127"/>
      <c r="G217" s="127"/>
      <c r="H217" s="137"/>
      <c r="I217" s="115"/>
      <c r="J217" s="127"/>
      <c r="K217" s="127"/>
      <c r="L217" s="127"/>
      <c r="M217" s="137"/>
      <c r="N217" s="115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37"/>
      <c r="Z217" s="137"/>
      <c r="AA217" s="127"/>
      <c r="AB217" s="127"/>
      <c r="AC217" s="127"/>
      <c r="AD217" s="127"/>
      <c r="AE217" s="127"/>
      <c r="AF217" s="127"/>
      <c r="AG217" s="127"/>
      <c r="AH217" s="127"/>
      <c r="AI217" s="127"/>
      <c r="AJ217" s="127"/>
      <c r="AK217" s="137"/>
      <c r="AL217" s="137"/>
      <c r="AM217" s="127"/>
      <c r="AN217" s="127"/>
      <c r="AO217" s="127"/>
      <c r="AP217" s="127"/>
      <c r="AQ217" s="127"/>
      <c r="AR217" s="127"/>
      <c r="AS217" s="127"/>
      <c r="AT217" s="127"/>
      <c r="AU217" s="127"/>
      <c r="AV217" s="127"/>
      <c r="AW217" s="137"/>
      <c r="AX217" s="137"/>
      <c r="AY217" s="137"/>
      <c r="AZ217" s="137"/>
      <c r="BA217" s="130"/>
      <c r="BB217" s="130"/>
      <c r="BC217" s="130"/>
      <c r="BD217" s="130"/>
      <c r="BE217" s="130"/>
      <c r="BF217" s="130"/>
      <c r="BG217" s="130"/>
      <c r="BH217" s="130"/>
      <c r="BI217" s="130"/>
      <c r="BJ217" s="130"/>
      <c r="BK217" s="137"/>
      <c r="BL217" s="98"/>
      <c r="BM217" s="160"/>
      <c r="BN217" s="98"/>
      <c r="BO217" s="182"/>
      <c r="BP217" s="182"/>
      <c r="BQ217" s="182"/>
      <c r="BR217" s="200"/>
      <c r="BS217" s="182"/>
      <c r="BT217" s="182"/>
      <c r="BU217" s="182"/>
      <c r="BV217" s="200"/>
      <c r="BW217" s="182"/>
      <c r="BX217" s="182"/>
      <c r="BY217" s="182"/>
      <c r="BZ217" s="200"/>
      <c r="CA217" s="200"/>
      <c r="CB217" s="182"/>
      <c r="CC217" s="100"/>
      <c r="CD217" s="100"/>
      <c r="CE217" s="100"/>
      <c r="CF217" s="103"/>
    </row>
    <row r="218" spans="5:84" s="24" customFormat="1" ht="15" customHeight="1" x14ac:dyDescent="0.25">
      <c r="E218" s="127"/>
      <c r="F218" s="127"/>
      <c r="G218" s="127"/>
      <c r="H218" s="137"/>
      <c r="I218" s="115"/>
      <c r="J218" s="127"/>
      <c r="K218" s="127"/>
      <c r="L218" s="127"/>
      <c r="M218" s="137"/>
      <c r="N218" s="115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37"/>
      <c r="Z218" s="137"/>
      <c r="AA218" s="127"/>
      <c r="AB218" s="127"/>
      <c r="AC218" s="127"/>
      <c r="AD218" s="127"/>
      <c r="AE218" s="127"/>
      <c r="AF218" s="127"/>
      <c r="AG218" s="127"/>
      <c r="AH218" s="127"/>
      <c r="AI218" s="127"/>
      <c r="AJ218" s="127"/>
      <c r="AK218" s="137"/>
      <c r="AL218" s="137"/>
      <c r="AM218" s="127"/>
      <c r="AN218" s="127"/>
      <c r="AO218" s="127"/>
      <c r="AP218" s="127"/>
      <c r="AQ218" s="127"/>
      <c r="AR218" s="127"/>
      <c r="AS218" s="127"/>
      <c r="AT218" s="127"/>
      <c r="AU218" s="127"/>
      <c r="AV218" s="127"/>
      <c r="AW218" s="137"/>
      <c r="AX218" s="137"/>
      <c r="AY218" s="137"/>
      <c r="AZ218" s="137"/>
      <c r="BA218" s="130"/>
      <c r="BB218" s="130"/>
      <c r="BC218" s="130"/>
      <c r="BD218" s="130"/>
      <c r="BE218" s="130"/>
      <c r="BF218" s="130"/>
      <c r="BG218" s="130"/>
      <c r="BH218" s="130"/>
      <c r="BI218" s="130"/>
      <c r="BJ218" s="130"/>
      <c r="BK218" s="137"/>
      <c r="BL218" s="98"/>
      <c r="BM218" s="160"/>
      <c r="BN218" s="98"/>
      <c r="BO218" s="182"/>
      <c r="BP218" s="182"/>
      <c r="BQ218" s="182"/>
      <c r="BR218" s="200"/>
      <c r="BS218" s="182"/>
      <c r="BT218" s="182"/>
      <c r="BU218" s="182"/>
      <c r="BV218" s="200"/>
      <c r="BW218" s="182"/>
      <c r="BX218" s="182"/>
      <c r="BY218" s="182"/>
      <c r="BZ218" s="200"/>
      <c r="CA218" s="200"/>
      <c r="CB218" s="182"/>
      <c r="CC218" s="100"/>
      <c r="CD218" s="100"/>
      <c r="CE218" s="100"/>
      <c r="CF218" s="103"/>
    </row>
    <row r="219" spans="5:84" s="24" customFormat="1" ht="15" customHeight="1" x14ac:dyDescent="0.25">
      <c r="E219" s="127"/>
      <c r="F219" s="127"/>
      <c r="G219" s="127"/>
      <c r="H219" s="137"/>
      <c r="I219" s="115"/>
      <c r="J219" s="127"/>
      <c r="K219" s="127"/>
      <c r="L219" s="127"/>
      <c r="M219" s="137"/>
      <c r="N219" s="115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37"/>
      <c r="Z219" s="137"/>
      <c r="AA219" s="127"/>
      <c r="AB219" s="127"/>
      <c r="AC219" s="127"/>
      <c r="AD219" s="127"/>
      <c r="AE219" s="127"/>
      <c r="AF219" s="127"/>
      <c r="AG219" s="127"/>
      <c r="AH219" s="127"/>
      <c r="AI219" s="127"/>
      <c r="AJ219" s="127"/>
      <c r="AK219" s="137"/>
      <c r="AL219" s="137"/>
      <c r="AM219" s="127"/>
      <c r="AN219" s="127"/>
      <c r="AO219" s="127"/>
      <c r="AP219" s="127"/>
      <c r="AQ219" s="127"/>
      <c r="AR219" s="127"/>
      <c r="AS219" s="127"/>
      <c r="AT219" s="127"/>
      <c r="AU219" s="127"/>
      <c r="AV219" s="127"/>
      <c r="AW219" s="137"/>
      <c r="AX219" s="137"/>
      <c r="AY219" s="137"/>
      <c r="AZ219" s="137"/>
      <c r="BA219" s="130"/>
      <c r="BB219" s="130"/>
      <c r="BC219" s="130"/>
      <c r="BD219" s="130"/>
      <c r="BE219" s="130"/>
      <c r="BF219" s="130"/>
      <c r="BG219" s="130"/>
      <c r="BH219" s="130"/>
      <c r="BI219" s="130"/>
      <c r="BJ219" s="130"/>
      <c r="BK219" s="137"/>
      <c r="BL219" s="98"/>
      <c r="BM219" s="160"/>
      <c r="BN219" s="98"/>
      <c r="BO219" s="182"/>
      <c r="BP219" s="182"/>
      <c r="BQ219" s="182"/>
      <c r="BR219" s="200"/>
      <c r="BS219" s="182"/>
      <c r="BT219" s="182"/>
      <c r="BU219" s="182"/>
      <c r="BV219" s="200"/>
      <c r="BW219" s="182"/>
      <c r="BX219" s="182"/>
      <c r="BY219" s="182"/>
      <c r="BZ219" s="200"/>
      <c r="CA219" s="200"/>
      <c r="CB219" s="182"/>
      <c r="CC219" s="100"/>
      <c r="CD219" s="100"/>
      <c r="CE219" s="100"/>
      <c r="CF219" s="103"/>
    </row>
    <row r="220" spans="5:84" s="24" customFormat="1" ht="15" customHeight="1" x14ac:dyDescent="0.25">
      <c r="E220" s="127"/>
      <c r="F220" s="127"/>
      <c r="G220" s="127"/>
      <c r="H220" s="137"/>
      <c r="I220" s="115"/>
      <c r="J220" s="127"/>
      <c r="K220" s="127"/>
      <c r="L220" s="127"/>
      <c r="M220" s="137"/>
      <c r="N220" s="115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37"/>
      <c r="Z220" s="137"/>
      <c r="AA220" s="127"/>
      <c r="AB220" s="127"/>
      <c r="AC220" s="127"/>
      <c r="AD220" s="127"/>
      <c r="AE220" s="127"/>
      <c r="AF220" s="127"/>
      <c r="AG220" s="127"/>
      <c r="AH220" s="127"/>
      <c r="AI220" s="127"/>
      <c r="AJ220" s="127"/>
      <c r="AK220" s="137"/>
      <c r="AL220" s="137"/>
      <c r="AM220" s="127"/>
      <c r="AN220" s="127"/>
      <c r="AO220" s="127"/>
      <c r="AP220" s="127"/>
      <c r="AQ220" s="127"/>
      <c r="AR220" s="127"/>
      <c r="AS220" s="127"/>
      <c r="AT220" s="127"/>
      <c r="AU220" s="127"/>
      <c r="AV220" s="127"/>
      <c r="AW220" s="137"/>
      <c r="AX220" s="137"/>
      <c r="AY220" s="137"/>
      <c r="AZ220" s="137"/>
      <c r="BA220" s="130"/>
      <c r="BB220" s="130"/>
      <c r="BC220" s="130"/>
      <c r="BD220" s="130"/>
      <c r="BE220" s="130"/>
      <c r="BF220" s="130"/>
      <c r="BG220" s="130"/>
      <c r="BH220" s="130"/>
      <c r="BI220" s="130"/>
      <c r="BJ220" s="130"/>
      <c r="BK220" s="137"/>
      <c r="BL220" s="98"/>
      <c r="BM220" s="160"/>
      <c r="BN220" s="98"/>
      <c r="BO220" s="182"/>
      <c r="BP220" s="182"/>
      <c r="BQ220" s="182"/>
      <c r="BR220" s="200"/>
      <c r="BS220" s="182"/>
      <c r="BT220" s="182"/>
      <c r="BU220" s="182"/>
      <c r="BV220" s="200"/>
      <c r="BW220" s="182"/>
      <c r="BX220" s="182"/>
      <c r="BY220" s="182"/>
      <c r="BZ220" s="200"/>
      <c r="CA220" s="200"/>
      <c r="CB220" s="182"/>
      <c r="CC220" s="100"/>
      <c r="CD220" s="100"/>
      <c r="CE220" s="100"/>
      <c r="CF220" s="103"/>
    </row>
    <row r="221" spans="5:84" s="24" customFormat="1" ht="15" customHeight="1" x14ac:dyDescent="0.25">
      <c r="E221" s="127"/>
      <c r="F221" s="127"/>
      <c r="G221" s="127"/>
      <c r="H221" s="137"/>
      <c r="I221" s="115"/>
      <c r="J221" s="127"/>
      <c r="K221" s="127"/>
      <c r="L221" s="127"/>
      <c r="M221" s="137"/>
      <c r="N221" s="115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37"/>
      <c r="Z221" s="137"/>
      <c r="AA221" s="127"/>
      <c r="AB221" s="127"/>
      <c r="AC221" s="127"/>
      <c r="AD221" s="127"/>
      <c r="AE221" s="127"/>
      <c r="AF221" s="127"/>
      <c r="AG221" s="127"/>
      <c r="AH221" s="127"/>
      <c r="AI221" s="127"/>
      <c r="AJ221" s="127"/>
      <c r="AK221" s="137"/>
      <c r="AL221" s="137"/>
      <c r="AM221" s="127"/>
      <c r="AN221" s="127"/>
      <c r="AO221" s="127"/>
      <c r="AP221" s="127"/>
      <c r="AQ221" s="127"/>
      <c r="AR221" s="127"/>
      <c r="AS221" s="127"/>
      <c r="AT221" s="127"/>
      <c r="AU221" s="127"/>
      <c r="AV221" s="127"/>
      <c r="AW221" s="137"/>
      <c r="AX221" s="137"/>
      <c r="AY221" s="137"/>
      <c r="AZ221" s="137"/>
      <c r="BA221" s="130"/>
      <c r="BB221" s="130"/>
      <c r="BC221" s="130"/>
      <c r="BD221" s="130"/>
      <c r="BE221" s="130"/>
      <c r="BF221" s="130"/>
      <c r="BG221" s="130"/>
      <c r="BH221" s="130"/>
      <c r="BI221" s="130"/>
      <c r="BJ221" s="130"/>
      <c r="BK221" s="137"/>
      <c r="BL221" s="98"/>
      <c r="BM221" s="160"/>
      <c r="BN221" s="98"/>
      <c r="BO221" s="182"/>
      <c r="BP221" s="182"/>
      <c r="BQ221" s="182"/>
      <c r="BR221" s="200"/>
      <c r="BS221" s="182"/>
      <c r="BT221" s="182"/>
      <c r="BU221" s="182"/>
      <c r="BV221" s="200"/>
      <c r="BW221" s="182"/>
      <c r="BX221" s="182"/>
      <c r="BY221" s="182"/>
      <c r="BZ221" s="200"/>
      <c r="CA221" s="200"/>
      <c r="CB221" s="182"/>
      <c r="CC221" s="100"/>
      <c r="CD221" s="100"/>
      <c r="CE221" s="100"/>
      <c r="CF221" s="103"/>
    </row>
    <row r="222" spans="5:84" s="24" customFormat="1" ht="15" customHeight="1" x14ac:dyDescent="0.25">
      <c r="E222" s="127"/>
      <c r="F222" s="127"/>
      <c r="G222" s="127"/>
      <c r="H222" s="137"/>
      <c r="I222" s="115"/>
      <c r="J222" s="127"/>
      <c r="K222" s="127"/>
      <c r="L222" s="127"/>
      <c r="M222" s="137"/>
      <c r="N222" s="115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37"/>
      <c r="Z222" s="137"/>
      <c r="AA222" s="127"/>
      <c r="AB222" s="127"/>
      <c r="AC222" s="127"/>
      <c r="AD222" s="127"/>
      <c r="AE222" s="127"/>
      <c r="AF222" s="127"/>
      <c r="AG222" s="127"/>
      <c r="AH222" s="127"/>
      <c r="AI222" s="127"/>
      <c r="AJ222" s="127"/>
      <c r="AK222" s="137"/>
      <c r="AL222" s="137"/>
      <c r="AM222" s="127"/>
      <c r="AN222" s="127"/>
      <c r="AO222" s="127"/>
      <c r="AP222" s="127"/>
      <c r="AQ222" s="127"/>
      <c r="AR222" s="127"/>
      <c r="AS222" s="127"/>
      <c r="AT222" s="127"/>
      <c r="AU222" s="127"/>
      <c r="AV222" s="127"/>
      <c r="AW222" s="137"/>
      <c r="AX222" s="137"/>
      <c r="AY222" s="137"/>
      <c r="AZ222" s="137"/>
      <c r="BA222" s="130"/>
      <c r="BB222" s="130"/>
      <c r="BC222" s="130"/>
      <c r="BD222" s="130"/>
      <c r="BE222" s="130"/>
      <c r="BF222" s="130"/>
      <c r="BG222" s="130"/>
      <c r="BH222" s="130"/>
      <c r="BI222" s="130"/>
      <c r="BJ222" s="130"/>
      <c r="BK222" s="137"/>
      <c r="BL222" s="98"/>
      <c r="BM222" s="160"/>
      <c r="BN222" s="98"/>
      <c r="BO222" s="182"/>
      <c r="BP222" s="182"/>
      <c r="BQ222" s="182"/>
      <c r="BR222" s="200"/>
      <c r="BS222" s="182"/>
      <c r="BT222" s="182"/>
      <c r="BU222" s="182"/>
      <c r="BV222" s="200"/>
      <c r="BW222" s="182"/>
      <c r="BX222" s="182"/>
      <c r="BY222" s="182"/>
      <c r="BZ222" s="200"/>
      <c r="CA222" s="200"/>
      <c r="CB222" s="182"/>
      <c r="CC222" s="100"/>
      <c r="CD222" s="100"/>
      <c r="CE222" s="100"/>
      <c r="CF222" s="103"/>
    </row>
    <row r="223" spans="5:84" s="24" customFormat="1" ht="15" customHeight="1" x14ac:dyDescent="0.25">
      <c r="E223" s="127"/>
      <c r="F223" s="127"/>
      <c r="G223" s="127"/>
      <c r="H223" s="137"/>
      <c r="I223" s="115"/>
      <c r="J223" s="127"/>
      <c r="K223" s="127"/>
      <c r="L223" s="127"/>
      <c r="M223" s="137"/>
      <c r="N223" s="115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37"/>
      <c r="Z223" s="137"/>
      <c r="AA223" s="127"/>
      <c r="AB223" s="127"/>
      <c r="AC223" s="127"/>
      <c r="AD223" s="127"/>
      <c r="AE223" s="127"/>
      <c r="AF223" s="127"/>
      <c r="AG223" s="127"/>
      <c r="AH223" s="127"/>
      <c r="AI223" s="127"/>
      <c r="AJ223" s="127"/>
      <c r="AK223" s="137"/>
      <c r="AL223" s="137"/>
      <c r="AM223" s="127"/>
      <c r="AN223" s="127"/>
      <c r="AO223" s="127"/>
      <c r="AP223" s="127"/>
      <c r="AQ223" s="127"/>
      <c r="AR223" s="127"/>
      <c r="AS223" s="127"/>
      <c r="AT223" s="127"/>
      <c r="AU223" s="127"/>
      <c r="AV223" s="127"/>
      <c r="AW223" s="137"/>
      <c r="AX223" s="137"/>
      <c r="AY223" s="137"/>
      <c r="AZ223" s="137"/>
      <c r="BA223" s="130"/>
      <c r="BB223" s="130"/>
      <c r="BC223" s="130"/>
      <c r="BD223" s="130"/>
      <c r="BE223" s="130"/>
      <c r="BF223" s="130"/>
      <c r="BG223" s="130"/>
      <c r="BH223" s="130"/>
      <c r="BI223" s="130"/>
      <c r="BJ223" s="130"/>
      <c r="BK223" s="137"/>
      <c r="BL223" s="98"/>
      <c r="BM223" s="160"/>
      <c r="BN223" s="98"/>
      <c r="BO223" s="182"/>
      <c r="BP223" s="182"/>
      <c r="BQ223" s="182"/>
      <c r="BR223" s="200"/>
      <c r="BS223" s="182"/>
      <c r="BT223" s="182"/>
      <c r="BU223" s="182"/>
      <c r="BV223" s="200"/>
      <c r="BW223" s="182"/>
      <c r="BX223" s="182"/>
      <c r="BY223" s="182"/>
      <c r="BZ223" s="200"/>
      <c r="CA223" s="200"/>
      <c r="CB223" s="182"/>
      <c r="CC223" s="100"/>
      <c r="CD223" s="100"/>
      <c r="CE223" s="100"/>
      <c r="CF223" s="103"/>
    </row>
    <row r="224" spans="5:84" s="24" customFormat="1" ht="15" customHeight="1" x14ac:dyDescent="0.25">
      <c r="E224" s="127"/>
      <c r="F224" s="127"/>
      <c r="G224" s="127"/>
      <c r="H224" s="137"/>
      <c r="I224" s="115"/>
      <c r="J224" s="127"/>
      <c r="K224" s="127"/>
      <c r="L224" s="127"/>
      <c r="M224" s="137"/>
      <c r="N224" s="115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37"/>
      <c r="Z224" s="137"/>
      <c r="AA224" s="127"/>
      <c r="AB224" s="127"/>
      <c r="AC224" s="127"/>
      <c r="AD224" s="127"/>
      <c r="AE224" s="127"/>
      <c r="AF224" s="127"/>
      <c r="AG224" s="127"/>
      <c r="AH224" s="127"/>
      <c r="AI224" s="127"/>
      <c r="AJ224" s="127"/>
      <c r="AK224" s="137"/>
      <c r="AL224" s="137"/>
      <c r="AM224" s="127"/>
      <c r="AN224" s="127"/>
      <c r="AO224" s="127"/>
      <c r="AP224" s="127"/>
      <c r="AQ224" s="127"/>
      <c r="AR224" s="127"/>
      <c r="AS224" s="127"/>
      <c r="AT224" s="127"/>
      <c r="AU224" s="127"/>
      <c r="AV224" s="127"/>
      <c r="AW224" s="137"/>
      <c r="AX224" s="137"/>
      <c r="AY224" s="137"/>
      <c r="AZ224" s="137"/>
      <c r="BA224" s="130"/>
      <c r="BB224" s="130"/>
      <c r="BC224" s="130"/>
      <c r="BD224" s="130"/>
      <c r="BE224" s="130"/>
      <c r="BF224" s="130"/>
      <c r="BG224" s="130"/>
      <c r="BH224" s="130"/>
      <c r="BI224" s="130"/>
      <c r="BJ224" s="130"/>
      <c r="BK224" s="137"/>
      <c r="BL224" s="98"/>
      <c r="BM224" s="160"/>
      <c r="BN224" s="98"/>
      <c r="BO224" s="182"/>
      <c r="BP224" s="182"/>
      <c r="BQ224" s="182"/>
      <c r="BR224" s="200"/>
      <c r="BS224" s="182"/>
      <c r="BT224" s="182"/>
      <c r="BU224" s="182"/>
      <c r="BV224" s="200"/>
      <c r="BW224" s="182"/>
      <c r="BX224" s="182"/>
      <c r="BY224" s="182"/>
      <c r="BZ224" s="200"/>
      <c r="CA224" s="200"/>
      <c r="CB224" s="182"/>
      <c r="CC224" s="100"/>
      <c r="CD224" s="100"/>
      <c r="CE224" s="100"/>
      <c r="CF224" s="103"/>
    </row>
    <row r="225" spans="5:84" s="24" customFormat="1" ht="15" customHeight="1" x14ac:dyDescent="0.25">
      <c r="E225" s="127"/>
      <c r="F225" s="127"/>
      <c r="G225" s="127"/>
      <c r="H225" s="137"/>
      <c r="I225" s="115"/>
      <c r="J225" s="127"/>
      <c r="K225" s="127"/>
      <c r="L225" s="127"/>
      <c r="M225" s="137"/>
      <c r="N225" s="115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37"/>
      <c r="Z225" s="137"/>
      <c r="AA225" s="127"/>
      <c r="AB225" s="127"/>
      <c r="AC225" s="127"/>
      <c r="AD225" s="127"/>
      <c r="AE225" s="127"/>
      <c r="AF225" s="127"/>
      <c r="AG225" s="127"/>
      <c r="AH225" s="127"/>
      <c r="AI225" s="127"/>
      <c r="AJ225" s="127"/>
      <c r="AK225" s="137"/>
      <c r="AL225" s="137"/>
      <c r="AM225" s="127"/>
      <c r="AN225" s="127"/>
      <c r="AO225" s="127"/>
      <c r="AP225" s="127"/>
      <c r="AQ225" s="127"/>
      <c r="AR225" s="127"/>
      <c r="AS225" s="127"/>
      <c r="AT225" s="127"/>
      <c r="AU225" s="127"/>
      <c r="AV225" s="127"/>
      <c r="AW225" s="137"/>
      <c r="AX225" s="137"/>
      <c r="AY225" s="137"/>
      <c r="AZ225" s="137"/>
      <c r="BA225" s="130"/>
      <c r="BB225" s="130"/>
      <c r="BC225" s="130"/>
      <c r="BD225" s="130"/>
      <c r="BE225" s="130"/>
      <c r="BF225" s="130"/>
      <c r="BG225" s="130"/>
      <c r="BH225" s="130"/>
      <c r="BI225" s="130"/>
      <c r="BJ225" s="130"/>
      <c r="BK225" s="137"/>
      <c r="BL225" s="98"/>
      <c r="BM225" s="160"/>
      <c r="BN225" s="98"/>
      <c r="BO225" s="182"/>
      <c r="BP225" s="182"/>
      <c r="BQ225" s="182"/>
      <c r="BR225" s="200"/>
      <c r="BS225" s="182"/>
      <c r="BT225" s="182"/>
      <c r="BU225" s="182"/>
      <c r="BV225" s="200"/>
      <c r="BW225" s="182"/>
      <c r="BX225" s="182"/>
      <c r="BY225" s="182"/>
      <c r="BZ225" s="200"/>
      <c r="CA225" s="200"/>
      <c r="CB225" s="182"/>
      <c r="CC225" s="100"/>
      <c r="CD225" s="100"/>
      <c r="CE225" s="100"/>
      <c r="CF225" s="103"/>
    </row>
    <row r="226" spans="5:84" s="24" customFormat="1" ht="15" customHeight="1" x14ac:dyDescent="0.25">
      <c r="E226" s="127"/>
      <c r="F226" s="127"/>
      <c r="G226" s="127"/>
      <c r="H226" s="137"/>
      <c r="I226" s="115"/>
      <c r="J226" s="127"/>
      <c r="K226" s="127"/>
      <c r="L226" s="127"/>
      <c r="M226" s="137"/>
      <c r="N226" s="115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37"/>
      <c r="Z226" s="137"/>
      <c r="AA226" s="127"/>
      <c r="AB226" s="127"/>
      <c r="AC226" s="127"/>
      <c r="AD226" s="127"/>
      <c r="AE226" s="127"/>
      <c r="AF226" s="127"/>
      <c r="AG226" s="127"/>
      <c r="AH226" s="127"/>
      <c r="AI226" s="127"/>
      <c r="AJ226" s="127"/>
      <c r="AK226" s="137"/>
      <c r="AL226" s="137"/>
      <c r="AM226" s="127"/>
      <c r="AN226" s="127"/>
      <c r="AO226" s="127"/>
      <c r="AP226" s="127"/>
      <c r="AQ226" s="127"/>
      <c r="AR226" s="127"/>
      <c r="AS226" s="127"/>
      <c r="AT226" s="127"/>
      <c r="AU226" s="127"/>
      <c r="AV226" s="127"/>
      <c r="AW226" s="137"/>
      <c r="AX226" s="137"/>
      <c r="AY226" s="137"/>
      <c r="AZ226" s="137"/>
      <c r="BA226" s="130"/>
      <c r="BB226" s="130"/>
      <c r="BC226" s="130"/>
      <c r="BD226" s="130"/>
      <c r="BE226" s="130"/>
      <c r="BF226" s="130"/>
      <c r="BG226" s="130"/>
      <c r="BH226" s="130"/>
      <c r="BI226" s="130"/>
      <c r="BJ226" s="130"/>
      <c r="BK226" s="137"/>
      <c r="BL226" s="98"/>
      <c r="BM226" s="160"/>
      <c r="BN226" s="98"/>
      <c r="BO226" s="182"/>
      <c r="BP226" s="182"/>
      <c r="BQ226" s="182"/>
      <c r="BR226" s="200"/>
      <c r="BS226" s="182"/>
      <c r="BT226" s="182"/>
      <c r="BU226" s="182"/>
      <c r="BV226" s="200"/>
      <c r="BW226" s="182"/>
      <c r="BX226" s="182"/>
      <c r="BY226" s="182"/>
      <c r="BZ226" s="200"/>
      <c r="CA226" s="200"/>
      <c r="CB226" s="182"/>
      <c r="CC226" s="100"/>
      <c r="CD226" s="100"/>
      <c r="CE226" s="100"/>
      <c r="CF226" s="103"/>
    </row>
    <row r="227" spans="5:84" s="24" customFormat="1" ht="15" customHeight="1" x14ac:dyDescent="0.25">
      <c r="E227" s="127"/>
      <c r="F227" s="127"/>
      <c r="G227" s="127"/>
      <c r="H227" s="137"/>
      <c r="I227" s="115"/>
      <c r="J227" s="127"/>
      <c r="K227" s="127"/>
      <c r="L227" s="127"/>
      <c r="M227" s="137"/>
      <c r="N227" s="115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37"/>
      <c r="Z227" s="137"/>
      <c r="AA227" s="127"/>
      <c r="AB227" s="127"/>
      <c r="AC227" s="127"/>
      <c r="AD227" s="127"/>
      <c r="AE227" s="127"/>
      <c r="AF227" s="127"/>
      <c r="AG227" s="127"/>
      <c r="AH227" s="127"/>
      <c r="AI227" s="127"/>
      <c r="AJ227" s="127"/>
      <c r="AK227" s="137"/>
      <c r="AL227" s="137"/>
      <c r="AM227" s="127"/>
      <c r="AN227" s="127"/>
      <c r="AO227" s="127"/>
      <c r="AP227" s="127"/>
      <c r="AQ227" s="127"/>
      <c r="AR227" s="127"/>
      <c r="AS227" s="127"/>
      <c r="AT227" s="127"/>
      <c r="AU227" s="127"/>
      <c r="AV227" s="127"/>
      <c r="AW227" s="137"/>
      <c r="AX227" s="137"/>
      <c r="AY227" s="137"/>
      <c r="AZ227" s="137"/>
      <c r="BA227" s="130"/>
      <c r="BB227" s="130"/>
      <c r="BC227" s="130"/>
      <c r="BD227" s="130"/>
      <c r="BE227" s="130"/>
      <c r="BF227" s="130"/>
      <c r="BG227" s="130"/>
      <c r="BH227" s="130"/>
      <c r="BI227" s="130"/>
      <c r="BJ227" s="130"/>
      <c r="BK227" s="137"/>
      <c r="BL227" s="98"/>
      <c r="BM227" s="160"/>
      <c r="BN227" s="98"/>
      <c r="BO227" s="182"/>
      <c r="BP227" s="182"/>
      <c r="BQ227" s="182"/>
      <c r="BR227" s="200"/>
      <c r="BS227" s="182"/>
      <c r="BT227" s="182"/>
      <c r="BU227" s="182"/>
      <c r="BV227" s="200"/>
      <c r="BW227" s="182"/>
      <c r="BX227" s="182"/>
      <c r="BY227" s="182"/>
      <c r="BZ227" s="200"/>
      <c r="CA227" s="200"/>
      <c r="CB227" s="182"/>
      <c r="CC227" s="100"/>
      <c r="CD227" s="100"/>
      <c r="CE227" s="100"/>
      <c r="CF227" s="103"/>
    </row>
    <row r="228" spans="5:84" s="24" customFormat="1" ht="15" customHeight="1" x14ac:dyDescent="0.25">
      <c r="E228" s="127"/>
      <c r="F228" s="127"/>
      <c r="G228" s="127"/>
      <c r="H228" s="137"/>
      <c r="I228" s="115"/>
      <c r="J228" s="127"/>
      <c r="K228" s="127"/>
      <c r="L228" s="127"/>
      <c r="M228" s="137"/>
      <c r="N228" s="115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37"/>
      <c r="Z228" s="137"/>
      <c r="AA228" s="127"/>
      <c r="AB228" s="127"/>
      <c r="AC228" s="127"/>
      <c r="AD228" s="127"/>
      <c r="AE228" s="127"/>
      <c r="AF228" s="127"/>
      <c r="AG228" s="127"/>
      <c r="AH228" s="127"/>
      <c r="AI228" s="127"/>
      <c r="AJ228" s="127"/>
      <c r="AK228" s="137"/>
      <c r="AL228" s="137"/>
      <c r="AM228" s="127"/>
      <c r="AN228" s="127"/>
      <c r="AO228" s="127"/>
      <c r="AP228" s="127"/>
      <c r="AQ228" s="127"/>
      <c r="AR228" s="127"/>
      <c r="AS228" s="127"/>
      <c r="AT228" s="127"/>
      <c r="AU228" s="127"/>
      <c r="AV228" s="127"/>
      <c r="AW228" s="137"/>
      <c r="AX228" s="137"/>
      <c r="AY228" s="137"/>
      <c r="AZ228" s="137"/>
      <c r="BA228" s="130"/>
      <c r="BB228" s="130"/>
      <c r="BC228" s="130"/>
      <c r="BD228" s="130"/>
      <c r="BE228" s="130"/>
      <c r="BF228" s="130"/>
      <c r="BG228" s="130"/>
      <c r="BH228" s="130"/>
      <c r="BI228" s="130"/>
      <c r="BJ228" s="130"/>
      <c r="BK228" s="137"/>
      <c r="BL228" s="98"/>
      <c r="BM228" s="160"/>
      <c r="BN228" s="98"/>
      <c r="BO228" s="182"/>
      <c r="BP228" s="182"/>
      <c r="BQ228" s="182"/>
      <c r="BR228" s="200"/>
      <c r="BS228" s="182"/>
      <c r="BT228" s="182"/>
      <c r="BU228" s="182"/>
      <c r="BV228" s="200"/>
      <c r="BW228" s="182"/>
      <c r="BX228" s="182"/>
      <c r="BY228" s="182"/>
      <c r="BZ228" s="200"/>
      <c r="CA228" s="200"/>
      <c r="CB228" s="182"/>
      <c r="CC228" s="100"/>
      <c r="CD228" s="100"/>
      <c r="CE228" s="100"/>
      <c r="CF228" s="103"/>
    </row>
    <row r="229" spans="5:84" s="24" customFormat="1" ht="15" customHeight="1" x14ac:dyDescent="0.25">
      <c r="E229" s="127"/>
      <c r="F229" s="127"/>
      <c r="G229" s="127"/>
      <c r="H229" s="137"/>
      <c r="I229" s="115"/>
      <c r="J229" s="127"/>
      <c r="K229" s="127"/>
      <c r="L229" s="127"/>
      <c r="M229" s="137"/>
      <c r="N229" s="115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37"/>
      <c r="Z229" s="137"/>
      <c r="AA229" s="127"/>
      <c r="AB229" s="127"/>
      <c r="AC229" s="127"/>
      <c r="AD229" s="127"/>
      <c r="AE229" s="127"/>
      <c r="AF229" s="127"/>
      <c r="AG229" s="127"/>
      <c r="AH229" s="127"/>
      <c r="AI229" s="127"/>
      <c r="AJ229" s="127"/>
      <c r="AK229" s="137"/>
      <c r="AL229" s="137"/>
      <c r="AM229" s="127"/>
      <c r="AN229" s="127"/>
      <c r="AO229" s="127"/>
      <c r="AP229" s="127"/>
      <c r="AQ229" s="127"/>
      <c r="AR229" s="127"/>
      <c r="AS229" s="127"/>
      <c r="AT229" s="127"/>
      <c r="AU229" s="127"/>
      <c r="AV229" s="127"/>
      <c r="AW229" s="137"/>
      <c r="AX229" s="137"/>
      <c r="AY229" s="137"/>
      <c r="AZ229" s="137"/>
      <c r="BA229" s="130"/>
      <c r="BB229" s="130"/>
      <c r="BC229" s="130"/>
      <c r="BD229" s="130"/>
      <c r="BE229" s="130"/>
      <c r="BF229" s="130"/>
      <c r="BG229" s="130"/>
      <c r="BH229" s="130"/>
      <c r="BI229" s="130"/>
      <c r="BJ229" s="130"/>
      <c r="BK229" s="137"/>
      <c r="BL229" s="98"/>
      <c r="BM229" s="160"/>
      <c r="BN229" s="98"/>
      <c r="BO229" s="182"/>
      <c r="BP229" s="182"/>
      <c r="BQ229" s="182"/>
      <c r="BR229" s="200"/>
      <c r="BS229" s="182"/>
      <c r="BT229" s="182"/>
      <c r="BU229" s="182"/>
      <c r="BV229" s="200"/>
      <c r="BW229" s="182"/>
      <c r="BX229" s="182"/>
      <c r="BY229" s="182"/>
      <c r="BZ229" s="200"/>
      <c r="CA229" s="200"/>
      <c r="CB229" s="182"/>
      <c r="CC229" s="100"/>
      <c r="CD229" s="100"/>
      <c r="CE229" s="100"/>
      <c r="CF229" s="103"/>
    </row>
    <row r="230" spans="5:84" s="24" customFormat="1" ht="15" customHeight="1" x14ac:dyDescent="0.25">
      <c r="E230" s="127"/>
      <c r="F230" s="127"/>
      <c r="G230" s="127"/>
      <c r="H230" s="137"/>
      <c r="I230" s="115"/>
      <c r="J230" s="127"/>
      <c r="K230" s="127"/>
      <c r="L230" s="127"/>
      <c r="M230" s="137"/>
      <c r="N230" s="115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37"/>
      <c r="Z230" s="137"/>
      <c r="AA230" s="127"/>
      <c r="AB230" s="127"/>
      <c r="AC230" s="127"/>
      <c r="AD230" s="127"/>
      <c r="AE230" s="127"/>
      <c r="AF230" s="127"/>
      <c r="AG230" s="127"/>
      <c r="AH230" s="127"/>
      <c r="AI230" s="127"/>
      <c r="AJ230" s="127"/>
      <c r="AK230" s="137"/>
      <c r="AL230" s="137"/>
      <c r="AM230" s="127"/>
      <c r="AN230" s="127"/>
      <c r="AO230" s="127"/>
      <c r="AP230" s="127"/>
      <c r="AQ230" s="127"/>
      <c r="AR230" s="127"/>
      <c r="AS230" s="127"/>
      <c r="AT230" s="127"/>
      <c r="AU230" s="127"/>
      <c r="AV230" s="127"/>
      <c r="AW230" s="137"/>
      <c r="AX230" s="137"/>
      <c r="AY230" s="137"/>
      <c r="AZ230" s="137"/>
      <c r="BA230" s="130"/>
      <c r="BB230" s="130"/>
      <c r="BC230" s="130"/>
      <c r="BD230" s="130"/>
      <c r="BE230" s="130"/>
      <c r="BF230" s="130"/>
      <c r="BG230" s="130"/>
      <c r="BH230" s="130"/>
      <c r="BI230" s="130"/>
      <c r="BJ230" s="130"/>
      <c r="BK230" s="137"/>
      <c r="BL230" s="98"/>
      <c r="BM230" s="160"/>
      <c r="BN230" s="98"/>
      <c r="BO230" s="182"/>
      <c r="BP230" s="182"/>
      <c r="BQ230" s="182"/>
      <c r="BR230" s="200"/>
      <c r="BS230" s="182"/>
      <c r="BT230" s="182"/>
      <c r="BU230" s="182"/>
      <c r="BV230" s="200"/>
      <c r="BW230" s="182"/>
      <c r="BX230" s="182"/>
      <c r="BY230" s="182"/>
      <c r="BZ230" s="200"/>
      <c r="CA230" s="200"/>
      <c r="CB230" s="182"/>
      <c r="CC230" s="100"/>
      <c r="CD230" s="100"/>
      <c r="CE230" s="100"/>
      <c r="CF230" s="103"/>
    </row>
    <row r="231" spans="5:84" s="24" customFormat="1" ht="15" customHeight="1" x14ac:dyDescent="0.25">
      <c r="E231" s="127"/>
      <c r="F231" s="127"/>
      <c r="G231" s="127"/>
      <c r="H231" s="137"/>
      <c r="I231" s="115"/>
      <c r="J231" s="127"/>
      <c r="K231" s="127"/>
      <c r="L231" s="127"/>
      <c r="M231" s="137"/>
      <c r="N231" s="115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37"/>
      <c r="Z231" s="137"/>
      <c r="AA231" s="127"/>
      <c r="AB231" s="127"/>
      <c r="AC231" s="127"/>
      <c r="AD231" s="127"/>
      <c r="AE231" s="127"/>
      <c r="AF231" s="127"/>
      <c r="AG231" s="127"/>
      <c r="AH231" s="127"/>
      <c r="AI231" s="127"/>
      <c r="AJ231" s="127"/>
      <c r="AK231" s="137"/>
      <c r="AL231" s="137"/>
      <c r="AM231" s="127"/>
      <c r="AN231" s="127"/>
      <c r="AO231" s="127"/>
      <c r="AP231" s="127"/>
      <c r="AQ231" s="127"/>
      <c r="AR231" s="127"/>
      <c r="AS231" s="127"/>
      <c r="AT231" s="127"/>
      <c r="AU231" s="127"/>
      <c r="AV231" s="127"/>
      <c r="AW231" s="137"/>
      <c r="AX231" s="137"/>
      <c r="AY231" s="137"/>
      <c r="AZ231" s="137"/>
      <c r="BA231" s="130"/>
      <c r="BB231" s="130"/>
      <c r="BC231" s="130"/>
      <c r="BD231" s="130"/>
      <c r="BE231" s="130"/>
      <c r="BF231" s="130"/>
      <c r="BG231" s="130"/>
      <c r="BH231" s="130"/>
      <c r="BI231" s="130"/>
      <c r="BJ231" s="130"/>
      <c r="BK231" s="137"/>
      <c r="BL231" s="98"/>
      <c r="BM231" s="160"/>
      <c r="BN231" s="98"/>
      <c r="BO231" s="182"/>
      <c r="BP231" s="182"/>
      <c r="BQ231" s="182"/>
      <c r="BR231" s="200"/>
      <c r="BS231" s="182"/>
      <c r="BT231" s="182"/>
      <c r="BU231" s="182"/>
      <c r="BV231" s="200"/>
      <c r="BW231" s="182"/>
      <c r="BX231" s="182"/>
      <c r="BY231" s="182"/>
      <c r="BZ231" s="200"/>
      <c r="CA231" s="200"/>
      <c r="CB231" s="182"/>
      <c r="CC231" s="100"/>
      <c r="CD231" s="100"/>
      <c r="CE231" s="100"/>
      <c r="CF231" s="103"/>
    </row>
    <row r="232" spans="5:84" s="24" customFormat="1" ht="15" customHeight="1" x14ac:dyDescent="0.25">
      <c r="E232" s="127"/>
      <c r="F232" s="127"/>
      <c r="G232" s="127"/>
      <c r="H232" s="137"/>
      <c r="I232" s="115"/>
      <c r="J232" s="127"/>
      <c r="K232" s="127"/>
      <c r="L232" s="127"/>
      <c r="M232" s="137"/>
      <c r="N232" s="115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37"/>
      <c r="Z232" s="137"/>
      <c r="AA232" s="127"/>
      <c r="AB232" s="127"/>
      <c r="AC232" s="127"/>
      <c r="AD232" s="127"/>
      <c r="AE232" s="127"/>
      <c r="AF232" s="127"/>
      <c r="AG232" s="127"/>
      <c r="AH232" s="127"/>
      <c r="AI232" s="127"/>
      <c r="AJ232" s="127"/>
      <c r="AK232" s="137"/>
      <c r="AL232" s="137"/>
      <c r="AM232" s="127"/>
      <c r="AN232" s="127"/>
      <c r="AO232" s="127"/>
      <c r="AP232" s="127"/>
      <c r="AQ232" s="127"/>
      <c r="AR232" s="127"/>
      <c r="AS232" s="127"/>
      <c r="AT232" s="127"/>
      <c r="AU232" s="127"/>
      <c r="AV232" s="127"/>
      <c r="AW232" s="137"/>
      <c r="AX232" s="137"/>
      <c r="AY232" s="137"/>
      <c r="AZ232" s="137"/>
      <c r="BA232" s="130"/>
      <c r="BB232" s="130"/>
      <c r="BC232" s="130"/>
      <c r="BD232" s="130"/>
      <c r="BE232" s="130"/>
      <c r="BF232" s="130"/>
      <c r="BG232" s="130"/>
      <c r="BH232" s="130"/>
      <c r="BI232" s="130"/>
      <c r="BJ232" s="130"/>
      <c r="BK232" s="137"/>
      <c r="BL232" s="98"/>
      <c r="BM232" s="160"/>
      <c r="BN232" s="98"/>
      <c r="BO232" s="182"/>
      <c r="BP232" s="182"/>
      <c r="BQ232" s="182"/>
      <c r="BR232" s="200"/>
      <c r="BS232" s="182"/>
      <c r="BT232" s="182"/>
      <c r="BU232" s="182"/>
      <c r="BV232" s="200"/>
      <c r="BW232" s="182"/>
      <c r="BX232" s="182"/>
      <c r="BY232" s="182"/>
      <c r="BZ232" s="200"/>
      <c r="CA232" s="200"/>
      <c r="CB232" s="182"/>
      <c r="CC232" s="100"/>
      <c r="CD232" s="100"/>
      <c r="CE232" s="100"/>
      <c r="CF232" s="103"/>
    </row>
    <row r="233" spans="5:84" s="24" customFormat="1" ht="15" customHeight="1" x14ac:dyDescent="0.25">
      <c r="E233" s="127"/>
      <c r="F233" s="127"/>
      <c r="G233" s="127"/>
      <c r="H233" s="137"/>
      <c r="I233" s="115"/>
      <c r="J233" s="127"/>
      <c r="K233" s="127"/>
      <c r="L233" s="127"/>
      <c r="M233" s="137"/>
      <c r="N233" s="115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37"/>
      <c r="Z233" s="137"/>
      <c r="AA233" s="127"/>
      <c r="AB233" s="127"/>
      <c r="AC233" s="127"/>
      <c r="AD233" s="127"/>
      <c r="AE233" s="127"/>
      <c r="AF233" s="127"/>
      <c r="AG233" s="127"/>
      <c r="AH233" s="127"/>
      <c r="AI233" s="127"/>
      <c r="AJ233" s="127"/>
      <c r="AK233" s="137"/>
      <c r="AL233" s="137"/>
      <c r="AM233" s="127"/>
      <c r="AN233" s="127"/>
      <c r="AO233" s="127"/>
      <c r="AP233" s="127"/>
      <c r="AQ233" s="127"/>
      <c r="AR233" s="127"/>
      <c r="AS233" s="127"/>
      <c r="AT233" s="127"/>
      <c r="AU233" s="127"/>
      <c r="AV233" s="127"/>
      <c r="AW233" s="137"/>
      <c r="AX233" s="137"/>
      <c r="AY233" s="137"/>
      <c r="AZ233" s="137"/>
      <c r="BA233" s="130"/>
      <c r="BB233" s="130"/>
      <c r="BC233" s="130"/>
      <c r="BD233" s="130"/>
      <c r="BE233" s="130"/>
      <c r="BF233" s="130"/>
      <c r="BG233" s="130"/>
      <c r="BH233" s="130"/>
      <c r="BI233" s="130"/>
      <c r="BJ233" s="130"/>
      <c r="BK233" s="137"/>
      <c r="BL233" s="98"/>
      <c r="BM233" s="160"/>
      <c r="BN233" s="98"/>
      <c r="BO233" s="182"/>
      <c r="BP233" s="182"/>
      <c r="BQ233" s="182"/>
      <c r="BR233" s="200"/>
      <c r="BS233" s="182"/>
      <c r="BT233" s="182"/>
      <c r="BU233" s="182"/>
      <c r="BV233" s="200"/>
      <c r="BW233" s="182"/>
      <c r="BX233" s="182"/>
      <c r="BY233" s="182"/>
      <c r="BZ233" s="200"/>
      <c r="CA233" s="200"/>
      <c r="CB233" s="182"/>
      <c r="CC233" s="100"/>
      <c r="CD233" s="100"/>
      <c r="CE233" s="100"/>
      <c r="CF233" s="103"/>
    </row>
    <row r="234" spans="5:84" s="24" customFormat="1" ht="15" customHeight="1" x14ac:dyDescent="0.25">
      <c r="E234" s="127"/>
      <c r="F234" s="127"/>
      <c r="G234" s="127"/>
      <c r="H234" s="137"/>
      <c r="I234" s="115"/>
      <c r="J234" s="127"/>
      <c r="K234" s="127"/>
      <c r="L234" s="127"/>
      <c r="M234" s="137"/>
      <c r="N234" s="115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37"/>
      <c r="Z234" s="137"/>
      <c r="AA234" s="127"/>
      <c r="AB234" s="127"/>
      <c r="AC234" s="127"/>
      <c r="AD234" s="127"/>
      <c r="AE234" s="127"/>
      <c r="AF234" s="127"/>
      <c r="AG234" s="127"/>
      <c r="AH234" s="127"/>
      <c r="AI234" s="127"/>
      <c r="AJ234" s="127"/>
      <c r="AK234" s="137"/>
      <c r="AL234" s="137"/>
      <c r="AM234" s="127"/>
      <c r="AN234" s="127"/>
      <c r="AO234" s="127"/>
      <c r="AP234" s="127"/>
      <c r="AQ234" s="127"/>
      <c r="AR234" s="127"/>
      <c r="AS234" s="127"/>
      <c r="AT234" s="127"/>
      <c r="AU234" s="127"/>
      <c r="AV234" s="127"/>
      <c r="AW234" s="137"/>
      <c r="AX234" s="137"/>
      <c r="AY234" s="137"/>
      <c r="AZ234" s="137"/>
      <c r="BA234" s="130"/>
      <c r="BB234" s="130"/>
      <c r="BC234" s="130"/>
      <c r="BD234" s="130"/>
      <c r="BE234" s="130"/>
      <c r="BF234" s="130"/>
      <c r="BG234" s="130"/>
      <c r="BH234" s="130"/>
      <c r="BI234" s="130"/>
      <c r="BJ234" s="130"/>
      <c r="BK234" s="137"/>
      <c r="BL234" s="98"/>
      <c r="BM234" s="160"/>
      <c r="BN234" s="98"/>
      <c r="BO234" s="182"/>
      <c r="BP234" s="182"/>
      <c r="BQ234" s="182"/>
      <c r="BR234" s="200"/>
      <c r="BS234" s="182"/>
      <c r="BT234" s="182"/>
      <c r="BU234" s="182"/>
      <c r="BV234" s="200"/>
      <c r="BW234" s="182"/>
      <c r="BX234" s="182"/>
      <c r="BY234" s="182"/>
      <c r="BZ234" s="200"/>
      <c r="CA234" s="200"/>
      <c r="CB234" s="182"/>
      <c r="CC234" s="100"/>
      <c r="CD234" s="100"/>
      <c r="CE234" s="100"/>
      <c r="CF234" s="103"/>
    </row>
    <row r="235" spans="5:84" s="24" customFormat="1" ht="15" customHeight="1" x14ac:dyDescent="0.25">
      <c r="E235" s="127"/>
      <c r="F235" s="127"/>
      <c r="G235" s="127"/>
      <c r="H235" s="137"/>
      <c r="I235" s="115"/>
      <c r="J235" s="127"/>
      <c r="K235" s="127"/>
      <c r="L235" s="127"/>
      <c r="M235" s="137"/>
      <c r="N235" s="115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37"/>
      <c r="Z235" s="137"/>
      <c r="AA235" s="127"/>
      <c r="AB235" s="127"/>
      <c r="AC235" s="127"/>
      <c r="AD235" s="127"/>
      <c r="AE235" s="127"/>
      <c r="AF235" s="127"/>
      <c r="AG235" s="127"/>
      <c r="AH235" s="127"/>
      <c r="AI235" s="127"/>
      <c r="AJ235" s="127"/>
      <c r="AK235" s="137"/>
      <c r="AL235" s="137"/>
      <c r="AM235" s="127"/>
      <c r="AN235" s="127"/>
      <c r="AO235" s="127"/>
      <c r="AP235" s="127"/>
      <c r="AQ235" s="127"/>
      <c r="AR235" s="127"/>
      <c r="AS235" s="127"/>
      <c r="AT235" s="127"/>
      <c r="AU235" s="127"/>
      <c r="AV235" s="127"/>
      <c r="AW235" s="137"/>
      <c r="AX235" s="137"/>
      <c r="AY235" s="137"/>
      <c r="AZ235" s="137"/>
      <c r="BA235" s="130"/>
      <c r="BB235" s="130"/>
      <c r="BC235" s="130"/>
      <c r="BD235" s="130"/>
      <c r="BE235" s="130"/>
      <c r="BF235" s="130"/>
      <c r="BG235" s="130"/>
      <c r="BH235" s="130"/>
      <c r="BI235" s="130"/>
      <c r="BJ235" s="130"/>
      <c r="BK235" s="137"/>
      <c r="BL235" s="98"/>
      <c r="BM235" s="160"/>
      <c r="BN235" s="98"/>
      <c r="BO235" s="182"/>
      <c r="BP235" s="182"/>
      <c r="BQ235" s="182"/>
      <c r="BR235" s="200"/>
      <c r="BS235" s="182"/>
      <c r="BT235" s="182"/>
      <c r="BU235" s="182"/>
      <c r="BV235" s="200"/>
      <c r="BW235" s="182"/>
      <c r="BX235" s="182"/>
      <c r="BY235" s="182"/>
      <c r="BZ235" s="200"/>
      <c r="CA235" s="200"/>
      <c r="CB235" s="182"/>
      <c r="CC235" s="100"/>
      <c r="CD235" s="100"/>
      <c r="CE235" s="100"/>
      <c r="CF235" s="103"/>
    </row>
    <row r="236" spans="5:84" s="24" customFormat="1" ht="15" customHeight="1" x14ac:dyDescent="0.25">
      <c r="E236" s="127"/>
      <c r="F236" s="127"/>
      <c r="G236" s="127"/>
      <c r="H236" s="137"/>
      <c r="I236" s="115"/>
      <c r="J236" s="127"/>
      <c r="K236" s="127"/>
      <c r="L236" s="127"/>
      <c r="M236" s="137"/>
      <c r="N236" s="115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37"/>
      <c r="Z236" s="137"/>
      <c r="AA236" s="127"/>
      <c r="AB236" s="127"/>
      <c r="AC236" s="127"/>
      <c r="AD236" s="127"/>
      <c r="AE236" s="127"/>
      <c r="AF236" s="127"/>
      <c r="AG236" s="127"/>
      <c r="AH236" s="127"/>
      <c r="AI236" s="127"/>
      <c r="AJ236" s="127"/>
      <c r="AK236" s="137"/>
      <c r="AL236" s="137"/>
      <c r="AM236" s="127"/>
      <c r="AN236" s="127"/>
      <c r="AO236" s="127"/>
      <c r="AP236" s="127"/>
      <c r="AQ236" s="127"/>
      <c r="AR236" s="127"/>
      <c r="AS236" s="127"/>
      <c r="AT236" s="127"/>
      <c r="AU236" s="127"/>
      <c r="AV236" s="127"/>
      <c r="AW236" s="137"/>
      <c r="AX236" s="137"/>
      <c r="AY236" s="137"/>
      <c r="AZ236" s="137"/>
      <c r="BA236" s="130"/>
      <c r="BB236" s="130"/>
      <c r="BC236" s="130"/>
      <c r="BD236" s="130"/>
      <c r="BE236" s="130"/>
      <c r="BF236" s="130"/>
      <c r="BG236" s="130"/>
      <c r="BH236" s="130"/>
      <c r="BI236" s="130"/>
      <c r="BJ236" s="130"/>
      <c r="BK236" s="137"/>
      <c r="BL236" s="98"/>
      <c r="BM236" s="160"/>
      <c r="BN236" s="98"/>
      <c r="BO236" s="182"/>
      <c r="BP236" s="182"/>
      <c r="BQ236" s="182"/>
      <c r="BR236" s="200"/>
      <c r="BS236" s="182"/>
      <c r="BT236" s="182"/>
      <c r="BU236" s="182"/>
      <c r="BV236" s="200"/>
      <c r="BW236" s="182"/>
      <c r="BX236" s="182"/>
      <c r="BY236" s="182"/>
      <c r="BZ236" s="200"/>
      <c r="CA236" s="200"/>
      <c r="CB236" s="182"/>
      <c r="CC236" s="100"/>
      <c r="CD236" s="100"/>
      <c r="CE236" s="100"/>
      <c r="CF236" s="103"/>
    </row>
    <row r="237" spans="5:84" s="24" customFormat="1" ht="15" customHeight="1" x14ac:dyDescent="0.25">
      <c r="E237" s="127"/>
      <c r="F237" s="127"/>
      <c r="G237" s="127"/>
      <c r="H237" s="137"/>
      <c r="I237" s="115"/>
      <c r="J237" s="127"/>
      <c r="K237" s="127"/>
      <c r="L237" s="127"/>
      <c r="M237" s="137"/>
      <c r="N237" s="115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37"/>
      <c r="Z237" s="137"/>
      <c r="AA237" s="127"/>
      <c r="AB237" s="127"/>
      <c r="AC237" s="127"/>
      <c r="AD237" s="127"/>
      <c r="AE237" s="127"/>
      <c r="AF237" s="127"/>
      <c r="AG237" s="127"/>
      <c r="AH237" s="127"/>
      <c r="AI237" s="127"/>
      <c r="AJ237" s="127"/>
      <c r="AK237" s="137"/>
      <c r="AL237" s="137"/>
      <c r="AM237" s="127"/>
      <c r="AN237" s="127"/>
      <c r="AO237" s="127"/>
      <c r="AP237" s="127"/>
      <c r="AQ237" s="127"/>
      <c r="AR237" s="127"/>
      <c r="AS237" s="127"/>
      <c r="AT237" s="127"/>
      <c r="AU237" s="127"/>
      <c r="AV237" s="127"/>
      <c r="AW237" s="137"/>
      <c r="AX237" s="137"/>
      <c r="AY237" s="137"/>
      <c r="AZ237" s="137"/>
      <c r="BA237" s="130"/>
      <c r="BB237" s="130"/>
      <c r="BC237" s="130"/>
      <c r="BD237" s="130"/>
      <c r="BE237" s="130"/>
      <c r="BF237" s="130"/>
      <c r="BG237" s="130"/>
      <c r="BH237" s="130"/>
      <c r="BI237" s="130"/>
      <c r="BJ237" s="130"/>
      <c r="BK237" s="137"/>
      <c r="BL237" s="98"/>
      <c r="BM237" s="160"/>
      <c r="BN237" s="98"/>
      <c r="BO237" s="182"/>
      <c r="BP237" s="182"/>
      <c r="BQ237" s="182"/>
      <c r="BR237" s="200"/>
      <c r="BS237" s="182"/>
      <c r="BT237" s="182"/>
      <c r="BU237" s="182"/>
      <c r="BV237" s="200"/>
      <c r="BW237" s="182"/>
      <c r="BX237" s="182"/>
      <c r="BY237" s="182"/>
      <c r="BZ237" s="200"/>
      <c r="CA237" s="200"/>
      <c r="CB237" s="182"/>
      <c r="CC237" s="100"/>
      <c r="CD237" s="100"/>
      <c r="CE237" s="100"/>
      <c r="CF237" s="103"/>
    </row>
    <row r="238" spans="5:84" s="24" customFormat="1" ht="15" customHeight="1" x14ac:dyDescent="0.25">
      <c r="E238" s="127"/>
      <c r="F238" s="127"/>
      <c r="G238" s="127"/>
      <c r="H238" s="137"/>
      <c r="I238" s="115"/>
      <c r="J238" s="127"/>
      <c r="K238" s="127"/>
      <c r="L238" s="127"/>
      <c r="M238" s="137"/>
      <c r="N238" s="115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37"/>
      <c r="Z238" s="137"/>
      <c r="AA238" s="127"/>
      <c r="AB238" s="127"/>
      <c r="AC238" s="127"/>
      <c r="AD238" s="127"/>
      <c r="AE238" s="127"/>
      <c r="AF238" s="127"/>
      <c r="AG238" s="127"/>
      <c r="AH238" s="127"/>
      <c r="AI238" s="127"/>
      <c r="AJ238" s="127"/>
      <c r="AK238" s="137"/>
      <c r="AL238" s="137"/>
      <c r="AM238" s="127"/>
      <c r="AN238" s="127"/>
      <c r="AO238" s="127"/>
      <c r="AP238" s="127"/>
      <c r="AQ238" s="127"/>
      <c r="AR238" s="127"/>
      <c r="AS238" s="127"/>
      <c r="AT238" s="127"/>
      <c r="AU238" s="127"/>
      <c r="AV238" s="127"/>
      <c r="AW238" s="137"/>
      <c r="AX238" s="137"/>
      <c r="AY238" s="137"/>
      <c r="AZ238" s="137"/>
      <c r="BA238" s="130"/>
      <c r="BB238" s="130"/>
      <c r="BC238" s="130"/>
      <c r="BD238" s="130"/>
      <c r="BE238" s="130"/>
      <c r="BF238" s="130"/>
      <c r="BG238" s="130"/>
      <c r="BH238" s="130"/>
      <c r="BI238" s="130"/>
      <c r="BJ238" s="130"/>
      <c r="BK238" s="137"/>
      <c r="BL238" s="98"/>
      <c r="BM238" s="160"/>
      <c r="BN238" s="98"/>
      <c r="BO238" s="182"/>
      <c r="BP238" s="182"/>
      <c r="BQ238" s="182"/>
      <c r="BR238" s="200"/>
      <c r="BS238" s="182"/>
      <c r="BT238" s="182"/>
      <c r="BU238" s="182"/>
      <c r="BV238" s="200"/>
      <c r="BW238" s="182"/>
      <c r="BX238" s="182"/>
      <c r="BY238" s="182"/>
      <c r="BZ238" s="200"/>
      <c r="CA238" s="200"/>
      <c r="CB238" s="182"/>
      <c r="CC238" s="100"/>
      <c r="CD238" s="100"/>
      <c r="CE238" s="100"/>
      <c r="CF238" s="103"/>
    </row>
    <row r="239" spans="5:84" s="24" customFormat="1" ht="15" customHeight="1" x14ac:dyDescent="0.25">
      <c r="E239" s="127"/>
      <c r="F239" s="127"/>
      <c r="G239" s="127"/>
      <c r="H239" s="137"/>
      <c r="I239" s="115"/>
      <c r="J239" s="127"/>
      <c r="K239" s="127"/>
      <c r="L239" s="127"/>
      <c r="M239" s="137"/>
      <c r="N239" s="115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37"/>
      <c r="Z239" s="137"/>
      <c r="AA239" s="127"/>
      <c r="AB239" s="127"/>
      <c r="AC239" s="127"/>
      <c r="AD239" s="127"/>
      <c r="AE239" s="127"/>
      <c r="AF239" s="127"/>
      <c r="AG239" s="127"/>
      <c r="AH239" s="127"/>
      <c r="AI239" s="127"/>
      <c r="AJ239" s="127"/>
      <c r="AK239" s="137"/>
      <c r="AL239" s="137"/>
      <c r="AM239" s="127"/>
      <c r="AN239" s="127"/>
      <c r="AO239" s="127"/>
      <c r="AP239" s="127"/>
      <c r="AQ239" s="127"/>
      <c r="AR239" s="127"/>
      <c r="AS239" s="127"/>
      <c r="AT239" s="127"/>
      <c r="AU239" s="127"/>
      <c r="AV239" s="127"/>
      <c r="AW239" s="137"/>
      <c r="AX239" s="137"/>
      <c r="AY239" s="137"/>
      <c r="AZ239" s="137"/>
      <c r="BA239" s="130"/>
      <c r="BB239" s="130"/>
      <c r="BC239" s="130"/>
      <c r="BD239" s="130"/>
      <c r="BE239" s="130"/>
      <c r="BF239" s="130"/>
      <c r="BG239" s="130"/>
      <c r="BH239" s="130"/>
      <c r="BI239" s="130"/>
      <c r="BJ239" s="130"/>
      <c r="BK239" s="137"/>
      <c r="BL239" s="98"/>
      <c r="BM239" s="160"/>
      <c r="BN239" s="98"/>
      <c r="BO239" s="182"/>
      <c r="BP239" s="182"/>
      <c r="BQ239" s="182"/>
      <c r="BR239" s="200"/>
      <c r="BS239" s="182"/>
      <c r="BT239" s="182"/>
      <c r="BU239" s="182"/>
      <c r="BV239" s="200"/>
      <c r="BW239" s="182"/>
      <c r="BX239" s="182"/>
      <c r="BY239" s="182"/>
      <c r="BZ239" s="200"/>
      <c r="CA239" s="200"/>
      <c r="CB239" s="182"/>
      <c r="CC239" s="100"/>
      <c r="CD239" s="100"/>
      <c r="CE239" s="100"/>
      <c r="CF239" s="103"/>
    </row>
    <row r="240" spans="5:84" s="24" customFormat="1" ht="15" customHeight="1" x14ac:dyDescent="0.25">
      <c r="E240" s="127"/>
      <c r="F240" s="127"/>
      <c r="G240" s="127"/>
      <c r="H240" s="137"/>
      <c r="I240" s="115"/>
      <c r="J240" s="127"/>
      <c r="K240" s="127"/>
      <c r="L240" s="127"/>
      <c r="M240" s="137"/>
      <c r="N240" s="115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37"/>
      <c r="Z240" s="137"/>
      <c r="AA240" s="127"/>
      <c r="AB240" s="127"/>
      <c r="AC240" s="127"/>
      <c r="AD240" s="127"/>
      <c r="AE240" s="127"/>
      <c r="AF240" s="127"/>
      <c r="AG240" s="127"/>
      <c r="AH240" s="127"/>
      <c r="AI240" s="127"/>
      <c r="AJ240" s="127"/>
      <c r="AK240" s="137"/>
      <c r="AL240" s="137"/>
      <c r="AM240" s="127"/>
      <c r="AN240" s="127"/>
      <c r="AO240" s="127"/>
      <c r="AP240" s="127"/>
      <c r="AQ240" s="127"/>
      <c r="AR240" s="127"/>
      <c r="AS240" s="127"/>
      <c r="AT240" s="127"/>
      <c r="AU240" s="127"/>
      <c r="AV240" s="127"/>
      <c r="AW240" s="137"/>
      <c r="AX240" s="137"/>
      <c r="AY240" s="137"/>
      <c r="AZ240" s="137"/>
      <c r="BA240" s="130"/>
      <c r="BB240" s="130"/>
      <c r="BC240" s="130"/>
      <c r="BD240" s="130"/>
      <c r="BE240" s="130"/>
      <c r="BF240" s="130"/>
      <c r="BG240" s="130"/>
      <c r="BH240" s="130"/>
      <c r="BI240" s="130"/>
      <c r="BJ240" s="130"/>
      <c r="BK240" s="137"/>
      <c r="BL240" s="98"/>
      <c r="BM240" s="160"/>
      <c r="BN240" s="98"/>
      <c r="BO240" s="182"/>
      <c r="BP240" s="182"/>
      <c r="BQ240" s="182"/>
      <c r="BR240" s="200"/>
      <c r="BS240" s="182"/>
      <c r="BT240" s="182"/>
      <c r="BU240" s="182"/>
      <c r="BV240" s="200"/>
      <c r="BW240" s="182"/>
      <c r="BX240" s="182"/>
      <c r="BY240" s="182"/>
      <c r="BZ240" s="200"/>
      <c r="CA240" s="200"/>
      <c r="CB240" s="182"/>
      <c r="CC240" s="100"/>
      <c r="CD240" s="100"/>
      <c r="CE240" s="100"/>
      <c r="CF240" s="103"/>
    </row>
    <row r="241" spans="5:84" s="24" customFormat="1" ht="15" customHeight="1" x14ac:dyDescent="0.25">
      <c r="E241" s="127"/>
      <c r="F241" s="127"/>
      <c r="G241" s="127"/>
      <c r="H241" s="137"/>
      <c r="I241" s="115"/>
      <c r="J241" s="127"/>
      <c r="K241" s="127"/>
      <c r="L241" s="127"/>
      <c r="M241" s="137"/>
      <c r="N241" s="115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37"/>
      <c r="Z241" s="137"/>
      <c r="AA241" s="127"/>
      <c r="AB241" s="127"/>
      <c r="AC241" s="127"/>
      <c r="AD241" s="127"/>
      <c r="AE241" s="127"/>
      <c r="AF241" s="127"/>
      <c r="AG241" s="127"/>
      <c r="AH241" s="127"/>
      <c r="AI241" s="127"/>
      <c r="AJ241" s="127"/>
      <c r="AK241" s="137"/>
      <c r="AL241" s="137"/>
      <c r="AM241" s="127"/>
      <c r="AN241" s="127"/>
      <c r="AO241" s="127"/>
      <c r="AP241" s="127"/>
      <c r="AQ241" s="127"/>
      <c r="AR241" s="127"/>
      <c r="AS241" s="127"/>
      <c r="AT241" s="127"/>
      <c r="AU241" s="127"/>
      <c r="AV241" s="127"/>
      <c r="AW241" s="137"/>
      <c r="AX241" s="137"/>
      <c r="AY241" s="137"/>
      <c r="AZ241" s="137"/>
      <c r="BA241" s="130"/>
      <c r="BB241" s="130"/>
      <c r="BC241" s="130"/>
      <c r="BD241" s="130"/>
      <c r="BE241" s="130"/>
      <c r="BF241" s="130"/>
      <c r="BG241" s="130"/>
      <c r="BH241" s="130"/>
      <c r="BI241" s="130"/>
      <c r="BJ241" s="130"/>
      <c r="BK241" s="137"/>
      <c r="BL241" s="98"/>
      <c r="BM241" s="160"/>
      <c r="BN241" s="98"/>
      <c r="BO241" s="182"/>
      <c r="BP241" s="182"/>
      <c r="BQ241" s="182"/>
      <c r="BR241" s="200"/>
      <c r="BS241" s="182"/>
      <c r="BT241" s="182"/>
      <c r="BU241" s="182"/>
      <c r="BV241" s="200"/>
      <c r="BW241" s="182"/>
      <c r="BX241" s="182"/>
      <c r="BY241" s="182"/>
      <c r="BZ241" s="200"/>
      <c r="CA241" s="200"/>
      <c r="CB241" s="182"/>
      <c r="CC241" s="100"/>
      <c r="CD241" s="100"/>
      <c r="CE241" s="100"/>
      <c r="CF241" s="103"/>
    </row>
    <row r="242" spans="5:84" s="24" customFormat="1" ht="15" customHeight="1" x14ac:dyDescent="0.25">
      <c r="E242" s="127"/>
      <c r="F242" s="127"/>
      <c r="G242" s="127"/>
      <c r="H242" s="137"/>
      <c r="I242" s="115"/>
      <c r="J242" s="127"/>
      <c r="K242" s="127"/>
      <c r="L242" s="127"/>
      <c r="M242" s="137"/>
      <c r="N242" s="115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37"/>
      <c r="Z242" s="137"/>
      <c r="AA242" s="127"/>
      <c r="AB242" s="127"/>
      <c r="AC242" s="127"/>
      <c r="AD242" s="127"/>
      <c r="AE242" s="127"/>
      <c r="AF242" s="127"/>
      <c r="AG242" s="127"/>
      <c r="AH242" s="127"/>
      <c r="AI242" s="127"/>
      <c r="AJ242" s="127"/>
      <c r="AK242" s="137"/>
      <c r="AL242" s="137"/>
      <c r="AM242" s="127"/>
      <c r="AN242" s="127"/>
      <c r="AO242" s="127"/>
      <c r="AP242" s="127"/>
      <c r="AQ242" s="127"/>
      <c r="AR242" s="127"/>
      <c r="AS242" s="127"/>
      <c r="AT242" s="127"/>
      <c r="AU242" s="127"/>
      <c r="AV242" s="127"/>
      <c r="AW242" s="137"/>
      <c r="AX242" s="137"/>
      <c r="AY242" s="137"/>
      <c r="AZ242" s="137"/>
      <c r="BA242" s="130"/>
      <c r="BB242" s="130"/>
      <c r="BC242" s="130"/>
      <c r="BD242" s="130"/>
      <c r="BE242" s="130"/>
      <c r="BF242" s="130"/>
      <c r="BG242" s="130"/>
      <c r="BH242" s="130"/>
      <c r="BI242" s="130"/>
      <c r="BJ242" s="130"/>
      <c r="BK242" s="137"/>
      <c r="BL242" s="98"/>
      <c r="BM242" s="160"/>
      <c r="BN242" s="98"/>
      <c r="BO242" s="182"/>
      <c r="BP242" s="182"/>
      <c r="BQ242" s="182"/>
      <c r="BR242" s="200"/>
      <c r="BS242" s="182"/>
      <c r="BT242" s="182"/>
      <c r="BU242" s="182"/>
      <c r="BV242" s="200"/>
      <c r="BW242" s="182"/>
      <c r="BX242" s="182"/>
      <c r="BY242" s="182"/>
      <c r="BZ242" s="200"/>
      <c r="CA242" s="200"/>
      <c r="CB242" s="182"/>
      <c r="CC242" s="100"/>
      <c r="CD242" s="100"/>
      <c r="CE242" s="100"/>
      <c r="CF242" s="103"/>
    </row>
    <row r="243" spans="5:84" s="24" customFormat="1" ht="15" customHeight="1" x14ac:dyDescent="0.25">
      <c r="E243" s="127"/>
      <c r="F243" s="127"/>
      <c r="G243" s="127"/>
      <c r="H243" s="137"/>
      <c r="I243" s="115"/>
      <c r="J243" s="127"/>
      <c r="K243" s="127"/>
      <c r="L243" s="127"/>
      <c r="M243" s="137"/>
      <c r="N243" s="115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37"/>
      <c r="Z243" s="137"/>
      <c r="AA243" s="127"/>
      <c r="AB243" s="127"/>
      <c r="AC243" s="127"/>
      <c r="AD243" s="127"/>
      <c r="AE243" s="127"/>
      <c r="AF243" s="127"/>
      <c r="AG243" s="127"/>
      <c r="AH243" s="127"/>
      <c r="AI243" s="127"/>
      <c r="AJ243" s="127"/>
      <c r="AK243" s="137"/>
      <c r="AL243" s="137"/>
      <c r="AM243" s="127"/>
      <c r="AN243" s="127"/>
      <c r="AO243" s="127"/>
      <c r="AP243" s="127"/>
      <c r="AQ243" s="127"/>
      <c r="AR243" s="127"/>
      <c r="AS243" s="127"/>
      <c r="AT243" s="127"/>
      <c r="AU243" s="127"/>
      <c r="AV243" s="127"/>
      <c r="AW243" s="137"/>
      <c r="AX243" s="137"/>
      <c r="AY243" s="137"/>
      <c r="AZ243" s="137"/>
      <c r="BA243" s="130"/>
      <c r="BB243" s="130"/>
      <c r="BC243" s="130"/>
      <c r="BD243" s="130"/>
      <c r="BE243" s="130"/>
      <c r="BF243" s="130"/>
      <c r="BG243" s="130"/>
      <c r="BH243" s="130"/>
      <c r="BI243" s="130"/>
      <c r="BJ243" s="130"/>
      <c r="BK243" s="137"/>
      <c r="BL243" s="98"/>
      <c r="BM243" s="160"/>
      <c r="BN243" s="98"/>
      <c r="BO243" s="182"/>
      <c r="BP243" s="182"/>
      <c r="BQ243" s="182"/>
      <c r="BR243" s="200"/>
      <c r="BS243" s="182"/>
      <c r="BT243" s="182"/>
      <c r="BU243" s="182"/>
      <c r="BV243" s="200"/>
      <c r="BW243" s="182"/>
      <c r="BX243" s="182"/>
      <c r="BY243" s="182"/>
      <c r="BZ243" s="200"/>
      <c r="CA243" s="200"/>
      <c r="CB243" s="182"/>
      <c r="CC243" s="100"/>
      <c r="CD243" s="100"/>
      <c r="CE243" s="100"/>
      <c r="CF243" s="103"/>
    </row>
    <row r="244" spans="5:84" s="24" customFormat="1" ht="15" customHeight="1" x14ac:dyDescent="0.25">
      <c r="E244" s="127"/>
      <c r="F244" s="127"/>
      <c r="G244" s="127"/>
      <c r="H244" s="137"/>
      <c r="I244" s="115"/>
      <c r="J244" s="127"/>
      <c r="K244" s="127"/>
      <c r="L244" s="127"/>
      <c r="M244" s="137"/>
      <c r="N244" s="115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37"/>
      <c r="Z244" s="137"/>
      <c r="AA244" s="127"/>
      <c r="AB244" s="127"/>
      <c r="AC244" s="127"/>
      <c r="AD244" s="127"/>
      <c r="AE244" s="127"/>
      <c r="AF244" s="127"/>
      <c r="AG244" s="127"/>
      <c r="AH244" s="127"/>
      <c r="AI244" s="127"/>
      <c r="AJ244" s="127"/>
      <c r="AK244" s="137"/>
      <c r="AL244" s="137"/>
      <c r="AM244" s="127"/>
      <c r="AN244" s="127"/>
      <c r="AO244" s="127"/>
      <c r="AP244" s="127"/>
      <c r="AQ244" s="127"/>
      <c r="AR244" s="127"/>
      <c r="AS244" s="127"/>
      <c r="AT244" s="127"/>
      <c r="AU244" s="127"/>
      <c r="AV244" s="127"/>
      <c r="AW244" s="137"/>
      <c r="AX244" s="137"/>
      <c r="AY244" s="137"/>
      <c r="AZ244" s="137"/>
      <c r="BA244" s="130"/>
      <c r="BB244" s="130"/>
      <c r="BC244" s="130"/>
      <c r="BD244" s="130"/>
      <c r="BE244" s="130"/>
      <c r="BF244" s="130"/>
      <c r="BG244" s="130"/>
      <c r="BH244" s="130"/>
      <c r="BI244" s="130"/>
      <c r="BJ244" s="130"/>
      <c r="BK244" s="137"/>
      <c r="BL244" s="98"/>
      <c r="BM244" s="160"/>
      <c r="BN244" s="98"/>
      <c r="BO244" s="182"/>
      <c r="BP244" s="182"/>
      <c r="BQ244" s="182"/>
      <c r="BR244" s="200"/>
      <c r="BS244" s="182"/>
      <c r="BT244" s="182"/>
      <c r="BU244" s="182"/>
      <c r="BV244" s="200"/>
      <c r="BW244" s="182"/>
      <c r="BX244" s="182"/>
      <c r="BY244" s="182"/>
      <c r="BZ244" s="200"/>
      <c r="CA244" s="200"/>
      <c r="CB244" s="182"/>
      <c r="CC244" s="100"/>
      <c r="CD244" s="100"/>
      <c r="CE244" s="100"/>
      <c r="CF244" s="103"/>
    </row>
    <row r="245" spans="5:84" s="24" customFormat="1" ht="15" customHeight="1" x14ac:dyDescent="0.25">
      <c r="E245" s="127"/>
      <c r="F245" s="127"/>
      <c r="G245" s="127"/>
      <c r="H245" s="137"/>
      <c r="I245" s="115"/>
      <c r="J245" s="127"/>
      <c r="K245" s="127"/>
      <c r="L245" s="127"/>
      <c r="M245" s="137"/>
      <c r="N245" s="115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37"/>
      <c r="Z245" s="137"/>
      <c r="AA245" s="127"/>
      <c r="AB245" s="127"/>
      <c r="AC245" s="127"/>
      <c r="AD245" s="127"/>
      <c r="AE245" s="127"/>
      <c r="AF245" s="127"/>
      <c r="AG245" s="127"/>
      <c r="AH245" s="127"/>
      <c r="AI245" s="127"/>
      <c r="AJ245" s="127"/>
      <c r="AK245" s="137"/>
      <c r="AL245" s="137"/>
      <c r="AM245" s="127"/>
      <c r="AN245" s="127"/>
      <c r="AO245" s="127"/>
      <c r="AP245" s="127"/>
      <c r="AQ245" s="127"/>
      <c r="AR245" s="127"/>
      <c r="AS245" s="127"/>
      <c r="AT245" s="127"/>
      <c r="AU245" s="127"/>
      <c r="AV245" s="127"/>
      <c r="AW245" s="137"/>
      <c r="AX245" s="137"/>
      <c r="AY245" s="137"/>
      <c r="AZ245" s="137"/>
      <c r="BA245" s="130"/>
      <c r="BB245" s="130"/>
      <c r="BC245" s="130"/>
      <c r="BD245" s="130"/>
      <c r="BE245" s="130"/>
      <c r="BF245" s="130"/>
      <c r="BG245" s="130"/>
      <c r="BH245" s="130"/>
      <c r="BI245" s="130"/>
      <c r="BJ245" s="130"/>
      <c r="BK245" s="137"/>
      <c r="BL245" s="98"/>
      <c r="BM245" s="160"/>
      <c r="BN245" s="98"/>
      <c r="BO245" s="182"/>
      <c r="BP245" s="182"/>
      <c r="BQ245" s="182"/>
      <c r="BR245" s="200"/>
      <c r="BS245" s="182"/>
      <c r="BT245" s="182"/>
      <c r="BU245" s="182"/>
      <c r="BV245" s="200"/>
      <c r="BW245" s="182"/>
      <c r="BX245" s="182"/>
      <c r="BY245" s="182"/>
      <c r="BZ245" s="200"/>
      <c r="CA245" s="200"/>
      <c r="CB245" s="182"/>
      <c r="CC245" s="100"/>
      <c r="CD245" s="100"/>
      <c r="CE245" s="100"/>
      <c r="CF245" s="103"/>
    </row>
    <row r="246" spans="5:84" s="24" customFormat="1" ht="15" customHeight="1" x14ac:dyDescent="0.25">
      <c r="E246" s="127"/>
      <c r="F246" s="127"/>
      <c r="G246" s="127"/>
      <c r="H246" s="137"/>
      <c r="I246" s="115"/>
      <c r="J246" s="127"/>
      <c r="K246" s="127"/>
      <c r="L246" s="127"/>
      <c r="M246" s="137"/>
      <c r="N246" s="115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37"/>
      <c r="Z246" s="137"/>
      <c r="AA246" s="127"/>
      <c r="AB246" s="127"/>
      <c r="AC246" s="127"/>
      <c r="AD246" s="127"/>
      <c r="AE246" s="127"/>
      <c r="AF246" s="127"/>
      <c r="AG246" s="127"/>
      <c r="AH246" s="127"/>
      <c r="AI246" s="127"/>
      <c r="AJ246" s="127"/>
      <c r="AK246" s="137"/>
      <c r="AL246" s="137"/>
      <c r="AM246" s="127"/>
      <c r="AN246" s="127"/>
      <c r="AO246" s="127"/>
      <c r="AP246" s="127"/>
      <c r="AQ246" s="127"/>
      <c r="AR246" s="127"/>
      <c r="AS246" s="127"/>
      <c r="AT246" s="127"/>
      <c r="AU246" s="127"/>
      <c r="AV246" s="127"/>
      <c r="AW246" s="137"/>
      <c r="AX246" s="137"/>
      <c r="AY246" s="137"/>
      <c r="AZ246" s="137"/>
      <c r="BA246" s="130"/>
      <c r="BB246" s="130"/>
      <c r="BC246" s="130"/>
      <c r="BD246" s="130"/>
      <c r="BE246" s="130"/>
      <c r="BF246" s="130"/>
      <c r="BG246" s="130"/>
      <c r="BH246" s="130"/>
      <c r="BI246" s="130"/>
      <c r="BJ246" s="130"/>
      <c r="BK246" s="137"/>
      <c r="BL246" s="98"/>
      <c r="BM246" s="160"/>
      <c r="BN246" s="98"/>
      <c r="BO246" s="182"/>
      <c r="BP246" s="182"/>
      <c r="BQ246" s="182"/>
      <c r="BR246" s="200"/>
      <c r="BS246" s="182"/>
      <c r="BT246" s="182"/>
      <c r="BU246" s="182"/>
      <c r="BV246" s="200"/>
      <c r="BW246" s="182"/>
      <c r="BX246" s="182"/>
      <c r="BY246" s="182"/>
      <c r="BZ246" s="200"/>
      <c r="CA246" s="200"/>
      <c r="CB246" s="182"/>
      <c r="CC246" s="100"/>
      <c r="CD246" s="100"/>
      <c r="CE246" s="100"/>
      <c r="CF246" s="103"/>
    </row>
    <row r="247" spans="5:84" s="24" customFormat="1" ht="15" customHeight="1" x14ac:dyDescent="0.25">
      <c r="E247" s="127"/>
      <c r="F247" s="127"/>
      <c r="G247" s="127"/>
      <c r="H247" s="137"/>
      <c r="I247" s="115"/>
      <c r="J247" s="127"/>
      <c r="K247" s="127"/>
      <c r="L247" s="127"/>
      <c r="M247" s="137"/>
      <c r="N247" s="115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37"/>
      <c r="Z247" s="137"/>
      <c r="AA247" s="127"/>
      <c r="AB247" s="127"/>
      <c r="AC247" s="127"/>
      <c r="AD247" s="127"/>
      <c r="AE247" s="127"/>
      <c r="AF247" s="127"/>
      <c r="AG247" s="127"/>
      <c r="AH247" s="127"/>
      <c r="AI247" s="127"/>
      <c r="AJ247" s="127"/>
      <c r="AK247" s="137"/>
      <c r="AL247" s="137"/>
      <c r="AM247" s="127"/>
      <c r="AN247" s="127"/>
      <c r="AO247" s="127"/>
      <c r="AP247" s="127"/>
      <c r="AQ247" s="127"/>
      <c r="AR247" s="127"/>
      <c r="AS247" s="127"/>
      <c r="AT247" s="127"/>
      <c r="AU247" s="127"/>
      <c r="AV247" s="127"/>
      <c r="AW247" s="137"/>
      <c r="AX247" s="137"/>
      <c r="AY247" s="137"/>
      <c r="AZ247" s="137"/>
      <c r="BA247" s="130"/>
      <c r="BB247" s="130"/>
      <c r="BC247" s="130"/>
      <c r="BD247" s="130"/>
      <c r="BE247" s="130"/>
      <c r="BF247" s="130"/>
      <c r="BG247" s="130"/>
      <c r="BH247" s="130"/>
      <c r="BI247" s="130"/>
      <c r="BJ247" s="130"/>
      <c r="BK247" s="137"/>
      <c r="BL247" s="98"/>
      <c r="BM247" s="160"/>
      <c r="BN247" s="98"/>
      <c r="BO247" s="182"/>
      <c r="BP247" s="182"/>
      <c r="BQ247" s="182"/>
      <c r="BR247" s="200"/>
      <c r="BS247" s="182"/>
      <c r="BT247" s="182"/>
      <c r="BU247" s="182"/>
      <c r="BV247" s="200"/>
      <c r="BW247" s="182"/>
      <c r="BX247" s="182"/>
      <c r="BY247" s="182"/>
      <c r="BZ247" s="200"/>
      <c r="CA247" s="200"/>
      <c r="CB247" s="182"/>
      <c r="CC247" s="100"/>
      <c r="CD247" s="100"/>
      <c r="CE247" s="100"/>
      <c r="CF247" s="103"/>
    </row>
    <row r="248" spans="5:84" s="24" customFormat="1" ht="15" customHeight="1" x14ac:dyDescent="0.25">
      <c r="E248" s="127"/>
      <c r="F248" s="127"/>
      <c r="G248" s="127"/>
      <c r="H248" s="137"/>
      <c r="I248" s="115"/>
      <c r="J248" s="127"/>
      <c r="K248" s="127"/>
      <c r="L248" s="127"/>
      <c r="M248" s="137"/>
      <c r="N248" s="115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37"/>
      <c r="Z248" s="137"/>
      <c r="AA248" s="127"/>
      <c r="AB248" s="127"/>
      <c r="AC248" s="127"/>
      <c r="AD248" s="127"/>
      <c r="AE248" s="127"/>
      <c r="AF248" s="127"/>
      <c r="AG248" s="127"/>
      <c r="AH248" s="127"/>
      <c r="AI248" s="127"/>
      <c r="AJ248" s="127"/>
      <c r="AK248" s="137"/>
      <c r="AL248" s="137"/>
      <c r="AM248" s="127"/>
      <c r="AN248" s="127"/>
      <c r="AO248" s="127"/>
      <c r="AP248" s="127"/>
      <c r="AQ248" s="127"/>
      <c r="AR248" s="127"/>
      <c r="AS248" s="127"/>
      <c r="AT248" s="127"/>
      <c r="AU248" s="127"/>
      <c r="AV248" s="127"/>
      <c r="AW248" s="137"/>
      <c r="AX248" s="137"/>
      <c r="AY248" s="137"/>
      <c r="AZ248" s="137"/>
      <c r="BA248" s="130"/>
      <c r="BB248" s="130"/>
      <c r="BC248" s="130"/>
      <c r="BD248" s="130"/>
      <c r="BE248" s="130"/>
      <c r="BF248" s="130"/>
      <c r="BG248" s="130"/>
      <c r="BH248" s="130"/>
      <c r="BI248" s="130"/>
      <c r="BJ248" s="130"/>
      <c r="BK248" s="137"/>
      <c r="BL248" s="98"/>
      <c r="BM248" s="160"/>
      <c r="BN248" s="98"/>
      <c r="BO248" s="182"/>
      <c r="BP248" s="182"/>
      <c r="BQ248" s="182"/>
      <c r="BR248" s="200"/>
      <c r="BS248" s="182"/>
      <c r="BT248" s="182"/>
      <c r="BU248" s="182"/>
      <c r="BV248" s="200"/>
      <c r="BW248" s="182"/>
      <c r="BX248" s="182"/>
      <c r="BY248" s="182"/>
      <c r="BZ248" s="200"/>
      <c r="CA248" s="200"/>
      <c r="CB248" s="182"/>
      <c r="CC248" s="100"/>
      <c r="CD248" s="100"/>
      <c r="CE248" s="100"/>
      <c r="CF248" s="103"/>
    </row>
    <row r="249" spans="5:84" s="24" customFormat="1" ht="15" customHeight="1" x14ac:dyDescent="0.25">
      <c r="E249" s="127"/>
      <c r="F249" s="127"/>
      <c r="G249" s="127"/>
      <c r="H249" s="137"/>
      <c r="I249" s="115"/>
      <c r="J249" s="127"/>
      <c r="K249" s="127"/>
      <c r="L249" s="127"/>
      <c r="M249" s="137"/>
      <c r="N249" s="115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37"/>
      <c r="Z249" s="137"/>
      <c r="AA249" s="127"/>
      <c r="AB249" s="127"/>
      <c r="AC249" s="127"/>
      <c r="AD249" s="127"/>
      <c r="AE249" s="127"/>
      <c r="AF249" s="127"/>
      <c r="AG249" s="127"/>
      <c r="AH249" s="127"/>
      <c r="AI249" s="127"/>
      <c r="AJ249" s="127"/>
      <c r="AK249" s="137"/>
      <c r="AL249" s="137"/>
      <c r="AM249" s="127"/>
      <c r="AN249" s="127"/>
      <c r="AO249" s="127"/>
      <c r="AP249" s="127"/>
      <c r="AQ249" s="127"/>
      <c r="AR249" s="127"/>
      <c r="AS249" s="127"/>
      <c r="AT249" s="127"/>
      <c r="AU249" s="127"/>
      <c r="AV249" s="127"/>
      <c r="AW249" s="137"/>
      <c r="AX249" s="137"/>
      <c r="AY249" s="137"/>
      <c r="AZ249" s="137"/>
      <c r="BA249" s="130"/>
      <c r="BB249" s="130"/>
      <c r="BC249" s="130"/>
      <c r="BD249" s="130"/>
      <c r="BE249" s="130"/>
      <c r="BF249" s="130"/>
      <c r="BG249" s="130"/>
      <c r="BH249" s="130"/>
      <c r="BI249" s="130"/>
      <c r="BJ249" s="130"/>
      <c r="BK249" s="137"/>
      <c r="BL249" s="98"/>
      <c r="BM249" s="160"/>
      <c r="BN249" s="98"/>
      <c r="BO249" s="182"/>
      <c r="BP249" s="182"/>
      <c r="BQ249" s="182"/>
      <c r="BR249" s="200"/>
      <c r="BS249" s="182"/>
      <c r="BT249" s="182"/>
      <c r="BU249" s="182"/>
      <c r="BV249" s="200"/>
      <c r="BW249" s="182"/>
      <c r="BX249" s="182"/>
      <c r="BY249" s="182"/>
      <c r="BZ249" s="200"/>
      <c r="CA249" s="200"/>
      <c r="CB249" s="182"/>
      <c r="CC249" s="100"/>
      <c r="CD249" s="100"/>
      <c r="CE249" s="100"/>
      <c r="CF249" s="103"/>
    </row>
    <row r="250" spans="5:84" s="24" customFormat="1" ht="15" customHeight="1" x14ac:dyDescent="0.25">
      <c r="E250" s="127"/>
      <c r="F250" s="127"/>
      <c r="G250" s="127"/>
      <c r="H250" s="137"/>
      <c r="I250" s="115"/>
      <c r="J250" s="127"/>
      <c r="K250" s="127"/>
      <c r="L250" s="127"/>
      <c r="M250" s="137"/>
      <c r="N250" s="115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37"/>
      <c r="Z250" s="137"/>
      <c r="AA250" s="127"/>
      <c r="AB250" s="127"/>
      <c r="AC250" s="127"/>
      <c r="AD250" s="127"/>
      <c r="AE250" s="127"/>
      <c r="AF250" s="127"/>
      <c r="AG250" s="127"/>
      <c r="AH250" s="127"/>
      <c r="AI250" s="127"/>
      <c r="AJ250" s="127"/>
      <c r="AK250" s="137"/>
      <c r="AL250" s="137"/>
      <c r="AM250" s="127"/>
      <c r="AN250" s="127"/>
      <c r="AO250" s="127"/>
      <c r="AP250" s="127"/>
      <c r="AQ250" s="127"/>
      <c r="AR250" s="127"/>
      <c r="AS250" s="127"/>
      <c r="AT250" s="127"/>
      <c r="AU250" s="127"/>
      <c r="AV250" s="127"/>
      <c r="AW250" s="137"/>
      <c r="AX250" s="137"/>
      <c r="AY250" s="137"/>
      <c r="AZ250" s="137"/>
      <c r="BA250" s="130"/>
      <c r="BB250" s="130"/>
      <c r="BC250" s="130"/>
      <c r="BD250" s="130"/>
      <c r="BE250" s="130"/>
      <c r="BF250" s="130"/>
      <c r="BG250" s="130"/>
      <c r="BH250" s="130"/>
      <c r="BI250" s="130"/>
      <c r="BJ250" s="130"/>
      <c r="BK250" s="137"/>
      <c r="BL250" s="98"/>
      <c r="BM250" s="160"/>
      <c r="BN250" s="98"/>
      <c r="BO250" s="182"/>
      <c r="BP250" s="182"/>
      <c r="BQ250" s="182"/>
      <c r="BR250" s="200"/>
      <c r="BS250" s="182"/>
      <c r="BT250" s="182"/>
      <c r="BU250" s="182"/>
      <c r="BV250" s="200"/>
      <c r="BW250" s="182"/>
      <c r="BX250" s="182"/>
      <c r="BY250" s="182"/>
      <c r="BZ250" s="200"/>
      <c r="CA250" s="200"/>
      <c r="CB250" s="182"/>
      <c r="CC250" s="100"/>
      <c r="CD250" s="100"/>
      <c r="CE250" s="100"/>
      <c r="CF250" s="103"/>
    </row>
    <row r="251" spans="5:84" s="24" customFormat="1" ht="15" customHeight="1" x14ac:dyDescent="0.25">
      <c r="E251" s="127"/>
      <c r="F251" s="127"/>
      <c r="G251" s="127"/>
      <c r="H251" s="137"/>
      <c r="I251" s="115"/>
      <c r="J251" s="127"/>
      <c r="K251" s="127"/>
      <c r="L251" s="127"/>
      <c r="M251" s="137"/>
      <c r="N251" s="115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37"/>
      <c r="Z251" s="137"/>
      <c r="AA251" s="127"/>
      <c r="AB251" s="127"/>
      <c r="AC251" s="127"/>
      <c r="AD251" s="127"/>
      <c r="AE251" s="127"/>
      <c r="AF251" s="127"/>
      <c r="AG251" s="127"/>
      <c r="AH251" s="127"/>
      <c r="AI251" s="127"/>
      <c r="AJ251" s="127"/>
      <c r="AK251" s="137"/>
      <c r="AL251" s="137"/>
      <c r="AM251" s="127"/>
      <c r="AN251" s="127"/>
      <c r="AO251" s="127"/>
      <c r="AP251" s="127"/>
      <c r="AQ251" s="127"/>
      <c r="AR251" s="127"/>
      <c r="AS251" s="127"/>
      <c r="AT251" s="127"/>
      <c r="AU251" s="127"/>
      <c r="AV251" s="127"/>
      <c r="AW251" s="137"/>
      <c r="AX251" s="137"/>
      <c r="AY251" s="137"/>
      <c r="AZ251" s="137"/>
      <c r="BA251" s="130"/>
      <c r="BB251" s="130"/>
      <c r="BC251" s="130"/>
      <c r="BD251" s="130"/>
      <c r="BE251" s="130"/>
      <c r="BF251" s="130"/>
      <c r="BG251" s="130"/>
      <c r="BH251" s="130"/>
      <c r="BI251" s="130"/>
      <c r="BJ251" s="130"/>
      <c r="BK251" s="137"/>
      <c r="BL251" s="98"/>
      <c r="BM251" s="160"/>
      <c r="BN251" s="98"/>
      <c r="BO251" s="182"/>
      <c r="BP251" s="182"/>
      <c r="BQ251" s="182"/>
      <c r="BR251" s="200"/>
      <c r="BS251" s="182"/>
      <c r="BT251" s="182"/>
      <c r="BU251" s="182"/>
      <c r="BV251" s="200"/>
      <c r="BW251" s="182"/>
      <c r="BX251" s="182"/>
      <c r="BY251" s="182"/>
      <c r="BZ251" s="200"/>
      <c r="CA251" s="200"/>
      <c r="CB251" s="182"/>
      <c r="CC251" s="100"/>
      <c r="CD251" s="100"/>
      <c r="CE251" s="100"/>
      <c r="CF251" s="103"/>
    </row>
    <row r="252" spans="5:84" s="24" customFormat="1" ht="15" customHeight="1" x14ac:dyDescent="0.25">
      <c r="E252" s="127"/>
      <c r="F252" s="127"/>
      <c r="G252" s="127"/>
      <c r="H252" s="137"/>
      <c r="I252" s="115"/>
      <c r="J252" s="127"/>
      <c r="K252" s="127"/>
      <c r="L252" s="127"/>
      <c r="M252" s="137"/>
      <c r="N252" s="115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37"/>
      <c r="Z252" s="137"/>
      <c r="AA252" s="127"/>
      <c r="AB252" s="127"/>
      <c r="AC252" s="127"/>
      <c r="AD252" s="127"/>
      <c r="AE252" s="127"/>
      <c r="AF252" s="127"/>
      <c r="AG252" s="127"/>
      <c r="AH252" s="127"/>
      <c r="AI252" s="127"/>
      <c r="AJ252" s="127"/>
      <c r="AK252" s="137"/>
      <c r="AL252" s="137"/>
      <c r="AM252" s="127"/>
      <c r="AN252" s="127"/>
      <c r="AO252" s="127"/>
      <c r="AP252" s="127"/>
      <c r="AQ252" s="127"/>
      <c r="AR252" s="127"/>
      <c r="AS252" s="127"/>
      <c r="AT252" s="127"/>
      <c r="AU252" s="127"/>
      <c r="AV252" s="127"/>
      <c r="AW252" s="137"/>
      <c r="AX252" s="137"/>
      <c r="AY252" s="137"/>
      <c r="AZ252" s="137"/>
      <c r="BA252" s="130"/>
      <c r="BB252" s="130"/>
      <c r="BC252" s="130"/>
      <c r="BD252" s="130"/>
      <c r="BE252" s="130"/>
      <c r="BF252" s="130"/>
      <c r="BG252" s="130"/>
      <c r="BH252" s="130"/>
      <c r="BI252" s="130"/>
      <c r="BJ252" s="130"/>
      <c r="BK252" s="137"/>
      <c r="BL252" s="98"/>
      <c r="BM252" s="160"/>
      <c r="BN252" s="98"/>
      <c r="BO252" s="182"/>
      <c r="BP252" s="182"/>
      <c r="BQ252" s="182"/>
      <c r="BR252" s="200"/>
      <c r="BS252" s="182"/>
      <c r="BT252" s="182"/>
      <c r="BU252" s="182"/>
      <c r="BV252" s="200"/>
      <c r="BW252" s="182"/>
      <c r="BX252" s="182"/>
      <c r="BY252" s="182"/>
      <c r="BZ252" s="200"/>
      <c r="CA252" s="200"/>
      <c r="CB252" s="182"/>
      <c r="CC252" s="100"/>
      <c r="CD252" s="100"/>
      <c r="CE252" s="100"/>
      <c r="CF252" s="103"/>
    </row>
    <row r="253" spans="5:84" s="24" customFormat="1" ht="15" customHeight="1" x14ac:dyDescent="0.25">
      <c r="E253" s="127"/>
      <c r="F253" s="127"/>
      <c r="G253" s="127"/>
      <c r="H253" s="137"/>
      <c r="I253" s="115"/>
      <c r="J253" s="127"/>
      <c r="K253" s="127"/>
      <c r="L253" s="127"/>
      <c r="M253" s="137"/>
      <c r="N253" s="115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37"/>
      <c r="Z253" s="137"/>
      <c r="AA253" s="127"/>
      <c r="AB253" s="127"/>
      <c r="AC253" s="127"/>
      <c r="AD253" s="127"/>
      <c r="AE253" s="127"/>
      <c r="AF253" s="127"/>
      <c r="AG253" s="127"/>
      <c r="AH253" s="127"/>
      <c r="AI253" s="127"/>
      <c r="AJ253" s="127"/>
      <c r="AK253" s="137"/>
      <c r="AL253" s="137"/>
      <c r="AM253" s="127"/>
      <c r="AN253" s="127"/>
      <c r="AO253" s="127"/>
      <c r="AP253" s="127"/>
      <c r="AQ253" s="127"/>
      <c r="AR253" s="127"/>
      <c r="AS253" s="127"/>
      <c r="AT253" s="127"/>
      <c r="AU253" s="127"/>
      <c r="AV253" s="127"/>
      <c r="AW253" s="137"/>
      <c r="AX253" s="137"/>
      <c r="AY253" s="137"/>
      <c r="AZ253" s="137"/>
      <c r="BA253" s="130"/>
      <c r="BB253" s="130"/>
      <c r="BC253" s="130"/>
      <c r="BD253" s="130"/>
      <c r="BE253" s="130"/>
      <c r="BF253" s="130"/>
      <c r="BG253" s="130"/>
      <c r="BH253" s="130"/>
      <c r="BI253" s="130"/>
      <c r="BJ253" s="130"/>
      <c r="BK253" s="137"/>
      <c r="BL253" s="98"/>
      <c r="BM253" s="160"/>
      <c r="BN253" s="98"/>
      <c r="BO253" s="182"/>
      <c r="BP253" s="182"/>
      <c r="BQ253" s="182"/>
      <c r="BR253" s="200"/>
      <c r="BS253" s="182"/>
      <c r="BT253" s="182"/>
      <c r="BU253" s="182"/>
      <c r="BV253" s="200"/>
      <c r="BW253" s="182"/>
      <c r="BX253" s="182"/>
      <c r="BY253" s="182"/>
      <c r="BZ253" s="200"/>
      <c r="CA253" s="200"/>
      <c r="CB253" s="182"/>
      <c r="CC253" s="100"/>
      <c r="CD253" s="100"/>
      <c r="CE253" s="100"/>
      <c r="CF253" s="103"/>
    </row>
    <row r="254" spans="5:84" s="24" customFormat="1" ht="15" customHeight="1" x14ac:dyDescent="0.25">
      <c r="E254" s="127"/>
      <c r="F254" s="127"/>
      <c r="G254" s="127"/>
      <c r="H254" s="137"/>
      <c r="I254" s="115"/>
      <c r="J254" s="127"/>
      <c r="K254" s="127"/>
      <c r="L254" s="127"/>
      <c r="M254" s="137"/>
      <c r="N254" s="115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37"/>
      <c r="Z254" s="137"/>
      <c r="AA254" s="127"/>
      <c r="AB254" s="127"/>
      <c r="AC254" s="127"/>
      <c r="AD254" s="127"/>
      <c r="AE254" s="127"/>
      <c r="AF254" s="127"/>
      <c r="AG254" s="127"/>
      <c r="AH254" s="127"/>
      <c r="AI254" s="127"/>
      <c r="AJ254" s="127"/>
      <c r="AK254" s="137"/>
      <c r="AL254" s="137"/>
      <c r="AM254" s="127"/>
      <c r="AN254" s="127"/>
      <c r="AO254" s="127"/>
      <c r="AP254" s="127"/>
      <c r="AQ254" s="127"/>
      <c r="AR254" s="127"/>
      <c r="AS254" s="127"/>
      <c r="AT254" s="127"/>
      <c r="AU254" s="127"/>
      <c r="AV254" s="127"/>
      <c r="AW254" s="137"/>
      <c r="AX254" s="137"/>
      <c r="AY254" s="137"/>
      <c r="AZ254" s="137"/>
      <c r="BA254" s="130"/>
      <c r="BB254" s="130"/>
      <c r="BC254" s="130"/>
      <c r="BD254" s="130"/>
      <c r="BE254" s="130"/>
      <c r="BF254" s="130"/>
      <c r="BG254" s="130"/>
      <c r="BH254" s="130"/>
      <c r="BI254" s="130"/>
      <c r="BJ254" s="130"/>
      <c r="BK254" s="137"/>
      <c r="BL254" s="98"/>
      <c r="BM254" s="160"/>
      <c r="BN254" s="98"/>
      <c r="BO254" s="182"/>
      <c r="BP254" s="182"/>
      <c r="BQ254" s="182"/>
      <c r="BR254" s="200"/>
      <c r="BS254" s="182"/>
      <c r="BT254" s="182"/>
      <c r="BU254" s="182"/>
      <c r="BV254" s="200"/>
      <c r="BW254" s="182"/>
      <c r="BX254" s="182"/>
      <c r="BY254" s="182"/>
      <c r="BZ254" s="200"/>
      <c r="CA254" s="200"/>
      <c r="CB254" s="182"/>
      <c r="CC254" s="100"/>
      <c r="CD254" s="100"/>
      <c r="CE254" s="100"/>
      <c r="CF254" s="103"/>
    </row>
    <row r="255" spans="5:84" s="24" customFormat="1" ht="15" customHeight="1" x14ac:dyDescent="0.25">
      <c r="E255" s="127"/>
      <c r="F255" s="127"/>
      <c r="G255" s="127"/>
      <c r="H255" s="137"/>
      <c r="I255" s="115"/>
      <c r="J255" s="127"/>
      <c r="K255" s="127"/>
      <c r="L255" s="127"/>
      <c r="M255" s="137"/>
      <c r="N255" s="115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37"/>
      <c r="Z255" s="137"/>
      <c r="AA255" s="127"/>
      <c r="AB255" s="127"/>
      <c r="AC255" s="127"/>
      <c r="AD255" s="127"/>
      <c r="AE255" s="127"/>
      <c r="AF255" s="127"/>
      <c r="AG255" s="127"/>
      <c r="AH255" s="127"/>
      <c r="AI255" s="127"/>
      <c r="AJ255" s="127"/>
      <c r="AK255" s="137"/>
      <c r="AL255" s="137"/>
      <c r="AM255" s="127"/>
      <c r="AN255" s="127"/>
      <c r="AO255" s="127"/>
      <c r="AP255" s="127"/>
      <c r="AQ255" s="127"/>
      <c r="AR255" s="127"/>
      <c r="AS255" s="127"/>
      <c r="AT255" s="127"/>
      <c r="AU255" s="127"/>
      <c r="AV255" s="127"/>
      <c r="AW255" s="137"/>
      <c r="AX255" s="137"/>
      <c r="AY255" s="137"/>
      <c r="AZ255" s="137"/>
      <c r="BA255" s="130"/>
      <c r="BB255" s="130"/>
      <c r="BC255" s="130"/>
      <c r="BD255" s="130"/>
      <c r="BE255" s="130"/>
      <c r="BF255" s="130"/>
      <c r="BG255" s="130"/>
      <c r="BH255" s="130"/>
      <c r="BI255" s="130"/>
      <c r="BJ255" s="130"/>
      <c r="BK255" s="137"/>
      <c r="BL255" s="98"/>
      <c r="BM255" s="160"/>
      <c r="BN255" s="98"/>
      <c r="BO255" s="182"/>
      <c r="BP255" s="182"/>
      <c r="BQ255" s="182"/>
      <c r="BR255" s="200"/>
      <c r="BS255" s="182"/>
      <c r="BT255" s="182"/>
      <c r="BU255" s="182"/>
      <c r="BV255" s="200"/>
      <c r="BW255" s="182"/>
      <c r="BX255" s="182"/>
      <c r="BY255" s="182"/>
      <c r="BZ255" s="200"/>
      <c r="CA255" s="200"/>
      <c r="CB255" s="182"/>
      <c r="CC255" s="100"/>
      <c r="CD255" s="100"/>
      <c r="CE255" s="100"/>
      <c r="CF255" s="103"/>
    </row>
    <row r="256" spans="5:84" s="24" customFormat="1" ht="15" customHeight="1" x14ac:dyDescent="0.25">
      <c r="E256" s="127"/>
      <c r="F256" s="127"/>
      <c r="G256" s="127"/>
      <c r="H256" s="137"/>
      <c r="I256" s="115"/>
      <c r="J256" s="127"/>
      <c r="K256" s="127"/>
      <c r="L256" s="127"/>
      <c r="M256" s="137"/>
      <c r="N256" s="115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37"/>
      <c r="Z256" s="137"/>
      <c r="AA256" s="127"/>
      <c r="AB256" s="127"/>
      <c r="AC256" s="127"/>
      <c r="AD256" s="127"/>
      <c r="AE256" s="127"/>
      <c r="AF256" s="127"/>
      <c r="AG256" s="127"/>
      <c r="AH256" s="127"/>
      <c r="AI256" s="127"/>
      <c r="AJ256" s="127"/>
      <c r="AK256" s="137"/>
      <c r="AL256" s="137"/>
      <c r="AM256" s="127"/>
      <c r="AN256" s="127"/>
      <c r="AO256" s="127"/>
      <c r="AP256" s="127"/>
      <c r="AQ256" s="127"/>
      <c r="AR256" s="127"/>
      <c r="AS256" s="127"/>
      <c r="AT256" s="127"/>
      <c r="AU256" s="127"/>
      <c r="AV256" s="127"/>
      <c r="AW256" s="137"/>
      <c r="AX256" s="137"/>
      <c r="AY256" s="137"/>
      <c r="AZ256" s="137"/>
      <c r="BA256" s="130"/>
      <c r="BB256" s="130"/>
      <c r="BC256" s="130"/>
      <c r="BD256" s="130"/>
      <c r="BE256" s="130"/>
      <c r="BF256" s="130"/>
      <c r="BG256" s="130"/>
      <c r="BH256" s="130"/>
      <c r="BI256" s="130"/>
      <c r="BJ256" s="130"/>
      <c r="BK256" s="137"/>
      <c r="BL256" s="98"/>
      <c r="BM256" s="160"/>
      <c r="BN256" s="98"/>
      <c r="BO256" s="182"/>
      <c r="BP256" s="182"/>
      <c r="BQ256" s="182"/>
      <c r="BR256" s="200"/>
      <c r="BS256" s="182"/>
      <c r="BT256" s="182"/>
      <c r="BU256" s="182"/>
      <c r="BV256" s="200"/>
      <c r="BW256" s="182"/>
      <c r="BX256" s="182"/>
      <c r="BY256" s="182"/>
      <c r="BZ256" s="200"/>
      <c r="CA256" s="200"/>
      <c r="CB256" s="182"/>
      <c r="CC256" s="100"/>
      <c r="CD256" s="100"/>
      <c r="CE256" s="100"/>
      <c r="CF256" s="103"/>
    </row>
    <row r="257" spans="5:84" s="24" customFormat="1" ht="15" customHeight="1" x14ac:dyDescent="0.25">
      <c r="E257" s="127"/>
      <c r="F257" s="127"/>
      <c r="G257" s="127"/>
      <c r="H257" s="137"/>
      <c r="I257" s="115"/>
      <c r="J257" s="127"/>
      <c r="K257" s="127"/>
      <c r="L257" s="127"/>
      <c r="M257" s="137"/>
      <c r="N257" s="115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37"/>
      <c r="Z257" s="137"/>
      <c r="AA257" s="127"/>
      <c r="AB257" s="127"/>
      <c r="AC257" s="127"/>
      <c r="AD257" s="127"/>
      <c r="AE257" s="127"/>
      <c r="AF257" s="127"/>
      <c r="AG257" s="127"/>
      <c r="AH257" s="127"/>
      <c r="AI257" s="127"/>
      <c r="AJ257" s="127"/>
      <c r="AK257" s="137"/>
      <c r="AL257" s="137"/>
      <c r="AM257" s="127"/>
      <c r="AN257" s="127"/>
      <c r="AO257" s="127"/>
      <c r="AP257" s="127"/>
      <c r="AQ257" s="127"/>
      <c r="AR257" s="127"/>
      <c r="AS257" s="127"/>
      <c r="AT257" s="127"/>
      <c r="AU257" s="127"/>
      <c r="AV257" s="127"/>
      <c r="AW257" s="137"/>
      <c r="AX257" s="137"/>
      <c r="AY257" s="137"/>
      <c r="AZ257" s="137"/>
      <c r="BA257" s="130"/>
      <c r="BB257" s="130"/>
      <c r="BC257" s="130"/>
      <c r="BD257" s="130"/>
      <c r="BE257" s="130"/>
      <c r="BF257" s="130"/>
      <c r="BG257" s="130"/>
      <c r="BH257" s="130"/>
      <c r="BI257" s="130"/>
      <c r="BJ257" s="130"/>
      <c r="BK257" s="137"/>
      <c r="BL257" s="98"/>
      <c r="BM257" s="160"/>
      <c r="BN257" s="98"/>
      <c r="BO257" s="182"/>
      <c r="BP257" s="182"/>
      <c r="BQ257" s="182"/>
      <c r="BR257" s="200"/>
      <c r="BS257" s="182"/>
      <c r="BT257" s="182"/>
      <c r="BU257" s="182"/>
      <c r="BV257" s="200"/>
      <c r="BW257" s="182"/>
      <c r="BX257" s="182"/>
      <c r="BY257" s="182"/>
      <c r="BZ257" s="200"/>
      <c r="CA257" s="200"/>
      <c r="CB257" s="182"/>
      <c r="CC257" s="100"/>
      <c r="CD257" s="100"/>
      <c r="CE257" s="100"/>
      <c r="CF257" s="103"/>
    </row>
    <row r="258" spans="5:84" s="24" customFormat="1" ht="15" customHeight="1" x14ac:dyDescent="0.25">
      <c r="E258" s="127"/>
      <c r="F258" s="127"/>
      <c r="G258" s="127"/>
      <c r="H258" s="137"/>
      <c r="I258" s="115"/>
      <c r="J258" s="127"/>
      <c r="K258" s="127"/>
      <c r="L258" s="127"/>
      <c r="M258" s="137"/>
      <c r="N258" s="115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37"/>
      <c r="Z258" s="137"/>
      <c r="AA258" s="127"/>
      <c r="AB258" s="127"/>
      <c r="AC258" s="127"/>
      <c r="AD258" s="127"/>
      <c r="AE258" s="127"/>
      <c r="AF258" s="127"/>
      <c r="AG258" s="127"/>
      <c r="AH258" s="127"/>
      <c r="AI258" s="127"/>
      <c r="AJ258" s="127"/>
      <c r="AK258" s="137"/>
      <c r="AL258" s="137"/>
      <c r="AM258" s="127"/>
      <c r="AN258" s="127"/>
      <c r="AO258" s="127"/>
      <c r="AP258" s="127"/>
      <c r="AQ258" s="127"/>
      <c r="AR258" s="127"/>
      <c r="AS258" s="127"/>
      <c r="AT258" s="127"/>
      <c r="AU258" s="127"/>
      <c r="AV258" s="127"/>
      <c r="AW258" s="137"/>
      <c r="AX258" s="137"/>
      <c r="AY258" s="137"/>
      <c r="AZ258" s="137"/>
      <c r="BA258" s="130"/>
      <c r="BB258" s="130"/>
      <c r="BC258" s="130"/>
      <c r="BD258" s="130"/>
      <c r="BE258" s="130"/>
      <c r="BF258" s="130"/>
      <c r="BG258" s="130"/>
      <c r="BH258" s="130"/>
      <c r="BI258" s="130"/>
      <c r="BJ258" s="130"/>
      <c r="BK258" s="137"/>
      <c r="BL258" s="98"/>
      <c r="BM258" s="160"/>
      <c r="BN258" s="98"/>
      <c r="BO258" s="182"/>
      <c r="BP258" s="182"/>
      <c r="BQ258" s="182"/>
      <c r="BR258" s="200"/>
      <c r="BS258" s="182"/>
      <c r="BT258" s="182"/>
      <c r="BU258" s="182"/>
      <c r="BV258" s="200"/>
      <c r="BW258" s="182"/>
      <c r="BX258" s="182"/>
      <c r="BY258" s="182"/>
      <c r="BZ258" s="200"/>
      <c r="CA258" s="200"/>
      <c r="CB258" s="182"/>
      <c r="CC258" s="100"/>
      <c r="CD258" s="100"/>
      <c r="CE258" s="100"/>
      <c r="CF258" s="103"/>
    </row>
    <row r="259" spans="5:84" s="24" customFormat="1" ht="15" customHeight="1" x14ac:dyDescent="0.25">
      <c r="E259" s="127"/>
      <c r="F259" s="127"/>
      <c r="G259" s="127"/>
      <c r="H259" s="137"/>
      <c r="I259" s="115"/>
      <c r="J259" s="127"/>
      <c r="K259" s="127"/>
      <c r="L259" s="127"/>
      <c r="M259" s="137"/>
      <c r="N259" s="115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37"/>
      <c r="Z259" s="137"/>
      <c r="AA259" s="127"/>
      <c r="AB259" s="127"/>
      <c r="AC259" s="127"/>
      <c r="AD259" s="127"/>
      <c r="AE259" s="127"/>
      <c r="AF259" s="127"/>
      <c r="AG259" s="127"/>
      <c r="AH259" s="127"/>
      <c r="AI259" s="127"/>
      <c r="AJ259" s="127"/>
      <c r="AK259" s="137"/>
      <c r="AL259" s="137"/>
      <c r="AM259" s="127"/>
      <c r="AN259" s="127"/>
      <c r="AO259" s="127"/>
      <c r="AP259" s="127"/>
      <c r="AQ259" s="127"/>
      <c r="AR259" s="127"/>
      <c r="AS259" s="127"/>
      <c r="AT259" s="127"/>
      <c r="AU259" s="127"/>
      <c r="AV259" s="127"/>
      <c r="AW259" s="137"/>
      <c r="AX259" s="137"/>
      <c r="AY259" s="137"/>
      <c r="AZ259" s="137"/>
      <c r="BA259" s="130"/>
      <c r="BB259" s="130"/>
      <c r="BC259" s="130"/>
      <c r="BD259" s="130"/>
      <c r="BE259" s="130"/>
      <c r="BF259" s="130"/>
      <c r="BG259" s="130"/>
      <c r="BH259" s="130"/>
      <c r="BI259" s="130"/>
      <c r="BJ259" s="130"/>
      <c r="BK259" s="137"/>
      <c r="BL259" s="98"/>
      <c r="BM259" s="160"/>
      <c r="BN259" s="98"/>
      <c r="BO259" s="182"/>
      <c r="BP259" s="182"/>
      <c r="BQ259" s="182"/>
      <c r="BR259" s="200"/>
      <c r="BS259" s="182"/>
      <c r="BT259" s="182"/>
      <c r="BU259" s="182"/>
      <c r="BV259" s="200"/>
      <c r="BW259" s="182"/>
      <c r="BX259" s="182"/>
      <c r="BY259" s="182"/>
      <c r="BZ259" s="200"/>
      <c r="CA259" s="200"/>
      <c r="CB259" s="182"/>
      <c r="CC259" s="100"/>
      <c r="CD259" s="100"/>
      <c r="CE259" s="100"/>
      <c r="CF259" s="103"/>
    </row>
    <row r="260" spans="5:84" s="24" customFormat="1" ht="15" customHeight="1" x14ac:dyDescent="0.25">
      <c r="E260" s="127"/>
      <c r="F260" s="127"/>
      <c r="G260" s="127"/>
      <c r="H260" s="137"/>
      <c r="I260" s="115"/>
      <c r="J260" s="127"/>
      <c r="K260" s="127"/>
      <c r="L260" s="127"/>
      <c r="M260" s="137"/>
      <c r="N260" s="115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37"/>
      <c r="Z260" s="137"/>
      <c r="AA260" s="127"/>
      <c r="AB260" s="127"/>
      <c r="AC260" s="127"/>
      <c r="AD260" s="127"/>
      <c r="AE260" s="127"/>
      <c r="AF260" s="127"/>
      <c r="AG260" s="127"/>
      <c r="AH260" s="127"/>
      <c r="AI260" s="127"/>
      <c r="AJ260" s="127"/>
      <c r="AK260" s="137"/>
      <c r="AL260" s="137"/>
      <c r="AM260" s="127"/>
      <c r="AN260" s="127"/>
      <c r="AO260" s="127"/>
      <c r="AP260" s="127"/>
      <c r="AQ260" s="127"/>
      <c r="AR260" s="127"/>
      <c r="AS260" s="127"/>
      <c r="AT260" s="127"/>
      <c r="AU260" s="127"/>
      <c r="AV260" s="127"/>
      <c r="AW260" s="137"/>
      <c r="AX260" s="137"/>
      <c r="AY260" s="137"/>
      <c r="AZ260" s="137"/>
      <c r="BA260" s="130"/>
      <c r="BB260" s="130"/>
      <c r="BC260" s="130"/>
      <c r="BD260" s="130"/>
      <c r="BE260" s="130"/>
      <c r="BF260" s="130"/>
      <c r="BG260" s="130"/>
      <c r="BH260" s="130"/>
      <c r="BI260" s="130"/>
      <c r="BJ260" s="130"/>
      <c r="BK260" s="137"/>
      <c r="BL260" s="98"/>
      <c r="BM260" s="160"/>
      <c r="BN260" s="98"/>
      <c r="BO260" s="182"/>
      <c r="BP260" s="182"/>
      <c r="BQ260" s="182"/>
      <c r="BR260" s="200"/>
      <c r="BS260" s="182"/>
      <c r="BT260" s="182"/>
      <c r="BU260" s="182"/>
      <c r="BV260" s="200"/>
      <c r="BW260" s="182"/>
      <c r="BX260" s="182"/>
      <c r="BY260" s="182"/>
      <c r="BZ260" s="200"/>
      <c r="CA260" s="200"/>
      <c r="CB260" s="182"/>
      <c r="CC260" s="100"/>
      <c r="CD260" s="100"/>
      <c r="CE260" s="100"/>
      <c r="CF260" s="103"/>
    </row>
    <row r="261" spans="5:84" s="24" customFormat="1" ht="15" customHeight="1" x14ac:dyDescent="0.25">
      <c r="E261" s="127"/>
      <c r="F261" s="127"/>
      <c r="G261" s="127"/>
      <c r="H261" s="137"/>
      <c r="I261" s="115"/>
      <c r="J261" s="127"/>
      <c r="K261" s="127"/>
      <c r="L261" s="127"/>
      <c r="M261" s="137"/>
      <c r="N261" s="115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37"/>
      <c r="Z261" s="137"/>
      <c r="AA261" s="127"/>
      <c r="AB261" s="127"/>
      <c r="AC261" s="127"/>
      <c r="AD261" s="127"/>
      <c r="AE261" s="127"/>
      <c r="AF261" s="127"/>
      <c r="AG261" s="127"/>
      <c r="AH261" s="127"/>
      <c r="AI261" s="127"/>
      <c r="AJ261" s="127"/>
      <c r="AK261" s="137"/>
      <c r="AL261" s="137"/>
      <c r="AM261" s="127"/>
      <c r="AN261" s="127"/>
      <c r="AO261" s="127"/>
      <c r="AP261" s="127"/>
      <c r="AQ261" s="127"/>
      <c r="AR261" s="127"/>
      <c r="AS261" s="127"/>
      <c r="AT261" s="127"/>
      <c r="AU261" s="127"/>
      <c r="AV261" s="127"/>
      <c r="AW261" s="137"/>
      <c r="AX261" s="137"/>
      <c r="AY261" s="137"/>
      <c r="AZ261" s="137"/>
      <c r="BA261" s="130"/>
      <c r="BB261" s="130"/>
      <c r="BC261" s="130"/>
      <c r="BD261" s="130"/>
      <c r="BE261" s="130"/>
      <c r="BF261" s="130"/>
      <c r="BG261" s="130"/>
      <c r="BH261" s="130"/>
      <c r="BI261" s="130"/>
      <c r="BJ261" s="130"/>
      <c r="BK261" s="137"/>
      <c r="BL261" s="98"/>
      <c r="BM261" s="160"/>
      <c r="BN261" s="98"/>
      <c r="BO261" s="182"/>
      <c r="BP261" s="182"/>
      <c r="BQ261" s="182"/>
      <c r="BR261" s="200"/>
      <c r="BS261" s="182"/>
      <c r="BT261" s="182"/>
      <c r="BU261" s="182"/>
      <c r="BV261" s="200"/>
      <c r="BW261" s="182"/>
      <c r="BX261" s="182"/>
      <c r="BY261" s="182"/>
      <c r="BZ261" s="200"/>
      <c r="CA261" s="200"/>
      <c r="CB261" s="182"/>
      <c r="CC261" s="100"/>
      <c r="CD261" s="100"/>
      <c r="CE261" s="100"/>
      <c r="CF261" s="103"/>
    </row>
    <row r="262" spans="5:84" s="24" customFormat="1" ht="15" customHeight="1" x14ac:dyDescent="0.25">
      <c r="E262" s="127"/>
      <c r="F262" s="127"/>
      <c r="G262" s="127"/>
      <c r="H262" s="137"/>
      <c r="I262" s="115"/>
      <c r="J262" s="127"/>
      <c r="K262" s="127"/>
      <c r="L262" s="127"/>
      <c r="M262" s="137"/>
      <c r="N262" s="115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37"/>
      <c r="Z262" s="137"/>
      <c r="AA262" s="127"/>
      <c r="AB262" s="127"/>
      <c r="AC262" s="127"/>
      <c r="AD262" s="127"/>
      <c r="AE262" s="127"/>
      <c r="AF262" s="127"/>
      <c r="AG262" s="127"/>
      <c r="AH262" s="127"/>
      <c r="AI262" s="127"/>
      <c r="AJ262" s="127"/>
      <c r="AK262" s="137"/>
      <c r="AL262" s="137"/>
      <c r="AM262" s="127"/>
      <c r="AN262" s="127"/>
      <c r="AO262" s="127"/>
      <c r="AP262" s="127"/>
      <c r="AQ262" s="127"/>
      <c r="AR262" s="127"/>
      <c r="AS262" s="127"/>
      <c r="AT262" s="127"/>
      <c r="AU262" s="127"/>
      <c r="AV262" s="127"/>
      <c r="AW262" s="137"/>
      <c r="AX262" s="137"/>
      <c r="AY262" s="137"/>
      <c r="AZ262" s="137"/>
      <c r="BA262" s="130"/>
      <c r="BB262" s="130"/>
      <c r="BC262" s="130"/>
      <c r="BD262" s="130"/>
      <c r="BE262" s="130"/>
      <c r="BF262" s="130"/>
      <c r="BG262" s="130"/>
      <c r="BH262" s="130"/>
      <c r="BI262" s="130"/>
      <c r="BJ262" s="130"/>
      <c r="BK262" s="137"/>
      <c r="BL262" s="98"/>
      <c r="BM262" s="160"/>
      <c r="BN262" s="98"/>
      <c r="BO262" s="182"/>
      <c r="BP262" s="182"/>
      <c r="BQ262" s="182"/>
      <c r="BR262" s="200"/>
      <c r="BS262" s="182"/>
      <c r="BT262" s="182"/>
      <c r="BU262" s="182"/>
      <c r="BV262" s="200"/>
      <c r="BW262" s="182"/>
      <c r="BX262" s="182"/>
      <c r="BY262" s="182"/>
      <c r="BZ262" s="200"/>
      <c r="CA262" s="200"/>
      <c r="CB262" s="182"/>
      <c r="CC262" s="100"/>
      <c r="CD262" s="100"/>
      <c r="CE262" s="100"/>
      <c r="CF262" s="103"/>
    </row>
    <row r="263" spans="5:84" s="24" customFormat="1" ht="15" customHeight="1" x14ac:dyDescent="0.25">
      <c r="E263" s="127"/>
      <c r="F263" s="127"/>
      <c r="G263" s="127"/>
      <c r="H263" s="137"/>
      <c r="I263" s="115"/>
      <c r="J263" s="127"/>
      <c r="K263" s="127"/>
      <c r="L263" s="127"/>
      <c r="M263" s="137"/>
      <c r="N263" s="115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37"/>
      <c r="Z263" s="137"/>
      <c r="AA263" s="127"/>
      <c r="AB263" s="127"/>
      <c r="AC263" s="127"/>
      <c r="AD263" s="127"/>
      <c r="AE263" s="127"/>
      <c r="AF263" s="127"/>
      <c r="AG263" s="127"/>
      <c r="AH263" s="127"/>
      <c r="AI263" s="127"/>
      <c r="AJ263" s="127"/>
      <c r="AK263" s="137"/>
      <c r="AL263" s="13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37"/>
      <c r="AX263" s="137"/>
      <c r="AY263" s="137"/>
      <c r="AZ263" s="137"/>
      <c r="BA263" s="130"/>
      <c r="BB263" s="130"/>
      <c r="BC263" s="130"/>
      <c r="BD263" s="130"/>
      <c r="BE263" s="130"/>
      <c r="BF263" s="130"/>
      <c r="BG263" s="130"/>
      <c r="BH263" s="130"/>
      <c r="BI263" s="130"/>
      <c r="BJ263" s="130"/>
      <c r="BK263" s="137"/>
      <c r="BL263" s="98"/>
      <c r="BM263" s="160"/>
      <c r="BN263" s="98"/>
      <c r="BO263" s="182"/>
      <c r="BP263" s="182"/>
      <c r="BQ263" s="182"/>
      <c r="BR263" s="200"/>
      <c r="BS263" s="182"/>
      <c r="BT263" s="182"/>
      <c r="BU263" s="182"/>
      <c r="BV263" s="200"/>
      <c r="BW263" s="182"/>
      <c r="BX263" s="182"/>
      <c r="BY263" s="182"/>
      <c r="BZ263" s="200"/>
      <c r="CA263" s="200"/>
      <c r="CB263" s="182"/>
      <c r="CC263" s="100"/>
      <c r="CD263" s="100"/>
      <c r="CE263" s="100"/>
      <c r="CF263" s="103"/>
    </row>
    <row r="264" spans="5:84" s="24" customFormat="1" ht="15" customHeight="1" x14ac:dyDescent="0.25">
      <c r="E264" s="127"/>
      <c r="F264" s="127"/>
      <c r="G264" s="127"/>
      <c r="H264" s="137"/>
      <c r="I264" s="115"/>
      <c r="J264" s="127"/>
      <c r="K264" s="127"/>
      <c r="L264" s="127"/>
      <c r="M264" s="137"/>
      <c r="N264" s="115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37"/>
      <c r="Z264" s="137"/>
      <c r="AA264" s="127"/>
      <c r="AB264" s="127"/>
      <c r="AC264" s="127"/>
      <c r="AD264" s="127"/>
      <c r="AE264" s="127"/>
      <c r="AF264" s="127"/>
      <c r="AG264" s="127"/>
      <c r="AH264" s="127"/>
      <c r="AI264" s="127"/>
      <c r="AJ264" s="127"/>
      <c r="AK264" s="137"/>
      <c r="AL264" s="13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37"/>
      <c r="AX264" s="137"/>
      <c r="AY264" s="137"/>
      <c r="AZ264" s="137"/>
      <c r="BA264" s="130"/>
      <c r="BB264" s="130"/>
      <c r="BC264" s="130"/>
      <c r="BD264" s="130"/>
      <c r="BE264" s="130"/>
      <c r="BF264" s="130"/>
      <c r="BG264" s="130"/>
      <c r="BH264" s="130"/>
      <c r="BI264" s="130"/>
      <c r="BJ264" s="130"/>
      <c r="BK264" s="137"/>
      <c r="BL264" s="98"/>
      <c r="BM264" s="160"/>
      <c r="BN264" s="98"/>
      <c r="BO264" s="182"/>
      <c r="BP264" s="182"/>
      <c r="BQ264" s="182"/>
      <c r="BR264" s="200"/>
      <c r="BS264" s="182"/>
      <c r="BT264" s="182"/>
      <c r="BU264" s="182"/>
      <c r="BV264" s="200"/>
      <c r="BW264" s="182"/>
      <c r="BX264" s="182"/>
      <c r="BY264" s="182"/>
      <c r="BZ264" s="200"/>
      <c r="CA264" s="200"/>
      <c r="CB264" s="182"/>
      <c r="CC264" s="100"/>
      <c r="CD264" s="100"/>
      <c r="CE264" s="100"/>
      <c r="CF264" s="103"/>
    </row>
    <row r="265" spans="5:84" s="24" customFormat="1" ht="15" customHeight="1" x14ac:dyDescent="0.25">
      <c r="E265" s="127"/>
      <c r="F265" s="127"/>
      <c r="G265" s="127"/>
      <c r="H265" s="137"/>
      <c r="I265" s="115"/>
      <c r="J265" s="127"/>
      <c r="K265" s="127"/>
      <c r="L265" s="127"/>
      <c r="M265" s="137"/>
      <c r="N265" s="115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37"/>
      <c r="Z265" s="137"/>
      <c r="AA265" s="127"/>
      <c r="AB265" s="127"/>
      <c r="AC265" s="127"/>
      <c r="AD265" s="127"/>
      <c r="AE265" s="127"/>
      <c r="AF265" s="127"/>
      <c r="AG265" s="127"/>
      <c r="AH265" s="127"/>
      <c r="AI265" s="127"/>
      <c r="AJ265" s="127"/>
      <c r="AK265" s="137"/>
      <c r="AL265" s="137"/>
      <c r="AM265" s="127"/>
      <c r="AN265" s="127"/>
      <c r="AO265" s="127"/>
      <c r="AP265" s="127"/>
      <c r="AQ265" s="127"/>
      <c r="AR265" s="127"/>
      <c r="AS265" s="127"/>
      <c r="AT265" s="127"/>
      <c r="AU265" s="127"/>
      <c r="AV265" s="127"/>
      <c r="AW265" s="137"/>
      <c r="AX265" s="137"/>
      <c r="AY265" s="137"/>
      <c r="AZ265" s="137"/>
      <c r="BA265" s="130"/>
      <c r="BB265" s="130"/>
      <c r="BC265" s="130"/>
      <c r="BD265" s="130"/>
      <c r="BE265" s="130"/>
      <c r="BF265" s="130"/>
      <c r="BG265" s="130"/>
      <c r="BH265" s="130"/>
      <c r="BI265" s="130"/>
      <c r="BJ265" s="130"/>
      <c r="BK265" s="137"/>
      <c r="BL265" s="98"/>
      <c r="BM265" s="160"/>
      <c r="BN265" s="98"/>
      <c r="BO265" s="182"/>
      <c r="BP265" s="182"/>
      <c r="BQ265" s="182"/>
      <c r="BR265" s="200"/>
      <c r="BS265" s="182"/>
      <c r="BT265" s="182"/>
      <c r="BU265" s="182"/>
      <c r="BV265" s="200"/>
      <c r="BW265" s="182"/>
      <c r="BX265" s="182"/>
      <c r="BY265" s="182"/>
      <c r="BZ265" s="200"/>
      <c r="CA265" s="200"/>
      <c r="CB265" s="182"/>
      <c r="CC265" s="100"/>
      <c r="CD265" s="100"/>
      <c r="CE265" s="100"/>
      <c r="CF265" s="103"/>
    </row>
    <row r="266" spans="5:84" s="24" customFormat="1" ht="15" customHeight="1" x14ac:dyDescent="0.25">
      <c r="E266" s="127"/>
      <c r="F266" s="127"/>
      <c r="G266" s="127"/>
      <c r="H266" s="137"/>
      <c r="I266" s="115"/>
      <c r="J266" s="127"/>
      <c r="K266" s="127"/>
      <c r="L266" s="127"/>
      <c r="M266" s="137"/>
      <c r="N266" s="115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37"/>
      <c r="Z266" s="137"/>
      <c r="AA266" s="127"/>
      <c r="AB266" s="127"/>
      <c r="AC266" s="127"/>
      <c r="AD266" s="127"/>
      <c r="AE266" s="127"/>
      <c r="AF266" s="127"/>
      <c r="AG266" s="127"/>
      <c r="AH266" s="127"/>
      <c r="AI266" s="127"/>
      <c r="AJ266" s="127"/>
      <c r="AK266" s="137"/>
      <c r="AL266" s="137"/>
      <c r="AM266" s="127"/>
      <c r="AN266" s="127"/>
      <c r="AO266" s="127"/>
      <c r="AP266" s="127"/>
      <c r="AQ266" s="127"/>
      <c r="AR266" s="127"/>
      <c r="AS266" s="127"/>
      <c r="AT266" s="127"/>
      <c r="AU266" s="127"/>
      <c r="AV266" s="127"/>
      <c r="AW266" s="137"/>
      <c r="AX266" s="137"/>
      <c r="AY266" s="137"/>
      <c r="AZ266" s="137"/>
      <c r="BA266" s="130"/>
      <c r="BB266" s="130"/>
      <c r="BC266" s="130"/>
      <c r="BD266" s="130"/>
      <c r="BE266" s="130"/>
      <c r="BF266" s="130"/>
      <c r="BG266" s="130"/>
      <c r="BH266" s="130"/>
      <c r="BI266" s="130"/>
      <c r="BJ266" s="130"/>
      <c r="BK266" s="137"/>
      <c r="BL266" s="98"/>
      <c r="BM266" s="160"/>
      <c r="BN266" s="98"/>
      <c r="BO266" s="182"/>
      <c r="BP266" s="182"/>
      <c r="BQ266" s="182"/>
      <c r="BR266" s="200"/>
      <c r="BS266" s="182"/>
      <c r="BT266" s="182"/>
      <c r="BU266" s="182"/>
      <c r="BV266" s="200"/>
      <c r="BW266" s="182"/>
      <c r="BX266" s="182"/>
      <c r="BY266" s="182"/>
      <c r="BZ266" s="200"/>
      <c r="CA266" s="200"/>
      <c r="CB266" s="182"/>
      <c r="CC266" s="100"/>
      <c r="CD266" s="100"/>
      <c r="CE266" s="100"/>
      <c r="CF266" s="103"/>
    </row>
    <row r="267" spans="5:84" s="24" customFormat="1" ht="15" customHeight="1" x14ac:dyDescent="0.25">
      <c r="E267" s="127"/>
      <c r="F267" s="127"/>
      <c r="G267" s="127"/>
      <c r="H267" s="137"/>
      <c r="I267" s="115"/>
      <c r="J267" s="127"/>
      <c r="K267" s="127"/>
      <c r="L267" s="127"/>
      <c r="M267" s="137"/>
      <c r="N267" s="115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37"/>
      <c r="Z267" s="137"/>
      <c r="AA267" s="127"/>
      <c r="AB267" s="127"/>
      <c r="AC267" s="127"/>
      <c r="AD267" s="127"/>
      <c r="AE267" s="127"/>
      <c r="AF267" s="127"/>
      <c r="AG267" s="127"/>
      <c r="AH267" s="127"/>
      <c r="AI267" s="127"/>
      <c r="AJ267" s="127"/>
      <c r="AK267" s="137"/>
      <c r="AL267" s="137"/>
      <c r="AM267" s="127"/>
      <c r="AN267" s="127"/>
      <c r="AO267" s="127"/>
      <c r="AP267" s="127"/>
      <c r="AQ267" s="127"/>
      <c r="AR267" s="127"/>
      <c r="AS267" s="127"/>
      <c r="AT267" s="127"/>
      <c r="AU267" s="127"/>
      <c r="AV267" s="127"/>
      <c r="AW267" s="137"/>
      <c r="AX267" s="137"/>
      <c r="AY267" s="137"/>
      <c r="AZ267" s="137"/>
      <c r="BA267" s="130"/>
      <c r="BB267" s="130"/>
      <c r="BC267" s="130"/>
      <c r="BD267" s="130"/>
      <c r="BE267" s="130"/>
      <c r="BF267" s="130"/>
      <c r="BG267" s="130"/>
      <c r="BH267" s="130"/>
      <c r="BI267" s="130"/>
      <c r="BJ267" s="130"/>
      <c r="BK267" s="137"/>
      <c r="BL267" s="98"/>
      <c r="BM267" s="160"/>
      <c r="BN267" s="98"/>
      <c r="BO267" s="182"/>
      <c r="BP267" s="182"/>
      <c r="BQ267" s="182"/>
      <c r="BR267" s="200"/>
      <c r="BS267" s="182"/>
      <c r="BT267" s="182"/>
      <c r="BU267" s="182"/>
      <c r="BV267" s="200"/>
      <c r="BW267" s="182"/>
      <c r="BX267" s="182"/>
      <c r="BY267" s="182"/>
      <c r="BZ267" s="200"/>
      <c r="CA267" s="200"/>
      <c r="CB267" s="182"/>
      <c r="CC267" s="100"/>
      <c r="CD267" s="100"/>
      <c r="CE267" s="100"/>
      <c r="CF267" s="103"/>
    </row>
    <row r="268" spans="5:84" s="24" customFormat="1" ht="15" customHeight="1" x14ac:dyDescent="0.25">
      <c r="E268" s="127"/>
      <c r="F268" s="127"/>
      <c r="G268" s="127"/>
      <c r="H268" s="137"/>
      <c r="I268" s="115"/>
      <c r="J268" s="127"/>
      <c r="K268" s="127"/>
      <c r="L268" s="127"/>
      <c r="M268" s="137"/>
      <c r="N268" s="115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37"/>
      <c r="Z268" s="137"/>
      <c r="AA268" s="127"/>
      <c r="AB268" s="127"/>
      <c r="AC268" s="127"/>
      <c r="AD268" s="127"/>
      <c r="AE268" s="127"/>
      <c r="AF268" s="127"/>
      <c r="AG268" s="127"/>
      <c r="AH268" s="127"/>
      <c r="AI268" s="127"/>
      <c r="AJ268" s="127"/>
      <c r="AK268" s="137"/>
      <c r="AL268" s="137"/>
      <c r="AM268" s="127"/>
      <c r="AN268" s="127"/>
      <c r="AO268" s="127"/>
      <c r="AP268" s="127"/>
      <c r="AQ268" s="127"/>
      <c r="AR268" s="127"/>
      <c r="AS268" s="127"/>
      <c r="AT268" s="127"/>
      <c r="AU268" s="127"/>
      <c r="AV268" s="127"/>
      <c r="AW268" s="137"/>
      <c r="AX268" s="137"/>
      <c r="AY268" s="137"/>
      <c r="AZ268" s="137"/>
      <c r="BA268" s="130"/>
      <c r="BB268" s="130"/>
      <c r="BC268" s="130"/>
      <c r="BD268" s="130"/>
      <c r="BE268" s="130"/>
      <c r="BF268" s="130"/>
      <c r="BG268" s="130"/>
      <c r="BH268" s="130"/>
      <c r="BI268" s="130"/>
      <c r="BJ268" s="130"/>
      <c r="BK268" s="137"/>
      <c r="BL268" s="98"/>
      <c r="BM268" s="160"/>
      <c r="BN268" s="98"/>
      <c r="BO268" s="182"/>
      <c r="BP268" s="182"/>
      <c r="BQ268" s="182"/>
      <c r="BR268" s="200"/>
      <c r="BS268" s="182"/>
      <c r="BT268" s="182"/>
      <c r="BU268" s="182"/>
      <c r="BV268" s="200"/>
      <c r="BW268" s="182"/>
      <c r="BX268" s="182"/>
      <c r="BY268" s="182"/>
      <c r="BZ268" s="200"/>
      <c r="CA268" s="200"/>
      <c r="CB268" s="182"/>
      <c r="CC268" s="100"/>
      <c r="CD268" s="100"/>
      <c r="CE268" s="100"/>
      <c r="CF268" s="103"/>
    </row>
    <row r="269" spans="5:84" s="24" customFormat="1" ht="15" customHeight="1" x14ac:dyDescent="0.25">
      <c r="E269" s="127"/>
      <c r="F269" s="127"/>
      <c r="G269" s="127"/>
      <c r="H269" s="137"/>
      <c r="I269" s="115"/>
      <c r="J269" s="127"/>
      <c r="K269" s="127"/>
      <c r="L269" s="127"/>
      <c r="M269" s="137"/>
      <c r="N269" s="115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37"/>
      <c r="Z269" s="137"/>
      <c r="AA269" s="127"/>
      <c r="AB269" s="127"/>
      <c r="AC269" s="127"/>
      <c r="AD269" s="127"/>
      <c r="AE269" s="127"/>
      <c r="AF269" s="127"/>
      <c r="AG269" s="127"/>
      <c r="AH269" s="127"/>
      <c r="AI269" s="127"/>
      <c r="AJ269" s="127"/>
      <c r="AK269" s="137"/>
      <c r="AL269" s="137"/>
      <c r="AM269" s="127"/>
      <c r="AN269" s="127"/>
      <c r="AO269" s="127"/>
      <c r="AP269" s="127"/>
      <c r="AQ269" s="127"/>
      <c r="AR269" s="127"/>
      <c r="AS269" s="127"/>
      <c r="AT269" s="127"/>
      <c r="AU269" s="127"/>
      <c r="AV269" s="127"/>
      <c r="AW269" s="137"/>
      <c r="AX269" s="137"/>
      <c r="AY269" s="137"/>
      <c r="AZ269" s="137"/>
      <c r="BA269" s="130"/>
      <c r="BB269" s="130"/>
      <c r="BC269" s="130"/>
      <c r="BD269" s="130"/>
      <c r="BE269" s="130"/>
      <c r="BF269" s="130"/>
      <c r="BG269" s="130"/>
      <c r="BH269" s="130"/>
      <c r="BI269" s="130"/>
      <c r="BJ269" s="130"/>
      <c r="BK269" s="137"/>
      <c r="BL269" s="98"/>
      <c r="BM269" s="160"/>
      <c r="BN269" s="98"/>
      <c r="BO269" s="182"/>
      <c r="BP269" s="182"/>
      <c r="BQ269" s="182"/>
      <c r="BR269" s="200"/>
      <c r="BS269" s="182"/>
      <c r="BT269" s="182"/>
      <c r="BU269" s="182"/>
      <c r="BV269" s="200"/>
      <c r="BW269" s="182"/>
      <c r="BX269" s="182"/>
      <c r="BY269" s="182"/>
      <c r="BZ269" s="200"/>
      <c r="CA269" s="200"/>
      <c r="CB269" s="182"/>
      <c r="CC269" s="100"/>
      <c r="CD269" s="100"/>
      <c r="CE269" s="100"/>
      <c r="CF269" s="103"/>
    </row>
    <row r="270" spans="5:84" s="24" customFormat="1" ht="15" customHeight="1" x14ac:dyDescent="0.25">
      <c r="E270" s="127"/>
      <c r="F270" s="127"/>
      <c r="G270" s="127"/>
      <c r="H270" s="137"/>
      <c r="I270" s="115"/>
      <c r="J270" s="127"/>
      <c r="K270" s="127"/>
      <c r="L270" s="127"/>
      <c r="M270" s="137"/>
      <c r="N270" s="115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37"/>
      <c r="Z270" s="137"/>
      <c r="AA270" s="127"/>
      <c r="AB270" s="127"/>
      <c r="AC270" s="127"/>
      <c r="AD270" s="127"/>
      <c r="AE270" s="127"/>
      <c r="AF270" s="127"/>
      <c r="AG270" s="127"/>
      <c r="AH270" s="127"/>
      <c r="AI270" s="127"/>
      <c r="AJ270" s="127"/>
      <c r="AK270" s="137"/>
      <c r="AL270" s="137"/>
      <c r="AM270" s="127"/>
      <c r="AN270" s="127"/>
      <c r="AO270" s="127"/>
      <c r="AP270" s="127"/>
      <c r="AQ270" s="127"/>
      <c r="AR270" s="127"/>
      <c r="AS270" s="127"/>
      <c r="AT270" s="127"/>
      <c r="AU270" s="127"/>
      <c r="AV270" s="127"/>
      <c r="AW270" s="137"/>
      <c r="AX270" s="137"/>
      <c r="AY270" s="137"/>
      <c r="AZ270" s="137"/>
      <c r="BA270" s="130"/>
      <c r="BB270" s="130"/>
      <c r="BC270" s="130"/>
      <c r="BD270" s="130"/>
      <c r="BE270" s="130"/>
      <c r="BF270" s="130"/>
      <c r="BG270" s="130"/>
      <c r="BH270" s="130"/>
      <c r="BI270" s="130"/>
      <c r="BJ270" s="130"/>
      <c r="BK270" s="137"/>
      <c r="BL270" s="98"/>
      <c r="BM270" s="160"/>
      <c r="BN270" s="98"/>
      <c r="BO270" s="182"/>
      <c r="BP270" s="182"/>
      <c r="BQ270" s="182"/>
      <c r="BR270" s="200"/>
      <c r="BS270" s="182"/>
      <c r="BT270" s="182"/>
      <c r="BU270" s="182"/>
      <c r="BV270" s="200"/>
      <c r="BW270" s="182"/>
      <c r="BX270" s="182"/>
      <c r="BY270" s="182"/>
      <c r="BZ270" s="200"/>
      <c r="CA270" s="200"/>
      <c r="CB270" s="182"/>
      <c r="CC270" s="100"/>
      <c r="CD270" s="100"/>
      <c r="CE270" s="100"/>
      <c r="CF270" s="103"/>
    </row>
    <row r="271" spans="5:84" s="24" customFormat="1" ht="15" customHeight="1" x14ac:dyDescent="0.25">
      <c r="E271" s="127"/>
      <c r="F271" s="127"/>
      <c r="G271" s="127"/>
      <c r="H271" s="137"/>
      <c r="I271" s="115"/>
      <c r="J271" s="127"/>
      <c r="K271" s="127"/>
      <c r="L271" s="127"/>
      <c r="M271" s="137"/>
      <c r="N271" s="115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37"/>
      <c r="Z271" s="137"/>
      <c r="AA271" s="127"/>
      <c r="AB271" s="127"/>
      <c r="AC271" s="127"/>
      <c r="AD271" s="127"/>
      <c r="AE271" s="127"/>
      <c r="AF271" s="127"/>
      <c r="AG271" s="127"/>
      <c r="AH271" s="127"/>
      <c r="AI271" s="127"/>
      <c r="AJ271" s="127"/>
      <c r="AK271" s="137"/>
      <c r="AL271" s="137"/>
      <c r="AM271" s="127"/>
      <c r="AN271" s="127"/>
      <c r="AO271" s="127"/>
      <c r="AP271" s="127"/>
      <c r="AQ271" s="127"/>
      <c r="AR271" s="127"/>
      <c r="AS271" s="127"/>
      <c r="AT271" s="127"/>
      <c r="AU271" s="127"/>
      <c r="AV271" s="127"/>
      <c r="AW271" s="137"/>
      <c r="AX271" s="137"/>
      <c r="AY271" s="137"/>
      <c r="AZ271" s="137"/>
      <c r="BA271" s="130"/>
      <c r="BB271" s="130"/>
      <c r="BC271" s="130"/>
      <c r="BD271" s="130"/>
      <c r="BE271" s="130"/>
      <c r="BF271" s="130"/>
      <c r="BG271" s="130"/>
      <c r="BH271" s="130"/>
      <c r="BI271" s="130"/>
      <c r="BJ271" s="130"/>
      <c r="BK271" s="137"/>
      <c r="BL271" s="98"/>
      <c r="BM271" s="160"/>
      <c r="BN271" s="98"/>
      <c r="BO271" s="182"/>
      <c r="BP271" s="182"/>
      <c r="BQ271" s="182"/>
      <c r="BR271" s="200"/>
      <c r="BS271" s="182"/>
      <c r="BT271" s="182"/>
      <c r="BU271" s="182"/>
      <c r="BV271" s="200"/>
      <c r="BW271" s="182"/>
      <c r="BX271" s="182"/>
      <c r="BY271" s="182"/>
      <c r="BZ271" s="200"/>
      <c r="CA271" s="200"/>
      <c r="CB271" s="182"/>
      <c r="CC271" s="100"/>
      <c r="CD271" s="100"/>
      <c r="CE271" s="100"/>
      <c r="CF271" s="103"/>
    </row>
    <row r="272" spans="5:84" s="24" customFormat="1" ht="15" customHeight="1" x14ac:dyDescent="0.25">
      <c r="E272" s="127"/>
      <c r="F272" s="127"/>
      <c r="G272" s="127"/>
      <c r="H272" s="137"/>
      <c r="I272" s="115"/>
      <c r="J272" s="127"/>
      <c r="K272" s="127"/>
      <c r="L272" s="127"/>
      <c r="M272" s="137"/>
      <c r="N272" s="115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37"/>
      <c r="Z272" s="137"/>
      <c r="AA272" s="127"/>
      <c r="AB272" s="127"/>
      <c r="AC272" s="127"/>
      <c r="AD272" s="127"/>
      <c r="AE272" s="127"/>
      <c r="AF272" s="127"/>
      <c r="AG272" s="127"/>
      <c r="AH272" s="127"/>
      <c r="AI272" s="127"/>
      <c r="AJ272" s="127"/>
      <c r="AK272" s="137"/>
      <c r="AL272" s="137"/>
      <c r="AM272" s="127"/>
      <c r="AN272" s="127"/>
      <c r="AO272" s="127"/>
      <c r="AP272" s="127"/>
      <c r="AQ272" s="127"/>
      <c r="AR272" s="127"/>
      <c r="AS272" s="127"/>
      <c r="AT272" s="127"/>
      <c r="AU272" s="127"/>
      <c r="AV272" s="127"/>
      <c r="AW272" s="137"/>
      <c r="AX272" s="137"/>
      <c r="AY272" s="137"/>
      <c r="AZ272" s="137"/>
      <c r="BA272" s="130"/>
      <c r="BB272" s="130"/>
      <c r="BC272" s="130"/>
      <c r="BD272" s="130"/>
      <c r="BE272" s="130"/>
      <c r="BF272" s="130"/>
      <c r="BG272" s="130"/>
      <c r="BH272" s="130"/>
      <c r="BI272" s="130"/>
      <c r="BJ272" s="130"/>
      <c r="BK272" s="137"/>
      <c r="BL272" s="98"/>
      <c r="BM272" s="160"/>
      <c r="BN272" s="98"/>
      <c r="BO272" s="182"/>
      <c r="BP272" s="182"/>
      <c r="BQ272" s="182"/>
      <c r="BR272" s="200"/>
      <c r="BS272" s="182"/>
      <c r="BT272" s="182"/>
      <c r="BU272" s="182"/>
      <c r="BV272" s="200"/>
      <c r="BW272" s="182"/>
      <c r="BX272" s="182"/>
      <c r="BY272" s="182"/>
      <c r="BZ272" s="200"/>
      <c r="CA272" s="200"/>
      <c r="CB272" s="182"/>
      <c r="CC272" s="100"/>
      <c r="CD272" s="100"/>
      <c r="CE272" s="100"/>
      <c r="CF272" s="103"/>
    </row>
    <row r="273" spans="5:84" s="24" customFormat="1" ht="15" customHeight="1" x14ac:dyDescent="0.25">
      <c r="E273" s="127"/>
      <c r="F273" s="127"/>
      <c r="G273" s="127"/>
      <c r="H273" s="137"/>
      <c r="I273" s="115"/>
      <c r="J273" s="127"/>
      <c r="K273" s="127"/>
      <c r="L273" s="127"/>
      <c r="M273" s="137"/>
      <c r="N273" s="115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37"/>
      <c r="Z273" s="137"/>
      <c r="AA273" s="127"/>
      <c r="AB273" s="127"/>
      <c r="AC273" s="127"/>
      <c r="AD273" s="127"/>
      <c r="AE273" s="127"/>
      <c r="AF273" s="127"/>
      <c r="AG273" s="127"/>
      <c r="AH273" s="127"/>
      <c r="AI273" s="127"/>
      <c r="AJ273" s="127"/>
      <c r="AK273" s="137"/>
      <c r="AL273" s="137"/>
      <c r="AM273" s="127"/>
      <c r="AN273" s="127"/>
      <c r="AO273" s="127"/>
      <c r="AP273" s="127"/>
      <c r="AQ273" s="127"/>
      <c r="AR273" s="127"/>
      <c r="AS273" s="127"/>
      <c r="AT273" s="127"/>
      <c r="AU273" s="127"/>
      <c r="AV273" s="127"/>
      <c r="AW273" s="137"/>
      <c r="AX273" s="137"/>
      <c r="AY273" s="137"/>
      <c r="AZ273" s="137"/>
      <c r="BA273" s="130"/>
      <c r="BB273" s="130"/>
      <c r="BC273" s="130"/>
      <c r="BD273" s="130"/>
      <c r="BE273" s="130"/>
      <c r="BF273" s="130"/>
      <c r="BG273" s="130"/>
      <c r="BH273" s="130"/>
      <c r="BI273" s="130"/>
      <c r="BJ273" s="130"/>
      <c r="BK273" s="137"/>
      <c r="BL273" s="98"/>
      <c r="BM273" s="160"/>
      <c r="BN273" s="98"/>
      <c r="BO273" s="182"/>
      <c r="BP273" s="182"/>
      <c r="BQ273" s="182"/>
      <c r="BR273" s="200"/>
      <c r="BS273" s="182"/>
      <c r="BT273" s="182"/>
      <c r="BU273" s="182"/>
      <c r="BV273" s="200"/>
      <c r="BW273" s="182"/>
      <c r="BX273" s="182"/>
      <c r="BY273" s="182"/>
      <c r="BZ273" s="200"/>
      <c r="CA273" s="200"/>
      <c r="CB273" s="182"/>
      <c r="CC273" s="100"/>
      <c r="CD273" s="100"/>
      <c r="CE273" s="100"/>
      <c r="CF273" s="103"/>
    </row>
    <row r="274" spans="5:84" s="24" customFormat="1" ht="15" customHeight="1" x14ac:dyDescent="0.25">
      <c r="E274" s="127"/>
      <c r="F274" s="127"/>
      <c r="G274" s="127"/>
      <c r="H274" s="137"/>
      <c r="I274" s="115"/>
      <c r="J274" s="127"/>
      <c r="K274" s="127"/>
      <c r="L274" s="127"/>
      <c r="M274" s="137"/>
      <c r="N274" s="115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37"/>
      <c r="Z274" s="137"/>
      <c r="AA274" s="127"/>
      <c r="AB274" s="127"/>
      <c r="AC274" s="127"/>
      <c r="AD274" s="127"/>
      <c r="AE274" s="127"/>
      <c r="AF274" s="127"/>
      <c r="AG274" s="127"/>
      <c r="AH274" s="127"/>
      <c r="AI274" s="127"/>
      <c r="AJ274" s="127"/>
      <c r="AK274" s="137"/>
      <c r="AL274" s="137"/>
      <c r="AM274" s="127"/>
      <c r="AN274" s="127"/>
      <c r="AO274" s="127"/>
      <c r="AP274" s="127"/>
      <c r="AQ274" s="127"/>
      <c r="AR274" s="127"/>
      <c r="AS274" s="127"/>
      <c r="AT274" s="127"/>
      <c r="AU274" s="127"/>
      <c r="AV274" s="127"/>
      <c r="AW274" s="137"/>
      <c r="AX274" s="137"/>
      <c r="AY274" s="137"/>
      <c r="AZ274" s="137"/>
      <c r="BA274" s="130"/>
      <c r="BB274" s="130"/>
      <c r="BC274" s="130"/>
      <c r="BD274" s="130"/>
      <c r="BE274" s="130"/>
      <c r="BF274" s="130"/>
      <c r="BG274" s="130"/>
      <c r="BH274" s="130"/>
      <c r="BI274" s="130"/>
      <c r="BJ274" s="130"/>
      <c r="BK274" s="137"/>
      <c r="BL274" s="98"/>
      <c r="BM274" s="160"/>
      <c r="BN274" s="98"/>
      <c r="BO274" s="182"/>
      <c r="BP274" s="182"/>
      <c r="BQ274" s="182"/>
      <c r="BR274" s="200"/>
      <c r="BS274" s="182"/>
      <c r="BT274" s="182"/>
      <c r="BU274" s="182"/>
      <c r="BV274" s="200"/>
      <c r="BW274" s="182"/>
      <c r="BX274" s="182"/>
      <c r="BY274" s="182"/>
      <c r="BZ274" s="200"/>
      <c r="CA274" s="200"/>
      <c r="CB274" s="182"/>
      <c r="CC274" s="100"/>
      <c r="CD274" s="100"/>
      <c r="CE274" s="100"/>
      <c r="CF274" s="103"/>
    </row>
    <row r="275" spans="5:84" s="24" customFormat="1" ht="15" customHeight="1" x14ac:dyDescent="0.25">
      <c r="E275" s="127"/>
      <c r="F275" s="127"/>
      <c r="G275" s="127"/>
      <c r="H275" s="137"/>
      <c r="I275" s="115"/>
      <c r="J275" s="127"/>
      <c r="K275" s="127"/>
      <c r="L275" s="127"/>
      <c r="M275" s="137"/>
      <c r="N275" s="115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37"/>
      <c r="Z275" s="137"/>
      <c r="AA275" s="127"/>
      <c r="AB275" s="127"/>
      <c r="AC275" s="127"/>
      <c r="AD275" s="127"/>
      <c r="AE275" s="127"/>
      <c r="AF275" s="127"/>
      <c r="AG275" s="127"/>
      <c r="AH275" s="127"/>
      <c r="AI275" s="127"/>
      <c r="AJ275" s="127"/>
      <c r="AK275" s="137"/>
      <c r="AL275" s="137"/>
      <c r="AM275" s="127"/>
      <c r="AN275" s="127"/>
      <c r="AO275" s="127"/>
      <c r="AP275" s="127"/>
      <c r="AQ275" s="127"/>
      <c r="AR275" s="127"/>
      <c r="AS275" s="127"/>
      <c r="AT275" s="127"/>
      <c r="AU275" s="127"/>
      <c r="AV275" s="127"/>
      <c r="AW275" s="137"/>
      <c r="AX275" s="137"/>
      <c r="AY275" s="137"/>
      <c r="AZ275" s="137"/>
      <c r="BA275" s="130"/>
      <c r="BB275" s="130"/>
      <c r="BC275" s="130"/>
      <c r="BD275" s="130"/>
      <c r="BE275" s="130"/>
      <c r="BF275" s="130"/>
      <c r="BG275" s="130"/>
      <c r="BH275" s="130"/>
      <c r="BI275" s="130"/>
      <c r="BJ275" s="130"/>
      <c r="BK275" s="137"/>
      <c r="BL275" s="98"/>
      <c r="BM275" s="160"/>
      <c r="BN275" s="98"/>
      <c r="BO275" s="182"/>
      <c r="BP275" s="182"/>
      <c r="BQ275" s="182"/>
      <c r="BR275" s="200"/>
      <c r="BS275" s="182"/>
      <c r="BT275" s="182"/>
      <c r="BU275" s="182"/>
      <c r="BV275" s="200"/>
      <c r="BW275" s="182"/>
      <c r="BX275" s="182"/>
      <c r="BY275" s="182"/>
      <c r="BZ275" s="200"/>
      <c r="CA275" s="200"/>
      <c r="CB275" s="182"/>
      <c r="CC275" s="100"/>
      <c r="CD275" s="100"/>
      <c r="CE275" s="100"/>
      <c r="CF275" s="103"/>
    </row>
    <row r="276" spans="5:84" s="24" customFormat="1" ht="15" customHeight="1" x14ac:dyDescent="0.25">
      <c r="E276" s="127"/>
      <c r="F276" s="127"/>
      <c r="G276" s="127"/>
      <c r="H276" s="137"/>
      <c r="I276" s="115"/>
      <c r="J276" s="127"/>
      <c r="K276" s="127"/>
      <c r="L276" s="127"/>
      <c r="M276" s="137"/>
      <c r="N276" s="115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37"/>
      <c r="Z276" s="137"/>
      <c r="AA276" s="127"/>
      <c r="AB276" s="127"/>
      <c r="AC276" s="127"/>
      <c r="AD276" s="127"/>
      <c r="AE276" s="127"/>
      <c r="AF276" s="127"/>
      <c r="AG276" s="127"/>
      <c r="AH276" s="127"/>
      <c r="AI276" s="127"/>
      <c r="AJ276" s="127"/>
      <c r="AK276" s="137"/>
      <c r="AL276" s="137"/>
      <c r="AM276" s="127"/>
      <c r="AN276" s="127"/>
      <c r="AO276" s="127"/>
      <c r="AP276" s="127"/>
      <c r="AQ276" s="127"/>
      <c r="AR276" s="127"/>
      <c r="AS276" s="127"/>
      <c r="AT276" s="127"/>
      <c r="AU276" s="127"/>
      <c r="AV276" s="127"/>
      <c r="AW276" s="137"/>
      <c r="AX276" s="137"/>
      <c r="AY276" s="137"/>
      <c r="AZ276" s="137"/>
      <c r="BA276" s="130"/>
      <c r="BB276" s="130"/>
      <c r="BC276" s="130"/>
      <c r="BD276" s="130"/>
      <c r="BE276" s="130"/>
      <c r="BF276" s="130"/>
      <c r="BG276" s="130"/>
      <c r="BH276" s="130"/>
      <c r="BI276" s="130"/>
      <c r="BJ276" s="130"/>
      <c r="BK276" s="137"/>
      <c r="BL276" s="98"/>
      <c r="BM276" s="160"/>
      <c r="BN276" s="98"/>
      <c r="BO276" s="182"/>
      <c r="BP276" s="182"/>
      <c r="BQ276" s="182"/>
      <c r="BR276" s="200"/>
      <c r="BS276" s="182"/>
      <c r="BT276" s="182"/>
      <c r="BU276" s="182"/>
      <c r="BV276" s="200"/>
      <c r="BW276" s="182"/>
      <c r="BX276" s="182"/>
      <c r="BY276" s="182"/>
      <c r="BZ276" s="200"/>
      <c r="CA276" s="200"/>
      <c r="CB276" s="182"/>
      <c r="CC276" s="100"/>
      <c r="CD276" s="100"/>
      <c r="CE276" s="100"/>
      <c r="CF276" s="103"/>
    </row>
    <row r="277" spans="5:84" s="24" customFormat="1" ht="15" customHeight="1" x14ac:dyDescent="0.25">
      <c r="E277" s="127"/>
      <c r="F277" s="127"/>
      <c r="G277" s="127"/>
      <c r="H277" s="137"/>
      <c r="I277" s="115"/>
      <c r="J277" s="127"/>
      <c r="K277" s="127"/>
      <c r="L277" s="127"/>
      <c r="M277" s="137"/>
      <c r="N277" s="115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37"/>
      <c r="Z277" s="137"/>
      <c r="AA277" s="127"/>
      <c r="AB277" s="127"/>
      <c r="AC277" s="127"/>
      <c r="AD277" s="127"/>
      <c r="AE277" s="127"/>
      <c r="AF277" s="127"/>
      <c r="AG277" s="127"/>
      <c r="AH277" s="127"/>
      <c r="AI277" s="127"/>
      <c r="AJ277" s="127"/>
      <c r="AK277" s="137"/>
      <c r="AL277" s="137"/>
      <c r="AM277" s="127"/>
      <c r="AN277" s="127"/>
      <c r="AO277" s="127"/>
      <c r="AP277" s="127"/>
      <c r="AQ277" s="127"/>
      <c r="AR277" s="127"/>
      <c r="AS277" s="127"/>
      <c r="AT277" s="127"/>
      <c r="AU277" s="127"/>
      <c r="AV277" s="127"/>
      <c r="AW277" s="137"/>
      <c r="AX277" s="137"/>
      <c r="AY277" s="137"/>
      <c r="AZ277" s="137"/>
      <c r="BA277" s="130"/>
      <c r="BB277" s="130"/>
      <c r="BC277" s="130"/>
      <c r="BD277" s="130"/>
      <c r="BE277" s="130"/>
      <c r="BF277" s="130"/>
      <c r="BG277" s="130"/>
      <c r="BH277" s="130"/>
      <c r="BI277" s="130"/>
      <c r="BJ277" s="130"/>
      <c r="BK277" s="137"/>
      <c r="BL277" s="98"/>
      <c r="BM277" s="160"/>
      <c r="BN277" s="98"/>
      <c r="BO277" s="182"/>
      <c r="BP277" s="182"/>
      <c r="BQ277" s="182"/>
      <c r="BR277" s="200"/>
      <c r="BS277" s="182"/>
      <c r="BT277" s="182"/>
      <c r="BU277" s="182"/>
      <c r="BV277" s="200"/>
      <c r="BW277" s="182"/>
      <c r="BX277" s="182"/>
      <c r="BY277" s="182"/>
      <c r="BZ277" s="200"/>
      <c r="CA277" s="200"/>
      <c r="CB277" s="182"/>
      <c r="CC277" s="100"/>
      <c r="CD277" s="100"/>
      <c r="CE277" s="100"/>
      <c r="CF277" s="103"/>
    </row>
    <row r="278" spans="5:84" s="24" customFormat="1" ht="15" customHeight="1" x14ac:dyDescent="0.25">
      <c r="E278" s="127"/>
      <c r="F278" s="127"/>
      <c r="G278" s="127"/>
      <c r="H278" s="137"/>
      <c r="I278" s="115"/>
      <c r="J278" s="127"/>
      <c r="K278" s="127"/>
      <c r="L278" s="127"/>
      <c r="M278" s="137"/>
      <c r="N278" s="115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37"/>
      <c r="Z278" s="137"/>
      <c r="AA278" s="127"/>
      <c r="AB278" s="127"/>
      <c r="AC278" s="127"/>
      <c r="AD278" s="127"/>
      <c r="AE278" s="127"/>
      <c r="AF278" s="127"/>
      <c r="AG278" s="127"/>
      <c r="AH278" s="127"/>
      <c r="AI278" s="127"/>
      <c r="AJ278" s="127"/>
      <c r="AK278" s="137"/>
      <c r="AL278" s="137"/>
      <c r="AM278" s="127"/>
      <c r="AN278" s="127"/>
      <c r="AO278" s="127"/>
      <c r="AP278" s="127"/>
      <c r="AQ278" s="127"/>
      <c r="AR278" s="127"/>
      <c r="AS278" s="127"/>
      <c r="AT278" s="127"/>
      <c r="AU278" s="127"/>
      <c r="AV278" s="127"/>
      <c r="AW278" s="137"/>
      <c r="AX278" s="137"/>
      <c r="AY278" s="137"/>
      <c r="AZ278" s="137"/>
      <c r="BA278" s="130"/>
      <c r="BB278" s="130"/>
      <c r="BC278" s="130"/>
      <c r="BD278" s="130"/>
      <c r="BE278" s="130"/>
      <c r="BF278" s="130"/>
      <c r="BG278" s="130"/>
      <c r="BH278" s="130"/>
      <c r="BI278" s="130"/>
      <c r="BJ278" s="130"/>
      <c r="BK278" s="137"/>
      <c r="BL278" s="98"/>
      <c r="BM278" s="160"/>
      <c r="BN278" s="98"/>
      <c r="BO278" s="182"/>
      <c r="BP278" s="182"/>
      <c r="BQ278" s="182"/>
      <c r="BR278" s="200"/>
      <c r="BS278" s="182"/>
      <c r="BT278" s="182"/>
      <c r="BU278" s="182"/>
      <c r="BV278" s="200"/>
      <c r="BW278" s="182"/>
      <c r="BX278" s="182"/>
      <c r="BY278" s="182"/>
      <c r="BZ278" s="200"/>
      <c r="CA278" s="200"/>
      <c r="CB278" s="182"/>
      <c r="CC278" s="100"/>
      <c r="CD278" s="100"/>
      <c r="CE278" s="100"/>
      <c r="CF278" s="103"/>
    </row>
    <row r="279" spans="5:84" s="24" customFormat="1" ht="15" customHeight="1" x14ac:dyDescent="0.25">
      <c r="E279" s="127"/>
      <c r="F279" s="127"/>
      <c r="G279" s="127"/>
      <c r="H279" s="137"/>
      <c r="I279" s="115"/>
      <c r="J279" s="127"/>
      <c r="K279" s="127"/>
      <c r="L279" s="127"/>
      <c r="M279" s="137"/>
      <c r="N279" s="115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37"/>
      <c r="Z279" s="137"/>
      <c r="AA279" s="127"/>
      <c r="AB279" s="127"/>
      <c r="AC279" s="127"/>
      <c r="AD279" s="127"/>
      <c r="AE279" s="127"/>
      <c r="AF279" s="127"/>
      <c r="AG279" s="127"/>
      <c r="AH279" s="127"/>
      <c r="AI279" s="127"/>
      <c r="AJ279" s="127"/>
      <c r="AK279" s="137"/>
      <c r="AL279" s="137"/>
      <c r="AM279" s="127"/>
      <c r="AN279" s="127"/>
      <c r="AO279" s="127"/>
      <c r="AP279" s="127"/>
      <c r="AQ279" s="127"/>
      <c r="AR279" s="127"/>
      <c r="AS279" s="127"/>
      <c r="AT279" s="127"/>
      <c r="AU279" s="127"/>
      <c r="AV279" s="127"/>
      <c r="AW279" s="137"/>
      <c r="AX279" s="137"/>
      <c r="AY279" s="137"/>
      <c r="AZ279" s="137"/>
      <c r="BA279" s="130"/>
      <c r="BB279" s="130"/>
      <c r="BC279" s="130"/>
      <c r="BD279" s="130"/>
      <c r="BE279" s="130"/>
      <c r="BF279" s="130"/>
      <c r="BG279" s="130"/>
      <c r="BH279" s="130"/>
      <c r="BI279" s="130"/>
      <c r="BJ279" s="130"/>
      <c r="BK279" s="137"/>
      <c r="BL279" s="98"/>
      <c r="BM279" s="160"/>
      <c r="BN279" s="98"/>
      <c r="BO279" s="182"/>
      <c r="BP279" s="182"/>
      <c r="BQ279" s="182"/>
      <c r="BR279" s="200"/>
      <c r="BS279" s="182"/>
      <c r="BT279" s="182"/>
      <c r="BU279" s="182"/>
      <c r="BV279" s="200"/>
      <c r="BW279" s="182"/>
      <c r="BX279" s="182"/>
      <c r="BY279" s="182"/>
      <c r="BZ279" s="200"/>
      <c r="CA279" s="200"/>
      <c r="CB279" s="182"/>
      <c r="CC279" s="100"/>
      <c r="CD279" s="100"/>
      <c r="CE279" s="100"/>
      <c r="CF279" s="103"/>
    </row>
    <row r="280" spans="5:84" s="24" customFormat="1" ht="15" customHeight="1" x14ac:dyDescent="0.25">
      <c r="E280" s="127"/>
      <c r="F280" s="127"/>
      <c r="G280" s="127"/>
      <c r="H280" s="137"/>
      <c r="I280" s="115"/>
      <c r="J280" s="127"/>
      <c r="K280" s="127"/>
      <c r="L280" s="127"/>
      <c r="M280" s="137"/>
      <c r="N280" s="115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37"/>
      <c r="Z280" s="137"/>
      <c r="AA280" s="127"/>
      <c r="AB280" s="127"/>
      <c r="AC280" s="127"/>
      <c r="AD280" s="127"/>
      <c r="AE280" s="127"/>
      <c r="AF280" s="127"/>
      <c r="AG280" s="127"/>
      <c r="AH280" s="127"/>
      <c r="AI280" s="127"/>
      <c r="AJ280" s="127"/>
      <c r="AK280" s="137"/>
      <c r="AL280" s="137"/>
      <c r="AM280" s="127"/>
      <c r="AN280" s="127"/>
      <c r="AO280" s="127"/>
      <c r="AP280" s="127"/>
      <c r="AQ280" s="127"/>
      <c r="AR280" s="127"/>
      <c r="AS280" s="127"/>
      <c r="AT280" s="127"/>
      <c r="AU280" s="127"/>
      <c r="AV280" s="127"/>
      <c r="AW280" s="137"/>
      <c r="AX280" s="137"/>
      <c r="AY280" s="137"/>
      <c r="AZ280" s="137"/>
      <c r="BA280" s="130"/>
      <c r="BB280" s="130"/>
      <c r="BC280" s="130"/>
      <c r="BD280" s="130"/>
      <c r="BE280" s="130"/>
      <c r="BF280" s="130"/>
      <c r="BG280" s="130"/>
      <c r="BH280" s="130"/>
      <c r="BI280" s="130"/>
      <c r="BJ280" s="130"/>
      <c r="BK280" s="137"/>
      <c r="BL280" s="98"/>
      <c r="BM280" s="160"/>
      <c r="BN280" s="98"/>
      <c r="BO280" s="182"/>
      <c r="BP280" s="182"/>
      <c r="BQ280" s="182"/>
      <c r="BR280" s="200"/>
      <c r="BS280" s="182"/>
      <c r="BT280" s="182"/>
      <c r="BU280" s="182"/>
      <c r="BV280" s="200"/>
      <c r="BW280" s="182"/>
      <c r="BX280" s="182"/>
      <c r="BY280" s="182"/>
      <c r="BZ280" s="200"/>
      <c r="CA280" s="200"/>
      <c r="CB280" s="182"/>
      <c r="CC280" s="100"/>
      <c r="CD280" s="100"/>
      <c r="CE280" s="100"/>
      <c r="CF280" s="103"/>
    </row>
    <row r="281" spans="5:84" s="24" customFormat="1" ht="15" customHeight="1" x14ac:dyDescent="0.25">
      <c r="E281" s="127"/>
      <c r="F281" s="127"/>
      <c r="G281" s="127"/>
      <c r="H281" s="137"/>
      <c r="I281" s="115"/>
      <c r="J281" s="127"/>
      <c r="K281" s="127"/>
      <c r="L281" s="127"/>
      <c r="M281" s="137"/>
      <c r="N281" s="115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37"/>
      <c r="Z281" s="137"/>
      <c r="AA281" s="127"/>
      <c r="AB281" s="127"/>
      <c r="AC281" s="127"/>
      <c r="AD281" s="127"/>
      <c r="AE281" s="127"/>
      <c r="AF281" s="127"/>
      <c r="AG281" s="127"/>
      <c r="AH281" s="127"/>
      <c r="AI281" s="127"/>
      <c r="AJ281" s="127"/>
      <c r="AK281" s="137"/>
      <c r="AL281" s="137"/>
      <c r="AM281" s="127"/>
      <c r="AN281" s="127"/>
      <c r="AO281" s="127"/>
      <c r="AP281" s="127"/>
      <c r="AQ281" s="127"/>
      <c r="AR281" s="127"/>
      <c r="AS281" s="127"/>
      <c r="AT281" s="127"/>
      <c r="AU281" s="127"/>
      <c r="AV281" s="127"/>
      <c r="AW281" s="137"/>
      <c r="AX281" s="137"/>
      <c r="AY281" s="137"/>
      <c r="AZ281" s="137"/>
      <c r="BA281" s="130"/>
      <c r="BB281" s="130"/>
      <c r="BC281" s="130"/>
      <c r="BD281" s="130"/>
      <c r="BE281" s="130"/>
      <c r="BF281" s="130"/>
      <c r="BG281" s="130"/>
      <c r="BH281" s="130"/>
      <c r="BI281" s="130"/>
      <c r="BJ281" s="130"/>
      <c r="BK281" s="137"/>
      <c r="BL281" s="98"/>
      <c r="BM281" s="160"/>
      <c r="BN281" s="98"/>
      <c r="BO281" s="182"/>
      <c r="BP281" s="182"/>
      <c r="BQ281" s="182"/>
      <c r="BR281" s="200"/>
      <c r="BS281" s="182"/>
      <c r="BT281" s="182"/>
      <c r="BU281" s="182"/>
      <c r="BV281" s="200"/>
      <c r="BW281" s="182"/>
      <c r="BX281" s="182"/>
      <c r="BY281" s="182"/>
      <c r="BZ281" s="200"/>
      <c r="CA281" s="200"/>
      <c r="CB281" s="182"/>
      <c r="CC281" s="100"/>
      <c r="CD281" s="100"/>
      <c r="CE281" s="100"/>
      <c r="CF281" s="103"/>
    </row>
    <row r="282" spans="5:84" s="24" customFormat="1" ht="15" customHeight="1" x14ac:dyDescent="0.25">
      <c r="E282" s="127"/>
      <c r="F282" s="127"/>
      <c r="G282" s="127"/>
      <c r="H282" s="137"/>
      <c r="I282" s="115"/>
      <c r="J282" s="127"/>
      <c r="K282" s="127"/>
      <c r="L282" s="127"/>
      <c r="M282" s="137"/>
      <c r="N282" s="115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37"/>
      <c r="Z282" s="137"/>
      <c r="AA282" s="127"/>
      <c r="AB282" s="127"/>
      <c r="AC282" s="127"/>
      <c r="AD282" s="127"/>
      <c r="AE282" s="127"/>
      <c r="AF282" s="127"/>
      <c r="AG282" s="127"/>
      <c r="AH282" s="127"/>
      <c r="AI282" s="127"/>
      <c r="AJ282" s="127"/>
      <c r="AK282" s="137"/>
      <c r="AL282" s="137"/>
      <c r="AM282" s="127"/>
      <c r="AN282" s="127"/>
      <c r="AO282" s="127"/>
      <c r="AP282" s="127"/>
      <c r="AQ282" s="127"/>
      <c r="AR282" s="127"/>
      <c r="AS282" s="127"/>
      <c r="AT282" s="127"/>
      <c r="AU282" s="127"/>
      <c r="AV282" s="127"/>
      <c r="AW282" s="137"/>
      <c r="AX282" s="137"/>
      <c r="AY282" s="137"/>
      <c r="AZ282" s="137"/>
      <c r="BA282" s="130"/>
      <c r="BB282" s="130"/>
      <c r="BC282" s="130"/>
      <c r="BD282" s="130"/>
      <c r="BE282" s="130"/>
      <c r="BF282" s="130"/>
      <c r="BG282" s="130"/>
      <c r="BH282" s="130"/>
      <c r="BI282" s="130"/>
      <c r="BJ282" s="130"/>
      <c r="BK282" s="137"/>
      <c r="BL282" s="98"/>
      <c r="BM282" s="160"/>
      <c r="BN282" s="98"/>
      <c r="BO282" s="182"/>
      <c r="BP282" s="182"/>
      <c r="BQ282" s="182"/>
      <c r="BR282" s="200"/>
      <c r="BS282" s="182"/>
      <c r="BT282" s="182"/>
      <c r="BU282" s="182"/>
      <c r="BV282" s="200"/>
      <c r="BW282" s="182"/>
      <c r="BX282" s="182"/>
      <c r="BY282" s="182"/>
      <c r="BZ282" s="200"/>
      <c r="CA282" s="200"/>
      <c r="CB282" s="182"/>
      <c r="CC282" s="100"/>
      <c r="CD282" s="100"/>
      <c r="CE282" s="100"/>
      <c r="CF282" s="103"/>
    </row>
    <row r="283" spans="5:84" s="24" customFormat="1" ht="15" customHeight="1" x14ac:dyDescent="0.25">
      <c r="E283" s="127"/>
      <c r="F283" s="127"/>
      <c r="G283" s="127"/>
      <c r="H283" s="137"/>
      <c r="I283" s="115"/>
      <c r="J283" s="127"/>
      <c r="K283" s="127"/>
      <c r="L283" s="127"/>
      <c r="M283" s="137"/>
      <c r="N283" s="115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37"/>
      <c r="Z283" s="137"/>
      <c r="AA283" s="127"/>
      <c r="AB283" s="127"/>
      <c r="AC283" s="127"/>
      <c r="AD283" s="127"/>
      <c r="AE283" s="127"/>
      <c r="AF283" s="127"/>
      <c r="AG283" s="127"/>
      <c r="AH283" s="127"/>
      <c r="AI283" s="127"/>
      <c r="AJ283" s="127"/>
      <c r="AK283" s="137"/>
      <c r="AL283" s="137"/>
      <c r="AM283" s="127"/>
      <c r="AN283" s="127"/>
      <c r="AO283" s="127"/>
      <c r="AP283" s="127"/>
      <c r="AQ283" s="127"/>
      <c r="AR283" s="127"/>
      <c r="AS283" s="127"/>
      <c r="AT283" s="127"/>
      <c r="AU283" s="127"/>
      <c r="AV283" s="127"/>
      <c r="AW283" s="137"/>
      <c r="AX283" s="137"/>
      <c r="AY283" s="137"/>
      <c r="AZ283" s="137"/>
      <c r="BA283" s="130"/>
      <c r="BB283" s="130"/>
      <c r="BC283" s="130"/>
      <c r="BD283" s="130"/>
      <c r="BE283" s="130"/>
      <c r="BF283" s="130"/>
      <c r="BG283" s="130"/>
      <c r="BH283" s="130"/>
      <c r="BI283" s="130"/>
      <c r="BJ283" s="130"/>
      <c r="BK283" s="137"/>
      <c r="BL283" s="98"/>
      <c r="BM283" s="160"/>
      <c r="BN283" s="98"/>
      <c r="BO283" s="182"/>
      <c r="BP283" s="182"/>
      <c r="BQ283" s="182"/>
      <c r="BR283" s="200"/>
      <c r="BS283" s="182"/>
      <c r="BT283" s="182"/>
      <c r="BU283" s="182"/>
      <c r="BV283" s="200"/>
      <c r="BW283" s="182"/>
      <c r="BX283" s="182"/>
      <c r="BY283" s="182"/>
      <c r="BZ283" s="200"/>
      <c r="CA283" s="200"/>
      <c r="CB283" s="182"/>
      <c r="CC283" s="100"/>
      <c r="CD283" s="100"/>
      <c r="CE283" s="100"/>
      <c r="CF283" s="103"/>
    </row>
    <row r="284" spans="5:84" s="24" customFormat="1" ht="15" customHeight="1" x14ac:dyDescent="0.25">
      <c r="E284" s="127"/>
      <c r="F284" s="127"/>
      <c r="G284" s="127"/>
      <c r="H284" s="137"/>
      <c r="I284" s="115"/>
      <c r="J284" s="127"/>
      <c r="K284" s="127"/>
      <c r="L284" s="127"/>
      <c r="M284" s="137"/>
      <c r="N284" s="115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37"/>
      <c r="Z284" s="137"/>
      <c r="AA284" s="127"/>
      <c r="AB284" s="127"/>
      <c r="AC284" s="127"/>
      <c r="AD284" s="127"/>
      <c r="AE284" s="127"/>
      <c r="AF284" s="127"/>
      <c r="AG284" s="127"/>
      <c r="AH284" s="127"/>
      <c r="AI284" s="127"/>
      <c r="AJ284" s="127"/>
      <c r="AK284" s="137"/>
      <c r="AL284" s="137"/>
      <c r="AM284" s="127"/>
      <c r="AN284" s="127"/>
      <c r="AO284" s="127"/>
      <c r="AP284" s="127"/>
      <c r="AQ284" s="127"/>
      <c r="AR284" s="127"/>
      <c r="AS284" s="127"/>
      <c r="AT284" s="127"/>
      <c r="AU284" s="127"/>
      <c r="AV284" s="127"/>
      <c r="AW284" s="137"/>
      <c r="AX284" s="137"/>
      <c r="AY284" s="137"/>
      <c r="AZ284" s="137"/>
      <c r="BA284" s="130"/>
      <c r="BB284" s="130"/>
      <c r="BC284" s="130"/>
      <c r="BD284" s="130"/>
      <c r="BE284" s="130"/>
      <c r="BF284" s="130"/>
      <c r="BG284" s="130"/>
      <c r="BH284" s="130"/>
      <c r="BI284" s="130"/>
      <c r="BJ284" s="130"/>
      <c r="BK284" s="137"/>
      <c r="BL284" s="98"/>
      <c r="BM284" s="160"/>
      <c r="BN284" s="98"/>
      <c r="BO284" s="182"/>
      <c r="BP284" s="182"/>
      <c r="BQ284" s="182"/>
      <c r="BR284" s="200"/>
      <c r="BS284" s="182"/>
      <c r="BT284" s="182"/>
      <c r="BU284" s="182"/>
      <c r="BV284" s="200"/>
      <c r="BW284" s="182"/>
      <c r="BX284" s="182"/>
      <c r="BY284" s="182"/>
      <c r="BZ284" s="200"/>
      <c r="CA284" s="200"/>
      <c r="CB284" s="182"/>
      <c r="CC284" s="100"/>
      <c r="CD284" s="100"/>
      <c r="CE284" s="100"/>
      <c r="CF284" s="103"/>
    </row>
    <row r="285" spans="5:84" s="24" customFormat="1" ht="15" customHeight="1" x14ac:dyDescent="0.25">
      <c r="E285" s="127"/>
      <c r="F285" s="127"/>
      <c r="G285" s="127"/>
      <c r="H285" s="137"/>
      <c r="I285" s="115"/>
      <c r="J285" s="127"/>
      <c r="K285" s="127"/>
      <c r="L285" s="127"/>
      <c r="M285" s="137"/>
      <c r="N285" s="115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37"/>
      <c r="Z285" s="137"/>
      <c r="AA285" s="127"/>
      <c r="AB285" s="127"/>
      <c r="AC285" s="127"/>
      <c r="AD285" s="127"/>
      <c r="AE285" s="127"/>
      <c r="AF285" s="127"/>
      <c r="AG285" s="127"/>
      <c r="AH285" s="127"/>
      <c r="AI285" s="127"/>
      <c r="AJ285" s="127"/>
      <c r="AK285" s="137"/>
      <c r="AL285" s="137"/>
      <c r="AM285" s="127"/>
      <c r="AN285" s="127"/>
      <c r="AO285" s="127"/>
      <c r="AP285" s="127"/>
      <c r="AQ285" s="127"/>
      <c r="AR285" s="127"/>
      <c r="AS285" s="127"/>
      <c r="AT285" s="127"/>
      <c r="AU285" s="127"/>
      <c r="AV285" s="127"/>
      <c r="AW285" s="137"/>
      <c r="AX285" s="137"/>
      <c r="AY285" s="137"/>
      <c r="AZ285" s="137"/>
      <c r="BA285" s="130"/>
      <c r="BB285" s="130"/>
      <c r="BC285" s="130"/>
      <c r="BD285" s="130"/>
      <c r="BE285" s="130"/>
      <c r="BF285" s="130"/>
      <c r="BG285" s="130"/>
      <c r="BH285" s="130"/>
      <c r="BI285" s="130"/>
      <c r="BJ285" s="130"/>
      <c r="BK285" s="137"/>
      <c r="BL285" s="98"/>
      <c r="BM285" s="160"/>
      <c r="BN285" s="98"/>
      <c r="BO285" s="182"/>
      <c r="BP285" s="182"/>
      <c r="BQ285" s="182"/>
      <c r="BR285" s="200"/>
      <c r="BS285" s="182"/>
      <c r="BT285" s="182"/>
      <c r="BU285" s="182"/>
      <c r="BV285" s="200"/>
      <c r="BW285" s="182"/>
      <c r="BX285" s="182"/>
      <c r="BY285" s="182"/>
      <c r="BZ285" s="200"/>
      <c r="CA285" s="200"/>
      <c r="CB285" s="182"/>
      <c r="CC285" s="100"/>
      <c r="CD285" s="100"/>
      <c r="CE285" s="100"/>
      <c r="CF285" s="103"/>
    </row>
    <row r="286" spans="5:84" s="24" customFormat="1" ht="15" customHeight="1" x14ac:dyDescent="0.25">
      <c r="E286" s="127"/>
      <c r="F286" s="127"/>
      <c r="G286" s="127"/>
      <c r="H286" s="137"/>
      <c r="I286" s="115"/>
      <c r="J286" s="127"/>
      <c r="K286" s="127"/>
      <c r="L286" s="127"/>
      <c r="M286" s="137"/>
      <c r="N286" s="115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37"/>
      <c r="Z286" s="137"/>
      <c r="AA286" s="127"/>
      <c r="AB286" s="127"/>
      <c r="AC286" s="127"/>
      <c r="AD286" s="127"/>
      <c r="AE286" s="127"/>
      <c r="AF286" s="127"/>
      <c r="AG286" s="127"/>
      <c r="AH286" s="127"/>
      <c r="AI286" s="127"/>
      <c r="AJ286" s="127"/>
      <c r="AK286" s="137"/>
      <c r="AL286" s="137"/>
      <c r="AM286" s="127"/>
      <c r="AN286" s="127"/>
      <c r="AO286" s="127"/>
      <c r="AP286" s="127"/>
      <c r="AQ286" s="127"/>
      <c r="AR286" s="127"/>
      <c r="AS286" s="127"/>
      <c r="AT286" s="127"/>
      <c r="AU286" s="127"/>
      <c r="AV286" s="127"/>
      <c r="AW286" s="137"/>
      <c r="AX286" s="137"/>
      <c r="AY286" s="137"/>
      <c r="AZ286" s="137"/>
      <c r="BA286" s="130"/>
      <c r="BB286" s="130"/>
      <c r="BC286" s="130"/>
      <c r="BD286" s="130"/>
      <c r="BE286" s="130"/>
      <c r="BF286" s="130"/>
      <c r="BG286" s="130"/>
      <c r="BH286" s="130"/>
      <c r="BI286" s="130"/>
      <c r="BJ286" s="130"/>
      <c r="BK286" s="137"/>
      <c r="BL286" s="98"/>
      <c r="BM286" s="160"/>
      <c r="BN286" s="98"/>
      <c r="BO286" s="182"/>
      <c r="BP286" s="182"/>
      <c r="BQ286" s="182"/>
      <c r="BR286" s="200"/>
      <c r="BS286" s="182"/>
      <c r="BT286" s="182"/>
      <c r="BU286" s="182"/>
      <c r="BV286" s="200"/>
      <c r="BW286" s="182"/>
      <c r="BX286" s="182"/>
      <c r="BY286" s="182"/>
      <c r="BZ286" s="200"/>
      <c r="CA286" s="200"/>
      <c r="CB286" s="182"/>
      <c r="CC286" s="100"/>
      <c r="CD286" s="100"/>
      <c r="CE286" s="100"/>
      <c r="CF286" s="103"/>
    </row>
    <row r="287" spans="5:84" s="24" customFormat="1" ht="15" customHeight="1" x14ac:dyDescent="0.25">
      <c r="E287" s="127"/>
      <c r="F287" s="127"/>
      <c r="G287" s="127"/>
      <c r="H287" s="137"/>
      <c r="I287" s="115"/>
      <c r="J287" s="127"/>
      <c r="K287" s="127"/>
      <c r="L287" s="127"/>
      <c r="M287" s="137"/>
      <c r="N287" s="115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37"/>
      <c r="Z287" s="13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37"/>
      <c r="AL287" s="13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37"/>
      <c r="AX287" s="137"/>
      <c r="AY287" s="137"/>
      <c r="AZ287" s="137"/>
      <c r="BA287" s="130"/>
      <c r="BB287" s="130"/>
      <c r="BC287" s="130"/>
      <c r="BD287" s="130"/>
      <c r="BE287" s="130"/>
      <c r="BF287" s="130"/>
      <c r="BG287" s="130"/>
      <c r="BH287" s="130"/>
      <c r="BI287" s="130"/>
      <c r="BJ287" s="130"/>
      <c r="BK287" s="137"/>
      <c r="BL287" s="98"/>
      <c r="BM287" s="160"/>
      <c r="BN287" s="98"/>
      <c r="BO287" s="182"/>
      <c r="BP287" s="182"/>
      <c r="BQ287" s="182"/>
      <c r="BR287" s="200"/>
      <c r="BS287" s="182"/>
      <c r="BT287" s="182"/>
      <c r="BU287" s="182"/>
      <c r="BV287" s="200"/>
      <c r="BW287" s="182"/>
      <c r="BX287" s="182"/>
      <c r="BY287" s="182"/>
      <c r="BZ287" s="200"/>
      <c r="CA287" s="200"/>
      <c r="CB287" s="182"/>
      <c r="CC287" s="100"/>
      <c r="CD287" s="100"/>
      <c r="CE287" s="100"/>
      <c r="CF287" s="103"/>
    </row>
    <row r="288" spans="5:84" s="24" customFormat="1" ht="15" customHeight="1" x14ac:dyDescent="0.25">
      <c r="E288" s="127"/>
      <c r="F288" s="127"/>
      <c r="G288" s="127"/>
      <c r="H288" s="137"/>
      <c r="I288" s="115"/>
      <c r="J288" s="127"/>
      <c r="K288" s="127"/>
      <c r="L288" s="127"/>
      <c r="M288" s="137"/>
      <c r="N288" s="115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37"/>
      <c r="Z288" s="137"/>
      <c r="AA288" s="127"/>
      <c r="AB288" s="127"/>
      <c r="AC288" s="127"/>
      <c r="AD288" s="127"/>
      <c r="AE288" s="127"/>
      <c r="AF288" s="127"/>
      <c r="AG288" s="127"/>
      <c r="AH288" s="127"/>
      <c r="AI288" s="127"/>
      <c r="AJ288" s="127"/>
      <c r="AK288" s="137"/>
      <c r="AL288" s="137"/>
      <c r="AM288" s="127"/>
      <c r="AN288" s="127"/>
      <c r="AO288" s="127"/>
      <c r="AP288" s="127"/>
      <c r="AQ288" s="127"/>
      <c r="AR288" s="127"/>
      <c r="AS288" s="127"/>
      <c r="AT288" s="127"/>
      <c r="AU288" s="127"/>
      <c r="AV288" s="127"/>
      <c r="AW288" s="137"/>
      <c r="AX288" s="137"/>
      <c r="AY288" s="137"/>
      <c r="AZ288" s="137"/>
      <c r="BA288" s="130"/>
      <c r="BB288" s="130"/>
      <c r="BC288" s="130"/>
      <c r="BD288" s="130"/>
      <c r="BE288" s="130"/>
      <c r="BF288" s="130"/>
      <c r="BG288" s="130"/>
      <c r="BH288" s="130"/>
      <c r="BI288" s="130"/>
      <c r="BJ288" s="130"/>
      <c r="BK288" s="137"/>
      <c r="BL288" s="98"/>
      <c r="BM288" s="160"/>
      <c r="BN288" s="98"/>
      <c r="BO288" s="182"/>
      <c r="BP288" s="182"/>
      <c r="BQ288" s="182"/>
      <c r="BR288" s="200"/>
      <c r="BS288" s="182"/>
      <c r="BT288" s="182"/>
      <c r="BU288" s="182"/>
      <c r="BV288" s="200"/>
      <c r="BW288" s="182"/>
      <c r="BX288" s="182"/>
      <c r="BY288" s="182"/>
      <c r="BZ288" s="200"/>
      <c r="CA288" s="200"/>
      <c r="CB288" s="182"/>
      <c r="CC288" s="100"/>
      <c r="CD288" s="100"/>
      <c r="CE288" s="100"/>
      <c r="CF288" s="103"/>
    </row>
    <row r="289" spans="5:84" s="24" customFormat="1" ht="15" customHeight="1" x14ac:dyDescent="0.25">
      <c r="E289" s="127"/>
      <c r="F289" s="127"/>
      <c r="G289" s="127"/>
      <c r="H289" s="137"/>
      <c r="I289" s="115"/>
      <c r="J289" s="127"/>
      <c r="K289" s="127"/>
      <c r="L289" s="127"/>
      <c r="M289" s="137"/>
      <c r="N289" s="115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37"/>
      <c r="Z289" s="137"/>
      <c r="AA289" s="127"/>
      <c r="AB289" s="127"/>
      <c r="AC289" s="127"/>
      <c r="AD289" s="127"/>
      <c r="AE289" s="127"/>
      <c r="AF289" s="127"/>
      <c r="AG289" s="127"/>
      <c r="AH289" s="127"/>
      <c r="AI289" s="127"/>
      <c r="AJ289" s="127"/>
      <c r="AK289" s="137"/>
      <c r="AL289" s="137"/>
      <c r="AM289" s="127"/>
      <c r="AN289" s="127"/>
      <c r="AO289" s="127"/>
      <c r="AP289" s="127"/>
      <c r="AQ289" s="127"/>
      <c r="AR289" s="127"/>
      <c r="AS289" s="127"/>
      <c r="AT289" s="127"/>
      <c r="AU289" s="127"/>
      <c r="AV289" s="127"/>
      <c r="AW289" s="137"/>
      <c r="AX289" s="137"/>
      <c r="AY289" s="137"/>
      <c r="AZ289" s="137"/>
      <c r="BA289" s="130"/>
      <c r="BB289" s="130"/>
      <c r="BC289" s="130"/>
      <c r="BD289" s="130"/>
      <c r="BE289" s="130"/>
      <c r="BF289" s="130"/>
      <c r="BG289" s="130"/>
      <c r="BH289" s="130"/>
      <c r="BI289" s="130"/>
      <c r="BJ289" s="130"/>
      <c r="BK289" s="137"/>
      <c r="BL289" s="98"/>
      <c r="BM289" s="160"/>
      <c r="BN289" s="98"/>
      <c r="BO289" s="182"/>
      <c r="BP289" s="182"/>
      <c r="BQ289" s="182"/>
      <c r="BR289" s="200"/>
      <c r="BS289" s="182"/>
      <c r="BT289" s="182"/>
      <c r="BU289" s="182"/>
      <c r="BV289" s="200"/>
      <c r="BW289" s="182"/>
      <c r="BX289" s="182"/>
      <c r="BY289" s="182"/>
      <c r="BZ289" s="200"/>
      <c r="CA289" s="200"/>
      <c r="CB289" s="182"/>
      <c r="CC289" s="100"/>
      <c r="CD289" s="100"/>
      <c r="CE289" s="100"/>
      <c r="CF289" s="103"/>
    </row>
    <row r="290" spans="5:84" s="24" customFormat="1" ht="15" customHeight="1" x14ac:dyDescent="0.25">
      <c r="E290" s="127"/>
      <c r="F290" s="127"/>
      <c r="G290" s="127"/>
      <c r="H290" s="137"/>
      <c r="I290" s="115"/>
      <c r="J290" s="127"/>
      <c r="K290" s="127"/>
      <c r="L290" s="127"/>
      <c r="M290" s="137"/>
      <c r="N290" s="115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37"/>
      <c r="Z290" s="137"/>
      <c r="AA290" s="127"/>
      <c r="AB290" s="127"/>
      <c r="AC290" s="127"/>
      <c r="AD290" s="127"/>
      <c r="AE290" s="127"/>
      <c r="AF290" s="127"/>
      <c r="AG290" s="127"/>
      <c r="AH290" s="127"/>
      <c r="AI290" s="127"/>
      <c r="AJ290" s="127"/>
      <c r="AK290" s="137"/>
      <c r="AL290" s="137"/>
      <c r="AM290" s="127"/>
      <c r="AN290" s="127"/>
      <c r="AO290" s="127"/>
      <c r="AP290" s="127"/>
      <c r="AQ290" s="127"/>
      <c r="AR290" s="127"/>
      <c r="AS290" s="127"/>
      <c r="AT290" s="127"/>
      <c r="AU290" s="127"/>
      <c r="AV290" s="127"/>
      <c r="AW290" s="137"/>
      <c r="AX290" s="137"/>
      <c r="AY290" s="137"/>
      <c r="AZ290" s="137"/>
      <c r="BA290" s="130"/>
      <c r="BB290" s="130"/>
      <c r="BC290" s="130"/>
      <c r="BD290" s="130"/>
      <c r="BE290" s="130"/>
      <c r="BF290" s="130"/>
      <c r="BG290" s="130"/>
      <c r="BH290" s="130"/>
      <c r="BI290" s="130"/>
      <c r="BJ290" s="130"/>
      <c r="BK290" s="137"/>
      <c r="BL290" s="98"/>
      <c r="BM290" s="160"/>
      <c r="BN290" s="98"/>
      <c r="BO290" s="182"/>
      <c r="BP290" s="182"/>
      <c r="BQ290" s="182"/>
      <c r="BR290" s="200"/>
      <c r="BS290" s="182"/>
      <c r="BT290" s="182"/>
      <c r="BU290" s="182"/>
      <c r="BV290" s="200"/>
      <c r="BW290" s="182"/>
      <c r="BX290" s="182"/>
      <c r="BY290" s="182"/>
      <c r="BZ290" s="200"/>
      <c r="CA290" s="200"/>
      <c r="CB290" s="182"/>
      <c r="CC290" s="100"/>
      <c r="CD290" s="100"/>
      <c r="CE290" s="100"/>
      <c r="CF290" s="103"/>
    </row>
    <row r="291" spans="5:84" s="24" customFormat="1" ht="15" customHeight="1" x14ac:dyDescent="0.25">
      <c r="E291" s="127"/>
      <c r="F291" s="127"/>
      <c r="G291" s="127"/>
      <c r="H291" s="137"/>
      <c r="I291" s="115"/>
      <c r="J291" s="127"/>
      <c r="K291" s="127"/>
      <c r="L291" s="127"/>
      <c r="M291" s="137"/>
      <c r="N291" s="115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37"/>
      <c r="Z291" s="137"/>
      <c r="AA291" s="127"/>
      <c r="AB291" s="127"/>
      <c r="AC291" s="127"/>
      <c r="AD291" s="127"/>
      <c r="AE291" s="127"/>
      <c r="AF291" s="127"/>
      <c r="AG291" s="127"/>
      <c r="AH291" s="127"/>
      <c r="AI291" s="127"/>
      <c r="AJ291" s="127"/>
      <c r="AK291" s="137"/>
      <c r="AL291" s="137"/>
      <c r="AM291" s="127"/>
      <c r="AN291" s="127"/>
      <c r="AO291" s="127"/>
      <c r="AP291" s="127"/>
      <c r="AQ291" s="127"/>
      <c r="AR291" s="127"/>
      <c r="AS291" s="127"/>
      <c r="AT291" s="127"/>
      <c r="AU291" s="127"/>
      <c r="AV291" s="127"/>
      <c r="AW291" s="137"/>
      <c r="AX291" s="137"/>
      <c r="AY291" s="137"/>
      <c r="AZ291" s="137"/>
      <c r="BA291" s="130"/>
      <c r="BB291" s="130"/>
      <c r="BC291" s="130"/>
      <c r="BD291" s="130"/>
      <c r="BE291" s="130"/>
      <c r="BF291" s="130"/>
      <c r="BG291" s="130"/>
      <c r="BH291" s="130"/>
      <c r="BI291" s="130"/>
      <c r="BJ291" s="130"/>
      <c r="BK291" s="137"/>
      <c r="BL291" s="98"/>
      <c r="BM291" s="160"/>
      <c r="BN291" s="98"/>
      <c r="BO291" s="182"/>
      <c r="BP291" s="182"/>
      <c r="BQ291" s="182"/>
      <c r="BR291" s="200"/>
      <c r="BS291" s="182"/>
      <c r="BT291" s="182"/>
      <c r="BU291" s="182"/>
      <c r="BV291" s="200"/>
      <c r="BW291" s="182"/>
      <c r="BX291" s="182"/>
      <c r="BY291" s="182"/>
      <c r="BZ291" s="200"/>
      <c r="CA291" s="200"/>
      <c r="CB291" s="182"/>
      <c r="CC291" s="100"/>
      <c r="CD291" s="100"/>
      <c r="CE291" s="100"/>
      <c r="CF291" s="103"/>
    </row>
    <row r="292" spans="5:84" s="24" customFormat="1" ht="15" customHeight="1" x14ac:dyDescent="0.25">
      <c r="E292" s="127"/>
      <c r="F292" s="127"/>
      <c r="G292" s="127"/>
      <c r="H292" s="137"/>
      <c r="I292" s="115"/>
      <c r="J292" s="127"/>
      <c r="K292" s="127"/>
      <c r="L292" s="127"/>
      <c r="M292" s="137"/>
      <c r="N292" s="115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37"/>
      <c r="Z292" s="137"/>
      <c r="AA292" s="127"/>
      <c r="AB292" s="127"/>
      <c r="AC292" s="127"/>
      <c r="AD292" s="127"/>
      <c r="AE292" s="127"/>
      <c r="AF292" s="127"/>
      <c r="AG292" s="127"/>
      <c r="AH292" s="127"/>
      <c r="AI292" s="127"/>
      <c r="AJ292" s="127"/>
      <c r="AK292" s="137"/>
      <c r="AL292" s="137"/>
      <c r="AM292" s="127"/>
      <c r="AN292" s="127"/>
      <c r="AO292" s="127"/>
      <c r="AP292" s="127"/>
      <c r="AQ292" s="127"/>
      <c r="AR292" s="127"/>
      <c r="AS292" s="127"/>
      <c r="AT292" s="127"/>
      <c r="AU292" s="127"/>
      <c r="AV292" s="127"/>
      <c r="AW292" s="137"/>
      <c r="AX292" s="137"/>
      <c r="AY292" s="137"/>
      <c r="AZ292" s="137"/>
      <c r="BA292" s="130"/>
      <c r="BB292" s="130"/>
      <c r="BC292" s="130"/>
      <c r="BD292" s="130"/>
      <c r="BE292" s="130"/>
      <c r="BF292" s="130"/>
      <c r="BG292" s="130"/>
      <c r="BH292" s="130"/>
      <c r="BI292" s="130"/>
      <c r="BJ292" s="130"/>
      <c r="BK292" s="137"/>
      <c r="BL292" s="98"/>
      <c r="BM292" s="160"/>
      <c r="BN292" s="98"/>
      <c r="BO292" s="182"/>
      <c r="BP292" s="182"/>
      <c r="BQ292" s="182"/>
      <c r="BR292" s="200"/>
      <c r="BS292" s="182"/>
      <c r="BT292" s="182"/>
      <c r="BU292" s="182"/>
      <c r="BV292" s="200"/>
      <c r="BW292" s="182"/>
      <c r="BX292" s="182"/>
      <c r="BY292" s="182"/>
      <c r="BZ292" s="200"/>
      <c r="CA292" s="200"/>
      <c r="CB292" s="182"/>
      <c r="CC292" s="100"/>
      <c r="CD292" s="100"/>
      <c r="CE292" s="100"/>
      <c r="CF292" s="103"/>
    </row>
    <row r="293" spans="5:84" s="24" customFormat="1" ht="15" customHeight="1" x14ac:dyDescent="0.25">
      <c r="E293" s="127"/>
      <c r="F293" s="127"/>
      <c r="G293" s="127"/>
      <c r="H293" s="137"/>
      <c r="I293" s="115"/>
      <c r="J293" s="127"/>
      <c r="K293" s="127"/>
      <c r="L293" s="127"/>
      <c r="M293" s="137"/>
      <c r="N293" s="115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37"/>
      <c r="Z293" s="137"/>
      <c r="AA293" s="127"/>
      <c r="AB293" s="127"/>
      <c r="AC293" s="127"/>
      <c r="AD293" s="127"/>
      <c r="AE293" s="127"/>
      <c r="AF293" s="127"/>
      <c r="AG293" s="127"/>
      <c r="AH293" s="127"/>
      <c r="AI293" s="127"/>
      <c r="AJ293" s="127"/>
      <c r="AK293" s="137"/>
      <c r="AL293" s="137"/>
      <c r="AM293" s="127"/>
      <c r="AN293" s="127"/>
      <c r="AO293" s="127"/>
      <c r="AP293" s="127"/>
      <c r="AQ293" s="127"/>
      <c r="AR293" s="127"/>
      <c r="AS293" s="127"/>
      <c r="AT293" s="127"/>
      <c r="AU293" s="127"/>
      <c r="AV293" s="127"/>
      <c r="AW293" s="137"/>
      <c r="AX293" s="137"/>
      <c r="AY293" s="137"/>
      <c r="AZ293" s="137"/>
      <c r="BA293" s="130"/>
      <c r="BB293" s="130"/>
      <c r="BC293" s="130"/>
      <c r="BD293" s="130"/>
      <c r="BE293" s="130"/>
      <c r="BF293" s="130"/>
      <c r="BG293" s="130"/>
      <c r="BH293" s="130"/>
      <c r="BI293" s="130"/>
      <c r="BJ293" s="130"/>
      <c r="BK293" s="137"/>
      <c r="BL293" s="98"/>
      <c r="BM293" s="160"/>
      <c r="BN293" s="98"/>
      <c r="BO293" s="182"/>
      <c r="BP293" s="182"/>
      <c r="BQ293" s="182"/>
      <c r="BR293" s="200"/>
      <c r="BS293" s="182"/>
      <c r="BT293" s="182"/>
      <c r="BU293" s="182"/>
      <c r="BV293" s="200"/>
      <c r="BW293" s="182"/>
      <c r="BX293" s="182"/>
      <c r="BY293" s="182"/>
      <c r="BZ293" s="200"/>
      <c r="CA293" s="200"/>
      <c r="CB293" s="182"/>
      <c r="CC293" s="100"/>
      <c r="CD293" s="100"/>
      <c r="CE293" s="100"/>
      <c r="CF293" s="103"/>
    </row>
    <row r="294" spans="5:84" s="24" customFormat="1" ht="15" customHeight="1" x14ac:dyDescent="0.25">
      <c r="E294" s="127"/>
      <c r="F294" s="127"/>
      <c r="G294" s="127"/>
      <c r="H294" s="137"/>
      <c r="I294" s="115"/>
      <c r="J294" s="127"/>
      <c r="K294" s="127"/>
      <c r="L294" s="127"/>
      <c r="M294" s="137"/>
      <c r="N294" s="115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37"/>
      <c r="Z294" s="137"/>
      <c r="AA294" s="127"/>
      <c r="AB294" s="127"/>
      <c r="AC294" s="127"/>
      <c r="AD294" s="127"/>
      <c r="AE294" s="127"/>
      <c r="AF294" s="127"/>
      <c r="AG294" s="127"/>
      <c r="AH294" s="127"/>
      <c r="AI294" s="127"/>
      <c r="AJ294" s="127"/>
      <c r="AK294" s="137"/>
      <c r="AL294" s="137"/>
      <c r="AM294" s="127"/>
      <c r="AN294" s="127"/>
      <c r="AO294" s="127"/>
      <c r="AP294" s="127"/>
      <c r="AQ294" s="127"/>
      <c r="AR294" s="127"/>
      <c r="AS294" s="127"/>
      <c r="AT294" s="127"/>
      <c r="AU294" s="127"/>
      <c r="AV294" s="127"/>
      <c r="AW294" s="137"/>
      <c r="AX294" s="137"/>
      <c r="AY294" s="137"/>
      <c r="AZ294" s="137"/>
      <c r="BA294" s="130"/>
      <c r="BB294" s="130"/>
      <c r="BC294" s="130"/>
      <c r="BD294" s="130"/>
      <c r="BE294" s="130"/>
      <c r="BF294" s="130"/>
      <c r="BG294" s="130"/>
      <c r="BH294" s="130"/>
      <c r="BI294" s="130"/>
      <c r="BJ294" s="130"/>
      <c r="BK294" s="137"/>
      <c r="BL294" s="98"/>
      <c r="BM294" s="160"/>
      <c r="BN294" s="98"/>
      <c r="BO294" s="182"/>
      <c r="BP294" s="182"/>
      <c r="BQ294" s="182"/>
      <c r="BR294" s="200"/>
      <c r="BS294" s="182"/>
      <c r="BT294" s="182"/>
      <c r="BU294" s="182"/>
      <c r="BV294" s="200"/>
      <c r="BW294" s="182"/>
      <c r="BX294" s="182"/>
      <c r="BY294" s="182"/>
      <c r="BZ294" s="200"/>
      <c r="CA294" s="200"/>
      <c r="CB294" s="182"/>
      <c r="CC294" s="100"/>
      <c r="CD294" s="100"/>
      <c r="CE294" s="100"/>
      <c r="CF294" s="103"/>
    </row>
    <row r="295" spans="5:84" s="24" customFormat="1" ht="15" customHeight="1" x14ac:dyDescent="0.25">
      <c r="E295" s="127"/>
      <c r="F295" s="127"/>
      <c r="G295" s="127"/>
      <c r="H295" s="137"/>
      <c r="I295" s="115"/>
      <c r="J295" s="127"/>
      <c r="K295" s="127"/>
      <c r="L295" s="127"/>
      <c r="M295" s="137"/>
      <c r="N295" s="115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37"/>
      <c r="Z295" s="137"/>
      <c r="AA295" s="127"/>
      <c r="AB295" s="127"/>
      <c r="AC295" s="127"/>
      <c r="AD295" s="127"/>
      <c r="AE295" s="127"/>
      <c r="AF295" s="127"/>
      <c r="AG295" s="127"/>
      <c r="AH295" s="127"/>
      <c r="AI295" s="127"/>
      <c r="AJ295" s="127"/>
      <c r="AK295" s="137"/>
      <c r="AL295" s="137"/>
      <c r="AM295" s="127"/>
      <c r="AN295" s="127"/>
      <c r="AO295" s="127"/>
      <c r="AP295" s="127"/>
      <c r="AQ295" s="127"/>
      <c r="AR295" s="127"/>
      <c r="AS295" s="127"/>
      <c r="AT295" s="127"/>
      <c r="AU295" s="127"/>
      <c r="AV295" s="127"/>
      <c r="AW295" s="137"/>
      <c r="AX295" s="137"/>
      <c r="AY295" s="137"/>
      <c r="AZ295" s="137"/>
      <c r="BA295" s="130"/>
      <c r="BB295" s="130"/>
      <c r="BC295" s="130"/>
      <c r="BD295" s="130"/>
      <c r="BE295" s="130"/>
      <c r="BF295" s="130"/>
      <c r="BG295" s="130"/>
      <c r="BH295" s="130"/>
      <c r="BI295" s="130"/>
      <c r="BJ295" s="130"/>
      <c r="BK295" s="137"/>
      <c r="BL295" s="98"/>
      <c r="BM295" s="160"/>
      <c r="BN295" s="98"/>
      <c r="BO295" s="182"/>
      <c r="BP295" s="182"/>
      <c r="BQ295" s="182"/>
      <c r="BR295" s="200"/>
      <c r="BS295" s="182"/>
      <c r="BT295" s="182"/>
      <c r="BU295" s="182"/>
      <c r="BV295" s="200"/>
      <c r="BW295" s="182"/>
      <c r="BX295" s="182"/>
      <c r="BY295" s="182"/>
      <c r="BZ295" s="200"/>
      <c r="CA295" s="200"/>
      <c r="CB295" s="182"/>
      <c r="CC295" s="100"/>
      <c r="CD295" s="100"/>
      <c r="CE295" s="100"/>
      <c r="CF295" s="103"/>
    </row>
    <row r="296" spans="5:84" s="24" customFormat="1" ht="15" customHeight="1" x14ac:dyDescent="0.25">
      <c r="E296" s="127"/>
      <c r="F296" s="127"/>
      <c r="G296" s="127"/>
      <c r="H296" s="137"/>
      <c r="I296" s="115"/>
      <c r="J296" s="127"/>
      <c r="K296" s="127"/>
      <c r="L296" s="127"/>
      <c r="M296" s="137"/>
      <c r="N296" s="115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37"/>
      <c r="Z296" s="137"/>
      <c r="AA296" s="127"/>
      <c r="AB296" s="127"/>
      <c r="AC296" s="127"/>
      <c r="AD296" s="127"/>
      <c r="AE296" s="127"/>
      <c r="AF296" s="127"/>
      <c r="AG296" s="127"/>
      <c r="AH296" s="127"/>
      <c r="AI296" s="127"/>
      <c r="AJ296" s="127"/>
      <c r="AK296" s="137"/>
      <c r="AL296" s="137"/>
      <c r="AM296" s="127"/>
      <c r="AN296" s="127"/>
      <c r="AO296" s="127"/>
      <c r="AP296" s="127"/>
      <c r="AQ296" s="127"/>
      <c r="AR296" s="127"/>
      <c r="AS296" s="127"/>
      <c r="AT296" s="127"/>
      <c r="AU296" s="127"/>
      <c r="AV296" s="127"/>
      <c r="AW296" s="137"/>
      <c r="AX296" s="137"/>
      <c r="AY296" s="137"/>
      <c r="AZ296" s="137"/>
      <c r="BA296" s="130"/>
      <c r="BB296" s="130"/>
      <c r="BC296" s="130"/>
      <c r="BD296" s="130"/>
      <c r="BE296" s="130"/>
      <c r="BF296" s="130"/>
      <c r="BG296" s="130"/>
      <c r="BH296" s="130"/>
      <c r="BI296" s="130"/>
      <c r="BJ296" s="130"/>
      <c r="BK296" s="137"/>
      <c r="BL296" s="98"/>
      <c r="BM296" s="160"/>
      <c r="BN296" s="98"/>
      <c r="BO296" s="182"/>
      <c r="BP296" s="182"/>
      <c r="BQ296" s="182"/>
      <c r="BR296" s="200"/>
      <c r="BS296" s="182"/>
      <c r="BT296" s="182"/>
      <c r="BU296" s="182"/>
      <c r="BV296" s="200"/>
      <c r="BW296" s="182"/>
      <c r="BX296" s="182"/>
      <c r="BY296" s="182"/>
      <c r="BZ296" s="200"/>
      <c r="CA296" s="200"/>
      <c r="CB296" s="182"/>
      <c r="CC296" s="100"/>
      <c r="CD296" s="100"/>
      <c r="CE296" s="100"/>
      <c r="CF296" s="103"/>
    </row>
    <row r="297" spans="5:84" s="24" customFormat="1" ht="15" customHeight="1" x14ac:dyDescent="0.25">
      <c r="E297" s="127"/>
      <c r="F297" s="127"/>
      <c r="G297" s="127"/>
      <c r="H297" s="137"/>
      <c r="I297" s="115"/>
      <c r="J297" s="127"/>
      <c r="K297" s="127"/>
      <c r="L297" s="127"/>
      <c r="M297" s="137"/>
      <c r="N297" s="115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37"/>
      <c r="Z297" s="137"/>
      <c r="AA297" s="127"/>
      <c r="AB297" s="127"/>
      <c r="AC297" s="127"/>
      <c r="AD297" s="127"/>
      <c r="AE297" s="127"/>
      <c r="AF297" s="127"/>
      <c r="AG297" s="127"/>
      <c r="AH297" s="127"/>
      <c r="AI297" s="127"/>
      <c r="AJ297" s="127"/>
      <c r="AK297" s="137"/>
      <c r="AL297" s="137"/>
      <c r="AM297" s="127"/>
      <c r="AN297" s="127"/>
      <c r="AO297" s="127"/>
      <c r="AP297" s="127"/>
      <c r="AQ297" s="127"/>
      <c r="AR297" s="127"/>
      <c r="AS297" s="127"/>
      <c r="AT297" s="127"/>
      <c r="AU297" s="127"/>
      <c r="AV297" s="127"/>
      <c r="AW297" s="137"/>
      <c r="AX297" s="137"/>
      <c r="AY297" s="137"/>
      <c r="AZ297" s="137"/>
      <c r="BA297" s="130"/>
      <c r="BB297" s="130"/>
      <c r="BC297" s="130"/>
      <c r="BD297" s="130"/>
      <c r="BE297" s="130"/>
      <c r="BF297" s="130"/>
      <c r="BG297" s="130"/>
      <c r="BH297" s="130"/>
      <c r="BI297" s="130"/>
      <c r="BJ297" s="130"/>
      <c r="BK297" s="137"/>
      <c r="BL297" s="98"/>
      <c r="BM297" s="160"/>
      <c r="BN297" s="98"/>
      <c r="BO297" s="182"/>
      <c r="BP297" s="182"/>
      <c r="BQ297" s="182"/>
      <c r="BR297" s="200"/>
      <c r="BS297" s="182"/>
      <c r="BT297" s="182"/>
      <c r="BU297" s="182"/>
      <c r="BV297" s="200"/>
      <c r="BW297" s="182"/>
      <c r="BX297" s="182"/>
      <c r="BY297" s="182"/>
      <c r="BZ297" s="200"/>
      <c r="CA297" s="200"/>
      <c r="CB297" s="182"/>
      <c r="CC297" s="100"/>
      <c r="CD297" s="100"/>
      <c r="CE297" s="100"/>
      <c r="CF297" s="103"/>
    </row>
    <row r="298" spans="5:84" s="24" customFormat="1" ht="15" customHeight="1" x14ac:dyDescent="0.25">
      <c r="E298" s="127"/>
      <c r="F298" s="127"/>
      <c r="G298" s="127"/>
      <c r="H298" s="137"/>
      <c r="I298" s="115"/>
      <c r="J298" s="127"/>
      <c r="K298" s="127"/>
      <c r="L298" s="127"/>
      <c r="M298" s="137"/>
      <c r="N298" s="115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37"/>
      <c r="Z298" s="137"/>
      <c r="AA298" s="127"/>
      <c r="AB298" s="127"/>
      <c r="AC298" s="127"/>
      <c r="AD298" s="127"/>
      <c r="AE298" s="127"/>
      <c r="AF298" s="127"/>
      <c r="AG298" s="127"/>
      <c r="AH298" s="127"/>
      <c r="AI298" s="127"/>
      <c r="AJ298" s="127"/>
      <c r="AK298" s="137"/>
      <c r="AL298" s="137"/>
      <c r="AM298" s="127"/>
      <c r="AN298" s="127"/>
      <c r="AO298" s="127"/>
      <c r="AP298" s="127"/>
      <c r="AQ298" s="127"/>
      <c r="AR298" s="127"/>
      <c r="AS298" s="127"/>
      <c r="AT298" s="127"/>
      <c r="AU298" s="127"/>
      <c r="AV298" s="127"/>
      <c r="AW298" s="137"/>
      <c r="AX298" s="137"/>
      <c r="AY298" s="137"/>
      <c r="AZ298" s="137"/>
      <c r="BA298" s="130"/>
      <c r="BB298" s="130"/>
      <c r="BC298" s="130"/>
      <c r="BD298" s="130"/>
      <c r="BE298" s="130"/>
      <c r="BF298" s="130"/>
      <c r="BG298" s="130"/>
      <c r="BH298" s="130"/>
      <c r="BI298" s="130"/>
      <c r="BJ298" s="130"/>
      <c r="BK298" s="137"/>
      <c r="BL298" s="98"/>
      <c r="BM298" s="160"/>
      <c r="BN298" s="98"/>
      <c r="BO298" s="182"/>
      <c r="BP298" s="182"/>
      <c r="BQ298" s="182"/>
      <c r="BR298" s="200"/>
      <c r="BS298" s="182"/>
      <c r="BT298" s="182"/>
      <c r="BU298" s="182"/>
      <c r="BV298" s="200"/>
      <c r="BW298" s="182"/>
      <c r="BX298" s="182"/>
      <c r="BY298" s="182"/>
      <c r="BZ298" s="200"/>
      <c r="CA298" s="200"/>
      <c r="CB298" s="182"/>
      <c r="CC298" s="100"/>
      <c r="CD298" s="100"/>
      <c r="CE298" s="100"/>
      <c r="CF298" s="103"/>
    </row>
    <row r="299" spans="5:84" s="24" customFormat="1" ht="15" customHeight="1" x14ac:dyDescent="0.25">
      <c r="E299" s="127"/>
      <c r="F299" s="127"/>
      <c r="G299" s="127"/>
      <c r="H299" s="137"/>
      <c r="I299" s="115"/>
      <c r="J299" s="127"/>
      <c r="K299" s="127"/>
      <c r="L299" s="127"/>
      <c r="M299" s="137"/>
      <c r="N299" s="115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37"/>
      <c r="Z299" s="137"/>
      <c r="AA299" s="127"/>
      <c r="AB299" s="127"/>
      <c r="AC299" s="127"/>
      <c r="AD299" s="127"/>
      <c r="AE299" s="127"/>
      <c r="AF299" s="127"/>
      <c r="AG299" s="127"/>
      <c r="AH299" s="127"/>
      <c r="AI299" s="127"/>
      <c r="AJ299" s="127"/>
      <c r="AK299" s="137"/>
      <c r="AL299" s="137"/>
      <c r="AM299" s="127"/>
      <c r="AN299" s="127"/>
      <c r="AO299" s="127"/>
      <c r="AP299" s="127"/>
      <c r="AQ299" s="127"/>
      <c r="AR299" s="127"/>
      <c r="AS299" s="127"/>
      <c r="AT299" s="127"/>
      <c r="AU299" s="127"/>
      <c r="AV299" s="127"/>
      <c r="AW299" s="137"/>
      <c r="AX299" s="137"/>
      <c r="AY299" s="137"/>
      <c r="AZ299" s="137"/>
      <c r="BA299" s="130"/>
      <c r="BB299" s="130"/>
      <c r="BC299" s="130"/>
      <c r="BD299" s="130"/>
      <c r="BE299" s="130"/>
      <c r="BF299" s="130"/>
      <c r="BG299" s="130"/>
      <c r="BH299" s="130"/>
      <c r="BI299" s="130"/>
      <c r="BJ299" s="130"/>
      <c r="BK299" s="137"/>
      <c r="BL299" s="98"/>
      <c r="BM299" s="160"/>
      <c r="BN299" s="98"/>
      <c r="BO299" s="182"/>
      <c r="BP299" s="182"/>
      <c r="BQ299" s="182"/>
      <c r="BR299" s="200"/>
      <c r="BS299" s="182"/>
      <c r="BT299" s="182"/>
      <c r="BU299" s="182"/>
      <c r="BV299" s="200"/>
      <c r="BW299" s="182"/>
      <c r="BX299" s="182"/>
      <c r="BY299" s="182"/>
      <c r="BZ299" s="200"/>
      <c r="CA299" s="200"/>
      <c r="CB299" s="182"/>
      <c r="CC299" s="100"/>
      <c r="CD299" s="100"/>
      <c r="CE299" s="100"/>
      <c r="CF299" s="103"/>
    </row>
    <row r="300" spans="5:84" s="24" customFormat="1" ht="15" customHeight="1" x14ac:dyDescent="0.25">
      <c r="E300" s="127"/>
      <c r="F300" s="127"/>
      <c r="G300" s="127"/>
      <c r="H300" s="137"/>
      <c r="I300" s="115"/>
      <c r="J300" s="127"/>
      <c r="K300" s="127"/>
      <c r="L300" s="127"/>
      <c r="M300" s="137"/>
      <c r="N300" s="115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37"/>
      <c r="Z300" s="137"/>
      <c r="AA300" s="127"/>
      <c r="AB300" s="127"/>
      <c r="AC300" s="127"/>
      <c r="AD300" s="127"/>
      <c r="AE300" s="127"/>
      <c r="AF300" s="127"/>
      <c r="AG300" s="127"/>
      <c r="AH300" s="127"/>
      <c r="AI300" s="127"/>
      <c r="AJ300" s="127"/>
      <c r="AK300" s="137"/>
      <c r="AL300" s="137"/>
      <c r="AM300" s="127"/>
      <c r="AN300" s="127"/>
      <c r="AO300" s="127"/>
      <c r="AP300" s="127"/>
      <c r="AQ300" s="127"/>
      <c r="AR300" s="127"/>
      <c r="AS300" s="127"/>
      <c r="AT300" s="127"/>
      <c r="AU300" s="127"/>
      <c r="AV300" s="127"/>
      <c r="AW300" s="137"/>
      <c r="AX300" s="137"/>
      <c r="AY300" s="137"/>
      <c r="AZ300" s="137"/>
      <c r="BA300" s="130"/>
      <c r="BB300" s="130"/>
      <c r="BC300" s="130"/>
      <c r="BD300" s="130"/>
      <c r="BE300" s="130"/>
      <c r="BF300" s="130"/>
      <c r="BG300" s="130"/>
      <c r="BH300" s="130"/>
      <c r="BI300" s="130"/>
      <c r="BJ300" s="130"/>
      <c r="BK300" s="137"/>
      <c r="BL300" s="98"/>
      <c r="BM300" s="160"/>
      <c r="BN300" s="98"/>
      <c r="BO300" s="182"/>
      <c r="BP300" s="182"/>
      <c r="BQ300" s="182"/>
      <c r="BR300" s="200"/>
      <c r="BS300" s="182"/>
      <c r="BT300" s="182"/>
      <c r="BU300" s="182"/>
      <c r="BV300" s="200"/>
      <c r="BW300" s="182"/>
      <c r="BX300" s="182"/>
      <c r="BY300" s="182"/>
      <c r="BZ300" s="200"/>
      <c r="CA300" s="200"/>
      <c r="CB300" s="182"/>
      <c r="CC300" s="100"/>
      <c r="CD300" s="100"/>
      <c r="CE300" s="100"/>
      <c r="CF300" s="103"/>
    </row>
    <row r="301" spans="5:84" s="24" customFormat="1" ht="15" customHeight="1" x14ac:dyDescent="0.25">
      <c r="E301" s="127"/>
      <c r="F301" s="127"/>
      <c r="G301" s="127"/>
      <c r="H301" s="137"/>
      <c r="I301" s="115"/>
      <c r="J301" s="127"/>
      <c r="K301" s="127"/>
      <c r="L301" s="127"/>
      <c r="M301" s="137"/>
      <c r="N301" s="115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37"/>
      <c r="Z301" s="137"/>
      <c r="AA301" s="127"/>
      <c r="AB301" s="127"/>
      <c r="AC301" s="127"/>
      <c r="AD301" s="127"/>
      <c r="AE301" s="127"/>
      <c r="AF301" s="127"/>
      <c r="AG301" s="127"/>
      <c r="AH301" s="127"/>
      <c r="AI301" s="127"/>
      <c r="AJ301" s="127"/>
      <c r="AK301" s="137"/>
      <c r="AL301" s="137"/>
      <c r="AM301" s="127"/>
      <c r="AN301" s="127"/>
      <c r="AO301" s="127"/>
      <c r="AP301" s="127"/>
      <c r="AQ301" s="127"/>
      <c r="AR301" s="127"/>
      <c r="AS301" s="127"/>
      <c r="AT301" s="127"/>
      <c r="AU301" s="127"/>
      <c r="AV301" s="127"/>
      <c r="AW301" s="137"/>
      <c r="AX301" s="137"/>
      <c r="AY301" s="137"/>
      <c r="AZ301" s="137"/>
      <c r="BA301" s="130"/>
      <c r="BB301" s="130"/>
      <c r="BC301" s="130"/>
      <c r="BD301" s="130"/>
      <c r="BE301" s="130"/>
      <c r="BF301" s="130"/>
      <c r="BG301" s="130"/>
      <c r="BH301" s="130"/>
      <c r="BI301" s="130"/>
      <c r="BJ301" s="130"/>
      <c r="BK301" s="137"/>
      <c r="BL301" s="98"/>
      <c r="BM301" s="160"/>
      <c r="BN301" s="98"/>
      <c r="BO301" s="182"/>
      <c r="BP301" s="182"/>
      <c r="BQ301" s="182"/>
      <c r="BR301" s="200"/>
      <c r="BS301" s="182"/>
      <c r="BT301" s="182"/>
      <c r="BU301" s="182"/>
      <c r="BV301" s="200"/>
      <c r="BW301" s="182"/>
      <c r="BX301" s="182"/>
      <c r="BY301" s="182"/>
      <c r="BZ301" s="200"/>
      <c r="CA301" s="200"/>
      <c r="CB301" s="182"/>
      <c r="CC301" s="100"/>
      <c r="CD301" s="100"/>
      <c r="CE301" s="100"/>
      <c r="CF301" s="103"/>
    </row>
    <row r="302" spans="5:84" s="24" customFormat="1" ht="15" customHeight="1" x14ac:dyDescent="0.25">
      <c r="E302" s="127"/>
      <c r="F302" s="127"/>
      <c r="G302" s="127"/>
      <c r="H302" s="137"/>
      <c r="I302" s="115"/>
      <c r="J302" s="127"/>
      <c r="K302" s="127"/>
      <c r="L302" s="127"/>
      <c r="M302" s="137"/>
      <c r="N302" s="115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37"/>
      <c r="Z302" s="137"/>
      <c r="AA302" s="127"/>
      <c r="AB302" s="127"/>
      <c r="AC302" s="127"/>
      <c r="AD302" s="127"/>
      <c r="AE302" s="127"/>
      <c r="AF302" s="127"/>
      <c r="AG302" s="127"/>
      <c r="AH302" s="127"/>
      <c r="AI302" s="127"/>
      <c r="AJ302" s="127"/>
      <c r="AK302" s="137"/>
      <c r="AL302" s="137"/>
      <c r="AM302" s="127"/>
      <c r="AN302" s="127"/>
      <c r="AO302" s="127"/>
      <c r="AP302" s="127"/>
      <c r="AQ302" s="127"/>
      <c r="AR302" s="127"/>
      <c r="AS302" s="127"/>
      <c r="AT302" s="127"/>
      <c r="AU302" s="127"/>
      <c r="AV302" s="127"/>
      <c r="AW302" s="137"/>
      <c r="AX302" s="137"/>
      <c r="AY302" s="137"/>
      <c r="AZ302" s="137"/>
      <c r="BA302" s="130"/>
      <c r="BB302" s="130"/>
      <c r="BC302" s="130"/>
      <c r="BD302" s="130"/>
      <c r="BE302" s="130"/>
      <c r="BF302" s="130"/>
      <c r="BG302" s="130"/>
      <c r="BH302" s="130"/>
      <c r="BI302" s="130"/>
      <c r="BJ302" s="130"/>
      <c r="BK302" s="137"/>
      <c r="BL302" s="98"/>
      <c r="BM302" s="160"/>
      <c r="BN302" s="98"/>
      <c r="BO302" s="182"/>
      <c r="BP302" s="182"/>
      <c r="BQ302" s="182"/>
      <c r="BR302" s="200"/>
      <c r="BS302" s="182"/>
      <c r="BT302" s="182"/>
      <c r="BU302" s="182"/>
      <c r="BV302" s="200"/>
      <c r="BW302" s="182"/>
      <c r="BX302" s="182"/>
      <c r="BY302" s="182"/>
      <c r="BZ302" s="200"/>
      <c r="CA302" s="200"/>
      <c r="CB302" s="182"/>
      <c r="CC302" s="100"/>
      <c r="CD302" s="100"/>
      <c r="CE302" s="100"/>
      <c r="CF302" s="103"/>
    </row>
    <row r="303" spans="5:84" s="24" customFormat="1" ht="15" customHeight="1" x14ac:dyDescent="0.25">
      <c r="E303" s="127"/>
      <c r="F303" s="127"/>
      <c r="G303" s="127"/>
      <c r="H303" s="137"/>
      <c r="I303" s="115"/>
      <c r="J303" s="127"/>
      <c r="K303" s="127"/>
      <c r="L303" s="127"/>
      <c r="M303" s="137"/>
      <c r="N303" s="115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37"/>
      <c r="Z303" s="137"/>
      <c r="AA303" s="127"/>
      <c r="AB303" s="127"/>
      <c r="AC303" s="127"/>
      <c r="AD303" s="127"/>
      <c r="AE303" s="127"/>
      <c r="AF303" s="127"/>
      <c r="AG303" s="127"/>
      <c r="AH303" s="127"/>
      <c r="AI303" s="127"/>
      <c r="AJ303" s="127"/>
      <c r="AK303" s="137"/>
      <c r="AL303" s="137"/>
      <c r="AM303" s="127"/>
      <c r="AN303" s="127"/>
      <c r="AO303" s="127"/>
      <c r="AP303" s="127"/>
      <c r="AQ303" s="127"/>
      <c r="AR303" s="127"/>
      <c r="AS303" s="127"/>
      <c r="AT303" s="127"/>
      <c r="AU303" s="127"/>
      <c r="AV303" s="127"/>
      <c r="AW303" s="137"/>
      <c r="AX303" s="137"/>
      <c r="AY303" s="137"/>
      <c r="AZ303" s="137"/>
      <c r="BA303" s="130"/>
      <c r="BB303" s="130"/>
      <c r="BC303" s="130"/>
      <c r="BD303" s="130"/>
      <c r="BE303" s="130"/>
      <c r="BF303" s="130"/>
      <c r="BG303" s="130"/>
      <c r="BH303" s="130"/>
      <c r="BI303" s="130"/>
      <c r="BJ303" s="130"/>
      <c r="BK303" s="137"/>
      <c r="BL303" s="98"/>
      <c r="BM303" s="160"/>
      <c r="BN303" s="98"/>
      <c r="BO303" s="182"/>
      <c r="BP303" s="182"/>
      <c r="BQ303" s="182"/>
      <c r="BR303" s="200"/>
      <c r="BS303" s="182"/>
      <c r="BT303" s="182"/>
      <c r="BU303" s="182"/>
      <c r="BV303" s="200"/>
      <c r="BW303" s="182"/>
      <c r="BX303" s="182"/>
      <c r="BY303" s="182"/>
      <c r="BZ303" s="200"/>
      <c r="CA303" s="200"/>
      <c r="CB303" s="182"/>
      <c r="CC303" s="100"/>
      <c r="CD303" s="100"/>
      <c r="CE303" s="100"/>
      <c r="CF303" s="103"/>
    </row>
    <row r="304" spans="5:84" s="24" customFormat="1" ht="15" customHeight="1" x14ac:dyDescent="0.25">
      <c r="E304" s="127"/>
      <c r="F304" s="127"/>
      <c r="G304" s="127"/>
      <c r="H304" s="137"/>
      <c r="I304" s="115"/>
      <c r="J304" s="127"/>
      <c r="K304" s="127"/>
      <c r="L304" s="127"/>
      <c r="M304" s="137"/>
      <c r="N304" s="115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37"/>
      <c r="Z304" s="137"/>
      <c r="AA304" s="127"/>
      <c r="AB304" s="127"/>
      <c r="AC304" s="127"/>
      <c r="AD304" s="127"/>
      <c r="AE304" s="127"/>
      <c r="AF304" s="127"/>
      <c r="AG304" s="127"/>
      <c r="AH304" s="127"/>
      <c r="AI304" s="127"/>
      <c r="AJ304" s="127"/>
      <c r="AK304" s="137"/>
      <c r="AL304" s="137"/>
      <c r="AM304" s="127"/>
      <c r="AN304" s="127"/>
      <c r="AO304" s="127"/>
      <c r="AP304" s="127"/>
      <c r="AQ304" s="127"/>
      <c r="AR304" s="127"/>
      <c r="AS304" s="127"/>
      <c r="AT304" s="127"/>
      <c r="AU304" s="127"/>
      <c r="AV304" s="127"/>
      <c r="AW304" s="137"/>
      <c r="AX304" s="137"/>
      <c r="AY304" s="137"/>
      <c r="AZ304" s="137"/>
      <c r="BA304" s="130"/>
      <c r="BB304" s="130"/>
      <c r="BC304" s="130"/>
      <c r="BD304" s="130"/>
      <c r="BE304" s="130"/>
      <c r="BF304" s="130"/>
      <c r="BG304" s="130"/>
      <c r="BH304" s="130"/>
      <c r="BI304" s="130"/>
      <c r="BJ304" s="130"/>
      <c r="BK304" s="137"/>
      <c r="BL304" s="98"/>
      <c r="BM304" s="160"/>
      <c r="BN304" s="98"/>
      <c r="BO304" s="182"/>
      <c r="BP304" s="182"/>
      <c r="BQ304" s="182"/>
      <c r="BR304" s="200"/>
      <c r="BS304" s="182"/>
      <c r="BT304" s="182"/>
      <c r="BU304" s="182"/>
      <c r="BV304" s="200"/>
      <c r="BW304" s="182"/>
      <c r="BX304" s="182"/>
      <c r="BY304" s="182"/>
      <c r="BZ304" s="200"/>
      <c r="CA304" s="200"/>
      <c r="CB304" s="182"/>
      <c r="CC304" s="100"/>
      <c r="CD304" s="100"/>
      <c r="CE304" s="100"/>
      <c r="CF304" s="103"/>
    </row>
    <row r="305" spans="5:84" s="24" customFormat="1" ht="15" customHeight="1" x14ac:dyDescent="0.25">
      <c r="E305" s="127"/>
      <c r="F305" s="127"/>
      <c r="G305" s="127"/>
      <c r="H305" s="137"/>
      <c r="I305" s="115"/>
      <c r="J305" s="127"/>
      <c r="K305" s="127"/>
      <c r="L305" s="127"/>
      <c r="M305" s="137"/>
      <c r="N305" s="115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37"/>
      <c r="Z305" s="137"/>
      <c r="AA305" s="127"/>
      <c r="AB305" s="127"/>
      <c r="AC305" s="127"/>
      <c r="AD305" s="127"/>
      <c r="AE305" s="127"/>
      <c r="AF305" s="127"/>
      <c r="AG305" s="127"/>
      <c r="AH305" s="127"/>
      <c r="AI305" s="127"/>
      <c r="AJ305" s="127"/>
      <c r="AK305" s="137"/>
      <c r="AL305" s="137"/>
      <c r="AM305" s="127"/>
      <c r="AN305" s="127"/>
      <c r="AO305" s="127"/>
      <c r="AP305" s="127"/>
      <c r="AQ305" s="127"/>
      <c r="AR305" s="127"/>
      <c r="AS305" s="127"/>
      <c r="AT305" s="127"/>
      <c r="AU305" s="127"/>
      <c r="AV305" s="127"/>
      <c r="AW305" s="137"/>
      <c r="AX305" s="137"/>
      <c r="AY305" s="137"/>
      <c r="AZ305" s="137"/>
      <c r="BA305" s="130"/>
      <c r="BB305" s="130"/>
      <c r="BC305" s="130"/>
      <c r="BD305" s="130"/>
      <c r="BE305" s="130"/>
      <c r="BF305" s="130"/>
      <c r="BG305" s="130"/>
      <c r="BH305" s="130"/>
      <c r="BI305" s="130"/>
      <c r="BJ305" s="130"/>
      <c r="BK305" s="137"/>
      <c r="BL305" s="98"/>
      <c r="BM305" s="160"/>
      <c r="BN305" s="98"/>
      <c r="BO305" s="182"/>
      <c r="BP305" s="182"/>
      <c r="BQ305" s="182"/>
      <c r="BR305" s="200"/>
      <c r="BS305" s="182"/>
      <c r="BT305" s="182"/>
      <c r="BU305" s="182"/>
      <c r="BV305" s="200"/>
      <c r="BW305" s="182"/>
      <c r="BX305" s="182"/>
      <c r="BY305" s="182"/>
      <c r="BZ305" s="200"/>
      <c r="CA305" s="200"/>
      <c r="CB305" s="182"/>
      <c r="CC305" s="100"/>
      <c r="CD305" s="100"/>
      <c r="CE305" s="100"/>
      <c r="CF305" s="103"/>
    </row>
    <row r="306" spans="5:84" s="24" customFormat="1" ht="15" customHeight="1" x14ac:dyDescent="0.25">
      <c r="E306" s="127"/>
      <c r="F306" s="127"/>
      <c r="G306" s="127"/>
      <c r="H306" s="137"/>
      <c r="I306" s="115"/>
      <c r="J306" s="127"/>
      <c r="K306" s="127"/>
      <c r="L306" s="127"/>
      <c r="M306" s="137"/>
      <c r="N306" s="115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37"/>
      <c r="Z306" s="137"/>
      <c r="AA306" s="127"/>
      <c r="AB306" s="127"/>
      <c r="AC306" s="127"/>
      <c r="AD306" s="127"/>
      <c r="AE306" s="127"/>
      <c r="AF306" s="127"/>
      <c r="AG306" s="127"/>
      <c r="AH306" s="127"/>
      <c r="AI306" s="127"/>
      <c r="AJ306" s="127"/>
      <c r="AK306" s="137"/>
      <c r="AL306" s="137"/>
      <c r="AM306" s="127"/>
      <c r="AN306" s="127"/>
      <c r="AO306" s="127"/>
      <c r="AP306" s="127"/>
      <c r="AQ306" s="127"/>
      <c r="AR306" s="127"/>
      <c r="AS306" s="127"/>
      <c r="AT306" s="127"/>
      <c r="AU306" s="127"/>
      <c r="AV306" s="127"/>
      <c r="AW306" s="137"/>
      <c r="AX306" s="137"/>
      <c r="AY306" s="137"/>
      <c r="AZ306" s="137"/>
      <c r="BA306" s="130"/>
      <c r="BB306" s="130"/>
      <c r="BC306" s="130"/>
      <c r="BD306" s="130"/>
      <c r="BE306" s="130"/>
      <c r="BF306" s="130"/>
      <c r="BG306" s="130"/>
      <c r="BH306" s="130"/>
      <c r="BI306" s="130"/>
      <c r="BJ306" s="130"/>
      <c r="BK306" s="137"/>
      <c r="BL306" s="98"/>
      <c r="BM306" s="160"/>
      <c r="BN306" s="98"/>
      <c r="BO306" s="182"/>
      <c r="BP306" s="182"/>
      <c r="BQ306" s="182"/>
      <c r="BR306" s="200"/>
      <c r="BS306" s="182"/>
      <c r="BT306" s="182"/>
      <c r="BU306" s="182"/>
      <c r="BV306" s="200"/>
      <c r="BW306" s="182"/>
      <c r="BX306" s="182"/>
      <c r="BY306" s="182"/>
      <c r="BZ306" s="200"/>
      <c r="CA306" s="200"/>
      <c r="CB306" s="182"/>
      <c r="CC306" s="100"/>
      <c r="CD306" s="100"/>
      <c r="CE306" s="100"/>
      <c r="CF306" s="103"/>
    </row>
    <row r="307" spans="5:84" s="24" customFormat="1" ht="15" customHeight="1" x14ac:dyDescent="0.25">
      <c r="E307" s="127"/>
      <c r="F307" s="127"/>
      <c r="G307" s="127"/>
      <c r="H307" s="137"/>
      <c r="I307" s="115"/>
      <c r="J307" s="127"/>
      <c r="K307" s="127"/>
      <c r="L307" s="127"/>
      <c r="M307" s="137"/>
      <c r="N307" s="115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37"/>
      <c r="Z307" s="137"/>
      <c r="AA307" s="127"/>
      <c r="AB307" s="127"/>
      <c r="AC307" s="127"/>
      <c r="AD307" s="127"/>
      <c r="AE307" s="127"/>
      <c r="AF307" s="127"/>
      <c r="AG307" s="127"/>
      <c r="AH307" s="127"/>
      <c r="AI307" s="127"/>
      <c r="AJ307" s="127"/>
      <c r="AK307" s="137"/>
      <c r="AL307" s="137"/>
      <c r="AM307" s="127"/>
      <c r="AN307" s="127"/>
      <c r="AO307" s="127"/>
      <c r="AP307" s="127"/>
      <c r="AQ307" s="127"/>
      <c r="AR307" s="127"/>
      <c r="AS307" s="127"/>
      <c r="AT307" s="127"/>
      <c r="AU307" s="127"/>
      <c r="AV307" s="127"/>
      <c r="AW307" s="137"/>
      <c r="AX307" s="137"/>
      <c r="AY307" s="137"/>
      <c r="AZ307" s="137"/>
      <c r="BA307" s="130"/>
      <c r="BB307" s="130"/>
      <c r="BC307" s="130"/>
      <c r="BD307" s="130"/>
      <c r="BE307" s="130"/>
      <c r="BF307" s="130"/>
      <c r="BG307" s="130"/>
      <c r="BH307" s="130"/>
      <c r="BI307" s="130"/>
      <c r="BJ307" s="130"/>
      <c r="BK307" s="137"/>
      <c r="BL307" s="98"/>
      <c r="BM307" s="160"/>
      <c r="BN307" s="98"/>
      <c r="BO307" s="182"/>
      <c r="BP307" s="182"/>
      <c r="BQ307" s="182"/>
      <c r="BR307" s="200"/>
      <c r="BS307" s="182"/>
      <c r="BT307" s="182"/>
      <c r="BU307" s="182"/>
      <c r="BV307" s="200"/>
      <c r="BW307" s="182"/>
      <c r="BX307" s="182"/>
      <c r="BY307" s="182"/>
      <c r="BZ307" s="200"/>
      <c r="CA307" s="200"/>
      <c r="CB307" s="182"/>
      <c r="CC307" s="100"/>
      <c r="CD307" s="100"/>
      <c r="CE307" s="100"/>
      <c r="CF307" s="103"/>
    </row>
    <row r="308" spans="5:84" s="24" customFormat="1" ht="15" customHeight="1" x14ac:dyDescent="0.25">
      <c r="E308" s="127"/>
      <c r="F308" s="127"/>
      <c r="G308" s="127"/>
      <c r="H308" s="137"/>
      <c r="I308" s="115"/>
      <c r="J308" s="127"/>
      <c r="K308" s="127"/>
      <c r="L308" s="127"/>
      <c r="M308" s="137"/>
      <c r="N308" s="115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37"/>
      <c r="Z308" s="137"/>
      <c r="AA308" s="127"/>
      <c r="AB308" s="127"/>
      <c r="AC308" s="127"/>
      <c r="AD308" s="127"/>
      <c r="AE308" s="127"/>
      <c r="AF308" s="127"/>
      <c r="AG308" s="127"/>
      <c r="AH308" s="127"/>
      <c r="AI308" s="127"/>
      <c r="AJ308" s="127"/>
      <c r="AK308" s="137"/>
      <c r="AL308" s="137"/>
      <c r="AM308" s="127"/>
      <c r="AN308" s="127"/>
      <c r="AO308" s="127"/>
      <c r="AP308" s="127"/>
      <c r="AQ308" s="127"/>
      <c r="AR308" s="127"/>
      <c r="AS308" s="127"/>
      <c r="AT308" s="127"/>
      <c r="AU308" s="127"/>
      <c r="AV308" s="127"/>
      <c r="AW308" s="137"/>
      <c r="AX308" s="137"/>
      <c r="AY308" s="137"/>
      <c r="AZ308" s="137"/>
      <c r="BA308" s="130"/>
      <c r="BB308" s="130"/>
      <c r="BC308" s="130"/>
      <c r="BD308" s="130"/>
      <c r="BE308" s="130"/>
      <c r="BF308" s="130"/>
      <c r="BG308" s="130"/>
      <c r="BH308" s="130"/>
      <c r="BI308" s="130"/>
      <c r="BJ308" s="130"/>
      <c r="BK308" s="137"/>
      <c r="BL308" s="98"/>
      <c r="BM308" s="160"/>
      <c r="BN308" s="98"/>
      <c r="BO308" s="182"/>
      <c r="BP308" s="182"/>
      <c r="BQ308" s="182"/>
      <c r="BR308" s="200"/>
      <c r="BS308" s="182"/>
      <c r="BT308" s="182"/>
      <c r="BU308" s="182"/>
      <c r="BV308" s="200"/>
      <c r="BW308" s="182"/>
      <c r="BX308" s="182"/>
      <c r="BY308" s="182"/>
      <c r="BZ308" s="200"/>
      <c r="CA308" s="200"/>
      <c r="CB308" s="182"/>
      <c r="CC308" s="100"/>
      <c r="CD308" s="100"/>
      <c r="CE308" s="100"/>
      <c r="CF308" s="103"/>
    </row>
    <row r="309" spans="5:84" s="24" customFormat="1" ht="15" customHeight="1" x14ac:dyDescent="0.25">
      <c r="E309" s="127"/>
      <c r="F309" s="127"/>
      <c r="G309" s="127"/>
      <c r="H309" s="137"/>
      <c r="I309" s="115"/>
      <c r="J309" s="127"/>
      <c r="K309" s="127"/>
      <c r="L309" s="127"/>
      <c r="M309" s="137"/>
      <c r="N309" s="115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37"/>
      <c r="Z309" s="137"/>
      <c r="AA309" s="127"/>
      <c r="AB309" s="127"/>
      <c r="AC309" s="127"/>
      <c r="AD309" s="127"/>
      <c r="AE309" s="127"/>
      <c r="AF309" s="127"/>
      <c r="AG309" s="127"/>
      <c r="AH309" s="127"/>
      <c r="AI309" s="127"/>
      <c r="AJ309" s="127"/>
      <c r="AK309" s="137"/>
      <c r="AL309" s="137"/>
      <c r="AM309" s="127"/>
      <c r="AN309" s="127"/>
      <c r="AO309" s="127"/>
      <c r="AP309" s="127"/>
      <c r="AQ309" s="127"/>
      <c r="AR309" s="127"/>
      <c r="AS309" s="127"/>
      <c r="AT309" s="127"/>
      <c r="AU309" s="127"/>
      <c r="AV309" s="127"/>
      <c r="AW309" s="137"/>
      <c r="AX309" s="137"/>
      <c r="AY309" s="137"/>
      <c r="AZ309" s="137"/>
      <c r="BA309" s="130"/>
      <c r="BB309" s="130"/>
      <c r="BC309" s="130"/>
      <c r="BD309" s="130"/>
      <c r="BE309" s="130"/>
      <c r="BF309" s="130"/>
      <c r="BG309" s="130"/>
      <c r="BH309" s="130"/>
      <c r="BI309" s="130"/>
      <c r="BJ309" s="130"/>
      <c r="BK309" s="137"/>
      <c r="BL309" s="98"/>
      <c r="BM309" s="160"/>
      <c r="BN309" s="98"/>
      <c r="BO309" s="182"/>
      <c r="BP309" s="182"/>
      <c r="BQ309" s="182"/>
      <c r="BR309" s="200"/>
      <c r="BS309" s="182"/>
      <c r="BT309" s="182"/>
      <c r="BU309" s="182"/>
      <c r="BV309" s="200"/>
      <c r="BW309" s="182"/>
      <c r="BX309" s="182"/>
      <c r="BY309" s="182"/>
      <c r="BZ309" s="200"/>
      <c r="CA309" s="200"/>
      <c r="CB309" s="182"/>
      <c r="CC309" s="100"/>
      <c r="CD309" s="100"/>
      <c r="CE309" s="100"/>
      <c r="CF309" s="103"/>
    </row>
    <row r="310" spans="5:84" s="24" customFormat="1" ht="15" customHeight="1" x14ac:dyDescent="0.25">
      <c r="E310" s="127"/>
      <c r="F310" s="127"/>
      <c r="G310" s="127"/>
      <c r="H310" s="137"/>
      <c r="I310" s="115"/>
      <c r="J310" s="127"/>
      <c r="K310" s="127"/>
      <c r="L310" s="127"/>
      <c r="M310" s="137"/>
      <c r="N310" s="115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37"/>
      <c r="Z310" s="137"/>
      <c r="AA310" s="127"/>
      <c r="AB310" s="127"/>
      <c r="AC310" s="127"/>
      <c r="AD310" s="127"/>
      <c r="AE310" s="127"/>
      <c r="AF310" s="127"/>
      <c r="AG310" s="127"/>
      <c r="AH310" s="127"/>
      <c r="AI310" s="127"/>
      <c r="AJ310" s="127"/>
      <c r="AK310" s="137"/>
      <c r="AL310" s="137"/>
      <c r="AM310" s="127"/>
      <c r="AN310" s="127"/>
      <c r="AO310" s="127"/>
      <c r="AP310" s="127"/>
      <c r="AQ310" s="127"/>
      <c r="AR310" s="127"/>
      <c r="AS310" s="127"/>
      <c r="AT310" s="127"/>
      <c r="AU310" s="127"/>
      <c r="AV310" s="127"/>
      <c r="AW310" s="137"/>
      <c r="AX310" s="137"/>
      <c r="AY310" s="137"/>
      <c r="AZ310" s="137"/>
      <c r="BA310" s="130"/>
      <c r="BB310" s="130"/>
      <c r="BC310" s="130"/>
      <c r="BD310" s="130"/>
      <c r="BE310" s="130"/>
      <c r="BF310" s="130"/>
      <c r="BG310" s="130"/>
      <c r="BH310" s="130"/>
      <c r="BI310" s="130"/>
      <c r="BJ310" s="130"/>
      <c r="BK310" s="137"/>
      <c r="BL310" s="98"/>
      <c r="BM310" s="160"/>
      <c r="BN310" s="98"/>
      <c r="BO310" s="182"/>
      <c r="BP310" s="182"/>
      <c r="BQ310" s="182"/>
      <c r="BR310" s="200"/>
      <c r="BS310" s="182"/>
      <c r="BT310" s="182"/>
      <c r="BU310" s="182"/>
      <c r="BV310" s="200"/>
      <c r="BW310" s="182"/>
      <c r="BX310" s="182"/>
      <c r="BY310" s="182"/>
      <c r="BZ310" s="200"/>
      <c r="CA310" s="200"/>
      <c r="CB310" s="182"/>
      <c r="CC310" s="100"/>
      <c r="CD310" s="100"/>
      <c r="CE310" s="100"/>
      <c r="CF310" s="103"/>
    </row>
    <row r="311" spans="5:84" s="24" customFormat="1" ht="15" customHeight="1" x14ac:dyDescent="0.25">
      <c r="E311" s="127"/>
      <c r="F311" s="127"/>
      <c r="G311" s="127"/>
      <c r="H311" s="137"/>
      <c r="I311" s="115"/>
      <c r="J311" s="127"/>
      <c r="K311" s="127"/>
      <c r="L311" s="127"/>
      <c r="M311" s="137"/>
      <c r="N311" s="115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37"/>
      <c r="Z311" s="137"/>
      <c r="AA311" s="127"/>
      <c r="AB311" s="127"/>
      <c r="AC311" s="127"/>
      <c r="AD311" s="127"/>
      <c r="AE311" s="127"/>
      <c r="AF311" s="127"/>
      <c r="AG311" s="127"/>
      <c r="AH311" s="127"/>
      <c r="AI311" s="127"/>
      <c r="AJ311" s="127"/>
      <c r="AK311" s="137"/>
      <c r="AL311" s="137"/>
      <c r="AM311" s="127"/>
      <c r="AN311" s="127"/>
      <c r="AO311" s="127"/>
      <c r="AP311" s="127"/>
      <c r="AQ311" s="127"/>
      <c r="AR311" s="127"/>
      <c r="AS311" s="127"/>
      <c r="AT311" s="127"/>
      <c r="AU311" s="127"/>
      <c r="AV311" s="127"/>
      <c r="AW311" s="137"/>
      <c r="AX311" s="137"/>
      <c r="AY311" s="137"/>
      <c r="AZ311" s="137"/>
      <c r="BA311" s="130"/>
      <c r="BB311" s="130"/>
      <c r="BC311" s="130"/>
      <c r="BD311" s="130"/>
      <c r="BE311" s="130"/>
      <c r="BF311" s="130"/>
      <c r="BG311" s="130"/>
      <c r="BH311" s="130"/>
      <c r="BI311" s="130"/>
      <c r="BJ311" s="130"/>
      <c r="BK311" s="137"/>
      <c r="BL311" s="98"/>
      <c r="BM311" s="160"/>
      <c r="BN311" s="98"/>
      <c r="BO311" s="182"/>
      <c r="BP311" s="182"/>
      <c r="BQ311" s="182"/>
      <c r="BR311" s="200"/>
      <c r="BS311" s="182"/>
      <c r="BT311" s="182"/>
      <c r="BU311" s="182"/>
      <c r="BV311" s="200"/>
      <c r="BW311" s="182"/>
      <c r="BX311" s="182"/>
      <c r="BY311" s="182"/>
      <c r="BZ311" s="200"/>
      <c r="CA311" s="200"/>
      <c r="CB311" s="182"/>
      <c r="CC311" s="100"/>
      <c r="CD311" s="100"/>
      <c r="CE311" s="100"/>
      <c r="CF311" s="103"/>
    </row>
    <row r="312" spans="5:84" s="24" customFormat="1" ht="15" customHeight="1" x14ac:dyDescent="0.25">
      <c r="E312" s="127"/>
      <c r="F312" s="127"/>
      <c r="G312" s="127"/>
      <c r="H312" s="137"/>
      <c r="I312" s="115"/>
      <c r="J312" s="127"/>
      <c r="K312" s="127"/>
      <c r="L312" s="127"/>
      <c r="M312" s="137"/>
      <c r="N312" s="115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37"/>
      <c r="Z312" s="137"/>
      <c r="AA312" s="127"/>
      <c r="AB312" s="127"/>
      <c r="AC312" s="127"/>
      <c r="AD312" s="127"/>
      <c r="AE312" s="127"/>
      <c r="AF312" s="127"/>
      <c r="AG312" s="127"/>
      <c r="AH312" s="127"/>
      <c r="AI312" s="127"/>
      <c r="AJ312" s="127"/>
      <c r="AK312" s="137"/>
      <c r="AL312" s="137"/>
      <c r="AM312" s="127"/>
      <c r="AN312" s="127"/>
      <c r="AO312" s="127"/>
      <c r="AP312" s="127"/>
      <c r="AQ312" s="127"/>
      <c r="AR312" s="127"/>
      <c r="AS312" s="127"/>
      <c r="AT312" s="127"/>
      <c r="AU312" s="127"/>
      <c r="AV312" s="127"/>
      <c r="AW312" s="137"/>
      <c r="AX312" s="137"/>
      <c r="AY312" s="137"/>
      <c r="AZ312" s="137"/>
      <c r="BA312" s="130"/>
      <c r="BB312" s="130"/>
      <c r="BC312" s="130"/>
      <c r="BD312" s="130"/>
      <c r="BE312" s="130"/>
      <c r="BF312" s="130"/>
      <c r="BG312" s="130"/>
      <c r="BH312" s="130"/>
      <c r="BI312" s="130"/>
      <c r="BJ312" s="130"/>
      <c r="BK312" s="137"/>
      <c r="BL312" s="98"/>
      <c r="BM312" s="160"/>
      <c r="BN312" s="98"/>
      <c r="BO312" s="182"/>
      <c r="BP312" s="182"/>
      <c r="BQ312" s="182"/>
      <c r="BR312" s="200"/>
      <c r="BS312" s="182"/>
      <c r="BT312" s="182"/>
      <c r="BU312" s="182"/>
      <c r="BV312" s="200"/>
      <c r="BW312" s="182"/>
      <c r="BX312" s="182"/>
      <c r="BY312" s="182"/>
      <c r="BZ312" s="200"/>
      <c r="CA312" s="200"/>
      <c r="CB312" s="182"/>
      <c r="CC312" s="100"/>
      <c r="CD312" s="100"/>
      <c r="CE312" s="100"/>
      <c r="CF312" s="103"/>
    </row>
    <row r="313" spans="5:84" s="24" customFormat="1" ht="15" customHeight="1" x14ac:dyDescent="0.25">
      <c r="E313" s="127"/>
      <c r="F313" s="127"/>
      <c r="G313" s="127"/>
      <c r="H313" s="137"/>
      <c r="I313" s="115"/>
      <c r="J313" s="127"/>
      <c r="K313" s="127"/>
      <c r="L313" s="127"/>
      <c r="M313" s="137"/>
      <c r="N313" s="115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37"/>
      <c r="Z313" s="137"/>
      <c r="AA313" s="127"/>
      <c r="AB313" s="127"/>
      <c r="AC313" s="127"/>
      <c r="AD313" s="127"/>
      <c r="AE313" s="127"/>
      <c r="AF313" s="127"/>
      <c r="AG313" s="127"/>
      <c r="AH313" s="127"/>
      <c r="AI313" s="127"/>
      <c r="AJ313" s="127"/>
      <c r="AK313" s="137"/>
      <c r="AL313" s="137"/>
      <c r="AM313" s="127"/>
      <c r="AN313" s="127"/>
      <c r="AO313" s="127"/>
      <c r="AP313" s="127"/>
      <c r="AQ313" s="127"/>
      <c r="AR313" s="127"/>
      <c r="AS313" s="127"/>
      <c r="AT313" s="127"/>
      <c r="AU313" s="127"/>
      <c r="AV313" s="127"/>
      <c r="AW313" s="137"/>
      <c r="AX313" s="137"/>
      <c r="AY313" s="137"/>
      <c r="AZ313" s="137"/>
      <c r="BA313" s="130"/>
      <c r="BB313" s="130"/>
      <c r="BC313" s="130"/>
      <c r="BD313" s="130"/>
      <c r="BE313" s="130"/>
      <c r="BF313" s="130"/>
      <c r="BG313" s="130"/>
      <c r="BH313" s="130"/>
      <c r="BI313" s="130"/>
      <c r="BJ313" s="130"/>
      <c r="BK313" s="137"/>
      <c r="BL313" s="98"/>
      <c r="BM313" s="160"/>
      <c r="BN313" s="98"/>
      <c r="BO313" s="182"/>
      <c r="BP313" s="182"/>
      <c r="BQ313" s="182"/>
      <c r="BR313" s="200"/>
      <c r="BS313" s="182"/>
      <c r="BT313" s="182"/>
      <c r="BU313" s="182"/>
      <c r="BV313" s="200"/>
      <c r="BW313" s="182"/>
      <c r="BX313" s="182"/>
      <c r="BY313" s="182"/>
      <c r="BZ313" s="200"/>
      <c r="CA313" s="200"/>
      <c r="CB313" s="182"/>
      <c r="CC313" s="100"/>
      <c r="CD313" s="100"/>
      <c r="CE313" s="100"/>
      <c r="CF313" s="103"/>
    </row>
    <row r="314" spans="5:84" s="24" customFormat="1" ht="15" customHeight="1" x14ac:dyDescent="0.25">
      <c r="E314" s="127"/>
      <c r="F314" s="127"/>
      <c r="G314" s="127"/>
      <c r="H314" s="137"/>
      <c r="I314" s="115"/>
      <c r="J314" s="127"/>
      <c r="K314" s="127"/>
      <c r="L314" s="127"/>
      <c r="M314" s="137"/>
      <c r="N314" s="115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37"/>
      <c r="Z314" s="137"/>
      <c r="AA314" s="127"/>
      <c r="AB314" s="127"/>
      <c r="AC314" s="127"/>
      <c r="AD314" s="127"/>
      <c r="AE314" s="127"/>
      <c r="AF314" s="127"/>
      <c r="AG314" s="127"/>
      <c r="AH314" s="127"/>
      <c r="AI314" s="127"/>
      <c r="AJ314" s="127"/>
      <c r="AK314" s="137"/>
      <c r="AL314" s="137"/>
      <c r="AM314" s="127"/>
      <c r="AN314" s="127"/>
      <c r="AO314" s="127"/>
      <c r="AP314" s="127"/>
      <c r="AQ314" s="127"/>
      <c r="AR314" s="127"/>
      <c r="AS314" s="127"/>
      <c r="AT314" s="127"/>
      <c r="AU314" s="127"/>
      <c r="AV314" s="127"/>
      <c r="AW314" s="137"/>
      <c r="AX314" s="137"/>
      <c r="AY314" s="137"/>
      <c r="AZ314" s="137"/>
      <c r="BA314" s="130"/>
      <c r="BB314" s="130"/>
      <c r="BC314" s="130"/>
      <c r="BD314" s="130"/>
      <c r="BE314" s="130"/>
      <c r="BF314" s="130"/>
      <c r="BG314" s="130"/>
      <c r="BH314" s="130"/>
      <c r="BI314" s="130"/>
      <c r="BJ314" s="130"/>
      <c r="BK314" s="137"/>
      <c r="BL314" s="98"/>
      <c r="BM314" s="160"/>
      <c r="BN314" s="98"/>
      <c r="BO314" s="182"/>
      <c r="BP314" s="182"/>
      <c r="BQ314" s="182"/>
      <c r="BR314" s="200"/>
      <c r="BS314" s="182"/>
      <c r="BT314" s="182"/>
      <c r="BU314" s="182"/>
      <c r="BV314" s="200"/>
      <c r="BW314" s="182"/>
      <c r="BX314" s="182"/>
      <c r="BY314" s="182"/>
      <c r="BZ314" s="200"/>
      <c r="CA314" s="200"/>
      <c r="CB314" s="182"/>
      <c r="CC314" s="100"/>
      <c r="CD314" s="100"/>
      <c r="CE314" s="100"/>
      <c r="CF314" s="103"/>
    </row>
    <row r="315" spans="5:84" s="24" customFormat="1" ht="15" customHeight="1" x14ac:dyDescent="0.25">
      <c r="E315" s="127"/>
      <c r="F315" s="127"/>
      <c r="G315" s="127"/>
      <c r="H315" s="137"/>
      <c r="I315" s="115"/>
      <c r="J315" s="127"/>
      <c r="K315" s="127"/>
      <c r="L315" s="127"/>
      <c r="M315" s="137"/>
      <c r="N315" s="115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37"/>
      <c r="Z315" s="137"/>
      <c r="AA315" s="127"/>
      <c r="AB315" s="127"/>
      <c r="AC315" s="127"/>
      <c r="AD315" s="127"/>
      <c r="AE315" s="127"/>
      <c r="AF315" s="127"/>
      <c r="AG315" s="127"/>
      <c r="AH315" s="127"/>
      <c r="AI315" s="127"/>
      <c r="AJ315" s="127"/>
      <c r="AK315" s="137"/>
      <c r="AL315" s="137"/>
      <c r="AM315" s="127"/>
      <c r="AN315" s="127"/>
      <c r="AO315" s="127"/>
      <c r="AP315" s="127"/>
      <c r="AQ315" s="127"/>
      <c r="AR315" s="127"/>
      <c r="AS315" s="127"/>
      <c r="AT315" s="127"/>
      <c r="AU315" s="127"/>
      <c r="AV315" s="127"/>
      <c r="AW315" s="137"/>
      <c r="AX315" s="137"/>
      <c r="AY315" s="137"/>
      <c r="AZ315" s="137"/>
      <c r="BA315" s="130"/>
      <c r="BB315" s="130"/>
      <c r="BC315" s="130"/>
      <c r="BD315" s="130"/>
      <c r="BE315" s="130"/>
      <c r="BF315" s="130"/>
      <c r="BG315" s="130"/>
      <c r="BH315" s="130"/>
      <c r="BI315" s="130"/>
      <c r="BJ315" s="130"/>
      <c r="BK315" s="137"/>
      <c r="BL315" s="98"/>
      <c r="BM315" s="160"/>
      <c r="BN315" s="98"/>
      <c r="BO315" s="182"/>
      <c r="BP315" s="182"/>
      <c r="BQ315" s="182"/>
      <c r="BR315" s="200"/>
      <c r="BS315" s="182"/>
      <c r="BT315" s="182"/>
      <c r="BU315" s="182"/>
      <c r="BV315" s="200"/>
      <c r="BW315" s="182"/>
      <c r="BX315" s="182"/>
      <c r="BY315" s="182"/>
      <c r="BZ315" s="200"/>
      <c r="CA315" s="200"/>
      <c r="CB315" s="182"/>
      <c r="CC315" s="100"/>
      <c r="CD315" s="100"/>
      <c r="CE315" s="100"/>
      <c r="CF315" s="103"/>
    </row>
    <row r="316" spans="5:84" s="24" customFormat="1" ht="15" customHeight="1" x14ac:dyDescent="0.25">
      <c r="E316" s="127"/>
      <c r="F316" s="127"/>
      <c r="G316" s="127"/>
      <c r="H316" s="137"/>
      <c r="I316" s="115"/>
      <c r="J316" s="127"/>
      <c r="K316" s="127"/>
      <c r="L316" s="127"/>
      <c r="M316" s="137"/>
      <c r="N316" s="115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37"/>
      <c r="Z316" s="137"/>
      <c r="AA316" s="127"/>
      <c r="AB316" s="127"/>
      <c r="AC316" s="127"/>
      <c r="AD316" s="127"/>
      <c r="AE316" s="127"/>
      <c r="AF316" s="127"/>
      <c r="AG316" s="127"/>
      <c r="AH316" s="127"/>
      <c r="AI316" s="127"/>
      <c r="AJ316" s="127"/>
      <c r="AK316" s="137"/>
      <c r="AL316" s="137"/>
      <c r="AM316" s="127"/>
      <c r="AN316" s="127"/>
      <c r="AO316" s="127"/>
      <c r="AP316" s="127"/>
      <c r="AQ316" s="127"/>
      <c r="AR316" s="127"/>
      <c r="AS316" s="127"/>
      <c r="AT316" s="127"/>
      <c r="AU316" s="127"/>
      <c r="AV316" s="127"/>
      <c r="AW316" s="137"/>
      <c r="AX316" s="137"/>
      <c r="AY316" s="137"/>
      <c r="AZ316" s="137"/>
      <c r="BA316" s="130"/>
      <c r="BB316" s="130"/>
      <c r="BC316" s="130"/>
      <c r="BD316" s="130"/>
      <c r="BE316" s="130"/>
      <c r="BF316" s="130"/>
      <c r="BG316" s="130"/>
      <c r="BH316" s="130"/>
      <c r="BI316" s="130"/>
      <c r="BJ316" s="130"/>
      <c r="BK316" s="137"/>
      <c r="BL316" s="98"/>
      <c r="BM316" s="160"/>
      <c r="BN316" s="98"/>
      <c r="BO316" s="182"/>
      <c r="BP316" s="182"/>
      <c r="BQ316" s="182"/>
      <c r="BR316" s="200"/>
      <c r="BS316" s="182"/>
      <c r="BT316" s="182"/>
      <c r="BU316" s="182"/>
      <c r="BV316" s="200"/>
      <c r="BW316" s="182"/>
      <c r="BX316" s="182"/>
      <c r="BY316" s="182"/>
      <c r="BZ316" s="200"/>
      <c r="CA316" s="200"/>
      <c r="CB316" s="182"/>
      <c r="CC316" s="100"/>
      <c r="CD316" s="100"/>
      <c r="CE316" s="100"/>
      <c r="CF316" s="103"/>
    </row>
    <row r="317" spans="5:84" s="24" customFormat="1" ht="15" customHeight="1" x14ac:dyDescent="0.25">
      <c r="E317" s="127"/>
      <c r="F317" s="127"/>
      <c r="G317" s="127"/>
      <c r="H317" s="137"/>
      <c r="I317" s="115"/>
      <c r="J317" s="127"/>
      <c r="K317" s="127"/>
      <c r="L317" s="127"/>
      <c r="M317" s="137"/>
      <c r="N317" s="115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37"/>
      <c r="Z317" s="137"/>
      <c r="AA317" s="127"/>
      <c r="AB317" s="127"/>
      <c r="AC317" s="127"/>
      <c r="AD317" s="127"/>
      <c r="AE317" s="127"/>
      <c r="AF317" s="127"/>
      <c r="AG317" s="127"/>
      <c r="AH317" s="127"/>
      <c r="AI317" s="127"/>
      <c r="AJ317" s="127"/>
      <c r="AK317" s="137"/>
      <c r="AL317" s="137"/>
      <c r="AM317" s="127"/>
      <c r="AN317" s="127"/>
      <c r="AO317" s="127"/>
      <c r="AP317" s="127"/>
      <c r="AQ317" s="127"/>
      <c r="AR317" s="127"/>
      <c r="AS317" s="127"/>
      <c r="AT317" s="127"/>
      <c r="AU317" s="127"/>
      <c r="AV317" s="127"/>
      <c r="AW317" s="137"/>
      <c r="AX317" s="137"/>
      <c r="AY317" s="137"/>
      <c r="AZ317" s="137"/>
      <c r="BA317" s="130"/>
      <c r="BB317" s="130"/>
      <c r="BC317" s="130"/>
      <c r="BD317" s="130"/>
      <c r="BE317" s="130"/>
      <c r="BF317" s="130"/>
      <c r="BG317" s="130"/>
      <c r="BH317" s="130"/>
      <c r="BI317" s="130"/>
      <c r="BJ317" s="130"/>
      <c r="BK317" s="137"/>
      <c r="BL317" s="98"/>
      <c r="BM317" s="160"/>
      <c r="BN317" s="98"/>
      <c r="BO317" s="182"/>
      <c r="BP317" s="182"/>
      <c r="BQ317" s="182"/>
      <c r="BR317" s="200"/>
      <c r="BS317" s="182"/>
      <c r="BT317" s="182"/>
      <c r="BU317" s="182"/>
      <c r="BV317" s="200"/>
      <c r="BW317" s="182"/>
      <c r="BX317" s="182"/>
      <c r="BY317" s="182"/>
      <c r="BZ317" s="200"/>
      <c r="CA317" s="200"/>
      <c r="CB317" s="182"/>
      <c r="CC317" s="100"/>
      <c r="CD317" s="100"/>
      <c r="CE317" s="100"/>
      <c r="CF317" s="103"/>
    </row>
    <row r="318" spans="5:84" s="24" customFormat="1" ht="15" customHeight="1" x14ac:dyDescent="0.25">
      <c r="E318" s="127"/>
      <c r="F318" s="127"/>
      <c r="G318" s="127"/>
      <c r="H318" s="137"/>
      <c r="I318" s="115"/>
      <c r="J318" s="127"/>
      <c r="K318" s="127"/>
      <c r="L318" s="127"/>
      <c r="M318" s="137"/>
      <c r="N318" s="115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37"/>
      <c r="Z318" s="137"/>
      <c r="AA318" s="127"/>
      <c r="AB318" s="127"/>
      <c r="AC318" s="127"/>
      <c r="AD318" s="127"/>
      <c r="AE318" s="127"/>
      <c r="AF318" s="127"/>
      <c r="AG318" s="127"/>
      <c r="AH318" s="127"/>
      <c r="AI318" s="127"/>
      <c r="AJ318" s="127"/>
      <c r="AK318" s="137"/>
      <c r="AL318" s="137"/>
      <c r="AM318" s="127"/>
      <c r="AN318" s="127"/>
      <c r="AO318" s="127"/>
      <c r="AP318" s="127"/>
      <c r="AQ318" s="127"/>
      <c r="AR318" s="127"/>
      <c r="AS318" s="127"/>
      <c r="AT318" s="127"/>
      <c r="AU318" s="127"/>
      <c r="AV318" s="127"/>
      <c r="AW318" s="137"/>
      <c r="AX318" s="137"/>
      <c r="AY318" s="137"/>
      <c r="AZ318" s="137"/>
      <c r="BA318" s="130"/>
      <c r="BB318" s="130"/>
      <c r="BC318" s="130"/>
      <c r="BD318" s="130"/>
      <c r="BE318" s="130"/>
      <c r="BF318" s="130"/>
      <c r="BG318" s="130"/>
      <c r="BH318" s="130"/>
      <c r="BI318" s="130"/>
      <c r="BJ318" s="130"/>
      <c r="BK318" s="137"/>
      <c r="BL318" s="98"/>
      <c r="BM318" s="160"/>
      <c r="BN318" s="98"/>
      <c r="BO318" s="182"/>
      <c r="BP318" s="182"/>
      <c r="BQ318" s="182"/>
      <c r="BR318" s="200"/>
      <c r="BS318" s="182"/>
      <c r="BT318" s="182"/>
      <c r="BU318" s="182"/>
      <c r="BV318" s="200"/>
      <c r="BW318" s="182"/>
      <c r="BX318" s="182"/>
      <c r="BY318" s="182"/>
      <c r="BZ318" s="200"/>
      <c r="CA318" s="200"/>
      <c r="CB318" s="182"/>
      <c r="CC318" s="100"/>
      <c r="CD318" s="100"/>
      <c r="CE318" s="100"/>
      <c r="CF318" s="103"/>
    </row>
    <row r="319" spans="5:84" s="24" customFormat="1" ht="15" customHeight="1" x14ac:dyDescent="0.25">
      <c r="E319" s="127"/>
      <c r="F319" s="127"/>
      <c r="G319" s="127"/>
      <c r="H319" s="137"/>
      <c r="I319" s="115"/>
      <c r="J319" s="127"/>
      <c r="K319" s="127"/>
      <c r="L319" s="127"/>
      <c r="M319" s="137"/>
      <c r="N319" s="115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37"/>
      <c r="Z319" s="137"/>
      <c r="AA319" s="127"/>
      <c r="AB319" s="127"/>
      <c r="AC319" s="127"/>
      <c r="AD319" s="127"/>
      <c r="AE319" s="127"/>
      <c r="AF319" s="127"/>
      <c r="AG319" s="127"/>
      <c r="AH319" s="127"/>
      <c r="AI319" s="127"/>
      <c r="AJ319" s="127"/>
      <c r="AK319" s="137"/>
      <c r="AL319" s="13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37"/>
      <c r="AX319" s="137"/>
      <c r="AY319" s="137"/>
      <c r="AZ319" s="137"/>
      <c r="BA319" s="130"/>
      <c r="BB319" s="130"/>
      <c r="BC319" s="130"/>
      <c r="BD319" s="130"/>
      <c r="BE319" s="130"/>
      <c r="BF319" s="130"/>
      <c r="BG319" s="130"/>
      <c r="BH319" s="130"/>
      <c r="BI319" s="130"/>
      <c r="BJ319" s="130"/>
      <c r="BK319" s="137"/>
      <c r="BL319" s="98"/>
      <c r="BM319" s="160"/>
      <c r="BN319" s="98"/>
      <c r="BO319" s="182"/>
      <c r="BP319" s="182"/>
      <c r="BQ319" s="182"/>
      <c r="BR319" s="200"/>
      <c r="BS319" s="182"/>
      <c r="BT319" s="182"/>
      <c r="BU319" s="182"/>
      <c r="BV319" s="200"/>
      <c r="BW319" s="182"/>
      <c r="BX319" s="182"/>
      <c r="BY319" s="182"/>
      <c r="BZ319" s="200"/>
      <c r="CA319" s="200"/>
      <c r="CB319" s="182"/>
      <c r="CC319" s="100"/>
      <c r="CD319" s="100"/>
      <c r="CE319" s="100"/>
      <c r="CF319" s="103"/>
    </row>
    <row r="320" spans="5:84" s="24" customFormat="1" ht="15" customHeight="1" x14ac:dyDescent="0.25">
      <c r="E320" s="127"/>
      <c r="F320" s="127"/>
      <c r="G320" s="127"/>
      <c r="H320" s="137"/>
      <c r="I320" s="115"/>
      <c r="J320" s="127"/>
      <c r="K320" s="127"/>
      <c r="L320" s="127"/>
      <c r="M320" s="137"/>
      <c r="N320" s="115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37"/>
      <c r="Z320" s="137"/>
      <c r="AA320" s="127"/>
      <c r="AB320" s="127"/>
      <c r="AC320" s="127"/>
      <c r="AD320" s="127"/>
      <c r="AE320" s="127"/>
      <c r="AF320" s="127"/>
      <c r="AG320" s="127"/>
      <c r="AH320" s="127"/>
      <c r="AI320" s="127"/>
      <c r="AJ320" s="127"/>
      <c r="AK320" s="137"/>
      <c r="AL320" s="13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37"/>
      <c r="AX320" s="137"/>
      <c r="AY320" s="137"/>
      <c r="AZ320" s="137"/>
      <c r="BA320" s="130"/>
      <c r="BB320" s="130"/>
      <c r="BC320" s="130"/>
      <c r="BD320" s="130"/>
      <c r="BE320" s="130"/>
      <c r="BF320" s="130"/>
      <c r="BG320" s="130"/>
      <c r="BH320" s="130"/>
      <c r="BI320" s="130"/>
      <c r="BJ320" s="130"/>
      <c r="BK320" s="137"/>
      <c r="BL320" s="98"/>
      <c r="BM320" s="160"/>
      <c r="BN320" s="98"/>
      <c r="BO320" s="182"/>
      <c r="BP320" s="182"/>
      <c r="BQ320" s="182"/>
      <c r="BR320" s="200"/>
      <c r="BS320" s="182"/>
      <c r="BT320" s="182"/>
      <c r="BU320" s="182"/>
      <c r="BV320" s="200"/>
      <c r="BW320" s="182"/>
      <c r="BX320" s="182"/>
      <c r="BY320" s="182"/>
      <c r="BZ320" s="200"/>
      <c r="CA320" s="200"/>
      <c r="CB320" s="182"/>
      <c r="CC320" s="100"/>
      <c r="CD320" s="100"/>
      <c r="CE320" s="100"/>
      <c r="CF320" s="103"/>
    </row>
    <row r="321" spans="5:84" s="24" customFormat="1" ht="15" customHeight="1" x14ac:dyDescent="0.25">
      <c r="E321" s="127"/>
      <c r="F321" s="127"/>
      <c r="G321" s="127"/>
      <c r="H321" s="137"/>
      <c r="I321" s="115"/>
      <c r="J321" s="127"/>
      <c r="K321" s="127"/>
      <c r="L321" s="127"/>
      <c r="M321" s="137"/>
      <c r="N321" s="115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37"/>
      <c r="Z321" s="137"/>
      <c r="AA321" s="127"/>
      <c r="AB321" s="127"/>
      <c r="AC321" s="127"/>
      <c r="AD321" s="127"/>
      <c r="AE321" s="127"/>
      <c r="AF321" s="127"/>
      <c r="AG321" s="127"/>
      <c r="AH321" s="127"/>
      <c r="AI321" s="127"/>
      <c r="AJ321" s="127"/>
      <c r="AK321" s="137"/>
      <c r="AL321" s="137"/>
      <c r="AM321" s="127"/>
      <c r="AN321" s="127"/>
      <c r="AO321" s="127"/>
      <c r="AP321" s="127"/>
      <c r="AQ321" s="127"/>
      <c r="AR321" s="127"/>
      <c r="AS321" s="127"/>
      <c r="AT321" s="127"/>
      <c r="AU321" s="127"/>
      <c r="AV321" s="127"/>
      <c r="AW321" s="137"/>
      <c r="AX321" s="137"/>
      <c r="AY321" s="137"/>
      <c r="AZ321" s="137"/>
      <c r="BA321" s="130"/>
      <c r="BB321" s="130"/>
      <c r="BC321" s="130"/>
      <c r="BD321" s="130"/>
      <c r="BE321" s="130"/>
      <c r="BF321" s="130"/>
      <c r="BG321" s="130"/>
      <c r="BH321" s="130"/>
      <c r="BI321" s="130"/>
      <c r="BJ321" s="130"/>
      <c r="BK321" s="137"/>
      <c r="BL321" s="98"/>
      <c r="BM321" s="160"/>
      <c r="BN321" s="98"/>
      <c r="BO321" s="182"/>
      <c r="BP321" s="182"/>
      <c r="BQ321" s="182"/>
      <c r="BR321" s="200"/>
      <c r="BS321" s="182"/>
      <c r="BT321" s="182"/>
      <c r="BU321" s="182"/>
      <c r="BV321" s="200"/>
      <c r="BW321" s="182"/>
      <c r="BX321" s="182"/>
      <c r="BY321" s="182"/>
      <c r="BZ321" s="200"/>
      <c r="CA321" s="200"/>
      <c r="CB321" s="182"/>
      <c r="CC321" s="100"/>
      <c r="CD321" s="100"/>
      <c r="CE321" s="100"/>
      <c r="CF321" s="103"/>
    </row>
    <row r="322" spans="5:84" s="24" customFormat="1" ht="15" customHeight="1" x14ac:dyDescent="0.25">
      <c r="E322" s="127"/>
      <c r="F322" s="127"/>
      <c r="G322" s="127"/>
      <c r="H322" s="137"/>
      <c r="I322" s="115"/>
      <c r="J322" s="127"/>
      <c r="K322" s="127"/>
      <c r="L322" s="127"/>
      <c r="M322" s="137"/>
      <c r="N322" s="115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37"/>
      <c r="Z322" s="137"/>
      <c r="AA322" s="127"/>
      <c r="AB322" s="127"/>
      <c r="AC322" s="127"/>
      <c r="AD322" s="127"/>
      <c r="AE322" s="127"/>
      <c r="AF322" s="127"/>
      <c r="AG322" s="127"/>
      <c r="AH322" s="127"/>
      <c r="AI322" s="127"/>
      <c r="AJ322" s="127"/>
      <c r="AK322" s="137"/>
      <c r="AL322" s="137"/>
      <c r="AM322" s="127"/>
      <c r="AN322" s="127"/>
      <c r="AO322" s="127"/>
      <c r="AP322" s="127"/>
      <c r="AQ322" s="127"/>
      <c r="AR322" s="127"/>
      <c r="AS322" s="127"/>
      <c r="AT322" s="127"/>
      <c r="AU322" s="127"/>
      <c r="AV322" s="127"/>
      <c r="AW322" s="137"/>
      <c r="AX322" s="137"/>
      <c r="AY322" s="137"/>
      <c r="AZ322" s="137"/>
      <c r="BA322" s="130"/>
      <c r="BB322" s="130"/>
      <c r="BC322" s="130"/>
      <c r="BD322" s="130"/>
      <c r="BE322" s="130"/>
      <c r="BF322" s="130"/>
      <c r="BG322" s="130"/>
      <c r="BH322" s="130"/>
      <c r="BI322" s="130"/>
      <c r="BJ322" s="130"/>
      <c r="BK322" s="137"/>
      <c r="BL322" s="98"/>
      <c r="BM322" s="160"/>
      <c r="BN322" s="98"/>
      <c r="BO322" s="182"/>
      <c r="BP322" s="182"/>
      <c r="BQ322" s="182"/>
      <c r="BR322" s="200"/>
      <c r="BS322" s="182"/>
      <c r="BT322" s="182"/>
      <c r="BU322" s="182"/>
      <c r="BV322" s="200"/>
      <c r="BW322" s="182"/>
      <c r="BX322" s="182"/>
      <c r="BY322" s="182"/>
      <c r="BZ322" s="200"/>
      <c r="CA322" s="200"/>
      <c r="CB322" s="182"/>
      <c r="CC322" s="100"/>
      <c r="CD322" s="100"/>
      <c r="CE322" s="100"/>
      <c r="CF322" s="103"/>
    </row>
    <row r="323" spans="5:84" s="24" customFormat="1" ht="15" customHeight="1" x14ac:dyDescent="0.25">
      <c r="E323" s="127"/>
      <c r="F323" s="127"/>
      <c r="G323" s="127"/>
      <c r="H323" s="137"/>
      <c r="I323" s="115"/>
      <c r="J323" s="127"/>
      <c r="K323" s="127"/>
      <c r="L323" s="127"/>
      <c r="M323" s="137"/>
      <c r="N323" s="115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37"/>
      <c r="Z323" s="137"/>
      <c r="AA323" s="127"/>
      <c r="AB323" s="127"/>
      <c r="AC323" s="127"/>
      <c r="AD323" s="127"/>
      <c r="AE323" s="127"/>
      <c r="AF323" s="127"/>
      <c r="AG323" s="127"/>
      <c r="AH323" s="127"/>
      <c r="AI323" s="127"/>
      <c r="AJ323" s="127"/>
      <c r="AK323" s="137"/>
      <c r="AL323" s="137"/>
      <c r="AM323" s="127"/>
      <c r="AN323" s="127"/>
      <c r="AO323" s="127"/>
      <c r="AP323" s="127"/>
      <c r="AQ323" s="127"/>
      <c r="AR323" s="127"/>
      <c r="AS323" s="127"/>
      <c r="AT323" s="127"/>
      <c r="AU323" s="127"/>
      <c r="AV323" s="127"/>
      <c r="AW323" s="137"/>
      <c r="AX323" s="137"/>
      <c r="AY323" s="137"/>
      <c r="AZ323" s="137"/>
      <c r="BA323" s="130"/>
      <c r="BB323" s="130"/>
      <c r="BC323" s="130"/>
      <c r="BD323" s="130"/>
      <c r="BE323" s="130"/>
      <c r="BF323" s="130"/>
      <c r="BG323" s="130"/>
      <c r="BH323" s="130"/>
      <c r="BI323" s="130"/>
      <c r="BJ323" s="130"/>
      <c r="BK323" s="137"/>
      <c r="BL323" s="98"/>
      <c r="BM323" s="160"/>
      <c r="BN323" s="98"/>
      <c r="BO323" s="182"/>
      <c r="BP323" s="182"/>
      <c r="BQ323" s="182"/>
      <c r="BR323" s="200"/>
      <c r="BS323" s="182"/>
      <c r="BT323" s="182"/>
      <c r="BU323" s="182"/>
      <c r="BV323" s="200"/>
      <c r="BW323" s="182"/>
      <c r="BX323" s="182"/>
      <c r="BY323" s="182"/>
      <c r="BZ323" s="200"/>
      <c r="CA323" s="200"/>
      <c r="CB323" s="182"/>
      <c r="CC323" s="100"/>
      <c r="CD323" s="100"/>
      <c r="CE323" s="100"/>
      <c r="CF323" s="103"/>
    </row>
    <row r="324" spans="5:84" s="24" customFormat="1" ht="15" customHeight="1" x14ac:dyDescent="0.25">
      <c r="E324" s="127"/>
      <c r="F324" s="127"/>
      <c r="G324" s="127"/>
      <c r="H324" s="137"/>
      <c r="I324" s="115"/>
      <c r="J324" s="127"/>
      <c r="K324" s="127"/>
      <c r="L324" s="127"/>
      <c r="M324" s="137"/>
      <c r="N324" s="115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37"/>
      <c r="Z324" s="137"/>
      <c r="AA324" s="127"/>
      <c r="AB324" s="127"/>
      <c r="AC324" s="127"/>
      <c r="AD324" s="127"/>
      <c r="AE324" s="127"/>
      <c r="AF324" s="127"/>
      <c r="AG324" s="127"/>
      <c r="AH324" s="127"/>
      <c r="AI324" s="127"/>
      <c r="AJ324" s="127"/>
      <c r="AK324" s="137"/>
      <c r="AL324" s="137"/>
      <c r="AM324" s="127"/>
      <c r="AN324" s="127"/>
      <c r="AO324" s="127"/>
      <c r="AP324" s="127"/>
      <c r="AQ324" s="127"/>
      <c r="AR324" s="127"/>
      <c r="AS324" s="127"/>
      <c r="AT324" s="127"/>
      <c r="AU324" s="127"/>
      <c r="AV324" s="127"/>
      <c r="AW324" s="137"/>
      <c r="AX324" s="137"/>
      <c r="AY324" s="137"/>
      <c r="AZ324" s="137"/>
      <c r="BA324" s="130"/>
      <c r="BB324" s="130"/>
      <c r="BC324" s="130"/>
      <c r="BD324" s="130"/>
      <c r="BE324" s="130"/>
      <c r="BF324" s="130"/>
      <c r="BG324" s="130"/>
      <c r="BH324" s="130"/>
      <c r="BI324" s="130"/>
      <c r="BJ324" s="130"/>
      <c r="BK324" s="137"/>
      <c r="BL324" s="98"/>
      <c r="BM324" s="160"/>
      <c r="BN324" s="98"/>
      <c r="BO324" s="182"/>
      <c r="BP324" s="182"/>
      <c r="BQ324" s="182"/>
      <c r="BR324" s="200"/>
      <c r="BS324" s="182"/>
      <c r="BT324" s="182"/>
      <c r="BU324" s="182"/>
      <c r="BV324" s="200"/>
      <c r="BW324" s="182"/>
      <c r="BX324" s="182"/>
      <c r="BY324" s="182"/>
      <c r="BZ324" s="200"/>
      <c r="CA324" s="200"/>
      <c r="CB324" s="182"/>
      <c r="CC324" s="100"/>
      <c r="CD324" s="100"/>
      <c r="CE324" s="100"/>
      <c r="CF324" s="103"/>
    </row>
    <row r="325" spans="5:84" s="24" customFormat="1" ht="15" customHeight="1" x14ac:dyDescent="0.25">
      <c r="E325" s="127"/>
      <c r="F325" s="127"/>
      <c r="G325" s="127"/>
      <c r="H325" s="137"/>
      <c r="I325" s="115"/>
      <c r="J325" s="127"/>
      <c r="K325" s="127"/>
      <c r="L325" s="127"/>
      <c r="M325" s="137"/>
      <c r="N325" s="115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37"/>
      <c r="Z325" s="137"/>
      <c r="AA325" s="127"/>
      <c r="AB325" s="127"/>
      <c r="AC325" s="127"/>
      <c r="AD325" s="127"/>
      <c r="AE325" s="127"/>
      <c r="AF325" s="127"/>
      <c r="AG325" s="127"/>
      <c r="AH325" s="127"/>
      <c r="AI325" s="127"/>
      <c r="AJ325" s="127"/>
      <c r="AK325" s="137"/>
      <c r="AL325" s="137"/>
      <c r="AM325" s="127"/>
      <c r="AN325" s="127"/>
      <c r="AO325" s="127"/>
      <c r="AP325" s="127"/>
      <c r="AQ325" s="127"/>
      <c r="AR325" s="127"/>
      <c r="AS325" s="127"/>
      <c r="AT325" s="127"/>
      <c r="AU325" s="127"/>
      <c r="AV325" s="127"/>
      <c r="AW325" s="137"/>
      <c r="AX325" s="137"/>
      <c r="AY325" s="137"/>
      <c r="AZ325" s="137"/>
      <c r="BA325" s="130"/>
      <c r="BB325" s="130"/>
      <c r="BC325" s="130"/>
      <c r="BD325" s="130"/>
      <c r="BE325" s="130"/>
      <c r="BF325" s="130"/>
      <c r="BG325" s="130"/>
      <c r="BH325" s="130"/>
      <c r="BI325" s="130"/>
      <c r="BJ325" s="130"/>
      <c r="BK325" s="137"/>
      <c r="BL325" s="98"/>
      <c r="BM325" s="160"/>
      <c r="BN325" s="98"/>
      <c r="BO325" s="182"/>
      <c r="BP325" s="182"/>
      <c r="BQ325" s="182"/>
      <c r="BR325" s="200"/>
      <c r="BS325" s="182"/>
      <c r="BT325" s="182"/>
      <c r="BU325" s="182"/>
      <c r="BV325" s="200"/>
      <c r="BW325" s="182"/>
      <c r="BX325" s="182"/>
      <c r="BY325" s="182"/>
      <c r="BZ325" s="200"/>
      <c r="CA325" s="200"/>
      <c r="CB325" s="182"/>
      <c r="CC325" s="100"/>
      <c r="CD325" s="100"/>
      <c r="CE325" s="100"/>
      <c r="CF325" s="103"/>
    </row>
    <row r="326" spans="5:84" s="24" customFormat="1" ht="15" customHeight="1" x14ac:dyDescent="0.25">
      <c r="E326" s="127"/>
      <c r="F326" s="127"/>
      <c r="G326" s="127"/>
      <c r="H326" s="137"/>
      <c r="I326" s="115"/>
      <c r="J326" s="127"/>
      <c r="K326" s="127"/>
      <c r="L326" s="127"/>
      <c r="M326" s="137"/>
      <c r="N326" s="115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37"/>
      <c r="Z326" s="137"/>
      <c r="AA326" s="127"/>
      <c r="AB326" s="127"/>
      <c r="AC326" s="127"/>
      <c r="AD326" s="127"/>
      <c r="AE326" s="127"/>
      <c r="AF326" s="127"/>
      <c r="AG326" s="127"/>
      <c r="AH326" s="127"/>
      <c r="AI326" s="127"/>
      <c r="AJ326" s="127"/>
      <c r="AK326" s="137"/>
      <c r="AL326" s="137"/>
      <c r="AM326" s="127"/>
      <c r="AN326" s="127"/>
      <c r="AO326" s="127"/>
      <c r="AP326" s="127"/>
      <c r="AQ326" s="127"/>
      <c r="AR326" s="127"/>
      <c r="AS326" s="127"/>
      <c r="AT326" s="127"/>
      <c r="AU326" s="127"/>
      <c r="AV326" s="127"/>
      <c r="AW326" s="137"/>
      <c r="AX326" s="137"/>
      <c r="AY326" s="137"/>
      <c r="AZ326" s="137"/>
      <c r="BA326" s="130"/>
      <c r="BB326" s="130"/>
      <c r="BC326" s="130"/>
      <c r="BD326" s="130"/>
      <c r="BE326" s="130"/>
      <c r="BF326" s="130"/>
      <c r="BG326" s="130"/>
      <c r="BH326" s="130"/>
      <c r="BI326" s="130"/>
      <c r="BJ326" s="130"/>
      <c r="BK326" s="137"/>
      <c r="BL326" s="98"/>
      <c r="BM326" s="160"/>
      <c r="BN326" s="98"/>
      <c r="BO326" s="182"/>
      <c r="BP326" s="182"/>
      <c r="BQ326" s="182"/>
      <c r="BR326" s="200"/>
      <c r="BS326" s="182"/>
      <c r="BT326" s="182"/>
      <c r="BU326" s="182"/>
      <c r="BV326" s="200"/>
      <c r="BW326" s="182"/>
      <c r="BX326" s="182"/>
      <c r="BY326" s="182"/>
      <c r="BZ326" s="200"/>
      <c r="CA326" s="200"/>
      <c r="CB326" s="182"/>
      <c r="CC326" s="100"/>
      <c r="CD326" s="100"/>
      <c r="CE326" s="100"/>
      <c r="CF326" s="103"/>
    </row>
    <row r="327" spans="5:84" s="24" customFormat="1" ht="15" customHeight="1" x14ac:dyDescent="0.25">
      <c r="E327" s="127"/>
      <c r="F327" s="127"/>
      <c r="G327" s="127"/>
      <c r="H327" s="137"/>
      <c r="I327" s="115"/>
      <c r="J327" s="127"/>
      <c r="K327" s="127"/>
      <c r="L327" s="127"/>
      <c r="M327" s="137"/>
      <c r="N327" s="115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37"/>
      <c r="Z327" s="137"/>
      <c r="AA327" s="127"/>
      <c r="AB327" s="127"/>
      <c r="AC327" s="127"/>
      <c r="AD327" s="127"/>
      <c r="AE327" s="127"/>
      <c r="AF327" s="127"/>
      <c r="AG327" s="127"/>
      <c r="AH327" s="127"/>
      <c r="AI327" s="127"/>
      <c r="AJ327" s="127"/>
      <c r="AK327" s="137"/>
      <c r="AL327" s="137"/>
      <c r="AM327" s="127"/>
      <c r="AN327" s="127"/>
      <c r="AO327" s="127"/>
      <c r="AP327" s="127"/>
      <c r="AQ327" s="127"/>
      <c r="AR327" s="127"/>
      <c r="AS327" s="127"/>
      <c r="AT327" s="127"/>
      <c r="AU327" s="127"/>
      <c r="AV327" s="127"/>
      <c r="AW327" s="137"/>
      <c r="AX327" s="137"/>
      <c r="AY327" s="137"/>
      <c r="AZ327" s="137"/>
      <c r="BA327" s="130"/>
      <c r="BB327" s="130"/>
      <c r="BC327" s="130"/>
      <c r="BD327" s="130"/>
      <c r="BE327" s="130"/>
      <c r="BF327" s="130"/>
      <c r="BG327" s="130"/>
      <c r="BH327" s="130"/>
      <c r="BI327" s="130"/>
      <c r="BJ327" s="130"/>
      <c r="BK327" s="137"/>
      <c r="BL327" s="98"/>
      <c r="BM327" s="160"/>
      <c r="BN327" s="98"/>
      <c r="BO327" s="182"/>
      <c r="BP327" s="182"/>
      <c r="BQ327" s="182"/>
      <c r="BR327" s="200"/>
      <c r="BS327" s="182"/>
      <c r="BT327" s="182"/>
      <c r="BU327" s="182"/>
      <c r="BV327" s="200"/>
      <c r="BW327" s="182"/>
      <c r="BX327" s="182"/>
      <c r="BY327" s="182"/>
      <c r="BZ327" s="200"/>
      <c r="CA327" s="200"/>
      <c r="CB327" s="182"/>
      <c r="CC327" s="100"/>
      <c r="CD327" s="100"/>
      <c r="CE327" s="100"/>
      <c r="CF327" s="103"/>
    </row>
    <row r="328" spans="5:84" s="24" customFormat="1" ht="15" customHeight="1" x14ac:dyDescent="0.25">
      <c r="E328" s="127"/>
      <c r="F328" s="127"/>
      <c r="G328" s="127"/>
      <c r="H328" s="137"/>
      <c r="I328" s="115"/>
      <c r="J328" s="127"/>
      <c r="K328" s="127"/>
      <c r="L328" s="127"/>
      <c r="M328" s="137"/>
      <c r="N328" s="115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37"/>
      <c r="Z328" s="137"/>
      <c r="AA328" s="127"/>
      <c r="AB328" s="127"/>
      <c r="AC328" s="127"/>
      <c r="AD328" s="127"/>
      <c r="AE328" s="127"/>
      <c r="AF328" s="127"/>
      <c r="AG328" s="127"/>
      <c r="AH328" s="127"/>
      <c r="AI328" s="127"/>
      <c r="AJ328" s="127"/>
      <c r="AK328" s="137"/>
      <c r="AL328" s="137"/>
      <c r="AM328" s="127"/>
      <c r="AN328" s="127"/>
      <c r="AO328" s="127"/>
      <c r="AP328" s="127"/>
      <c r="AQ328" s="127"/>
      <c r="AR328" s="127"/>
      <c r="AS328" s="127"/>
      <c r="AT328" s="127"/>
      <c r="AU328" s="127"/>
      <c r="AV328" s="127"/>
      <c r="AW328" s="137"/>
      <c r="AX328" s="137"/>
      <c r="AY328" s="137"/>
      <c r="AZ328" s="137"/>
      <c r="BA328" s="130"/>
      <c r="BB328" s="130"/>
      <c r="BC328" s="130"/>
      <c r="BD328" s="130"/>
      <c r="BE328" s="130"/>
      <c r="BF328" s="130"/>
      <c r="BG328" s="130"/>
      <c r="BH328" s="130"/>
      <c r="BI328" s="130"/>
      <c r="BJ328" s="130"/>
      <c r="BK328" s="137"/>
      <c r="BL328" s="98"/>
      <c r="BM328" s="160"/>
      <c r="BN328" s="98"/>
      <c r="BO328" s="182"/>
      <c r="BP328" s="182"/>
      <c r="BQ328" s="182"/>
      <c r="BR328" s="200"/>
      <c r="BS328" s="182"/>
      <c r="BT328" s="182"/>
      <c r="BU328" s="182"/>
      <c r="BV328" s="200"/>
      <c r="BW328" s="182"/>
      <c r="BX328" s="182"/>
      <c r="BY328" s="182"/>
      <c r="BZ328" s="200"/>
      <c r="CA328" s="200"/>
      <c r="CB328" s="182"/>
      <c r="CC328" s="100"/>
      <c r="CD328" s="100"/>
      <c r="CE328" s="100"/>
      <c r="CF328" s="103"/>
    </row>
    <row r="329" spans="5:84" s="24" customFormat="1" ht="15" customHeight="1" x14ac:dyDescent="0.25">
      <c r="E329" s="127"/>
      <c r="F329" s="127"/>
      <c r="G329" s="127"/>
      <c r="H329" s="137"/>
      <c r="I329" s="115"/>
      <c r="J329" s="127"/>
      <c r="K329" s="127"/>
      <c r="L329" s="127"/>
      <c r="M329" s="137"/>
      <c r="N329" s="115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37"/>
      <c r="Z329" s="137"/>
      <c r="AA329" s="127"/>
      <c r="AB329" s="127"/>
      <c r="AC329" s="127"/>
      <c r="AD329" s="127"/>
      <c r="AE329" s="127"/>
      <c r="AF329" s="127"/>
      <c r="AG329" s="127"/>
      <c r="AH329" s="127"/>
      <c r="AI329" s="127"/>
      <c r="AJ329" s="127"/>
      <c r="AK329" s="137"/>
      <c r="AL329" s="137"/>
      <c r="AM329" s="127"/>
      <c r="AN329" s="127"/>
      <c r="AO329" s="127"/>
      <c r="AP329" s="127"/>
      <c r="AQ329" s="127"/>
      <c r="AR329" s="127"/>
      <c r="AS329" s="127"/>
      <c r="AT329" s="127"/>
      <c r="AU329" s="127"/>
      <c r="AV329" s="127"/>
      <c r="AW329" s="137"/>
      <c r="AX329" s="137"/>
      <c r="AY329" s="137"/>
      <c r="AZ329" s="137"/>
      <c r="BA329" s="130"/>
      <c r="BB329" s="130"/>
      <c r="BC329" s="130"/>
      <c r="BD329" s="130"/>
      <c r="BE329" s="130"/>
      <c r="BF329" s="130"/>
      <c r="BG329" s="130"/>
      <c r="BH329" s="130"/>
      <c r="BI329" s="130"/>
      <c r="BJ329" s="130"/>
      <c r="BK329" s="137"/>
      <c r="BL329" s="98"/>
      <c r="BM329" s="160"/>
      <c r="BN329" s="98"/>
      <c r="BO329" s="182"/>
      <c r="BP329" s="182"/>
      <c r="BQ329" s="182"/>
      <c r="BR329" s="200"/>
      <c r="BS329" s="182"/>
      <c r="BT329" s="182"/>
      <c r="BU329" s="182"/>
      <c r="BV329" s="200"/>
      <c r="BW329" s="182"/>
      <c r="BX329" s="182"/>
      <c r="BY329" s="182"/>
      <c r="BZ329" s="200"/>
      <c r="CA329" s="200"/>
      <c r="CB329" s="182"/>
      <c r="CC329" s="100"/>
      <c r="CD329" s="100"/>
      <c r="CE329" s="100"/>
      <c r="CF329" s="103"/>
    </row>
    <row r="330" spans="5:84" s="24" customFormat="1" ht="15" customHeight="1" x14ac:dyDescent="0.25">
      <c r="E330" s="127"/>
      <c r="F330" s="127"/>
      <c r="G330" s="127"/>
      <c r="H330" s="137"/>
      <c r="I330" s="115"/>
      <c r="J330" s="127"/>
      <c r="K330" s="127"/>
      <c r="L330" s="127"/>
      <c r="M330" s="137"/>
      <c r="N330" s="115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37"/>
      <c r="Z330" s="137"/>
      <c r="AA330" s="127"/>
      <c r="AB330" s="127"/>
      <c r="AC330" s="127"/>
      <c r="AD330" s="127"/>
      <c r="AE330" s="127"/>
      <c r="AF330" s="127"/>
      <c r="AG330" s="127"/>
      <c r="AH330" s="127"/>
      <c r="AI330" s="127"/>
      <c r="AJ330" s="127"/>
      <c r="AK330" s="137"/>
      <c r="AL330" s="137"/>
      <c r="AM330" s="127"/>
      <c r="AN330" s="127"/>
      <c r="AO330" s="127"/>
      <c r="AP330" s="127"/>
      <c r="AQ330" s="127"/>
      <c r="AR330" s="127"/>
      <c r="AS330" s="127"/>
      <c r="AT330" s="127"/>
      <c r="AU330" s="127"/>
      <c r="AV330" s="127"/>
      <c r="AW330" s="137"/>
      <c r="AX330" s="137"/>
      <c r="AY330" s="137"/>
      <c r="AZ330" s="137"/>
      <c r="BA330" s="130"/>
      <c r="BB330" s="130"/>
      <c r="BC330" s="130"/>
      <c r="BD330" s="130"/>
      <c r="BE330" s="130"/>
      <c r="BF330" s="130"/>
      <c r="BG330" s="130"/>
      <c r="BH330" s="130"/>
      <c r="BI330" s="130"/>
      <c r="BJ330" s="130"/>
      <c r="BK330" s="137"/>
      <c r="BL330" s="98"/>
      <c r="BM330" s="160"/>
      <c r="BN330" s="98"/>
      <c r="BO330" s="182"/>
      <c r="BP330" s="182"/>
      <c r="BQ330" s="182"/>
      <c r="BR330" s="200"/>
      <c r="BS330" s="182"/>
      <c r="BT330" s="182"/>
      <c r="BU330" s="182"/>
      <c r="BV330" s="200"/>
      <c r="BW330" s="182"/>
      <c r="BX330" s="182"/>
      <c r="BY330" s="182"/>
      <c r="BZ330" s="200"/>
      <c r="CA330" s="200"/>
      <c r="CB330" s="182"/>
      <c r="CC330" s="100"/>
      <c r="CD330" s="100"/>
      <c r="CE330" s="100"/>
      <c r="CF330" s="103"/>
    </row>
    <row r="331" spans="5:84" s="24" customFormat="1" ht="15" customHeight="1" x14ac:dyDescent="0.25">
      <c r="E331" s="127"/>
      <c r="F331" s="127"/>
      <c r="G331" s="127"/>
      <c r="H331" s="137"/>
      <c r="I331" s="115"/>
      <c r="J331" s="127"/>
      <c r="K331" s="127"/>
      <c r="L331" s="127"/>
      <c r="M331" s="137"/>
      <c r="N331" s="115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37"/>
      <c r="Z331" s="137"/>
      <c r="AA331" s="127"/>
      <c r="AB331" s="127"/>
      <c r="AC331" s="127"/>
      <c r="AD331" s="127"/>
      <c r="AE331" s="127"/>
      <c r="AF331" s="127"/>
      <c r="AG331" s="127"/>
      <c r="AH331" s="127"/>
      <c r="AI331" s="127"/>
      <c r="AJ331" s="127"/>
      <c r="AK331" s="137"/>
      <c r="AL331" s="137"/>
      <c r="AM331" s="127"/>
      <c r="AN331" s="127"/>
      <c r="AO331" s="127"/>
      <c r="AP331" s="127"/>
      <c r="AQ331" s="127"/>
      <c r="AR331" s="127"/>
      <c r="AS331" s="127"/>
      <c r="AT331" s="127"/>
      <c r="AU331" s="127"/>
      <c r="AV331" s="127"/>
      <c r="AW331" s="137"/>
      <c r="AX331" s="137"/>
      <c r="AY331" s="137"/>
      <c r="AZ331" s="137"/>
      <c r="BA331" s="130"/>
      <c r="BB331" s="130"/>
      <c r="BC331" s="130"/>
      <c r="BD331" s="130"/>
      <c r="BE331" s="130"/>
      <c r="BF331" s="130"/>
      <c r="BG331" s="130"/>
      <c r="BH331" s="130"/>
      <c r="BI331" s="130"/>
      <c r="BJ331" s="130"/>
      <c r="BK331" s="137"/>
      <c r="BL331" s="98"/>
      <c r="BM331" s="160"/>
      <c r="BN331" s="98"/>
      <c r="BO331" s="182"/>
      <c r="BP331" s="182"/>
      <c r="BQ331" s="182"/>
      <c r="BR331" s="200"/>
      <c r="BS331" s="182"/>
      <c r="BT331" s="182"/>
      <c r="BU331" s="182"/>
      <c r="BV331" s="200"/>
      <c r="BW331" s="182"/>
      <c r="BX331" s="182"/>
      <c r="BY331" s="182"/>
      <c r="BZ331" s="200"/>
      <c r="CA331" s="200"/>
      <c r="CB331" s="182"/>
      <c r="CC331" s="100"/>
      <c r="CD331" s="100"/>
      <c r="CE331" s="100"/>
      <c r="CF331" s="103"/>
    </row>
    <row r="332" spans="5:84" s="24" customFormat="1" ht="15" customHeight="1" x14ac:dyDescent="0.25">
      <c r="E332" s="127"/>
      <c r="F332" s="127"/>
      <c r="G332" s="127"/>
      <c r="H332" s="137"/>
      <c r="I332" s="115"/>
      <c r="J332" s="127"/>
      <c r="K332" s="127"/>
      <c r="L332" s="127"/>
      <c r="M332" s="137"/>
      <c r="N332" s="115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37"/>
      <c r="Z332" s="137"/>
      <c r="AA332" s="127"/>
      <c r="AB332" s="127"/>
      <c r="AC332" s="127"/>
      <c r="AD332" s="127"/>
      <c r="AE332" s="127"/>
      <c r="AF332" s="127"/>
      <c r="AG332" s="127"/>
      <c r="AH332" s="127"/>
      <c r="AI332" s="127"/>
      <c r="AJ332" s="127"/>
      <c r="AK332" s="137"/>
      <c r="AL332" s="137"/>
      <c r="AM332" s="127"/>
      <c r="AN332" s="127"/>
      <c r="AO332" s="127"/>
      <c r="AP332" s="127"/>
      <c r="AQ332" s="127"/>
      <c r="AR332" s="127"/>
      <c r="AS332" s="127"/>
      <c r="AT332" s="127"/>
      <c r="AU332" s="127"/>
      <c r="AV332" s="127"/>
      <c r="AW332" s="137"/>
      <c r="AX332" s="137"/>
      <c r="AY332" s="137"/>
      <c r="AZ332" s="137"/>
      <c r="BA332" s="130"/>
      <c r="BB332" s="130"/>
      <c r="BC332" s="130"/>
      <c r="BD332" s="130"/>
      <c r="BE332" s="130"/>
      <c r="BF332" s="130"/>
      <c r="BG332" s="130"/>
      <c r="BH332" s="130"/>
      <c r="BI332" s="130"/>
      <c r="BJ332" s="130"/>
      <c r="BK332" s="137"/>
      <c r="BL332" s="98"/>
      <c r="BM332" s="160"/>
      <c r="BN332" s="98"/>
      <c r="BO332" s="182"/>
      <c r="BP332" s="182"/>
      <c r="BQ332" s="182"/>
      <c r="BR332" s="200"/>
      <c r="BS332" s="182"/>
      <c r="BT332" s="182"/>
      <c r="BU332" s="182"/>
      <c r="BV332" s="200"/>
      <c r="BW332" s="182"/>
      <c r="BX332" s="182"/>
      <c r="BY332" s="182"/>
      <c r="BZ332" s="200"/>
      <c r="CA332" s="200"/>
      <c r="CB332" s="182"/>
      <c r="CC332" s="100"/>
      <c r="CD332" s="100"/>
      <c r="CE332" s="100"/>
      <c r="CF332" s="103"/>
    </row>
    <row r="333" spans="5:84" s="24" customFormat="1" ht="15" customHeight="1" x14ac:dyDescent="0.25">
      <c r="E333" s="127"/>
      <c r="F333" s="127"/>
      <c r="G333" s="127"/>
      <c r="H333" s="137"/>
      <c r="I333" s="115"/>
      <c r="J333" s="127"/>
      <c r="K333" s="127"/>
      <c r="L333" s="127"/>
      <c r="M333" s="137"/>
      <c r="N333" s="115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37"/>
      <c r="Z333" s="137"/>
      <c r="AA333" s="127"/>
      <c r="AB333" s="127"/>
      <c r="AC333" s="127"/>
      <c r="AD333" s="127"/>
      <c r="AE333" s="127"/>
      <c r="AF333" s="127"/>
      <c r="AG333" s="127"/>
      <c r="AH333" s="127"/>
      <c r="AI333" s="127"/>
      <c r="AJ333" s="127"/>
      <c r="AK333" s="137"/>
      <c r="AL333" s="137"/>
      <c r="AM333" s="127"/>
      <c r="AN333" s="127"/>
      <c r="AO333" s="127"/>
      <c r="AP333" s="127"/>
      <c r="AQ333" s="127"/>
      <c r="AR333" s="127"/>
      <c r="AS333" s="127"/>
      <c r="AT333" s="127"/>
      <c r="AU333" s="127"/>
      <c r="AV333" s="127"/>
      <c r="AW333" s="137"/>
      <c r="AX333" s="137"/>
      <c r="AY333" s="137"/>
      <c r="AZ333" s="137"/>
      <c r="BA333" s="130"/>
      <c r="BB333" s="130"/>
      <c r="BC333" s="130"/>
      <c r="BD333" s="130"/>
      <c r="BE333" s="130"/>
      <c r="BF333" s="130"/>
      <c r="BG333" s="130"/>
      <c r="BH333" s="130"/>
      <c r="BI333" s="130"/>
      <c r="BJ333" s="130"/>
      <c r="BK333" s="137"/>
      <c r="BL333" s="98"/>
      <c r="BM333" s="160"/>
      <c r="BN333" s="98"/>
      <c r="BO333" s="182"/>
      <c r="BP333" s="182"/>
      <c r="BQ333" s="182"/>
      <c r="BR333" s="200"/>
      <c r="BS333" s="182"/>
      <c r="BT333" s="182"/>
      <c r="BU333" s="182"/>
      <c r="BV333" s="200"/>
      <c r="BW333" s="182"/>
      <c r="BX333" s="182"/>
      <c r="BY333" s="182"/>
      <c r="BZ333" s="200"/>
      <c r="CA333" s="200"/>
      <c r="CB333" s="182"/>
      <c r="CC333" s="100"/>
      <c r="CD333" s="100"/>
      <c r="CE333" s="100"/>
      <c r="CF333" s="103"/>
    </row>
    <row r="334" spans="5:84" s="24" customFormat="1" ht="15" customHeight="1" x14ac:dyDescent="0.25">
      <c r="E334" s="127"/>
      <c r="F334" s="127"/>
      <c r="G334" s="127"/>
      <c r="H334" s="137"/>
      <c r="I334" s="115"/>
      <c r="J334" s="127"/>
      <c r="K334" s="127"/>
      <c r="L334" s="127"/>
      <c r="M334" s="137"/>
      <c r="N334" s="115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37"/>
      <c r="Z334" s="137"/>
      <c r="AA334" s="127"/>
      <c r="AB334" s="127"/>
      <c r="AC334" s="127"/>
      <c r="AD334" s="127"/>
      <c r="AE334" s="127"/>
      <c r="AF334" s="127"/>
      <c r="AG334" s="127"/>
      <c r="AH334" s="127"/>
      <c r="AI334" s="127"/>
      <c r="AJ334" s="127"/>
      <c r="AK334" s="137"/>
      <c r="AL334" s="137"/>
      <c r="AM334" s="127"/>
      <c r="AN334" s="127"/>
      <c r="AO334" s="127"/>
      <c r="AP334" s="127"/>
      <c r="AQ334" s="127"/>
      <c r="AR334" s="127"/>
      <c r="AS334" s="127"/>
      <c r="AT334" s="127"/>
      <c r="AU334" s="127"/>
      <c r="AV334" s="127"/>
      <c r="AW334" s="137"/>
      <c r="AX334" s="137"/>
      <c r="AY334" s="137"/>
      <c r="AZ334" s="137"/>
      <c r="BA334" s="130"/>
      <c r="BB334" s="130"/>
      <c r="BC334" s="130"/>
      <c r="BD334" s="130"/>
      <c r="BE334" s="130"/>
      <c r="BF334" s="130"/>
      <c r="BG334" s="130"/>
      <c r="BH334" s="130"/>
      <c r="BI334" s="130"/>
      <c r="BJ334" s="130"/>
      <c r="BK334" s="137"/>
      <c r="BL334" s="98"/>
      <c r="BM334" s="160"/>
      <c r="BN334" s="98"/>
      <c r="BO334" s="182"/>
      <c r="BP334" s="182"/>
      <c r="BQ334" s="182"/>
      <c r="BR334" s="200"/>
      <c r="BS334" s="182"/>
      <c r="BT334" s="182"/>
      <c r="BU334" s="182"/>
      <c r="BV334" s="200"/>
      <c r="BW334" s="182"/>
      <c r="BX334" s="182"/>
      <c r="BY334" s="182"/>
      <c r="BZ334" s="200"/>
      <c r="CA334" s="200"/>
      <c r="CB334" s="182"/>
      <c r="CC334" s="100"/>
      <c r="CD334" s="100"/>
      <c r="CE334" s="100"/>
      <c r="CF334" s="103"/>
    </row>
    <row r="335" spans="5:84" s="24" customFormat="1" ht="15" customHeight="1" x14ac:dyDescent="0.25">
      <c r="E335" s="127"/>
      <c r="F335" s="127"/>
      <c r="G335" s="127"/>
      <c r="H335" s="137"/>
      <c r="I335" s="115"/>
      <c r="J335" s="127"/>
      <c r="K335" s="127"/>
      <c r="L335" s="127"/>
      <c r="M335" s="137"/>
      <c r="N335" s="115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37"/>
      <c r="Z335" s="137"/>
      <c r="AA335" s="127"/>
      <c r="AB335" s="127"/>
      <c r="AC335" s="127"/>
      <c r="AD335" s="127"/>
      <c r="AE335" s="127"/>
      <c r="AF335" s="127"/>
      <c r="AG335" s="127"/>
      <c r="AH335" s="127"/>
      <c r="AI335" s="127"/>
      <c r="AJ335" s="127"/>
      <c r="AK335" s="137"/>
      <c r="AL335" s="137"/>
      <c r="AM335" s="127"/>
      <c r="AN335" s="127"/>
      <c r="AO335" s="127"/>
      <c r="AP335" s="127"/>
      <c r="AQ335" s="127"/>
      <c r="AR335" s="127"/>
      <c r="AS335" s="127"/>
      <c r="AT335" s="127"/>
      <c r="AU335" s="127"/>
      <c r="AV335" s="127"/>
      <c r="AW335" s="137"/>
      <c r="AX335" s="137"/>
      <c r="AY335" s="137"/>
      <c r="AZ335" s="137"/>
      <c r="BA335" s="130"/>
      <c r="BB335" s="130"/>
      <c r="BC335" s="130"/>
      <c r="BD335" s="130"/>
      <c r="BE335" s="130"/>
      <c r="BF335" s="130"/>
      <c r="BG335" s="130"/>
      <c r="BH335" s="130"/>
      <c r="BI335" s="130"/>
      <c r="BJ335" s="130"/>
      <c r="BK335" s="137"/>
      <c r="BL335" s="98"/>
      <c r="BM335" s="160"/>
      <c r="BN335" s="98"/>
      <c r="BO335" s="182"/>
      <c r="BP335" s="182"/>
      <c r="BQ335" s="182"/>
      <c r="BR335" s="200"/>
      <c r="BS335" s="182"/>
      <c r="BT335" s="182"/>
      <c r="BU335" s="182"/>
      <c r="BV335" s="200"/>
      <c r="BW335" s="182"/>
      <c r="BX335" s="182"/>
      <c r="BY335" s="182"/>
      <c r="BZ335" s="200"/>
      <c r="CA335" s="200"/>
      <c r="CB335" s="182"/>
      <c r="CC335" s="100"/>
      <c r="CD335" s="100"/>
      <c r="CE335" s="100"/>
      <c r="CF335" s="103"/>
    </row>
    <row r="336" spans="5:84" s="24" customFormat="1" ht="15" customHeight="1" x14ac:dyDescent="0.25">
      <c r="E336" s="127"/>
      <c r="F336" s="127"/>
      <c r="G336" s="127"/>
      <c r="H336" s="137"/>
      <c r="I336" s="115"/>
      <c r="J336" s="127"/>
      <c r="K336" s="127"/>
      <c r="L336" s="127"/>
      <c r="M336" s="137"/>
      <c r="N336" s="115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37"/>
      <c r="Z336" s="137"/>
      <c r="AA336" s="127"/>
      <c r="AB336" s="127"/>
      <c r="AC336" s="127"/>
      <c r="AD336" s="127"/>
      <c r="AE336" s="127"/>
      <c r="AF336" s="127"/>
      <c r="AG336" s="127"/>
      <c r="AH336" s="127"/>
      <c r="AI336" s="127"/>
      <c r="AJ336" s="127"/>
      <c r="AK336" s="137"/>
      <c r="AL336" s="137"/>
      <c r="AM336" s="127"/>
      <c r="AN336" s="127"/>
      <c r="AO336" s="127"/>
      <c r="AP336" s="127"/>
      <c r="AQ336" s="127"/>
      <c r="AR336" s="127"/>
      <c r="AS336" s="127"/>
      <c r="AT336" s="127"/>
      <c r="AU336" s="127"/>
      <c r="AV336" s="127"/>
      <c r="AW336" s="137"/>
      <c r="AX336" s="137"/>
      <c r="AY336" s="137"/>
      <c r="AZ336" s="137"/>
      <c r="BA336" s="130"/>
      <c r="BB336" s="130"/>
      <c r="BC336" s="130"/>
      <c r="BD336" s="130"/>
      <c r="BE336" s="130"/>
      <c r="BF336" s="130"/>
      <c r="BG336" s="130"/>
      <c r="BH336" s="130"/>
      <c r="BI336" s="130"/>
      <c r="BJ336" s="130"/>
      <c r="BK336" s="137"/>
      <c r="BL336" s="98"/>
      <c r="BM336" s="160"/>
      <c r="BN336" s="98"/>
      <c r="BO336" s="182"/>
      <c r="BP336" s="182"/>
      <c r="BQ336" s="182"/>
      <c r="BR336" s="200"/>
      <c r="BS336" s="182"/>
      <c r="BT336" s="182"/>
      <c r="BU336" s="182"/>
      <c r="BV336" s="200"/>
      <c r="BW336" s="182"/>
      <c r="BX336" s="182"/>
      <c r="BY336" s="182"/>
      <c r="BZ336" s="200"/>
      <c r="CA336" s="200"/>
      <c r="CB336" s="182"/>
      <c r="CC336" s="100"/>
      <c r="CD336" s="100"/>
      <c r="CE336" s="100"/>
      <c r="CF336" s="103"/>
    </row>
    <row r="337" spans="5:84" s="24" customFormat="1" ht="15" customHeight="1" x14ac:dyDescent="0.25">
      <c r="E337" s="127"/>
      <c r="F337" s="127"/>
      <c r="G337" s="127"/>
      <c r="H337" s="137"/>
      <c r="I337" s="115"/>
      <c r="J337" s="127"/>
      <c r="K337" s="127"/>
      <c r="L337" s="127"/>
      <c r="M337" s="137"/>
      <c r="N337" s="115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37"/>
      <c r="Z337" s="137"/>
      <c r="AA337" s="127"/>
      <c r="AB337" s="127"/>
      <c r="AC337" s="127"/>
      <c r="AD337" s="127"/>
      <c r="AE337" s="127"/>
      <c r="AF337" s="127"/>
      <c r="AG337" s="127"/>
      <c r="AH337" s="127"/>
      <c r="AI337" s="127"/>
      <c r="AJ337" s="127"/>
      <c r="AK337" s="137"/>
      <c r="AL337" s="137"/>
      <c r="AM337" s="127"/>
      <c r="AN337" s="127"/>
      <c r="AO337" s="127"/>
      <c r="AP337" s="127"/>
      <c r="AQ337" s="127"/>
      <c r="AR337" s="127"/>
      <c r="AS337" s="127"/>
      <c r="AT337" s="127"/>
      <c r="AU337" s="127"/>
      <c r="AV337" s="127"/>
      <c r="AW337" s="137"/>
      <c r="AX337" s="137"/>
      <c r="AY337" s="137"/>
      <c r="AZ337" s="137"/>
      <c r="BA337" s="130"/>
      <c r="BB337" s="130"/>
      <c r="BC337" s="130"/>
      <c r="BD337" s="130"/>
      <c r="BE337" s="130"/>
      <c r="BF337" s="130"/>
      <c r="BG337" s="130"/>
      <c r="BH337" s="130"/>
      <c r="BI337" s="130"/>
      <c r="BJ337" s="130"/>
      <c r="BK337" s="137"/>
      <c r="BL337" s="98"/>
      <c r="BM337" s="160"/>
      <c r="BN337" s="98"/>
      <c r="BO337" s="182"/>
      <c r="BP337" s="182"/>
      <c r="BQ337" s="182"/>
      <c r="BR337" s="200"/>
      <c r="BS337" s="182"/>
      <c r="BT337" s="182"/>
      <c r="BU337" s="182"/>
      <c r="BV337" s="200"/>
      <c r="BW337" s="182"/>
      <c r="BX337" s="182"/>
      <c r="BY337" s="182"/>
      <c r="BZ337" s="200"/>
      <c r="CA337" s="200"/>
      <c r="CB337" s="182"/>
      <c r="CC337" s="100"/>
      <c r="CD337" s="100"/>
      <c r="CE337" s="100"/>
      <c r="CF337" s="103"/>
    </row>
    <row r="338" spans="5:84" s="24" customFormat="1" ht="15" customHeight="1" x14ac:dyDescent="0.25">
      <c r="E338" s="127"/>
      <c r="F338" s="127"/>
      <c r="G338" s="127"/>
      <c r="H338" s="137"/>
      <c r="I338" s="115"/>
      <c r="J338" s="127"/>
      <c r="K338" s="127"/>
      <c r="L338" s="127"/>
      <c r="M338" s="137"/>
      <c r="N338" s="115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37"/>
      <c r="Z338" s="137"/>
      <c r="AA338" s="127"/>
      <c r="AB338" s="127"/>
      <c r="AC338" s="127"/>
      <c r="AD338" s="127"/>
      <c r="AE338" s="127"/>
      <c r="AF338" s="127"/>
      <c r="AG338" s="127"/>
      <c r="AH338" s="127"/>
      <c r="AI338" s="127"/>
      <c r="AJ338" s="127"/>
      <c r="AK338" s="137"/>
      <c r="AL338" s="137"/>
      <c r="AM338" s="127"/>
      <c r="AN338" s="127"/>
      <c r="AO338" s="127"/>
      <c r="AP338" s="127"/>
      <c r="AQ338" s="127"/>
      <c r="AR338" s="127"/>
      <c r="AS338" s="127"/>
      <c r="AT338" s="127"/>
      <c r="AU338" s="127"/>
      <c r="AV338" s="127"/>
      <c r="AW338" s="137"/>
      <c r="AX338" s="137"/>
      <c r="AY338" s="137"/>
      <c r="AZ338" s="137"/>
      <c r="BA338" s="130"/>
      <c r="BB338" s="130"/>
      <c r="BC338" s="130"/>
      <c r="BD338" s="130"/>
      <c r="BE338" s="130"/>
      <c r="BF338" s="130"/>
      <c r="BG338" s="130"/>
      <c r="BH338" s="130"/>
      <c r="BI338" s="130"/>
      <c r="BJ338" s="130"/>
      <c r="BK338" s="137"/>
      <c r="BL338" s="98"/>
      <c r="BM338" s="160"/>
      <c r="BN338" s="98"/>
      <c r="BO338" s="182"/>
      <c r="BP338" s="182"/>
      <c r="BQ338" s="182"/>
      <c r="BR338" s="200"/>
      <c r="BS338" s="182"/>
      <c r="BT338" s="182"/>
      <c r="BU338" s="182"/>
      <c r="BV338" s="200"/>
      <c r="BW338" s="182"/>
      <c r="BX338" s="182"/>
      <c r="BY338" s="182"/>
      <c r="BZ338" s="200"/>
      <c r="CA338" s="200"/>
      <c r="CB338" s="182"/>
      <c r="CC338" s="100"/>
      <c r="CD338" s="100"/>
      <c r="CE338" s="100"/>
      <c r="CF338" s="103"/>
    </row>
    <row r="339" spans="5:84" s="24" customFormat="1" ht="15" customHeight="1" x14ac:dyDescent="0.25">
      <c r="E339" s="127"/>
      <c r="F339" s="127"/>
      <c r="G339" s="127"/>
      <c r="H339" s="137"/>
      <c r="I339" s="115"/>
      <c r="J339" s="127"/>
      <c r="K339" s="127"/>
      <c r="L339" s="127"/>
      <c r="M339" s="137"/>
      <c r="N339" s="115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37"/>
      <c r="Z339" s="137"/>
      <c r="AA339" s="127"/>
      <c r="AB339" s="127"/>
      <c r="AC339" s="127"/>
      <c r="AD339" s="127"/>
      <c r="AE339" s="127"/>
      <c r="AF339" s="127"/>
      <c r="AG339" s="127"/>
      <c r="AH339" s="127"/>
      <c r="AI339" s="127"/>
      <c r="AJ339" s="127"/>
      <c r="AK339" s="137"/>
      <c r="AL339" s="137"/>
      <c r="AM339" s="127"/>
      <c r="AN339" s="127"/>
      <c r="AO339" s="127"/>
      <c r="AP339" s="127"/>
      <c r="AQ339" s="127"/>
      <c r="AR339" s="127"/>
      <c r="AS339" s="127"/>
      <c r="AT339" s="127"/>
      <c r="AU339" s="127"/>
      <c r="AV339" s="127"/>
      <c r="AW339" s="137"/>
      <c r="AX339" s="137"/>
      <c r="AY339" s="137"/>
      <c r="AZ339" s="137"/>
      <c r="BA339" s="130"/>
      <c r="BB339" s="130"/>
      <c r="BC339" s="130"/>
      <c r="BD339" s="130"/>
      <c r="BE339" s="130"/>
      <c r="BF339" s="130"/>
      <c r="BG339" s="130"/>
      <c r="BH339" s="130"/>
      <c r="BI339" s="130"/>
      <c r="BJ339" s="130"/>
      <c r="BK339" s="137"/>
      <c r="BL339" s="98"/>
      <c r="BM339" s="160"/>
      <c r="BN339" s="98"/>
      <c r="BO339" s="182"/>
      <c r="BP339" s="182"/>
      <c r="BQ339" s="182"/>
      <c r="BR339" s="200"/>
      <c r="BS339" s="182"/>
      <c r="BT339" s="182"/>
      <c r="BU339" s="182"/>
      <c r="BV339" s="200"/>
      <c r="BW339" s="182"/>
      <c r="BX339" s="182"/>
      <c r="BY339" s="182"/>
      <c r="BZ339" s="200"/>
      <c r="CA339" s="200"/>
      <c r="CB339" s="182"/>
      <c r="CC339" s="100"/>
      <c r="CD339" s="100"/>
      <c r="CE339" s="100"/>
      <c r="CF339" s="103"/>
    </row>
    <row r="340" spans="5:84" s="24" customFormat="1" ht="15" customHeight="1" x14ac:dyDescent="0.25">
      <c r="E340" s="127"/>
      <c r="F340" s="127"/>
      <c r="G340" s="127"/>
      <c r="H340" s="137"/>
      <c r="I340" s="115"/>
      <c r="J340" s="127"/>
      <c r="K340" s="127"/>
      <c r="L340" s="127"/>
      <c r="M340" s="137"/>
      <c r="N340" s="115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37"/>
      <c r="Z340" s="137"/>
      <c r="AA340" s="127"/>
      <c r="AB340" s="127"/>
      <c r="AC340" s="127"/>
      <c r="AD340" s="127"/>
      <c r="AE340" s="127"/>
      <c r="AF340" s="127"/>
      <c r="AG340" s="127"/>
      <c r="AH340" s="127"/>
      <c r="AI340" s="127"/>
      <c r="AJ340" s="127"/>
      <c r="AK340" s="137"/>
      <c r="AL340" s="137"/>
      <c r="AM340" s="127"/>
      <c r="AN340" s="127"/>
      <c r="AO340" s="127"/>
      <c r="AP340" s="127"/>
      <c r="AQ340" s="127"/>
      <c r="AR340" s="127"/>
      <c r="AS340" s="127"/>
      <c r="AT340" s="127"/>
      <c r="AU340" s="127"/>
      <c r="AV340" s="127"/>
      <c r="AW340" s="137"/>
      <c r="AX340" s="137"/>
      <c r="AY340" s="137"/>
      <c r="AZ340" s="137"/>
      <c r="BA340" s="130"/>
      <c r="BB340" s="130"/>
      <c r="BC340" s="130"/>
      <c r="BD340" s="130"/>
      <c r="BE340" s="130"/>
      <c r="BF340" s="130"/>
      <c r="BG340" s="130"/>
      <c r="BH340" s="130"/>
      <c r="BI340" s="130"/>
      <c r="BJ340" s="130"/>
      <c r="BK340" s="137"/>
      <c r="BL340" s="98"/>
      <c r="BM340" s="160"/>
      <c r="BN340" s="98"/>
      <c r="BO340" s="182"/>
      <c r="BP340" s="182"/>
      <c r="BQ340" s="182"/>
      <c r="BR340" s="200"/>
      <c r="BS340" s="182"/>
      <c r="BT340" s="182"/>
      <c r="BU340" s="182"/>
      <c r="BV340" s="200"/>
      <c r="BW340" s="182"/>
      <c r="BX340" s="182"/>
      <c r="BY340" s="182"/>
      <c r="BZ340" s="200"/>
      <c r="CA340" s="200"/>
      <c r="CB340" s="182"/>
      <c r="CC340" s="100"/>
      <c r="CD340" s="100"/>
      <c r="CE340" s="100"/>
      <c r="CF340" s="103"/>
    </row>
    <row r="341" spans="5:84" s="24" customFormat="1" ht="15" customHeight="1" x14ac:dyDescent="0.25">
      <c r="E341" s="127"/>
      <c r="F341" s="127"/>
      <c r="G341" s="127"/>
      <c r="H341" s="137"/>
      <c r="I341" s="115"/>
      <c r="J341" s="127"/>
      <c r="K341" s="127"/>
      <c r="L341" s="127"/>
      <c r="M341" s="137"/>
      <c r="N341" s="115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37"/>
      <c r="Z341" s="137"/>
      <c r="AA341" s="127"/>
      <c r="AB341" s="127"/>
      <c r="AC341" s="127"/>
      <c r="AD341" s="127"/>
      <c r="AE341" s="127"/>
      <c r="AF341" s="127"/>
      <c r="AG341" s="127"/>
      <c r="AH341" s="127"/>
      <c r="AI341" s="127"/>
      <c r="AJ341" s="127"/>
      <c r="AK341" s="137"/>
      <c r="AL341" s="137"/>
      <c r="AM341" s="127"/>
      <c r="AN341" s="127"/>
      <c r="AO341" s="127"/>
      <c r="AP341" s="127"/>
      <c r="AQ341" s="127"/>
      <c r="AR341" s="127"/>
      <c r="AS341" s="127"/>
      <c r="AT341" s="127"/>
      <c r="AU341" s="127"/>
      <c r="AV341" s="127"/>
      <c r="AW341" s="137"/>
      <c r="AX341" s="137"/>
      <c r="AY341" s="137"/>
      <c r="AZ341" s="137"/>
      <c r="BA341" s="130"/>
      <c r="BB341" s="130"/>
      <c r="BC341" s="130"/>
      <c r="BD341" s="130"/>
      <c r="BE341" s="130"/>
      <c r="BF341" s="130"/>
      <c r="BG341" s="130"/>
      <c r="BH341" s="130"/>
      <c r="BI341" s="130"/>
      <c r="BJ341" s="130"/>
      <c r="BK341" s="137"/>
      <c r="BL341" s="98"/>
      <c r="BM341" s="160"/>
      <c r="BN341" s="98"/>
      <c r="BO341" s="182"/>
      <c r="BP341" s="182"/>
      <c r="BQ341" s="182"/>
      <c r="BR341" s="200"/>
      <c r="BS341" s="182"/>
      <c r="BT341" s="182"/>
      <c r="BU341" s="182"/>
      <c r="BV341" s="200"/>
      <c r="BW341" s="182"/>
      <c r="BX341" s="182"/>
      <c r="BY341" s="182"/>
      <c r="BZ341" s="200"/>
      <c r="CA341" s="200"/>
      <c r="CB341" s="182"/>
      <c r="CC341" s="100"/>
      <c r="CD341" s="100"/>
      <c r="CE341" s="100"/>
      <c r="CF341" s="103"/>
    </row>
    <row r="342" spans="5:84" s="24" customFormat="1" ht="15" customHeight="1" x14ac:dyDescent="0.25">
      <c r="E342" s="127"/>
      <c r="F342" s="127"/>
      <c r="G342" s="127"/>
      <c r="H342" s="137"/>
      <c r="I342" s="115"/>
      <c r="J342" s="127"/>
      <c r="K342" s="127"/>
      <c r="L342" s="127"/>
      <c r="M342" s="137"/>
      <c r="N342" s="115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37"/>
      <c r="Z342" s="137"/>
      <c r="AA342" s="127"/>
      <c r="AB342" s="127"/>
      <c r="AC342" s="127"/>
      <c r="AD342" s="127"/>
      <c r="AE342" s="127"/>
      <c r="AF342" s="127"/>
      <c r="AG342" s="127"/>
      <c r="AH342" s="127"/>
      <c r="AI342" s="127"/>
      <c r="AJ342" s="127"/>
      <c r="AK342" s="137"/>
      <c r="AL342" s="137"/>
      <c r="AM342" s="127"/>
      <c r="AN342" s="127"/>
      <c r="AO342" s="127"/>
      <c r="AP342" s="127"/>
      <c r="AQ342" s="127"/>
      <c r="AR342" s="127"/>
      <c r="AS342" s="127"/>
      <c r="AT342" s="127"/>
      <c r="AU342" s="127"/>
      <c r="AV342" s="127"/>
      <c r="AW342" s="137"/>
      <c r="AX342" s="137"/>
      <c r="AY342" s="137"/>
      <c r="AZ342" s="137"/>
      <c r="BA342" s="130"/>
      <c r="BB342" s="130"/>
      <c r="BC342" s="130"/>
      <c r="BD342" s="130"/>
      <c r="BE342" s="130"/>
      <c r="BF342" s="130"/>
      <c r="BG342" s="130"/>
      <c r="BH342" s="130"/>
      <c r="BI342" s="130"/>
      <c r="BJ342" s="130"/>
      <c r="BK342" s="137"/>
      <c r="BL342" s="98"/>
      <c r="BM342" s="160"/>
      <c r="BN342" s="98"/>
      <c r="BO342" s="182"/>
      <c r="BP342" s="182"/>
      <c r="BQ342" s="182"/>
      <c r="BR342" s="200"/>
      <c r="BS342" s="182"/>
      <c r="BT342" s="182"/>
      <c r="BU342" s="182"/>
      <c r="BV342" s="200"/>
      <c r="BW342" s="182"/>
      <c r="BX342" s="182"/>
      <c r="BY342" s="182"/>
      <c r="BZ342" s="200"/>
      <c r="CA342" s="200"/>
      <c r="CB342" s="182"/>
      <c r="CC342" s="100"/>
      <c r="CD342" s="100"/>
      <c r="CE342" s="100"/>
      <c r="CF342" s="103"/>
    </row>
    <row r="343" spans="5:84" s="24" customFormat="1" ht="15" customHeight="1" x14ac:dyDescent="0.25">
      <c r="E343" s="127"/>
      <c r="F343" s="127"/>
      <c r="G343" s="127"/>
      <c r="H343" s="137"/>
      <c r="I343" s="115"/>
      <c r="J343" s="127"/>
      <c r="K343" s="127"/>
      <c r="L343" s="127"/>
      <c r="M343" s="137"/>
      <c r="N343" s="115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37"/>
      <c r="Z343" s="137"/>
      <c r="AA343" s="127"/>
      <c r="AB343" s="127"/>
      <c r="AC343" s="127"/>
      <c r="AD343" s="127"/>
      <c r="AE343" s="127"/>
      <c r="AF343" s="127"/>
      <c r="AG343" s="127"/>
      <c r="AH343" s="127"/>
      <c r="AI343" s="127"/>
      <c r="AJ343" s="127"/>
      <c r="AK343" s="137"/>
      <c r="AL343" s="137"/>
      <c r="AM343" s="127"/>
      <c r="AN343" s="127"/>
      <c r="AO343" s="127"/>
      <c r="AP343" s="127"/>
      <c r="AQ343" s="127"/>
      <c r="AR343" s="127"/>
      <c r="AS343" s="127"/>
      <c r="AT343" s="127"/>
      <c r="AU343" s="127"/>
      <c r="AV343" s="127"/>
      <c r="AW343" s="137"/>
      <c r="AX343" s="137"/>
      <c r="AY343" s="137"/>
      <c r="AZ343" s="137"/>
      <c r="BA343" s="130"/>
      <c r="BB343" s="130"/>
      <c r="BC343" s="130"/>
      <c r="BD343" s="130"/>
      <c r="BE343" s="130"/>
      <c r="BF343" s="130"/>
      <c r="BG343" s="130"/>
      <c r="BH343" s="130"/>
      <c r="BI343" s="130"/>
      <c r="BJ343" s="130"/>
      <c r="BK343" s="137"/>
      <c r="BL343" s="98"/>
      <c r="BM343" s="160"/>
      <c r="BN343" s="98"/>
      <c r="BO343" s="182"/>
      <c r="BP343" s="182"/>
      <c r="BQ343" s="182"/>
      <c r="BR343" s="200"/>
      <c r="BS343" s="182"/>
      <c r="BT343" s="182"/>
      <c r="BU343" s="182"/>
      <c r="BV343" s="200"/>
      <c r="BW343" s="182"/>
      <c r="BX343" s="182"/>
      <c r="BY343" s="182"/>
      <c r="BZ343" s="200"/>
      <c r="CA343" s="200"/>
      <c r="CB343" s="182"/>
      <c r="CC343" s="100"/>
      <c r="CD343" s="100"/>
      <c r="CE343" s="100"/>
      <c r="CF343" s="103"/>
    </row>
    <row r="344" spans="5:84" s="24" customFormat="1" ht="15" customHeight="1" x14ac:dyDescent="0.25">
      <c r="E344" s="127"/>
      <c r="F344" s="127"/>
      <c r="G344" s="127"/>
      <c r="H344" s="137"/>
      <c r="I344" s="115"/>
      <c r="J344" s="127"/>
      <c r="K344" s="127"/>
      <c r="L344" s="127"/>
      <c r="M344" s="137"/>
      <c r="N344" s="115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37"/>
      <c r="Z344" s="137"/>
      <c r="AA344" s="127"/>
      <c r="AB344" s="127"/>
      <c r="AC344" s="127"/>
      <c r="AD344" s="127"/>
      <c r="AE344" s="127"/>
      <c r="AF344" s="127"/>
      <c r="AG344" s="127"/>
      <c r="AH344" s="127"/>
      <c r="AI344" s="127"/>
      <c r="AJ344" s="127"/>
      <c r="AK344" s="137"/>
      <c r="AL344" s="137"/>
      <c r="AM344" s="127"/>
      <c r="AN344" s="127"/>
      <c r="AO344" s="127"/>
      <c r="AP344" s="127"/>
      <c r="AQ344" s="127"/>
      <c r="AR344" s="127"/>
      <c r="AS344" s="127"/>
      <c r="AT344" s="127"/>
      <c r="AU344" s="127"/>
      <c r="AV344" s="127"/>
      <c r="AW344" s="137"/>
      <c r="AX344" s="137"/>
      <c r="AY344" s="137"/>
      <c r="AZ344" s="137"/>
      <c r="BA344" s="130"/>
      <c r="BB344" s="130"/>
      <c r="BC344" s="130"/>
      <c r="BD344" s="130"/>
      <c r="BE344" s="130"/>
      <c r="BF344" s="130"/>
      <c r="BG344" s="130"/>
      <c r="BH344" s="130"/>
      <c r="BI344" s="130"/>
      <c r="BJ344" s="130"/>
      <c r="BK344" s="137"/>
      <c r="BL344" s="98"/>
      <c r="BM344" s="160"/>
      <c r="BN344" s="98"/>
      <c r="BO344" s="182"/>
      <c r="BP344" s="182"/>
      <c r="BQ344" s="182"/>
      <c r="BR344" s="200"/>
      <c r="BS344" s="182"/>
      <c r="BT344" s="182"/>
      <c r="BU344" s="182"/>
      <c r="BV344" s="200"/>
      <c r="BW344" s="182"/>
      <c r="BX344" s="182"/>
      <c r="BY344" s="182"/>
      <c r="BZ344" s="200"/>
      <c r="CA344" s="200"/>
      <c r="CB344" s="182"/>
      <c r="CC344" s="100"/>
      <c r="CD344" s="100"/>
      <c r="CE344" s="100"/>
      <c r="CF344" s="103"/>
    </row>
    <row r="345" spans="5:84" s="24" customFormat="1" ht="15" customHeight="1" x14ac:dyDescent="0.25">
      <c r="E345" s="127"/>
      <c r="F345" s="127"/>
      <c r="G345" s="127"/>
      <c r="H345" s="137"/>
      <c r="I345" s="115"/>
      <c r="J345" s="127"/>
      <c r="K345" s="127"/>
      <c r="L345" s="127"/>
      <c r="M345" s="137"/>
      <c r="N345" s="115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37"/>
      <c r="Z345" s="137"/>
      <c r="AA345" s="127"/>
      <c r="AB345" s="127"/>
      <c r="AC345" s="127"/>
      <c r="AD345" s="127"/>
      <c r="AE345" s="127"/>
      <c r="AF345" s="127"/>
      <c r="AG345" s="127"/>
      <c r="AH345" s="127"/>
      <c r="AI345" s="127"/>
      <c r="AJ345" s="127"/>
      <c r="AK345" s="137"/>
      <c r="AL345" s="137"/>
      <c r="AM345" s="127"/>
      <c r="AN345" s="127"/>
      <c r="AO345" s="127"/>
      <c r="AP345" s="127"/>
      <c r="AQ345" s="127"/>
      <c r="AR345" s="127"/>
      <c r="AS345" s="127"/>
      <c r="AT345" s="127"/>
      <c r="AU345" s="127"/>
      <c r="AV345" s="127"/>
      <c r="AW345" s="137"/>
      <c r="AX345" s="137"/>
      <c r="AY345" s="137"/>
      <c r="AZ345" s="137"/>
      <c r="BA345" s="130"/>
      <c r="BB345" s="130"/>
      <c r="BC345" s="130"/>
      <c r="BD345" s="130"/>
      <c r="BE345" s="130"/>
      <c r="BF345" s="130"/>
      <c r="BG345" s="130"/>
      <c r="BH345" s="130"/>
      <c r="BI345" s="130"/>
      <c r="BJ345" s="130"/>
      <c r="BK345" s="137"/>
      <c r="BL345" s="98"/>
      <c r="BM345" s="160"/>
      <c r="BN345" s="98"/>
      <c r="BO345" s="182"/>
      <c r="BP345" s="182"/>
      <c r="BQ345" s="182"/>
      <c r="BR345" s="200"/>
      <c r="BS345" s="182"/>
      <c r="BT345" s="182"/>
      <c r="BU345" s="182"/>
      <c r="BV345" s="200"/>
      <c r="BW345" s="182"/>
      <c r="BX345" s="182"/>
      <c r="BY345" s="182"/>
      <c r="BZ345" s="200"/>
      <c r="CA345" s="200"/>
      <c r="CB345" s="182"/>
      <c r="CC345" s="100"/>
      <c r="CD345" s="100"/>
      <c r="CE345" s="100"/>
      <c r="CF345" s="103"/>
    </row>
    <row r="346" spans="5:84" s="24" customFormat="1" ht="15" customHeight="1" x14ac:dyDescent="0.25">
      <c r="E346" s="127"/>
      <c r="F346" s="127"/>
      <c r="G346" s="127"/>
      <c r="H346" s="137"/>
      <c r="I346" s="115"/>
      <c r="J346" s="127"/>
      <c r="K346" s="127"/>
      <c r="L346" s="127"/>
      <c r="M346" s="137"/>
      <c r="N346" s="115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37"/>
      <c r="Z346" s="137"/>
      <c r="AA346" s="127"/>
      <c r="AB346" s="127"/>
      <c r="AC346" s="127"/>
      <c r="AD346" s="127"/>
      <c r="AE346" s="127"/>
      <c r="AF346" s="127"/>
      <c r="AG346" s="127"/>
      <c r="AH346" s="127"/>
      <c r="AI346" s="127"/>
      <c r="AJ346" s="127"/>
      <c r="AK346" s="137"/>
      <c r="AL346" s="137"/>
      <c r="AM346" s="127"/>
      <c r="AN346" s="127"/>
      <c r="AO346" s="127"/>
      <c r="AP346" s="127"/>
      <c r="AQ346" s="127"/>
      <c r="AR346" s="127"/>
      <c r="AS346" s="127"/>
      <c r="AT346" s="127"/>
      <c r="AU346" s="127"/>
      <c r="AV346" s="127"/>
      <c r="AW346" s="137"/>
      <c r="AX346" s="137"/>
      <c r="AY346" s="137"/>
      <c r="AZ346" s="137"/>
      <c r="BA346" s="130"/>
      <c r="BB346" s="130"/>
      <c r="BC346" s="130"/>
      <c r="BD346" s="130"/>
      <c r="BE346" s="130"/>
      <c r="BF346" s="130"/>
      <c r="BG346" s="130"/>
      <c r="BH346" s="130"/>
      <c r="BI346" s="130"/>
      <c r="BJ346" s="130"/>
      <c r="BK346" s="137"/>
      <c r="BL346" s="98"/>
      <c r="BM346" s="160"/>
      <c r="BN346" s="98"/>
      <c r="BO346" s="182"/>
      <c r="BP346" s="182"/>
      <c r="BQ346" s="182"/>
      <c r="BR346" s="200"/>
      <c r="BS346" s="182"/>
      <c r="BT346" s="182"/>
      <c r="BU346" s="182"/>
      <c r="BV346" s="200"/>
      <c r="BW346" s="182"/>
      <c r="BX346" s="182"/>
      <c r="BY346" s="182"/>
      <c r="BZ346" s="200"/>
      <c r="CA346" s="200"/>
      <c r="CB346" s="182"/>
      <c r="CC346" s="100"/>
      <c r="CD346" s="100"/>
      <c r="CE346" s="100"/>
      <c r="CF346" s="103"/>
    </row>
    <row r="347" spans="5:84" s="24" customFormat="1" ht="15" customHeight="1" x14ac:dyDescent="0.25">
      <c r="E347" s="127"/>
      <c r="F347" s="127"/>
      <c r="G347" s="127"/>
      <c r="H347" s="137"/>
      <c r="I347" s="115"/>
      <c r="J347" s="127"/>
      <c r="K347" s="127"/>
      <c r="L347" s="127"/>
      <c r="M347" s="137"/>
      <c r="N347" s="115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37"/>
      <c r="Z347" s="137"/>
      <c r="AA347" s="127"/>
      <c r="AB347" s="127"/>
      <c r="AC347" s="127"/>
      <c r="AD347" s="127"/>
      <c r="AE347" s="127"/>
      <c r="AF347" s="127"/>
      <c r="AG347" s="127"/>
      <c r="AH347" s="127"/>
      <c r="AI347" s="127"/>
      <c r="AJ347" s="127"/>
      <c r="AK347" s="137"/>
      <c r="AL347" s="137"/>
      <c r="AM347" s="127"/>
      <c r="AN347" s="127"/>
      <c r="AO347" s="127"/>
      <c r="AP347" s="127"/>
      <c r="AQ347" s="127"/>
      <c r="AR347" s="127"/>
      <c r="AS347" s="127"/>
      <c r="AT347" s="127"/>
      <c r="AU347" s="127"/>
      <c r="AV347" s="127"/>
      <c r="AW347" s="137"/>
      <c r="AX347" s="137"/>
      <c r="AY347" s="137"/>
      <c r="AZ347" s="137"/>
      <c r="BA347" s="130"/>
      <c r="BB347" s="130"/>
      <c r="BC347" s="130"/>
      <c r="BD347" s="130"/>
      <c r="BE347" s="130"/>
      <c r="BF347" s="130"/>
      <c r="BG347" s="130"/>
      <c r="BH347" s="130"/>
      <c r="BI347" s="130"/>
      <c r="BJ347" s="130"/>
      <c r="BK347" s="137"/>
      <c r="BL347" s="98"/>
      <c r="BM347" s="160"/>
      <c r="BN347" s="98"/>
      <c r="BO347" s="182"/>
      <c r="BP347" s="182"/>
      <c r="BQ347" s="182"/>
      <c r="BR347" s="200"/>
      <c r="BS347" s="182"/>
      <c r="BT347" s="182"/>
      <c r="BU347" s="182"/>
      <c r="BV347" s="200"/>
      <c r="BW347" s="182"/>
      <c r="BX347" s="182"/>
      <c r="BY347" s="182"/>
      <c r="BZ347" s="200"/>
      <c r="CA347" s="200"/>
      <c r="CB347" s="182"/>
      <c r="CC347" s="100"/>
      <c r="CD347" s="100"/>
      <c r="CE347" s="100"/>
      <c r="CF347" s="103"/>
    </row>
    <row r="348" spans="5:84" s="24" customFormat="1" ht="15" customHeight="1" x14ac:dyDescent="0.25">
      <c r="E348" s="127"/>
      <c r="F348" s="127"/>
      <c r="G348" s="127"/>
      <c r="H348" s="137"/>
      <c r="I348" s="115"/>
      <c r="J348" s="127"/>
      <c r="K348" s="127"/>
      <c r="L348" s="127"/>
      <c r="M348" s="137"/>
      <c r="N348" s="115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37"/>
      <c r="Z348" s="137"/>
      <c r="AA348" s="127"/>
      <c r="AB348" s="127"/>
      <c r="AC348" s="127"/>
      <c r="AD348" s="127"/>
      <c r="AE348" s="127"/>
      <c r="AF348" s="127"/>
      <c r="AG348" s="127"/>
      <c r="AH348" s="127"/>
      <c r="AI348" s="127"/>
      <c r="AJ348" s="127"/>
      <c r="AK348" s="137"/>
      <c r="AL348" s="137"/>
      <c r="AM348" s="127"/>
      <c r="AN348" s="127"/>
      <c r="AO348" s="127"/>
      <c r="AP348" s="127"/>
      <c r="AQ348" s="127"/>
      <c r="AR348" s="127"/>
      <c r="AS348" s="127"/>
      <c r="AT348" s="127"/>
      <c r="AU348" s="127"/>
      <c r="AV348" s="127"/>
      <c r="AW348" s="137"/>
      <c r="AX348" s="137"/>
      <c r="AY348" s="137"/>
      <c r="AZ348" s="137"/>
      <c r="BA348" s="130"/>
      <c r="BB348" s="130"/>
      <c r="BC348" s="130"/>
      <c r="BD348" s="130"/>
      <c r="BE348" s="130"/>
      <c r="BF348" s="130"/>
      <c r="BG348" s="130"/>
      <c r="BH348" s="130"/>
      <c r="BI348" s="130"/>
      <c r="BJ348" s="130"/>
      <c r="BK348" s="137"/>
      <c r="BL348" s="98"/>
      <c r="BM348" s="160"/>
      <c r="BN348" s="98"/>
      <c r="BO348" s="182"/>
      <c r="BP348" s="182"/>
      <c r="BQ348" s="182"/>
      <c r="BR348" s="200"/>
      <c r="BS348" s="182"/>
      <c r="BT348" s="182"/>
      <c r="BU348" s="182"/>
      <c r="BV348" s="200"/>
      <c r="BW348" s="182"/>
      <c r="BX348" s="182"/>
      <c r="BY348" s="182"/>
      <c r="BZ348" s="200"/>
      <c r="CA348" s="200"/>
      <c r="CB348" s="182"/>
      <c r="CC348" s="100"/>
      <c r="CD348" s="100"/>
      <c r="CE348" s="100"/>
      <c r="CF348" s="103"/>
    </row>
    <row r="349" spans="5:84" s="24" customFormat="1" ht="15" customHeight="1" x14ac:dyDescent="0.25">
      <c r="E349" s="127"/>
      <c r="F349" s="127"/>
      <c r="G349" s="127"/>
      <c r="H349" s="137"/>
      <c r="I349" s="115"/>
      <c r="J349" s="127"/>
      <c r="K349" s="127"/>
      <c r="L349" s="127"/>
      <c r="M349" s="137"/>
      <c r="N349" s="115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37"/>
      <c r="Z349" s="137"/>
      <c r="AA349" s="127"/>
      <c r="AB349" s="127"/>
      <c r="AC349" s="127"/>
      <c r="AD349" s="127"/>
      <c r="AE349" s="127"/>
      <c r="AF349" s="127"/>
      <c r="AG349" s="127"/>
      <c r="AH349" s="127"/>
      <c r="AI349" s="127"/>
      <c r="AJ349" s="127"/>
      <c r="AK349" s="137"/>
      <c r="AL349" s="137"/>
      <c r="AM349" s="127"/>
      <c r="AN349" s="127"/>
      <c r="AO349" s="127"/>
      <c r="AP349" s="127"/>
      <c r="AQ349" s="127"/>
      <c r="AR349" s="127"/>
      <c r="AS349" s="127"/>
      <c r="AT349" s="127"/>
      <c r="AU349" s="127"/>
      <c r="AV349" s="127"/>
      <c r="AW349" s="137"/>
      <c r="AX349" s="137"/>
      <c r="AY349" s="137"/>
      <c r="AZ349" s="137"/>
      <c r="BA349" s="130"/>
      <c r="BB349" s="130"/>
      <c r="BC349" s="130"/>
      <c r="BD349" s="130"/>
      <c r="BE349" s="130"/>
      <c r="BF349" s="130"/>
      <c r="BG349" s="130"/>
      <c r="BH349" s="130"/>
      <c r="BI349" s="130"/>
      <c r="BJ349" s="130"/>
      <c r="BK349" s="137"/>
      <c r="BL349" s="98"/>
      <c r="BM349" s="160"/>
      <c r="BN349" s="98"/>
      <c r="BO349" s="182"/>
      <c r="BP349" s="182"/>
      <c r="BQ349" s="182"/>
      <c r="BR349" s="200"/>
      <c r="BS349" s="182"/>
      <c r="BT349" s="182"/>
      <c r="BU349" s="182"/>
      <c r="BV349" s="200"/>
      <c r="BW349" s="182"/>
      <c r="BX349" s="182"/>
      <c r="BY349" s="182"/>
      <c r="BZ349" s="200"/>
      <c r="CA349" s="200"/>
      <c r="CB349" s="182"/>
      <c r="CC349" s="100"/>
      <c r="CD349" s="100"/>
      <c r="CE349" s="100"/>
      <c r="CF349" s="103"/>
    </row>
    <row r="350" spans="5:84" s="24" customFormat="1" ht="15" customHeight="1" x14ac:dyDescent="0.25">
      <c r="E350" s="127"/>
      <c r="F350" s="127"/>
      <c r="G350" s="127"/>
      <c r="H350" s="137"/>
      <c r="I350" s="115"/>
      <c r="J350" s="127"/>
      <c r="K350" s="127"/>
      <c r="L350" s="127"/>
      <c r="M350" s="137"/>
      <c r="N350" s="115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37"/>
      <c r="Z350" s="137"/>
      <c r="AA350" s="127"/>
      <c r="AB350" s="127"/>
      <c r="AC350" s="127"/>
      <c r="AD350" s="127"/>
      <c r="AE350" s="127"/>
      <c r="AF350" s="127"/>
      <c r="AG350" s="127"/>
      <c r="AH350" s="127"/>
      <c r="AI350" s="127"/>
      <c r="AJ350" s="127"/>
      <c r="AK350" s="137"/>
      <c r="AL350" s="137"/>
      <c r="AM350" s="127"/>
      <c r="AN350" s="127"/>
      <c r="AO350" s="127"/>
      <c r="AP350" s="127"/>
      <c r="AQ350" s="127"/>
      <c r="AR350" s="127"/>
      <c r="AS350" s="127"/>
      <c r="AT350" s="127"/>
      <c r="AU350" s="127"/>
      <c r="AV350" s="127"/>
      <c r="AW350" s="137"/>
      <c r="AX350" s="137"/>
      <c r="AY350" s="137"/>
      <c r="AZ350" s="137"/>
      <c r="BA350" s="130"/>
      <c r="BB350" s="130"/>
      <c r="BC350" s="130"/>
      <c r="BD350" s="130"/>
      <c r="BE350" s="130"/>
      <c r="BF350" s="130"/>
      <c r="BG350" s="130"/>
      <c r="BH350" s="130"/>
      <c r="BI350" s="130"/>
      <c r="BJ350" s="130"/>
      <c r="BK350" s="137"/>
      <c r="BL350" s="98"/>
      <c r="BM350" s="160"/>
      <c r="BN350" s="98"/>
      <c r="BO350" s="182"/>
      <c r="BP350" s="182"/>
      <c r="BQ350" s="182"/>
      <c r="BR350" s="200"/>
      <c r="BS350" s="182"/>
      <c r="BT350" s="182"/>
      <c r="BU350" s="182"/>
      <c r="BV350" s="200"/>
      <c r="BW350" s="182"/>
      <c r="BX350" s="182"/>
      <c r="BY350" s="182"/>
      <c r="BZ350" s="200"/>
      <c r="CA350" s="200"/>
      <c r="CB350" s="182"/>
      <c r="CC350" s="100"/>
      <c r="CD350" s="100"/>
      <c r="CE350" s="100"/>
      <c r="CF350" s="103"/>
    </row>
    <row r="351" spans="5:84" s="24" customFormat="1" ht="15" customHeight="1" x14ac:dyDescent="0.25">
      <c r="E351" s="127"/>
      <c r="F351" s="127"/>
      <c r="G351" s="127"/>
      <c r="H351" s="137"/>
      <c r="I351" s="115"/>
      <c r="J351" s="127"/>
      <c r="K351" s="127"/>
      <c r="L351" s="127"/>
      <c r="M351" s="137"/>
      <c r="N351" s="115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37"/>
      <c r="Z351" s="137"/>
      <c r="AA351" s="127"/>
      <c r="AB351" s="127"/>
      <c r="AC351" s="127"/>
      <c r="AD351" s="127"/>
      <c r="AE351" s="127"/>
      <c r="AF351" s="127"/>
      <c r="AG351" s="127"/>
      <c r="AH351" s="127"/>
      <c r="AI351" s="127"/>
      <c r="AJ351" s="127"/>
      <c r="AK351" s="137"/>
      <c r="AL351" s="137"/>
      <c r="AM351" s="127"/>
      <c r="AN351" s="127"/>
      <c r="AO351" s="127"/>
      <c r="AP351" s="127"/>
      <c r="AQ351" s="127"/>
      <c r="AR351" s="127"/>
      <c r="AS351" s="127"/>
      <c r="AT351" s="127"/>
      <c r="AU351" s="127"/>
      <c r="AV351" s="127"/>
      <c r="AW351" s="137"/>
      <c r="AX351" s="137"/>
      <c r="AY351" s="137"/>
      <c r="AZ351" s="137"/>
      <c r="BA351" s="130"/>
      <c r="BB351" s="130"/>
      <c r="BC351" s="130"/>
      <c r="BD351" s="130"/>
      <c r="BE351" s="130"/>
      <c r="BF351" s="130"/>
      <c r="BG351" s="130"/>
      <c r="BH351" s="130"/>
      <c r="BI351" s="130"/>
      <c r="BJ351" s="130"/>
      <c r="BK351" s="137"/>
      <c r="BL351" s="98"/>
      <c r="BM351" s="160"/>
      <c r="BN351" s="98"/>
      <c r="BO351" s="182"/>
      <c r="BP351" s="182"/>
      <c r="BQ351" s="182"/>
      <c r="BR351" s="200"/>
      <c r="BS351" s="182"/>
      <c r="BT351" s="182"/>
      <c r="BU351" s="182"/>
      <c r="BV351" s="200"/>
      <c r="BW351" s="182"/>
      <c r="BX351" s="182"/>
      <c r="BY351" s="182"/>
      <c r="BZ351" s="200"/>
      <c r="CA351" s="200"/>
      <c r="CB351" s="182"/>
      <c r="CC351" s="100"/>
      <c r="CD351" s="100"/>
      <c r="CE351" s="100"/>
      <c r="CF351" s="103"/>
    </row>
    <row r="352" spans="5:84" s="24" customFormat="1" ht="15" customHeight="1" x14ac:dyDescent="0.25">
      <c r="E352" s="127"/>
      <c r="F352" s="127"/>
      <c r="G352" s="127"/>
      <c r="H352" s="137"/>
      <c r="I352" s="115"/>
      <c r="J352" s="127"/>
      <c r="K352" s="127"/>
      <c r="L352" s="127"/>
      <c r="M352" s="137"/>
      <c r="N352" s="115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37"/>
      <c r="Z352" s="137"/>
      <c r="AA352" s="127"/>
      <c r="AB352" s="127"/>
      <c r="AC352" s="127"/>
      <c r="AD352" s="127"/>
      <c r="AE352" s="127"/>
      <c r="AF352" s="127"/>
      <c r="AG352" s="127"/>
      <c r="AH352" s="127"/>
      <c r="AI352" s="127"/>
      <c r="AJ352" s="127"/>
      <c r="AK352" s="137"/>
      <c r="AL352" s="137"/>
      <c r="AM352" s="127"/>
      <c r="AN352" s="127"/>
      <c r="AO352" s="127"/>
      <c r="AP352" s="127"/>
      <c r="AQ352" s="127"/>
      <c r="AR352" s="127"/>
      <c r="AS352" s="127"/>
      <c r="AT352" s="127"/>
      <c r="AU352" s="127"/>
      <c r="AV352" s="127"/>
      <c r="AW352" s="137"/>
      <c r="AX352" s="137"/>
      <c r="AY352" s="137"/>
      <c r="AZ352" s="137"/>
      <c r="BA352" s="130"/>
      <c r="BB352" s="130"/>
      <c r="BC352" s="130"/>
      <c r="BD352" s="130"/>
      <c r="BE352" s="130"/>
      <c r="BF352" s="130"/>
      <c r="BG352" s="130"/>
      <c r="BH352" s="130"/>
      <c r="BI352" s="130"/>
      <c r="BJ352" s="130"/>
      <c r="BK352" s="137"/>
      <c r="BL352" s="98"/>
      <c r="BM352" s="160"/>
      <c r="BN352" s="98"/>
      <c r="BO352" s="182"/>
      <c r="BP352" s="182"/>
      <c r="BQ352" s="182"/>
      <c r="BR352" s="200"/>
      <c r="BS352" s="182"/>
      <c r="BT352" s="182"/>
      <c r="BU352" s="182"/>
      <c r="BV352" s="200"/>
      <c r="BW352" s="182"/>
      <c r="BX352" s="182"/>
      <c r="BY352" s="182"/>
      <c r="BZ352" s="200"/>
      <c r="CA352" s="200"/>
      <c r="CB352" s="182"/>
      <c r="CC352" s="100"/>
      <c r="CD352" s="100"/>
      <c r="CE352" s="100"/>
      <c r="CF352" s="103"/>
    </row>
    <row r="353" spans="5:84" s="24" customFormat="1" ht="15" customHeight="1" x14ac:dyDescent="0.25">
      <c r="E353" s="127"/>
      <c r="F353" s="127"/>
      <c r="G353" s="127"/>
      <c r="H353" s="137"/>
      <c r="I353" s="115"/>
      <c r="J353" s="127"/>
      <c r="K353" s="127"/>
      <c r="L353" s="127"/>
      <c r="M353" s="137"/>
      <c r="N353" s="115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37"/>
      <c r="Z353" s="137"/>
      <c r="AA353" s="127"/>
      <c r="AB353" s="127"/>
      <c r="AC353" s="127"/>
      <c r="AD353" s="127"/>
      <c r="AE353" s="127"/>
      <c r="AF353" s="127"/>
      <c r="AG353" s="127"/>
      <c r="AH353" s="127"/>
      <c r="AI353" s="127"/>
      <c r="AJ353" s="127"/>
      <c r="AK353" s="137"/>
      <c r="AL353" s="137"/>
      <c r="AM353" s="127"/>
      <c r="AN353" s="127"/>
      <c r="AO353" s="127"/>
      <c r="AP353" s="127"/>
      <c r="AQ353" s="127"/>
      <c r="AR353" s="127"/>
      <c r="AS353" s="127"/>
      <c r="AT353" s="127"/>
      <c r="AU353" s="127"/>
      <c r="AV353" s="127"/>
      <c r="AW353" s="137"/>
      <c r="AX353" s="137"/>
      <c r="AY353" s="137"/>
      <c r="AZ353" s="137"/>
      <c r="BA353" s="130"/>
      <c r="BB353" s="130"/>
      <c r="BC353" s="130"/>
      <c r="BD353" s="130"/>
      <c r="BE353" s="130"/>
      <c r="BF353" s="130"/>
      <c r="BG353" s="130"/>
      <c r="BH353" s="130"/>
      <c r="BI353" s="130"/>
      <c r="BJ353" s="130"/>
      <c r="BK353" s="137"/>
      <c r="BL353" s="98"/>
      <c r="BM353" s="160"/>
      <c r="BN353" s="98"/>
      <c r="BO353" s="182"/>
      <c r="BP353" s="182"/>
      <c r="BQ353" s="182"/>
      <c r="BR353" s="200"/>
      <c r="BS353" s="182"/>
      <c r="BT353" s="182"/>
      <c r="BU353" s="182"/>
      <c r="BV353" s="200"/>
      <c r="BW353" s="182"/>
      <c r="BX353" s="182"/>
      <c r="BY353" s="182"/>
      <c r="BZ353" s="200"/>
      <c r="CA353" s="200"/>
      <c r="CB353" s="182"/>
      <c r="CC353" s="100"/>
      <c r="CD353" s="100"/>
      <c r="CE353" s="100"/>
      <c r="CF353" s="103"/>
    </row>
    <row r="354" spans="5:84" s="24" customFormat="1" ht="15" customHeight="1" x14ac:dyDescent="0.25">
      <c r="E354" s="127"/>
      <c r="F354" s="127"/>
      <c r="G354" s="127"/>
      <c r="H354" s="137"/>
      <c r="I354" s="115"/>
      <c r="J354" s="127"/>
      <c r="K354" s="127"/>
      <c r="L354" s="127"/>
      <c r="M354" s="137"/>
      <c r="N354" s="115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37"/>
      <c r="Z354" s="137"/>
      <c r="AA354" s="127"/>
      <c r="AB354" s="127"/>
      <c r="AC354" s="127"/>
      <c r="AD354" s="127"/>
      <c r="AE354" s="127"/>
      <c r="AF354" s="127"/>
      <c r="AG354" s="127"/>
      <c r="AH354" s="127"/>
      <c r="AI354" s="127"/>
      <c r="AJ354" s="127"/>
      <c r="AK354" s="137"/>
      <c r="AL354" s="137"/>
      <c r="AM354" s="127"/>
      <c r="AN354" s="127"/>
      <c r="AO354" s="127"/>
      <c r="AP354" s="127"/>
      <c r="AQ354" s="127"/>
      <c r="AR354" s="127"/>
      <c r="AS354" s="127"/>
      <c r="AT354" s="127"/>
      <c r="AU354" s="127"/>
      <c r="AV354" s="127"/>
      <c r="AW354" s="137"/>
      <c r="AX354" s="137"/>
      <c r="AY354" s="137"/>
      <c r="AZ354" s="137"/>
      <c r="BA354" s="130"/>
      <c r="BB354" s="130"/>
      <c r="BC354" s="130"/>
      <c r="BD354" s="130"/>
      <c r="BE354" s="130"/>
      <c r="BF354" s="130"/>
      <c r="BG354" s="130"/>
      <c r="BH354" s="130"/>
      <c r="BI354" s="130"/>
      <c r="BJ354" s="130"/>
      <c r="BK354" s="137"/>
      <c r="BL354" s="98"/>
      <c r="BM354" s="160"/>
      <c r="BN354" s="98"/>
      <c r="BO354" s="182"/>
      <c r="BP354" s="182"/>
      <c r="BQ354" s="182"/>
      <c r="BR354" s="200"/>
      <c r="BS354" s="182"/>
      <c r="BT354" s="182"/>
      <c r="BU354" s="182"/>
      <c r="BV354" s="200"/>
      <c r="BW354" s="182"/>
      <c r="BX354" s="182"/>
      <c r="BY354" s="182"/>
      <c r="BZ354" s="200"/>
      <c r="CA354" s="200"/>
      <c r="CB354" s="182"/>
      <c r="CC354" s="100"/>
      <c r="CD354" s="100"/>
      <c r="CE354" s="100"/>
      <c r="CF354" s="103"/>
    </row>
    <row r="355" spans="5:84" s="24" customFormat="1" ht="15" customHeight="1" x14ac:dyDescent="0.25">
      <c r="E355" s="127"/>
      <c r="F355" s="127"/>
      <c r="G355" s="127"/>
      <c r="H355" s="137"/>
      <c r="I355" s="115"/>
      <c r="J355" s="127"/>
      <c r="K355" s="127"/>
      <c r="L355" s="127"/>
      <c r="M355" s="137"/>
      <c r="N355" s="115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37"/>
      <c r="Z355" s="137"/>
      <c r="AA355" s="127"/>
      <c r="AB355" s="127"/>
      <c r="AC355" s="127"/>
      <c r="AD355" s="127"/>
      <c r="AE355" s="127"/>
      <c r="AF355" s="127"/>
      <c r="AG355" s="127"/>
      <c r="AH355" s="127"/>
      <c r="AI355" s="127"/>
      <c r="AJ355" s="127"/>
      <c r="AK355" s="137"/>
      <c r="AL355" s="137"/>
      <c r="AM355" s="127"/>
      <c r="AN355" s="127"/>
      <c r="AO355" s="127"/>
      <c r="AP355" s="127"/>
      <c r="AQ355" s="127"/>
      <c r="AR355" s="127"/>
      <c r="AS355" s="127"/>
      <c r="AT355" s="127"/>
      <c r="AU355" s="127"/>
      <c r="AV355" s="127"/>
      <c r="AW355" s="137"/>
      <c r="AX355" s="137"/>
      <c r="AY355" s="137"/>
      <c r="AZ355" s="137"/>
      <c r="BA355" s="130"/>
      <c r="BB355" s="130"/>
      <c r="BC355" s="130"/>
      <c r="BD355" s="130"/>
      <c r="BE355" s="130"/>
      <c r="BF355" s="130"/>
      <c r="BG355" s="130"/>
      <c r="BH355" s="130"/>
      <c r="BI355" s="130"/>
      <c r="BJ355" s="130"/>
      <c r="BK355" s="137"/>
      <c r="BL355" s="98"/>
      <c r="BM355" s="160"/>
      <c r="BN355" s="98"/>
      <c r="BO355" s="182"/>
      <c r="BP355" s="182"/>
      <c r="BQ355" s="182"/>
      <c r="BR355" s="200"/>
      <c r="BS355" s="182"/>
      <c r="BT355" s="182"/>
      <c r="BU355" s="182"/>
      <c r="BV355" s="200"/>
      <c r="BW355" s="182"/>
      <c r="BX355" s="182"/>
      <c r="BY355" s="182"/>
      <c r="BZ355" s="200"/>
      <c r="CA355" s="200"/>
      <c r="CB355" s="182"/>
      <c r="CC355" s="100"/>
      <c r="CD355" s="100"/>
      <c r="CE355" s="100"/>
      <c r="CF355" s="103"/>
    </row>
    <row r="356" spans="5:84" s="24" customFormat="1" ht="15" customHeight="1" x14ac:dyDescent="0.25">
      <c r="E356" s="127"/>
      <c r="F356" s="127"/>
      <c r="G356" s="127"/>
      <c r="H356" s="137"/>
      <c r="I356" s="115"/>
      <c r="J356" s="127"/>
      <c r="K356" s="127"/>
      <c r="L356" s="127"/>
      <c r="M356" s="137"/>
      <c r="N356" s="115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37"/>
      <c r="Z356" s="137"/>
      <c r="AA356" s="127"/>
      <c r="AB356" s="127"/>
      <c r="AC356" s="127"/>
      <c r="AD356" s="127"/>
      <c r="AE356" s="127"/>
      <c r="AF356" s="127"/>
      <c r="AG356" s="127"/>
      <c r="AH356" s="127"/>
      <c r="AI356" s="127"/>
      <c r="AJ356" s="127"/>
      <c r="AK356" s="137"/>
      <c r="AL356" s="137"/>
      <c r="AM356" s="127"/>
      <c r="AN356" s="127"/>
      <c r="AO356" s="127"/>
      <c r="AP356" s="127"/>
      <c r="AQ356" s="127"/>
      <c r="AR356" s="127"/>
      <c r="AS356" s="127"/>
      <c r="AT356" s="127"/>
      <c r="AU356" s="127"/>
      <c r="AV356" s="127"/>
      <c r="AW356" s="137"/>
      <c r="AX356" s="137"/>
      <c r="AY356" s="137"/>
      <c r="AZ356" s="137"/>
      <c r="BA356" s="130"/>
      <c r="BB356" s="130"/>
      <c r="BC356" s="130"/>
      <c r="BD356" s="130"/>
      <c r="BE356" s="130"/>
      <c r="BF356" s="130"/>
      <c r="BG356" s="130"/>
      <c r="BH356" s="130"/>
      <c r="BI356" s="130"/>
      <c r="BJ356" s="130"/>
      <c r="BK356" s="137"/>
      <c r="BL356" s="98"/>
      <c r="BM356" s="160"/>
      <c r="BN356" s="98"/>
      <c r="BO356" s="182"/>
      <c r="BP356" s="182"/>
      <c r="BQ356" s="182"/>
      <c r="BR356" s="200"/>
      <c r="BS356" s="182"/>
      <c r="BT356" s="182"/>
      <c r="BU356" s="182"/>
      <c r="BV356" s="200"/>
      <c r="BW356" s="182"/>
      <c r="BX356" s="182"/>
      <c r="BY356" s="182"/>
      <c r="BZ356" s="200"/>
      <c r="CA356" s="200"/>
      <c r="CB356" s="182"/>
      <c r="CC356" s="100"/>
      <c r="CD356" s="100"/>
      <c r="CE356" s="100"/>
      <c r="CF356" s="103"/>
    </row>
    <row r="357" spans="5:84" s="24" customFormat="1" ht="15" customHeight="1" x14ac:dyDescent="0.25">
      <c r="E357" s="127"/>
      <c r="F357" s="127"/>
      <c r="G357" s="127"/>
      <c r="H357" s="137"/>
      <c r="I357" s="115"/>
      <c r="J357" s="127"/>
      <c r="K357" s="127"/>
      <c r="L357" s="127"/>
      <c r="M357" s="137"/>
      <c r="N357" s="115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37"/>
      <c r="Z357" s="137"/>
      <c r="AA357" s="127"/>
      <c r="AB357" s="127"/>
      <c r="AC357" s="127"/>
      <c r="AD357" s="127"/>
      <c r="AE357" s="127"/>
      <c r="AF357" s="127"/>
      <c r="AG357" s="127"/>
      <c r="AH357" s="127"/>
      <c r="AI357" s="127"/>
      <c r="AJ357" s="127"/>
      <c r="AK357" s="137"/>
      <c r="AL357" s="137"/>
      <c r="AM357" s="127"/>
      <c r="AN357" s="127"/>
      <c r="AO357" s="127"/>
      <c r="AP357" s="127"/>
      <c r="AQ357" s="127"/>
      <c r="AR357" s="127"/>
      <c r="AS357" s="127"/>
      <c r="AT357" s="127"/>
      <c r="AU357" s="127"/>
      <c r="AV357" s="127"/>
      <c r="AW357" s="137"/>
      <c r="AX357" s="137"/>
      <c r="AY357" s="137"/>
      <c r="AZ357" s="137"/>
      <c r="BA357" s="130"/>
      <c r="BB357" s="130"/>
      <c r="BC357" s="130"/>
      <c r="BD357" s="130"/>
      <c r="BE357" s="130"/>
      <c r="BF357" s="130"/>
      <c r="BG357" s="130"/>
      <c r="BH357" s="130"/>
      <c r="BI357" s="130"/>
      <c r="BJ357" s="130"/>
      <c r="BK357" s="137"/>
      <c r="BL357" s="98"/>
      <c r="BM357" s="160"/>
      <c r="BN357" s="98"/>
      <c r="BO357" s="182"/>
      <c r="BP357" s="182"/>
      <c r="BQ357" s="182"/>
      <c r="BR357" s="200"/>
      <c r="BS357" s="182"/>
      <c r="BT357" s="182"/>
      <c r="BU357" s="182"/>
      <c r="BV357" s="200"/>
      <c r="BW357" s="182"/>
      <c r="BX357" s="182"/>
      <c r="BY357" s="182"/>
      <c r="BZ357" s="200"/>
      <c r="CA357" s="200"/>
      <c r="CB357" s="182"/>
      <c r="CC357" s="100"/>
      <c r="CD357" s="100"/>
      <c r="CE357" s="100"/>
      <c r="CF357" s="103"/>
    </row>
    <row r="358" spans="5:84" s="24" customFormat="1" ht="15" customHeight="1" x14ac:dyDescent="0.25">
      <c r="E358" s="127"/>
      <c r="F358" s="127"/>
      <c r="G358" s="127"/>
      <c r="H358" s="137"/>
      <c r="I358" s="115"/>
      <c r="J358" s="127"/>
      <c r="K358" s="127"/>
      <c r="L358" s="127"/>
      <c r="M358" s="137"/>
      <c r="N358" s="115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37"/>
      <c r="Z358" s="137"/>
      <c r="AA358" s="127"/>
      <c r="AB358" s="127"/>
      <c r="AC358" s="127"/>
      <c r="AD358" s="127"/>
      <c r="AE358" s="127"/>
      <c r="AF358" s="127"/>
      <c r="AG358" s="127"/>
      <c r="AH358" s="127"/>
      <c r="AI358" s="127"/>
      <c r="AJ358" s="127"/>
      <c r="AK358" s="137"/>
      <c r="AL358" s="137"/>
      <c r="AM358" s="127"/>
      <c r="AN358" s="127"/>
      <c r="AO358" s="127"/>
      <c r="AP358" s="127"/>
      <c r="AQ358" s="127"/>
      <c r="AR358" s="127"/>
      <c r="AS358" s="127"/>
      <c r="AT358" s="127"/>
      <c r="AU358" s="127"/>
      <c r="AV358" s="127"/>
      <c r="AW358" s="137"/>
      <c r="AX358" s="137"/>
      <c r="AY358" s="137"/>
      <c r="AZ358" s="137"/>
      <c r="BA358" s="130"/>
      <c r="BB358" s="130"/>
      <c r="BC358" s="130"/>
      <c r="BD358" s="130"/>
      <c r="BE358" s="130"/>
      <c r="BF358" s="130"/>
      <c r="BG358" s="130"/>
      <c r="BH358" s="130"/>
      <c r="BI358" s="130"/>
      <c r="BJ358" s="130"/>
      <c r="BK358" s="137"/>
      <c r="BL358" s="98"/>
      <c r="BM358" s="160"/>
      <c r="BN358" s="98"/>
      <c r="BO358" s="182"/>
      <c r="BP358" s="182"/>
      <c r="BQ358" s="182"/>
      <c r="BR358" s="200"/>
      <c r="BS358" s="182"/>
      <c r="BT358" s="182"/>
      <c r="BU358" s="182"/>
      <c r="BV358" s="200"/>
      <c r="BW358" s="182"/>
      <c r="BX358" s="182"/>
      <c r="BY358" s="182"/>
      <c r="BZ358" s="200"/>
      <c r="CA358" s="200"/>
      <c r="CB358" s="182"/>
      <c r="CC358" s="100"/>
      <c r="CD358" s="100"/>
      <c r="CE358" s="100"/>
      <c r="CF358" s="103"/>
    </row>
    <row r="359" spans="5:84" s="24" customFormat="1" ht="15" customHeight="1" x14ac:dyDescent="0.25">
      <c r="E359" s="127"/>
      <c r="F359" s="127"/>
      <c r="G359" s="127"/>
      <c r="H359" s="137"/>
      <c r="I359" s="115"/>
      <c r="J359" s="127"/>
      <c r="K359" s="127"/>
      <c r="L359" s="127"/>
      <c r="M359" s="137"/>
      <c r="N359" s="115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37"/>
      <c r="Z359" s="137"/>
      <c r="AA359" s="127"/>
      <c r="AB359" s="127"/>
      <c r="AC359" s="127"/>
      <c r="AD359" s="127"/>
      <c r="AE359" s="127"/>
      <c r="AF359" s="127"/>
      <c r="AG359" s="127"/>
      <c r="AH359" s="127"/>
      <c r="AI359" s="127"/>
      <c r="AJ359" s="127"/>
      <c r="AK359" s="137"/>
      <c r="AL359" s="137"/>
      <c r="AM359" s="127"/>
      <c r="AN359" s="127"/>
      <c r="AO359" s="127"/>
      <c r="AP359" s="127"/>
      <c r="AQ359" s="127"/>
      <c r="AR359" s="127"/>
      <c r="AS359" s="127"/>
      <c r="AT359" s="127"/>
      <c r="AU359" s="127"/>
      <c r="AV359" s="127"/>
      <c r="AW359" s="137"/>
      <c r="AX359" s="137"/>
      <c r="AY359" s="137"/>
      <c r="AZ359" s="137"/>
      <c r="BA359" s="130"/>
      <c r="BB359" s="130"/>
      <c r="BC359" s="130"/>
      <c r="BD359" s="130"/>
      <c r="BE359" s="130"/>
      <c r="BF359" s="130"/>
      <c r="BG359" s="130"/>
      <c r="BH359" s="130"/>
      <c r="BI359" s="130"/>
      <c r="BJ359" s="130"/>
      <c r="BK359" s="137"/>
      <c r="BL359" s="98"/>
      <c r="BM359" s="160"/>
      <c r="BN359" s="98"/>
      <c r="BO359" s="182"/>
      <c r="BP359" s="182"/>
      <c r="BQ359" s="182"/>
      <c r="BR359" s="200"/>
      <c r="BS359" s="182"/>
      <c r="BT359" s="182"/>
      <c r="BU359" s="182"/>
      <c r="BV359" s="200"/>
      <c r="BW359" s="182"/>
      <c r="BX359" s="182"/>
      <c r="BY359" s="182"/>
      <c r="BZ359" s="200"/>
      <c r="CA359" s="200"/>
      <c r="CB359" s="182"/>
      <c r="CC359" s="100"/>
      <c r="CD359" s="100"/>
      <c r="CE359" s="100"/>
      <c r="CF359" s="103"/>
    </row>
    <row r="360" spans="5:84" s="24" customFormat="1" ht="15" customHeight="1" x14ac:dyDescent="0.25">
      <c r="E360" s="127"/>
      <c r="F360" s="127"/>
      <c r="G360" s="127"/>
      <c r="H360" s="137"/>
      <c r="I360" s="115"/>
      <c r="J360" s="127"/>
      <c r="K360" s="127"/>
      <c r="L360" s="127"/>
      <c r="M360" s="137"/>
      <c r="N360" s="115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37"/>
      <c r="Z360" s="137"/>
      <c r="AA360" s="127"/>
      <c r="AB360" s="127"/>
      <c r="AC360" s="127"/>
      <c r="AD360" s="127"/>
      <c r="AE360" s="127"/>
      <c r="AF360" s="127"/>
      <c r="AG360" s="127"/>
      <c r="AH360" s="127"/>
      <c r="AI360" s="127"/>
      <c r="AJ360" s="127"/>
      <c r="AK360" s="137"/>
      <c r="AL360" s="137"/>
      <c r="AM360" s="127"/>
      <c r="AN360" s="127"/>
      <c r="AO360" s="127"/>
      <c r="AP360" s="127"/>
      <c r="AQ360" s="127"/>
      <c r="AR360" s="127"/>
      <c r="AS360" s="127"/>
      <c r="AT360" s="127"/>
      <c r="AU360" s="127"/>
      <c r="AV360" s="127"/>
      <c r="AW360" s="137"/>
      <c r="AX360" s="137"/>
      <c r="AY360" s="137"/>
      <c r="AZ360" s="137"/>
      <c r="BA360" s="130"/>
      <c r="BB360" s="130"/>
      <c r="BC360" s="130"/>
      <c r="BD360" s="130"/>
      <c r="BE360" s="130"/>
      <c r="BF360" s="130"/>
      <c r="BG360" s="130"/>
      <c r="BH360" s="130"/>
      <c r="BI360" s="130"/>
      <c r="BJ360" s="130"/>
      <c r="BK360" s="137"/>
      <c r="BL360" s="98"/>
      <c r="BM360" s="160"/>
      <c r="BN360" s="98"/>
      <c r="BO360" s="182"/>
      <c r="BP360" s="182"/>
      <c r="BQ360" s="182"/>
      <c r="BR360" s="200"/>
      <c r="BS360" s="182"/>
      <c r="BT360" s="182"/>
      <c r="BU360" s="182"/>
      <c r="BV360" s="200"/>
      <c r="BW360" s="182"/>
      <c r="BX360" s="182"/>
      <c r="BY360" s="182"/>
      <c r="BZ360" s="200"/>
      <c r="CA360" s="200"/>
      <c r="CB360" s="182"/>
      <c r="CC360" s="100"/>
      <c r="CD360" s="100"/>
      <c r="CE360" s="100"/>
      <c r="CF360" s="103"/>
    </row>
    <row r="361" spans="5:84" s="24" customFormat="1" ht="15" customHeight="1" x14ac:dyDescent="0.25">
      <c r="E361" s="127"/>
      <c r="F361" s="127"/>
      <c r="G361" s="127"/>
      <c r="H361" s="137"/>
      <c r="I361" s="115"/>
      <c r="J361" s="127"/>
      <c r="K361" s="127"/>
      <c r="L361" s="127"/>
      <c r="M361" s="137"/>
      <c r="N361" s="115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37"/>
      <c r="Z361" s="137"/>
      <c r="AA361" s="127"/>
      <c r="AB361" s="127"/>
      <c r="AC361" s="127"/>
      <c r="AD361" s="127"/>
      <c r="AE361" s="127"/>
      <c r="AF361" s="127"/>
      <c r="AG361" s="127"/>
      <c r="AH361" s="127"/>
      <c r="AI361" s="127"/>
      <c r="AJ361" s="127"/>
      <c r="AK361" s="137"/>
      <c r="AL361" s="137"/>
      <c r="AM361" s="127"/>
      <c r="AN361" s="127"/>
      <c r="AO361" s="127"/>
      <c r="AP361" s="127"/>
      <c r="AQ361" s="127"/>
      <c r="AR361" s="127"/>
      <c r="AS361" s="127"/>
      <c r="AT361" s="127"/>
      <c r="AU361" s="127"/>
      <c r="AV361" s="127"/>
      <c r="AW361" s="137"/>
      <c r="AX361" s="137"/>
      <c r="AY361" s="137"/>
      <c r="AZ361" s="137"/>
      <c r="BA361" s="130"/>
      <c r="BB361" s="130"/>
      <c r="BC361" s="130"/>
      <c r="BD361" s="130"/>
      <c r="BE361" s="130"/>
      <c r="BF361" s="130"/>
      <c r="BG361" s="130"/>
      <c r="BH361" s="130"/>
      <c r="BI361" s="130"/>
      <c r="BJ361" s="130"/>
      <c r="BK361" s="137"/>
      <c r="BL361" s="98"/>
      <c r="BM361" s="160"/>
      <c r="BN361" s="98"/>
      <c r="BO361" s="182"/>
      <c r="BP361" s="182"/>
      <c r="BQ361" s="182"/>
      <c r="BR361" s="200"/>
      <c r="BS361" s="182"/>
      <c r="BT361" s="182"/>
      <c r="BU361" s="182"/>
      <c r="BV361" s="200"/>
      <c r="BW361" s="182"/>
      <c r="BX361" s="182"/>
      <c r="BY361" s="182"/>
      <c r="BZ361" s="200"/>
      <c r="CA361" s="200"/>
      <c r="CB361" s="182"/>
      <c r="CC361" s="100"/>
      <c r="CD361" s="100"/>
      <c r="CE361" s="100"/>
      <c r="CF361" s="103"/>
    </row>
    <row r="362" spans="5:84" s="24" customFormat="1" ht="15" customHeight="1" x14ac:dyDescent="0.25">
      <c r="E362" s="127"/>
      <c r="F362" s="127"/>
      <c r="G362" s="127"/>
      <c r="H362" s="137"/>
      <c r="I362" s="115"/>
      <c r="J362" s="127"/>
      <c r="K362" s="127"/>
      <c r="L362" s="127"/>
      <c r="M362" s="137"/>
      <c r="N362" s="115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37"/>
      <c r="Z362" s="137"/>
      <c r="AA362" s="127"/>
      <c r="AB362" s="127"/>
      <c r="AC362" s="127"/>
      <c r="AD362" s="127"/>
      <c r="AE362" s="127"/>
      <c r="AF362" s="127"/>
      <c r="AG362" s="127"/>
      <c r="AH362" s="127"/>
      <c r="AI362" s="127"/>
      <c r="AJ362" s="127"/>
      <c r="AK362" s="137"/>
      <c r="AL362" s="137"/>
      <c r="AM362" s="127"/>
      <c r="AN362" s="127"/>
      <c r="AO362" s="127"/>
      <c r="AP362" s="127"/>
      <c r="AQ362" s="127"/>
      <c r="AR362" s="127"/>
      <c r="AS362" s="127"/>
      <c r="AT362" s="127"/>
      <c r="AU362" s="127"/>
      <c r="AV362" s="127"/>
      <c r="AW362" s="137"/>
      <c r="AX362" s="137"/>
      <c r="AY362" s="137"/>
      <c r="AZ362" s="137"/>
      <c r="BA362" s="130"/>
      <c r="BB362" s="130"/>
      <c r="BC362" s="130"/>
      <c r="BD362" s="130"/>
      <c r="BE362" s="130"/>
      <c r="BF362" s="130"/>
      <c r="BG362" s="130"/>
      <c r="BH362" s="130"/>
      <c r="BI362" s="130"/>
      <c r="BJ362" s="130"/>
      <c r="BK362" s="137"/>
      <c r="BL362" s="98"/>
      <c r="BM362" s="160"/>
      <c r="BN362" s="98"/>
      <c r="BO362" s="182"/>
      <c r="BP362" s="182"/>
      <c r="BQ362" s="182"/>
      <c r="BR362" s="200"/>
      <c r="BS362" s="182"/>
      <c r="BT362" s="182"/>
      <c r="BU362" s="182"/>
      <c r="BV362" s="200"/>
      <c r="BW362" s="182"/>
      <c r="BX362" s="182"/>
      <c r="BY362" s="182"/>
      <c r="BZ362" s="200"/>
      <c r="CA362" s="200"/>
      <c r="CB362" s="182"/>
      <c r="CC362" s="100"/>
      <c r="CD362" s="100"/>
      <c r="CE362" s="100"/>
      <c r="CF362" s="103"/>
    </row>
    <row r="363" spans="5:84" s="24" customFormat="1" ht="15" customHeight="1" x14ac:dyDescent="0.25">
      <c r="E363" s="127"/>
      <c r="F363" s="127"/>
      <c r="G363" s="127"/>
      <c r="H363" s="137"/>
      <c r="I363" s="115"/>
      <c r="J363" s="127"/>
      <c r="K363" s="127"/>
      <c r="L363" s="127"/>
      <c r="M363" s="137"/>
      <c r="N363" s="115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37"/>
      <c r="Z363" s="137"/>
      <c r="AA363" s="127"/>
      <c r="AB363" s="127"/>
      <c r="AC363" s="127"/>
      <c r="AD363" s="127"/>
      <c r="AE363" s="127"/>
      <c r="AF363" s="127"/>
      <c r="AG363" s="127"/>
      <c r="AH363" s="127"/>
      <c r="AI363" s="127"/>
      <c r="AJ363" s="127"/>
      <c r="AK363" s="137"/>
      <c r="AL363" s="137"/>
      <c r="AM363" s="127"/>
      <c r="AN363" s="127"/>
      <c r="AO363" s="127"/>
      <c r="AP363" s="127"/>
      <c r="AQ363" s="127"/>
      <c r="AR363" s="127"/>
      <c r="AS363" s="127"/>
      <c r="AT363" s="127"/>
      <c r="AU363" s="127"/>
      <c r="AV363" s="127"/>
      <c r="AW363" s="137"/>
      <c r="AX363" s="137"/>
      <c r="AY363" s="137"/>
      <c r="AZ363" s="137"/>
      <c r="BA363" s="130"/>
      <c r="BB363" s="130"/>
      <c r="BC363" s="130"/>
      <c r="BD363" s="130"/>
      <c r="BE363" s="130"/>
      <c r="BF363" s="130"/>
      <c r="BG363" s="130"/>
      <c r="BH363" s="130"/>
      <c r="BI363" s="130"/>
      <c r="BJ363" s="130"/>
      <c r="BK363" s="137"/>
      <c r="BL363" s="98"/>
      <c r="BM363" s="160"/>
      <c r="BN363" s="98"/>
      <c r="BO363" s="182"/>
      <c r="BP363" s="182"/>
      <c r="BQ363" s="182"/>
      <c r="BR363" s="200"/>
      <c r="BS363" s="182"/>
      <c r="BT363" s="182"/>
      <c r="BU363" s="182"/>
      <c r="BV363" s="200"/>
      <c r="BW363" s="182"/>
      <c r="BX363" s="182"/>
      <c r="BY363" s="182"/>
      <c r="BZ363" s="200"/>
      <c r="CA363" s="200"/>
      <c r="CB363" s="182"/>
      <c r="CC363" s="100"/>
      <c r="CD363" s="100"/>
      <c r="CE363" s="100"/>
      <c r="CF363" s="103"/>
    </row>
    <row r="364" spans="5:84" s="24" customFormat="1" ht="15" customHeight="1" x14ac:dyDescent="0.25">
      <c r="E364" s="127"/>
      <c r="F364" s="127"/>
      <c r="G364" s="127"/>
      <c r="H364" s="137"/>
      <c r="I364" s="115"/>
      <c r="J364" s="127"/>
      <c r="K364" s="127"/>
      <c r="L364" s="127"/>
      <c r="M364" s="137"/>
      <c r="N364" s="115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37"/>
      <c r="Z364" s="137"/>
      <c r="AA364" s="127"/>
      <c r="AB364" s="127"/>
      <c r="AC364" s="127"/>
      <c r="AD364" s="127"/>
      <c r="AE364" s="127"/>
      <c r="AF364" s="127"/>
      <c r="AG364" s="127"/>
      <c r="AH364" s="127"/>
      <c r="AI364" s="127"/>
      <c r="AJ364" s="127"/>
      <c r="AK364" s="137"/>
      <c r="AL364" s="137"/>
      <c r="AM364" s="127"/>
      <c r="AN364" s="127"/>
      <c r="AO364" s="127"/>
      <c r="AP364" s="127"/>
      <c r="AQ364" s="127"/>
      <c r="AR364" s="127"/>
      <c r="AS364" s="127"/>
      <c r="AT364" s="127"/>
      <c r="AU364" s="127"/>
      <c r="AV364" s="127"/>
      <c r="AW364" s="137"/>
      <c r="AX364" s="137"/>
      <c r="AY364" s="137"/>
      <c r="AZ364" s="137"/>
      <c r="BA364" s="130"/>
      <c r="BB364" s="130"/>
      <c r="BC364" s="130"/>
      <c r="BD364" s="130"/>
      <c r="BE364" s="130"/>
      <c r="BF364" s="130"/>
      <c r="BG364" s="130"/>
      <c r="BH364" s="130"/>
      <c r="BI364" s="130"/>
      <c r="BJ364" s="130"/>
      <c r="BK364" s="137"/>
      <c r="BL364" s="98"/>
      <c r="BM364" s="160"/>
      <c r="BN364" s="98"/>
      <c r="BO364" s="182"/>
      <c r="BP364" s="182"/>
      <c r="BQ364" s="182"/>
      <c r="BR364" s="200"/>
      <c r="BS364" s="182"/>
      <c r="BT364" s="182"/>
      <c r="BU364" s="182"/>
      <c r="BV364" s="200"/>
      <c r="BW364" s="182"/>
      <c r="BX364" s="182"/>
      <c r="BY364" s="182"/>
      <c r="BZ364" s="200"/>
      <c r="CA364" s="200"/>
      <c r="CB364" s="182"/>
      <c r="CC364" s="100"/>
      <c r="CD364" s="100"/>
      <c r="CE364" s="100"/>
      <c r="CF364" s="103"/>
    </row>
    <row r="365" spans="5:84" s="24" customFormat="1" ht="15" customHeight="1" x14ac:dyDescent="0.25">
      <c r="E365" s="127"/>
      <c r="F365" s="127"/>
      <c r="G365" s="127"/>
      <c r="H365" s="137"/>
      <c r="I365" s="115"/>
      <c r="J365" s="127"/>
      <c r="K365" s="127"/>
      <c r="L365" s="127"/>
      <c r="M365" s="137"/>
      <c r="N365" s="115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37"/>
      <c r="Z365" s="137"/>
      <c r="AA365" s="127"/>
      <c r="AB365" s="127"/>
      <c r="AC365" s="127"/>
      <c r="AD365" s="127"/>
      <c r="AE365" s="127"/>
      <c r="AF365" s="127"/>
      <c r="AG365" s="127"/>
      <c r="AH365" s="127"/>
      <c r="AI365" s="127"/>
      <c r="AJ365" s="127"/>
      <c r="AK365" s="137"/>
      <c r="AL365" s="137"/>
      <c r="AM365" s="127"/>
      <c r="AN365" s="127"/>
      <c r="AO365" s="127"/>
      <c r="AP365" s="127"/>
      <c r="AQ365" s="127"/>
      <c r="AR365" s="127"/>
      <c r="AS365" s="127"/>
      <c r="AT365" s="127"/>
      <c r="AU365" s="127"/>
      <c r="AV365" s="127"/>
      <c r="AW365" s="137"/>
      <c r="AX365" s="137"/>
      <c r="AY365" s="137"/>
      <c r="AZ365" s="137"/>
      <c r="BA365" s="130"/>
      <c r="BB365" s="130"/>
      <c r="BC365" s="130"/>
      <c r="BD365" s="130"/>
      <c r="BE365" s="130"/>
      <c r="BF365" s="130"/>
      <c r="BG365" s="130"/>
      <c r="BH365" s="130"/>
      <c r="BI365" s="130"/>
      <c r="BJ365" s="130"/>
      <c r="BK365" s="137"/>
      <c r="BL365" s="98"/>
      <c r="BM365" s="160"/>
      <c r="BN365" s="98"/>
      <c r="BO365" s="182"/>
      <c r="BP365" s="182"/>
      <c r="BQ365" s="182"/>
      <c r="BR365" s="200"/>
      <c r="BS365" s="182"/>
      <c r="BT365" s="182"/>
      <c r="BU365" s="182"/>
      <c r="BV365" s="200"/>
      <c r="BW365" s="182"/>
      <c r="BX365" s="182"/>
      <c r="BY365" s="182"/>
      <c r="BZ365" s="200"/>
      <c r="CA365" s="200"/>
      <c r="CB365" s="182"/>
      <c r="CC365" s="100"/>
      <c r="CD365" s="100"/>
      <c r="CE365" s="100"/>
      <c r="CF365" s="103"/>
    </row>
    <row r="366" spans="5:84" s="24" customFormat="1" ht="15" customHeight="1" x14ac:dyDescent="0.25">
      <c r="E366" s="127"/>
      <c r="F366" s="127"/>
      <c r="G366" s="127"/>
      <c r="H366" s="137"/>
      <c r="I366" s="115"/>
      <c r="J366" s="127"/>
      <c r="K366" s="127"/>
      <c r="L366" s="127"/>
      <c r="M366" s="137"/>
      <c r="N366" s="115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37"/>
      <c r="Z366" s="137"/>
      <c r="AA366" s="127"/>
      <c r="AB366" s="127"/>
      <c r="AC366" s="127"/>
      <c r="AD366" s="127"/>
      <c r="AE366" s="127"/>
      <c r="AF366" s="127"/>
      <c r="AG366" s="127"/>
      <c r="AH366" s="127"/>
      <c r="AI366" s="127"/>
      <c r="AJ366" s="127"/>
      <c r="AK366" s="137"/>
      <c r="AL366" s="137"/>
      <c r="AM366" s="127"/>
      <c r="AN366" s="127"/>
      <c r="AO366" s="127"/>
      <c r="AP366" s="127"/>
      <c r="AQ366" s="127"/>
      <c r="AR366" s="127"/>
      <c r="AS366" s="127"/>
      <c r="AT366" s="127"/>
      <c r="AU366" s="127"/>
      <c r="AV366" s="127"/>
      <c r="AW366" s="137"/>
      <c r="AX366" s="137"/>
      <c r="AY366" s="137"/>
      <c r="AZ366" s="137"/>
      <c r="BA366" s="130"/>
      <c r="BB366" s="130"/>
      <c r="BC366" s="130"/>
      <c r="BD366" s="130"/>
      <c r="BE366" s="130"/>
      <c r="BF366" s="130"/>
      <c r="BG366" s="130"/>
      <c r="BH366" s="130"/>
      <c r="BI366" s="130"/>
      <c r="BJ366" s="130"/>
      <c r="BK366" s="137"/>
      <c r="BL366" s="98"/>
      <c r="BM366" s="160"/>
      <c r="BN366" s="98"/>
      <c r="BO366" s="182"/>
      <c r="BP366" s="182"/>
      <c r="BQ366" s="182"/>
      <c r="BR366" s="200"/>
      <c r="BS366" s="182"/>
      <c r="BT366" s="182"/>
      <c r="BU366" s="182"/>
      <c r="BV366" s="200"/>
      <c r="BW366" s="182"/>
      <c r="BX366" s="182"/>
      <c r="BY366" s="182"/>
      <c r="BZ366" s="200"/>
      <c r="CA366" s="200"/>
      <c r="CB366" s="182"/>
      <c r="CC366" s="100"/>
      <c r="CD366" s="100"/>
      <c r="CE366" s="100"/>
      <c r="CF366" s="103"/>
    </row>
    <row r="367" spans="5:84" s="24" customFormat="1" ht="15" customHeight="1" x14ac:dyDescent="0.25">
      <c r="E367" s="127"/>
      <c r="F367" s="127"/>
      <c r="G367" s="127"/>
      <c r="H367" s="137"/>
      <c r="I367" s="115"/>
      <c r="J367" s="127"/>
      <c r="K367" s="127"/>
      <c r="L367" s="127"/>
      <c r="M367" s="137"/>
      <c r="N367" s="115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37"/>
      <c r="Z367" s="137"/>
      <c r="AA367" s="127"/>
      <c r="AB367" s="127"/>
      <c r="AC367" s="127"/>
      <c r="AD367" s="127"/>
      <c r="AE367" s="127"/>
      <c r="AF367" s="127"/>
      <c r="AG367" s="127"/>
      <c r="AH367" s="127"/>
      <c r="AI367" s="127"/>
      <c r="AJ367" s="127"/>
      <c r="AK367" s="137"/>
      <c r="AL367" s="137"/>
      <c r="AM367" s="127"/>
      <c r="AN367" s="127"/>
      <c r="AO367" s="127"/>
      <c r="AP367" s="127"/>
      <c r="AQ367" s="127"/>
      <c r="AR367" s="127"/>
      <c r="AS367" s="127"/>
      <c r="AT367" s="127"/>
      <c r="AU367" s="127"/>
      <c r="AV367" s="127"/>
      <c r="AW367" s="137"/>
      <c r="AX367" s="137"/>
      <c r="AY367" s="137"/>
      <c r="AZ367" s="137"/>
      <c r="BA367" s="130"/>
      <c r="BB367" s="130"/>
      <c r="BC367" s="130"/>
      <c r="BD367" s="130"/>
      <c r="BE367" s="130"/>
      <c r="BF367" s="130"/>
      <c r="BG367" s="130"/>
      <c r="BH367" s="130"/>
      <c r="BI367" s="130"/>
      <c r="BJ367" s="130"/>
      <c r="BK367" s="137"/>
      <c r="BL367" s="98"/>
      <c r="BM367" s="160"/>
      <c r="BN367" s="98"/>
      <c r="BO367" s="182"/>
      <c r="BP367" s="182"/>
      <c r="BQ367" s="182"/>
      <c r="BR367" s="200"/>
      <c r="BS367" s="182"/>
      <c r="BT367" s="182"/>
      <c r="BU367" s="182"/>
      <c r="BV367" s="200"/>
      <c r="BW367" s="182"/>
      <c r="BX367" s="182"/>
      <c r="BY367" s="182"/>
      <c r="BZ367" s="200"/>
      <c r="CA367" s="200"/>
      <c r="CB367" s="182"/>
      <c r="CC367" s="100"/>
      <c r="CD367" s="100"/>
      <c r="CE367" s="100"/>
      <c r="CF367" s="103"/>
    </row>
    <row r="368" spans="5:84" s="24" customFormat="1" ht="15" customHeight="1" x14ac:dyDescent="0.25">
      <c r="E368" s="127"/>
      <c r="F368" s="127"/>
      <c r="G368" s="127"/>
      <c r="H368" s="137"/>
      <c r="I368" s="115"/>
      <c r="J368" s="127"/>
      <c r="K368" s="127"/>
      <c r="L368" s="127"/>
      <c r="M368" s="137"/>
      <c r="N368" s="115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37"/>
      <c r="Z368" s="137"/>
      <c r="AA368" s="127"/>
      <c r="AB368" s="127"/>
      <c r="AC368" s="127"/>
      <c r="AD368" s="127"/>
      <c r="AE368" s="127"/>
      <c r="AF368" s="127"/>
      <c r="AG368" s="127"/>
      <c r="AH368" s="127"/>
      <c r="AI368" s="127"/>
      <c r="AJ368" s="127"/>
      <c r="AK368" s="137"/>
      <c r="AL368" s="137"/>
      <c r="AM368" s="127"/>
      <c r="AN368" s="127"/>
      <c r="AO368" s="127"/>
      <c r="AP368" s="127"/>
      <c r="AQ368" s="127"/>
      <c r="AR368" s="127"/>
      <c r="AS368" s="127"/>
      <c r="AT368" s="127"/>
      <c r="AU368" s="127"/>
      <c r="AV368" s="127"/>
      <c r="AW368" s="137"/>
      <c r="AX368" s="137"/>
      <c r="AY368" s="137"/>
      <c r="AZ368" s="137"/>
      <c r="BA368" s="130"/>
      <c r="BB368" s="130"/>
      <c r="BC368" s="130"/>
      <c r="BD368" s="130"/>
      <c r="BE368" s="130"/>
      <c r="BF368" s="130"/>
      <c r="BG368" s="130"/>
      <c r="BH368" s="130"/>
      <c r="BI368" s="130"/>
      <c r="BJ368" s="130"/>
      <c r="BK368" s="137"/>
      <c r="BL368" s="98"/>
      <c r="BM368" s="160"/>
      <c r="BN368" s="98"/>
      <c r="BO368" s="182"/>
      <c r="BP368" s="182"/>
      <c r="BQ368" s="182"/>
      <c r="BR368" s="200"/>
      <c r="BS368" s="182"/>
      <c r="BT368" s="182"/>
      <c r="BU368" s="182"/>
      <c r="BV368" s="200"/>
      <c r="BW368" s="182"/>
      <c r="BX368" s="182"/>
      <c r="BY368" s="182"/>
      <c r="BZ368" s="200"/>
      <c r="CA368" s="200"/>
      <c r="CB368" s="182"/>
      <c r="CC368" s="100"/>
      <c r="CD368" s="100"/>
      <c r="CE368" s="100"/>
      <c r="CF368" s="103"/>
    </row>
    <row r="369" spans="5:84" s="24" customFormat="1" ht="15" customHeight="1" x14ac:dyDescent="0.25">
      <c r="E369" s="127"/>
      <c r="F369" s="127"/>
      <c r="G369" s="127"/>
      <c r="H369" s="137"/>
      <c r="I369" s="115"/>
      <c r="J369" s="127"/>
      <c r="K369" s="127"/>
      <c r="L369" s="127"/>
      <c r="M369" s="137"/>
      <c r="N369" s="115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37"/>
      <c r="Z369" s="137"/>
      <c r="AA369" s="127"/>
      <c r="AB369" s="127"/>
      <c r="AC369" s="127"/>
      <c r="AD369" s="127"/>
      <c r="AE369" s="127"/>
      <c r="AF369" s="127"/>
      <c r="AG369" s="127"/>
      <c r="AH369" s="127"/>
      <c r="AI369" s="127"/>
      <c r="AJ369" s="127"/>
      <c r="AK369" s="137"/>
      <c r="AL369" s="137"/>
      <c r="AM369" s="127"/>
      <c r="AN369" s="127"/>
      <c r="AO369" s="127"/>
      <c r="AP369" s="127"/>
      <c r="AQ369" s="127"/>
      <c r="AR369" s="127"/>
      <c r="AS369" s="127"/>
      <c r="AT369" s="127"/>
      <c r="AU369" s="127"/>
      <c r="AV369" s="127"/>
      <c r="AW369" s="137"/>
      <c r="AX369" s="137"/>
      <c r="AY369" s="137"/>
      <c r="AZ369" s="137"/>
      <c r="BA369" s="130"/>
      <c r="BB369" s="130"/>
      <c r="BC369" s="130"/>
      <c r="BD369" s="130"/>
      <c r="BE369" s="130"/>
      <c r="BF369" s="130"/>
      <c r="BG369" s="130"/>
      <c r="BH369" s="130"/>
      <c r="BI369" s="130"/>
      <c r="BJ369" s="130"/>
      <c r="BK369" s="137"/>
      <c r="BL369" s="98"/>
      <c r="BM369" s="160"/>
      <c r="BN369" s="98"/>
      <c r="BO369" s="182"/>
      <c r="BP369" s="182"/>
      <c r="BQ369" s="182"/>
      <c r="BR369" s="200"/>
      <c r="BS369" s="182"/>
      <c r="BT369" s="182"/>
      <c r="BU369" s="182"/>
      <c r="BV369" s="200"/>
      <c r="BW369" s="182"/>
      <c r="BX369" s="182"/>
      <c r="BY369" s="182"/>
      <c r="BZ369" s="200"/>
      <c r="CA369" s="200"/>
      <c r="CB369" s="182"/>
      <c r="CC369" s="100"/>
      <c r="CD369" s="100"/>
      <c r="CE369" s="100"/>
      <c r="CF369" s="103"/>
    </row>
    <row r="370" spans="5:84" s="24" customFormat="1" ht="15" customHeight="1" x14ac:dyDescent="0.25">
      <c r="E370" s="127"/>
      <c r="F370" s="127"/>
      <c r="G370" s="127"/>
      <c r="H370" s="137"/>
      <c r="I370" s="115"/>
      <c r="J370" s="127"/>
      <c r="K370" s="127"/>
      <c r="L370" s="127"/>
      <c r="M370" s="137"/>
      <c r="N370" s="115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37"/>
      <c r="Z370" s="137"/>
      <c r="AA370" s="127"/>
      <c r="AB370" s="127"/>
      <c r="AC370" s="127"/>
      <c r="AD370" s="127"/>
      <c r="AE370" s="127"/>
      <c r="AF370" s="127"/>
      <c r="AG370" s="127"/>
      <c r="AH370" s="127"/>
      <c r="AI370" s="127"/>
      <c r="AJ370" s="127"/>
      <c r="AK370" s="137"/>
      <c r="AL370" s="137"/>
      <c r="AM370" s="127"/>
      <c r="AN370" s="127"/>
      <c r="AO370" s="127"/>
      <c r="AP370" s="127"/>
      <c r="AQ370" s="127"/>
      <c r="AR370" s="127"/>
      <c r="AS370" s="127"/>
      <c r="AT370" s="127"/>
      <c r="AU370" s="127"/>
      <c r="AV370" s="127"/>
      <c r="AW370" s="137"/>
      <c r="AX370" s="137"/>
      <c r="AY370" s="137"/>
      <c r="AZ370" s="137"/>
      <c r="BA370" s="130"/>
      <c r="BB370" s="130"/>
      <c r="BC370" s="130"/>
      <c r="BD370" s="130"/>
      <c r="BE370" s="130"/>
      <c r="BF370" s="130"/>
      <c r="BG370" s="130"/>
      <c r="BH370" s="130"/>
      <c r="BI370" s="130"/>
      <c r="BJ370" s="130"/>
      <c r="BK370" s="137"/>
      <c r="BL370" s="98"/>
      <c r="BM370" s="160"/>
      <c r="BN370" s="98"/>
      <c r="BO370" s="182"/>
      <c r="BP370" s="182"/>
      <c r="BQ370" s="182"/>
      <c r="BR370" s="200"/>
      <c r="BS370" s="182"/>
      <c r="BT370" s="182"/>
      <c r="BU370" s="182"/>
      <c r="BV370" s="200"/>
      <c r="BW370" s="182"/>
      <c r="BX370" s="182"/>
      <c r="BY370" s="182"/>
      <c r="BZ370" s="200"/>
      <c r="CA370" s="200"/>
      <c r="CB370" s="182"/>
      <c r="CC370" s="100"/>
      <c r="CD370" s="100"/>
      <c r="CE370" s="100"/>
      <c r="CF370" s="103"/>
    </row>
    <row r="371" spans="5:84" s="24" customFormat="1" ht="15" customHeight="1" x14ac:dyDescent="0.25">
      <c r="E371" s="127"/>
      <c r="F371" s="127"/>
      <c r="G371" s="127"/>
      <c r="H371" s="137"/>
      <c r="I371" s="115"/>
      <c r="J371" s="127"/>
      <c r="K371" s="127"/>
      <c r="L371" s="127"/>
      <c r="M371" s="137"/>
      <c r="N371" s="115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37"/>
      <c r="Z371" s="137"/>
      <c r="AA371" s="127"/>
      <c r="AB371" s="127"/>
      <c r="AC371" s="127"/>
      <c r="AD371" s="127"/>
      <c r="AE371" s="127"/>
      <c r="AF371" s="127"/>
      <c r="AG371" s="127"/>
      <c r="AH371" s="127"/>
      <c r="AI371" s="127"/>
      <c r="AJ371" s="127"/>
      <c r="AK371" s="137"/>
      <c r="AL371" s="137"/>
      <c r="AM371" s="127"/>
      <c r="AN371" s="127"/>
      <c r="AO371" s="127"/>
      <c r="AP371" s="127"/>
      <c r="AQ371" s="127"/>
      <c r="AR371" s="127"/>
      <c r="AS371" s="127"/>
      <c r="AT371" s="127"/>
      <c r="AU371" s="127"/>
      <c r="AV371" s="127"/>
      <c r="AW371" s="137"/>
      <c r="AX371" s="137"/>
      <c r="AY371" s="137"/>
      <c r="AZ371" s="137"/>
      <c r="BA371" s="130"/>
      <c r="BB371" s="130"/>
      <c r="BC371" s="130"/>
      <c r="BD371" s="130"/>
      <c r="BE371" s="130"/>
      <c r="BF371" s="130"/>
      <c r="BG371" s="130"/>
      <c r="BH371" s="130"/>
      <c r="BI371" s="130"/>
      <c r="BJ371" s="130"/>
      <c r="BK371" s="137"/>
      <c r="BL371" s="98"/>
      <c r="BM371" s="160"/>
      <c r="BN371" s="98"/>
      <c r="BO371" s="182"/>
      <c r="BP371" s="182"/>
      <c r="BQ371" s="182"/>
      <c r="BR371" s="200"/>
      <c r="BS371" s="182"/>
      <c r="BT371" s="182"/>
      <c r="BU371" s="182"/>
      <c r="BV371" s="200"/>
      <c r="BW371" s="182"/>
      <c r="BX371" s="182"/>
      <c r="BY371" s="182"/>
      <c r="BZ371" s="200"/>
      <c r="CA371" s="200"/>
      <c r="CB371" s="182"/>
      <c r="CC371" s="100"/>
      <c r="CD371" s="100"/>
      <c r="CE371" s="100"/>
      <c r="CF371" s="103"/>
    </row>
    <row r="372" spans="5:84" s="24" customFormat="1" ht="15" customHeight="1" x14ac:dyDescent="0.25">
      <c r="E372" s="127"/>
      <c r="F372" s="127"/>
      <c r="G372" s="127"/>
      <c r="H372" s="137"/>
      <c r="I372" s="115"/>
      <c r="J372" s="127"/>
      <c r="K372" s="127"/>
      <c r="L372" s="127"/>
      <c r="M372" s="137"/>
      <c r="N372" s="115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37"/>
      <c r="Z372" s="137"/>
      <c r="AA372" s="127"/>
      <c r="AB372" s="127"/>
      <c r="AC372" s="127"/>
      <c r="AD372" s="127"/>
      <c r="AE372" s="127"/>
      <c r="AF372" s="127"/>
      <c r="AG372" s="127"/>
      <c r="AH372" s="127"/>
      <c r="AI372" s="127"/>
      <c r="AJ372" s="127"/>
      <c r="AK372" s="137"/>
      <c r="AL372" s="137"/>
      <c r="AM372" s="127"/>
      <c r="AN372" s="127"/>
      <c r="AO372" s="127"/>
      <c r="AP372" s="127"/>
      <c r="AQ372" s="127"/>
      <c r="AR372" s="127"/>
      <c r="AS372" s="127"/>
      <c r="AT372" s="127"/>
      <c r="AU372" s="127"/>
      <c r="AV372" s="127"/>
      <c r="AW372" s="137"/>
      <c r="AX372" s="137"/>
      <c r="AY372" s="137"/>
      <c r="AZ372" s="137"/>
      <c r="BA372" s="130"/>
      <c r="BB372" s="130"/>
      <c r="BC372" s="130"/>
      <c r="BD372" s="130"/>
      <c r="BE372" s="130"/>
      <c r="BF372" s="130"/>
      <c r="BG372" s="130"/>
      <c r="BH372" s="130"/>
      <c r="BI372" s="130"/>
      <c r="BJ372" s="130"/>
      <c r="BK372" s="137"/>
      <c r="BL372" s="98"/>
      <c r="BM372" s="160"/>
      <c r="BN372" s="98"/>
      <c r="BO372" s="182"/>
      <c r="BP372" s="182"/>
      <c r="BQ372" s="182"/>
      <c r="BR372" s="200"/>
      <c r="BS372" s="182"/>
      <c r="BT372" s="182"/>
      <c r="BU372" s="182"/>
      <c r="BV372" s="200"/>
      <c r="BW372" s="182"/>
      <c r="BX372" s="182"/>
      <c r="BY372" s="182"/>
      <c r="BZ372" s="200"/>
      <c r="CA372" s="200"/>
      <c r="CB372" s="182"/>
      <c r="CC372" s="100"/>
      <c r="CD372" s="100"/>
      <c r="CE372" s="100"/>
      <c r="CF372" s="103"/>
    </row>
    <row r="373" spans="5:84" s="24" customFormat="1" ht="15" customHeight="1" x14ac:dyDescent="0.25">
      <c r="E373" s="127"/>
      <c r="F373" s="127"/>
      <c r="G373" s="127"/>
      <c r="H373" s="137"/>
      <c r="I373" s="115"/>
      <c r="J373" s="127"/>
      <c r="K373" s="127"/>
      <c r="L373" s="127"/>
      <c r="M373" s="137"/>
      <c r="N373" s="115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37"/>
      <c r="Z373" s="137"/>
      <c r="AA373" s="127"/>
      <c r="AB373" s="127"/>
      <c r="AC373" s="127"/>
      <c r="AD373" s="127"/>
      <c r="AE373" s="127"/>
      <c r="AF373" s="127"/>
      <c r="AG373" s="127"/>
      <c r="AH373" s="127"/>
      <c r="AI373" s="127"/>
      <c r="AJ373" s="127"/>
      <c r="AK373" s="137"/>
      <c r="AL373" s="137"/>
      <c r="AM373" s="127"/>
      <c r="AN373" s="127"/>
      <c r="AO373" s="127"/>
      <c r="AP373" s="127"/>
      <c r="AQ373" s="127"/>
      <c r="AR373" s="127"/>
      <c r="AS373" s="127"/>
      <c r="AT373" s="127"/>
      <c r="AU373" s="127"/>
      <c r="AV373" s="127"/>
      <c r="AW373" s="137"/>
      <c r="AX373" s="137"/>
      <c r="AY373" s="137"/>
      <c r="AZ373" s="137"/>
      <c r="BA373" s="130"/>
      <c r="BB373" s="130"/>
      <c r="BC373" s="130"/>
      <c r="BD373" s="130"/>
      <c r="BE373" s="130"/>
      <c r="BF373" s="130"/>
      <c r="BG373" s="130"/>
      <c r="BH373" s="130"/>
      <c r="BI373" s="130"/>
      <c r="BJ373" s="130"/>
      <c r="BK373" s="137"/>
      <c r="BL373" s="98"/>
      <c r="BM373" s="160"/>
      <c r="BN373" s="98"/>
      <c r="BO373" s="182"/>
      <c r="BP373" s="182"/>
      <c r="BQ373" s="182"/>
      <c r="BR373" s="200"/>
      <c r="BS373" s="182"/>
      <c r="BT373" s="182"/>
      <c r="BU373" s="182"/>
      <c r="BV373" s="200"/>
      <c r="BW373" s="182"/>
      <c r="BX373" s="182"/>
      <c r="BY373" s="182"/>
      <c r="BZ373" s="200"/>
      <c r="CA373" s="200"/>
      <c r="CB373" s="182"/>
      <c r="CC373" s="100"/>
      <c r="CD373" s="100"/>
      <c r="CE373" s="100"/>
      <c r="CF373" s="103"/>
    </row>
    <row r="374" spans="5:84" s="24" customFormat="1" ht="15" customHeight="1" x14ac:dyDescent="0.25">
      <c r="E374" s="127"/>
      <c r="F374" s="127"/>
      <c r="G374" s="127"/>
      <c r="H374" s="137"/>
      <c r="I374" s="115"/>
      <c r="J374" s="127"/>
      <c r="K374" s="127"/>
      <c r="L374" s="127"/>
      <c r="M374" s="137"/>
      <c r="N374" s="115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37"/>
      <c r="Z374" s="137"/>
      <c r="AA374" s="127"/>
      <c r="AB374" s="127"/>
      <c r="AC374" s="127"/>
      <c r="AD374" s="127"/>
      <c r="AE374" s="127"/>
      <c r="AF374" s="127"/>
      <c r="AG374" s="127"/>
      <c r="AH374" s="127"/>
      <c r="AI374" s="127"/>
      <c r="AJ374" s="127"/>
      <c r="AK374" s="137"/>
      <c r="AL374" s="137"/>
      <c r="AM374" s="127"/>
      <c r="AN374" s="127"/>
      <c r="AO374" s="127"/>
      <c r="AP374" s="127"/>
      <c r="AQ374" s="127"/>
      <c r="AR374" s="127"/>
      <c r="AS374" s="127"/>
      <c r="AT374" s="127"/>
      <c r="AU374" s="127"/>
      <c r="AV374" s="127"/>
      <c r="AW374" s="137"/>
      <c r="AX374" s="137"/>
      <c r="AY374" s="137"/>
      <c r="AZ374" s="137"/>
      <c r="BA374" s="130"/>
      <c r="BB374" s="130"/>
      <c r="BC374" s="130"/>
      <c r="BD374" s="130"/>
      <c r="BE374" s="130"/>
      <c r="BF374" s="130"/>
      <c r="BG374" s="130"/>
      <c r="BH374" s="130"/>
      <c r="BI374" s="130"/>
      <c r="BJ374" s="130"/>
      <c r="BK374" s="137"/>
      <c r="BL374" s="98"/>
      <c r="BM374" s="160"/>
      <c r="BN374" s="98"/>
      <c r="BO374" s="182"/>
      <c r="BP374" s="182"/>
      <c r="BQ374" s="182"/>
      <c r="BR374" s="200"/>
      <c r="BS374" s="182"/>
      <c r="BT374" s="182"/>
      <c r="BU374" s="182"/>
      <c r="BV374" s="200"/>
      <c r="BW374" s="182"/>
      <c r="BX374" s="182"/>
      <c r="BY374" s="182"/>
      <c r="BZ374" s="200"/>
      <c r="CA374" s="200"/>
      <c r="CB374" s="182"/>
      <c r="CC374" s="100"/>
      <c r="CD374" s="100"/>
      <c r="CE374" s="100"/>
      <c r="CF374" s="103"/>
    </row>
    <row r="375" spans="5:84" s="24" customFormat="1" ht="15" customHeight="1" x14ac:dyDescent="0.25">
      <c r="E375" s="127"/>
      <c r="F375" s="127"/>
      <c r="G375" s="127"/>
      <c r="H375" s="137"/>
      <c r="I375" s="115"/>
      <c r="J375" s="127"/>
      <c r="K375" s="127"/>
      <c r="L375" s="127"/>
      <c r="M375" s="137"/>
      <c r="N375" s="115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37"/>
      <c r="Z375" s="137"/>
      <c r="AA375" s="127"/>
      <c r="AB375" s="127"/>
      <c r="AC375" s="127"/>
      <c r="AD375" s="127"/>
      <c r="AE375" s="127"/>
      <c r="AF375" s="127"/>
      <c r="AG375" s="127"/>
      <c r="AH375" s="127"/>
      <c r="AI375" s="127"/>
      <c r="AJ375" s="127"/>
      <c r="AK375" s="137"/>
      <c r="AL375" s="13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37"/>
      <c r="AX375" s="137"/>
      <c r="AY375" s="137"/>
      <c r="AZ375" s="137"/>
      <c r="BA375" s="130"/>
      <c r="BB375" s="130"/>
      <c r="BC375" s="130"/>
      <c r="BD375" s="130"/>
      <c r="BE375" s="130"/>
      <c r="BF375" s="130"/>
      <c r="BG375" s="130"/>
      <c r="BH375" s="130"/>
      <c r="BI375" s="130"/>
      <c r="BJ375" s="130"/>
      <c r="BK375" s="137"/>
      <c r="BL375" s="98"/>
      <c r="BM375" s="160"/>
      <c r="BN375" s="98"/>
      <c r="BO375" s="182"/>
      <c r="BP375" s="182"/>
      <c r="BQ375" s="182"/>
      <c r="BR375" s="200"/>
      <c r="BS375" s="182"/>
      <c r="BT375" s="182"/>
      <c r="BU375" s="182"/>
      <c r="BV375" s="200"/>
      <c r="BW375" s="182"/>
      <c r="BX375" s="182"/>
      <c r="BY375" s="182"/>
      <c r="BZ375" s="200"/>
      <c r="CA375" s="200"/>
      <c r="CB375" s="182"/>
      <c r="CC375" s="100"/>
      <c r="CD375" s="100"/>
      <c r="CE375" s="100"/>
      <c r="CF375" s="103"/>
    </row>
    <row r="376" spans="5:84" s="24" customFormat="1" ht="15" customHeight="1" x14ac:dyDescent="0.25">
      <c r="E376" s="127"/>
      <c r="F376" s="127"/>
      <c r="G376" s="127"/>
      <c r="H376" s="137"/>
      <c r="I376" s="115"/>
      <c r="J376" s="127"/>
      <c r="K376" s="127"/>
      <c r="L376" s="127"/>
      <c r="M376" s="137"/>
      <c r="N376" s="115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37"/>
      <c r="Z376" s="137"/>
      <c r="AA376" s="127"/>
      <c r="AB376" s="127"/>
      <c r="AC376" s="127"/>
      <c r="AD376" s="127"/>
      <c r="AE376" s="127"/>
      <c r="AF376" s="127"/>
      <c r="AG376" s="127"/>
      <c r="AH376" s="127"/>
      <c r="AI376" s="127"/>
      <c r="AJ376" s="127"/>
      <c r="AK376" s="137"/>
      <c r="AL376" s="13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37"/>
      <c r="AX376" s="137"/>
      <c r="AY376" s="137"/>
      <c r="AZ376" s="137"/>
      <c r="BA376" s="130"/>
      <c r="BB376" s="130"/>
      <c r="BC376" s="130"/>
      <c r="BD376" s="130"/>
      <c r="BE376" s="130"/>
      <c r="BF376" s="130"/>
      <c r="BG376" s="130"/>
      <c r="BH376" s="130"/>
      <c r="BI376" s="130"/>
      <c r="BJ376" s="130"/>
      <c r="BK376" s="137"/>
      <c r="BL376" s="98"/>
      <c r="BM376" s="160"/>
      <c r="BN376" s="98"/>
      <c r="BO376" s="182"/>
      <c r="BP376" s="182"/>
      <c r="BQ376" s="182"/>
      <c r="BR376" s="200"/>
      <c r="BS376" s="182"/>
      <c r="BT376" s="182"/>
      <c r="BU376" s="182"/>
      <c r="BV376" s="200"/>
      <c r="BW376" s="182"/>
      <c r="BX376" s="182"/>
      <c r="BY376" s="182"/>
      <c r="BZ376" s="200"/>
      <c r="CA376" s="200"/>
      <c r="CB376" s="182"/>
      <c r="CC376" s="100"/>
      <c r="CD376" s="100"/>
      <c r="CE376" s="100"/>
      <c r="CF376" s="103"/>
    </row>
    <row r="377" spans="5:84" s="24" customFormat="1" ht="15" customHeight="1" x14ac:dyDescent="0.25">
      <c r="E377" s="127"/>
      <c r="F377" s="127"/>
      <c r="G377" s="127"/>
      <c r="H377" s="137"/>
      <c r="I377" s="115"/>
      <c r="J377" s="127"/>
      <c r="K377" s="127"/>
      <c r="L377" s="127"/>
      <c r="M377" s="137"/>
      <c r="N377" s="115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37"/>
      <c r="Z377" s="137"/>
      <c r="AA377" s="127"/>
      <c r="AB377" s="127"/>
      <c r="AC377" s="127"/>
      <c r="AD377" s="127"/>
      <c r="AE377" s="127"/>
      <c r="AF377" s="127"/>
      <c r="AG377" s="127"/>
      <c r="AH377" s="127"/>
      <c r="AI377" s="127"/>
      <c r="AJ377" s="127"/>
      <c r="AK377" s="137"/>
      <c r="AL377" s="137"/>
      <c r="AM377" s="127"/>
      <c r="AN377" s="127"/>
      <c r="AO377" s="127"/>
      <c r="AP377" s="127"/>
      <c r="AQ377" s="127"/>
      <c r="AR377" s="127"/>
      <c r="AS377" s="127"/>
      <c r="AT377" s="127"/>
      <c r="AU377" s="127"/>
      <c r="AV377" s="127"/>
      <c r="AW377" s="137"/>
      <c r="AX377" s="137"/>
      <c r="AY377" s="137"/>
      <c r="AZ377" s="137"/>
      <c r="BA377" s="130"/>
      <c r="BB377" s="130"/>
      <c r="BC377" s="130"/>
      <c r="BD377" s="130"/>
      <c r="BE377" s="130"/>
      <c r="BF377" s="130"/>
      <c r="BG377" s="130"/>
      <c r="BH377" s="130"/>
      <c r="BI377" s="130"/>
      <c r="BJ377" s="130"/>
      <c r="BK377" s="137"/>
      <c r="BL377" s="98"/>
      <c r="BM377" s="160"/>
      <c r="BN377" s="98"/>
      <c r="BO377" s="182"/>
      <c r="BP377" s="182"/>
      <c r="BQ377" s="182"/>
      <c r="BR377" s="200"/>
      <c r="BS377" s="182"/>
      <c r="BT377" s="182"/>
      <c r="BU377" s="182"/>
      <c r="BV377" s="200"/>
      <c r="BW377" s="182"/>
      <c r="BX377" s="182"/>
      <c r="BY377" s="182"/>
      <c r="BZ377" s="200"/>
      <c r="CA377" s="200"/>
      <c r="CB377" s="182"/>
      <c r="CC377" s="100"/>
      <c r="CD377" s="100"/>
      <c r="CE377" s="100"/>
      <c r="CF377" s="103"/>
    </row>
    <row r="378" spans="5:84" s="24" customFormat="1" ht="15" customHeight="1" x14ac:dyDescent="0.25">
      <c r="E378" s="127"/>
      <c r="F378" s="127"/>
      <c r="G378" s="127"/>
      <c r="H378" s="137"/>
      <c r="I378" s="115"/>
      <c r="J378" s="127"/>
      <c r="K378" s="127"/>
      <c r="L378" s="127"/>
      <c r="M378" s="137"/>
      <c r="N378" s="115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37"/>
      <c r="Z378" s="137"/>
      <c r="AA378" s="127"/>
      <c r="AB378" s="127"/>
      <c r="AC378" s="127"/>
      <c r="AD378" s="127"/>
      <c r="AE378" s="127"/>
      <c r="AF378" s="127"/>
      <c r="AG378" s="127"/>
      <c r="AH378" s="127"/>
      <c r="AI378" s="127"/>
      <c r="AJ378" s="127"/>
      <c r="AK378" s="137"/>
      <c r="AL378" s="137"/>
      <c r="AM378" s="127"/>
      <c r="AN378" s="127"/>
      <c r="AO378" s="127"/>
      <c r="AP378" s="127"/>
      <c r="AQ378" s="127"/>
      <c r="AR378" s="127"/>
      <c r="AS378" s="127"/>
      <c r="AT378" s="127"/>
      <c r="AU378" s="127"/>
      <c r="AV378" s="127"/>
      <c r="AW378" s="137"/>
      <c r="AX378" s="137"/>
      <c r="AY378" s="137"/>
      <c r="AZ378" s="137"/>
      <c r="BA378" s="130"/>
      <c r="BB378" s="130"/>
      <c r="BC378" s="130"/>
      <c r="BD378" s="130"/>
      <c r="BE378" s="130"/>
      <c r="BF378" s="130"/>
      <c r="BG378" s="130"/>
      <c r="BH378" s="130"/>
      <c r="BI378" s="130"/>
      <c r="BJ378" s="130"/>
      <c r="BK378" s="137"/>
      <c r="BL378" s="98"/>
      <c r="BM378" s="160"/>
      <c r="BN378" s="98"/>
      <c r="BO378" s="182"/>
      <c r="BP378" s="182"/>
      <c r="BQ378" s="182"/>
      <c r="BR378" s="200"/>
      <c r="BS378" s="182"/>
      <c r="BT378" s="182"/>
      <c r="BU378" s="182"/>
      <c r="BV378" s="200"/>
      <c r="BW378" s="182"/>
      <c r="BX378" s="182"/>
      <c r="BY378" s="182"/>
      <c r="BZ378" s="200"/>
      <c r="CA378" s="200"/>
      <c r="CB378" s="182"/>
      <c r="CC378" s="100"/>
      <c r="CD378" s="100"/>
      <c r="CE378" s="100"/>
      <c r="CF378" s="103"/>
    </row>
    <row r="379" spans="5:84" s="24" customFormat="1" ht="15" customHeight="1" x14ac:dyDescent="0.25">
      <c r="E379" s="127"/>
      <c r="F379" s="127"/>
      <c r="G379" s="127"/>
      <c r="H379" s="137"/>
      <c r="I379" s="115"/>
      <c r="J379" s="127"/>
      <c r="K379" s="127"/>
      <c r="L379" s="127"/>
      <c r="M379" s="137"/>
      <c r="N379" s="115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37"/>
      <c r="Z379" s="137"/>
      <c r="AA379" s="127"/>
      <c r="AB379" s="127"/>
      <c r="AC379" s="127"/>
      <c r="AD379" s="127"/>
      <c r="AE379" s="127"/>
      <c r="AF379" s="127"/>
      <c r="AG379" s="127"/>
      <c r="AH379" s="127"/>
      <c r="AI379" s="127"/>
      <c r="AJ379" s="127"/>
      <c r="AK379" s="137"/>
      <c r="AL379" s="137"/>
      <c r="AM379" s="127"/>
      <c r="AN379" s="127"/>
      <c r="AO379" s="127"/>
      <c r="AP379" s="127"/>
      <c r="AQ379" s="127"/>
      <c r="AR379" s="127"/>
      <c r="AS379" s="127"/>
      <c r="AT379" s="127"/>
      <c r="AU379" s="127"/>
      <c r="AV379" s="127"/>
      <c r="AW379" s="137"/>
      <c r="AX379" s="137"/>
      <c r="AY379" s="137"/>
      <c r="AZ379" s="137"/>
      <c r="BA379" s="130"/>
      <c r="BB379" s="130"/>
      <c r="BC379" s="130"/>
      <c r="BD379" s="130"/>
      <c r="BE379" s="130"/>
      <c r="BF379" s="130"/>
      <c r="BG379" s="130"/>
      <c r="BH379" s="130"/>
      <c r="BI379" s="130"/>
      <c r="BJ379" s="130"/>
      <c r="BK379" s="137"/>
      <c r="BL379" s="98"/>
      <c r="BM379" s="160"/>
      <c r="BN379" s="98"/>
      <c r="BO379" s="182"/>
      <c r="BP379" s="182"/>
      <c r="BQ379" s="182"/>
      <c r="BR379" s="200"/>
      <c r="BS379" s="182"/>
      <c r="BT379" s="182"/>
      <c r="BU379" s="182"/>
      <c r="BV379" s="200"/>
      <c r="BW379" s="182"/>
      <c r="BX379" s="182"/>
      <c r="BY379" s="182"/>
      <c r="BZ379" s="200"/>
      <c r="CA379" s="200"/>
      <c r="CB379" s="182"/>
      <c r="CC379" s="100"/>
      <c r="CD379" s="100"/>
      <c r="CE379" s="100"/>
      <c r="CF379" s="103"/>
    </row>
    <row r="380" spans="5:84" s="24" customFormat="1" ht="15" customHeight="1" x14ac:dyDescent="0.25">
      <c r="E380" s="127"/>
      <c r="F380" s="127"/>
      <c r="G380" s="127"/>
      <c r="H380" s="137"/>
      <c r="I380" s="115"/>
      <c r="J380" s="127"/>
      <c r="K380" s="127"/>
      <c r="L380" s="127"/>
      <c r="M380" s="137"/>
      <c r="N380" s="115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37"/>
      <c r="Z380" s="137"/>
      <c r="AA380" s="127"/>
      <c r="AB380" s="127"/>
      <c r="AC380" s="127"/>
      <c r="AD380" s="127"/>
      <c r="AE380" s="127"/>
      <c r="AF380" s="127"/>
      <c r="AG380" s="127"/>
      <c r="AH380" s="127"/>
      <c r="AI380" s="127"/>
      <c r="AJ380" s="127"/>
      <c r="AK380" s="137"/>
      <c r="AL380" s="137"/>
      <c r="AM380" s="127"/>
      <c r="AN380" s="127"/>
      <c r="AO380" s="127"/>
      <c r="AP380" s="127"/>
      <c r="AQ380" s="127"/>
      <c r="AR380" s="127"/>
      <c r="AS380" s="127"/>
      <c r="AT380" s="127"/>
      <c r="AU380" s="127"/>
      <c r="AV380" s="127"/>
      <c r="AW380" s="137"/>
      <c r="AX380" s="137"/>
      <c r="AY380" s="137"/>
      <c r="AZ380" s="137"/>
      <c r="BA380" s="130"/>
      <c r="BB380" s="130"/>
      <c r="BC380" s="130"/>
      <c r="BD380" s="130"/>
      <c r="BE380" s="130"/>
      <c r="BF380" s="130"/>
      <c r="BG380" s="130"/>
      <c r="BH380" s="130"/>
      <c r="BI380" s="130"/>
      <c r="BJ380" s="130"/>
      <c r="BK380" s="137"/>
      <c r="BL380" s="98"/>
      <c r="BM380" s="160"/>
      <c r="BN380" s="98"/>
      <c r="BO380" s="182"/>
      <c r="BP380" s="182"/>
      <c r="BQ380" s="182"/>
      <c r="BR380" s="200"/>
      <c r="BS380" s="182"/>
      <c r="BT380" s="182"/>
      <c r="BU380" s="182"/>
      <c r="BV380" s="200"/>
      <c r="BW380" s="182"/>
      <c r="BX380" s="182"/>
      <c r="BY380" s="182"/>
      <c r="BZ380" s="200"/>
      <c r="CA380" s="200"/>
      <c r="CB380" s="182"/>
      <c r="CC380" s="100"/>
      <c r="CD380" s="100"/>
      <c r="CE380" s="100"/>
      <c r="CF380" s="103"/>
    </row>
    <row r="381" spans="5:84" s="24" customFormat="1" ht="15" customHeight="1" x14ac:dyDescent="0.25">
      <c r="E381" s="127"/>
      <c r="F381" s="127"/>
      <c r="G381" s="127"/>
      <c r="H381" s="137"/>
      <c r="I381" s="115"/>
      <c r="J381" s="127"/>
      <c r="K381" s="127"/>
      <c r="L381" s="127"/>
      <c r="M381" s="137"/>
      <c r="N381" s="115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37"/>
      <c r="Z381" s="137"/>
      <c r="AA381" s="127"/>
      <c r="AB381" s="127"/>
      <c r="AC381" s="127"/>
      <c r="AD381" s="127"/>
      <c r="AE381" s="127"/>
      <c r="AF381" s="127"/>
      <c r="AG381" s="127"/>
      <c r="AH381" s="127"/>
      <c r="AI381" s="127"/>
      <c r="AJ381" s="127"/>
      <c r="AK381" s="137"/>
      <c r="AL381" s="137"/>
      <c r="AM381" s="127"/>
      <c r="AN381" s="127"/>
      <c r="AO381" s="127"/>
      <c r="AP381" s="127"/>
      <c r="AQ381" s="127"/>
      <c r="AR381" s="127"/>
      <c r="AS381" s="127"/>
      <c r="AT381" s="127"/>
      <c r="AU381" s="127"/>
      <c r="AV381" s="127"/>
      <c r="AW381" s="137"/>
      <c r="AX381" s="137"/>
      <c r="AY381" s="137"/>
      <c r="AZ381" s="137"/>
      <c r="BA381" s="130"/>
      <c r="BB381" s="130"/>
      <c r="BC381" s="130"/>
      <c r="BD381" s="130"/>
      <c r="BE381" s="130"/>
      <c r="BF381" s="130"/>
      <c r="BG381" s="130"/>
      <c r="BH381" s="130"/>
      <c r="BI381" s="130"/>
      <c r="BJ381" s="130"/>
      <c r="BK381" s="137"/>
      <c r="BL381" s="98"/>
      <c r="BM381" s="160"/>
      <c r="BN381" s="98"/>
      <c r="BO381" s="182"/>
      <c r="BP381" s="182"/>
      <c r="BQ381" s="182"/>
      <c r="BR381" s="200"/>
      <c r="BS381" s="182"/>
      <c r="BT381" s="182"/>
      <c r="BU381" s="182"/>
      <c r="BV381" s="200"/>
      <c r="BW381" s="182"/>
      <c r="BX381" s="182"/>
      <c r="BY381" s="182"/>
      <c r="BZ381" s="200"/>
      <c r="CA381" s="200"/>
      <c r="CB381" s="182"/>
      <c r="CC381" s="100"/>
      <c r="CD381" s="100"/>
      <c r="CE381" s="100"/>
      <c r="CF381" s="103"/>
    </row>
    <row r="382" spans="5:84" s="24" customFormat="1" ht="15" customHeight="1" x14ac:dyDescent="0.25">
      <c r="E382" s="127"/>
      <c r="F382" s="127"/>
      <c r="G382" s="127"/>
      <c r="H382" s="137"/>
      <c r="I382" s="115"/>
      <c r="J382" s="127"/>
      <c r="K382" s="127"/>
      <c r="L382" s="127"/>
      <c r="M382" s="137"/>
      <c r="N382" s="115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37"/>
      <c r="Z382" s="137"/>
      <c r="AA382" s="127"/>
      <c r="AB382" s="127"/>
      <c r="AC382" s="127"/>
      <c r="AD382" s="127"/>
      <c r="AE382" s="127"/>
      <c r="AF382" s="127"/>
      <c r="AG382" s="127"/>
      <c r="AH382" s="127"/>
      <c r="AI382" s="127"/>
      <c r="AJ382" s="127"/>
      <c r="AK382" s="137"/>
      <c r="AL382" s="137"/>
      <c r="AM382" s="127"/>
      <c r="AN382" s="127"/>
      <c r="AO382" s="127"/>
      <c r="AP382" s="127"/>
      <c r="AQ382" s="127"/>
      <c r="AR382" s="127"/>
      <c r="AS382" s="127"/>
      <c r="AT382" s="127"/>
      <c r="AU382" s="127"/>
      <c r="AV382" s="127"/>
      <c r="AW382" s="137"/>
      <c r="AX382" s="137"/>
      <c r="AY382" s="137"/>
      <c r="AZ382" s="137"/>
      <c r="BA382" s="130"/>
      <c r="BB382" s="130"/>
      <c r="BC382" s="130"/>
      <c r="BD382" s="130"/>
      <c r="BE382" s="130"/>
      <c r="BF382" s="130"/>
      <c r="BG382" s="130"/>
      <c r="BH382" s="130"/>
      <c r="BI382" s="130"/>
      <c r="BJ382" s="130"/>
      <c r="BK382" s="137"/>
      <c r="BL382" s="98"/>
      <c r="BM382" s="160"/>
      <c r="BN382" s="98"/>
      <c r="BO382" s="182"/>
      <c r="BP382" s="182"/>
      <c r="BQ382" s="182"/>
      <c r="BR382" s="200"/>
      <c r="BS382" s="182"/>
      <c r="BT382" s="182"/>
      <c r="BU382" s="182"/>
      <c r="BV382" s="200"/>
      <c r="BW382" s="182"/>
      <c r="BX382" s="182"/>
      <c r="BY382" s="182"/>
      <c r="BZ382" s="200"/>
      <c r="CA382" s="200"/>
      <c r="CB382" s="182"/>
      <c r="CC382" s="100"/>
      <c r="CD382" s="100"/>
      <c r="CE382" s="100"/>
      <c r="CF382" s="103"/>
    </row>
    <row r="383" spans="5:84" s="24" customFormat="1" ht="15" customHeight="1" x14ac:dyDescent="0.25">
      <c r="E383" s="127"/>
      <c r="F383" s="127"/>
      <c r="G383" s="127"/>
      <c r="H383" s="137"/>
      <c r="I383" s="115"/>
      <c r="J383" s="127"/>
      <c r="K383" s="127"/>
      <c r="L383" s="127"/>
      <c r="M383" s="137"/>
      <c r="N383" s="115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37"/>
      <c r="Z383" s="137"/>
      <c r="AA383" s="127"/>
      <c r="AB383" s="127"/>
      <c r="AC383" s="127"/>
      <c r="AD383" s="127"/>
      <c r="AE383" s="127"/>
      <c r="AF383" s="127"/>
      <c r="AG383" s="127"/>
      <c r="AH383" s="127"/>
      <c r="AI383" s="127"/>
      <c r="AJ383" s="127"/>
      <c r="AK383" s="137"/>
      <c r="AL383" s="137"/>
      <c r="AM383" s="127"/>
      <c r="AN383" s="127"/>
      <c r="AO383" s="127"/>
      <c r="AP383" s="127"/>
      <c r="AQ383" s="127"/>
      <c r="AR383" s="127"/>
      <c r="AS383" s="127"/>
      <c r="AT383" s="127"/>
      <c r="AU383" s="127"/>
      <c r="AV383" s="127"/>
      <c r="AW383" s="137"/>
      <c r="AX383" s="137"/>
      <c r="AY383" s="137"/>
      <c r="AZ383" s="137"/>
      <c r="BA383" s="130"/>
      <c r="BB383" s="130"/>
      <c r="BC383" s="130"/>
      <c r="BD383" s="130"/>
      <c r="BE383" s="130"/>
      <c r="BF383" s="130"/>
      <c r="BG383" s="130"/>
      <c r="BH383" s="130"/>
      <c r="BI383" s="130"/>
      <c r="BJ383" s="130"/>
      <c r="BK383" s="137"/>
      <c r="BL383" s="98"/>
      <c r="BM383" s="160"/>
      <c r="BN383" s="98"/>
      <c r="BO383" s="182"/>
      <c r="BP383" s="182"/>
      <c r="BQ383" s="182"/>
      <c r="BR383" s="200"/>
      <c r="BS383" s="182"/>
      <c r="BT383" s="182"/>
      <c r="BU383" s="182"/>
      <c r="BV383" s="200"/>
      <c r="BW383" s="182"/>
      <c r="BX383" s="182"/>
      <c r="BY383" s="182"/>
      <c r="BZ383" s="200"/>
      <c r="CA383" s="200"/>
      <c r="CB383" s="182"/>
      <c r="CC383" s="100"/>
      <c r="CD383" s="100"/>
      <c r="CE383" s="100"/>
      <c r="CF383" s="103"/>
    </row>
    <row r="384" spans="5:84" s="24" customFormat="1" ht="15" customHeight="1" x14ac:dyDescent="0.25">
      <c r="E384" s="127"/>
      <c r="F384" s="127"/>
      <c r="G384" s="127"/>
      <c r="H384" s="137"/>
      <c r="I384" s="115"/>
      <c r="J384" s="127"/>
      <c r="K384" s="127"/>
      <c r="L384" s="127"/>
      <c r="M384" s="137"/>
      <c r="N384" s="115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37"/>
      <c r="Z384" s="137"/>
      <c r="AA384" s="127"/>
      <c r="AB384" s="127"/>
      <c r="AC384" s="127"/>
      <c r="AD384" s="127"/>
      <c r="AE384" s="127"/>
      <c r="AF384" s="127"/>
      <c r="AG384" s="127"/>
      <c r="AH384" s="127"/>
      <c r="AI384" s="127"/>
      <c r="AJ384" s="127"/>
      <c r="AK384" s="137"/>
      <c r="AL384" s="137"/>
      <c r="AM384" s="127"/>
      <c r="AN384" s="127"/>
      <c r="AO384" s="127"/>
      <c r="AP384" s="127"/>
      <c r="AQ384" s="127"/>
      <c r="AR384" s="127"/>
      <c r="AS384" s="127"/>
      <c r="AT384" s="127"/>
      <c r="AU384" s="127"/>
      <c r="AV384" s="127"/>
      <c r="AW384" s="137"/>
      <c r="AX384" s="137"/>
      <c r="AY384" s="137"/>
      <c r="AZ384" s="137"/>
      <c r="BA384" s="130"/>
      <c r="BB384" s="130"/>
      <c r="BC384" s="130"/>
      <c r="BD384" s="130"/>
      <c r="BE384" s="130"/>
      <c r="BF384" s="130"/>
      <c r="BG384" s="130"/>
      <c r="BH384" s="130"/>
      <c r="BI384" s="130"/>
      <c r="BJ384" s="130"/>
      <c r="BK384" s="137"/>
      <c r="BL384" s="98"/>
      <c r="BM384" s="160"/>
      <c r="BN384" s="98"/>
      <c r="BO384" s="182"/>
      <c r="BP384" s="182"/>
      <c r="BQ384" s="182"/>
      <c r="BR384" s="200"/>
      <c r="BS384" s="182"/>
      <c r="BT384" s="182"/>
      <c r="BU384" s="182"/>
      <c r="BV384" s="200"/>
      <c r="BW384" s="182"/>
      <c r="BX384" s="182"/>
      <c r="BY384" s="182"/>
      <c r="BZ384" s="200"/>
      <c r="CA384" s="200"/>
      <c r="CB384" s="182"/>
      <c r="CC384" s="100"/>
      <c r="CD384" s="100"/>
      <c r="CE384" s="100"/>
      <c r="CF384" s="103"/>
    </row>
    <row r="385" spans="5:84" s="24" customFormat="1" ht="15" customHeight="1" x14ac:dyDescent="0.25">
      <c r="E385" s="127"/>
      <c r="F385" s="127"/>
      <c r="G385" s="127"/>
      <c r="H385" s="137"/>
      <c r="I385" s="115"/>
      <c r="J385" s="127"/>
      <c r="K385" s="127"/>
      <c r="L385" s="127"/>
      <c r="M385" s="137"/>
      <c r="N385" s="115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37"/>
      <c r="Z385" s="137"/>
      <c r="AA385" s="127"/>
      <c r="AB385" s="127"/>
      <c r="AC385" s="127"/>
      <c r="AD385" s="127"/>
      <c r="AE385" s="127"/>
      <c r="AF385" s="127"/>
      <c r="AG385" s="127"/>
      <c r="AH385" s="127"/>
      <c r="AI385" s="127"/>
      <c r="AJ385" s="127"/>
      <c r="AK385" s="137"/>
      <c r="AL385" s="137"/>
      <c r="AM385" s="127"/>
      <c r="AN385" s="127"/>
      <c r="AO385" s="127"/>
      <c r="AP385" s="127"/>
      <c r="AQ385" s="127"/>
      <c r="AR385" s="127"/>
      <c r="AS385" s="127"/>
      <c r="AT385" s="127"/>
      <c r="AU385" s="127"/>
      <c r="AV385" s="127"/>
      <c r="AW385" s="137"/>
      <c r="AX385" s="137"/>
      <c r="AY385" s="137"/>
      <c r="AZ385" s="137"/>
      <c r="BA385" s="130"/>
      <c r="BB385" s="130"/>
      <c r="BC385" s="130"/>
      <c r="BD385" s="130"/>
      <c r="BE385" s="130"/>
      <c r="BF385" s="130"/>
      <c r="BG385" s="130"/>
      <c r="BH385" s="130"/>
      <c r="BI385" s="130"/>
      <c r="BJ385" s="130"/>
      <c r="BK385" s="137"/>
      <c r="BL385" s="98"/>
      <c r="BM385" s="160"/>
      <c r="BN385" s="98"/>
      <c r="BO385" s="182"/>
      <c r="BP385" s="182"/>
      <c r="BQ385" s="182"/>
      <c r="BR385" s="200"/>
      <c r="BS385" s="182"/>
      <c r="BT385" s="182"/>
      <c r="BU385" s="182"/>
      <c r="BV385" s="200"/>
      <c r="BW385" s="182"/>
      <c r="BX385" s="182"/>
      <c r="BY385" s="182"/>
      <c r="BZ385" s="200"/>
      <c r="CA385" s="200"/>
      <c r="CB385" s="182"/>
      <c r="CC385" s="100"/>
      <c r="CD385" s="100"/>
      <c r="CE385" s="100"/>
      <c r="CF385" s="103"/>
    </row>
    <row r="386" spans="5:84" s="24" customFormat="1" ht="15" customHeight="1" x14ac:dyDescent="0.25">
      <c r="E386" s="127"/>
      <c r="F386" s="127"/>
      <c r="G386" s="127"/>
      <c r="H386" s="137"/>
      <c r="I386" s="115"/>
      <c r="J386" s="127"/>
      <c r="K386" s="127"/>
      <c r="L386" s="127"/>
      <c r="M386" s="137"/>
      <c r="N386" s="115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37"/>
      <c r="Z386" s="137"/>
      <c r="AA386" s="127"/>
      <c r="AB386" s="127"/>
      <c r="AC386" s="127"/>
      <c r="AD386" s="127"/>
      <c r="AE386" s="127"/>
      <c r="AF386" s="127"/>
      <c r="AG386" s="127"/>
      <c r="AH386" s="127"/>
      <c r="AI386" s="127"/>
      <c r="AJ386" s="127"/>
      <c r="AK386" s="137"/>
      <c r="AL386" s="137"/>
      <c r="AM386" s="127"/>
      <c r="AN386" s="127"/>
      <c r="AO386" s="127"/>
      <c r="AP386" s="127"/>
      <c r="AQ386" s="127"/>
      <c r="AR386" s="127"/>
      <c r="AS386" s="127"/>
      <c r="AT386" s="127"/>
      <c r="AU386" s="127"/>
      <c r="AV386" s="127"/>
      <c r="AW386" s="137"/>
      <c r="AX386" s="137"/>
      <c r="AY386" s="137"/>
      <c r="AZ386" s="137"/>
      <c r="BA386" s="130"/>
      <c r="BB386" s="130"/>
      <c r="BC386" s="130"/>
      <c r="BD386" s="130"/>
      <c r="BE386" s="130"/>
      <c r="BF386" s="130"/>
      <c r="BG386" s="130"/>
      <c r="BH386" s="130"/>
      <c r="BI386" s="130"/>
      <c r="BJ386" s="130"/>
      <c r="BK386" s="137"/>
      <c r="BL386" s="98"/>
      <c r="BM386" s="160"/>
      <c r="BN386" s="98"/>
      <c r="BO386" s="182"/>
      <c r="BP386" s="182"/>
      <c r="BQ386" s="182"/>
      <c r="BR386" s="200"/>
      <c r="BS386" s="182"/>
      <c r="BT386" s="182"/>
      <c r="BU386" s="182"/>
      <c r="BV386" s="200"/>
      <c r="BW386" s="182"/>
      <c r="BX386" s="182"/>
      <c r="BY386" s="182"/>
      <c r="BZ386" s="200"/>
      <c r="CA386" s="200"/>
      <c r="CB386" s="182"/>
      <c r="CC386" s="100"/>
      <c r="CD386" s="100"/>
      <c r="CE386" s="100"/>
      <c r="CF386" s="103"/>
    </row>
    <row r="387" spans="5:84" s="24" customFormat="1" ht="15" customHeight="1" x14ac:dyDescent="0.25">
      <c r="E387" s="127"/>
      <c r="F387" s="127"/>
      <c r="G387" s="127"/>
      <c r="H387" s="137"/>
      <c r="I387" s="115"/>
      <c r="J387" s="127"/>
      <c r="K387" s="127"/>
      <c r="L387" s="127"/>
      <c r="M387" s="137"/>
      <c r="N387" s="115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37"/>
      <c r="Z387" s="137"/>
      <c r="AA387" s="127"/>
      <c r="AB387" s="127"/>
      <c r="AC387" s="127"/>
      <c r="AD387" s="127"/>
      <c r="AE387" s="127"/>
      <c r="AF387" s="127"/>
      <c r="AG387" s="127"/>
      <c r="AH387" s="127"/>
      <c r="AI387" s="127"/>
      <c r="AJ387" s="127"/>
      <c r="AK387" s="137"/>
      <c r="AL387" s="137"/>
      <c r="AM387" s="127"/>
      <c r="AN387" s="127"/>
      <c r="AO387" s="127"/>
      <c r="AP387" s="127"/>
      <c r="AQ387" s="127"/>
      <c r="AR387" s="127"/>
      <c r="AS387" s="127"/>
      <c r="AT387" s="127"/>
      <c r="AU387" s="127"/>
      <c r="AV387" s="127"/>
      <c r="AW387" s="137"/>
      <c r="AX387" s="137"/>
      <c r="AY387" s="137"/>
      <c r="AZ387" s="137"/>
      <c r="BA387" s="130"/>
      <c r="BB387" s="130"/>
      <c r="BC387" s="130"/>
      <c r="BD387" s="130"/>
      <c r="BE387" s="130"/>
      <c r="BF387" s="130"/>
      <c r="BG387" s="130"/>
      <c r="BH387" s="130"/>
      <c r="BI387" s="130"/>
      <c r="BJ387" s="130"/>
      <c r="BK387" s="137"/>
      <c r="BL387" s="98"/>
      <c r="BM387" s="160"/>
      <c r="BN387" s="98"/>
      <c r="BO387" s="182"/>
      <c r="BP387" s="182"/>
      <c r="BQ387" s="182"/>
      <c r="BR387" s="200"/>
      <c r="BS387" s="182"/>
      <c r="BT387" s="182"/>
      <c r="BU387" s="182"/>
      <c r="BV387" s="200"/>
      <c r="BW387" s="182"/>
      <c r="BX387" s="182"/>
      <c r="BY387" s="182"/>
      <c r="BZ387" s="200"/>
      <c r="CA387" s="200"/>
      <c r="CB387" s="182"/>
      <c r="CC387" s="100"/>
      <c r="CD387" s="100"/>
      <c r="CE387" s="100"/>
      <c r="CF387" s="103"/>
    </row>
    <row r="388" spans="5:84" s="24" customFormat="1" ht="15" customHeight="1" x14ac:dyDescent="0.25">
      <c r="E388" s="127"/>
      <c r="F388" s="127"/>
      <c r="G388" s="127"/>
      <c r="H388" s="137"/>
      <c r="I388" s="115"/>
      <c r="J388" s="127"/>
      <c r="K388" s="127"/>
      <c r="L388" s="127"/>
      <c r="M388" s="137"/>
      <c r="N388" s="115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37"/>
      <c r="Z388" s="137"/>
      <c r="AA388" s="127"/>
      <c r="AB388" s="127"/>
      <c r="AC388" s="127"/>
      <c r="AD388" s="127"/>
      <c r="AE388" s="127"/>
      <c r="AF388" s="127"/>
      <c r="AG388" s="127"/>
      <c r="AH388" s="127"/>
      <c r="AI388" s="127"/>
      <c r="AJ388" s="127"/>
      <c r="AK388" s="137"/>
      <c r="AL388" s="137"/>
      <c r="AM388" s="127"/>
      <c r="AN388" s="127"/>
      <c r="AO388" s="127"/>
      <c r="AP388" s="127"/>
      <c r="AQ388" s="127"/>
      <c r="AR388" s="127"/>
      <c r="AS388" s="127"/>
      <c r="AT388" s="127"/>
      <c r="AU388" s="127"/>
      <c r="AV388" s="127"/>
      <c r="AW388" s="137"/>
      <c r="AX388" s="137"/>
      <c r="AY388" s="137"/>
      <c r="AZ388" s="137"/>
      <c r="BA388" s="130"/>
      <c r="BB388" s="130"/>
      <c r="BC388" s="130"/>
      <c r="BD388" s="130"/>
      <c r="BE388" s="130"/>
      <c r="BF388" s="130"/>
      <c r="BG388" s="130"/>
      <c r="BH388" s="130"/>
      <c r="BI388" s="130"/>
      <c r="BJ388" s="130"/>
      <c r="BK388" s="137"/>
      <c r="BL388" s="98"/>
      <c r="BM388" s="160"/>
      <c r="BN388" s="98"/>
      <c r="BO388" s="182"/>
      <c r="BP388" s="182"/>
      <c r="BQ388" s="182"/>
      <c r="BR388" s="200"/>
      <c r="BS388" s="182"/>
      <c r="BT388" s="182"/>
      <c r="BU388" s="182"/>
      <c r="BV388" s="200"/>
      <c r="BW388" s="182"/>
      <c r="BX388" s="182"/>
      <c r="BY388" s="182"/>
      <c r="BZ388" s="200"/>
      <c r="CA388" s="200"/>
      <c r="CB388" s="182"/>
      <c r="CC388" s="100"/>
      <c r="CD388" s="100"/>
      <c r="CE388" s="100"/>
      <c r="CF388" s="103"/>
    </row>
    <row r="389" spans="5:84" s="24" customFormat="1" ht="15" customHeight="1" x14ac:dyDescent="0.25">
      <c r="E389" s="127"/>
      <c r="F389" s="127"/>
      <c r="G389" s="127"/>
      <c r="H389" s="137"/>
      <c r="I389" s="115"/>
      <c r="J389" s="127"/>
      <c r="K389" s="127"/>
      <c r="L389" s="127"/>
      <c r="M389" s="137"/>
      <c r="N389" s="115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37"/>
      <c r="Z389" s="137"/>
      <c r="AA389" s="127"/>
      <c r="AB389" s="127"/>
      <c r="AC389" s="127"/>
      <c r="AD389" s="127"/>
      <c r="AE389" s="127"/>
      <c r="AF389" s="127"/>
      <c r="AG389" s="127"/>
      <c r="AH389" s="127"/>
      <c r="AI389" s="127"/>
      <c r="AJ389" s="127"/>
      <c r="AK389" s="137"/>
      <c r="AL389" s="137"/>
      <c r="AM389" s="127"/>
      <c r="AN389" s="127"/>
      <c r="AO389" s="127"/>
      <c r="AP389" s="127"/>
      <c r="AQ389" s="127"/>
      <c r="AR389" s="127"/>
      <c r="AS389" s="127"/>
      <c r="AT389" s="127"/>
      <c r="AU389" s="127"/>
      <c r="AV389" s="127"/>
      <c r="AW389" s="137"/>
      <c r="AX389" s="137"/>
      <c r="AY389" s="137"/>
      <c r="AZ389" s="137"/>
      <c r="BA389" s="130"/>
      <c r="BB389" s="130"/>
      <c r="BC389" s="130"/>
      <c r="BD389" s="130"/>
      <c r="BE389" s="130"/>
      <c r="BF389" s="130"/>
      <c r="BG389" s="130"/>
      <c r="BH389" s="130"/>
      <c r="BI389" s="130"/>
      <c r="BJ389" s="130"/>
      <c r="BK389" s="137"/>
      <c r="BL389" s="98"/>
      <c r="BM389" s="160"/>
      <c r="BN389" s="98"/>
      <c r="BO389" s="182"/>
      <c r="BP389" s="182"/>
      <c r="BQ389" s="182"/>
      <c r="BR389" s="200"/>
      <c r="BS389" s="182"/>
      <c r="BT389" s="182"/>
      <c r="BU389" s="182"/>
      <c r="BV389" s="200"/>
      <c r="BW389" s="182"/>
      <c r="BX389" s="182"/>
      <c r="BY389" s="182"/>
      <c r="BZ389" s="200"/>
      <c r="CA389" s="200"/>
      <c r="CB389" s="182"/>
      <c r="CC389" s="100"/>
      <c r="CD389" s="100"/>
      <c r="CE389" s="100"/>
      <c r="CF389" s="103"/>
    </row>
    <row r="390" spans="5:84" s="24" customFormat="1" ht="15" customHeight="1" x14ac:dyDescent="0.25">
      <c r="E390" s="127"/>
      <c r="F390" s="127"/>
      <c r="G390" s="127"/>
      <c r="H390" s="137"/>
      <c r="I390" s="115"/>
      <c r="J390" s="127"/>
      <c r="K390" s="127"/>
      <c r="L390" s="127"/>
      <c r="M390" s="137"/>
      <c r="N390" s="115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37"/>
      <c r="Z390" s="137"/>
      <c r="AA390" s="127"/>
      <c r="AB390" s="127"/>
      <c r="AC390" s="127"/>
      <c r="AD390" s="127"/>
      <c r="AE390" s="127"/>
      <c r="AF390" s="127"/>
      <c r="AG390" s="127"/>
      <c r="AH390" s="127"/>
      <c r="AI390" s="127"/>
      <c r="AJ390" s="127"/>
      <c r="AK390" s="137"/>
      <c r="AL390" s="137"/>
      <c r="AM390" s="127"/>
      <c r="AN390" s="127"/>
      <c r="AO390" s="127"/>
      <c r="AP390" s="127"/>
      <c r="AQ390" s="127"/>
      <c r="AR390" s="127"/>
      <c r="AS390" s="127"/>
      <c r="AT390" s="127"/>
      <c r="AU390" s="127"/>
      <c r="AV390" s="127"/>
      <c r="AW390" s="137"/>
      <c r="AX390" s="137"/>
      <c r="AY390" s="137"/>
      <c r="AZ390" s="137"/>
      <c r="BA390" s="130"/>
      <c r="BB390" s="130"/>
      <c r="BC390" s="130"/>
      <c r="BD390" s="130"/>
      <c r="BE390" s="130"/>
      <c r="BF390" s="130"/>
      <c r="BG390" s="130"/>
      <c r="BH390" s="130"/>
      <c r="BI390" s="130"/>
      <c r="BJ390" s="130"/>
      <c r="BK390" s="137"/>
      <c r="BL390" s="98"/>
      <c r="BM390" s="160"/>
      <c r="BN390" s="98"/>
      <c r="BO390" s="182"/>
      <c r="BP390" s="182"/>
      <c r="BQ390" s="182"/>
      <c r="BR390" s="200"/>
      <c r="BS390" s="182"/>
      <c r="BT390" s="182"/>
      <c r="BU390" s="182"/>
      <c r="BV390" s="200"/>
      <c r="BW390" s="182"/>
      <c r="BX390" s="182"/>
      <c r="BY390" s="182"/>
      <c r="BZ390" s="200"/>
      <c r="CA390" s="200"/>
      <c r="CB390" s="182"/>
      <c r="CC390" s="100"/>
      <c r="CD390" s="100"/>
      <c r="CE390" s="100"/>
      <c r="CF390" s="103"/>
    </row>
    <row r="391" spans="5:84" s="24" customFormat="1" ht="15" customHeight="1" x14ac:dyDescent="0.25">
      <c r="E391" s="127"/>
      <c r="F391" s="127"/>
      <c r="G391" s="127"/>
      <c r="H391" s="137"/>
      <c r="I391" s="115"/>
      <c r="J391" s="127"/>
      <c r="K391" s="127"/>
      <c r="L391" s="127"/>
      <c r="M391" s="137"/>
      <c r="N391" s="115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37"/>
      <c r="Z391" s="137"/>
      <c r="AA391" s="127"/>
      <c r="AB391" s="127"/>
      <c r="AC391" s="127"/>
      <c r="AD391" s="127"/>
      <c r="AE391" s="127"/>
      <c r="AF391" s="127"/>
      <c r="AG391" s="127"/>
      <c r="AH391" s="127"/>
      <c r="AI391" s="127"/>
      <c r="AJ391" s="127"/>
      <c r="AK391" s="137"/>
      <c r="AL391" s="137"/>
      <c r="AM391" s="127"/>
      <c r="AN391" s="127"/>
      <c r="AO391" s="127"/>
      <c r="AP391" s="127"/>
      <c r="AQ391" s="127"/>
      <c r="AR391" s="127"/>
      <c r="AS391" s="127"/>
      <c r="AT391" s="127"/>
      <c r="AU391" s="127"/>
      <c r="AV391" s="127"/>
      <c r="AW391" s="137"/>
      <c r="AX391" s="137"/>
      <c r="AY391" s="137"/>
      <c r="AZ391" s="137"/>
      <c r="BA391" s="130"/>
      <c r="BB391" s="130"/>
      <c r="BC391" s="130"/>
      <c r="BD391" s="130"/>
      <c r="BE391" s="130"/>
      <c r="BF391" s="130"/>
      <c r="BG391" s="130"/>
      <c r="BH391" s="130"/>
      <c r="BI391" s="130"/>
      <c r="BJ391" s="130"/>
      <c r="BK391" s="137"/>
      <c r="BL391" s="98"/>
      <c r="BM391" s="160"/>
      <c r="BN391" s="98"/>
      <c r="BO391" s="182"/>
      <c r="BP391" s="182"/>
      <c r="BQ391" s="182"/>
      <c r="BR391" s="200"/>
      <c r="BS391" s="182"/>
      <c r="BT391" s="182"/>
      <c r="BU391" s="182"/>
      <c r="BV391" s="200"/>
      <c r="BW391" s="182"/>
      <c r="BX391" s="182"/>
      <c r="BY391" s="182"/>
      <c r="BZ391" s="200"/>
      <c r="CA391" s="200"/>
      <c r="CB391" s="182"/>
      <c r="CC391" s="100"/>
      <c r="CD391" s="100"/>
      <c r="CE391" s="100"/>
      <c r="CF391" s="103"/>
    </row>
    <row r="392" spans="5:84" s="24" customFormat="1" ht="15" customHeight="1" x14ac:dyDescent="0.25">
      <c r="E392" s="127"/>
      <c r="F392" s="127"/>
      <c r="G392" s="127"/>
      <c r="H392" s="137"/>
      <c r="I392" s="115"/>
      <c r="J392" s="127"/>
      <c r="K392" s="127"/>
      <c r="L392" s="127"/>
      <c r="M392" s="137"/>
      <c r="N392" s="115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37"/>
      <c r="Z392" s="137"/>
      <c r="AA392" s="127"/>
      <c r="AB392" s="127"/>
      <c r="AC392" s="127"/>
      <c r="AD392" s="127"/>
      <c r="AE392" s="127"/>
      <c r="AF392" s="127"/>
      <c r="AG392" s="127"/>
      <c r="AH392" s="127"/>
      <c r="AI392" s="127"/>
      <c r="AJ392" s="127"/>
      <c r="AK392" s="137"/>
      <c r="AL392" s="137"/>
      <c r="AM392" s="127"/>
      <c r="AN392" s="127"/>
      <c r="AO392" s="127"/>
      <c r="AP392" s="127"/>
      <c r="AQ392" s="127"/>
      <c r="AR392" s="127"/>
      <c r="AS392" s="127"/>
      <c r="AT392" s="127"/>
      <c r="AU392" s="127"/>
      <c r="AV392" s="127"/>
      <c r="AW392" s="137"/>
      <c r="AX392" s="137"/>
      <c r="AY392" s="137"/>
      <c r="AZ392" s="137"/>
      <c r="BA392" s="130"/>
      <c r="BB392" s="130"/>
      <c r="BC392" s="130"/>
      <c r="BD392" s="130"/>
      <c r="BE392" s="130"/>
      <c r="BF392" s="130"/>
      <c r="BG392" s="130"/>
      <c r="BH392" s="130"/>
      <c r="BI392" s="130"/>
      <c r="BJ392" s="130"/>
      <c r="BK392" s="137"/>
      <c r="BL392" s="98"/>
      <c r="BM392" s="160"/>
      <c r="BN392" s="98"/>
      <c r="BO392" s="182"/>
      <c r="BP392" s="182"/>
      <c r="BQ392" s="182"/>
      <c r="BR392" s="200"/>
      <c r="BS392" s="182"/>
      <c r="BT392" s="182"/>
      <c r="BU392" s="182"/>
      <c r="BV392" s="200"/>
      <c r="BW392" s="182"/>
      <c r="BX392" s="182"/>
      <c r="BY392" s="182"/>
      <c r="BZ392" s="200"/>
      <c r="CA392" s="200"/>
      <c r="CB392" s="182"/>
      <c r="CC392" s="100"/>
      <c r="CD392" s="100"/>
      <c r="CE392" s="100"/>
      <c r="CF392" s="103"/>
    </row>
    <row r="393" spans="5:84" s="24" customFormat="1" ht="15" customHeight="1" x14ac:dyDescent="0.25">
      <c r="E393" s="127"/>
      <c r="F393" s="127"/>
      <c r="G393" s="127"/>
      <c r="H393" s="137"/>
      <c r="I393" s="115"/>
      <c r="J393" s="127"/>
      <c r="K393" s="127"/>
      <c r="L393" s="127"/>
      <c r="M393" s="137"/>
      <c r="N393" s="115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37"/>
      <c r="Z393" s="137"/>
      <c r="AA393" s="127"/>
      <c r="AB393" s="127"/>
      <c r="AC393" s="127"/>
      <c r="AD393" s="127"/>
      <c r="AE393" s="127"/>
      <c r="AF393" s="127"/>
      <c r="AG393" s="127"/>
      <c r="AH393" s="127"/>
      <c r="AI393" s="127"/>
      <c r="AJ393" s="127"/>
      <c r="AK393" s="137"/>
      <c r="AL393" s="137"/>
      <c r="AM393" s="127"/>
      <c r="AN393" s="127"/>
      <c r="AO393" s="127"/>
      <c r="AP393" s="127"/>
      <c r="AQ393" s="127"/>
      <c r="AR393" s="127"/>
      <c r="AS393" s="127"/>
      <c r="AT393" s="127"/>
      <c r="AU393" s="127"/>
      <c r="AV393" s="127"/>
      <c r="AW393" s="137"/>
      <c r="AX393" s="137"/>
      <c r="AY393" s="137"/>
      <c r="AZ393" s="137"/>
      <c r="BA393" s="130"/>
      <c r="BB393" s="130"/>
      <c r="BC393" s="130"/>
      <c r="BD393" s="130"/>
      <c r="BE393" s="130"/>
      <c r="BF393" s="130"/>
      <c r="BG393" s="130"/>
      <c r="BH393" s="130"/>
      <c r="BI393" s="130"/>
      <c r="BJ393" s="130"/>
      <c r="BK393" s="137"/>
      <c r="BL393" s="98"/>
      <c r="BM393" s="160"/>
      <c r="BN393" s="98"/>
      <c r="BO393" s="182"/>
      <c r="BP393" s="182"/>
      <c r="BQ393" s="182"/>
      <c r="BR393" s="200"/>
      <c r="BS393" s="182"/>
      <c r="BT393" s="182"/>
      <c r="BU393" s="182"/>
      <c r="BV393" s="200"/>
      <c r="BW393" s="182"/>
      <c r="BX393" s="182"/>
      <c r="BY393" s="182"/>
      <c r="BZ393" s="200"/>
      <c r="CA393" s="200"/>
      <c r="CB393" s="182"/>
      <c r="CC393" s="100"/>
      <c r="CD393" s="100"/>
      <c r="CE393" s="100"/>
      <c r="CF393" s="103"/>
    </row>
    <row r="394" spans="5:84" s="24" customFormat="1" ht="15" customHeight="1" x14ac:dyDescent="0.25">
      <c r="E394" s="127"/>
      <c r="F394" s="127"/>
      <c r="G394" s="127"/>
      <c r="H394" s="137"/>
      <c r="I394" s="115"/>
      <c r="J394" s="127"/>
      <c r="K394" s="127"/>
      <c r="L394" s="127"/>
      <c r="M394" s="137"/>
      <c r="N394" s="115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37"/>
      <c r="Z394" s="137"/>
      <c r="AA394" s="127"/>
      <c r="AB394" s="127"/>
      <c r="AC394" s="127"/>
      <c r="AD394" s="127"/>
      <c r="AE394" s="127"/>
      <c r="AF394" s="127"/>
      <c r="AG394" s="127"/>
      <c r="AH394" s="127"/>
      <c r="AI394" s="127"/>
      <c r="AJ394" s="127"/>
      <c r="AK394" s="137"/>
      <c r="AL394" s="137"/>
      <c r="AM394" s="127"/>
      <c r="AN394" s="127"/>
      <c r="AO394" s="127"/>
      <c r="AP394" s="127"/>
      <c r="AQ394" s="127"/>
      <c r="AR394" s="127"/>
      <c r="AS394" s="127"/>
      <c r="AT394" s="127"/>
      <c r="AU394" s="127"/>
      <c r="AV394" s="127"/>
      <c r="AW394" s="137"/>
      <c r="AX394" s="137"/>
      <c r="AY394" s="137"/>
      <c r="AZ394" s="137"/>
      <c r="BA394" s="130"/>
      <c r="BB394" s="130"/>
      <c r="BC394" s="130"/>
      <c r="BD394" s="130"/>
      <c r="BE394" s="130"/>
      <c r="BF394" s="130"/>
      <c r="BG394" s="130"/>
      <c r="BH394" s="130"/>
      <c r="BI394" s="130"/>
      <c r="BJ394" s="130"/>
      <c r="BK394" s="137"/>
      <c r="BL394" s="98"/>
      <c r="BM394" s="160"/>
      <c r="BN394" s="98"/>
      <c r="BO394" s="182"/>
      <c r="BP394" s="182"/>
      <c r="BQ394" s="182"/>
      <c r="BR394" s="200"/>
      <c r="BS394" s="182"/>
      <c r="BT394" s="182"/>
      <c r="BU394" s="182"/>
      <c r="BV394" s="200"/>
      <c r="BW394" s="182"/>
      <c r="BX394" s="182"/>
      <c r="BY394" s="182"/>
      <c r="BZ394" s="200"/>
      <c r="CA394" s="200"/>
      <c r="CB394" s="182"/>
      <c r="CC394" s="100"/>
      <c r="CD394" s="100"/>
      <c r="CE394" s="100"/>
      <c r="CF394" s="103"/>
    </row>
    <row r="395" spans="5:84" s="24" customFormat="1" ht="15" customHeight="1" x14ac:dyDescent="0.25">
      <c r="E395" s="127"/>
      <c r="F395" s="127"/>
      <c r="G395" s="127"/>
      <c r="H395" s="137"/>
      <c r="I395" s="115"/>
      <c r="J395" s="127"/>
      <c r="K395" s="127"/>
      <c r="L395" s="127"/>
      <c r="M395" s="137"/>
      <c r="N395" s="115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37"/>
      <c r="Z395" s="137"/>
      <c r="AA395" s="127"/>
      <c r="AB395" s="127"/>
      <c r="AC395" s="127"/>
      <c r="AD395" s="127"/>
      <c r="AE395" s="127"/>
      <c r="AF395" s="127"/>
      <c r="AG395" s="127"/>
      <c r="AH395" s="127"/>
      <c r="AI395" s="127"/>
      <c r="AJ395" s="127"/>
      <c r="AK395" s="137"/>
      <c r="AL395" s="137"/>
      <c r="AM395" s="127"/>
      <c r="AN395" s="127"/>
      <c r="AO395" s="127"/>
      <c r="AP395" s="127"/>
      <c r="AQ395" s="127"/>
      <c r="AR395" s="127"/>
      <c r="AS395" s="127"/>
      <c r="AT395" s="127"/>
      <c r="AU395" s="127"/>
      <c r="AV395" s="127"/>
      <c r="AW395" s="137"/>
      <c r="AX395" s="137"/>
      <c r="AY395" s="137"/>
      <c r="AZ395" s="137"/>
      <c r="BA395" s="130"/>
      <c r="BB395" s="130"/>
      <c r="BC395" s="130"/>
      <c r="BD395" s="130"/>
      <c r="BE395" s="130"/>
      <c r="BF395" s="130"/>
      <c r="BG395" s="130"/>
      <c r="BH395" s="130"/>
      <c r="BI395" s="130"/>
      <c r="BJ395" s="130"/>
      <c r="BK395" s="137"/>
      <c r="BL395" s="98"/>
      <c r="BM395" s="160"/>
      <c r="BN395" s="98"/>
      <c r="BO395" s="182"/>
      <c r="BP395" s="182"/>
      <c r="BQ395" s="182"/>
      <c r="BR395" s="200"/>
      <c r="BS395" s="182"/>
      <c r="BT395" s="182"/>
      <c r="BU395" s="182"/>
      <c r="BV395" s="200"/>
      <c r="BW395" s="182"/>
      <c r="BX395" s="182"/>
      <c r="BY395" s="182"/>
      <c r="BZ395" s="200"/>
      <c r="CA395" s="200"/>
      <c r="CB395" s="182"/>
      <c r="CC395" s="100"/>
      <c r="CD395" s="100"/>
      <c r="CE395" s="100"/>
      <c r="CF395" s="103"/>
    </row>
    <row r="396" spans="5:84" s="24" customFormat="1" ht="15" customHeight="1" x14ac:dyDescent="0.25">
      <c r="E396" s="127"/>
      <c r="F396" s="127"/>
      <c r="G396" s="127"/>
      <c r="H396" s="137"/>
      <c r="I396" s="115"/>
      <c r="J396" s="127"/>
      <c r="K396" s="127"/>
      <c r="L396" s="127"/>
      <c r="M396" s="137"/>
      <c r="N396" s="115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37"/>
      <c r="Z396" s="137"/>
      <c r="AA396" s="127"/>
      <c r="AB396" s="127"/>
      <c r="AC396" s="127"/>
      <c r="AD396" s="127"/>
      <c r="AE396" s="127"/>
      <c r="AF396" s="127"/>
      <c r="AG396" s="127"/>
      <c r="AH396" s="127"/>
      <c r="AI396" s="127"/>
      <c r="AJ396" s="127"/>
      <c r="AK396" s="137"/>
      <c r="AL396" s="137"/>
      <c r="AM396" s="127"/>
      <c r="AN396" s="127"/>
      <c r="AO396" s="127"/>
      <c r="AP396" s="127"/>
      <c r="AQ396" s="127"/>
      <c r="AR396" s="127"/>
      <c r="AS396" s="127"/>
      <c r="AT396" s="127"/>
      <c r="AU396" s="127"/>
      <c r="AV396" s="127"/>
      <c r="AW396" s="137"/>
      <c r="AX396" s="137"/>
      <c r="AY396" s="137"/>
      <c r="AZ396" s="137"/>
      <c r="BA396" s="130"/>
      <c r="BB396" s="130"/>
      <c r="BC396" s="130"/>
      <c r="BD396" s="130"/>
      <c r="BE396" s="130"/>
      <c r="BF396" s="130"/>
      <c r="BG396" s="130"/>
      <c r="BH396" s="130"/>
      <c r="BI396" s="130"/>
      <c r="BJ396" s="130"/>
      <c r="BK396" s="137"/>
      <c r="BL396" s="98"/>
      <c r="BM396" s="160"/>
      <c r="BN396" s="98"/>
      <c r="BO396" s="182"/>
      <c r="BP396" s="182"/>
      <c r="BQ396" s="182"/>
      <c r="BR396" s="200"/>
      <c r="BS396" s="182"/>
      <c r="BT396" s="182"/>
      <c r="BU396" s="182"/>
      <c r="BV396" s="200"/>
      <c r="BW396" s="182"/>
      <c r="BX396" s="182"/>
      <c r="BY396" s="182"/>
      <c r="BZ396" s="200"/>
      <c r="CA396" s="200"/>
      <c r="CB396" s="182"/>
      <c r="CC396" s="100"/>
      <c r="CD396" s="100"/>
      <c r="CE396" s="100"/>
      <c r="CF396" s="103"/>
    </row>
    <row r="397" spans="5:84" s="24" customFormat="1" ht="15" customHeight="1" x14ac:dyDescent="0.25">
      <c r="E397" s="127"/>
      <c r="F397" s="127"/>
      <c r="G397" s="127"/>
      <c r="H397" s="137"/>
      <c r="I397" s="115"/>
      <c r="J397" s="127"/>
      <c r="K397" s="127"/>
      <c r="L397" s="127"/>
      <c r="M397" s="137"/>
      <c r="N397" s="115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37"/>
      <c r="Z397" s="137"/>
      <c r="AA397" s="127"/>
      <c r="AB397" s="127"/>
      <c r="AC397" s="127"/>
      <c r="AD397" s="127"/>
      <c r="AE397" s="127"/>
      <c r="AF397" s="127"/>
      <c r="AG397" s="127"/>
      <c r="AH397" s="127"/>
      <c r="AI397" s="127"/>
      <c r="AJ397" s="127"/>
      <c r="AK397" s="137"/>
      <c r="AL397" s="137"/>
      <c r="AM397" s="127"/>
      <c r="AN397" s="127"/>
      <c r="AO397" s="127"/>
      <c r="AP397" s="127"/>
      <c r="AQ397" s="127"/>
      <c r="AR397" s="127"/>
      <c r="AS397" s="127"/>
      <c r="AT397" s="127"/>
      <c r="AU397" s="127"/>
      <c r="AV397" s="127"/>
      <c r="AW397" s="137"/>
      <c r="AX397" s="137"/>
      <c r="AY397" s="137"/>
      <c r="AZ397" s="137"/>
      <c r="BA397" s="130"/>
      <c r="BB397" s="130"/>
      <c r="BC397" s="130"/>
      <c r="BD397" s="130"/>
      <c r="BE397" s="130"/>
      <c r="BF397" s="130"/>
      <c r="BG397" s="130"/>
      <c r="BH397" s="130"/>
      <c r="BI397" s="130"/>
      <c r="BJ397" s="130"/>
      <c r="BK397" s="137"/>
      <c r="BL397" s="98"/>
      <c r="BM397" s="160"/>
      <c r="BN397" s="98"/>
      <c r="BO397" s="182"/>
      <c r="BP397" s="182"/>
      <c r="BQ397" s="182"/>
      <c r="BR397" s="200"/>
      <c r="BS397" s="182"/>
      <c r="BT397" s="182"/>
      <c r="BU397" s="182"/>
      <c r="BV397" s="200"/>
      <c r="BW397" s="182"/>
      <c r="BX397" s="182"/>
      <c r="BY397" s="182"/>
      <c r="BZ397" s="200"/>
      <c r="CA397" s="200"/>
      <c r="CB397" s="182"/>
      <c r="CC397" s="100"/>
      <c r="CD397" s="100"/>
      <c r="CE397" s="100"/>
      <c r="CF397" s="103"/>
    </row>
    <row r="398" spans="5:84" s="24" customFormat="1" ht="15" customHeight="1" x14ac:dyDescent="0.25">
      <c r="E398" s="127"/>
      <c r="F398" s="127"/>
      <c r="G398" s="127"/>
      <c r="H398" s="137"/>
      <c r="I398" s="115"/>
      <c r="J398" s="127"/>
      <c r="K398" s="127"/>
      <c r="L398" s="127"/>
      <c r="M398" s="137"/>
      <c r="N398" s="115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37"/>
      <c r="Z398" s="137"/>
      <c r="AA398" s="127"/>
      <c r="AB398" s="127"/>
      <c r="AC398" s="127"/>
      <c r="AD398" s="127"/>
      <c r="AE398" s="127"/>
      <c r="AF398" s="127"/>
      <c r="AG398" s="127"/>
      <c r="AH398" s="127"/>
      <c r="AI398" s="127"/>
      <c r="AJ398" s="127"/>
      <c r="AK398" s="137"/>
      <c r="AL398" s="137"/>
      <c r="AM398" s="127"/>
      <c r="AN398" s="127"/>
      <c r="AO398" s="127"/>
      <c r="AP398" s="127"/>
      <c r="AQ398" s="127"/>
      <c r="AR398" s="127"/>
      <c r="AS398" s="127"/>
      <c r="AT398" s="127"/>
      <c r="AU398" s="127"/>
      <c r="AV398" s="127"/>
      <c r="AW398" s="137"/>
      <c r="AX398" s="137"/>
      <c r="AY398" s="137"/>
      <c r="AZ398" s="137"/>
      <c r="BA398" s="130"/>
      <c r="BB398" s="130"/>
      <c r="BC398" s="130"/>
      <c r="BD398" s="130"/>
      <c r="BE398" s="130"/>
      <c r="BF398" s="130"/>
      <c r="BG398" s="130"/>
      <c r="BH398" s="130"/>
      <c r="BI398" s="130"/>
      <c r="BJ398" s="130"/>
      <c r="BK398" s="137"/>
      <c r="BL398" s="98"/>
      <c r="BM398" s="160"/>
      <c r="BN398" s="98"/>
      <c r="BO398" s="182"/>
      <c r="BP398" s="182"/>
      <c r="BQ398" s="182"/>
      <c r="BR398" s="200"/>
      <c r="BS398" s="182"/>
      <c r="BT398" s="182"/>
      <c r="BU398" s="182"/>
      <c r="BV398" s="200"/>
      <c r="BW398" s="182"/>
      <c r="BX398" s="182"/>
      <c r="BY398" s="182"/>
      <c r="BZ398" s="200"/>
      <c r="CA398" s="200"/>
      <c r="CB398" s="182"/>
      <c r="CC398" s="100"/>
      <c r="CD398" s="100"/>
      <c r="CE398" s="100"/>
      <c r="CF398" s="103"/>
    </row>
    <row r="399" spans="5:84" s="24" customFormat="1" ht="15" customHeight="1" x14ac:dyDescent="0.25">
      <c r="E399" s="127"/>
      <c r="F399" s="127"/>
      <c r="G399" s="127"/>
      <c r="H399" s="137"/>
      <c r="I399" s="115"/>
      <c r="J399" s="127"/>
      <c r="K399" s="127"/>
      <c r="L399" s="127"/>
      <c r="M399" s="137"/>
      <c r="N399" s="115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37"/>
      <c r="Z399" s="137"/>
      <c r="AA399" s="127"/>
      <c r="AB399" s="127"/>
      <c r="AC399" s="127"/>
      <c r="AD399" s="127"/>
      <c r="AE399" s="127"/>
      <c r="AF399" s="127"/>
      <c r="AG399" s="127"/>
      <c r="AH399" s="127"/>
      <c r="AI399" s="127"/>
      <c r="AJ399" s="127"/>
      <c r="AK399" s="137"/>
      <c r="AL399" s="137"/>
      <c r="AM399" s="127"/>
      <c r="AN399" s="127"/>
      <c r="AO399" s="127"/>
      <c r="AP399" s="127"/>
      <c r="AQ399" s="127"/>
      <c r="AR399" s="127"/>
      <c r="AS399" s="127"/>
      <c r="AT399" s="127"/>
      <c r="AU399" s="127"/>
      <c r="AV399" s="127"/>
      <c r="AW399" s="137"/>
      <c r="AX399" s="137"/>
      <c r="AY399" s="137"/>
      <c r="AZ399" s="137"/>
      <c r="BA399" s="130"/>
      <c r="BB399" s="130"/>
      <c r="BC399" s="130"/>
      <c r="BD399" s="130"/>
      <c r="BE399" s="130"/>
      <c r="BF399" s="130"/>
      <c r="BG399" s="130"/>
      <c r="BH399" s="130"/>
      <c r="BI399" s="130"/>
      <c r="BJ399" s="130"/>
      <c r="BK399" s="137"/>
      <c r="BL399" s="98"/>
      <c r="BM399" s="160"/>
      <c r="BN399" s="98"/>
      <c r="BO399" s="182"/>
      <c r="BP399" s="182"/>
      <c r="BQ399" s="182"/>
      <c r="BR399" s="200"/>
      <c r="BS399" s="182"/>
      <c r="BT399" s="182"/>
      <c r="BU399" s="182"/>
      <c r="BV399" s="200"/>
      <c r="BW399" s="182"/>
      <c r="BX399" s="182"/>
      <c r="BY399" s="182"/>
      <c r="BZ399" s="200"/>
      <c r="CA399" s="200"/>
      <c r="CB399" s="182"/>
      <c r="CC399" s="100"/>
      <c r="CD399" s="100"/>
      <c r="CE399" s="100"/>
      <c r="CF399" s="103"/>
    </row>
    <row r="400" spans="5:84" s="24" customFormat="1" ht="15" customHeight="1" x14ac:dyDescent="0.25">
      <c r="E400" s="127"/>
      <c r="F400" s="127"/>
      <c r="G400" s="127"/>
      <c r="H400" s="137"/>
      <c r="I400" s="115"/>
      <c r="J400" s="127"/>
      <c r="K400" s="127"/>
      <c r="L400" s="127"/>
      <c r="M400" s="137"/>
      <c r="N400" s="115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37"/>
      <c r="Z400" s="137"/>
      <c r="AA400" s="127"/>
      <c r="AB400" s="127"/>
      <c r="AC400" s="127"/>
      <c r="AD400" s="127"/>
      <c r="AE400" s="127"/>
      <c r="AF400" s="127"/>
      <c r="AG400" s="127"/>
      <c r="AH400" s="127"/>
      <c r="AI400" s="127"/>
      <c r="AJ400" s="127"/>
      <c r="AK400" s="137"/>
      <c r="AL400" s="137"/>
      <c r="AM400" s="127"/>
      <c r="AN400" s="127"/>
      <c r="AO400" s="127"/>
      <c r="AP400" s="127"/>
      <c r="AQ400" s="127"/>
      <c r="AR400" s="127"/>
      <c r="AS400" s="127"/>
      <c r="AT400" s="127"/>
      <c r="AU400" s="127"/>
      <c r="AV400" s="127"/>
      <c r="AW400" s="137"/>
      <c r="AX400" s="137"/>
      <c r="AY400" s="137"/>
      <c r="AZ400" s="137"/>
      <c r="BA400" s="130"/>
      <c r="BB400" s="130"/>
      <c r="BC400" s="130"/>
      <c r="BD400" s="130"/>
      <c r="BE400" s="130"/>
      <c r="BF400" s="130"/>
      <c r="BG400" s="130"/>
      <c r="BH400" s="130"/>
      <c r="BI400" s="130"/>
      <c r="BJ400" s="130"/>
      <c r="BK400" s="137"/>
      <c r="BL400" s="98"/>
      <c r="BM400" s="160"/>
      <c r="BN400" s="98"/>
      <c r="BO400" s="182"/>
      <c r="BP400" s="182"/>
      <c r="BQ400" s="182"/>
      <c r="BR400" s="200"/>
      <c r="BS400" s="182"/>
      <c r="BT400" s="182"/>
      <c r="BU400" s="182"/>
      <c r="BV400" s="200"/>
      <c r="BW400" s="182"/>
      <c r="BX400" s="182"/>
      <c r="BY400" s="182"/>
      <c r="BZ400" s="200"/>
      <c r="CA400" s="200"/>
      <c r="CB400" s="182"/>
      <c r="CC400" s="100"/>
      <c r="CD400" s="100"/>
      <c r="CE400" s="100"/>
      <c r="CF400" s="103"/>
    </row>
    <row r="401" spans="5:84" s="24" customFormat="1" ht="15" customHeight="1" x14ac:dyDescent="0.25">
      <c r="E401" s="127"/>
      <c r="F401" s="127"/>
      <c r="G401" s="127"/>
      <c r="H401" s="137"/>
      <c r="I401" s="115"/>
      <c r="J401" s="127"/>
      <c r="K401" s="127"/>
      <c r="L401" s="127"/>
      <c r="M401" s="137"/>
      <c r="N401" s="115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37"/>
      <c r="Z401" s="137"/>
      <c r="AA401" s="127"/>
      <c r="AB401" s="127"/>
      <c r="AC401" s="127"/>
      <c r="AD401" s="127"/>
      <c r="AE401" s="127"/>
      <c r="AF401" s="127"/>
      <c r="AG401" s="127"/>
      <c r="AH401" s="127"/>
      <c r="AI401" s="127"/>
      <c r="AJ401" s="127"/>
      <c r="AK401" s="137"/>
      <c r="AL401" s="137"/>
      <c r="AM401" s="127"/>
      <c r="AN401" s="127"/>
      <c r="AO401" s="127"/>
      <c r="AP401" s="127"/>
      <c r="AQ401" s="127"/>
      <c r="AR401" s="127"/>
      <c r="AS401" s="127"/>
      <c r="AT401" s="127"/>
      <c r="AU401" s="127"/>
      <c r="AV401" s="127"/>
      <c r="AW401" s="137"/>
      <c r="AX401" s="137"/>
      <c r="AY401" s="137"/>
      <c r="AZ401" s="137"/>
      <c r="BA401" s="130"/>
      <c r="BB401" s="130"/>
      <c r="BC401" s="130"/>
      <c r="BD401" s="130"/>
      <c r="BE401" s="130"/>
      <c r="BF401" s="130"/>
      <c r="BG401" s="130"/>
      <c r="BH401" s="130"/>
      <c r="BI401" s="130"/>
      <c r="BJ401" s="130"/>
      <c r="BK401" s="137"/>
      <c r="BL401" s="98"/>
      <c r="BM401" s="160"/>
      <c r="BN401" s="98"/>
      <c r="BO401" s="182"/>
      <c r="BP401" s="182"/>
      <c r="BQ401" s="182"/>
      <c r="BR401" s="200"/>
      <c r="BS401" s="182"/>
      <c r="BT401" s="182"/>
      <c r="BU401" s="182"/>
      <c r="BV401" s="200"/>
      <c r="BW401" s="182"/>
      <c r="BX401" s="182"/>
      <c r="BY401" s="182"/>
      <c r="BZ401" s="200"/>
      <c r="CA401" s="200"/>
      <c r="CB401" s="182"/>
      <c r="CC401" s="100"/>
      <c r="CD401" s="100"/>
      <c r="CE401" s="100"/>
      <c r="CF401" s="103"/>
    </row>
    <row r="402" spans="5:84" s="24" customFormat="1" ht="15" customHeight="1" x14ac:dyDescent="0.25">
      <c r="E402" s="127"/>
      <c r="F402" s="127"/>
      <c r="G402" s="127"/>
      <c r="H402" s="137"/>
      <c r="I402" s="115"/>
      <c r="J402" s="127"/>
      <c r="K402" s="127"/>
      <c r="L402" s="127"/>
      <c r="M402" s="137"/>
      <c r="N402" s="115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37"/>
      <c r="Z402" s="137"/>
      <c r="AA402" s="127"/>
      <c r="AB402" s="127"/>
      <c r="AC402" s="127"/>
      <c r="AD402" s="127"/>
      <c r="AE402" s="127"/>
      <c r="AF402" s="127"/>
      <c r="AG402" s="127"/>
      <c r="AH402" s="127"/>
      <c r="AI402" s="127"/>
      <c r="AJ402" s="127"/>
      <c r="AK402" s="137"/>
      <c r="AL402" s="137"/>
      <c r="AM402" s="127"/>
      <c r="AN402" s="127"/>
      <c r="AO402" s="127"/>
      <c r="AP402" s="127"/>
      <c r="AQ402" s="127"/>
      <c r="AR402" s="127"/>
      <c r="AS402" s="127"/>
      <c r="AT402" s="127"/>
      <c r="AU402" s="127"/>
      <c r="AV402" s="127"/>
      <c r="AW402" s="137"/>
      <c r="AX402" s="137"/>
      <c r="AY402" s="137"/>
      <c r="AZ402" s="137"/>
      <c r="BA402" s="130"/>
      <c r="BB402" s="130"/>
      <c r="BC402" s="130"/>
      <c r="BD402" s="130"/>
      <c r="BE402" s="130"/>
      <c r="BF402" s="130"/>
      <c r="BG402" s="130"/>
      <c r="BH402" s="130"/>
      <c r="BI402" s="130"/>
      <c r="BJ402" s="130"/>
      <c r="BK402" s="137"/>
      <c r="BL402" s="98"/>
      <c r="BM402" s="160"/>
      <c r="BN402" s="98"/>
      <c r="BO402" s="182"/>
      <c r="BP402" s="182"/>
      <c r="BQ402" s="182"/>
      <c r="BR402" s="200"/>
      <c r="BS402" s="182"/>
      <c r="BT402" s="182"/>
      <c r="BU402" s="182"/>
      <c r="BV402" s="200"/>
      <c r="BW402" s="182"/>
      <c r="BX402" s="182"/>
      <c r="BY402" s="182"/>
      <c r="BZ402" s="200"/>
      <c r="CA402" s="200"/>
      <c r="CB402" s="182"/>
      <c r="CC402" s="100"/>
      <c r="CD402" s="100"/>
      <c r="CE402" s="100"/>
      <c r="CF402" s="103"/>
    </row>
    <row r="403" spans="5:84" s="24" customFormat="1" ht="15" customHeight="1" x14ac:dyDescent="0.25">
      <c r="E403" s="127"/>
      <c r="F403" s="127"/>
      <c r="G403" s="127"/>
      <c r="H403" s="137"/>
      <c r="I403" s="115"/>
      <c r="J403" s="127"/>
      <c r="K403" s="127"/>
      <c r="L403" s="127"/>
      <c r="M403" s="137"/>
      <c r="N403" s="115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37"/>
      <c r="Z403" s="137"/>
      <c r="AA403" s="127"/>
      <c r="AB403" s="127"/>
      <c r="AC403" s="127"/>
      <c r="AD403" s="127"/>
      <c r="AE403" s="127"/>
      <c r="AF403" s="127"/>
      <c r="AG403" s="127"/>
      <c r="AH403" s="127"/>
      <c r="AI403" s="127"/>
      <c r="AJ403" s="127"/>
      <c r="AK403" s="137"/>
      <c r="AL403" s="137"/>
      <c r="AM403" s="127"/>
      <c r="AN403" s="127"/>
      <c r="AO403" s="127"/>
      <c r="AP403" s="127"/>
      <c r="AQ403" s="127"/>
      <c r="AR403" s="127"/>
      <c r="AS403" s="127"/>
      <c r="AT403" s="127"/>
      <c r="AU403" s="127"/>
      <c r="AV403" s="127"/>
      <c r="AW403" s="137"/>
      <c r="AX403" s="137"/>
      <c r="AY403" s="137"/>
      <c r="AZ403" s="137"/>
      <c r="BA403" s="130"/>
      <c r="BB403" s="130"/>
      <c r="BC403" s="130"/>
      <c r="BD403" s="130"/>
      <c r="BE403" s="130"/>
      <c r="BF403" s="130"/>
      <c r="BG403" s="130"/>
      <c r="BH403" s="130"/>
      <c r="BI403" s="130"/>
      <c r="BJ403" s="130"/>
      <c r="BK403" s="137"/>
      <c r="BL403" s="98"/>
      <c r="BM403" s="160"/>
      <c r="BN403" s="98"/>
      <c r="BO403" s="182"/>
      <c r="BP403" s="182"/>
      <c r="BQ403" s="182"/>
      <c r="BR403" s="200"/>
      <c r="BS403" s="182"/>
      <c r="BT403" s="182"/>
      <c r="BU403" s="182"/>
      <c r="BV403" s="200"/>
      <c r="BW403" s="182"/>
      <c r="BX403" s="182"/>
      <c r="BY403" s="182"/>
      <c r="BZ403" s="200"/>
      <c r="CA403" s="200"/>
      <c r="CB403" s="182"/>
      <c r="CC403" s="100"/>
      <c r="CD403" s="100"/>
      <c r="CE403" s="100"/>
      <c r="CF403" s="103"/>
    </row>
    <row r="404" spans="5:84" s="24" customFormat="1" ht="15" customHeight="1" x14ac:dyDescent="0.25">
      <c r="E404" s="127"/>
      <c r="F404" s="127"/>
      <c r="G404" s="127"/>
      <c r="H404" s="137"/>
      <c r="I404" s="115"/>
      <c r="J404" s="127"/>
      <c r="K404" s="127"/>
      <c r="L404" s="127"/>
      <c r="M404" s="137"/>
      <c r="N404" s="115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37"/>
      <c r="Z404" s="137"/>
      <c r="AA404" s="127"/>
      <c r="AB404" s="127"/>
      <c r="AC404" s="127"/>
      <c r="AD404" s="127"/>
      <c r="AE404" s="127"/>
      <c r="AF404" s="127"/>
      <c r="AG404" s="127"/>
      <c r="AH404" s="127"/>
      <c r="AI404" s="127"/>
      <c r="AJ404" s="127"/>
      <c r="AK404" s="137"/>
      <c r="AL404" s="137"/>
      <c r="AM404" s="127"/>
      <c r="AN404" s="127"/>
      <c r="AO404" s="127"/>
      <c r="AP404" s="127"/>
      <c r="AQ404" s="127"/>
      <c r="AR404" s="127"/>
      <c r="AS404" s="127"/>
      <c r="AT404" s="127"/>
      <c r="AU404" s="127"/>
      <c r="AV404" s="127"/>
      <c r="AW404" s="137"/>
      <c r="AX404" s="137"/>
      <c r="AY404" s="137"/>
      <c r="AZ404" s="137"/>
      <c r="BA404" s="130"/>
      <c r="BB404" s="130"/>
      <c r="BC404" s="130"/>
      <c r="BD404" s="130"/>
      <c r="BE404" s="130"/>
      <c r="BF404" s="130"/>
      <c r="BG404" s="130"/>
      <c r="BH404" s="130"/>
      <c r="BI404" s="130"/>
      <c r="BJ404" s="130"/>
      <c r="BK404" s="137"/>
      <c r="BL404" s="98"/>
      <c r="BM404" s="160"/>
      <c r="BN404" s="98"/>
      <c r="BO404" s="182"/>
      <c r="BP404" s="182"/>
      <c r="BQ404" s="182"/>
      <c r="BR404" s="200"/>
      <c r="BS404" s="182"/>
      <c r="BT404" s="182"/>
      <c r="BU404" s="182"/>
      <c r="BV404" s="200"/>
      <c r="BW404" s="182"/>
      <c r="BX404" s="182"/>
      <c r="BY404" s="182"/>
      <c r="BZ404" s="200"/>
      <c r="CA404" s="200"/>
      <c r="CB404" s="182"/>
      <c r="CC404" s="100"/>
      <c r="CD404" s="100"/>
      <c r="CE404" s="100"/>
      <c r="CF404" s="103"/>
    </row>
    <row r="405" spans="5:84" s="24" customFormat="1" ht="15" customHeight="1" x14ac:dyDescent="0.25">
      <c r="E405" s="127"/>
      <c r="F405" s="127"/>
      <c r="G405" s="127"/>
      <c r="H405" s="137"/>
      <c r="I405" s="115"/>
      <c r="J405" s="127"/>
      <c r="K405" s="127"/>
      <c r="L405" s="127"/>
      <c r="M405" s="137"/>
      <c r="N405" s="115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37"/>
      <c r="Z405" s="137"/>
      <c r="AA405" s="127"/>
      <c r="AB405" s="127"/>
      <c r="AC405" s="127"/>
      <c r="AD405" s="127"/>
      <c r="AE405" s="127"/>
      <c r="AF405" s="127"/>
      <c r="AG405" s="127"/>
      <c r="AH405" s="127"/>
      <c r="AI405" s="127"/>
      <c r="AJ405" s="127"/>
      <c r="AK405" s="137"/>
      <c r="AL405" s="137"/>
      <c r="AM405" s="127"/>
      <c r="AN405" s="127"/>
      <c r="AO405" s="127"/>
      <c r="AP405" s="127"/>
      <c r="AQ405" s="127"/>
      <c r="AR405" s="127"/>
      <c r="AS405" s="127"/>
      <c r="AT405" s="127"/>
      <c r="AU405" s="127"/>
      <c r="AV405" s="127"/>
      <c r="AW405" s="137"/>
      <c r="AX405" s="137"/>
      <c r="AY405" s="137"/>
      <c r="AZ405" s="137"/>
      <c r="BA405" s="130"/>
      <c r="BB405" s="130"/>
      <c r="BC405" s="130"/>
      <c r="BD405" s="130"/>
      <c r="BE405" s="130"/>
      <c r="BF405" s="130"/>
      <c r="BG405" s="130"/>
      <c r="BH405" s="130"/>
      <c r="BI405" s="130"/>
      <c r="BJ405" s="130"/>
      <c r="BK405" s="137"/>
      <c r="BL405" s="98"/>
      <c r="BM405" s="160"/>
      <c r="BN405" s="98"/>
      <c r="BO405" s="182"/>
      <c r="BP405" s="182"/>
      <c r="BQ405" s="182"/>
      <c r="BR405" s="200"/>
      <c r="BS405" s="182"/>
      <c r="BT405" s="182"/>
      <c r="BU405" s="182"/>
      <c r="BV405" s="200"/>
      <c r="BW405" s="182"/>
      <c r="BX405" s="182"/>
      <c r="BY405" s="182"/>
      <c r="BZ405" s="200"/>
      <c r="CA405" s="200"/>
      <c r="CB405" s="182"/>
      <c r="CC405" s="100"/>
      <c r="CD405" s="100"/>
      <c r="CE405" s="100"/>
      <c r="CF405" s="103"/>
    </row>
    <row r="406" spans="5:84" s="24" customFormat="1" ht="15" customHeight="1" x14ac:dyDescent="0.25">
      <c r="E406" s="127"/>
      <c r="F406" s="127"/>
      <c r="G406" s="127"/>
      <c r="H406" s="137"/>
      <c r="I406" s="115"/>
      <c r="J406" s="127"/>
      <c r="K406" s="127"/>
      <c r="L406" s="127"/>
      <c r="M406" s="137"/>
      <c r="N406" s="115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37"/>
      <c r="Z406" s="137"/>
      <c r="AA406" s="127"/>
      <c r="AB406" s="127"/>
      <c r="AC406" s="127"/>
      <c r="AD406" s="127"/>
      <c r="AE406" s="127"/>
      <c r="AF406" s="127"/>
      <c r="AG406" s="127"/>
      <c r="AH406" s="127"/>
      <c r="AI406" s="127"/>
      <c r="AJ406" s="127"/>
      <c r="AK406" s="137"/>
      <c r="AL406" s="137"/>
      <c r="AM406" s="127"/>
      <c r="AN406" s="127"/>
      <c r="AO406" s="127"/>
      <c r="AP406" s="127"/>
      <c r="AQ406" s="127"/>
      <c r="AR406" s="127"/>
      <c r="AS406" s="127"/>
      <c r="AT406" s="127"/>
      <c r="AU406" s="127"/>
      <c r="AV406" s="127"/>
      <c r="AW406" s="137"/>
      <c r="AX406" s="137"/>
      <c r="AY406" s="137"/>
      <c r="AZ406" s="137"/>
      <c r="BA406" s="130"/>
      <c r="BB406" s="130"/>
      <c r="BC406" s="130"/>
      <c r="BD406" s="130"/>
      <c r="BE406" s="130"/>
      <c r="BF406" s="130"/>
      <c r="BG406" s="130"/>
      <c r="BH406" s="130"/>
      <c r="BI406" s="130"/>
      <c r="BJ406" s="130"/>
      <c r="BK406" s="137"/>
      <c r="BL406" s="98"/>
      <c r="BM406" s="160"/>
      <c r="BN406" s="98"/>
      <c r="BO406" s="182"/>
      <c r="BP406" s="182"/>
      <c r="BQ406" s="182"/>
      <c r="BR406" s="200"/>
      <c r="BS406" s="182"/>
      <c r="BT406" s="182"/>
      <c r="BU406" s="182"/>
      <c r="BV406" s="200"/>
      <c r="BW406" s="182"/>
      <c r="BX406" s="182"/>
      <c r="BY406" s="182"/>
      <c r="BZ406" s="200"/>
      <c r="CA406" s="200"/>
      <c r="CB406" s="182"/>
      <c r="CC406" s="100"/>
      <c r="CD406" s="100"/>
      <c r="CE406" s="100"/>
      <c r="CF406" s="103"/>
    </row>
    <row r="407" spans="5:84" s="24" customFormat="1" ht="15" customHeight="1" x14ac:dyDescent="0.25">
      <c r="E407" s="127"/>
      <c r="F407" s="127"/>
      <c r="G407" s="127"/>
      <c r="H407" s="137"/>
      <c r="I407" s="115"/>
      <c r="J407" s="127"/>
      <c r="K407" s="127"/>
      <c r="L407" s="127"/>
      <c r="M407" s="137"/>
      <c r="N407" s="115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37"/>
      <c r="Z407" s="137"/>
      <c r="AA407" s="127"/>
      <c r="AB407" s="127"/>
      <c r="AC407" s="127"/>
      <c r="AD407" s="127"/>
      <c r="AE407" s="127"/>
      <c r="AF407" s="127"/>
      <c r="AG407" s="127"/>
      <c r="AH407" s="127"/>
      <c r="AI407" s="127"/>
      <c r="AJ407" s="127"/>
      <c r="AK407" s="137"/>
      <c r="AL407" s="137"/>
      <c r="AM407" s="127"/>
      <c r="AN407" s="127"/>
      <c r="AO407" s="127"/>
      <c r="AP407" s="127"/>
      <c r="AQ407" s="127"/>
      <c r="AR407" s="127"/>
      <c r="AS407" s="127"/>
      <c r="AT407" s="127"/>
      <c r="AU407" s="127"/>
      <c r="AV407" s="127"/>
      <c r="AW407" s="137"/>
      <c r="AX407" s="137"/>
      <c r="AY407" s="137"/>
      <c r="AZ407" s="137"/>
      <c r="BA407" s="130"/>
      <c r="BB407" s="130"/>
      <c r="BC407" s="130"/>
      <c r="BD407" s="130"/>
      <c r="BE407" s="130"/>
      <c r="BF407" s="130"/>
      <c r="BG407" s="130"/>
      <c r="BH407" s="130"/>
      <c r="BI407" s="130"/>
      <c r="BJ407" s="130"/>
      <c r="BK407" s="137"/>
      <c r="BL407" s="98"/>
      <c r="BM407" s="160"/>
      <c r="BN407" s="98"/>
      <c r="BO407" s="182"/>
      <c r="BP407" s="182"/>
      <c r="BQ407" s="182"/>
      <c r="BR407" s="200"/>
      <c r="BS407" s="182"/>
      <c r="BT407" s="182"/>
      <c r="BU407" s="182"/>
      <c r="BV407" s="200"/>
      <c r="BW407" s="182"/>
      <c r="BX407" s="182"/>
      <c r="BY407" s="182"/>
      <c r="BZ407" s="200"/>
      <c r="CA407" s="200"/>
      <c r="CB407" s="182"/>
      <c r="CC407" s="100"/>
      <c r="CD407" s="100"/>
      <c r="CE407" s="100"/>
      <c r="CF407" s="103"/>
    </row>
    <row r="408" spans="5:84" s="24" customFormat="1" ht="15" customHeight="1" x14ac:dyDescent="0.25">
      <c r="E408" s="127"/>
      <c r="F408" s="127"/>
      <c r="G408" s="127"/>
      <c r="H408" s="137"/>
      <c r="I408" s="115"/>
      <c r="J408" s="127"/>
      <c r="K408" s="127"/>
      <c r="L408" s="127"/>
      <c r="M408" s="137"/>
      <c r="N408" s="115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37"/>
      <c r="Z408" s="137"/>
      <c r="AA408" s="127"/>
      <c r="AB408" s="127"/>
      <c r="AC408" s="127"/>
      <c r="AD408" s="127"/>
      <c r="AE408" s="127"/>
      <c r="AF408" s="127"/>
      <c r="AG408" s="127"/>
      <c r="AH408" s="127"/>
      <c r="AI408" s="127"/>
      <c r="AJ408" s="127"/>
      <c r="AK408" s="137"/>
      <c r="AL408" s="137"/>
      <c r="AM408" s="127"/>
      <c r="AN408" s="127"/>
      <c r="AO408" s="127"/>
      <c r="AP408" s="127"/>
      <c r="AQ408" s="127"/>
      <c r="AR408" s="127"/>
      <c r="AS408" s="127"/>
      <c r="AT408" s="127"/>
      <c r="AU408" s="127"/>
      <c r="AV408" s="127"/>
      <c r="AW408" s="137"/>
      <c r="AX408" s="137"/>
      <c r="AY408" s="137"/>
      <c r="AZ408" s="137"/>
      <c r="BA408" s="130"/>
      <c r="BB408" s="130"/>
      <c r="BC408" s="130"/>
      <c r="BD408" s="130"/>
      <c r="BE408" s="130"/>
      <c r="BF408" s="130"/>
      <c r="BG408" s="130"/>
      <c r="BH408" s="130"/>
      <c r="BI408" s="130"/>
      <c r="BJ408" s="130"/>
      <c r="BK408" s="137"/>
      <c r="BL408" s="98"/>
      <c r="BM408" s="160"/>
      <c r="BN408" s="98"/>
      <c r="BO408" s="182"/>
      <c r="BP408" s="182"/>
      <c r="BQ408" s="182"/>
      <c r="BR408" s="200"/>
      <c r="BS408" s="182"/>
      <c r="BT408" s="182"/>
      <c r="BU408" s="182"/>
      <c r="BV408" s="200"/>
      <c r="BW408" s="182"/>
      <c r="BX408" s="182"/>
      <c r="BY408" s="182"/>
      <c r="BZ408" s="200"/>
      <c r="CA408" s="200"/>
      <c r="CB408" s="182"/>
      <c r="CC408" s="100"/>
      <c r="CD408" s="100"/>
      <c r="CE408" s="100"/>
      <c r="CF408" s="103"/>
    </row>
    <row r="409" spans="5:84" s="24" customFormat="1" ht="15" customHeight="1" x14ac:dyDescent="0.25">
      <c r="E409" s="127"/>
      <c r="F409" s="127"/>
      <c r="G409" s="127"/>
      <c r="H409" s="137"/>
      <c r="I409" s="115"/>
      <c r="J409" s="127"/>
      <c r="K409" s="127"/>
      <c r="L409" s="127"/>
      <c r="M409" s="137"/>
      <c r="N409" s="115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37"/>
      <c r="Z409" s="137"/>
      <c r="AA409" s="127"/>
      <c r="AB409" s="127"/>
      <c r="AC409" s="127"/>
      <c r="AD409" s="127"/>
      <c r="AE409" s="127"/>
      <c r="AF409" s="127"/>
      <c r="AG409" s="127"/>
      <c r="AH409" s="127"/>
      <c r="AI409" s="127"/>
      <c r="AJ409" s="127"/>
      <c r="AK409" s="137"/>
      <c r="AL409" s="137"/>
      <c r="AM409" s="127"/>
      <c r="AN409" s="127"/>
      <c r="AO409" s="127"/>
      <c r="AP409" s="127"/>
      <c r="AQ409" s="127"/>
      <c r="AR409" s="127"/>
      <c r="AS409" s="127"/>
      <c r="AT409" s="127"/>
      <c r="AU409" s="127"/>
      <c r="AV409" s="127"/>
      <c r="AW409" s="137"/>
      <c r="AX409" s="137"/>
      <c r="AY409" s="137"/>
      <c r="AZ409" s="137"/>
      <c r="BA409" s="130"/>
      <c r="BB409" s="130"/>
      <c r="BC409" s="130"/>
      <c r="BD409" s="130"/>
      <c r="BE409" s="130"/>
      <c r="BF409" s="130"/>
      <c r="BG409" s="130"/>
      <c r="BH409" s="130"/>
      <c r="BI409" s="130"/>
      <c r="BJ409" s="130"/>
      <c r="BK409" s="137"/>
      <c r="BL409" s="98"/>
      <c r="BM409" s="160"/>
      <c r="BN409" s="98"/>
      <c r="BO409" s="182"/>
      <c r="BP409" s="182"/>
      <c r="BQ409" s="182"/>
      <c r="BR409" s="200"/>
      <c r="BS409" s="182"/>
      <c r="BT409" s="182"/>
      <c r="BU409" s="182"/>
      <c r="BV409" s="200"/>
      <c r="BW409" s="182"/>
      <c r="BX409" s="182"/>
      <c r="BY409" s="182"/>
      <c r="BZ409" s="200"/>
      <c r="CA409" s="200"/>
      <c r="CB409" s="182"/>
      <c r="CC409" s="100"/>
      <c r="CD409" s="100"/>
      <c r="CE409" s="100"/>
      <c r="CF409" s="103"/>
    </row>
    <row r="410" spans="5:84" s="24" customFormat="1" ht="15" customHeight="1" x14ac:dyDescent="0.25">
      <c r="E410" s="127"/>
      <c r="F410" s="127"/>
      <c r="G410" s="127"/>
      <c r="H410" s="137"/>
      <c r="I410" s="115"/>
      <c r="J410" s="127"/>
      <c r="K410" s="127"/>
      <c r="L410" s="127"/>
      <c r="M410" s="137"/>
      <c r="N410" s="115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37"/>
      <c r="Z410" s="137"/>
      <c r="AA410" s="127"/>
      <c r="AB410" s="127"/>
      <c r="AC410" s="127"/>
      <c r="AD410" s="127"/>
      <c r="AE410" s="127"/>
      <c r="AF410" s="127"/>
      <c r="AG410" s="127"/>
      <c r="AH410" s="127"/>
      <c r="AI410" s="127"/>
      <c r="AJ410" s="127"/>
      <c r="AK410" s="137"/>
      <c r="AL410" s="137"/>
      <c r="AM410" s="127"/>
      <c r="AN410" s="127"/>
      <c r="AO410" s="127"/>
      <c r="AP410" s="127"/>
      <c r="AQ410" s="127"/>
      <c r="AR410" s="127"/>
      <c r="AS410" s="127"/>
      <c r="AT410" s="127"/>
      <c r="AU410" s="127"/>
      <c r="AV410" s="127"/>
      <c r="AW410" s="137"/>
      <c r="AX410" s="137"/>
      <c r="AY410" s="137"/>
      <c r="AZ410" s="137"/>
      <c r="BA410" s="130"/>
      <c r="BB410" s="130"/>
      <c r="BC410" s="130"/>
      <c r="BD410" s="130"/>
      <c r="BE410" s="130"/>
      <c r="BF410" s="130"/>
      <c r="BG410" s="130"/>
      <c r="BH410" s="130"/>
      <c r="BI410" s="130"/>
      <c r="BJ410" s="130"/>
      <c r="BK410" s="137"/>
      <c r="BL410" s="98"/>
      <c r="BM410" s="160"/>
      <c r="BN410" s="98"/>
      <c r="BO410" s="182"/>
      <c r="BP410" s="182"/>
      <c r="BQ410" s="182"/>
      <c r="BR410" s="200"/>
      <c r="BS410" s="182"/>
      <c r="BT410" s="182"/>
      <c r="BU410" s="182"/>
      <c r="BV410" s="200"/>
      <c r="BW410" s="182"/>
      <c r="BX410" s="182"/>
      <c r="BY410" s="182"/>
      <c r="BZ410" s="200"/>
      <c r="CA410" s="200"/>
      <c r="CB410" s="182"/>
      <c r="CC410" s="100"/>
      <c r="CD410" s="100"/>
      <c r="CE410" s="100"/>
      <c r="CF410" s="103"/>
    </row>
    <row r="411" spans="5:84" s="24" customFormat="1" ht="15" customHeight="1" x14ac:dyDescent="0.25">
      <c r="E411" s="127"/>
      <c r="F411" s="127"/>
      <c r="G411" s="127"/>
      <c r="H411" s="137"/>
      <c r="I411" s="115"/>
      <c r="J411" s="127"/>
      <c r="K411" s="127"/>
      <c r="L411" s="127"/>
      <c r="M411" s="137"/>
      <c r="N411" s="115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37"/>
      <c r="Z411" s="137"/>
      <c r="AA411" s="127"/>
      <c r="AB411" s="127"/>
      <c r="AC411" s="127"/>
      <c r="AD411" s="127"/>
      <c r="AE411" s="127"/>
      <c r="AF411" s="127"/>
      <c r="AG411" s="127"/>
      <c r="AH411" s="127"/>
      <c r="AI411" s="127"/>
      <c r="AJ411" s="127"/>
      <c r="AK411" s="137"/>
      <c r="AL411" s="137"/>
      <c r="AM411" s="127"/>
      <c r="AN411" s="127"/>
      <c r="AO411" s="127"/>
      <c r="AP411" s="127"/>
      <c r="AQ411" s="127"/>
      <c r="AR411" s="127"/>
      <c r="AS411" s="127"/>
      <c r="AT411" s="127"/>
      <c r="AU411" s="127"/>
      <c r="AV411" s="127"/>
      <c r="AW411" s="137"/>
      <c r="AX411" s="137"/>
      <c r="AY411" s="137"/>
      <c r="AZ411" s="137"/>
      <c r="BA411" s="130"/>
      <c r="BB411" s="130"/>
      <c r="BC411" s="130"/>
      <c r="BD411" s="130"/>
      <c r="BE411" s="130"/>
      <c r="BF411" s="130"/>
      <c r="BG411" s="130"/>
      <c r="BH411" s="130"/>
      <c r="BI411" s="130"/>
      <c r="BJ411" s="130"/>
      <c r="BK411" s="137"/>
      <c r="BL411" s="98"/>
      <c r="BM411" s="160"/>
      <c r="BN411" s="98"/>
      <c r="BO411" s="182"/>
      <c r="BP411" s="182"/>
      <c r="BQ411" s="182"/>
      <c r="BR411" s="200"/>
      <c r="BS411" s="182"/>
      <c r="BT411" s="182"/>
      <c r="BU411" s="182"/>
      <c r="BV411" s="200"/>
      <c r="BW411" s="182"/>
      <c r="BX411" s="182"/>
      <c r="BY411" s="182"/>
      <c r="BZ411" s="200"/>
      <c r="CA411" s="200"/>
      <c r="CB411" s="182"/>
      <c r="CC411" s="100"/>
      <c r="CD411" s="100"/>
      <c r="CE411" s="100"/>
      <c r="CF411" s="103"/>
    </row>
    <row r="412" spans="5:84" s="24" customFormat="1" ht="15" customHeight="1" x14ac:dyDescent="0.25">
      <c r="E412" s="127"/>
      <c r="F412" s="127"/>
      <c r="G412" s="127"/>
      <c r="H412" s="137"/>
      <c r="I412" s="115"/>
      <c r="J412" s="127"/>
      <c r="K412" s="127"/>
      <c r="L412" s="127"/>
      <c r="M412" s="137"/>
      <c r="N412" s="115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37"/>
      <c r="Z412" s="137"/>
      <c r="AA412" s="127"/>
      <c r="AB412" s="127"/>
      <c r="AC412" s="127"/>
      <c r="AD412" s="127"/>
      <c r="AE412" s="127"/>
      <c r="AF412" s="127"/>
      <c r="AG412" s="127"/>
      <c r="AH412" s="127"/>
      <c r="AI412" s="127"/>
      <c r="AJ412" s="127"/>
      <c r="AK412" s="137"/>
      <c r="AL412" s="137"/>
      <c r="AM412" s="127"/>
      <c r="AN412" s="127"/>
      <c r="AO412" s="127"/>
      <c r="AP412" s="127"/>
      <c r="AQ412" s="127"/>
      <c r="AR412" s="127"/>
      <c r="AS412" s="127"/>
      <c r="AT412" s="127"/>
      <c r="AU412" s="127"/>
      <c r="AV412" s="127"/>
      <c r="AW412" s="137"/>
      <c r="AX412" s="137"/>
      <c r="AY412" s="137"/>
      <c r="AZ412" s="137"/>
      <c r="BA412" s="130"/>
      <c r="BB412" s="130"/>
      <c r="BC412" s="130"/>
      <c r="BD412" s="130"/>
      <c r="BE412" s="130"/>
      <c r="BF412" s="130"/>
      <c r="BG412" s="130"/>
      <c r="BH412" s="130"/>
      <c r="BI412" s="130"/>
      <c r="BJ412" s="130"/>
      <c r="BK412" s="137"/>
      <c r="BL412" s="98"/>
      <c r="BM412" s="160"/>
      <c r="BN412" s="98"/>
      <c r="BO412" s="182"/>
      <c r="BP412" s="182"/>
      <c r="BQ412" s="182"/>
      <c r="BR412" s="200"/>
      <c r="BS412" s="182"/>
      <c r="BT412" s="182"/>
      <c r="BU412" s="182"/>
      <c r="BV412" s="200"/>
      <c r="BW412" s="182"/>
      <c r="BX412" s="182"/>
      <c r="BY412" s="182"/>
      <c r="BZ412" s="200"/>
      <c r="CA412" s="200"/>
      <c r="CB412" s="182"/>
      <c r="CC412" s="100"/>
      <c r="CD412" s="100"/>
      <c r="CE412" s="100"/>
      <c r="CF412" s="103"/>
    </row>
    <row r="413" spans="5:84" s="24" customFormat="1" ht="15" customHeight="1" x14ac:dyDescent="0.25">
      <c r="E413" s="127"/>
      <c r="F413" s="127"/>
      <c r="G413" s="127"/>
      <c r="H413" s="137"/>
      <c r="I413" s="115"/>
      <c r="J413" s="127"/>
      <c r="K413" s="127"/>
      <c r="L413" s="127"/>
      <c r="M413" s="137"/>
      <c r="N413" s="115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37"/>
      <c r="Z413" s="137"/>
      <c r="AA413" s="127"/>
      <c r="AB413" s="127"/>
      <c r="AC413" s="127"/>
      <c r="AD413" s="127"/>
      <c r="AE413" s="127"/>
      <c r="AF413" s="127"/>
      <c r="AG413" s="127"/>
      <c r="AH413" s="127"/>
      <c r="AI413" s="127"/>
      <c r="AJ413" s="127"/>
      <c r="AK413" s="137"/>
      <c r="AL413" s="137"/>
      <c r="AM413" s="127"/>
      <c r="AN413" s="127"/>
      <c r="AO413" s="127"/>
      <c r="AP413" s="127"/>
      <c r="AQ413" s="127"/>
      <c r="AR413" s="127"/>
      <c r="AS413" s="127"/>
      <c r="AT413" s="127"/>
      <c r="AU413" s="127"/>
      <c r="AV413" s="127"/>
      <c r="AW413" s="137"/>
      <c r="AX413" s="137"/>
      <c r="AY413" s="137"/>
      <c r="AZ413" s="137"/>
      <c r="BA413" s="130"/>
      <c r="BB413" s="130"/>
      <c r="BC413" s="130"/>
      <c r="BD413" s="130"/>
      <c r="BE413" s="130"/>
      <c r="BF413" s="130"/>
      <c r="BG413" s="130"/>
      <c r="BH413" s="130"/>
      <c r="BI413" s="130"/>
      <c r="BJ413" s="130"/>
      <c r="BK413" s="137"/>
      <c r="BL413" s="98"/>
      <c r="BM413" s="160"/>
      <c r="BN413" s="98"/>
      <c r="BO413" s="182"/>
      <c r="BP413" s="182"/>
      <c r="BQ413" s="182"/>
      <c r="BR413" s="200"/>
      <c r="BS413" s="182"/>
      <c r="BT413" s="182"/>
      <c r="BU413" s="182"/>
      <c r="BV413" s="200"/>
      <c r="BW413" s="182"/>
      <c r="BX413" s="182"/>
      <c r="BY413" s="182"/>
      <c r="BZ413" s="200"/>
      <c r="CA413" s="200"/>
      <c r="CB413" s="182"/>
      <c r="CC413" s="100"/>
      <c r="CD413" s="100"/>
      <c r="CE413" s="100"/>
      <c r="CF413" s="103"/>
    </row>
    <row r="414" spans="5:84" s="24" customFormat="1" ht="15" customHeight="1" x14ac:dyDescent="0.25">
      <c r="E414" s="127"/>
      <c r="F414" s="127"/>
      <c r="G414" s="127"/>
      <c r="H414" s="137"/>
      <c r="I414" s="115"/>
      <c r="J414" s="127"/>
      <c r="K414" s="127"/>
      <c r="L414" s="127"/>
      <c r="M414" s="137"/>
      <c r="N414" s="115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37"/>
      <c r="Z414" s="137"/>
      <c r="AA414" s="127"/>
      <c r="AB414" s="127"/>
      <c r="AC414" s="127"/>
      <c r="AD414" s="127"/>
      <c r="AE414" s="127"/>
      <c r="AF414" s="127"/>
      <c r="AG414" s="127"/>
      <c r="AH414" s="127"/>
      <c r="AI414" s="127"/>
      <c r="AJ414" s="127"/>
      <c r="AK414" s="137"/>
      <c r="AL414" s="137"/>
      <c r="AM414" s="127"/>
      <c r="AN414" s="127"/>
      <c r="AO414" s="127"/>
      <c r="AP414" s="127"/>
      <c r="AQ414" s="127"/>
      <c r="AR414" s="127"/>
      <c r="AS414" s="127"/>
      <c r="AT414" s="127"/>
      <c r="AU414" s="127"/>
      <c r="AV414" s="127"/>
      <c r="AW414" s="137"/>
      <c r="AX414" s="137"/>
      <c r="AY414" s="137"/>
      <c r="AZ414" s="137"/>
      <c r="BA414" s="130"/>
      <c r="BB414" s="130"/>
      <c r="BC414" s="130"/>
      <c r="BD414" s="130"/>
      <c r="BE414" s="130"/>
      <c r="BF414" s="130"/>
      <c r="BG414" s="130"/>
      <c r="BH414" s="130"/>
      <c r="BI414" s="130"/>
      <c r="BJ414" s="130"/>
      <c r="BK414" s="137"/>
      <c r="BL414" s="98"/>
      <c r="BM414" s="160"/>
      <c r="BN414" s="98"/>
      <c r="BO414" s="182"/>
      <c r="BP414" s="182"/>
      <c r="BQ414" s="182"/>
      <c r="BR414" s="200"/>
      <c r="BS414" s="182"/>
      <c r="BT414" s="182"/>
      <c r="BU414" s="182"/>
      <c r="BV414" s="200"/>
      <c r="BW414" s="182"/>
      <c r="BX414" s="182"/>
      <c r="BY414" s="182"/>
      <c r="BZ414" s="200"/>
      <c r="CA414" s="200"/>
      <c r="CB414" s="182"/>
      <c r="CC414" s="100"/>
      <c r="CD414" s="100"/>
      <c r="CE414" s="100"/>
      <c r="CF414" s="103"/>
    </row>
    <row r="415" spans="5:84" s="24" customFormat="1" ht="15" customHeight="1" x14ac:dyDescent="0.25">
      <c r="E415" s="127"/>
      <c r="F415" s="127"/>
      <c r="G415" s="127"/>
      <c r="H415" s="137"/>
      <c r="I415" s="115"/>
      <c r="J415" s="127"/>
      <c r="K415" s="127"/>
      <c r="L415" s="127"/>
      <c r="M415" s="137"/>
      <c r="N415" s="115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37"/>
      <c r="Z415" s="137"/>
      <c r="AA415" s="127"/>
      <c r="AB415" s="127"/>
      <c r="AC415" s="127"/>
      <c r="AD415" s="127"/>
      <c r="AE415" s="127"/>
      <c r="AF415" s="127"/>
      <c r="AG415" s="127"/>
      <c r="AH415" s="127"/>
      <c r="AI415" s="127"/>
      <c r="AJ415" s="127"/>
      <c r="AK415" s="137"/>
      <c r="AL415" s="137"/>
      <c r="AM415" s="127"/>
      <c r="AN415" s="127"/>
      <c r="AO415" s="127"/>
      <c r="AP415" s="127"/>
      <c r="AQ415" s="127"/>
      <c r="AR415" s="127"/>
      <c r="AS415" s="127"/>
      <c r="AT415" s="127"/>
      <c r="AU415" s="127"/>
      <c r="AV415" s="127"/>
      <c r="AW415" s="137"/>
      <c r="AX415" s="137"/>
      <c r="AY415" s="137"/>
      <c r="AZ415" s="137"/>
      <c r="BA415" s="130"/>
      <c r="BB415" s="130"/>
      <c r="BC415" s="130"/>
      <c r="BD415" s="130"/>
      <c r="BE415" s="130"/>
      <c r="BF415" s="130"/>
      <c r="BG415" s="130"/>
      <c r="BH415" s="130"/>
      <c r="BI415" s="130"/>
      <c r="BJ415" s="130"/>
      <c r="BK415" s="137"/>
      <c r="BL415" s="98"/>
      <c r="BM415" s="160"/>
      <c r="BN415" s="98"/>
      <c r="BO415" s="182"/>
      <c r="BP415" s="182"/>
      <c r="BQ415" s="182"/>
      <c r="BR415" s="200"/>
      <c r="BS415" s="182"/>
      <c r="BT415" s="182"/>
      <c r="BU415" s="182"/>
      <c r="BV415" s="200"/>
      <c r="BW415" s="182"/>
      <c r="BX415" s="182"/>
      <c r="BY415" s="182"/>
      <c r="BZ415" s="200"/>
      <c r="CA415" s="200"/>
      <c r="CB415" s="182"/>
      <c r="CC415" s="100"/>
      <c r="CD415" s="100"/>
      <c r="CE415" s="100"/>
      <c r="CF415" s="103"/>
    </row>
    <row r="416" spans="5:84" s="24" customFormat="1" ht="15" customHeight="1" x14ac:dyDescent="0.25">
      <c r="E416" s="127"/>
      <c r="F416" s="127"/>
      <c r="G416" s="127"/>
      <c r="H416" s="137"/>
      <c r="I416" s="115"/>
      <c r="J416" s="127"/>
      <c r="K416" s="127"/>
      <c r="L416" s="127"/>
      <c r="M416" s="137"/>
      <c r="N416" s="115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37"/>
      <c r="Z416" s="137"/>
      <c r="AA416" s="127"/>
      <c r="AB416" s="127"/>
      <c r="AC416" s="127"/>
      <c r="AD416" s="127"/>
      <c r="AE416" s="127"/>
      <c r="AF416" s="127"/>
      <c r="AG416" s="127"/>
      <c r="AH416" s="127"/>
      <c r="AI416" s="127"/>
      <c r="AJ416" s="127"/>
      <c r="AK416" s="137"/>
      <c r="AL416" s="137"/>
      <c r="AM416" s="127"/>
      <c r="AN416" s="127"/>
      <c r="AO416" s="127"/>
      <c r="AP416" s="127"/>
      <c r="AQ416" s="127"/>
      <c r="AR416" s="127"/>
      <c r="AS416" s="127"/>
      <c r="AT416" s="127"/>
      <c r="AU416" s="127"/>
      <c r="AV416" s="127"/>
      <c r="AW416" s="137"/>
      <c r="AX416" s="137"/>
      <c r="AY416" s="137"/>
      <c r="AZ416" s="137"/>
      <c r="BA416" s="130"/>
      <c r="BB416" s="130"/>
      <c r="BC416" s="130"/>
      <c r="BD416" s="130"/>
      <c r="BE416" s="130"/>
      <c r="BF416" s="130"/>
      <c r="BG416" s="130"/>
      <c r="BH416" s="130"/>
      <c r="BI416" s="130"/>
      <c r="BJ416" s="130"/>
      <c r="BK416" s="137"/>
      <c r="BL416" s="98"/>
      <c r="BM416" s="160"/>
      <c r="BN416" s="98"/>
      <c r="BO416" s="182"/>
      <c r="BP416" s="182"/>
      <c r="BQ416" s="182"/>
      <c r="BR416" s="200"/>
      <c r="BS416" s="182"/>
      <c r="BT416" s="182"/>
      <c r="BU416" s="182"/>
      <c r="BV416" s="200"/>
      <c r="BW416" s="182"/>
      <c r="BX416" s="182"/>
      <c r="BY416" s="182"/>
      <c r="BZ416" s="200"/>
      <c r="CA416" s="200"/>
      <c r="CB416" s="182"/>
      <c r="CC416" s="100"/>
      <c r="CD416" s="100"/>
      <c r="CE416" s="100"/>
      <c r="CF416" s="103"/>
    </row>
    <row r="417" spans="5:84" s="24" customFormat="1" ht="15" customHeight="1" x14ac:dyDescent="0.25">
      <c r="E417" s="127"/>
      <c r="F417" s="127"/>
      <c r="G417" s="127"/>
      <c r="H417" s="137"/>
      <c r="I417" s="115"/>
      <c r="J417" s="127"/>
      <c r="K417" s="127"/>
      <c r="L417" s="127"/>
      <c r="M417" s="137"/>
      <c r="N417" s="115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37"/>
      <c r="Z417" s="137"/>
      <c r="AA417" s="127"/>
      <c r="AB417" s="127"/>
      <c r="AC417" s="127"/>
      <c r="AD417" s="127"/>
      <c r="AE417" s="127"/>
      <c r="AF417" s="127"/>
      <c r="AG417" s="127"/>
      <c r="AH417" s="127"/>
      <c r="AI417" s="127"/>
      <c r="AJ417" s="127"/>
      <c r="AK417" s="137"/>
      <c r="AL417" s="137"/>
      <c r="AM417" s="127"/>
      <c r="AN417" s="127"/>
      <c r="AO417" s="127"/>
      <c r="AP417" s="127"/>
      <c r="AQ417" s="127"/>
      <c r="AR417" s="127"/>
      <c r="AS417" s="127"/>
      <c r="AT417" s="127"/>
      <c r="AU417" s="127"/>
      <c r="AV417" s="127"/>
      <c r="AW417" s="137"/>
      <c r="AX417" s="137"/>
      <c r="AY417" s="137"/>
      <c r="AZ417" s="137"/>
      <c r="BA417" s="130"/>
      <c r="BB417" s="130"/>
      <c r="BC417" s="130"/>
      <c r="BD417" s="130"/>
      <c r="BE417" s="130"/>
      <c r="BF417" s="130"/>
      <c r="BG417" s="130"/>
      <c r="BH417" s="130"/>
      <c r="BI417" s="130"/>
      <c r="BJ417" s="130"/>
      <c r="BK417" s="137"/>
      <c r="BL417" s="98"/>
      <c r="BM417" s="160"/>
      <c r="BN417" s="98"/>
      <c r="BO417" s="182"/>
      <c r="BP417" s="182"/>
      <c r="BQ417" s="182"/>
      <c r="BR417" s="200"/>
      <c r="BS417" s="182"/>
      <c r="BT417" s="182"/>
      <c r="BU417" s="182"/>
      <c r="BV417" s="200"/>
      <c r="BW417" s="182"/>
      <c r="BX417" s="182"/>
      <c r="BY417" s="182"/>
      <c r="BZ417" s="200"/>
      <c r="CA417" s="200"/>
      <c r="CB417" s="182"/>
      <c r="CC417" s="100"/>
      <c r="CD417" s="100"/>
      <c r="CE417" s="100"/>
      <c r="CF417" s="103"/>
    </row>
    <row r="418" spans="5:84" s="24" customFormat="1" ht="15" customHeight="1" x14ac:dyDescent="0.25">
      <c r="E418" s="127"/>
      <c r="F418" s="127"/>
      <c r="G418" s="127"/>
      <c r="H418" s="137"/>
      <c r="I418" s="115"/>
      <c r="J418" s="127"/>
      <c r="K418" s="127"/>
      <c r="L418" s="127"/>
      <c r="M418" s="137"/>
      <c r="N418" s="115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37"/>
      <c r="Z418" s="137"/>
      <c r="AA418" s="127"/>
      <c r="AB418" s="127"/>
      <c r="AC418" s="127"/>
      <c r="AD418" s="127"/>
      <c r="AE418" s="127"/>
      <c r="AF418" s="127"/>
      <c r="AG418" s="127"/>
      <c r="AH418" s="127"/>
      <c r="AI418" s="127"/>
      <c r="AJ418" s="127"/>
      <c r="AK418" s="137"/>
      <c r="AL418" s="137"/>
      <c r="AM418" s="127"/>
      <c r="AN418" s="127"/>
      <c r="AO418" s="127"/>
      <c r="AP418" s="127"/>
      <c r="AQ418" s="127"/>
      <c r="AR418" s="127"/>
      <c r="AS418" s="127"/>
      <c r="AT418" s="127"/>
      <c r="AU418" s="127"/>
      <c r="AV418" s="127"/>
      <c r="AW418" s="137"/>
      <c r="AX418" s="137"/>
      <c r="AY418" s="137"/>
      <c r="AZ418" s="137"/>
      <c r="BA418" s="130"/>
      <c r="BB418" s="130"/>
      <c r="BC418" s="130"/>
      <c r="BD418" s="130"/>
      <c r="BE418" s="130"/>
      <c r="BF418" s="130"/>
      <c r="BG418" s="130"/>
      <c r="BH418" s="130"/>
      <c r="BI418" s="130"/>
      <c r="BJ418" s="130"/>
      <c r="BK418" s="137"/>
      <c r="BL418" s="98"/>
      <c r="BM418" s="160"/>
      <c r="BN418" s="98"/>
      <c r="BO418" s="182"/>
      <c r="BP418" s="182"/>
      <c r="BQ418" s="182"/>
      <c r="BR418" s="200"/>
      <c r="BS418" s="182"/>
      <c r="BT418" s="182"/>
      <c r="BU418" s="182"/>
      <c r="BV418" s="200"/>
      <c r="BW418" s="182"/>
      <c r="BX418" s="182"/>
      <c r="BY418" s="182"/>
      <c r="BZ418" s="200"/>
      <c r="CA418" s="200"/>
      <c r="CB418" s="182"/>
      <c r="CC418" s="100"/>
      <c r="CD418" s="100"/>
      <c r="CE418" s="100"/>
      <c r="CF418" s="103"/>
    </row>
    <row r="419" spans="5:84" s="24" customFormat="1" ht="15" customHeight="1" x14ac:dyDescent="0.25">
      <c r="E419" s="127"/>
      <c r="F419" s="127"/>
      <c r="G419" s="127"/>
      <c r="H419" s="137"/>
      <c r="I419" s="115"/>
      <c r="J419" s="127"/>
      <c r="K419" s="127"/>
      <c r="L419" s="127"/>
      <c r="M419" s="137"/>
      <c r="N419" s="115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37"/>
      <c r="Z419" s="137"/>
      <c r="AA419" s="127"/>
      <c r="AB419" s="127"/>
      <c r="AC419" s="127"/>
      <c r="AD419" s="127"/>
      <c r="AE419" s="127"/>
      <c r="AF419" s="127"/>
      <c r="AG419" s="127"/>
      <c r="AH419" s="127"/>
      <c r="AI419" s="127"/>
      <c r="AJ419" s="127"/>
      <c r="AK419" s="137"/>
      <c r="AL419" s="137"/>
      <c r="AM419" s="127"/>
      <c r="AN419" s="127"/>
      <c r="AO419" s="127"/>
      <c r="AP419" s="127"/>
      <c r="AQ419" s="127"/>
      <c r="AR419" s="127"/>
      <c r="AS419" s="127"/>
      <c r="AT419" s="127"/>
      <c r="AU419" s="127"/>
      <c r="AV419" s="127"/>
      <c r="AW419" s="137"/>
      <c r="AX419" s="137"/>
      <c r="AY419" s="137"/>
      <c r="AZ419" s="137"/>
      <c r="BA419" s="130"/>
      <c r="BB419" s="130"/>
      <c r="BC419" s="130"/>
      <c r="BD419" s="130"/>
      <c r="BE419" s="130"/>
      <c r="BF419" s="130"/>
      <c r="BG419" s="130"/>
      <c r="BH419" s="130"/>
      <c r="BI419" s="130"/>
      <c r="BJ419" s="130"/>
      <c r="BK419" s="137"/>
      <c r="BL419" s="98"/>
      <c r="BM419" s="160"/>
      <c r="BN419" s="98"/>
      <c r="BO419" s="182"/>
      <c r="BP419" s="182"/>
      <c r="BQ419" s="182"/>
      <c r="BR419" s="200"/>
      <c r="BS419" s="182"/>
      <c r="BT419" s="182"/>
      <c r="BU419" s="182"/>
      <c r="BV419" s="200"/>
      <c r="BW419" s="182"/>
      <c r="BX419" s="182"/>
      <c r="BY419" s="182"/>
      <c r="BZ419" s="200"/>
      <c r="CA419" s="200"/>
      <c r="CB419" s="182"/>
      <c r="CC419" s="100"/>
      <c r="CD419" s="100"/>
      <c r="CE419" s="100"/>
      <c r="CF419" s="103"/>
    </row>
    <row r="420" spans="5:84" s="24" customFormat="1" ht="15" customHeight="1" x14ac:dyDescent="0.25">
      <c r="E420" s="127"/>
      <c r="F420" s="127"/>
      <c r="G420" s="127"/>
      <c r="H420" s="137"/>
      <c r="I420" s="115"/>
      <c r="J420" s="127"/>
      <c r="K420" s="127"/>
      <c r="L420" s="127"/>
      <c r="M420" s="137"/>
      <c r="N420" s="115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37"/>
      <c r="Z420" s="137"/>
      <c r="AA420" s="127"/>
      <c r="AB420" s="127"/>
      <c r="AC420" s="127"/>
      <c r="AD420" s="127"/>
      <c r="AE420" s="127"/>
      <c r="AF420" s="127"/>
      <c r="AG420" s="127"/>
      <c r="AH420" s="127"/>
      <c r="AI420" s="127"/>
      <c r="AJ420" s="127"/>
      <c r="AK420" s="137"/>
      <c r="AL420" s="137"/>
      <c r="AM420" s="127"/>
      <c r="AN420" s="127"/>
      <c r="AO420" s="127"/>
      <c r="AP420" s="127"/>
      <c r="AQ420" s="127"/>
      <c r="AR420" s="127"/>
      <c r="AS420" s="127"/>
      <c r="AT420" s="127"/>
      <c r="AU420" s="127"/>
      <c r="AV420" s="127"/>
      <c r="AW420" s="137"/>
      <c r="AX420" s="137"/>
      <c r="AY420" s="137"/>
      <c r="AZ420" s="137"/>
      <c r="BA420" s="130"/>
      <c r="BB420" s="130"/>
      <c r="BC420" s="130"/>
      <c r="BD420" s="130"/>
      <c r="BE420" s="130"/>
      <c r="BF420" s="130"/>
      <c r="BG420" s="130"/>
      <c r="BH420" s="130"/>
      <c r="BI420" s="130"/>
      <c r="BJ420" s="130"/>
      <c r="BK420" s="137"/>
      <c r="BL420" s="98"/>
      <c r="BM420" s="160"/>
      <c r="BN420" s="98"/>
      <c r="BO420" s="182"/>
      <c r="BP420" s="182"/>
      <c r="BQ420" s="182"/>
      <c r="BR420" s="200"/>
      <c r="BS420" s="182"/>
      <c r="BT420" s="182"/>
      <c r="BU420" s="182"/>
      <c r="BV420" s="200"/>
      <c r="BW420" s="182"/>
      <c r="BX420" s="182"/>
      <c r="BY420" s="182"/>
      <c r="BZ420" s="200"/>
      <c r="CA420" s="200"/>
      <c r="CB420" s="182"/>
      <c r="CC420" s="100"/>
      <c r="CD420" s="100"/>
      <c r="CE420" s="100"/>
      <c r="CF420" s="103"/>
    </row>
    <row r="421" spans="5:84" s="24" customFormat="1" ht="15" customHeight="1" x14ac:dyDescent="0.25">
      <c r="E421" s="127"/>
      <c r="F421" s="127"/>
      <c r="G421" s="127"/>
      <c r="H421" s="137"/>
      <c r="I421" s="115"/>
      <c r="J421" s="127"/>
      <c r="K421" s="127"/>
      <c r="L421" s="127"/>
      <c r="M421" s="137"/>
      <c r="N421" s="115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37"/>
      <c r="Z421" s="137"/>
      <c r="AA421" s="127"/>
      <c r="AB421" s="127"/>
      <c r="AC421" s="127"/>
      <c r="AD421" s="127"/>
      <c r="AE421" s="127"/>
      <c r="AF421" s="127"/>
      <c r="AG421" s="127"/>
      <c r="AH421" s="127"/>
      <c r="AI421" s="127"/>
      <c r="AJ421" s="127"/>
      <c r="AK421" s="137"/>
      <c r="AL421" s="137"/>
      <c r="AM421" s="127"/>
      <c r="AN421" s="127"/>
      <c r="AO421" s="127"/>
      <c r="AP421" s="127"/>
      <c r="AQ421" s="127"/>
      <c r="AR421" s="127"/>
      <c r="AS421" s="127"/>
      <c r="AT421" s="127"/>
      <c r="AU421" s="127"/>
      <c r="AV421" s="127"/>
      <c r="AW421" s="137"/>
      <c r="AX421" s="137"/>
      <c r="AY421" s="137"/>
      <c r="AZ421" s="137"/>
      <c r="BA421" s="130"/>
      <c r="BB421" s="130"/>
      <c r="BC421" s="130"/>
      <c r="BD421" s="130"/>
      <c r="BE421" s="130"/>
      <c r="BF421" s="130"/>
      <c r="BG421" s="130"/>
      <c r="BH421" s="130"/>
      <c r="BI421" s="130"/>
      <c r="BJ421" s="130"/>
      <c r="BK421" s="137"/>
      <c r="BL421" s="98"/>
      <c r="BM421" s="160"/>
      <c r="BN421" s="98"/>
      <c r="BO421" s="182"/>
      <c r="BP421" s="182"/>
      <c r="BQ421" s="182"/>
      <c r="BR421" s="200"/>
      <c r="BS421" s="182"/>
      <c r="BT421" s="182"/>
      <c r="BU421" s="182"/>
      <c r="BV421" s="200"/>
      <c r="BW421" s="182"/>
      <c r="BX421" s="182"/>
      <c r="BY421" s="182"/>
      <c r="BZ421" s="200"/>
      <c r="CA421" s="200"/>
      <c r="CB421" s="182"/>
      <c r="CC421" s="100"/>
      <c r="CD421" s="100"/>
      <c r="CE421" s="100"/>
      <c r="CF421" s="103"/>
    </row>
    <row r="422" spans="5:84" s="24" customFormat="1" ht="15" customHeight="1" x14ac:dyDescent="0.25">
      <c r="E422" s="127"/>
      <c r="F422" s="127"/>
      <c r="G422" s="127"/>
      <c r="H422" s="137"/>
      <c r="I422" s="115"/>
      <c r="J422" s="127"/>
      <c r="K422" s="127"/>
      <c r="L422" s="127"/>
      <c r="M422" s="137"/>
      <c r="N422" s="115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37"/>
      <c r="Z422" s="137"/>
      <c r="AA422" s="127"/>
      <c r="AB422" s="127"/>
      <c r="AC422" s="127"/>
      <c r="AD422" s="127"/>
      <c r="AE422" s="127"/>
      <c r="AF422" s="127"/>
      <c r="AG422" s="127"/>
      <c r="AH422" s="127"/>
      <c r="AI422" s="127"/>
      <c r="AJ422" s="127"/>
      <c r="AK422" s="137"/>
      <c r="AL422" s="137"/>
      <c r="AM422" s="127"/>
      <c r="AN422" s="127"/>
      <c r="AO422" s="127"/>
      <c r="AP422" s="127"/>
      <c r="AQ422" s="127"/>
      <c r="AR422" s="127"/>
      <c r="AS422" s="127"/>
      <c r="AT422" s="127"/>
      <c r="AU422" s="127"/>
      <c r="AV422" s="127"/>
      <c r="AW422" s="137"/>
      <c r="AX422" s="137"/>
      <c r="AY422" s="137"/>
      <c r="AZ422" s="137"/>
      <c r="BA422" s="130"/>
      <c r="BB422" s="130"/>
      <c r="BC422" s="130"/>
      <c r="BD422" s="130"/>
      <c r="BE422" s="130"/>
      <c r="BF422" s="130"/>
      <c r="BG422" s="130"/>
      <c r="BH422" s="130"/>
      <c r="BI422" s="130"/>
      <c r="BJ422" s="130"/>
      <c r="BK422" s="137"/>
      <c r="BL422" s="98"/>
      <c r="BM422" s="160"/>
      <c r="BN422" s="98"/>
      <c r="BO422" s="182"/>
      <c r="BP422" s="182"/>
      <c r="BQ422" s="182"/>
      <c r="BR422" s="200"/>
      <c r="BS422" s="182"/>
      <c r="BT422" s="182"/>
      <c r="BU422" s="182"/>
      <c r="BV422" s="200"/>
      <c r="BW422" s="182"/>
      <c r="BX422" s="182"/>
      <c r="BY422" s="182"/>
      <c r="BZ422" s="200"/>
      <c r="CA422" s="200"/>
      <c r="CB422" s="182"/>
      <c r="CC422" s="100"/>
      <c r="CD422" s="100"/>
      <c r="CE422" s="100"/>
      <c r="CF422" s="103"/>
    </row>
    <row r="423" spans="5:84" s="24" customFormat="1" ht="15" customHeight="1" x14ac:dyDescent="0.25">
      <c r="E423" s="127"/>
      <c r="F423" s="127"/>
      <c r="G423" s="127"/>
      <c r="H423" s="137"/>
      <c r="I423" s="115"/>
      <c r="J423" s="127"/>
      <c r="K423" s="127"/>
      <c r="L423" s="127"/>
      <c r="M423" s="137"/>
      <c r="N423" s="115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37"/>
      <c r="Z423" s="137"/>
      <c r="AA423" s="127"/>
      <c r="AB423" s="127"/>
      <c r="AC423" s="127"/>
      <c r="AD423" s="127"/>
      <c r="AE423" s="127"/>
      <c r="AF423" s="127"/>
      <c r="AG423" s="127"/>
      <c r="AH423" s="127"/>
      <c r="AI423" s="127"/>
      <c r="AJ423" s="127"/>
      <c r="AK423" s="137"/>
      <c r="AL423" s="137"/>
      <c r="AM423" s="127"/>
      <c r="AN423" s="127"/>
      <c r="AO423" s="127"/>
      <c r="AP423" s="127"/>
      <c r="AQ423" s="127"/>
      <c r="AR423" s="127"/>
      <c r="AS423" s="127"/>
      <c r="AT423" s="127"/>
      <c r="AU423" s="127"/>
      <c r="AV423" s="127"/>
      <c r="AW423" s="137"/>
      <c r="AX423" s="137"/>
      <c r="AY423" s="137"/>
      <c r="AZ423" s="137"/>
      <c r="BA423" s="130"/>
      <c r="BB423" s="130"/>
      <c r="BC423" s="130"/>
      <c r="BD423" s="130"/>
      <c r="BE423" s="130"/>
      <c r="BF423" s="130"/>
      <c r="BG423" s="130"/>
      <c r="BH423" s="130"/>
      <c r="BI423" s="130"/>
      <c r="BJ423" s="130"/>
      <c r="BK423" s="137"/>
      <c r="BL423" s="98"/>
      <c r="BM423" s="160"/>
      <c r="BN423" s="98"/>
      <c r="BO423" s="182"/>
      <c r="BP423" s="182"/>
      <c r="BQ423" s="182"/>
      <c r="BR423" s="200"/>
      <c r="BS423" s="182"/>
      <c r="BT423" s="182"/>
      <c r="BU423" s="182"/>
      <c r="BV423" s="200"/>
      <c r="BW423" s="182"/>
      <c r="BX423" s="182"/>
      <c r="BY423" s="182"/>
      <c r="BZ423" s="200"/>
      <c r="CA423" s="200"/>
      <c r="CB423" s="182"/>
      <c r="CC423" s="100"/>
      <c r="CD423" s="100"/>
      <c r="CE423" s="100"/>
      <c r="CF423" s="103"/>
    </row>
    <row r="424" spans="5:84" s="24" customFormat="1" ht="15" customHeight="1" x14ac:dyDescent="0.25">
      <c r="E424" s="127"/>
      <c r="F424" s="127"/>
      <c r="G424" s="127"/>
      <c r="H424" s="137"/>
      <c r="I424" s="115"/>
      <c r="J424" s="127"/>
      <c r="K424" s="127"/>
      <c r="L424" s="127"/>
      <c r="M424" s="137"/>
      <c r="N424" s="115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37"/>
      <c r="Z424" s="137"/>
      <c r="AA424" s="127"/>
      <c r="AB424" s="127"/>
      <c r="AC424" s="127"/>
      <c r="AD424" s="127"/>
      <c r="AE424" s="127"/>
      <c r="AF424" s="127"/>
      <c r="AG424" s="127"/>
      <c r="AH424" s="127"/>
      <c r="AI424" s="127"/>
      <c r="AJ424" s="127"/>
      <c r="AK424" s="137"/>
      <c r="AL424" s="137"/>
      <c r="AM424" s="127"/>
      <c r="AN424" s="127"/>
      <c r="AO424" s="127"/>
      <c r="AP424" s="127"/>
      <c r="AQ424" s="127"/>
      <c r="AR424" s="127"/>
      <c r="AS424" s="127"/>
      <c r="AT424" s="127"/>
      <c r="AU424" s="127"/>
      <c r="AV424" s="127"/>
      <c r="AW424" s="137"/>
      <c r="AX424" s="137"/>
      <c r="AY424" s="137"/>
      <c r="AZ424" s="137"/>
      <c r="BA424" s="130"/>
      <c r="BB424" s="130"/>
      <c r="BC424" s="130"/>
      <c r="BD424" s="130"/>
      <c r="BE424" s="130"/>
      <c r="BF424" s="130"/>
      <c r="BG424" s="130"/>
      <c r="BH424" s="130"/>
      <c r="BI424" s="130"/>
      <c r="BJ424" s="130"/>
      <c r="BK424" s="137"/>
      <c r="BL424" s="98"/>
      <c r="BM424" s="160"/>
      <c r="BN424" s="98"/>
      <c r="BO424" s="182"/>
      <c r="BP424" s="182"/>
      <c r="BQ424" s="182"/>
      <c r="BR424" s="200"/>
      <c r="BS424" s="182"/>
      <c r="BT424" s="182"/>
      <c r="BU424" s="182"/>
      <c r="BV424" s="200"/>
      <c r="BW424" s="182"/>
      <c r="BX424" s="182"/>
      <c r="BY424" s="182"/>
      <c r="BZ424" s="200"/>
      <c r="CA424" s="200"/>
      <c r="CB424" s="182"/>
      <c r="CC424" s="100"/>
      <c r="CD424" s="100"/>
      <c r="CE424" s="100"/>
      <c r="CF424" s="103"/>
    </row>
    <row r="425" spans="5:84" s="24" customFormat="1" ht="15" customHeight="1" x14ac:dyDescent="0.25">
      <c r="E425" s="127"/>
      <c r="F425" s="127"/>
      <c r="G425" s="127"/>
      <c r="H425" s="137"/>
      <c r="I425" s="115"/>
      <c r="J425" s="127"/>
      <c r="K425" s="127"/>
      <c r="L425" s="127"/>
      <c r="M425" s="137"/>
      <c r="N425" s="115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37"/>
      <c r="Z425" s="137"/>
      <c r="AA425" s="127"/>
      <c r="AB425" s="127"/>
      <c r="AC425" s="127"/>
      <c r="AD425" s="127"/>
      <c r="AE425" s="127"/>
      <c r="AF425" s="127"/>
      <c r="AG425" s="127"/>
      <c r="AH425" s="127"/>
      <c r="AI425" s="127"/>
      <c r="AJ425" s="127"/>
      <c r="AK425" s="137"/>
      <c r="AL425" s="137"/>
      <c r="AM425" s="127"/>
      <c r="AN425" s="127"/>
      <c r="AO425" s="127"/>
      <c r="AP425" s="127"/>
      <c r="AQ425" s="127"/>
      <c r="AR425" s="127"/>
      <c r="AS425" s="127"/>
      <c r="AT425" s="127"/>
      <c r="AU425" s="127"/>
      <c r="AV425" s="127"/>
      <c r="AW425" s="137"/>
      <c r="AX425" s="137"/>
      <c r="AY425" s="137"/>
      <c r="AZ425" s="137"/>
      <c r="BA425" s="130"/>
      <c r="BB425" s="130"/>
      <c r="BC425" s="130"/>
      <c r="BD425" s="130"/>
      <c r="BE425" s="130"/>
      <c r="BF425" s="130"/>
      <c r="BG425" s="130"/>
      <c r="BH425" s="130"/>
      <c r="BI425" s="130"/>
      <c r="BJ425" s="130"/>
      <c r="BK425" s="137"/>
      <c r="BL425" s="98"/>
      <c r="BM425" s="160"/>
      <c r="BN425" s="98"/>
      <c r="BO425" s="182"/>
      <c r="BP425" s="182"/>
      <c r="BQ425" s="182"/>
      <c r="BR425" s="200"/>
      <c r="BS425" s="182"/>
      <c r="BT425" s="182"/>
      <c r="BU425" s="182"/>
      <c r="BV425" s="200"/>
      <c r="BW425" s="182"/>
      <c r="BX425" s="182"/>
      <c r="BY425" s="182"/>
      <c r="BZ425" s="200"/>
      <c r="CA425" s="200"/>
      <c r="CB425" s="182"/>
      <c r="CC425" s="100"/>
      <c r="CD425" s="100"/>
      <c r="CE425" s="100"/>
      <c r="CF425" s="103"/>
    </row>
    <row r="426" spans="5:84" s="24" customFormat="1" ht="15" customHeight="1" x14ac:dyDescent="0.25">
      <c r="E426" s="127"/>
      <c r="F426" s="127"/>
      <c r="G426" s="127"/>
      <c r="H426" s="137"/>
      <c r="I426" s="115"/>
      <c r="J426" s="127"/>
      <c r="K426" s="127"/>
      <c r="L426" s="127"/>
      <c r="M426" s="137"/>
      <c r="N426" s="115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37"/>
      <c r="Z426" s="137"/>
      <c r="AA426" s="127"/>
      <c r="AB426" s="127"/>
      <c r="AC426" s="127"/>
      <c r="AD426" s="127"/>
      <c r="AE426" s="127"/>
      <c r="AF426" s="127"/>
      <c r="AG426" s="127"/>
      <c r="AH426" s="127"/>
      <c r="AI426" s="127"/>
      <c r="AJ426" s="127"/>
      <c r="AK426" s="137"/>
      <c r="AL426" s="137"/>
      <c r="AM426" s="127"/>
      <c r="AN426" s="127"/>
      <c r="AO426" s="127"/>
      <c r="AP426" s="127"/>
      <c r="AQ426" s="127"/>
      <c r="AR426" s="127"/>
      <c r="AS426" s="127"/>
      <c r="AT426" s="127"/>
      <c r="AU426" s="127"/>
      <c r="AV426" s="127"/>
      <c r="AW426" s="137"/>
      <c r="AX426" s="137"/>
      <c r="AY426" s="137"/>
      <c r="AZ426" s="137"/>
      <c r="BA426" s="130"/>
      <c r="BB426" s="130"/>
      <c r="BC426" s="130"/>
      <c r="BD426" s="130"/>
      <c r="BE426" s="130"/>
      <c r="BF426" s="130"/>
      <c r="BG426" s="130"/>
      <c r="BH426" s="130"/>
      <c r="BI426" s="130"/>
      <c r="BJ426" s="130"/>
      <c r="BK426" s="137"/>
      <c r="BL426" s="98"/>
      <c r="BM426" s="160"/>
      <c r="BN426" s="98"/>
      <c r="BO426" s="182"/>
      <c r="BP426" s="182"/>
      <c r="BQ426" s="182"/>
      <c r="BR426" s="200"/>
      <c r="BS426" s="182"/>
      <c r="BT426" s="182"/>
      <c r="BU426" s="182"/>
      <c r="BV426" s="200"/>
      <c r="BW426" s="182"/>
      <c r="BX426" s="182"/>
      <c r="BY426" s="182"/>
      <c r="BZ426" s="200"/>
      <c r="CA426" s="200"/>
      <c r="CB426" s="182"/>
      <c r="CC426" s="100"/>
      <c r="CD426" s="100"/>
      <c r="CE426" s="100"/>
      <c r="CF426" s="103"/>
    </row>
    <row r="427" spans="5:84" s="24" customFormat="1" ht="15" customHeight="1" x14ac:dyDescent="0.25">
      <c r="E427" s="127"/>
      <c r="F427" s="127"/>
      <c r="G427" s="127"/>
      <c r="H427" s="137"/>
      <c r="I427" s="115"/>
      <c r="J427" s="127"/>
      <c r="K427" s="127"/>
      <c r="L427" s="127"/>
      <c r="M427" s="137"/>
      <c r="N427" s="115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37"/>
      <c r="Z427" s="137"/>
      <c r="AA427" s="127"/>
      <c r="AB427" s="127"/>
      <c r="AC427" s="127"/>
      <c r="AD427" s="127"/>
      <c r="AE427" s="127"/>
      <c r="AF427" s="127"/>
      <c r="AG427" s="127"/>
      <c r="AH427" s="127"/>
      <c r="AI427" s="127"/>
      <c r="AJ427" s="127"/>
      <c r="AK427" s="137"/>
      <c r="AL427" s="137"/>
      <c r="AM427" s="127"/>
      <c r="AN427" s="127"/>
      <c r="AO427" s="127"/>
      <c r="AP427" s="127"/>
      <c r="AQ427" s="127"/>
      <c r="AR427" s="127"/>
      <c r="AS427" s="127"/>
      <c r="AT427" s="127"/>
      <c r="AU427" s="127"/>
      <c r="AV427" s="127"/>
      <c r="AW427" s="137"/>
      <c r="AX427" s="137"/>
      <c r="AY427" s="137"/>
      <c r="AZ427" s="137"/>
      <c r="BA427" s="130"/>
      <c r="BB427" s="130"/>
      <c r="BC427" s="130"/>
      <c r="BD427" s="130"/>
      <c r="BE427" s="130"/>
      <c r="BF427" s="130"/>
      <c r="BG427" s="130"/>
      <c r="BH427" s="130"/>
      <c r="BI427" s="130"/>
      <c r="BJ427" s="130"/>
      <c r="BK427" s="137"/>
      <c r="BL427" s="98"/>
      <c r="BM427" s="160"/>
      <c r="BN427" s="98"/>
      <c r="BO427" s="182"/>
      <c r="BP427" s="182"/>
      <c r="BQ427" s="182"/>
      <c r="BR427" s="200"/>
      <c r="BS427" s="182"/>
      <c r="BT427" s="182"/>
      <c r="BU427" s="182"/>
      <c r="BV427" s="200"/>
      <c r="BW427" s="182"/>
      <c r="BX427" s="182"/>
      <c r="BY427" s="182"/>
      <c r="BZ427" s="200"/>
      <c r="CA427" s="200"/>
      <c r="CB427" s="182"/>
      <c r="CC427" s="100"/>
      <c r="CD427" s="100"/>
      <c r="CE427" s="100"/>
      <c r="CF427" s="103"/>
    </row>
    <row r="428" spans="5:84" s="24" customFormat="1" ht="15" customHeight="1" x14ac:dyDescent="0.25">
      <c r="E428" s="127"/>
      <c r="F428" s="127"/>
      <c r="G428" s="127"/>
      <c r="H428" s="137"/>
      <c r="I428" s="115"/>
      <c r="J428" s="127"/>
      <c r="K428" s="127"/>
      <c r="L428" s="127"/>
      <c r="M428" s="137"/>
      <c r="N428" s="115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37"/>
      <c r="Z428" s="137"/>
      <c r="AA428" s="127"/>
      <c r="AB428" s="127"/>
      <c r="AC428" s="127"/>
      <c r="AD428" s="127"/>
      <c r="AE428" s="127"/>
      <c r="AF428" s="127"/>
      <c r="AG428" s="127"/>
      <c r="AH428" s="127"/>
      <c r="AI428" s="127"/>
      <c r="AJ428" s="127"/>
      <c r="AK428" s="137"/>
      <c r="AL428" s="137"/>
      <c r="AM428" s="127"/>
      <c r="AN428" s="127"/>
      <c r="AO428" s="127"/>
      <c r="AP428" s="127"/>
      <c r="AQ428" s="127"/>
      <c r="AR428" s="127"/>
      <c r="AS428" s="127"/>
      <c r="AT428" s="127"/>
      <c r="AU428" s="127"/>
      <c r="AV428" s="127"/>
      <c r="AW428" s="137"/>
      <c r="AX428" s="137"/>
      <c r="AY428" s="137"/>
      <c r="AZ428" s="137"/>
      <c r="BA428" s="130"/>
      <c r="BB428" s="130"/>
      <c r="BC428" s="130"/>
      <c r="BD428" s="130"/>
      <c r="BE428" s="130"/>
      <c r="BF428" s="130"/>
      <c r="BG428" s="130"/>
      <c r="BH428" s="130"/>
      <c r="BI428" s="130"/>
      <c r="BJ428" s="130"/>
      <c r="BK428" s="137"/>
      <c r="BL428" s="98"/>
      <c r="BM428" s="160"/>
      <c r="BN428" s="98"/>
      <c r="BO428" s="182"/>
      <c r="BP428" s="182"/>
      <c r="BQ428" s="182"/>
      <c r="BR428" s="200"/>
      <c r="BS428" s="182"/>
      <c r="BT428" s="182"/>
      <c r="BU428" s="182"/>
      <c r="BV428" s="200"/>
      <c r="BW428" s="182"/>
      <c r="BX428" s="182"/>
      <c r="BY428" s="182"/>
      <c r="BZ428" s="200"/>
      <c r="CA428" s="200"/>
      <c r="CB428" s="182"/>
      <c r="CC428" s="100"/>
      <c r="CD428" s="100"/>
      <c r="CE428" s="100"/>
      <c r="CF428" s="103"/>
    </row>
    <row r="429" spans="5:84" s="24" customFormat="1" ht="15" customHeight="1" x14ac:dyDescent="0.25">
      <c r="E429" s="127"/>
      <c r="F429" s="127"/>
      <c r="G429" s="127"/>
      <c r="H429" s="137"/>
      <c r="I429" s="115"/>
      <c r="J429" s="127"/>
      <c r="K429" s="127"/>
      <c r="L429" s="127"/>
      <c r="M429" s="137"/>
      <c r="N429" s="115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37"/>
      <c r="Z429" s="137"/>
      <c r="AA429" s="127"/>
      <c r="AB429" s="127"/>
      <c r="AC429" s="127"/>
      <c r="AD429" s="127"/>
      <c r="AE429" s="127"/>
      <c r="AF429" s="127"/>
      <c r="AG429" s="127"/>
      <c r="AH429" s="127"/>
      <c r="AI429" s="127"/>
      <c r="AJ429" s="127"/>
      <c r="AK429" s="137"/>
      <c r="AL429" s="137"/>
      <c r="AM429" s="127"/>
      <c r="AN429" s="127"/>
      <c r="AO429" s="127"/>
      <c r="AP429" s="127"/>
      <c r="AQ429" s="127"/>
      <c r="AR429" s="127"/>
      <c r="AS429" s="127"/>
      <c r="AT429" s="127"/>
      <c r="AU429" s="127"/>
      <c r="AV429" s="127"/>
      <c r="AW429" s="137"/>
      <c r="AX429" s="137"/>
      <c r="AY429" s="137"/>
      <c r="AZ429" s="137"/>
      <c r="BA429" s="130"/>
      <c r="BB429" s="130"/>
      <c r="BC429" s="130"/>
      <c r="BD429" s="130"/>
      <c r="BE429" s="130"/>
      <c r="BF429" s="130"/>
      <c r="BG429" s="130"/>
      <c r="BH429" s="130"/>
      <c r="BI429" s="130"/>
      <c r="BJ429" s="130"/>
      <c r="BK429" s="137"/>
      <c r="BL429" s="98"/>
      <c r="BM429" s="160"/>
      <c r="BN429" s="98"/>
      <c r="BO429" s="182"/>
      <c r="BP429" s="182"/>
      <c r="BQ429" s="182"/>
      <c r="BR429" s="200"/>
      <c r="BS429" s="182"/>
      <c r="BT429" s="182"/>
      <c r="BU429" s="182"/>
      <c r="BV429" s="200"/>
      <c r="BW429" s="182"/>
      <c r="BX429" s="182"/>
      <c r="BY429" s="182"/>
      <c r="BZ429" s="200"/>
      <c r="CA429" s="200"/>
      <c r="CB429" s="182"/>
      <c r="CC429" s="100"/>
      <c r="CD429" s="100"/>
      <c r="CE429" s="100"/>
      <c r="CF429" s="103"/>
    </row>
    <row r="430" spans="5:84" s="24" customFormat="1" ht="15" customHeight="1" x14ac:dyDescent="0.25">
      <c r="E430" s="127"/>
      <c r="F430" s="127"/>
      <c r="G430" s="127"/>
      <c r="H430" s="137"/>
      <c r="I430" s="115"/>
      <c r="J430" s="127"/>
      <c r="K430" s="127"/>
      <c r="L430" s="127"/>
      <c r="M430" s="137"/>
      <c r="N430" s="115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37"/>
      <c r="Z430" s="137"/>
      <c r="AA430" s="127"/>
      <c r="AB430" s="127"/>
      <c r="AC430" s="127"/>
      <c r="AD430" s="127"/>
      <c r="AE430" s="127"/>
      <c r="AF430" s="127"/>
      <c r="AG430" s="127"/>
      <c r="AH430" s="127"/>
      <c r="AI430" s="127"/>
      <c r="AJ430" s="127"/>
      <c r="AK430" s="137"/>
      <c r="AL430" s="137"/>
      <c r="AM430" s="127"/>
      <c r="AN430" s="127"/>
      <c r="AO430" s="127"/>
      <c r="AP430" s="127"/>
      <c r="AQ430" s="127"/>
      <c r="AR430" s="127"/>
      <c r="AS430" s="127"/>
      <c r="AT430" s="127"/>
      <c r="AU430" s="127"/>
      <c r="AV430" s="127"/>
      <c r="AW430" s="137"/>
      <c r="AX430" s="137"/>
      <c r="AY430" s="137"/>
      <c r="AZ430" s="137"/>
      <c r="BA430" s="130"/>
      <c r="BB430" s="130"/>
      <c r="BC430" s="130"/>
      <c r="BD430" s="130"/>
      <c r="BE430" s="130"/>
      <c r="BF430" s="130"/>
      <c r="BG430" s="130"/>
      <c r="BH430" s="130"/>
      <c r="BI430" s="130"/>
      <c r="BJ430" s="130"/>
      <c r="BK430" s="137"/>
      <c r="BL430" s="98"/>
      <c r="BM430" s="160"/>
      <c r="BN430" s="98"/>
      <c r="BO430" s="182"/>
      <c r="BP430" s="182"/>
      <c r="BQ430" s="182"/>
      <c r="BR430" s="200"/>
      <c r="BS430" s="182"/>
      <c r="BT430" s="182"/>
      <c r="BU430" s="182"/>
      <c r="BV430" s="200"/>
      <c r="BW430" s="182"/>
      <c r="BX430" s="182"/>
      <c r="BY430" s="182"/>
      <c r="BZ430" s="200"/>
      <c r="CA430" s="200"/>
      <c r="CB430" s="182"/>
      <c r="CC430" s="100"/>
      <c r="CD430" s="100"/>
      <c r="CE430" s="100"/>
      <c r="CF430" s="103"/>
    </row>
    <row r="431" spans="5:84" s="24" customFormat="1" ht="15" customHeight="1" x14ac:dyDescent="0.25">
      <c r="E431" s="127"/>
      <c r="F431" s="127"/>
      <c r="G431" s="127"/>
      <c r="H431" s="137"/>
      <c r="I431" s="115"/>
      <c r="J431" s="127"/>
      <c r="K431" s="127"/>
      <c r="L431" s="127"/>
      <c r="M431" s="137"/>
      <c r="N431" s="115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37"/>
      <c r="Z431" s="137"/>
      <c r="AA431" s="127"/>
      <c r="AB431" s="127"/>
      <c r="AC431" s="127"/>
      <c r="AD431" s="127"/>
      <c r="AE431" s="127"/>
      <c r="AF431" s="127"/>
      <c r="AG431" s="127"/>
      <c r="AH431" s="127"/>
      <c r="AI431" s="127"/>
      <c r="AJ431" s="127"/>
      <c r="AK431" s="137"/>
      <c r="AL431" s="137"/>
      <c r="AM431" s="127"/>
      <c r="AN431" s="127"/>
      <c r="AO431" s="127"/>
      <c r="AP431" s="127"/>
      <c r="AQ431" s="127"/>
      <c r="AR431" s="127"/>
      <c r="AS431" s="127"/>
      <c r="AT431" s="127"/>
      <c r="AU431" s="127"/>
      <c r="AV431" s="127"/>
      <c r="AW431" s="137"/>
      <c r="AX431" s="137"/>
      <c r="AY431" s="137"/>
      <c r="AZ431" s="137"/>
      <c r="BA431" s="130"/>
      <c r="BB431" s="130"/>
      <c r="BC431" s="130"/>
      <c r="BD431" s="130"/>
      <c r="BE431" s="130"/>
      <c r="BF431" s="130"/>
      <c r="BG431" s="130"/>
      <c r="BH431" s="130"/>
      <c r="BI431" s="130"/>
      <c r="BJ431" s="130"/>
      <c r="BK431" s="137"/>
      <c r="BL431" s="98"/>
      <c r="BM431" s="160"/>
      <c r="BN431" s="98"/>
      <c r="BO431" s="182"/>
      <c r="BP431" s="182"/>
      <c r="BQ431" s="182"/>
      <c r="BR431" s="200"/>
      <c r="BS431" s="182"/>
      <c r="BT431" s="182"/>
      <c r="BU431" s="182"/>
      <c r="BV431" s="200"/>
      <c r="BW431" s="182"/>
      <c r="BX431" s="182"/>
      <c r="BY431" s="182"/>
      <c r="BZ431" s="200"/>
      <c r="CA431" s="200"/>
      <c r="CB431" s="182"/>
      <c r="CC431" s="100"/>
      <c r="CD431" s="100"/>
      <c r="CE431" s="100"/>
      <c r="CF431" s="103"/>
    </row>
    <row r="432" spans="5:84" s="24" customFormat="1" ht="15" customHeight="1" x14ac:dyDescent="0.25">
      <c r="E432" s="127"/>
      <c r="F432" s="127"/>
      <c r="G432" s="127"/>
      <c r="H432" s="137"/>
      <c r="I432" s="115"/>
      <c r="J432" s="127"/>
      <c r="K432" s="127"/>
      <c r="L432" s="127"/>
      <c r="M432" s="137"/>
      <c r="N432" s="115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37"/>
      <c r="Z432" s="137"/>
      <c r="AA432" s="127"/>
      <c r="AB432" s="127"/>
      <c r="AC432" s="127"/>
      <c r="AD432" s="127"/>
      <c r="AE432" s="127"/>
      <c r="AF432" s="127"/>
      <c r="AG432" s="127"/>
      <c r="AH432" s="127"/>
      <c r="AI432" s="127"/>
      <c r="AJ432" s="127"/>
      <c r="AK432" s="137"/>
      <c r="AL432" s="137"/>
      <c r="AM432" s="127"/>
      <c r="AN432" s="127"/>
      <c r="AO432" s="127"/>
      <c r="AP432" s="127"/>
      <c r="AQ432" s="127"/>
      <c r="AR432" s="127"/>
      <c r="AS432" s="127"/>
      <c r="AT432" s="127"/>
      <c r="AU432" s="127"/>
      <c r="AV432" s="127"/>
      <c r="AW432" s="137"/>
      <c r="AX432" s="137"/>
      <c r="AY432" s="137"/>
      <c r="AZ432" s="137"/>
      <c r="BA432" s="130"/>
      <c r="BB432" s="130"/>
      <c r="BC432" s="130"/>
      <c r="BD432" s="130"/>
      <c r="BE432" s="130"/>
      <c r="BF432" s="130"/>
      <c r="BG432" s="130"/>
      <c r="BH432" s="130"/>
      <c r="BI432" s="130"/>
      <c r="BJ432" s="130"/>
      <c r="BK432" s="137"/>
      <c r="BL432" s="98"/>
      <c r="BM432" s="160"/>
      <c r="BN432" s="98"/>
      <c r="BO432" s="182"/>
      <c r="BP432" s="182"/>
      <c r="BQ432" s="182"/>
      <c r="BR432" s="200"/>
      <c r="BS432" s="182"/>
      <c r="BT432" s="182"/>
      <c r="BU432" s="182"/>
      <c r="BV432" s="200"/>
      <c r="BW432" s="182"/>
      <c r="BX432" s="182"/>
      <c r="BY432" s="182"/>
      <c r="BZ432" s="200"/>
      <c r="CA432" s="200"/>
      <c r="CB432" s="182"/>
      <c r="CC432" s="100"/>
      <c r="CD432" s="100"/>
      <c r="CE432" s="100"/>
      <c r="CF432" s="103"/>
    </row>
    <row r="433" spans="5:84" s="24" customFormat="1" ht="15" customHeight="1" x14ac:dyDescent="0.25">
      <c r="E433" s="127"/>
      <c r="F433" s="127"/>
      <c r="G433" s="127"/>
      <c r="H433" s="137"/>
      <c r="I433" s="115"/>
      <c r="J433" s="127"/>
      <c r="K433" s="127"/>
      <c r="L433" s="127"/>
      <c r="M433" s="137"/>
      <c r="N433" s="115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37"/>
      <c r="Z433" s="137"/>
      <c r="AA433" s="127"/>
      <c r="AB433" s="127"/>
      <c r="AC433" s="127"/>
      <c r="AD433" s="127"/>
      <c r="AE433" s="127"/>
      <c r="AF433" s="127"/>
      <c r="AG433" s="127"/>
      <c r="AH433" s="127"/>
      <c r="AI433" s="127"/>
      <c r="AJ433" s="127"/>
      <c r="AK433" s="137"/>
      <c r="AL433" s="137"/>
      <c r="AM433" s="127"/>
      <c r="AN433" s="127"/>
      <c r="AO433" s="127"/>
      <c r="AP433" s="127"/>
      <c r="AQ433" s="127"/>
      <c r="AR433" s="127"/>
      <c r="AS433" s="127"/>
      <c r="AT433" s="127"/>
      <c r="AU433" s="127"/>
      <c r="AV433" s="127"/>
      <c r="AW433" s="137"/>
      <c r="AX433" s="137"/>
      <c r="AY433" s="137"/>
      <c r="AZ433" s="137"/>
      <c r="BA433" s="130"/>
      <c r="BB433" s="130"/>
      <c r="BC433" s="130"/>
      <c r="BD433" s="130"/>
      <c r="BE433" s="130"/>
      <c r="BF433" s="130"/>
      <c r="BG433" s="130"/>
      <c r="BH433" s="130"/>
      <c r="BI433" s="130"/>
      <c r="BJ433" s="130"/>
      <c r="BK433" s="137"/>
      <c r="BL433" s="98"/>
      <c r="BM433" s="160"/>
      <c r="BN433" s="98"/>
      <c r="BO433" s="182"/>
      <c r="BP433" s="182"/>
      <c r="BQ433" s="182"/>
      <c r="BR433" s="200"/>
      <c r="BS433" s="182"/>
      <c r="BT433" s="182"/>
      <c r="BU433" s="182"/>
      <c r="BV433" s="200"/>
      <c r="BW433" s="182"/>
      <c r="BX433" s="182"/>
      <c r="BY433" s="182"/>
      <c r="BZ433" s="200"/>
      <c r="CA433" s="200"/>
      <c r="CB433" s="182"/>
      <c r="CC433" s="100"/>
      <c r="CD433" s="100"/>
      <c r="CE433" s="100"/>
      <c r="CF433" s="103"/>
    </row>
    <row r="434" spans="5:84" s="24" customFormat="1" ht="15" customHeight="1" x14ac:dyDescent="0.25">
      <c r="E434" s="127"/>
      <c r="F434" s="127"/>
      <c r="G434" s="127"/>
      <c r="H434" s="137"/>
      <c r="I434" s="115"/>
      <c r="J434" s="127"/>
      <c r="K434" s="127"/>
      <c r="L434" s="127"/>
      <c r="M434" s="137"/>
      <c r="N434" s="115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37"/>
      <c r="Z434" s="137"/>
      <c r="AA434" s="127"/>
      <c r="AB434" s="127"/>
      <c r="AC434" s="127"/>
      <c r="AD434" s="127"/>
      <c r="AE434" s="127"/>
      <c r="AF434" s="127"/>
      <c r="AG434" s="127"/>
      <c r="AH434" s="127"/>
      <c r="AI434" s="127"/>
      <c r="AJ434" s="127"/>
      <c r="AK434" s="137"/>
      <c r="AL434" s="137"/>
      <c r="AM434" s="127"/>
      <c r="AN434" s="127"/>
      <c r="AO434" s="127"/>
      <c r="AP434" s="127"/>
      <c r="AQ434" s="127"/>
      <c r="AR434" s="127"/>
      <c r="AS434" s="127"/>
      <c r="AT434" s="127"/>
      <c r="AU434" s="127"/>
      <c r="AV434" s="127"/>
      <c r="AW434" s="137"/>
      <c r="AX434" s="137"/>
      <c r="AY434" s="137"/>
      <c r="AZ434" s="137"/>
      <c r="BA434" s="130"/>
      <c r="BB434" s="130"/>
      <c r="BC434" s="130"/>
      <c r="BD434" s="130"/>
      <c r="BE434" s="130"/>
      <c r="BF434" s="130"/>
      <c r="BG434" s="130"/>
      <c r="BH434" s="130"/>
      <c r="BI434" s="130"/>
      <c r="BJ434" s="130"/>
      <c r="BK434" s="137"/>
      <c r="BL434" s="98"/>
      <c r="BM434" s="160"/>
      <c r="BN434" s="98"/>
      <c r="BO434" s="182"/>
      <c r="BP434" s="182"/>
      <c r="BQ434" s="182"/>
      <c r="BR434" s="200"/>
      <c r="BS434" s="182"/>
      <c r="BT434" s="182"/>
      <c r="BU434" s="182"/>
      <c r="BV434" s="200"/>
      <c r="BW434" s="182"/>
      <c r="BX434" s="182"/>
      <c r="BY434" s="182"/>
      <c r="BZ434" s="200"/>
      <c r="CA434" s="200"/>
      <c r="CB434" s="182"/>
      <c r="CC434" s="100"/>
      <c r="CD434" s="100"/>
      <c r="CE434" s="100"/>
      <c r="CF434" s="103"/>
    </row>
    <row r="435" spans="5:84" s="24" customFormat="1" ht="15" customHeight="1" x14ac:dyDescent="0.25">
      <c r="E435" s="127"/>
      <c r="F435" s="127"/>
      <c r="G435" s="127"/>
      <c r="H435" s="137"/>
      <c r="I435" s="115"/>
      <c r="J435" s="127"/>
      <c r="K435" s="127"/>
      <c r="L435" s="127"/>
      <c r="M435" s="137"/>
      <c r="N435" s="115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37"/>
      <c r="Z435" s="137"/>
      <c r="AA435" s="127"/>
      <c r="AB435" s="127"/>
      <c r="AC435" s="127"/>
      <c r="AD435" s="127"/>
      <c r="AE435" s="127"/>
      <c r="AF435" s="127"/>
      <c r="AG435" s="127"/>
      <c r="AH435" s="127"/>
      <c r="AI435" s="127"/>
      <c r="AJ435" s="127"/>
      <c r="AK435" s="137"/>
      <c r="AL435" s="137"/>
      <c r="AM435" s="127"/>
      <c r="AN435" s="127"/>
      <c r="AO435" s="127"/>
      <c r="AP435" s="127"/>
      <c r="AQ435" s="127"/>
      <c r="AR435" s="127"/>
      <c r="AS435" s="127"/>
      <c r="AT435" s="127"/>
      <c r="AU435" s="127"/>
      <c r="AV435" s="127"/>
      <c r="AW435" s="137"/>
      <c r="AX435" s="137"/>
      <c r="AY435" s="137"/>
      <c r="AZ435" s="137"/>
      <c r="BA435" s="130"/>
      <c r="BB435" s="130"/>
      <c r="BC435" s="130"/>
      <c r="BD435" s="130"/>
      <c r="BE435" s="130"/>
      <c r="BF435" s="130"/>
      <c r="BG435" s="130"/>
      <c r="BH435" s="130"/>
      <c r="BI435" s="130"/>
      <c r="BJ435" s="130"/>
      <c r="BK435" s="137"/>
      <c r="BL435" s="98"/>
      <c r="BM435" s="160"/>
      <c r="BN435" s="98"/>
      <c r="BO435" s="182"/>
      <c r="BP435" s="182"/>
      <c r="BQ435" s="182"/>
      <c r="BR435" s="200"/>
      <c r="BS435" s="182"/>
      <c r="BT435" s="182"/>
      <c r="BU435" s="182"/>
      <c r="BV435" s="200"/>
      <c r="BW435" s="182"/>
      <c r="BX435" s="182"/>
      <c r="BY435" s="182"/>
      <c r="BZ435" s="200"/>
      <c r="CA435" s="200"/>
      <c r="CB435" s="182"/>
      <c r="CC435" s="100"/>
      <c r="CD435" s="100"/>
      <c r="CE435" s="100"/>
      <c r="CF435" s="103"/>
    </row>
    <row r="436" spans="5:84" s="24" customFormat="1" ht="15" customHeight="1" x14ac:dyDescent="0.25">
      <c r="E436" s="127"/>
      <c r="F436" s="127"/>
      <c r="G436" s="127"/>
      <c r="H436" s="137"/>
      <c r="I436" s="115"/>
      <c r="J436" s="127"/>
      <c r="K436" s="127"/>
      <c r="L436" s="127"/>
      <c r="M436" s="137"/>
      <c r="N436" s="115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37"/>
      <c r="Z436" s="137"/>
      <c r="AA436" s="127"/>
      <c r="AB436" s="127"/>
      <c r="AC436" s="127"/>
      <c r="AD436" s="127"/>
      <c r="AE436" s="127"/>
      <c r="AF436" s="127"/>
      <c r="AG436" s="127"/>
      <c r="AH436" s="127"/>
      <c r="AI436" s="127"/>
      <c r="AJ436" s="127"/>
      <c r="AK436" s="137"/>
      <c r="AL436" s="137"/>
      <c r="AM436" s="127"/>
      <c r="AN436" s="127"/>
      <c r="AO436" s="127"/>
      <c r="AP436" s="127"/>
      <c r="AQ436" s="127"/>
      <c r="AR436" s="127"/>
      <c r="AS436" s="127"/>
      <c r="AT436" s="127"/>
      <c r="AU436" s="127"/>
      <c r="AV436" s="127"/>
      <c r="AW436" s="137"/>
      <c r="AX436" s="137"/>
      <c r="AY436" s="137"/>
      <c r="AZ436" s="137"/>
      <c r="BA436" s="130"/>
      <c r="BB436" s="130"/>
      <c r="BC436" s="130"/>
      <c r="BD436" s="130"/>
      <c r="BE436" s="130"/>
      <c r="BF436" s="130"/>
      <c r="BG436" s="130"/>
      <c r="BH436" s="130"/>
      <c r="BI436" s="130"/>
      <c r="BJ436" s="130"/>
      <c r="BK436" s="137"/>
      <c r="BL436" s="98"/>
      <c r="BM436" s="160"/>
      <c r="BN436" s="98"/>
      <c r="BO436" s="182"/>
      <c r="BP436" s="182"/>
      <c r="BQ436" s="182"/>
      <c r="BR436" s="200"/>
      <c r="BS436" s="182"/>
      <c r="BT436" s="182"/>
      <c r="BU436" s="182"/>
      <c r="BV436" s="200"/>
      <c r="BW436" s="182"/>
      <c r="BX436" s="182"/>
      <c r="BY436" s="182"/>
      <c r="BZ436" s="200"/>
      <c r="CA436" s="200"/>
      <c r="CB436" s="182"/>
      <c r="CC436" s="100"/>
      <c r="CD436" s="100"/>
      <c r="CE436" s="100"/>
      <c r="CF436" s="103"/>
    </row>
    <row r="437" spans="5:84" s="24" customFormat="1" ht="15" customHeight="1" x14ac:dyDescent="0.25">
      <c r="E437" s="127"/>
      <c r="F437" s="127"/>
      <c r="G437" s="127"/>
      <c r="H437" s="137"/>
      <c r="I437" s="115"/>
      <c r="J437" s="127"/>
      <c r="K437" s="127"/>
      <c r="L437" s="127"/>
      <c r="M437" s="137"/>
      <c r="N437" s="115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37"/>
      <c r="Z437" s="137"/>
      <c r="AA437" s="127"/>
      <c r="AB437" s="127"/>
      <c r="AC437" s="127"/>
      <c r="AD437" s="127"/>
      <c r="AE437" s="127"/>
      <c r="AF437" s="127"/>
      <c r="AG437" s="127"/>
      <c r="AH437" s="127"/>
      <c r="AI437" s="127"/>
      <c r="AJ437" s="127"/>
      <c r="AK437" s="137"/>
      <c r="AL437" s="137"/>
      <c r="AM437" s="127"/>
      <c r="AN437" s="127"/>
      <c r="AO437" s="127"/>
      <c r="AP437" s="127"/>
      <c r="AQ437" s="127"/>
      <c r="AR437" s="127"/>
      <c r="AS437" s="127"/>
      <c r="AT437" s="127"/>
      <c r="AU437" s="127"/>
      <c r="AV437" s="127"/>
      <c r="AW437" s="137"/>
      <c r="AX437" s="137"/>
      <c r="AY437" s="137"/>
      <c r="AZ437" s="137"/>
      <c r="BA437" s="130"/>
      <c r="BB437" s="130"/>
      <c r="BC437" s="130"/>
      <c r="BD437" s="130"/>
      <c r="BE437" s="130"/>
      <c r="BF437" s="130"/>
      <c r="BG437" s="130"/>
      <c r="BH437" s="130"/>
      <c r="BI437" s="130"/>
      <c r="BJ437" s="130"/>
      <c r="BK437" s="137"/>
      <c r="BL437" s="98"/>
      <c r="BM437" s="160"/>
      <c r="BN437" s="98"/>
      <c r="BO437" s="182"/>
      <c r="BP437" s="182"/>
      <c r="BQ437" s="182"/>
      <c r="BR437" s="200"/>
      <c r="BS437" s="182"/>
      <c r="BT437" s="182"/>
      <c r="BU437" s="182"/>
      <c r="BV437" s="200"/>
      <c r="BW437" s="182"/>
      <c r="BX437" s="182"/>
      <c r="BY437" s="182"/>
      <c r="BZ437" s="200"/>
      <c r="CA437" s="200"/>
      <c r="CB437" s="182"/>
      <c r="CC437" s="100"/>
      <c r="CD437" s="100"/>
      <c r="CE437" s="100"/>
      <c r="CF437" s="103"/>
    </row>
    <row r="438" spans="5:84" s="24" customFormat="1" ht="15" customHeight="1" x14ac:dyDescent="0.25">
      <c r="E438" s="127"/>
      <c r="F438" s="127"/>
      <c r="G438" s="127"/>
      <c r="H438" s="137"/>
      <c r="I438" s="115"/>
      <c r="J438" s="127"/>
      <c r="K438" s="127"/>
      <c r="L438" s="127"/>
      <c r="M438" s="137"/>
      <c r="N438" s="115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37"/>
      <c r="Z438" s="137"/>
      <c r="AA438" s="127"/>
      <c r="AB438" s="127"/>
      <c r="AC438" s="127"/>
      <c r="AD438" s="127"/>
      <c r="AE438" s="127"/>
      <c r="AF438" s="127"/>
      <c r="AG438" s="127"/>
      <c r="AH438" s="127"/>
      <c r="AI438" s="127"/>
      <c r="AJ438" s="127"/>
      <c r="AK438" s="137"/>
      <c r="AL438" s="137"/>
      <c r="AM438" s="127"/>
      <c r="AN438" s="127"/>
      <c r="AO438" s="127"/>
      <c r="AP438" s="127"/>
      <c r="AQ438" s="127"/>
      <c r="AR438" s="127"/>
      <c r="AS438" s="127"/>
      <c r="AT438" s="127"/>
      <c r="AU438" s="127"/>
      <c r="AV438" s="127"/>
      <c r="AW438" s="137"/>
      <c r="AX438" s="137"/>
      <c r="AY438" s="137"/>
      <c r="AZ438" s="137"/>
      <c r="BA438" s="130"/>
      <c r="BB438" s="130"/>
      <c r="BC438" s="130"/>
      <c r="BD438" s="130"/>
      <c r="BE438" s="130"/>
      <c r="BF438" s="130"/>
      <c r="BG438" s="130"/>
      <c r="BH438" s="130"/>
      <c r="BI438" s="130"/>
      <c r="BJ438" s="130"/>
      <c r="BK438" s="137"/>
      <c r="BL438" s="98"/>
      <c r="BM438" s="160"/>
      <c r="BN438" s="98"/>
      <c r="BO438" s="182"/>
      <c r="BP438" s="182"/>
      <c r="BQ438" s="182"/>
      <c r="BR438" s="200"/>
      <c r="BS438" s="182"/>
      <c r="BT438" s="182"/>
      <c r="BU438" s="182"/>
      <c r="BV438" s="200"/>
      <c r="BW438" s="182"/>
      <c r="BX438" s="182"/>
      <c r="BY438" s="182"/>
      <c r="BZ438" s="200"/>
      <c r="CA438" s="200"/>
      <c r="CB438" s="182"/>
      <c r="CC438" s="100"/>
      <c r="CD438" s="100"/>
      <c r="CE438" s="100"/>
      <c r="CF438" s="103"/>
    </row>
    <row r="439" spans="5:84" s="24" customFormat="1" ht="15" customHeight="1" x14ac:dyDescent="0.25">
      <c r="E439" s="127"/>
      <c r="F439" s="127"/>
      <c r="G439" s="127"/>
      <c r="H439" s="137"/>
      <c r="I439" s="115"/>
      <c r="J439" s="127"/>
      <c r="K439" s="127"/>
      <c r="L439" s="127"/>
      <c r="M439" s="137"/>
      <c r="N439" s="115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37"/>
      <c r="Z439" s="137"/>
      <c r="AA439" s="127"/>
      <c r="AB439" s="127"/>
      <c r="AC439" s="127"/>
      <c r="AD439" s="127"/>
      <c r="AE439" s="127"/>
      <c r="AF439" s="127"/>
      <c r="AG439" s="127"/>
      <c r="AH439" s="127"/>
      <c r="AI439" s="127"/>
      <c r="AJ439" s="127"/>
      <c r="AK439" s="137"/>
      <c r="AL439" s="137"/>
      <c r="AM439" s="127"/>
      <c r="AN439" s="127"/>
      <c r="AO439" s="127"/>
      <c r="AP439" s="127"/>
      <c r="AQ439" s="127"/>
      <c r="AR439" s="127"/>
      <c r="AS439" s="127"/>
      <c r="AT439" s="127"/>
      <c r="AU439" s="127"/>
      <c r="AV439" s="127"/>
      <c r="AW439" s="137"/>
      <c r="AX439" s="137"/>
      <c r="AY439" s="137"/>
      <c r="AZ439" s="137"/>
      <c r="BA439" s="130"/>
      <c r="BB439" s="130"/>
      <c r="BC439" s="130"/>
      <c r="BD439" s="130"/>
      <c r="BE439" s="130"/>
      <c r="BF439" s="130"/>
      <c r="BG439" s="130"/>
      <c r="BH439" s="130"/>
      <c r="BI439" s="130"/>
      <c r="BJ439" s="130"/>
      <c r="BK439" s="137"/>
      <c r="BL439" s="98"/>
      <c r="BM439" s="160"/>
      <c r="BN439" s="98"/>
      <c r="BO439" s="182"/>
      <c r="BP439" s="182"/>
      <c r="BQ439" s="182"/>
      <c r="BR439" s="200"/>
      <c r="BS439" s="182"/>
      <c r="BT439" s="182"/>
      <c r="BU439" s="182"/>
      <c r="BV439" s="200"/>
      <c r="BW439" s="182"/>
      <c r="BX439" s="182"/>
      <c r="BY439" s="182"/>
      <c r="BZ439" s="200"/>
      <c r="CA439" s="200"/>
      <c r="CB439" s="182"/>
      <c r="CC439" s="100"/>
      <c r="CD439" s="100"/>
      <c r="CE439" s="100"/>
      <c r="CF439" s="103"/>
    </row>
    <row r="440" spans="5:84" s="24" customFormat="1" ht="15" customHeight="1" x14ac:dyDescent="0.25">
      <c r="E440" s="127"/>
      <c r="F440" s="127"/>
      <c r="G440" s="127"/>
      <c r="H440" s="137"/>
      <c r="I440" s="115"/>
      <c r="J440" s="127"/>
      <c r="K440" s="127"/>
      <c r="L440" s="127"/>
      <c r="M440" s="137"/>
      <c r="N440" s="115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37"/>
      <c r="Z440" s="137"/>
      <c r="AA440" s="127"/>
      <c r="AB440" s="127"/>
      <c r="AC440" s="127"/>
      <c r="AD440" s="127"/>
      <c r="AE440" s="127"/>
      <c r="AF440" s="127"/>
      <c r="AG440" s="127"/>
      <c r="AH440" s="127"/>
      <c r="AI440" s="127"/>
      <c r="AJ440" s="127"/>
      <c r="AK440" s="137"/>
      <c r="AL440" s="137"/>
      <c r="AM440" s="127"/>
      <c r="AN440" s="127"/>
      <c r="AO440" s="127"/>
      <c r="AP440" s="127"/>
      <c r="AQ440" s="127"/>
      <c r="AR440" s="127"/>
      <c r="AS440" s="127"/>
      <c r="AT440" s="127"/>
      <c r="AU440" s="127"/>
      <c r="AV440" s="127"/>
      <c r="AW440" s="137"/>
      <c r="AX440" s="137"/>
      <c r="AY440" s="137"/>
      <c r="AZ440" s="137"/>
      <c r="BA440" s="130"/>
      <c r="BB440" s="130"/>
      <c r="BC440" s="130"/>
      <c r="BD440" s="130"/>
      <c r="BE440" s="130"/>
      <c r="BF440" s="130"/>
      <c r="BG440" s="130"/>
      <c r="BH440" s="130"/>
      <c r="BI440" s="130"/>
      <c r="BJ440" s="130"/>
      <c r="BK440" s="137"/>
      <c r="BL440" s="98"/>
      <c r="BM440" s="160"/>
      <c r="BN440" s="98"/>
      <c r="BO440" s="182"/>
      <c r="BP440" s="182"/>
      <c r="BQ440" s="182"/>
      <c r="BR440" s="200"/>
      <c r="BS440" s="182"/>
      <c r="BT440" s="182"/>
      <c r="BU440" s="182"/>
      <c r="BV440" s="200"/>
      <c r="BW440" s="182"/>
      <c r="BX440" s="182"/>
      <c r="BY440" s="182"/>
      <c r="BZ440" s="200"/>
      <c r="CA440" s="200"/>
      <c r="CB440" s="182"/>
      <c r="CC440" s="100"/>
      <c r="CD440" s="100"/>
      <c r="CE440" s="100"/>
      <c r="CF440" s="103"/>
    </row>
    <row r="441" spans="5:84" s="24" customFormat="1" ht="15" customHeight="1" x14ac:dyDescent="0.25">
      <c r="E441" s="127"/>
      <c r="F441" s="127"/>
      <c r="G441" s="127"/>
      <c r="H441" s="137"/>
      <c r="I441" s="115"/>
      <c r="J441" s="127"/>
      <c r="K441" s="127"/>
      <c r="L441" s="127"/>
      <c r="M441" s="137"/>
      <c r="N441" s="115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37"/>
      <c r="Z441" s="137"/>
      <c r="AA441" s="127"/>
      <c r="AB441" s="127"/>
      <c r="AC441" s="127"/>
      <c r="AD441" s="127"/>
      <c r="AE441" s="127"/>
      <c r="AF441" s="127"/>
      <c r="AG441" s="127"/>
      <c r="AH441" s="127"/>
      <c r="AI441" s="127"/>
      <c r="AJ441" s="127"/>
      <c r="AK441" s="137"/>
      <c r="AL441" s="137"/>
      <c r="AM441" s="127"/>
      <c r="AN441" s="127"/>
      <c r="AO441" s="127"/>
      <c r="AP441" s="127"/>
      <c r="AQ441" s="127"/>
      <c r="AR441" s="127"/>
      <c r="AS441" s="127"/>
      <c r="AT441" s="127"/>
      <c r="AU441" s="127"/>
      <c r="AV441" s="127"/>
      <c r="AW441" s="137"/>
      <c r="AX441" s="137"/>
      <c r="AY441" s="137"/>
      <c r="AZ441" s="137"/>
      <c r="BA441" s="130"/>
      <c r="BB441" s="130"/>
      <c r="BC441" s="130"/>
      <c r="BD441" s="130"/>
      <c r="BE441" s="130"/>
      <c r="BF441" s="130"/>
      <c r="BG441" s="130"/>
      <c r="BH441" s="130"/>
      <c r="BI441" s="130"/>
      <c r="BJ441" s="130"/>
      <c r="BK441" s="137"/>
      <c r="BL441" s="98"/>
      <c r="BM441" s="160"/>
      <c r="BN441" s="98"/>
      <c r="BO441" s="182"/>
      <c r="BP441" s="182"/>
      <c r="BQ441" s="182"/>
      <c r="BR441" s="200"/>
      <c r="BS441" s="182"/>
      <c r="BT441" s="182"/>
      <c r="BU441" s="182"/>
      <c r="BV441" s="200"/>
      <c r="BW441" s="182"/>
      <c r="BX441" s="182"/>
      <c r="BY441" s="182"/>
      <c r="BZ441" s="200"/>
      <c r="CA441" s="200"/>
      <c r="CB441" s="182"/>
      <c r="CC441" s="100"/>
      <c r="CD441" s="100"/>
      <c r="CE441" s="100"/>
      <c r="CF441" s="103"/>
    </row>
    <row r="442" spans="5:84" s="24" customFormat="1" ht="15" customHeight="1" x14ac:dyDescent="0.25">
      <c r="E442" s="127"/>
      <c r="F442" s="127"/>
      <c r="G442" s="127"/>
      <c r="H442" s="137"/>
      <c r="I442" s="115"/>
      <c r="J442" s="127"/>
      <c r="K442" s="127"/>
      <c r="L442" s="127"/>
      <c r="M442" s="137"/>
      <c r="N442" s="115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37"/>
      <c r="Z442" s="137"/>
      <c r="AA442" s="127"/>
      <c r="AB442" s="127"/>
      <c r="AC442" s="127"/>
      <c r="AD442" s="127"/>
      <c r="AE442" s="127"/>
      <c r="AF442" s="127"/>
      <c r="AG442" s="127"/>
      <c r="AH442" s="127"/>
      <c r="AI442" s="127"/>
      <c r="AJ442" s="127"/>
      <c r="AK442" s="137"/>
      <c r="AL442" s="137"/>
      <c r="AM442" s="127"/>
      <c r="AN442" s="127"/>
      <c r="AO442" s="127"/>
      <c r="AP442" s="127"/>
      <c r="AQ442" s="127"/>
      <c r="AR442" s="127"/>
      <c r="AS442" s="127"/>
      <c r="AT442" s="127"/>
      <c r="AU442" s="127"/>
      <c r="AV442" s="127"/>
      <c r="AW442" s="137"/>
      <c r="AX442" s="137"/>
      <c r="AY442" s="137"/>
      <c r="AZ442" s="137"/>
      <c r="BA442" s="130"/>
      <c r="BB442" s="130"/>
      <c r="BC442" s="130"/>
      <c r="BD442" s="130"/>
      <c r="BE442" s="130"/>
      <c r="BF442" s="130"/>
      <c r="BG442" s="130"/>
      <c r="BH442" s="130"/>
      <c r="BI442" s="130"/>
      <c r="BJ442" s="130"/>
      <c r="BK442" s="137"/>
      <c r="BL442" s="98"/>
      <c r="BM442" s="160"/>
      <c r="BN442" s="98"/>
      <c r="BO442" s="182"/>
      <c r="BP442" s="182"/>
      <c r="BQ442" s="182"/>
      <c r="BR442" s="200"/>
      <c r="BS442" s="182"/>
      <c r="BT442" s="182"/>
      <c r="BU442" s="182"/>
      <c r="BV442" s="200"/>
      <c r="BW442" s="182"/>
      <c r="BX442" s="182"/>
      <c r="BY442" s="182"/>
      <c r="BZ442" s="200"/>
      <c r="CA442" s="200"/>
      <c r="CB442" s="182"/>
      <c r="CC442" s="100"/>
      <c r="CD442" s="100"/>
      <c r="CE442" s="100"/>
      <c r="CF442" s="103"/>
    </row>
    <row r="443" spans="5:84" s="24" customFormat="1" ht="15" customHeight="1" x14ac:dyDescent="0.25">
      <c r="E443" s="127"/>
      <c r="F443" s="127"/>
      <c r="G443" s="127"/>
      <c r="H443" s="137"/>
      <c r="I443" s="115"/>
      <c r="J443" s="127"/>
      <c r="K443" s="127"/>
      <c r="L443" s="127"/>
      <c r="M443" s="137"/>
      <c r="N443" s="115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37"/>
      <c r="Z443" s="137"/>
      <c r="AA443" s="127"/>
      <c r="AB443" s="127"/>
      <c r="AC443" s="127"/>
      <c r="AD443" s="127"/>
      <c r="AE443" s="127"/>
      <c r="AF443" s="127"/>
      <c r="AG443" s="127"/>
      <c r="AH443" s="127"/>
      <c r="AI443" s="127"/>
      <c r="AJ443" s="127"/>
      <c r="AK443" s="137"/>
      <c r="AL443" s="137"/>
      <c r="AM443" s="127"/>
      <c r="AN443" s="127"/>
      <c r="AO443" s="127"/>
      <c r="AP443" s="127"/>
      <c r="AQ443" s="127"/>
      <c r="AR443" s="127"/>
      <c r="AS443" s="127"/>
      <c r="AT443" s="127"/>
      <c r="AU443" s="127"/>
      <c r="AV443" s="127"/>
      <c r="AW443" s="137"/>
      <c r="AX443" s="137"/>
      <c r="AY443" s="137"/>
      <c r="AZ443" s="137"/>
      <c r="BA443" s="130"/>
      <c r="BB443" s="130"/>
      <c r="BC443" s="130"/>
      <c r="BD443" s="130"/>
      <c r="BE443" s="130"/>
      <c r="BF443" s="130"/>
      <c r="BG443" s="130"/>
      <c r="BH443" s="130"/>
      <c r="BI443" s="130"/>
      <c r="BJ443" s="130"/>
      <c r="BK443" s="137"/>
      <c r="BL443" s="98"/>
      <c r="BM443" s="160"/>
      <c r="BN443" s="98"/>
      <c r="BO443" s="182"/>
      <c r="BP443" s="182"/>
      <c r="BQ443" s="182"/>
      <c r="BR443" s="200"/>
      <c r="BS443" s="182"/>
      <c r="BT443" s="182"/>
      <c r="BU443" s="182"/>
      <c r="BV443" s="200"/>
      <c r="BW443" s="182"/>
      <c r="BX443" s="182"/>
      <c r="BY443" s="182"/>
      <c r="BZ443" s="200"/>
      <c r="CA443" s="200"/>
      <c r="CB443" s="182"/>
      <c r="CC443" s="100"/>
      <c r="CD443" s="100"/>
      <c r="CE443" s="100"/>
      <c r="CF443" s="103"/>
    </row>
    <row r="444" spans="5:84" s="24" customFormat="1" ht="15" customHeight="1" x14ac:dyDescent="0.25">
      <c r="E444" s="127"/>
      <c r="F444" s="127"/>
      <c r="G444" s="127"/>
      <c r="H444" s="137"/>
      <c r="I444" s="115"/>
      <c r="J444" s="127"/>
      <c r="K444" s="127"/>
      <c r="L444" s="127"/>
      <c r="M444" s="137"/>
      <c r="N444" s="115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37"/>
      <c r="Z444" s="137"/>
      <c r="AA444" s="127"/>
      <c r="AB444" s="127"/>
      <c r="AC444" s="127"/>
      <c r="AD444" s="127"/>
      <c r="AE444" s="127"/>
      <c r="AF444" s="127"/>
      <c r="AG444" s="127"/>
      <c r="AH444" s="127"/>
      <c r="AI444" s="127"/>
      <c r="AJ444" s="127"/>
      <c r="AK444" s="137"/>
      <c r="AL444" s="137"/>
      <c r="AM444" s="127"/>
      <c r="AN444" s="127"/>
      <c r="AO444" s="127"/>
      <c r="AP444" s="127"/>
      <c r="AQ444" s="127"/>
      <c r="AR444" s="127"/>
      <c r="AS444" s="127"/>
      <c r="AT444" s="127"/>
      <c r="AU444" s="127"/>
      <c r="AV444" s="127"/>
      <c r="AW444" s="137"/>
      <c r="AX444" s="137"/>
      <c r="AY444" s="137"/>
      <c r="AZ444" s="137"/>
      <c r="BA444" s="130"/>
      <c r="BB444" s="130"/>
      <c r="BC444" s="130"/>
      <c r="BD444" s="130"/>
      <c r="BE444" s="130"/>
      <c r="BF444" s="130"/>
      <c r="BG444" s="130"/>
      <c r="BH444" s="130"/>
      <c r="BI444" s="130"/>
      <c r="BJ444" s="130"/>
      <c r="BK444" s="137"/>
      <c r="BL444" s="98"/>
      <c r="BM444" s="160"/>
      <c r="BN444" s="98"/>
      <c r="BO444" s="182"/>
      <c r="BP444" s="182"/>
      <c r="BQ444" s="182"/>
      <c r="BR444" s="200"/>
      <c r="BS444" s="182"/>
      <c r="BT444" s="182"/>
      <c r="BU444" s="182"/>
      <c r="BV444" s="200"/>
      <c r="BW444" s="182"/>
      <c r="BX444" s="182"/>
      <c r="BY444" s="182"/>
      <c r="BZ444" s="200"/>
      <c r="CA444" s="200"/>
      <c r="CB444" s="182"/>
      <c r="CC444" s="100"/>
      <c r="CD444" s="100"/>
      <c r="CE444" s="100"/>
      <c r="CF444" s="103"/>
    </row>
    <row r="445" spans="5:84" s="24" customFormat="1" ht="15" customHeight="1" x14ac:dyDescent="0.25">
      <c r="E445" s="127"/>
      <c r="F445" s="127"/>
      <c r="G445" s="127"/>
      <c r="H445" s="137"/>
      <c r="I445" s="115"/>
      <c r="J445" s="127"/>
      <c r="K445" s="127"/>
      <c r="L445" s="127"/>
      <c r="M445" s="137"/>
      <c r="N445" s="115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37"/>
      <c r="Z445" s="137"/>
      <c r="AA445" s="127"/>
      <c r="AB445" s="127"/>
      <c r="AC445" s="127"/>
      <c r="AD445" s="127"/>
      <c r="AE445" s="127"/>
      <c r="AF445" s="127"/>
      <c r="AG445" s="127"/>
      <c r="AH445" s="127"/>
      <c r="AI445" s="127"/>
      <c r="AJ445" s="127"/>
      <c r="AK445" s="137"/>
      <c r="AL445" s="137"/>
      <c r="AM445" s="127"/>
      <c r="AN445" s="127"/>
      <c r="AO445" s="127"/>
      <c r="AP445" s="127"/>
      <c r="AQ445" s="127"/>
      <c r="AR445" s="127"/>
      <c r="AS445" s="127"/>
      <c r="AT445" s="127"/>
      <c r="AU445" s="127"/>
      <c r="AV445" s="127"/>
      <c r="AW445" s="137"/>
      <c r="AX445" s="137"/>
      <c r="AY445" s="137"/>
      <c r="AZ445" s="137"/>
      <c r="BA445" s="130"/>
      <c r="BB445" s="130"/>
      <c r="BC445" s="130"/>
      <c r="BD445" s="130"/>
      <c r="BE445" s="130"/>
      <c r="BF445" s="130"/>
      <c r="BG445" s="130"/>
      <c r="BH445" s="130"/>
      <c r="BI445" s="130"/>
      <c r="BJ445" s="130"/>
      <c r="BK445" s="137"/>
      <c r="BL445" s="98"/>
      <c r="BM445" s="160"/>
      <c r="BN445" s="98"/>
      <c r="BO445" s="182"/>
      <c r="BP445" s="182"/>
      <c r="BQ445" s="182"/>
      <c r="BR445" s="200"/>
      <c r="BS445" s="182"/>
      <c r="BT445" s="182"/>
      <c r="BU445" s="182"/>
      <c r="BV445" s="200"/>
      <c r="BW445" s="182"/>
      <c r="BX445" s="182"/>
      <c r="BY445" s="182"/>
      <c r="BZ445" s="200"/>
      <c r="CA445" s="200"/>
      <c r="CB445" s="182"/>
      <c r="CC445" s="100"/>
      <c r="CD445" s="100"/>
      <c r="CE445" s="100"/>
      <c r="CF445" s="103"/>
    </row>
    <row r="446" spans="5:84" s="24" customFormat="1" ht="15" customHeight="1" x14ac:dyDescent="0.25">
      <c r="E446" s="127"/>
      <c r="F446" s="127"/>
      <c r="G446" s="127"/>
      <c r="H446" s="137"/>
      <c r="I446" s="115"/>
      <c r="J446" s="127"/>
      <c r="K446" s="127"/>
      <c r="L446" s="127"/>
      <c r="M446" s="137"/>
      <c r="N446" s="115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37"/>
      <c r="Z446" s="137"/>
      <c r="AA446" s="127"/>
      <c r="AB446" s="127"/>
      <c r="AC446" s="127"/>
      <c r="AD446" s="127"/>
      <c r="AE446" s="127"/>
      <c r="AF446" s="127"/>
      <c r="AG446" s="127"/>
      <c r="AH446" s="127"/>
      <c r="AI446" s="127"/>
      <c r="AJ446" s="127"/>
      <c r="AK446" s="137"/>
      <c r="AL446" s="137"/>
      <c r="AM446" s="127"/>
      <c r="AN446" s="127"/>
      <c r="AO446" s="127"/>
      <c r="AP446" s="127"/>
      <c r="AQ446" s="127"/>
      <c r="AR446" s="127"/>
      <c r="AS446" s="127"/>
      <c r="AT446" s="127"/>
      <c r="AU446" s="127"/>
      <c r="AV446" s="127"/>
      <c r="AW446" s="137"/>
      <c r="AX446" s="137"/>
      <c r="AY446" s="137"/>
      <c r="AZ446" s="137"/>
      <c r="BA446" s="130"/>
      <c r="BB446" s="130"/>
      <c r="BC446" s="130"/>
      <c r="BD446" s="130"/>
      <c r="BE446" s="130"/>
      <c r="BF446" s="130"/>
      <c r="BG446" s="130"/>
      <c r="BH446" s="130"/>
      <c r="BI446" s="130"/>
      <c r="BJ446" s="130"/>
      <c r="BK446" s="137"/>
      <c r="BL446" s="98"/>
      <c r="BM446" s="160"/>
      <c r="BN446" s="98"/>
      <c r="BO446" s="182"/>
      <c r="BP446" s="182"/>
      <c r="BQ446" s="182"/>
      <c r="BR446" s="200"/>
      <c r="BS446" s="182"/>
      <c r="BT446" s="182"/>
      <c r="BU446" s="182"/>
      <c r="BV446" s="200"/>
      <c r="BW446" s="182"/>
      <c r="BX446" s="182"/>
      <c r="BY446" s="182"/>
      <c r="BZ446" s="200"/>
      <c r="CA446" s="200"/>
      <c r="CB446" s="182"/>
      <c r="CC446" s="100"/>
      <c r="CD446" s="100"/>
      <c r="CE446" s="100"/>
      <c r="CF446" s="103"/>
    </row>
    <row r="447" spans="5:84" s="24" customFormat="1" ht="15" customHeight="1" x14ac:dyDescent="0.25">
      <c r="E447" s="127"/>
      <c r="F447" s="127"/>
      <c r="G447" s="127"/>
      <c r="H447" s="137"/>
      <c r="I447" s="115"/>
      <c r="J447" s="127"/>
      <c r="K447" s="127"/>
      <c r="L447" s="127"/>
      <c r="M447" s="137"/>
      <c r="N447" s="115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37"/>
      <c r="Z447" s="137"/>
      <c r="AA447" s="127"/>
      <c r="AB447" s="127"/>
      <c r="AC447" s="127"/>
      <c r="AD447" s="127"/>
      <c r="AE447" s="127"/>
      <c r="AF447" s="127"/>
      <c r="AG447" s="127"/>
      <c r="AH447" s="127"/>
      <c r="AI447" s="127"/>
      <c r="AJ447" s="127"/>
      <c r="AK447" s="137"/>
      <c r="AL447" s="137"/>
      <c r="AM447" s="127"/>
      <c r="AN447" s="127"/>
      <c r="AO447" s="127"/>
      <c r="AP447" s="127"/>
      <c r="AQ447" s="127"/>
      <c r="AR447" s="127"/>
      <c r="AS447" s="127"/>
      <c r="AT447" s="127"/>
      <c r="AU447" s="127"/>
      <c r="AV447" s="127"/>
      <c r="AW447" s="137"/>
      <c r="AX447" s="137"/>
      <c r="AY447" s="137"/>
      <c r="AZ447" s="137"/>
      <c r="BA447" s="130"/>
      <c r="BB447" s="130"/>
      <c r="BC447" s="130"/>
      <c r="BD447" s="130"/>
      <c r="BE447" s="130"/>
      <c r="BF447" s="130"/>
      <c r="BG447" s="130"/>
      <c r="BH447" s="130"/>
      <c r="BI447" s="130"/>
      <c r="BJ447" s="130"/>
      <c r="BK447" s="137"/>
      <c r="BL447" s="98"/>
      <c r="BM447" s="160"/>
      <c r="BN447" s="98"/>
      <c r="BO447" s="182"/>
      <c r="BP447" s="182"/>
      <c r="BQ447" s="182"/>
      <c r="BR447" s="200"/>
      <c r="BS447" s="182"/>
      <c r="BT447" s="182"/>
      <c r="BU447" s="182"/>
      <c r="BV447" s="200"/>
      <c r="BW447" s="182"/>
      <c r="BX447" s="182"/>
      <c r="BY447" s="182"/>
      <c r="BZ447" s="200"/>
      <c r="CA447" s="200"/>
      <c r="CB447" s="182"/>
      <c r="CC447" s="100"/>
      <c r="CD447" s="100"/>
      <c r="CE447" s="100"/>
      <c r="CF447" s="103"/>
    </row>
    <row r="448" spans="5:84" s="24" customFormat="1" ht="15" customHeight="1" x14ac:dyDescent="0.25">
      <c r="E448" s="127"/>
      <c r="F448" s="127"/>
      <c r="G448" s="127"/>
      <c r="H448" s="137"/>
      <c r="I448" s="115"/>
      <c r="J448" s="127"/>
      <c r="K448" s="127"/>
      <c r="L448" s="127"/>
      <c r="M448" s="137"/>
      <c r="N448" s="115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37"/>
      <c r="Z448" s="137"/>
      <c r="AA448" s="127"/>
      <c r="AB448" s="127"/>
      <c r="AC448" s="127"/>
      <c r="AD448" s="127"/>
      <c r="AE448" s="127"/>
      <c r="AF448" s="127"/>
      <c r="AG448" s="127"/>
      <c r="AH448" s="127"/>
      <c r="AI448" s="127"/>
      <c r="AJ448" s="127"/>
      <c r="AK448" s="137"/>
      <c r="AL448" s="137"/>
      <c r="AM448" s="127"/>
      <c r="AN448" s="127"/>
      <c r="AO448" s="127"/>
      <c r="AP448" s="127"/>
      <c r="AQ448" s="127"/>
      <c r="AR448" s="127"/>
      <c r="AS448" s="127"/>
      <c r="AT448" s="127"/>
      <c r="AU448" s="127"/>
      <c r="AV448" s="127"/>
      <c r="AW448" s="137"/>
      <c r="AX448" s="137"/>
      <c r="AY448" s="137"/>
      <c r="AZ448" s="137"/>
      <c r="BA448" s="130"/>
      <c r="BB448" s="130"/>
      <c r="BC448" s="130"/>
      <c r="BD448" s="130"/>
      <c r="BE448" s="130"/>
      <c r="BF448" s="130"/>
      <c r="BG448" s="130"/>
      <c r="BH448" s="130"/>
      <c r="BI448" s="130"/>
      <c r="BJ448" s="130"/>
      <c r="BK448" s="137"/>
      <c r="BL448" s="98"/>
      <c r="BM448" s="160"/>
      <c r="BN448" s="98"/>
      <c r="BO448" s="182"/>
      <c r="BP448" s="182"/>
      <c r="BQ448" s="182"/>
      <c r="BR448" s="200"/>
      <c r="BS448" s="182"/>
      <c r="BT448" s="182"/>
      <c r="BU448" s="182"/>
      <c r="BV448" s="200"/>
      <c r="BW448" s="182"/>
      <c r="BX448" s="182"/>
      <c r="BY448" s="182"/>
      <c r="BZ448" s="200"/>
      <c r="CA448" s="200"/>
      <c r="CB448" s="182"/>
      <c r="CC448" s="100"/>
      <c r="CD448" s="100"/>
      <c r="CE448" s="100"/>
      <c r="CF448" s="103"/>
    </row>
    <row r="449" spans="5:84" s="24" customFormat="1" ht="15" customHeight="1" x14ac:dyDescent="0.25">
      <c r="E449" s="127"/>
      <c r="F449" s="127"/>
      <c r="G449" s="127"/>
      <c r="H449" s="137"/>
      <c r="I449" s="115"/>
      <c r="J449" s="127"/>
      <c r="K449" s="127"/>
      <c r="L449" s="127"/>
      <c r="M449" s="137"/>
      <c r="N449" s="115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37"/>
      <c r="Z449" s="137"/>
      <c r="AA449" s="127"/>
      <c r="AB449" s="127"/>
      <c r="AC449" s="127"/>
      <c r="AD449" s="127"/>
      <c r="AE449" s="127"/>
      <c r="AF449" s="127"/>
      <c r="AG449" s="127"/>
      <c r="AH449" s="127"/>
      <c r="AI449" s="127"/>
      <c r="AJ449" s="127"/>
      <c r="AK449" s="137"/>
      <c r="AL449" s="137"/>
      <c r="AM449" s="127"/>
      <c r="AN449" s="127"/>
      <c r="AO449" s="127"/>
      <c r="AP449" s="127"/>
      <c r="AQ449" s="127"/>
      <c r="AR449" s="127"/>
      <c r="AS449" s="127"/>
      <c r="AT449" s="127"/>
      <c r="AU449" s="127"/>
      <c r="AV449" s="127"/>
      <c r="AW449" s="137"/>
      <c r="AX449" s="137"/>
      <c r="AY449" s="137"/>
      <c r="AZ449" s="137"/>
      <c r="BA449" s="130"/>
      <c r="BB449" s="130"/>
      <c r="BC449" s="130"/>
      <c r="BD449" s="130"/>
      <c r="BE449" s="130"/>
      <c r="BF449" s="130"/>
      <c r="BG449" s="130"/>
      <c r="BH449" s="130"/>
      <c r="BI449" s="130"/>
      <c r="BJ449" s="130"/>
      <c r="BK449" s="137"/>
      <c r="BL449" s="98"/>
      <c r="BM449" s="160"/>
      <c r="BN449" s="98"/>
      <c r="BO449" s="182"/>
      <c r="BP449" s="182"/>
      <c r="BQ449" s="182"/>
      <c r="BR449" s="200"/>
      <c r="BS449" s="182"/>
      <c r="BT449" s="182"/>
      <c r="BU449" s="182"/>
      <c r="BV449" s="200"/>
      <c r="BW449" s="182"/>
      <c r="BX449" s="182"/>
      <c r="BY449" s="182"/>
      <c r="BZ449" s="200"/>
      <c r="CA449" s="200"/>
      <c r="CB449" s="182"/>
      <c r="CC449" s="100"/>
      <c r="CD449" s="100"/>
      <c r="CE449" s="100"/>
      <c r="CF449" s="103"/>
    </row>
    <row r="450" spans="5:84" s="24" customFormat="1" ht="15" customHeight="1" x14ac:dyDescent="0.25">
      <c r="E450" s="127"/>
      <c r="F450" s="127"/>
      <c r="G450" s="127"/>
      <c r="H450" s="137"/>
      <c r="I450" s="115"/>
      <c r="J450" s="127"/>
      <c r="K450" s="127"/>
      <c r="L450" s="127"/>
      <c r="M450" s="137"/>
      <c r="N450" s="115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37"/>
      <c r="Z450" s="137"/>
      <c r="AA450" s="127"/>
      <c r="AB450" s="127"/>
      <c r="AC450" s="127"/>
      <c r="AD450" s="127"/>
      <c r="AE450" s="127"/>
      <c r="AF450" s="127"/>
      <c r="AG450" s="127"/>
      <c r="AH450" s="127"/>
      <c r="AI450" s="127"/>
      <c r="AJ450" s="127"/>
      <c r="AK450" s="137"/>
      <c r="AL450" s="137"/>
      <c r="AM450" s="127"/>
      <c r="AN450" s="127"/>
      <c r="AO450" s="127"/>
      <c r="AP450" s="127"/>
      <c r="AQ450" s="127"/>
      <c r="AR450" s="127"/>
      <c r="AS450" s="127"/>
      <c r="AT450" s="127"/>
      <c r="AU450" s="127"/>
      <c r="AV450" s="127"/>
      <c r="AW450" s="137"/>
      <c r="AX450" s="137"/>
      <c r="AY450" s="137"/>
      <c r="AZ450" s="137"/>
      <c r="BA450" s="130"/>
      <c r="BB450" s="130"/>
      <c r="BC450" s="130"/>
      <c r="BD450" s="130"/>
      <c r="BE450" s="130"/>
      <c r="BF450" s="130"/>
      <c r="BG450" s="130"/>
      <c r="BH450" s="130"/>
      <c r="BI450" s="130"/>
      <c r="BJ450" s="130"/>
      <c r="BK450" s="137"/>
      <c r="BL450" s="98"/>
      <c r="BM450" s="160"/>
      <c r="BN450" s="98"/>
      <c r="BO450" s="182"/>
      <c r="BP450" s="182"/>
      <c r="BQ450" s="182"/>
      <c r="BR450" s="200"/>
      <c r="BS450" s="182"/>
      <c r="BT450" s="182"/>
      <c r="BU450" s="182"/>
      <c r="BV450" s="200"/>
      <c r="BW450" s="182"/>
      <c r="BX450" s="182"/>
      <c r="BY450" s="182"/>
      <c r="BZ450" s="200"/>
      <c r="CA450" s="200"/>
      <c r="CB450" s="182"/>
      <c r="CC450" s="100"/>
      <c r="CD450" s="100"/>
      <c r="CE450" s="100"/>
      <c r="CF450" s="103"/>
    </row>
    <row r="451" spans="5:84" s="24" customFormat="1" ht="15" customHeight="1" x14ac:dyDescent="0.25">
      <c r="E451" s="127"/>
      <c r="F451" s="127"/>
      <c r="G451" s="127"/>
      <c r="H451" s="137"/>
      <c r="I451" s="115"/>
      <c r="J451" s="127"/>
      <c r="K451" s="127"/>
      <c r="L451" s="127"/>
      <c r="M451" s="137"/>
      <c r="N451" s="115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37"/>
      <c r="Z451" s="137"/>
      <c r="AA451" s="127"/>
      <c r="AB451" s="127"/>
      <c r="AC451" s="127"/>
      <c r="AD451" s="127"/>
      <c r="AE451" s="127"/>
      <c r="AF451" s="127"/>
      <c r="AG451" s="127"/>
      <c r="AH451" s="127"/>
      <c r="AI451" s="127"/>
      <c r="AJ451" s="127"/>
      <c r="AK451" s="137"/>
      <c r="AL451" s="137"/>
      <c r="AM451" s="127"/>
      <c r="AN451" s="127"/>
      <c r="AO451" s="127"/>
      <c r="AP451" s="127"/>
      <c r="AQ451" s="127"/>
      <c r="AR451" s="127"/>
      <c r="AS451" s="127"/>
      <c r="AT451" s="127"/>
      <c r="AU451" s="127"/>
      <c r="AV451" s="127"/>
      <c r="AW451" s="137"/>
      <c r="AX451" s="137"/>
      <c r="AY451" s="137"/>
      <c r="AZ451" s="137"/>
      <c r="BA451" s="130"/>
      <c r="BB451" s="130"/>
      <c r="BC451" s="130"/>
      <c r="BD451" s="130"/>
      <c r="BE451" s="130"/>
      <c r="BF451" s="130"/>
      <c r="BG451" s="130"/>
      <c r="BH451" s="130"/>
      <c r="BI451" s="130"/>
      <c r="BJ451" s="130"/>
      <c r="BK451" s="137"/>
      <c r="BL451" s="98"/>
      <c r="BM451" s="160"/>
      <c r="BN451" s="98"/>
      <c r="BO451" s="182"/>
      <c r="BP451" s="182"/>
      <c r="BQ451" s="182"/>
      <c r="BR451" s="200"/>
      <c r="BS451" s="182"/>
      <c r="BT451" s="182"/>
      <c r="BU451" s="182"/>
      <c r="BV451" s="200"/>
      <c r="BW451" s="182"/>
      <c r="BX451" s="182"/>
      <c r="BY451" s="182"/>
      <c r="BZ451" s="200"/>
      <c r="CA451" s="200"/>
      <c r="CB451" s="182"/>
      <c r="CC451" s="100"/>
      <c r="CD451" s="100"/>
      <c r="CE451" s="100"/>
      <c r="CF451" s="103"/>
    </row>
    <row r="452" spans="5:84" s="24" customFormat="1" ht="15" customHeight="1" x14ac:dyDescent="0.25">
      <c r="E452" s="127"/>
      <c r="F452" s="127"/>
      <c r="G452" s="127"/>
      <c r="H452" s="137"/>
      <c r="I452" s="115"/>
      <c r="J452" s="127"/>
      <c r="K452" s="127"/>
      <c r="L452" s="127"/>
      <c r="M452" s="137"/>
      <c r="N452" s="115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37"/>
      <c r="Z452" s="137"/>
      <c r="AA452" s="127"/>
      <c r="AB452" s="127"/>
      <c r="AC452" s="127"/>
      <c r="AD452" s="127"/>
      <c r="AE452" s="127"/>
      <c r="AF452" s="127"/>
      <c r="AG452" s="127"/>
      <c r="AH452" s="127"/>
      <c r="AI452" s="127"/>
      <c r="AJ452" s="127"/>
      <c r="AK452" s="137"/>
      <c r="AL452" s="137"/>
      <c r="AM452" s="127"/>
      <c r="AN452" s="127"/>
      <c r="AO452" s="127"/>
      <c r="AP452" s="127"/>
      <c r="AQ452" s="127"/>
      <c r="AR452" s="127"/>
      <c r="AS452" s="127"/>
      <c r="AT452" s="127"/>
      <c r="AU452" s="127"/>
      <c r="AV452" s="127"/>
      <c r="AW452" s="137"/>
      <c r="AX452" s="137"/>
      <c r="AY452" s="137"/>
      <c r="AZ452" s="137"/>
      <c r="BA452" s="130"/>
      <c r="BB452" s="130"/>
      <c r="BC452" s="130"/>
      <c r="BD452" s="130"/>
      <c r="BE452" s="130"/>
      <c r="BF452" s="130"/>
      <c r="BG452" s="130"/>
      <c r="BH452" s="130"/>
      <c r="BI452" s="130"/>
      <c r="BJ452" s="130"/>
      <c r="BK452" s="137"/>
      <c r="BL452" s="98"/>
      <c r="BM452" s="160"/>
      <c r="BN452" s="98"/>
      <c r="BO452" s="182"/>
      <c r="BP452" s="182"/>
      <c r="BQ452" s="182"/>
      <c r="BR452" s="200"/>
      <c r="BS452" s="182"/>
      <c r="BT452" s="182"/>
      <c r="BU452" s="182"/>
      <c r="BV452" s="200"/>
      <c r="BW452" s="182"/>
      <c r="BX452" s="182"/>
      <c r="BY452" s="182"/>
      <c r="BZ452" s="200"/>
      <c r="CA452" s="200"/>
      <c r="CB452" s="182"/>
      <c r="CC452" s="100"/>
      <c r="CD452" s="100"/>
      <c r="CE452" s="100"/>
      <c r="CF452" s="103"/>
    </row>
    <row r="453" spans="5:84" s="24" customFormat="1" ht="15" customHeight="1" x14ac:dyDescent="0.25">
      <c r="E453" s="127"/>
      <c r="F453" s="127"/>
      <c r="G453" s="127"/>
      <c r="H453" s="137"/>
      <c r="I453" s="115"/>
      <c r="J453" s="127"/>
      <c r="K453" s="127"/>
      <c r="L453" s="127"/>
      <c r="M453" s="137"/>
      <c r="N453" s="115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37"/>
      <c r="Z453" s="137"/>
      <c r="AA453" s="127"/>
      <c r="AB453" s="127"/>
      <c r="AC453" s="127"/>
      <c r="AD453" s="127"/>
      <c r="AE453" s="127"/>
      <c r="AF453" s="127"/>
      <c r="AG453" s="127"/>
      <c r="AH453" s="127"/>
      <c r="AI453" s="127"/>
      <c r="AJ453" s="127"/>
      <c r="AK453" s="137"/>
      <c r="AL453" s="137"/>
      <c r="AM453" s="127"/>
      <c r="AN453" s="127"/>
      <c r="AO453" s="127"/>
      <c r="AP453" s="127"/>
      <c r="AQ453" s="127"/>
      <c r="AR453" s="127"/>
      <c r="AS453" s="127"/>
      <c r="AT453" s="127"/>
      <c r="AU453" s="127"/>
      <c r="AV453" s="127"/>
      <c r="AW453" s="137"/>
      <c r="AX453" s="137"/>
      <c r="AY453" s="137"/>
      <c r="AZ453" s="137"/>
      <c r="BA453" s="130"/>
      <c r="BB453" s="130"/>
      <c r="BC453" s="130"/>
      <c r="BD453" s="130"/>
      <c r="BE453" s="130"/>
      <c r="BF453" s="130"/>
      <c r="BG453" s="130"/>
      <c r="BH453" s="130"/>
      <c r="BI453" s="130"/>
      <c r="BJ453" s="130"/>
      <c r="BK453" s="137"/>
      <c r="BL453" s="98"/>
      <c r="BM453" s="160"/>
      <c r="BN453" s="98"/>
      <c r="BO453" s="182"/>
      <c r="BP453" s="182"/>
      <c r="BQ453" s="182"/>
      <c r="BR453" s="200"/>
      <c r="BS453" s="182"/>
      <c r="BT453" s="182"/>
      <c r="BU453" s="182"/>
      <c r="BV453" s="200"/>
      <c r="BW453" s="182"/>
      <c r="BX453" s="182"/>
      <c r="BY453" s="182"/>
      <c r="BZ453" s="200"/>
      <c r="CA453" s="200"/>
      <c r="CB453" s="182"/>
      <c r="CC453" s="100"/>
      <c r="CD453" s="100"/>
      <c r="CE453" s="100"/>
      <c r="CF453" s="103"/>
    </row>
    <row r="454" spans="5:84" s="24" customFormat="1" ht="15" customHeight="1" x14ac:dyDescent="0.25">
      <c r="E454" s="127"/>
      <c r="F454" s="127"/>
      <c r="G454" s="127"/>
      <c r="H454" s="137"/>
      <c r="I454" s="115"/>
      <c r="J454" s="127"/>
      <c r="K454" s="127"/>
      <c r="L454" s="127"/>
      <c r="M454" s="137"/>
      <c r="N454" s="115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37"/>
      <c r="Z454" s="137"/>
      <c r="AA454" s="127"/>
      <c r="AB454" s="127"/>
      <c r="AC454" s="127"/>
      <c r="AD454" s="127"/>
      <c r="AE454" s="127"/>
      <c r="AF454" s="127"/>
      <c r="AG454" s="127"/>
      <c r="AH454" s="127"/>
      <c r="AI454" s="127"/>
      <c r="AJ454" s="127"/>
      <c r="AK454" s="137"/>
      <c r="AL454" s="137"/>
      <c r="AM454" s="127"/>
      <c r="AN454" s="127"/>
      <c r="AO454" s="127"/>
      <c r="AP454" s="127"/>
      <c r="AQ454" s="127"/>
      <c r="AR454" s="127"/>
      <c r="AS454" s="127"/>
      <c r="AT454" s="127"/>
      <c r="AU454" s="127"/>
      <c r="AV454" s="127"/>
      <c r="AW454" s="137"/>
      <c r="AX454" s="137"/>
      <c r="AY454" s="137"/>
      <c r="AZ454" s="137"/>
      <c r="BA454" s="130"/>
      <c r="BB454" s="130"/>
      <c r="BC454" s="130"/>
      <c r="BD454" s="130"/>
      <c r="BE454" s="130"/>
      <c r="BF454" s="130"/>
      <c r="BG454" s="130"/>
      <c r="BH454" s="130"/>
      <c r="BI454" s="130"/>
      <c r="BJ454" s="130"/>
      <c r="BK454" s="137"/>
      <c r="BL454" s="98"/>
      <c r="BM454" s="160"/>
      <c r="BN454" s="98"/>
      <c r="BO454" s="182"/>
      <c r="BP454" s="182"/>
      <c r="BQ454" s="182"/>
      <c r="BR454" s="200"/>
      <c r="BS454" s="182"/>
      <c r="BT454" s="182"/>
      <c r="BU454" s="182"/>
      <c r="BV454" s="200"/>
      <c r="BW454" s="182"/>
      <c r="BX454" s="182"/>
      <c r="BY454" s="182"/>
      <c r="BZ454" s="200"/>
      <c r="CA454" s="200"/>
      <c r="CB454" s="182"/>
      <c r="CC454" s="100"/>
      <c r="CD454" s="100"/>
      <c r="CE454" s="100"/>
      <c r="CF454" s="103"/>
    </row>
    <row r="455" spans="5:84" s="24" customFormat="1" ht="15" customHeight="1" x14ac:dyDescent="0.25">
      <c r="E455" s="127"/>
      <c r="F455" s="127"/>
      <c r="G455" s="127"/>
      <c r="H455" s="137"/>
      <c r="I455" s="115"/>
      <c r="J455" s="127"/>
      <c r="K455" s="127"/>
      <c r="L455" s="127"/>
      <c r="M455" s="137"/>
      <c r="N455" s="115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37"/>
      <c r="Z455" s="137"/>
      <c r="AA455" s="127"/>
      <c r="AB455" s="127"/>
      <c r="AC455" s="127"/>
      <c r="AD455" s="127"/>
      <c r="AE455" s="127"/>
      <c r="AF455" s="127"/>
      <c r="AG455" s="127"/>
      <c r="AH455" s="127"/>
      <c r="AI455" s="127"/>
      <c r="AJ455" s="127"/>
      <c r="AK455" s="137"/>
      <c r="AL455" s="137"/>
      <c r="AM455" s="127"/>
      <c r="AN455" s="127"/>
      <c r="AO455" s="127"/>
      <c r="AP455" s="127"/>
      <c r="AQ455" s="127"/>
      <c r="AR455" s="127"/>
      <c r="AS455" s="127"/>
      <c r="AT455" s="127"/>
      <c r="AU455" s="127"/>
      <c r="AV455" s="127"/>
      <c r="AW455" s="137"/>
      <c r="AX455" s="137"/>
      <c r="AY455" s="137"/>
      <c r="AZ455" s="137"/>
      <c r="BA455" s="130"/>
      <c r="BB455" s="130"/>
      <c r="BC455" s="130"/>
      <c r="BD455" s="130"/>
      <c r="BE455" s="130"/>
      <c r="BF455" s="130"/>
      <c r="BG455" s="130"/>
      <c r="BH455" s="130"/>
      <c r="BI455" s="130"/>
      <c r="BJ455" s="130"/>
      <c r="BK455" s="137"/>
      <c r="BL455" s="98"/>
      <c r="BM455" s="160"/>
      <c r="BN455" s="98"/>
      <c r="BO455" s="182"/>
      <c r="BP455" s="182"/>
      <c r="BQ455" s="182"/>
      <c r="BR455" s="200"/>
      <c r="BS455" s="182"/>
      <c r="BT455" s="182"/>
      <c r="BU455" s="182"/>
      <c r="BV455" s="200"/>
      <c r="BW455" s="182"/>
      <c r="BX455" s="182"/>
      <c r="BY455" s="182"/>
      <c r="BZ455" s="200"/>
      <c r="CA455" s="200"/>
      <c r="CB455" s="182"/>
      <c r="CC455" s="100"/>
      <c r="CD455" s="100"/>
      <c r="CE455" s="100"/>
      <c r="CF455" s="103"/>
    </row>
    <row r="456" spans="5:84" s="24" customFormat="1" ht="15" customHeight="1" x14ac:dyDescent="0.25">
      <c r="E456" s="127"/>
      <c r="F456" s="127"/>
      <c r="G456" s="127"/>
      <c r="H456" s="137"/>
      <c r="I456" s="115"/>
      <c r="J456" s="127"/>
      <c r="K456" s="127"/>
      <c r="L456" s="127"/>
      <c r="M456" s="137"/>
      <c r="N456" s="115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37"/>
      <c r="Z456" s="137"/>
      <c r="AA456" s="127"/>
      <c r="AB456" s="127"/>
      <c r="AC456" s="127"/>
      <c r="AD456" s="127"/>
      <c r="AE456" s="127"/>
      <c r="AF456" s="127"/>
      <c r="AG456" s="127"/>
      <c r="AH456" s="127"/>
      <c r="AI456" s="127"/>
      <c r="AJ456" s="127"/>
      <c r="AK456" s="137"/>
      <c r="AL456" s="137"/>
      <c r="AM456" s="127"/>
      <c r="AN456" s="127"/>
      <c r="AO456" s="127"/>
      <c r="AP456" s="127"/>
      <c r="AQ456" s="127"/>
      <c r="AR456" s="127"/>
      <c r="AS456" s="127"/>
      <c r="AT456" s="127"/>
      <c r="AU456" s="127"/>
      <c r="AV456" s="127"/>
      <c r="AW456" s="137"/>
      <c r="AX456" s="137"/>
      <c r="AY456" s="137"/>
      <c r="AZ456" s="137"/>
      <c r="BA456" s="130"/>
      <c r="BB456" s="130"/>
      <c r="BC456" s="130"/>
      <c r="BD456" s="130"/>
      <c r="BE456" s="130"/>
      <c r="BF456" s="130"/>
      <c r="BG456" s="130"/>
      <c r="BH456" s="130"/>
      <c r="BI456" s="130"/>
      <c r="BJ456" s="130"/>
      <c r="BK456" s="137"/>
      <c r="BL456" s="98"/>
      <c r="BM456" s="160"/>
      <c r="BN456" s="98"/>
      <c r="BO456" s="182"/>
      <c r="BP456" s="182"/>
      <c r="BQ456" s="182"/>
      <c r="BR456" s="200"/>
      <c r="BS456" s="182"/>
      <c r="BT456" s="182"/>
      <c r="BU456" s="182"/>
      <c r="BV456" s="200"/>
      <c r="BW456" s="182"/>
      <c r="BX456" s="182"/>
      <c r="BY456" s="182"/>
      <c r="BZ456" s="200"/>
      <c r="CA456" s="200"/>
      <c r="CB456" s="182"/>
      <c r="CC456" s="100"/>
      <c r="CD456" s="100"/>
      <c r="CE456" s="100"/>
      <c r="CF456" s="103"/>
    </row>
    <row r="457" spans="5:84" s="24" customFormat="1" ht="15" customHeight="1" x14ac:dyDescent="0.25">
      <c r="E457" s="127"/>
      <c r="F457" s="127"/>
      <c r="G457" s="127"/>
      <c r="H457" s="137"/>
      <c r="I457" s="115"/>
      <c r="J457" s="127"/>
      <c r="K457" s="127"/>
      <c r="L457" s="127"/>
      <c r="M457" s="137"/>
      <c r="N457" s="115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37"/>
      <c r="Z457" s="137"/>
      <c r="AA457" s="127"/>
      <c r="AB457" s="127"/>
      <c r="AC457" s="127"/>
      <c r="AD457" s="127"/>
      <c r="AE457" s="127"/>
      <c r="AF457" s="127"/>
      <c r="AG457" s="127"/>
      <c r="AH457" s="127"/>
      <c r="AI457" s="127"/>
      <c r="AJ457" s="127"/>
      <c r="AK457" s="137"/>
      <c r="AL457" s="137"/>
      <c r="AM457" s="127"/>
      <c r="AN457" s="127"/>
      <c r="AO457" s="127"/>
      <c r="AP457" s="127"/>
      <c r="AQ457" s="127"/>
      <c r="AR457" s="127"/>
      <c r="AS457" s="127"/>
      <c r="AT457" s="127"/>
      <c r="AU457" s="127"/>
      <c r="AV457" s="127"/>
      <c r="AW457" s="137"/>
      <c r="AX457" s="137"/>
      <c r="AY457" s="137"/>
      <c r="AZ457" s="137"/>
      <c r="BA457" s="130"/>
      <c r="BB457" s="130"/>
      <c r="BC457" s="130"/>
      <c r="BD457" s="130"/>
      <c r="BE457" s="130"/>
      <c r="BF457" s="130"/>
      <c r="BG457" s="130"/>
      <c r="BH457" s="130"/>
      <c r="BI457" s="130"/>
      <c r="BJ457" s="130"/>
      <c r="BK457" s="137"/>
      <c r="BL457" s="98"/>
      <c r="BM457" s="160"/>
      <c r="BN457" s="98"/>
      <c r="BO457" s="182"/>
      <c r="BP457" s="182"/>
      <c r="BQ457" s="182"/>
      <c r="BR457" s="200"/>
      <c r="BS457" s="182"/>
      <c r="BT457" s="182"/>
      <c r="BU457" s="182"/>
      <c r="BV457" s="200"/>
      <c r="BW457" s="182"/>
      <c r="BX457" s="182"/>
      <c r="BY457" s="182"/>
      <c r="BZ457" s="200"/>
      <c r="CA457" s="200"/>
      <c r="CB457" s="182"/>
      <c r="CC457" s="100"/>
      <c r="CD457" s="100"/>
      <c r="CE457" s="100"/>
      <c r="CF457" s="103"/>
    </row>
    <row r="458" spans="5:84" s="24" customFormat="1" ht="15" customHeight="1" x14ac:dyDescent="0.25">
      <c r="E458" s="127"/>
      <c r="F458" s="127"/>
      <c r="G458" s="127"/>
      <c r="H458" s="137"/>
      <c r="I458" s="115"/>
      <c r="J458" s="127"/>
      <c r="K458" s="127"/>
      <c r="L458" s="127"/>
      <c r="M458" s="137"/>
      <c r="N458" s="115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37"/>
      <c r="Z458" s="137"/>
      <c r="AA458" s="127"/>
      <c r="AB458" s="127"/>
      <c r="AC458" s="127"/>
      <c r="AD458" s="127"/>
      <c r="AE458" s="127"/>
      <c r="AF458" s="127"/>
      <c r="AG458" s="127"/>
      <c r="AH458" s="127"/>
      <c r="AI458" s="127"/>
      <c r="AJ458" s="127"/>
      <c r="AK458" s="137"/>
      <c r="AL458" s="137"/>
      <c r="AM458" s="127"/>
      <c r="AN458" s="127"/>
      <c r="AO458" s="127"/>
      <c r="AP458" s="127"/>
      <c r="AQ458" s="127"/>
      <c r="AR458" s="127"/>
      <c r="AS458" s="127"/>
      <c r="AT458" s="127"/>
      <c r="AU458" s="127"/>
      <c r="AV458" s="127"/>
      <c r="AW458" s="137"/>
      <c r="AX458" s="137"/>
      <c r="AY458" s="137"/>
      <c r="AZ458" s="137"/>
      <c r="BA458" s="130"/>
      <c r="BB458" s="130"/>
      <c r="BC458" s="130"/>
      <c r="BD458" s="130"/>
      <c r="BE458" s="130"/>
      <c r="BF458" s="130"/>
      <c r="BG458" s="130"/>
      <c r="BH458" s="130"/>
      <c r="BI458" s="130"/>
      <c r="BJ458" s="130"/>
      <c r="BK458" s="137"/>
      <c r="BL458" s="98"/>
      <c r="BM458" s="160"/>
      <c r="BN458" s="98"/>
      <c r="BO458" s="182"/>
      <c r="BP458" s="182"/>
      <c r="BQ458" s="182"/>
      <c r="BR458" s="200"/>
      <c r="BS458" s="182"/>
      <c r="BT458" s="182"/>
      <c r="BU458" s="182"/>
      <c r="BV458" s="200"/>
      <c r="BW458" s="182"/>
      <c r="BX458" s="182"/>
      <c r="BY458" s="182"/>
      <c r="BZ458" s="200"/>
      <c r="CA458" s="200"/>
      <c r="CB458" s="182"/>
      <c r="CC458" s="100"/>
      <c r="CD458" s="100"/>
      <c r="CE458" s="100"/>
      <c r="CF458" s="103"/>
    </row>
    <row r="459" spans="5:84" s="24" customFormat="1" ht="15" customHeight="1" x14ac:dyDescent="0.25">
      <c r="E459" s="127"/>
      <c r="F459" s="127"/>
      <c r="G459" s="127"/>
      <c r="H459" s="137"/>
      <c r="I459" s="115"/>
      <c r="J459" s="127"/>
      <c r="K459" s="127"/>
      <c r="L459" s="127"/>
      <c r="M459" s="137"/>
      <c r="N459" s="115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37"/>
      <c r="Z459" s="137"/>
      <c r="AA459" s="127"/>
      <c r="AB459" s="127"/>
      <c r="AC459" s="127"/>
      <c r="AD459" s="127"/>
      <c r="AE459" s="127"/>
      <c r="AF459" s="127"/>
      <c r="AG459" s="127"/>
      <c r="AH459" s="127"/>
      <c r="AI459" s="127"/>
      <c r="AJ459" s="127"/>
      <c r="AK459" s="137"/>
      <c r="AL459" s="137"/>
      <c r="AM459" s="127"/>
      <c r="AN459" s="127"/>
      <c r="AO459" s="127"/>
      <c r="AP459" s="127"/>
      <c r="AQ459" s="127"/>
      <c r="AR459" s="127"/>
      <c r="AS459" s="127"/>
      <c r="AT459" s="127"/>
      <c r="AU459" s="127"/>
      <c r="AV459" s="127"/>
      <c r="AW459" s="137"/>
      <c r="AX459" s="137"/>
      <c r="AY459" s="137"/>
      <c r="AZ459" s="137"/>
      <c r="BA459" s="130"/>
      <c r="BB459" s="130"/>
      <c r="BC459" s="130"/>
      <c r="BD459" s="130"/>
      <c r="BE459" s="130"/>
      <c r="BF459" s="130"/>
      <c r="BG459" s="130"/>
      <c r="BH459" s="130"/>
      <c r="BI459" s="130"/>
      <c r="BJ459" s="130"/>
      <c r="BK459" s="137"/>
      <c r="BL459" s="98"/>
      <c r="BM459" s="160"/>
      <c r="BN459" s="98"/>
      <c r="BO459" s="182"/>
      <c r="BP459" s="182"/>
      <c r="BQ459" s="182"/>
      <c r="BR459" s="200"/>
      <c r="BS459" s="182"/>
      <c r="BT459" s="182"/>
      <c r="BU459" s="182"/>
      <c r="BV459" s="200"/>
      <c r="BW459" s="182"/>
      <c r="BX459" s="182"/>
      <c r="BY459" s="182"/>
      <c r="BZ459" s="200"/>
      <c r="CA459" s="200"/>
      <c r="CB459" s="182"/>
      <c r="CC459" s="100"/>
      <c r="CD459" s="100"/>
      <c r="CE459" s="100"/>
      <c r="CF459" s="103"/>
    </row>
    <row r="460" spans="5:84" s="24" customFormat="1" ht="15" customHeight="1" x14ac:dyDescent="0.25">
      <c r="E460" s="127"/>
      <c r="F460" s="127"/>
      <c r="G460" s="127"/>
      <c r="H460" s="137"/>
      <c r="I460" s="115"/>
      <c r="J460" s="127"/>
      <c r="K460" s="127"/>
      <c r="L460" s="127"/>
      <c r="M460" s="137"/>
      <c r="N460" s="115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37"/>
      <c r="Z460" s="137"/>
      <c r="AA460" s="127"/>
      <c r="AB460" s="127"/>
      <c r="AC460" s="127"/>
      <c r="AD460" s="127"/>
      <c r="AE460" s="127"/>
      <c r="AF460" s="127"/>
      <c r="AG460" s="127"/>
      <c r="AH460" s="127"/>
      <c r="AI460" s="127"/>
      <c r="AJ460" s="127"/>
      <c r="AK460" s="137"/>
      <c r="AL460" s="137"/>
      <c r="AM460" s="127"/>
      <c r="AN460" s="127"/>
      <c r="AO460" s="127"/>
      <c r="AP460" s="127"/>
      <c r="AQ460" s="127"/>
      <c r="AR460" s="127"/>
      <c r="AS460" s="127"/>
      <c r="AT460" s="127"/>
      <c r="AU460" s="127"/>
      <c r="AV460" s="127"/>
      <c r="AW460" s="137"/>
      <c r="AX460" s="137"/>
      <c r="AY460" s="137"/>
      <c r="AZ460" s="137"/>
      <c r="BA460" s="130"/>
      <c r="BB460" s="130"/>
      <c r="BC460" s="130"/>
      <c r="BD460" s="130"/>
      <c r="BE460" s="130"/>
      <c r="BF460" s="130"/>
      <c r="BG460" s="130"/>
      <c r="BH460" s="130"/>
      <c r="BI460" s="130"/>
      <c r="BJ460" s="130"/>
      <c r="BK460" s="137"/>
      <c r="BL460" s="98"/>
      <c r="BM460" s="160"/>
      <c r="BN460" s="98"/>
      <c r="BO460" s="182"/>
      <c r="BP460" s="182"/>
      <c r="BQ460" s="182"/>
      <c r="BR460" s="200"/>
      <c r="BS460" s="182"/>
      <c r="BT460" s="182"/>
      <c r="BU460" s="182"/>
      <c r="BV460" s="200"/>
      <c r="BW460" s="182"/>
      <c r="BX460" s="182"/>
      <c r="BY460" s="182"/>
      <c r="BZ460" s="200"/>
      <c r="CA460" s="200"/>
      <c r="CB460" s="182"/>
      <c r="CC460" s="100"/>
      <c r="CD460" s="100"/>
      <c r="CE460" s="100"/>
      <c r="CF460" s="103"/>
    </row>
    <row r="461" spans="5:84" s="24" customFormat="1" ht="15" customHeight="1" x14ac:dyDescent="0.25">
      <c r="E461" s="127"/>
      <c r="F461" s="127"/>
      <c r="G461" s="127"/>
      <c r="H461" s="137"/>
      <c r="I461" s="115"/>
      <c r="J461" s="127"/>
      <c r="K461" s="127"/>
      <c r="L461" s="127"/>
      <c r="M461" s="137"/>
      <c r="N461" s="115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37"/>
      <c r="Z461" s="137"/>
      <c r="AA461" s="127"/>
      <c r="AB461" s="127"/>
      <c r="AC461" s="127"/>
      <c r="AD461" s="127"/>
      <c r="AE461" s="127"/>
      <c r="AF461" s="127"/>
      <c r="AG461" s="127"/>
      <c r="AH461" s="127"/>
      <c r="AI461" s="127"/>
      <c r="AJ461" s="127"/>
      <c r="AK461" s="137"/>
      <c r="AL461" s="137"/>
      <c r="AM461" s="127"/>
      <c r="AN461" s="127"/>
      <c r="AO461" s="127"/>
      <c r="AP461" s="127"/>
      <c r="AQ461" s="127"/>
      <c r="AR461" s="127"/>
      <c r="AS461" s="127"/>
      <c r="AT461" s="127"/>
      <c r="AU461" s="127"/>
      <c r="AV461" s="127"/>
      <c r="AW461" s="137"/>
      <c r="AX461" s="137"/>
      <c r="AY461" s="137"/>
      <c r="AZ461" s="137"/>
      <c r="BA461" s="130"/>
      <c r="BB461" s="130"/>
      <c r="BC461" s="130"/>
      <c r="BD461" s="130"/>
      <c r="BE461" s="130"/>
      <c r="BF461" s="130"/>
      <c r="BG461" s="130"/>
      <c r="BH461" s="130"/>
      <c r="BI461" s="130"/>
      <c r="BJ461" s="130"/>
      <c r="BK461" s="137"/>
      <c r="BL461" s="98"/>
      <c r="BM461" s="160"/>
      <c r="BN461" s="98"/>
      <c r="BO461" s="182"/>
      <c r="BP461" s="182"/>
      <c r="BQ461" s="182"/>
      <c r="BR461" s="200"/>
      <c r="BS461" s="182"/>
      <c r="BT461" s="182"/>
      <c r="BU461" s="182"/>
      <c r="BV461" s="200"/>
      <c r="BW461" s="182"/>
      <c r="BX461" s="182"/>
      <c r="BY461" s="182"/>
      <c r="BZ461" s="200"/>
      <c r="CA461" s="200"/>
      <c r="CB461" s="182"/>
      <c r="CC461" s="100"/>
      <c r="CD461" s="100"/>
      <c r="CE461" s="100"/>
      <c r="CF461" s="103"/>
    </row>
    <row r="462" spans="5:84" s="24" customFormat="1" ht="15" customHeight="1" x14ac:dyDescent="0.25">
      <c r="E462" s="127"/>
      <c r="F462" s="127"/>
      <c r="G462" s="127"/>
      <c r="H462" s="137"/>
      <c r="I462" s="115"/>
      <c r="J462" s="127"/>
      <c r="K462" s="127"/>
      <c r="L462" s="127"/>
      <c r="M462" s="137"/>
      <c r="N462" s="115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37"/>
      <c r="Z462" s="137"/>
      <c r="AA462" s="127"/>
      <c r="AB462" s="127"/>
      <c r="AC462" s="127"/>
      <c r="AD462" s="127"/>
      <c r="AE462" s="127"/>
      <c r="AF462" s="127"/>
      <c r="AG462" s="127"/>
      <c r="AH462" s="127"/>
      <c r="AI462" s="127"/>
      <c r="AJ462" s="127"/>
      <c r="AK462" s="137"/>
      <c r="AL462" s="137"/>
      <c r="AM462" s="127"/>
      <c r="AN462" s="127"/>
      <c r="AO462" s="127"/>
      <c r="AP462" s="127"/>
      <c r="AQ462" s="127"/>
      <c r="AR462" s="127"/>
      <c r="AS462" s="127"/>
      <c r="AT462" s="127"/>
      <c r="AU462" s="127"/>
      <c r="AV462" s="127"/>
      <c r="AW462" s="137"/>
      <c r="AX462" s="137"/>
      <c r="AY462" s="137"/>
      <c r="AZ462" s="137"/>
      <c r="BA462" s="130"/>
      <c r="BB462" s="130"/>
      <c r="BC462" s="130"/>
      <c r="BD462" s="130"/>
      <c r="BE462" s="130"/>
      <c r="BF462" s="130"/>
      <c r="BG462" s="130"/>
      <c r="BH462" s="130"/>
      <c r="BI462" s="130"/>
      <c r="BJ462" s="130"/>
      <c r="BK462" s="137"/>
      <c r="BL462" s="98"/>
      <c r="BM462" s="160"/>
      <c r="BN462" s="98"/>
      <c r="BO462" s="182"/>
      <c r="BP462" s="182"/>
      <c r="BQ462" s="182"/>
      <c r="BR462" s="200"/>
      <c r="BS462" s="182"/>
      <c r="BT462" s="182"/>
      <c r="BU462" s="182"/>
      <c r="BV462" s="200"/>
      <c r="BW462" s="182"/>
      <c r="BX462" s="182"/>
      <c r="BY462" s="182"/>
      <c r="BZ462" s="200"/>
      <c r="CA462" s="200"/>
      <c r="CB462" s="182"/>
      <c r="CC462" s="100"/>
      <c r="CD462" s="100"/>
      <c r="CE462" s="100"/>
      <c r="CF462" s="103"/>
    </row>
    <row r="463" spans="5:84" s="24" customFormat="1" ht="15" customHeight="1" x14ac:dyDescent="0.25">
      <c r="E463" s="127"/>
      <c r="F463" s="127"/>
      <c r="G463" s="127"/>
      <c r="H463" s="137"/>
      <c r="I463" s="115"/>
      <c r="J463" s="127"/>
      <c r="K463" s="127"/>
      <c r="L463" s="127"/>
      <c r="M463" s="137"/>
      <c r="N463" s="115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37"/>
      <c r="Z463" s="137"/>
      <c r="AA463" s="127"/>
      <c r="AB463" s="127"/>
      <c r="AC463" s="127"/>
      <c r="AD463" s="127"/>
      <c r="AE463" s="127"/>
      <c r="AF463" s="127"/>
      <c r="AG463" s="127"/>
      <c r="AH463" s="127"/>
      <c r="AI463" s="127"/>
      <c r="AJ463" s="127"/>
      <c r="AK463" s="137"/>
      <c r="AL463" s="137"/>
      <c r="AM463" s="127"/>
      <c r="AN463" s="127"/>
      <c r="AO463" s="127"/>
      <c r="AP463" s="127"/>
      <c r="AQ463" s="127"/>
      <c r="AR463" s="127"/>
      <c r="AS463" s="127"/>
      <c r="AT463" s="127"/>
      <c r="AU463" s="127"/>
      <c r="AV463" s="127"/>
      <c r="AW463" s="137"/>
      <c r="AX463" s="137"/>
      <c r="AY463" s="137"/>
      <c r="AZ463" s="137"/>
      <c r="BA463" s="130"/>
      <c r="BB463" s="130"/>
      <c r="BC463" s="130"/>
      <c r="BD463" s="130"/>
      <c r="BE463" s="130"/>
      <c r="BF463" s="130"/>
      <c r="BG463" s="130"/>
      <c r="BH463" s="130"/>
      <c r="BI463" s="130"/>
      <c r="BJ463" s="130"/>
      <c r="BK463" s="137"/>
      <c r="BL463" s="98"/>
      <c r="BM463" s="160"/>
      <c r="BN463" s="98"/>
      <c r="BO463" s="182"/>
      <c r="BP463" s="182"/>
      <c r="BQ463" s="182"/>
      <c r="BR463" s="200"/>
      <c r="BS463" s="182"/>
      <c r="BT463" s="182"/>
      <c r="BU463" s="182"/>
      <c r="BV463" s="200"/>
      <c r="BW463" s="182"/>
      <c r="BX463" s="182"/>
      <c r="BY463" s="182"/>
      <c r="BZ463" s="200"/>
      <c r="CA463" s="200"/>
      <c r="CB463" s="182"/>
      <c r="CC463" s="100"/>
      <c r="CD463" s="100"/>
      <c r="CE463" s="100"/>
      <c r="CF463" s="103"/>
    </row>
    <row r="464" spans="5:84" s="24" customFormat="1" ht="15" customHeight="1" x14ac:dyDescent="0.25">
      <c r="E464" s="127"/>
      <c r="F464" s="127"/>
      <c r="G464" s="127"/>
      <c r="H464" s="137"/>
      <c r="I464" s="115"/>
      <c r="J464" s="127"/>
      <c r="K464" s="127"/>
      <c r="L464" s="127"/>
      <c r="M464" s="137"/>
      <c r="N464" s="115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37"/>
      <c r="Z464" s="137"/>
      <c r="AA464" s="127"/>
      <c r="AB464" s="127"/>
      <c r="AC464" s="127"/>
      <c r="AD464" s="127"/>
      <c r="AE464" s="127"/>
      <c r="AF464" s="127"/>
      <c r="AG464" s="127"/>
      <c r="AH464" s="127"/>
      <c r="AI464" s="127"/>
      <c r="AJ464" s="127"/>
      <c r="AK464" s="137"/>
      <c r="AL464" s="137"/>
      <c r="AM464" s="127"/>
      <c r="AN464" s="127"/>
      <c r="AO464" s="127"/>
      <c r="AP464" s="127"/>
      <c r="AQ464" s="127"/>
      <c r="AR464" s="127"/>
      <c r="AS464" s="127"/>
      <c r="AT464" s="127"/>
      <c r="AU464" s="127"/>
      <c r="AV464" s="127"/>
      <c r="AW464" s="137"/>
      <c r="AX464" s="137"/>
      <c r="AY464" s="137"/>
      <c r="AZ464" s="137"/>
      <c r="BA464" s="130"/>
      <c r="BB464" s="130"/>
      <c r="BC464" s="130"/>
      <c r="BD464" s="130"/>
      <c r="BE464" s="130"/>
      <c r="BF464" s="130"/>
      <c r="BG464" s="130"/>
      <c r="BH464" s="130"/>
      <c r="BI464" s="130"/>
      <c r="BJ464" s="130"/>
      <c r="BK464" s="137"/>
      <c r="BL464" s="98"/>
      <c r="BM464" s="160"/>
      <c r="BN464" s="98"/>
      <c r="BO464" s="182"/>
      <c r="BP464" s="182"/>
      <c r="BQ464" s="182"/>
      <c r="BR464" s="200"/>
      <c r="BS464" s="182"/>
      <c r="BT464" s="182"/>
      <c r="BU464" s="182"/>
      <c r="BV464" s="200"/>
      <c r="BW464" s="182"/>
      <c r="BX464" s="182"/>
      <c r="BY464" s="182"/>
      <c r="BZ464" s="200"/>
      <c r="CA464" s="200"/>
      <c r="CB464" s="182"/>
      <c r="CC464" s="100"/>
      <c r="CD464" s="100"/>
      <c r="CE464" s="100"/>
      <c r="CF464" s="103"/>
    </row>
    <row r="465" spans="5:84" s="24" customFormat="1" ht="15" customHeight="1" x14ac:dyDescent="0.25">
      <c r="E465" s="127"/>
      <c r="F465" s="127"/>
      <c r="G465" s="127"/>
      <c r="H465" s="137"/>
      <c r="I465" s="115"/>
      <c r="J465" s="127"/>
      <c r="K465" s="127"/>
      <c r="L465" s="127"/>
      <c r="M465" s="137"/>
      <c r="N465" s="115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37"/>
      <c r="Z465" s="137"/>
      <c r="AA465" s="127"/>
      <c r="AB465" s="127"/>
      <c r="AC465" s="127"/>
      <c r="AD465" s="127"/>
      <c r="AE465" s="127"/>
      <c r="AF465" s="127"/>
      <c r="AG465" s="127"/>
      <c r="AH465" s="127"/>
      <c r="AI465" s="127"/>
      <c r="AJ465" s="127"/>
      <c r="AK465" s="137"/>
      <c r="AL465" s="137"/>
      <c r="AM465" s="127"/>
      <c r="AN465" s="127"/>
      <c r="AO465" s="127"/>
      <c r="AP465" s="127"/>
      <c r="AQ465" s="127"/>
      <c r="AR465" s="127"/>
      <c r="AS465" s="127"/>
      <c r="AT465" s="127"/>
      <c r="AU465" s="127"/>
      <c r="AV465" s="127"/>
      <c r="AW465" s="137"/>
      <c r="AX465" s="137"/>
      <c r="AY465" s="137"/>
      <c r="AZ465" s="137"/>
      <c r="BA465" s="130"/>
      <c r="BB465" s="130"/>
      <c r="BC465" s="130"/>
      <c r="BD465" s="130"/>
      <c r="BE465" s="130"/>
      <c r="BF465" s="130"/>
      <c r="BG465" s="130"/>
      <c r="BH465" s="130"/>
      <c r="BI465" s="130"/>
      <c r="BJ465" s="130"/>
      <c r="BK465" s="137"/>
      <c r="BL465" s="98"/>
      <c r="BM465" s="160"/>
      <c r="BN465" s="98"/>
      <c r="BO465" s="182"/>
      <c r="BP465" s="182"/>
      <c r="BQ465" s="182"/>
      <c r="BR465" s="200"/>
      <c r="BS465" s="182"/>
      <c r="BT465" s="182"/>
      <c r="BU465" s="182"/>
      <c r="BV465" s="200"/>
      <c r="BW465" s="182"/>
      <c r="BX465" s="182"/>
      <c r="BY465" s="182"/>
      <c r="BZ465" s="200"/>
      <c r="CA465" s="200"/>
      <c r="CB465" s="182"/>
      <c r="CC465" s="100"/>
      <c r="CD465" s="100"/>
      <c r="CE465" s="100"/>
      <c r="CF465" s="103"/>
    </row>
    <row r="466" spans="5:84" s="24" customFormat="1" ht="15" customHeight="1" x14ac:dyDescent="0.25">
      <c r="E466" s="127"/>
      <c r="F466" s="127"/>
      <c r="G466" s="127"/>
      <c r="H466" s="137"/>
      <c r="I466" s="115"/>
      <c r="J466" s="127"/>
      <c r="K466" s="127"/>
      <c r="L466" s="127"/>
      <c r="M466" s="137"/>
      <c r="N466" s="115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37"/>
      <c r="Z466" s="137"/>
      <c r="AA466" s="127"/>
      <c r="AB466" s="127"/>
      <c r="AC466" s="127"/>
      <c r="AD466" s="127"/>
      <c r="AE466" s="127"/>
      <c r="AF466" s="127"/>
      <c r="AG466" s="127"/>
      <c r="AH466" s="127"/>
      <c r="AI466" s="127"/>
      <c r="AJ466" s="127"/>
      <c r="AK466" s="137"/>
      <c r="AL466" s="137"/>
      <c r="AM466" s="127"/>
      <c r="AN466" s="127"/>
      <c r="AO466" s="127"/>
      <c r="AP466" s="127"/>
      <c r="AQ466" s="127"/>
      <c r="AR466" s="127"/>
      <c r="AS466" s="127"/>
      <c r="AT466" s="127"/>
      <c r="AU466" s="127"/>
      <c r="AV466" s="127"/>
      <c r="AW466" s="137"/>
      <c r="AX466" s="137"/>
      <c r="AY466" s="137"/>
      <c r="AZ466" s="137"/>
      <c r="BA466" s="130"/>
      <c r="BB466" s="130"/>
      <c r="BC466" s="130"/>
      <c r="BD466" s="130"/>
      <c r="BE466" s="130"/>
      <c r="BF466" s="130"/>
      <c r="BG466" s="130"/>
      <c r="BH466" s="130"/>
      <c r="BI466" s="130"/>
      <c r="BJ466" s="130"/>
      <c r="BK466" s="137"/>
      <c r="BL466" s="98"/>
      <c r="BM466" s="160"/>
      <c r="BN466" s="98"/>
      <c r="BO466" s="182"/>
      <c r="BP466" s="182"/>
      <c r="BQ466" s="182"/>
      <c r="BR466" s="200"/>
      <c r="BS466" s="182"/>
      <c r="BT466" s="182"/>
      <c r="BU466" s="182"/>
      <c r="BV466" s="200"/>
      <c r="BW466" s="182"/>
      <c r="BX466" s="182"/>
      <c r="BY466" s="182"/>
      <c r="BZ466" s="200"/>
      <c r="CA466" s="200"/>
      <c r="CB466" s="182"/>
      <c r="CC466" s="100"/>
      <c r="CD466" s="100"/>
      <c r="CE466" s="100"/>
      <c r="CF466" s="103"/>
    </row>
    <row r="467" spans="5:84" s="24" customFormat="1" ht="15" customHeight="1" x14ac:dyDescent="0.25">
      <c r="E467" s="127"/>
      <c r="F467" s="127"/>
      <c r="G467" s="127"/>
      <c r="H467" s="137"/>
      <c r="I467" s="115"/>
      <c r="J467" s="127"/>
      <c r="K467" s="127"/>
      <c r="L467" s="127"/>
      <c r="M467" s="137"/>
      <c r="N467" s="115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37"/>
      <c r="Z467" s="137"/>
      <c r="AA467" s="127"/>
      <c r="AB467" s="127"/>
      <c r="AC467" s="127"/>
      <c r="AD467" s="127"/>
      <c r="AE467" s="127"/>
      <c r="AF467" s="127"/>
      <c r="AG467" s="127"/>
      <c r="AH467" s="127"/>
      <c r="AI467" s="127"/>
      <c r="AJ467" s="127"/>
      <c r="AK467" s="137"/>
      <c r="AL467" s="137"/>
      <c r="AM467" s="127"/>
      <c r="AN467" s="127"/>
      <c r="AO467" s="127"/>
      <c r="AP467" s="127"/>
      <c r="AQ467" s="127"/>
      <c r="AR467" s="127"/>
      <c r="AS467" s="127"/>
      <c r="AT467" s="127"/>
      <c r="AU467" s="127"/>
      <c r="AV467" s="127"/>
      <c r="AW467" s="137"/>
      <c r="AX467" s="137"/>
      <c r="AY467" s="137"/>
      <c r="AZ467" s="137"/>
      <c r="BA467" s="130"/>
      <c r="BB467" s="130"/>
      <c r="BC467" s="130"/>
      <c r="BD467" s="130"/>
      <c r="BE467" s="130"/>
      <c r="BF467" s="130"/>
      <c r="BG467" s="130"/>
      <c r="BH467" s="130"/>
      <c r="BI467" s="130"/>
      <c r="BJ467" s="130"/>
      <c r="BK467" s="137"/>
      <c r="BL467" s="98"/>
      <c r="BM467" s="160"/>
      <c r="BN467" s="98"/>
      <c r="BO467" s="182"/>
      <c r="BP467" s="182"/>
      <c r="BQ467" s="182"/>
      <c r="BR467" s="200"/>
      <c r="BS467" s="182"/>
      <c r="BT467" s="182"/>
      <c r="BU467" s="182"/>
      <c r="BV467" s="200"/>
      <c r="BW467" s="182"/>
      <c r="BX467" s="182"/>
      <c r="BY467" s="182"/>
      <c r="BZ467" s="200"/>
      <c r="CA467" s="200"/>
      <c r="CB467" s="182"/>
      <c r="CC467" s="100"/>
      <c r="CD467" s="100"/>
      <c r="CE467" s="100"/>
      <c r="CF467" s="103"/>
    </row>
    <row r="468" spans="5:84" s="24" customFormat="1" ht="15" customHeight="1" x14ac:dyDescent="0.25">
      <c r="E468" s="127"/>
      <c r="F468" s="127"/>
      <c r="G468" s="127"/>
      <c r="H468" s="137"/>
      <c r="I468" s="115"/>
      <c r="J468" s="127"/>
      <c r="K468" s="127"/>
      <c r="L468" s="127"/>
      <c r="M468" s="137"/>
      <c r="N468" s="115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37"/>
      <c r="Z468" s="137"/>
      <c r="AA468" s="127"/>
      <c r="AB468" s="127"/>
      <c r="AC468" s="127"/>
      <c r="AD468" s="127"/>
      <c r="AE468" s="127"/>
      <c r="AF468" s="127"/>
      <c r="AG468" s="127"/>
      <c r="AH468" s="127"/>
      <c r="AI468" s="127"/>
      <c r="AJ468" s="127"/>
      <c r="AK468" s="137"/>
      <c r="AL468" s="137"/>
      <c r="AM468" s="127"/>
      <c r="AN468" s="127"/>
      <c r="AO468" s="127"/>
      <c r="AP468" s="127"/>
      <c r="AQ468" s="127"/>
      <c r="AR468" s="127"/>
      <c r="AS468" s="127"/>
      <c r="AT468" s="127"/>
      <c r="AU468" s="127"/>
      <c r="AV468" s="127"/>
      <c r="AW468" s="137"/>
      <c r="AX468" s="137"/>
      <c r="AY468" s="137"/>
      <c r="AZ468" s="137"/>
      <c r="BA468" s="130"/>
      <c r="BB468" s="130"/>
      <c r="BC468" s="130"/>
      <c r="BD468" s="130"/>
      <c r="BE468" s="130"/>
      <c r="BF468" s="130"/>
      <c r="BG468" s="130"/>
      <c r="BH468" s="130"/>
      <c r="BI468" s="130"/>
      <c r="BJ468" s="130"/>
      <c r="BK468" s="137"/>
      <c r="BL468" s="98"/>
      <c r="BM468" s="160"/>
      <c r="BN468" s="98"/>
      <c r="BO468" s="182"/>
      <c r="BP468" s="182"/>
      <c r="BQ468" s="182"/>
      <c r="BR468" s="200"/>
      <c r="BS468" s="182"/>
      <c r="BT468" s="182"/>
      <c r="BU468" s="182"/>
      <c r="BV468" s="200"/>
      <c r="BW468" s="182"/>
      <c r="BX468" s="182"/>
      <c r="BY468" s="182"/>
      <c r="BZ468" s="200"/>
      <c r="CA468" s="200"/>
      <c r="CB468" s="182"/>
      <c r="CC468" s="100"/>
      <c r="CD468" s="100"/>
      <c r="CE468" s="100"/>
      <c r="CF468" s="103"/>
    </row>
    <row r="469" spans="5:84" s="24" customFormat="1" ht="15" customHeight="1" x14ac:dyDescent="0.25">
      <c r="E469" s="127"/>
      <c r="F469" s="127"/>
      <c r="G469" s="127"/>
      <c r="H469" s="137"/>
      <c r="I469" s="115"/>
      <c r="J469" s="127"/>
      <c r="K469" s="127"/>
      <c r="L469" s="127"/>
      <c r="M469" s="137"/>
      <c r="N469" s="115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37"/>
      <c r="Z469" s="137"/>
      <c r="AA469" s="127"/>
      <c r="AB469" s="127"/>
      <c r="AC469" s="127"/>
      <c r="AD469" s="127"/>
      <c r="AE469" s="127"/>
      <c r="AF469" s="127"/>
      <c r="AG469" s="127"/>
      <c r="AH469" s="127"/>
      <c r="AI469" s="127"/>
      <c r="AJ469" s="127"/>
      <c r="AK469" s="137"/>
      <c r="AL469" s="137"/>
      <c r="AM469" s="127"/>
      <c r="AN469" s="127"/>
      <c r="AO469" s="127"/>
      <c r="AP469" s="127"/>
      <c r="AQ469" s="127"/>
      <c r="AR469" s="127"/>
      <c r="AS469" s="127"/>
      <c r="AT469" s="127"/>
      <c r="AU469" s="127"/>
      <c r="AV469" s="127"/>
      <c r="AW469" s="137"/>
      <c r="AX469" s="137"/>
      <c r="AY469" s="137"/>
      <c r="AZ469" s="137"/>
      <c r="BA469" s="130"/>
      <c r="BB469" s="130"/>
      <c r="BC469" s="130"/>
      <c r="BD469" s="130"/>
      <c r="BE469" s="130"/>
      <c r="BF469" s="130"/>
      <c r="BG469" s="130"/>
      <c r="BH469" s="130"/>
      <c r="BI469" s="130"/>
      <c r="BJ469" s="130"/>
      <c r="BK469" s="137"/>
      <c r="BL469" s="98"/>
      <c r="BM469" s="160"/>
      <c r="BN469" s="98"/>
      <c r="BO469" s="182"/>
      <c r="BP469" s="182"/>
      <c r="BQ469" s="182"/>
      <c r="BR469" s="200"/>
      <c r="BS469" s="182"/>
      <c r="BT469" s="182"/>
      <c r="BU469" s="182"/>
      <c r="BV469" s="200"/>
      <c r="BW469" s="182"/>
      <c r="BX469" s="182"/>
      <c r="BY469" s="182"/>
      <c r="BZ469" s="200"/>
      <c r="CA469" s="200"/>
      <c r="CB469" s="182"/>
      <c r="CC469" s="100"/>
      <c r="CD469" s="100"/>
      <c r="CE469" s="100"/>
      <c r="CF469" s="103"/>
    </row>
    <row r="470" spans="5:84" s="24" customFormat="1" ht="15" customHeight="1" x14ac:dyDescent="0.25">
      <c r="E470" s="127"/>
      <c r="F470" s="127"/>
      <c r="G470" s="127"/>
      <c r="H470" s="137"/>
      <c r="I470" s="115"/>
      <c r="J470" s="127"/>
      <c r="K470" s="127"/>
      <c r="L470" s="127"/>
      <c r="M470" s="137"/>
      <c r="N470" s="115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37"/>
      <c r="Z470" s="137"/>
      <c r="AA470" s="127"/>
      <c r="AB470" s="127"/>
      <c r="AC470" s="127"/>
      <c r="AD470" s="127"/>
      <c r="AE470" s="127"/>
      <c r="AF470" s="127"/>
      <c r="AG470" s="127"/>
      <c r="AH470" s="127"/>
      <c r="AI470" s="127"/>
      <c r="AJ470" s="127"/>
      <c r="AK470" s="137"/>
      <c r="AL470" s="137"/>
      <c r="AM470" s="127"/>
      <c r="AN470" s="127"/>
      <c r="AO470" s="127"/>
      <c r="AP470" s="127"/>
      <c r="AQ470" s="127"/>
      <c r="AR470" s="127"/>
      <c r="AS470" s="127"/>
      <c r="AT470" s="127"/>
      <c r="AU470" s="127"/>
      <c r="AV470" s="127"/>
      <c r="AW470" s="137"/>
      <c r="AX470" s="137"/>
      <c r="AY470" s="137"/>
      <c r="AZ470" s="137"/>
      <c r="BA470" s="130"/>
      <c r="BB470" s="130"/>
      <c r="BC470" s="130"/>
      <c r="BD470" s="130"/>
      <c r="BE470" s="130"/>
      <c r="BF470" s="130"/>
      <c r="BG470" s="130"/>
      <c r="BH470" s="130"/>
      <c r="BI470" s="130"/>
      <c r="BJ470" s="130"/>
      <c r="BK470" s="137"/>
      <c r="BL470" s="98"/>
      <c r="BM470" s="160"/>
      <c r="BN470" s="98"/>
      <c r="BO470" s="182"/>
      <c r="BP470" s="182"/>
      <c r="BQ470" s="182"/>
      <c r="BR470" s="200"/>
      <c r="BS470" s="182"/>
      <c r="BT470" s="182"/>
      <c r="BU470" s="182"/>
      <c r="BV470" s="200"/>
      <c r="BW470" s="182"/>
      <c r="BX470" s="182"/>
      <c r="BY470" s="182"/>
      <c r="BZ470" s="200"/>
      <c r="CA470" s="200"/>
      <c r="CB470" s="182"/>
      <c r="CC470" s="100"/>
      <c r="CD470" s="100"/>
      <c r="CE470" s="100"/>
      <c r="CF470" s="103"/>
    </row>
    <row r="471" spans="5:84" s="24" customFormat="1" ht="15" customHeight="1" x14ac:dyDescent="0.25">
      <c r="E471" s="127"/>
      <c r="F471" s="127"/>
      <c r="G471" s="127"/>
      <c r="H471" s="137"/>
      <c r="I471" s="115"/>
      <c r="J471" s="127"/>
      <c r="K471" s="127"/>
      <c r="L471" s="127"/>
      <c r="M471" s="137"/>
      <c r="N471" s="115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37"/>
      <c r="Z471" s="137"/>
      <c r="AA471" s="127"/>
      <c r="AB471" s="127"/>
      <c r="AC471" s="127"/>
      <c r="AD471" s="127"/>
      <c r="AE471" s="127"/>
      <c r="AF471" s="127"/>
      <c r="AG471" s="127"/>
      <c r="AH471" s="127"/>
      <c r="AI471" s="127"/>
      <c r="AJ471" s="127"/>
      <c r="AK471" s="137"/>
      <c r="AL471" s="137"/>
      <c r="AM471" s="127"/>
      <c r="AN471" s="127"/>
      <c r="AO471" s="127"/>
      <c r="AP471" s="127"/>
      <c r="AQ471" s="127"/>
      <c r="AR471" s="127"/>
      <c r="AS471" s="127"/>
      <c r="AT471" s="127"/>
      <c r="AU471" s="127"/>
      <c r="AV471" s="127"/>
      <c r="AW471" s="137"/>
      <c r="AX471" s="137"/>
      <c r="AY471" s="137"/>
      <c r="AZ471" s="137"/>
      <c r="BA471" s="130"/>
      <c r="BB471" s="130"/>
      <c r="BC471" s="130"/>
      <c r="BD471" s="130"/>
      <c r="BE471" s="130"/>
      <c r="BF471" s="130"/>
      <c r="BG471" s="130"/>
      <c r="BH471" s="130"/>
      <c r="BI471" s="130"/>
      <c r="BJ471" s="130"/>
      <c r="BK471" s="137"/>
      <c r="BL471" s="98"/>
      <c r="BM471" s="160"/>
      <c r="BN471" s="98"/>
      <c r="BO471" s="182"/>
      <c r="BP471" s="182"/>
      <c r="BQ471" s="182"/>
      <c r="BR471" s="200"/>
      <c r="BS471" s="182"/>
      <c r="BT471" s="182"/>
      <c r="BU471" s="182"/>
      <c r="BV471" s="200"/>
      <c r="BW471" s="182"/>
      <c r="BX471" s="182"/>
      <c r="BY471" s="182"/>
      <c r="BZ471" s="200"/>
      <c r="CA471" s="200"/>
      <c r="CB471" s="182"/>
      <c r="CC471" s="100"/>
      <c r="CD471" s="100"/>
      <c r="CE471" s="100"/>
      <c r="CF471" s="103"/>
    </row>
    <row r="472" spans="5:84" s="24" customFormat="1" ht="15" customHeight="1" x14ac:dyDescent="0.25">
      <c r="E472" s="127"/>
      <c r="F472" s="127"/>
      <c r="G472" s="127"/>
      <c r="H472" s="137"/>
      <c r="I472" s="115"/>
      <c r="J472" s="127"/>
      <c r="K472" s="127"/>
      <c r="L472" s="127"/>
      <c r="M472" s="137"/>
      <c r="N472" s="115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37"/>
      <c r="Z472" s="137"/>
      <c r="AA472" s="127"/>
      <c r="AB472" s="127"/>
      <c r="AC472" s="127"/>
      <c r="AD472" s="127"/>
      <c r="AE472" s="127"/>
      <c r="AF472" s="127"/>
      <c r="AG472" s="127"/>
      <c r="AH472" s="127"/>
      <c r="AI472" s="127"/>
      <c r="AJ472" s="127"/>
      <c r="AK472" s="137"/>
      <c r="AL472" s="137"/>
      <c r="AM472" s="127"/>
      <c r="AN472" s="127"/>
      <c r="AO472" s="127"/>
      <c r="AP472" s="127"/>
      <c r="AQ472" s="127"/>
      <c r="AR472" s="127"/>
      <c r="AS472" s="127"/>
      <c r="AT472" s="127"/>
      <c r="AU472" s="127"/>
      <c r="AV472" s="127"/>
      <c r="AW472" s="137"/>
      <c r="AX472" s="137"/>
      <c r="AY472" s="137"/>
      <c r="AZ472" s="137"/>
      <c r="BA472" s="130"/>
      <c r="BB472" s="130"/>
      <c r="BC472" s="130"/>
      <c r="BD472" s="130"/>
      <c r="BE472" s="130"/>
      <c r="BF472" s="130"/>
      <c r="BG472" s="130"/>
      <c r="BH472" s="130"/>
      <c r="BI472" s="130"/>
      <c r="BJ472" s="130"/>
      <c r="BK472" s="137"/>
      <c r="BL472" s="98"/>
      <c r="BM472" s="160"/>
      <c r="BN472" s="98"/>
      <c r="BO472" s="182"/>
      <c r="BP472" s="182"/>
      <c r="BQ472" s="182"/>
      <c r="BR472" s="200"/>
      <c r="BS472" s="182"/>
      <c r="BT472" s="182"/>
      <c r="BU472" s="182"/>
      <c r="BV472" s="200"/>
      <c r="BW472" s="182"/>
      <c r="BX472" s="182"/>
      <c r="BY472" s="182"/>
      <c r="BZ472" s="200"/>
      <c r="CA472" s="200"/>
      <c r="CB472" s="182"/>
      <c r="CC472" s="100"/>
      <c r="CD472" s="100"/>
      <c r="CE472" s="100"/>
      <c r="CF472" s="103"/>
    </row>
    <row r="473" spans="5:84" s="24" customFormat="1" ht="15" customHeight="1" x14ac:dyDescent="0.25">
      <c r="E473" s="127"/>
      <c r="F473" s="127"/>
      <c r="G473" s="127"/>
      <c r="H473" s="137"/>
      <c r="I473" s="115"/>
      <c r="J473" s="127"/>
      <c r="K473" s="127"/>
      <c r="L473" s="127"/>
      <c r="M473" s="137"/>
      <c r="N473" s="115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37"/>
      <c r="Z473" s="137"/>
      <c r="AA473" s="127"/>
      <c r="AB473" s="127"/>
      <c r="AC473" s="127"/>
      <c r="AD473" s="127"/>
      <c r="AE473" s="127"/>
      <c r="AF473" s="127"/>
      <c r="AG473" s="127"/>
      <c r="AH473" s="127"/>
      <c r="AI473" s="127"/>
      <c r="AJ473" s="127"/>
      <c r="AK473" s="137"/>
      <c r="AL473" s="137"/>
      <c r="AM473" s="127"/>
      <c r="AN473" s="127"/>
      <c r="AO473" s="127"/>
      <c r="AP473" s="127"/>
      <c r="AQ473" s="127"/>
      <c r="AR473" s="127"/>
      <c r="AS473" s="127"/>
      <c r="AT473" s="127"/>
      <c r="AU473" s="127"/>
      <c r="AV473" s="127"/>
      <c r="AW473" s="137"/>
      <c r="AX473" s="137"/>
      <c r="AY473" s="137"/>
      <c r="AZ473" s="137"/>
      <c r="BA473" s="130"/>
      <c r="BB473" s="130"/>
      <c r="BC473" s="130"/>
      <c r="BD473" s="130"/>
      <c r="BE473" s="130"/>
      <c r="BF473" s="130"/>
      <c r="BG473" s="130"/>
      <c r="BH473" s="130"/>
      <c r="BI473" s="130"/>
      <c r="BJ473" s="130"/>
      <c r="BK473" s="137"/>
      <c r="BL473" s="98"/>
      <c r="BM473" s="160"/>
      <c r="BN473" s="98"/>
      <c r="BO473" s="182"/>
      <c r="BP473" s="182"/>
      <c r="BQ473" s="182"/>
      <c r="BR473" s="200"/>
      <c r="BS473" s="182"/>
      <c r="BT473" s="182"/>
      <c r="BU473" s="182"/>
      <c r="BV473" s="200"/>
      <c r="BW473" s="182"/>
      <c r="BX473" s="182"/>
      <c r="BY473" s="182"/>
      <c r="BZ473" s="200"/>
      <c r="CA473" s="200"/>
      <c r="CB473" s="182"/>
      <c r="CC473" s="100"/>
      <c r="CD473" s="100"/>
      <c r="CE473" s="100"/>
      <c r="CF473" s="103"/>
    </row>
    <row r="474" spans="5:84" s="24" customFormat="1" ht="15" customHeight="1" x14ac:dyDescent="0.25">
      <c r="E474" s="127"/>
      <c r="F474" s="127"/>
      <c r="G474" s="127"/>
      <c r="H474" s="137"/>
      <c r="I474" s="115"/>
      <c r="J474" s="127"/>
      <c r="K474" s="127"/>
      <c r="L474" s="127"/>
      <c r="M474" s="137"/>
      <c r="N474" s="115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37"/>
      <c r="Z474" s="137"/>
      <c r="AA474" s="127"/>
      <c r="AB474" s="127"/>
      <c r="AC474" s="127"/>
      <c r="AD474" s="127"/>
      <c r="AE474" s="127"/>
      <c r="AF474" s="127"/>
      <c r="AG474" s="127"/>
      <c r="AH474" s="127"/>
      <c r="AI474" s="127"/>
      <c r="AJ474" s="127"/>
      <c r="AK474" s="137"/>
      <c r="AL474" s="137"/>
      <c r="AM474" s="127"/>
      <c r="AN474" s="127"/>
      <c r="AO474" s="127"/>
      <c r="AP474" s="127"/>
      <c r="AQ474" s="127"/>
      <c r="AR474" s="127"/>
      <c r="AS474" s="127"/>
      <c r="AT474" s="127"/>
      <c r="AU474" s="127"/>
      <c r="AV474" s="127"/>
      <c r="AW474" s="137"/>
      <c r="AX474" s="137"/>
      <c r="AY474" s="137"/>
      <c r="AZ474" s="137"/>
      <c r="BA474" s="130"/>
      <c r="BB474" s="130"/>
      <c r="BC474" s="130"/>
      <c r="BD474" s="130"/>
      <c r="BE474" s="130"/>
      <c r="BF474" s="130"/>
      <c r="BG474" s="130"/>
      <c r="BH474" s="130"/>
      <c r="BI474" s="130"/>
      <c r="BJ474" s="130"/>
      <c r="BK474" s="137"/>
      <c r="BL474" s="98"/>
      <c r="BM474" s="160"/>
      <c r="BN474" s="98"/>
      <c r="BO474" s="182"/>
      <c r="BP474" s="182"/>
      <c r="BQ474" s="182"/>
      <c r="BR474" s="200"/>
      <c r="BS474" s="182"/>
      <c r="BT474" s="182"/>
      <c r="BU474" s="182"/>
      <c r="BV474" s="200"/>
      <c r="BW474" s="182"/>
      <c r="BX474" s="182"/>
      <c r="BY474" s="182"/>
      <c r="BZ474" s="200"/>
      <c r="CA474" s="200"/>
      <c r="CB474" s="182"/>
      <c r="CC474" s="100"/>
      <c r="CD474" s="100"/>
      <c r="CE474" s="100"/>
      <c r="CF474" s="103"/>
    </row>
    <row r="475" spans="5:84" s="24" customFormat="1" ht="15" customHeight="1" x14ac:dyDescent="0.25">
      <c r="E475" s="127"/>
      <c r="F475" s="127"/>
      <c r="G475" s="127"/>
      <c r="H475" s="137"/>
      <c r="I475" s="115"/>
      <c r="J475" s="127"/>
      <c r="K475" s="127"/>
      <c r="L475" s="127"/>
      <c r="M475" s="137"/>
      <c r="N475" s="115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37"/>
      <c r="Z475" s="137"/>
      <c r="AA475" s="127"/>
      <c r="AB475" s="127"/>
      <c r="AC475" s="127"/>
      <c r="AD475" s="127"/>
      <c r="AE475" s="127"/>
      <c r="AF475" s="127"/>
      <c r="AG475" s="127"/>
      <c r="AH475" s="127"/>
      <c r="AI475" s="127"/>
      <c r="AJ475" s="127"/>
      <c r="AK475" s="137"/>
      <c r="AL475" s="137"/>
      <c r="AM475" s="127"/>
      <c r="AN475" s="127"/>
      <c r="AO475" s="127"/>
      <c r="AP475" s="127"/>
      <c r="AQ475" s="127"/>
      <c r="AR475" s="127"/>
      <c r="AS475" s="127"/>
      <c r="AT475" s="127"/>
      <c r="AU475" s="127"/>
      <c r="AV475" s="127"/>
      <c r="AW475" s="137"/>
      <c r="AX475" s="137"/>
      <c r="AY475" s="137"/>
      <c r="AZ475" s="137"/>
      <c r="BA475" s="130"/>
      <c r="BB475" s="130"/>
      <c r="BC475" s="130"/>
      <c r="BD475" s="130"/>
      <c r="BE475" s="130"/>
      <c r="BF475" s="130"/>
      <c r="BG475" s="130"/>
      <c r="BH475" s="130"/>
      <c r="BI475" s="130"/>
      <c r="BJ475" s="130"/>
      <c r="BK475" s="137"/>
      <c r="BL475" s="98"/>
      <c r="BM475" s="160"/>
      <c r="BN475" s="98"/>
      <c r="BO475" s="182"/>
      <c r="BP475" s="182"/>
      <c r="BQ475" s="182"/>
      <c r="BR475" s="200"/>
      <c r="BS475" s="182"/>
      <c r="BT475" s="182"/>
      <c r="BU475" s="182"/>
      <c r="BV475" s="200"/>
      <c r="BW475" s="182"/>
      <c r="BX475" s="182"/>
      <c r="BY475" s="182"/>
      <c r="BZ475" s="200"/>
      <c r="CA475" s="200"/>
      <c r="CB475" s="182"/>
      <c r="CC475" s="100"/>
      <c r="CD475" s="100"/>
      <c r="CE475" s="100"/>
      <c r="CF475" s="103"/>
    </row>
    <row r="476" spans="5:84" s="24" customFormat="1" ht="15" customHeight="1" x14ac:dyDescent="0.25">
      <c r="E476" s="127"/>
      <c r="F476" s="127"/>
      <c r="G476" s="127"/>
      <c r="H476" s="137"/>
      <c r="I476" s="115"/>
      <c r="J476" s="127"/>
      <c r="K476" s="127"/>
      <c r="L476" s="127"/>
      <c r="M476" s="137"/>
      <c r="N476" s="115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37"/>
      <c r="Z476" s="137"/>
      <c r="AA476" s="127"/>
      <c r="AB476" s="127"/>
      <c r="AC476" s="127"/>
      <c r="AD476" s="127"/>
      <c r="AE476" s="127"/>
      <c r="AF476" s="127"/>
      <c r="AG476" s="127"/>
      <c r="AH476" s="127"/>
      <c r="AI476" s="127"/>
      <c r="AJ476" s="127"/>
      <c r="AK476" s="137"/>
      <c r="AL476" s="137"/>
      <c r="AM476" s="127"/>
      <c r="AN476" s="127"/>
      <c r="AO476" s="127"/>
      <c r="AP476" s="127"/>
      <c r="AQ476" s="127"/>
      <c r="AR476" s="127"/>
      <c r="AS476" s="127"/>
      <c r="AT476" s="127"/>
      <c r="AU476" s="127"/>
      <c r="AV476" s="127"/>
      <c r="AW476" s="137"/>
      <c r="AX476" s="137"/>
      <c r="AY476" s="137"/>
      <c r="AZ476" s="137"/>
      <c r="BA476" s="130"/>
      <c r="BB476" s="130"/>
      <c r="BC476" s="130"/>
      <c r="BD476" s="130"/>
      <c r="BE476" s="130"/>
      <c r="BF476" s="130"/>
      <c r="BG476" s="130"/>
      <c r="BH476" s="130"/>
      <c r="BI476" s="130"/>
      <c r="BJ476" s="130"/>
      <c r="BK476" s="137"/>
      <c r="BL476" s="98"/>
      <c r="BM476" s="160"/>
      <c r="BN476" s="98"/>
      <c r="BO476" s="182"/>
      <c r="BP476" s="182"/>
      <c r="BQ476" s="182"/>
      <c r="BR476" s="200"/>
      <c r="BS476" s="182"/>
      <c r="BT476" s="182"/>
      <c r="BU476" s="182"/>
      <c r="BV476" s="200"/>
      <c r="BW476" s="182"/>
      <c r="BX476" s="182"/>
      <c r="BY476" s="182"/>
      <c r="BZ476" s="200"/>
      <c r="CA476" s="200"/>
      <c r="CB476" s="182"/>
      <c r="CC476" s="100"/>
      <c r="CD476" s="100"/>
      <c r="CE476" s="100"/>
      <c r="CF476" s="103"/>
    </row>
    <row r="477" spans="5:84" s="24" customFormat="1" ht="15" customHeight="1" x14ac:dyDescent="0.25">
      <c r="E477" s="127"/>
      <c r="F477" s="127"/>
      <c r="G477" s="127"/>
      <c r="H477" s="137"/>
      <c r="I477" s="115"/>
      <c r="J477" s="127"/>
      <c r="K477" s="127"/>
      <c r="L477" s="127"/>
      <c r="M477" s="137"/>
      <c r="N477" s="115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37"/>
      <c r="Z477" s="137"/>
      <c r="AA477" s="127"/>
      <c r="AB477" s="127"/>
      <c r="AC477" s="127"/>
      <c r="AD477" s="127"/>
      <c r="AE477" s="127"/>
      <c r="AF477" s="127"/>
      <c r="AG477" s="127"/>
      <c r="AH477" s="127"/>
      <c r="AI477" s="127"/>
      <c r="AJ477" s="127"/>
      <c r="AK477" s="137"/>
      <c r="AL477" s="137"/>
      <c r="AM477" s="127"/>
      <c r="AN477" s="127"/>
      <c r="AO477" s="127"/>
      <c r="AP477" s="127"/>
      <c r="AQ477" s="127"/>
      <c r="AR477" s="127"/>
      <c r="AS477" s="127"/>
      <c r="AT477" s="127"/>
      <c r="AU477" s="127"/>
      <c r="AV477" s="127"/>
      <c r="AW477" s="137"/>
      <c r="AX477" s="137"/>
      <c r="AY477" s="137"/>
      <c r="AZ477" s="137"/>
      <c r="BA477" s="130"/>
      <c r="BB477" s="130"/>
      <c r="BC477" s="130"/>
      <c r="BD477" s="130"/>
      <c r="BE477" s="130"/>
      <c r="BF477" s="130"/>
      <c r="BG477" s="130"/>
      <c r="BH477" s="130"/>
      <c r="BI477" s="130"/>
      <c r="BJ477" s="130"/>
      <c r="BK477" s="137"/>
      <c r="BL477" s="98"/>
      <c r="BM477" s="160"/>
      <c r="BN477" s="98"/>
      <c r="BO477" s="182"/>
      <c r="BP477" s="182"/>
      <c r="BQ477" s="182"/>
      <c r="BR477" s="200"/>
      <c r="BS477" s="182"/>
      <c r="BT477" s="182"/>
      <c r="BU477" s="182"/>
      <c r="BV477" s="200"/>
      <c r="BW477" s="182"/>
      <c r="BX477" s="182"/>
      <c r="BY477" s="182"/>
      <c r="BZ477" s="200"/>
      <c r="CA477" s="200"/>
      <c r="CB477" s="182"/>
      <c r="CC477" s="100"/>
      <c r="CD477" s="100"/>
      <c r="CE477" s="100"/>
      <c r="CF477" s="103"/>
    </row>
    <row r="478" spans="5:84" s="24" customFormat="1" ht="15" customHeight="1" x14ac:dyDescent="0.25">
      <c r="E478" s="127"/>
      <c r="F478" s="127"/>
      <c r="G478" s="127"/>
      <c r="H478" s="137"/>
      <c r="I478" s="115"/>
      <c r="J478" s="127"/>
      <c r="K478" s="127"/>
      <c r="L478" s="127"/>
      <c r="M478" s="137"/>
      <c r="N478" s="115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37"/>
      <c r="Z478" s="137"/>
      <c r="AA478" s="127"/>
      <c r="AB478" s="127"/>
      <c r="AC478" s="127"/>
      <c r="AD478" s="127"/>
      <c r="AE478" s="127"/>
      <c r="AF478" s="127"/>
      <c r="AG478" s="127"/>
      <c r="AH478" s="127"/>
      <c r="AI478" s="127"/>
      <c r="AJ478" s="127"/>
      <c r="AK478" s="137"/>
      <c r="AL478" s="137"/>
      <c r="AM478" s="127"/>
      <c r="AN478" s="127"/>
      <c r="AO478" s="127"/>
      <c r="AP478" s="127"/>
      <c r="AQ478" s="127"/>
      <c r="AR478" s="127"/>
      <c r="AS478" s="127"/>
      <c r="AT478" s="127"/>
      <c r="AU478" s="127"/>
      <c r="AV478" s="127"/>
      <c r="AW478" s="137"/>
      <c r="AX478" s="137"/>
      <c r="AY478" s="137"/>
      <c r="AZ478" s="137"/>
      <c r="BA478" s="130"/>
      <c r="BB478" s="130"/>
      <c r="BC478" s="130"/>
      <c r="BD478" s="130"/>
      <c r="BE478" s="130"/>
      <c r="BF478" s="130"/>
      <c r="BG478" s="130"/>
      <c r="BH478" s="130"/>
      <c r="BI478" s="130"/>
      <c r="BJ478" s="130"/>
      <c r="BK478" s="137"/>
      <c r="BL478" s="98"/>
      <c r="BM478" s="160"/>
      <c r="BN478" s="98"/>
      <c r="BO478" s="182"/>
      <c r="BP478" s="182"/>
      <c r="BQ478" s="182"/>
      <c r="BR478" s="200"/>
      <c r="BS478" s="182"/>
      <c r="BT478" s="182"/>
      <c r="BU478" s="182"/>
      <c r="BV478" s="200"/>
      <c r="BW478" s="182"/>
      <c r="BX478" s="182"/>
      <c r="BY478" s="182"/>
      <c r="BZ478" s="200"/>
      <c r="CA478" s="200"/>
      <c r="CB478" s="182"/>
      <c r="CC478" s="100"/>
      <c r="CD478" s="100"/>
      <c r="CE478" s="100"/>
      <c r="CF478" s="103"/>
    </row>
    <row r="479" spans="5:84" s="24" customFormat="1" ht="15" customHeight="1" x14ac:dyDescent="0.25">
      <c r="E479" s="127"/>
      <c r="F479" s="127"/>
      <c r="G479" s="127"/>
      <c r="H479" s="137"/>
      <c r="I479" s="115"/>
      <c r="J479" s="127"/>
      <c r="K479" s="127"/>
      <c r="L479" s="127"/>
      <c r="M479" s="137"/>
      <c r="N479" s="115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37"/>
      <c r="Z479" s="137"/>
      <c r="AA479" s="127"/>
      <c r="AB479" s="127"/>
      <c r="AC479" s="127"/>
      <c r="AD479" s="127"/>
      <c r="AE479" s="127"/>
      <c r="AF479" s="127"/>
      <c r="AG479" s="127"/>
      <c r="AH479" s="127"/>
      <c r="AI479" s="127"/>
      <c r="AJ479" s="127"/>
      <c r="AK479" s="137"/>
      <c r="AL479" s="137"/>
      <c r="AM479" s="127"/>
      <c r="AN479" s="127"/>
      <c r="AO479" s="127"/>
      <c r="AP479" s="127"/>
      <c r="AQ479" s="127"/>
      <c r="AR479" s="127"/>
      <c r="AS479" s="127"/>
      <c r="AT479" s="127"/>
      <c r="AU479" s="127"/>
      <c r="AV479" s="127"/>
      <c r="AW479" s="137"/>
      <c r="AX479" s="137"/>
      <c r="AY479" s="137"/>
      <c r="AZ479" s="137"/>
      <c r="BA479" s="130"/>
      <c r="BB479" s="130"/>
      <c r="BC479" s="130"/>
      <c r="BD479" s="130"/>
      <c r="BE479" s="130"/>
      <c r="BF479" s="130"/>
      <c r="BG479" s="130"/>
      <c r="BH479" s="130"/>
      <c r="BI479" s="130"/>
      <c r="BJ479" s="130"/>
      <c r="BK479" s="137"/>
      <c r="BL479" s="98"/>
      <c r="BM479" s="160"/>
      <c r="BN479" s="98"/>
      <c r="BO479" s="182"/>
      <c r="BP479" s="182"/>
      <c r="BQ479" s="182"/>
      <c r="BR479" s="200"/>
      <c r="BS479" s="182"/>
      <c r="BT479" s="182"/>
      <c r="BU479" s="182"/>
      <c r="BV479" s="200"/>
      <c r="BW479" s="182"/>
      <c r="BX479" s="182"/>
      <c r="BY479" s="182"/>
      <c r="BZ479" s="200"/>
      <c r="CA479" s="200"/>
      <c r="CB479" s="182"/>
      <c r="CC479" s="100"/>
      <c r="CD479" s="100"/>
      <c r="CE479" s="100"/>
      <c r="CF479" s="103"/>
    </row>
    <row r="480" spans="5:84" s="24" customFormat="1" ht="15" customHeight="1" x14ac:dyDescent="0.25">
      <c r="E480" s="127"/>
      <c r="F480" s="127"/>
      <c r="G480" s="127"/>
      <c r="H480" s="137"/>
      <c r="I480" s="115"/>
      <c r="J480" s="127"/>
      <c r="K480" s="127"/>
      <c r="L480" s="127"/>
      <c r="M480" s="137"/>
      <c r="N480" s="115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37"/>
      <c r="Z480" s="137"/>
      <c r="AA480" s="127"/>
      <c r="AB480" s="127"/>
      <c r="AC480" s="127"/>
      <c r="AD480" s="127"/>
      <c r="AE480" s="127"/>
      <c r="AF480" s="127"/>
      <c r="AG480" s="127"/>
      <c r="AH480" s="127"/>
      <c r="AI480" s="127"/>
      <c r="AJ480" s="127"/>
      <c r="AK480" s="137"/>
      <c r="AL480" s="137"/>
      <c r="AM480" s="127"/>
      <c r="AN480" s="127"/>
      <c r="AO480" s="127"/>
      <c r="AP480" s="127"/>
      <c r="AQ480" s="127"/>
      <c r="AR480" s="127"/>
      <c r="AS480" s="127"/>
      <c r="AT480" s="127"/>
      <c r="AU480" s="127"/>
      <c r="AV480" s="127"/>
      <c r="AW480" s="137"/>
      <c r="AX480" s="137"/>
      <c r="AY480" s="137"/>
      <c r="AZ480" s="137"/>
      <c r="BA480" s="130"/>
      <c r="BB480" s="130"/>
      <c r="BC480" s="130"/>
      <c r="BD480" s="130"/>
      <c r="BE480" s="130"/>
      <c r="BF480" s="130"/>
      <c r="BG480" s="130"/>
      <c r="BH480" s="130"/>
      <c r="BI480" s="130"/>
      <c r="BJ480" s="130"/>
      <c r="BK480" s="137"/>
      <c r="BL480" s="98"/>
      <c r="BM480" s="160"/>
      <c r="BN480" s="98"/>
      <c r="BO480" s="182"/>
      <c r="BP480" s="182"/>
      <c r="BQ480" s="182"/>
      <c r="BR480" s="200"/>
      <c r="BS480" s="182"/>
      <c r="BT480" s="182"/>
      <c r="BU480" s="182"/>
      <c r="BV480" s="200"/>
      <c r="BW480" s="182"/>
      <c r="BX480" s="182"/>
      <c r="BY480" s="182"/>
      <c r="BZ480" s="200"/>
      <c r="CA480" s="200"/>
      <c r="CB480" s="182"/>
      <c r="CC480" s="100"/>
      <c r="CD480" s="100"/>
      <c r="CE480" s="100"/>
      <c r="CF480" s="103"/>
    </row>
    <row r="481" spans="5:84" s="24" customFormat="1" ht="15" customHeight="1" x14ac:dyDescent="0.25">
      <c r="E481" s="127"/>
      <c r="F481" s="127"/>
      <c r="G481" s="127"/>
      <c r="H481" s="137"/>
      <c r="I481" s="115"/>
      <c r="J481" s="127"/>
      <c r="K481" s="127"/>
      <c r="L481" s="127"/>
      <c r="M481" s="137"/>
      <c r="N481" s="115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37"/>
      <c r="Z481" s="137"/>
      <c r="AA481" s="127"/>
      <c r="AB481" s="127"/>
      <c r="AC481" s="127"/>
      <c r="AD481" s="127"/>
      <c r="AE481" s="127"/>
      <c r="AF481" s="127"/>
      <c r="AG481" s="127"/>
      <c r="AH481" s="127"/>
      <c r="AI481" s="127"/>
      <c r="AJ481" s="127"/>
      <c r="AK481" s="137"/>
      <c r="AL481" s="137"/>
      <c r="AM481" s="127"/>
      <c r="AN481" s="127"/>
      <c r="AO481" s="127"/>
      <c r="AP481" s="127"/>
      <c r="AQ481" s="127"/>
      <c r="AR481" s="127"/>
      <c r="AS481" s="127"/>
      <c r="AT481" s="127"/>
      <c r="AU481" s="127"/>
      <c r="AV481" s="127"/>
      <c r="AW481" s="137"/>
      <c r="AX481" s="137"/>
      <c r="AY481" s="137"/>
      <c r="AZ481" s="137"/>
      <c r="BA481" s="130"/>
      <c r="BB481" s="130"/>
      <c r="BC481" s="130"/>
      <c r="BD481" s="130"/>
      <c r="BE481" s="130"/>
      <c r="BF481" s="130"/>
      <c r="BG481" s="130"/>
      <c r="BH481" s="130"/>
      <c r="BI481" s="130"/>
      <c r="BJ481" s="130"/>
      <c r="BK481" s="137"/>
      <c r="BL481" s="98"/>
      <c r="BM481" s="160"/>
      <c r="BN481" s="98"/>
      <c r="BO481" s="182"/>
      <c r="BP481" s="182"/>
      <c r="BQ481" s="182"/>
      <c r="BR481" s="200"/>
      <c r="BS481" s="182"/>
      <c r="BT481" s="182"/>
      <c r="BU481" s="182"/>
      <c r="BV481" s="200"/>
      <c r="BW481" s="182"/>
      <c r="BX481" s="182"/>
      <c r="BY481" s="182"/>
      <c r="BZ481" s="200"/>
      <c r="CA481" s="200"/>
      <c r="CB481" s="182"/>
      <c r="CC481" s="100"/>
      <c r="CD481" s="100"/>
      <c r="CE481" s="100"/>
      <c r="CF481" s="103"/>
    </row>
    <row r="482" spans="5:84" s="24" customFormat="1" ht="15" customHeight="1" x14ac:dyDescent="0.25">
      <c r="E482" s="127"/>
      <c r="F482" s="127"/>
      <c r="G482" s="127"/>
      <c r="H482" s="137"/>
      <c r="I482" s="115"/>
      <c r="J482" s="127"/>
      <c r="K482" s="127"/>
      <c r="L482" s="127"/>
      <c r="M482" s="137"/>
      <c r="N482" s="115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37"/>
      <c r="Z482" s="137"/>
      <c r="AA482" s="127"/>
      <c r="AB482" s="127"/>
      <c r="AC482" s="127"/>
      <c r="AD482" s="127"/>
      <c r="AE482" s="127"/>
      <c r="AF482" s="127"/>
      <c r="AG482" s="127"/>
      <c r="AH482" s="127"/>
      <c r="AI482" s="127"/>
      <c r="AJ482" s="127"/>
      <c r="AK482" s="137"/>
      <c r="AL482" s="137"/>
      <c r="AM482" s="127"/>
      <c r="AN482" s="127"/>
      <c r="AO482" s="127"/>
      <c r="AP482" s="127"/>
      <c r="AQ482" s="127"/>
      <c r="AR482" s="127"/>
      <c r="AS482" s="127"/>
      <c r="AT482" s="127"/>
      <c r="AU482" s="127"/>
      <c r="AV482" s="127"/>
      <c r="AW482" s="137"/>
      <c r="AX482" s="137"/>
      <c r="AY482" s="137"/>
      <c r="AZ482" s="137"/>
      <c r="BA482" s="130"/>
      <c r="BB482" s="130"/>
      <c r="BC482" s="130"/>
      <c r="BD482" s="130"/>
      <c r="BE482" s="130"/>
      <c r="BF482" s="130"/>
      <c r="BG482" s="130"/>
      <c r="BH482" s="130"/>
      <c r="BI482" s="130"/>
      <c r="BJ482" s="130"/>
      <c r="BK482" s="137"/>
      <c r="BL482" s="98"/>
      <c r="BM482" s="160"/>
      <c r="BN482" s="98"/>
      <c r="BO482" s="182"/>
      <c r="BP482" s="182"/>
      <c r="BQ482" s="182"/>
      <c r="BR482" s="200"/>
      <c r="BS482" s="182"/>
      <c r="BT482" s="182"/>
      <c r="BU482" s="182"/>
      <c r="BV482" s="200"/>
      <c r="BW482" s="182"/>
      <c r="BX482" s="182"/>
      <c r="BY482" s="182"/>
      <c r="BZ482" s="200"/>
      <c r="CA482" s="200"/>
      <c r="CB482" s="182"/>
      <c r="CC482" s="100"/>
      <c r="CD482" s="100"/>
      <c r="CE482" s="100"/>
      <c r="CF482" s="103"/>
    </row>
    <row r="483" spans="5:84" s="24" customFormat="1" ht="15" customHeight="1" x14ac:dyDescent="0.25">
      <c r="E483" s="127"/>
      <c r="F483" s="127"/>
      <c r="G483" s="127"/>
      <c r="H483" s="137"/>
      <c r="I483" s="115"/>
      <c r="J483" s="127"/>
      <c r="K483" s="127"/>
      <c r="L483" s="127"/>
      <c r="M483" s="137"/>
      <c r="N483" s="115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37"/>
      <c r="Z483" s="137"/>
      <c r="AA483" s="127"/>
      <c r="AB483" s="127"/>
      <c r="AC483" s="127"/>
      <c r="AD483" s="127"/>
      <c r="AE483" s="127"/>
      <c r="AF483" s="127"/>
      <c r="AG483" s="127"/>
      <c r="AH483" s="127"/>
      <c r="AI483" s="127"/>
      <c r="AJ483" s="127"/>
      <c r="AK483" s="137"/>
      <c r="AL483" s="137"/>
      <c r="AM483" s="127"/>
      <c r="AN483" s="127"/>
      <c r="AO483" s="127"/>
      <c r="AP483" s="127"/>
      <c r="AQ483" s="127"/>
      <c r="AR483" s="127"/>
      <c r="AS483" s="127"/>
      <c r="AT483" s="127"/>
      <c r="AU483" s="127"/>
      <c r="AV483" s="127"/>
      <c r="AW483" s="137"/>
      <c r="AX483" s="137"/>
      <c r="AY483" s="137"/>
      <c r="AZ483" s="137"/>
      <c r="BA483" s="130"/>
      <c r="BB483" s="130"/>
      <c r="BC483" s="130"/>
      <c r="BD483" s="130"/>
      <c r="BE483" s="130"/>
      <c r="BF483" s="130"/>
      <c r="BG483" s="130"/>
      <c r="BH483" s="130"/>
      <c r="BI483" s="130"/>
      <c r="BJ483" s="130"/>
      <c r="BK483" s="137"/>
      <c r="BL483" s="98"/>
      <c r="BM483" s="160"/>
      <c r="BN483" s="98"/>
      <c r="BO483" s="182"/>
      <c r="BP483" s="182"/>
      <c r="BQ483" s="182"/>
      <c r="BR483" s="200"/>
      <c r="BS483" s="182"/>
      <c r="BT483" s="182"/>
      <c r="BU483" s="182"/>
      <c r="BV483" s="200"/>
      <c r="BW483" s="182"/>
      <c r="BX483" s="182"/>
      <c r="BY483" s="182"/>
      <c r="BZ483" s="200"/>
      <c r="CA483" s="200"/>
      <c r="CB483" s="182"/>
      <c r="CC483" s="100"/>
      <c r="CD483" s="100"/>
      <c r="CE483" s="100"/>
      <c r="CF483" s="103"/>
    </row>
    <row r="484" spans="5:84" s="24" customFormat="1" ht="15" customHeight="1" x14ac:dyDescent="0.25">
      <c r="E484" s="127"/>
      <c r="F484" s="127"/>
      <c r="G484" s="127"/>
      <c r="H484" s="137"/>
      <c r="I484" s="115"/>
      <c r="J484" s="127"/>
      <c r="K484" s="127"/>
      <c r="L484" s="127"/>
      <c r="M484" s="137"/>
      <c r="N484" s="115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37"/>
      <c r="Z484" s="137"/>
      <c r="AA484" s="127"/>
      <c r="AB484" s="127"/>
      <c r="AC484" s="127"/>
      <c r="AD484" s="127"/>
      <c r="AE484" s="127"/>
      <c r="AF484" s="127"/>
      <c r="AG484" s="127"/>
      <c r="AH484" s="127"/>
      <c r="AI484" s="127"/>
      <c r="AJ484" s="127"/>
      <c r="AK484" s="137"/>
      <c r="AL484" s="137"/>
      <c r="AM484" s="127"/>
      <c r="AN484" s="127"/>
      <c r="AO484" s="127"/>
      <c r="AP484" s="127"/>
      <c r="AQ484" s="127"/>
      <c r="AR484" s="127"/>
      <c r="AS484" s="127"/>
      <c r="AT484" s="127"/>
      <c r="AU484" s="127"/>
      <c r="AV484" s="127"/>
      <c r="AW484" s="137"/>
      <c r="AX484" s="137"/>
      <c r="AY484" s="137"/>
      <c r="AZ484" s="137"/>
      <c r="BA484" s="130"/>
      <c r="BB484" s="130"/>
      <c r="BC484" s="130"/>
      <c r="BD484" s="130"/>
      <c r="BE484" s="130"/>
      <c r="BF484" s="130"/>
      <c r="BG484" s="130"/>
      <c r="BH484" s="130"/>
      <c r="BI484" s="130"/>
      <c r="BJ484" s="130"/>
      <c r="BK484" s="137"/>
      <c r="BL484" s="98"/>
      <c r="BM484" s="160"/>
      <c r="BN484" s="98"/>
      <c r="BO484" s="182"/>
      <c r="BP484" s="182"/>
      <c r="BQ484" s="182"/>
      <c r="BR484" s="200"/>
      <c r="BS484" s="182"/>
      <c r="BT484" s="182"/>
      <c r="BU484" s="182"/>
      <c r="BV484" s="200"/>
      <c r="BW484" s="182"/>
      <c r="BX484" s="182"/>
      <c r="BY484" s="182"/>
      <c r="BZ484" s="200"/>
      <c r="CA484" s="200"/>
      <c r="CB484" s="182"/>
      <c r="CC484" s="100"/>
      <c r="CD484" s="100"/>
      <c r="CE484" s="100"/>
      <c r="CF484" s="103"/>
    </row>
    <row r="485" spans="5:84" s="24" customFormat="1" ht="15" customHeight="1" x14ac:dyDescent="0.25">
      <c r="E485" s="127"/>
      <c r="F485" s="127"/>
      <c r="G485" s="127"/>
      <c r="H485" s="137"/>
      <c r="I485" s="115"/>
      <c r="J485" s="127"/>
      <c r="K485" s="127"/>
      <c r="L485" s="127"/>
      <c r="M485" s="137"/>
      <c r="N485" s="115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37"/>
      <c r="Z485" s="137"/>
      <c r="AA485" s="127"/>
      <c r="AB485" s="127"/>
      <c r="AC485" s="127"/>
      <c r="AD485" s="127"/>
      <c r="AE485" s="127"/>
      <c r="AF485" s="127"/>
      <c r="AG485" s="127"/>
      <c r="AH485" s="127"/>
      <c r="AI485" s="127"/>
      <c r="AJ485" s="127"/>
      <c r="AK485" s="137"/>
      <c r="AL485" s="137"/>
      <c r="AM485" s="127"/>
      <c r="AN485" s="127"/>
      <c r="AO485" s="127"/>
      <c r="AP485" s="127"/>
      <c r="AQ485" s="127"/>
      <c r="AR485" s="127"/>
      <c r="AS485" s="127"/>
      <c r="AT485" s="127"/>
      <c r="AU485" s="127"/>
      <c r="AV485" s="127"/>
      <c r="AW485" s="137"/>
      <c r="AX485" s="137"/>
      <c r="AY485" s="137"/>
      <c r="AZ485" s="137"/>
      <c r="BA485" s="130"/>
      <c r="BB485" s="130"/>
      <c r="BC485" s="130"/>
      <c r="BD485" s="130"/>
      <c r="BE485" s="130"/>
      <c r="BF485" s="130"/>
      <c r="BG485" s="130"/>
      <c r="BH485" s="130"/>
      <c r="BI485" s="130"/>
      <c r="BJ485" s="130"/>
      <c r="BK485" s="137"/>
      <c r="BL485" s="98"/>
      <c r="BM485" s="160"/>
      <c r="BN485" s="98"/>
      <c r="BO485" s="182"/>
      <c r="BP485" s="182"/>
      <c r="BQ485" s="182"/>
      <c r="BR485" s="200"/>
      <c r="BS485" s="182"/>
      <c r="BT485" s="182"/>
      <c r="BU485" s="182"/>
      <c r="BV485" s="200"/>
      <c r="BW485" s="182"/>
      <c r="BX485" s="182"/>
      <c r="BY485" s="182"/>
      <c r="BZ485" s="200"/>
      <c r="CA485" s="200"/>
      <c r="CB485" s="182"/>
      <c r="CC485" s="100"/>
      <c r="CD485" s="100"/>
      <c r="CE485" s="100"/>
      <c r="CF485" s="103"/>
    </row>
    <row r="486" spans="5:84" s="24" customFormat="1" ht="15" customHeight="1" x14ac:dyDescent="0.25">
      <c r="E486" s="127"/>
      <c r="F486" s="127"/>
      <c r="G486" s="127"/>
      <c r="H486" s="137"/>
      <c r="I486" s="115"/>
      <c r="J486" s="127"/>
      <c r="K486" s="127"/>
      <c r="L486" s="127"/>
      <c r="M486" s="137"/>
      <c r="N486" s="115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37"/>
      <c r="Z486" s="137"/>
      <c r="AA486" s="127"/>
      <c r="AB486" s="127"/>
      <c r="AC486" s="127"/>
      <c r="AD486" s="127"/>
      <c r="AE486" s="127"/>
      <c r="AF486" s="127"/>
      <c r="AG486" s="127"/>
      <c r="AH486" s="127"/>
      <c r="AI486" s="127"/>
      <c r="AJ486" s="127"/>
      <c r="AK486" s="137"/>
      <c r="AL486" s="137"/>
      <c r="AM486" s="127"/>
      <c r="AN486" s="127"/>
      <c r="AO486" s="127"/>
      <c r="AP486" s="127"/>
      <c r="AQ486" s="127"/>
      <c r="AR486" s="127"/>
      <c r="AS486" s="127"/>
      <c r="AT486" s="127"/>
      <c r="AU486" s="127"/>
      <c r="AV486" s="127"/>
      <c r="AW486" s="137"/>
      <c r="AX486" s="137"/>
      <c r="AY486" s="137"/>
      <c r="AZ486" s="137"/>
      <c r="BA486" s="130"/>
      <c r="BB486" s="130"/>
      <c r="BC486" s="130"/>
      <c r="BD486" s="130"/>
      <c r="BE486" s="130"/>
      <c r="BF486" s="130"/>
      <c r="BG486" s="130"/>
      <c r="BH486" s="130"/>
      <c r="BI486" s="130"/>
      <c r="BJ486" s="130"/>
      <c r="BK486" s="137"/>
      <c r="BL486" s="98"/>
      <c r="BM486" s="160"/>
      <c r="BN486" s="98"/>
      <c r="BO486" s="182"/>
      <c r="BP486" s="182"/>
      <c r="BQ486" s="182"/>
      <c r="BR486" s="200"/>
      <c r="BS486" s="182"/>
      <c r="BT486" s="182"/>
      <c r="BU486" s="182"/>
      <c r="BV486" s="200"/>
      <c r="BW486" s="182"/>
      <c r="BX486" s="182"/>
      <c r="BY486" s="182"/>
      <c r="BZ486" s="200"/>
      <c r="CA486" s="200"/>
      <c r="CB486" s="182"/>
      <c r="CC486" s="100"/>
      <c r="CD486" s="100"/>
      <c r="CE486" s="100"/>
      <c r="CF486" s="103"/>
    </row>
    <row r="487" spans="5:84" s="24" customFormat="1" ht="15" customHeight="1" x14ac:dyDescent="0.25">
      <c r="E487" s="127"/>
      <c r="F487" s="127"/>
      <c r="G487" s="127"/>
      <c r="H487" s="137"/>
      <c r="I487" s="115"/>
      <c r="J487" s="127"/>
      <c r="K487" s="127"/>
      <c r="L487" s="127"/>
      <c r="M487" s="137"/>
      <c r="N487" s="115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37"/>
      <c r="Z487" s="137"/>
      <c r="AA487" s="127"/>
      <c r="AB487" s="127"/>
      <c r="AC487" s="127"/>
      <c r="AD487" s="127"/>
      <c r="AE487" s="127"/>
      <c r="AF487" s="127"/>
      <c r="AG487" s="127"/>
      <c r="AH487" s="127"/>
      <c r="AI487" s="127"/>
      <c r="AJ487" s="127"/>
      <c r="AK487" s="137"/>
      <c r="AL487" s="137"/>
      <c r="AM487" s="127"/>
      <c r="AN487" s="127"/>
      <c r="AO487" s="127"/>
      <c r="AP487" s="127"/>
      <c r="AQ487" s="127"/>
      <c r="AR487" s="127"/>
      <c r="AS487" s="127"/>
      <c r="AT487" s="127"/>
      <c r="AU487" s="127"/>
      <c r="AV487" s="127"/>
      <c r="AW487" s="137"/>
      <c r="AX487" s="137"/>
      <c r="AY487" s="137"/>
      <c r="AZ487" s="137"/>
      <c r="BA487" s="130"/>
      <c r="BB487" s="130"/>
      <c r="BC487" s="130"/>
      <c r="BD487" s="130"/>
      <c r="BE487" s="130"/>
      <c r="BF487" s="130"/>
      <c r="BG487" s="130"/>
      <c r="BH487" s="130"/>
      <c r="BI487" s="130"/>
      <c r="BJ487" s="130"/>
      <c r="BK487" s="137"/>
      <c r="BL487" s="98"/>
      <c r="BM487" s="160"/>
      <c r="BN487" s="98"/>
      <c r="BO487" s="182"/>
      <c r="BP487" s="182"/>
      <c r="BQ487" s="182"/>
      <c r="BR487" s="200"/>
      <c r="BS487" s="182"/>
      <c r="BT487" s="182"/>
      <c r="BU487" s="182"/>
      <c r="BV487" s="200"/>
      <c r="BW487" s="182"/>
      <c r="BX487" s="182"/>
      <c r="BY487" s="182"/>
      <c r="BZ487" s="200"/>
      <c r="CA487" s="200"/>
      <c r="CB487" s="182"/>
      <c r="CC487" s="100"/>
      <c r="CD487" s="100"/>
      <c r="CE487" s="100"/>
      <c r="CF487" s="103"/>
    </row>
    <row r="488" spans="5:84" s="24" customFormat="1" ht="15" customHeight="1" x14ac:dyDescent="0.25">
      <c r="E488" s="127"/>
      <c r="F488" s="127"/>
      <c r="G488" s="127"/>
      <c r="H488" s="137"/>
      <c r="I488" s="115"/>
      <c r="J488" s="127"/>
      <c r="K488" s="127"/>
      <c r="L488" s="127"/>
      <c r="M488" s="137"/>
      <c r="N488" s="115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37"/>
      <c r="Z488" s="137"/>
      <c r="AA488" s="127"/>
      <c r="AB488" s="127"/>
      <c r="AC488" s="127"/>
      <c r="AD488" s="127"/>
      <c r="AE488" s="127"/>
      <c r="AF488" s="127"/>
      <c r="AG488" s="127"/>
      <c r="AH488" s="127"/>
      <c r="AI488" s="127"/>
      <c r="AJ488" s="127"/>
      <c r="AK488" s="137"/>
      <c r="AL488" s="137"/>
      <c r="AM488" s="127"/>
      <c r="AN488" s="127"/>
      <c r="AO488" s="127"/>
      <c r="AP488" s="127"/>
      <c r="AQ488" s="127"/>
      <c r="AR488" s="127"/>
      <c r="AS488" s="127"/>
      <c r="AT488" s="127"/>
      <c r="AU488" s="127"/>
      <c r="AV488" s="127"/>
      <c r="AW488" s="137"/>
      <c r="AX488" s="137"/>
      <c r="AY488" s="137"/>
      <c r="AZ488" s="137"/>
      <c r="BA488" s="130"/>
      <c r="BB488" s="130"/>
      <c r="BC488" s="130"/>
      <c r="BD488" s="130"/>
      <c r="BE488" s="130"/>
      <c r="BF488" s="130"/>
      <c r="BG488" s="130"/>
      <c r="BH488" s="130"/>
      <c r="BI488" s="130"/>
      <c r="BJ488" s="130"/>
      <c r="BK488" s="137"/>
      <c r="BL488" s="98"/>
      <c r="BM488" s="160"/>
      <c r="BN488" s="98"/>
      <c r="BO488" s="182"/>
      <c r="BP488" s="182"/>
      <c r="BQ488" s="182"/>
      <c r="BR488" s="200"/>
      <c r="BS488" s="182"/>
      <c r="BT488" s="182"/>
      <c r="BU488" s="182"/>
      <c r="BV488" s="200"/>
      <c r="BW488" s="182"/>
      <c r="BX488" s="182"/>
      <c r="BY488" s="182"/>
      <c r="BZ488" s="200"/>
      <c r="CA488" s="200"/>
      <c r="CB488" s="182"/>
      <c r="CC488" s="100"/>
      <c r="CD488" s="100"/>
      <c r="CE488" s="100"/>
      <c r="CF488" s="103"/>
    </row>
    <row r="489" spans="5:84" s="24" customFormat="1" ht="15" customHeight="1" x14ac:dyDescent="0.25">
      <c r="E489" s="127"/>
      <c r="F489" s="127"/>
      <c r="G489" s="127"/>
      <c r="H489" s="137"/>
      <c r="I489" s="115"/>
      <c r="J489" s="127"/>
      <c r="K489" s="127"/>
      <c r="L489" s="127"/>
      <c r="M489" s="137"/>
      <c r="N489" s="115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37"/>
      <c r="Z489" s="137"/>
      <c r="AA489" s="127"/>
      <c r="AB489" s="127"/>
      <c r="AC489" s="127"/>
      <c r="AD489" s="127"/>
      <c r="AE489" s="127"/>
      <c r="AF489" s="127"/>
      <c r="AG489" s="127"/>
      <c r="AH489" s="127"/>
      <c r="AI489" s="127"/>
      <c r="AJ489" s="127"/>
      <c r="AK489" s="137"/>
      <c r="AL489" s="137"/>
      <c r="AM489" s="127"/>
      <c r="AN489" s="127"/>
      <c r="AO489" s="127"/>
      <c r="AP489" s="127"/>
      <c r="AQ489" s="127"/>
      <c r="AR489" s="127"/>
      <c r="AS489" s="127"/>
      <c r="AT489" s="127"/>
      <c r="AU489" s="127"/>
      <c r="AV489" s="127"/>
      <c r="AW489" s="137"/>
      <c r="AX489" s="137"/>
      <c r="AY489" s="137"/>
      <c r="AZ489" s="137"/>
      <c r="BA489" s="130"/>
      <c r="BB489" s="130"/>
      <c r="BC489" s="130"/>
      <c r="BD489" s="130"/>
      <c r="BE489" s="130"/>
      <c r="BF489" s="130"/>
      <c r="BG489" s="130"/>
      <c r="BH489" s="130"/>
      <c r="BI489" s="130"/>
      <c r="BJ489" s="130"/>
      <c r="BK489" s="137"/>
      <c r="BL489" s="98"/>
      <c r="BM489" s="160"/>
      <c r="BN489" s="98"/>
      <c r="BO489" s="182"/>
      <c r="BP489" s="182"/>
      <c r="BQ489" s="182"/>
      <c r="BR489" s="200"/>
      <c r="BS489" s="182"/>
      <c r="BT489" s="182"/>
      <c r="BU489" s="182"/>
      <c r="BV489" s="200"/>
      <c r="BW489" s="182"/>
      <c r="BX489" s="182"/>
      <c r="BY489" s="182"/>
      <c r="BZ489" s="200"/>
      <c r="CA489" s="200"/>
      <c r="CB489" s="182"/>
      <c r="CC489" s="100"/>
      <c r="CD489" s="100"/>
      <c r="CE489" s="100"/>
      <c r="CF489" s="103"/>
    </row>
    <row r="490" spans="5:84" s="24" customFormat="1" ht="15" customHeight="1" x14ac:dyDescent="0.25">
      <c r="E490" s="127"/>
      <c r="F490" s="127"/>
      <c r="G490" s="127"/>
      <c r="H490" s="137"/>
      <c r="I490" s="115"/>
      <c r="J490" s="127"/>
      <c r="K490" s="127"/>
      <c r="L490" s="127"/>
      <c r="M490" s="137"/>
      <c r="N490" s="115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37"/>
      <c r="Z490" s="137"/>
      <c r="AA490" s="127"/>
      <c r="AB490" s="127"/>
      <c r="AC490" s="127"/>
      <c r="AD490" s="127"/>
      <c r="AE490" s="127"/>
      <c r="AF490" s="127"/>
      <c r="AG490" s="127"/>
      <c r="AH490" s="127"/>
      <c r="AI490" s="127"/>
      <c r="AJ490" s="127"/>
      <c r="AK490" s="137"/>
      <c r="AL490" s="137"/>
      <c r="AM490" s="127"/>
      <c r="AN490" s="127"/>
      <c r="AO490" s="127"/>
      <c r="AP490" s="127"/>
      <c r="AQ490" s="127"/>
      <c r="AR490" s="127"/>
      <c r="AS490" s="127"/>
      <c r="AT490" s="127"/>
      <c r="AU490" s="127"/>
      <c r="AV490" s="127"/>
      <c r="AW490" s="137"/>
      <c r="AX490" s="137"/>
      <c r="AY490" s="137"/>
      <c r="AZ490" s="137"/>
      <c r="BA490" s="130"/>
      <c r="BB490" s="130"/>
      <c r="BC490" s="130"/>
      <c r="BD490" s="130"/>
      <c r="BE490" s="130"/>
      <c r="BF490" s="130"/>
      <c r="BG490" s="130"/>
      <c r="BH490" s="130"/>
      <c r="BI490" s="130"/>
      <c r="BJ490" s="130"/>
      <c r="BK490" s="137"/>
      <c r="BL490" s="98"/>
      <c r="BM490" s="160"/>
      <c r="BN490" s="98"/>
      <c r="BO490" s="182"/>
      <c r="BP490" s="182"/>
      <c r="BQ490" s="182"/>
      <c r="BR490" s="200"/>
      <c r="BS490" s="182"/>
      <c r="BT490" s="182"/>
      <c r="BU490" s="182"/>
      <c r="BV490" s="200"/>
      <c r="BW490" s="182"/>
      <c r="BX490" s="182"/>
      <c r="BY490" s="182"/>
      <c r="BZ490" s="200"/>
      <c r="CA490" s="200"/>
      <c r="CB490" s="182"/>
      <c r="CC490" s="100"/>
      <c r="CD490" s="100"/>
      <c r="CE490" s="100"/>
      <c r="CF490" s="103"/>
    </row>
    <row r="491" spans="5:84" s="24" customFormat="1" ht="15" customHeight="1" x14ac:dyDescent="0.25">
      <c r="E491" s="127"/>
      <c r="F491" s="127"/>
      <c r="G491" s="127"/>
      <c r="H491" s="137"/>
      <c r="I491" s="115"/>
      <c r="J491" s="127"/>
      <c r="K491" s="127"/>
      <c r="L491" s="127"/>
      <c r="M491" s="137"/>
      <c r="N491" s="115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37"/>
      <c r="Z491" s="137"/>
      <c r="AA491" s="127"/>
      <c r="AB491" s="127"/>
      <c r="AC491" s="127"/>
      <c r="AD491" s="127"/>
      <c r="AE491" s="127"/>
      <c r="AF491" s="127"/>
      <c r="AG491" s="127"/>
      <c r="AH491" s="127"/>
      <c r="AI491" s="127"/>
      <c r="AJ491" s="127"/>
      <c r="AK491" s="137"/>
      <c r="AL491" s="137"/>
      <c r="AM491" s="127"/>
      <c r="AN491" s="127"/>
      <c r="AO491" s="127"/>
      <c r="AP491" s="127"/>
      <c r="AQ491" s="127"/>
      <c r="AR491" s="127"/>
      <c r="AS491" s="127"/>
      <c r="AT491" s="127"/>
      <c r="AU491" s="127"/>
      <c r="AV491" s="127"/>
      <c r="AW491" s="137"/>
      <c r="AX491" s="137"/>
      <c r="AY491" s="137"/>
      <c r="AZ491" s="137"/>
      <c r="BA491" s="130"/>
      <c r="BB491" s="130"/>
      <c r="BC491" s="130"/>
      <c r="BD491" s="130"/>
      <c r="BE491" s="130"/>
      <c r="BF491" s="130"/>
      <c r="BG491" s="130"/>
      <c r="BH491" s="130"/>
      <c r="BI491" s="130"/>
      <c r="BJ491" s="130"/>
      <c r="BK491" s="137"/>
      <c r="BL491" s="98"/>
      <c r="BM491" s="160"/>
      <c r="BN491" s="98"/>
      <c r="BO491" s="182"/>
      <c r="BP491" s="182"/>
      <c r="BQ491" s="182"/>
      <c r="BR491" s="200"/>
      <c r="BS491" s="182"/>
      <c r="BT491" s="182"/>
      <c r="BU491" s="182"/>
      <c r="BV491" s="200"/>
      <c r="BW491" s="182"/>
      <c r="BX491" s="182"/>
      <c r="BY491" s="182"/>
      <c r="BZ491" s="200"/>
      <c r="CA491" s="200"/>
      <c r="CB491" s="182"/>
      <c r="CC491" s="100"/>
      <c r="CD491" s="100"/>
      <c r="CE491" s="100"/>
      <c r="CF491" s="103"/>
    </row>
    <row r="492" spans="5:84" s="24" customFormat="1" ht="15" customHeight="1" x14ac:dyDescent="0.25">
      <c r="E492" s="127"/>
      <c r="F492" s="127"/>
      <c r="G492" s="127"/>
      <c r="H492" s="137"/>
      <c r="I492" s="115"/>
      <c r="J492" s="127"/>
      <c r="K492" s="127"/>
      <c r="L492" s="127"/>
      <c r="M492" s="137"/>
      <c r="N492" s="115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37"/>
      <c r="Z492" s="137"/>
      <c r="AA492" s="127"/>
      <c r="AB492" s="127"/>
      <c r="AC492" s="127"/>
      <c r="AD492" s="127"/>
      <c r="AE492" s="127"/>
      <c r="AF492" s="127"/>
      <c r="AG492" s="127"/>
      <c r="AH492" s="127"/>
      <c r="AI492" s="127"/>
      <c r="AJ492" s="127"/>
      <c r="AK492" s="137"/>
      <c r="AL492" s="137"/>
      <c r="AM492" s="127"/>
      <c r="AN492" s="127"/>
      <c r="AO492" s="127"/>
      <c r="AP492" s="127"/>
      <c r="AQ492" s="127"/>
      <c r="AR492" s="127"/>
      <c r="AS492" s="127"/>
      <c r="AT492" s="127"/>
      <c r="AU492" s="127"/>
      <c r="AV492" s="127"/>
      <c r="AW492" s="137"/>
      <c r="AX492" s="137"/>
      <c r="AY492" s="137"/>
      <c r="AZ492" s="137"/>
      <c r="BA492" s="130"/>
      <c r="BB492" s="130"/>
      <c r="BC492" s="130"/>
      <c r="BD492" s="130"/>
      <c r="BE492" s="130"/>
      <c r="BF492" s="130"/>
      <c r="BG492" s="130"/>
      <c r="BH492" s="130"/>
      <c r="BI492" s="130"/>
      <c r="BJ492" s="130"/>
      <c r="BK492" s="137"/>
      <c r="BL492" s="98"/>
      <c r="BM492" s="160"/>
      <c r="BN492" s="98"/>
      <c r="BO492" s="182"/>
      <c r="BP492" s="182"/>
      <c r="BQ492" s="182"/>
      <c r="BR492" s="200"/>
      <c r="BS492" s="182"/>
      <c r="BT492" s="182"/>
      <c r="BU492" s="182"/>
      <c r="BV492" s="200"/>
      <c r="BW492" s="182"/>
      <c r="BX492" s="182"/>
      <c r="BY492" s="182"/>
      <c r="BZ492" s="200"/>
      <c r="CA492" s="200"/>
      <c r="CB492" s="182"/>
      <c r="CC492" s="100"/>
      <c r="CD492" s="100"/>
      <c r="CE492" s="100"/>
      <c r="CF492" s="103"/>
    </row>
    <row r="493" spans="5:84" s="24" customFormat="1" ht="15" customHeight="1" x14ac:dyDescent="0.25">
      <c r="E493" s="127"/>
      <c r="F493" s="127"/>
      <c r="G493" s="127"/>
      <c r="H493" s="137"/>
      <c r="I493" s="115"/>
      <c r="J493" s="127"/>
      <c r="K493" s="127"/>
      <c r="L493" s="127"/>
      <c r="M493" s="137"/>
      <c r="N493" s="115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37"/>
      <c r="Z493" s="137"/>
      <c r="AA493" s="127"/>
      <c r="AB493" s="127"/>
      <c r="AC493" s="127"/>
      <c r="AD493" s="127"/>
      <c r="AE493" s="127"/>
      <c r="AF493" s="127"/>
      <c r="AG493" s="127"/>
      <c r="AH493" s="127"/>
      <c r="AI493" s="127"/>
      <c r="AJ493" s="127"/>
      <c r="AK493" s="137"/>
      <c r="AL493" s="137"/>
      <c r="AM493" s="127"/>
      <c r="AN493" s="127"/>
      <c r="AO493" s="127"/>
      <c r="AP493" s="127"/>
      <c r="AQ493" s="127"/>
      <c r="AR493" s="127"/>
      <c r="AS493" s="127"/>
      <c r="AT493" s="127"/>
      <c r="AU493" s="127"/>
      <c r="AV493" s="127"/>
      <c r="AW493" s="137"/>
      <c r="AX493" s="137"/>
      <c r="AY493" s="137"/>
      <c r="AZ493" s="137"/>
      <c r="BA493" s="130"/>
      <c r="BB493" s="130"/>
      <c r="BC493" s="130"/>
      <c r="BD493" s="130"/>
      <c r="BE493" s="130"/>
      <c r="BF493" s="130"/>
      <c r="BG493" s="130"/>
      <c r="BH493" s="130"/>
      <c r="BI493" s="130"/>
      <c r="BJ493" s="130"/>
      <c r="BK493" s="137"/>
      <c r="BL493" s="98"/>
      <c r="BM493" s="160"/>
      <c r="BN493" s="98"/>
      <c r="BO493" s="182"/>
      <c r="BP493" s="182"/>
      <c r="BQ493" s="182"/>
      <c r="BR493" s="200"/>
      <c r="BS493" s="182"/>
      <c r="BT493" s="182"/>
      <c r="BU493" s="182"/>
      <c r="BV493" s="200"/>
      <c r="BW493" s="182"/>
      <c r="BX493" s="182"/>
      <c r="BY493" s="182"/>
      <c r="BZ493" s="200"/>
      <c r="CA493" s="200"/>
      <c r="CB493" s="182"/>
      <c r="CC493" s="100"/>
      <c r="CD493" s="100"/>
      <c r="CE493" s="100"/>
      <c r="CF493" s="103"/>
    </row>
    <row r="494" spans="5:84" s="24" customFormat="1" ht="15" customHeight="1" x14ac:dyDescent="0.25">
      <c r="E494" s="127"/>
      <c r="F494" s="127"/>
      <c r="G494" s="127"/>
      <c r="H494" s="137"/>
      <c r="I494" s="115"/>
      <c r="J494" s="127"/>
      <c r="K494" s="127"/>
      <c r="L494" s="127"/>
      <c r="M494" s="137"/>
      <c r="N494" s="115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37"/>
      <c r="Z494" s="137"/>
      <c r="AA494" s="127"/>
      <c r="AB494" s="127"/>
      <c r="AC494" s="127"/>
      <c r="AD494" s="127"/>
      <c r="AE494" s="127"/>
      <c r="AF494" s="127"/>
      <c r="AG494" s="127"/>
      <c r="AH494" s="127"/>
      <c r="AI494" s="127"/>
      <c r="AJ494" s="127"/>
      <c r="AK494" s="137"/>
      <c r="AL494" s="137"/>
      <c r="AM494" s="127"/>
      <c r="AN494" s="127"/>
      <c r="AO494" s="127"/>
      <c r="AP494" s="127"/>
      <c r="AQ494" s="127"/>
      <c r="AR494" s="127"/>
      <c r="AS494" s="127"/>
      <c r="AT494" s="127"/>
      <c r="AU494" s="127"/>
      <c r="AV494" s="127"/>
      <c r="AW494" s="137"/>
      <c r="AX494" s="137"/>
      <c r="AY494" s="137"/>
      <c r="AZ494" s="137"/>
      <c r="BA494" s="130"/>
      <c r="BB494" s="130"/>
      <c r="BC494" s="130"/>
      <c r="BD494" s="130"/>
      <c r="BE494" s="130"/>
      <c r="BF494" s="130"/>
      <c r="BG494" s="130"/>
      <c r="BH494" s="130"/>
      <c r="BI494" s="130"/>
      <c r="BJ494" s="130"/>
      <c r="BK494" s="137"/>
      <c r="BL494" s="98"/>
      <c r="BM494" s="160"/>
      <c r="BN494" s="98"/>
      <c r="BO494" s="182"/>
      <c r="BP494" s="182"/>
      <c r="BQ494" s="182"/>
      <c r="BR494" s="200"/>
      <c r="BS494" s="182"/>
      <c r="BT494" s="182"/>
      <c r="BU494" s="182"/>
      <c r="BV494" s="200"/>
      <c r="BW494" s="182"/>
      <c r="BX494" s="182"/>
      <c r="BY494" s="182"/>
      <c r="BZ494" s="200"/>
      <c r="CA494" s="200"/>
      <c r="CB494" s="182"/>
      <c r="CC494" s="100"/>
      <c r="CD494" s="100"/>
      <c r="CE494" s="100"/>
      <c r="CF494" s="103"/>
    </row>
    <row r="495" spans="5:84" s="24" customFormat="1" ht="15" customHeight="1" x14ac:dyDescent="0.25">
      <c r="E495" s="127"/>
      <c r="F495" s="127"/>
      <c r="G495" s="127"/>
      <c r="H495" s="137"/>
      <c r="I495" s="115"/>
      <c r="J495" s="127"/>
      <c r="K495" s="127"/>
      <c r="L495" s="127"/>
      <c r="M495" s="137"/>
      <c r="N495" s="115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37"/>
      <c r="Z495" s="137"/>
      <c r="AA495" s="127"/>
      <c r="AB495" s="127"/>
      <c r="AC495" s="127"/>
      <c r="AD495" s="127"/>
      <c r="AE495" s="127"/>
      <c r="AF495" s="127"/>
      <c r="AG495" s="127"/>
      <c r="AH495" s="127"/>
      <c r="AI495" s="127"/>
      <c r="AJ495" s="127"/>
      <c r="AK495" s="137"/>
      <c r="AL495" s="137"/>
      <c r="AM495" s="127"/>
      <c r="AN495" s="127"/>
      <c r="AO495" s="127"/>
      <c r="AP495" s="127"/>
      <c r="AQ495" s="127"/>
      <c r="AR495" s="127"/>
      <c r="AS495" s="127"/>
      <c r="AT495" s="127"/>
      <c r="AU495" s="127"/>
      <c r="AV495" s="127"/>
      <c r="AW495" s="137"/>
      <c r="AX495" s="137"/>
      <c r="AY495" s="137"/>
      <c r="AZ495" s="137"/>
      <c r="BA495" s="130"/>
      <c r="BB495" s="130"/>
      <c r="BC495" s="130"/>
      <c r="BD495" s="130"/>
      <c r="BE495" s="130"/>
      <c r="BF495" s="130"/>
      <c r="BG495" s="130"/>
      <c r="BH495" s="130"/>
      <c r="BI495" s="130"/>
      <c r="BJ495" s="130"/>
      <c r="BK495" s="137"/>
      <c r="BL495" s="98"/>
      <c r="BM495" s="160"/>
      <c r="BN495" s="98"/>
      <c r="BO495" s="182"/>
      <c r="BP495" s="182"/>
      <c r="BQ495" s="182"/>
      <c r="BR495" s="200"/>
      <c r="BS495" s="182"/>
      <c r="BT495" s="182"/>
      <c r="BU495" s="182"/>
      <c r="BV495" s="200"/>
      <c r="BW495" s="182"/>
      <c r="BX495" s="182"/>
      <c r="BY495" s="182"/>
      <c r="BZ495" s="200"/>
      <c r="CA495" s="200"/>
      <c r="CB495" s="182"/>
      <c r="CC495" s="100"/>
      <c r="CD495" s="100"/>
      <c r="CE495" s="100"/>
      <c r="CF495" s="103"/>
    </row>
    <row r="496" spans="5:84" s="24" customFormat="1" ht="15" customHeight="1" x14ac:dyDescent="0.25">
      <c r="E496" s="127"/>
      <c r="F496" s="127"/>
      <c r="G496" s="127"/>
      <c r="H496" s="137"/>
      <c r="I496" s="115"/>
      <c r="J496" s="127"/>
      <c r="K496" s="127"/>
      <c r="L496" s="127"/>
      <c r="M496" s="137"/>
      <c r="N496" s="115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37"/>
      <c r="Z496" s="137"/>
      <c r="AA496" s="127"/>
      <c r="AB496" s="127"/>
      <c r="AC496" s="127"/>
      <c r="AD496" s="127"/>
      <c r="AE496" s="127"/>
      <c r="AF496" s="127"/>
      <c r="AG496" s="127"/>
      <c r="AH496" s="127"/>
      <c r="AI496" s="127"/>
      <c r="AJ496" s="127"/>
      <c r="AK496" s="137"/>
      <c r="AL496" s="137"/>
      <c r="AM496" s="127"/>
      <c r="AN496" s="127"/>
      <c r="AO496" s="127"/>
      <c r="AP496" s="127"/>
      <c r="AQ496" s="127"/>
      <c r="AR496" s="127"/>
      <c r="AS496" s="127"/>
      <c r="AT496" s="127"/>
      <c r="AU496" s="127"/>
      <c r="AV496" s="127"/>
      <c r="AW496" s="137"/>
      <c r="AX496" s="137"/>
      <c r="AY496" s="137"/>
      <c r="AZ496" s="137"/>
      <c r="BA496" s="130"/>
      <c r="BB496" s="130"/>
      <c r="BC496" s="130"/>
      <c r="BD496" s="130"/>
      <c r="BE496" s="130"/>
      <c r="BF496" s="130"/>
      <c r="BG496" s="130"/>
      <c r="BH496" s="130"/>
      <c r="BI496" s="130"/>
      <c r="BJ496" s="130"/>
      <c r="BK496" s="137"/>
      <c r="BL496" s="98"/>
      <c r="BM496" s="160"/>
      <c r="BN496" s="98"/>
      <c r="BO496" s="182"/>
      <c r="BP496" s="182"/>
      <c r="BQ496" s="182"/>
      <c r="BR496" s="200"/>
      <c r="BS496" s="182"/>
      <c r="BT496" s="182"/>
      <c r="BU496" s="182"/>
      <c r="BV496" s="200"/>
      <c r="BW496" s="182"/>
      <c r="BX496" s="182"/>
      <c r="BY496" s="182"/>
      <c r="BZ496" s="200"/>
      <c r="CA496" s="200"/>
      <c r="CB496" s="182"/>
      <c r="CC496" s="100"/>
      <c r="CD496" s="100"/>
      <c r="CE496" s="100"/>
      <c r="CF496" s="103"/>
    </row>
    <row r="497" spans="5:84" s="24" customFormat="1" ht="15" customHeight="1" x14ac:dyDescent="0.25">
      <c r="E497" s="127"/>
      <c r="F497" s="127"/>
      <c r="G497" s="127"/>
      <c r="H497" s="137"/>
      <c r="I497" s="115"/>
      <c r="J497" s="127"/>
      <c r="K497" s="127"/>
      <c r="L497" s="127"/>
      <c r="M497" s="137"/>
      <c r="N497" s="115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37"/>
      <c r="Z497" s="137"/>
      <c r="AA497" s="127"/>
      <c r="AB497" s="127"/>
      <c r="AC497" s="127"/>
      <c r="AD497" s="127"/>
      <c r="AE497" s="127"/>
      <c r="AF497" s="127"/>
      <c r="AG497" s="127"/>
      <c r="AH497" s="127"/>
      <c r="AI497" s="127"/>
      <c r="AJ497" s="127"/>
      <c r="AK497" s="137"/>
      <c r="AL497" s="137"/>
      <c r="AM497" s="127"/>
      <c r="AN497" s="127"/>
      <c r="AO497" s="127"/>
      <c r="AP497" s="127"/>
      <c r="AQ497" s="127"/>
      <c r="AR497" s="127"/>
      <c r="AS497" s="127"/>
      <c r="AT497" s="127"/>
      <c r="AU497" s="127"/>
      <c r="AV497" s="127"/>
      <c r="AW497" s="137"/>
      <c r="AX497" s="137"/>
      <c r="AY497" s="137"/>
      <c r="AZ497" s="137"/>
      <c r="BA497" s="130"/>
      <c r="BB497" s="130"/>
      <c r="BC497" s="130"/>
      <c r="BD497" s="130"/>
      <c r="BE497" s="130"/>
      <c r="BF497" s="130"/>
      <c r="BG497" s="130"/>
      <c r="BH497" s="130"/>
      <c r="BI497" s="130"/>
      <c r="BJ497" s="130"/>
      <c r="BK497" s="137"/>
      <c r="BL497" s="98"/>
      <c r="BM497" s="160"/>
      <c r="BN497" s="98"/>
      <c r="BO497" s="182"/>
      <c r="BP497" s="182"/>
      <c r="BQ497" s="182"/>
      <c r="BR497" s="200"/>
      <c r="BS497" s="182"/>
      <c r="BT497" s="182"/>
      <c r="BU497" s="182"/>
      <c r="BV497" s="200"/>
      <c r="BW497" s="182"/>
      <c r="BX497" s="182"/>
      <c r="BY497" s="182"/>
      <c r="BZ497" s="200"/>
      <c r="CA497" s="200"/>
      <c r="CB497" s="182"/>
      <c r="CC497" s="100"/>
      <c r="CD497" s="100"/>
      <c r="CE497" s="100"/>
      <c r="CF497" s="103"/>
    </row>
    <row r="498" spans="5:84" s="24" customFormat="1" ht="15" customHeight="1" x14ac:dyDescent="0.25">
      <c r="E498" s="127"/>
      <c r="F498" s="127"/>
      <c r="G498" s="127"/>
      <c r="H498" s="137"/>
      <c r="I498" s="115"/>
      <c r="J498" s="127"/>
      <c r="K498" s="127"/>
      <c r="L498" s="127"/>
      <c r="M498" s="137"/>
      <c r="N498" s="115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37"/>
      <c r="Z498" s="137"/>
      <c r="AA498" s="127"/>
      <c r="AB498" s="127"/>
      <c r="AC498" s="127"/>
      <c r="AD498" s="127"/>
      <c r="AE498" s="127"/>
      <c r="AF498" s="127"/>
      <c r="AG498" s="127"/>
      <c r="AH498" s="127"/>
      <c r="AI498" s="127"/>
      <c r="AJ498" s="127"/>
      <c r="AK498" s="137"/>
      <c r="AL498" s="137"/>
      <c r="AM498" s="127"/>
      <c r="AN498" s="127"/>
      <c r="AO498" s="127"/>
      <c r="AP498" s="127"/>
      <c r="AQ498" s="127"/>
      <c r="AR498" s="127"/>
      <c r="AS498" s="127"/>
      <c r="AT498" s="127"/>
      <c r="AU498" s="127"/>
      <c r="AV498" s="127"/>
      <c r="AW498" s="137"/>
      <c r="AX498" s="137"/>
      <c r="AY498" s="137"/>
      <c r="AZ498" s="137"/>
      <c r="BA498" s="130"/>
      <c r="BB498" s="130"/>
      <c r="BC498" s="130"/>
      <c r="BD498" s="130"/>
      <c r="BE498" s="130"/>
      <c r="BF498" s="130"/>
      <c r="BG498" s="130"/>
      <c r="BH498" s="130"/>
      <c r="BI498" s="130"/>
      <c r="BJ498" s="130"/>
      <c r="BK498" s="137"/>
      <c r="BL498" s="98"/>
      <c r="BM498" s="160"/>
      <c r="BN498" s="98"/>
      <c r="BO498" s="182"/>
      <c r="BP498" s="182"/>
      <c r="BQ498" s="182"/>
      <c r="BR498" s="200"/>
      <c r="BS498" s="182"/>
      <c r="BT498" s="182"/>
      <c r="BU498" s="182"/>
      <c r="BV498" s="200"/>
      <c r="BW498" s="182"/>
      <c r="BX498" s="182"/>
      <c r="BY498" s="182"/>
      <c r="BZ498" s="200"/>
      <c r="CA498" s="200"/>
      <c r="CB498" s="182"/>
      <c r="CC498" s="100"/>
      <c r="CD498" s="100"/>
      <c r="CE498" s="100"/>
      <c r="CF498" s="103"/>
    </row>
    <row r="499" spans="5:84" s="24" customFormat="1" ht="15" customHeight="1" x14ac:dyDescent="0.25">
      <c r="E499" s="127"/>
      <c r="F499" s="127"/>
      <c r="G499" s="127"/>
      <c r="H499" s="137"/>
      <c r="I499" s="115"/>
      <c r="J499" s="127"/>
      <c r="K499" s="127"/>
      <c r="L499" s="127"/>
      <c r="M499" s="137"/>
      <c r="N499" s="115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37"/>
      <c r="Z499" s="137"/>
      <c r="AA499" s="127"/>
      <c r="AB499" s="127"/>
      <c r="AC499" s="127"/>
      <c r="AD499" s="127"/>
      <c r="AE499" s="127"/>
      <c r="AF499" s="127"/>
      <c r="AG499" s="127"/>
      <c r="AH499" s="127"/>
      <c r="AI499" s="127"/>
      <c r="AJ499" s="127"/>
      <c r="AK499" s="137"/>
      <c r="AL499" s="137"/>
      <c r="AM499" s="127"/>
      <c r="AN499" s="127"/>
      <c r="AO499" s="127"/>
      <c r="AP499" s="127"/>
      <c r="AQ499" s="127"/>
      <c r="AR499" s="127"/>
      <c r="AS499" s="127"/>
      <c r="AT499" s="127"/>
      <c r="AU499" s="127"/>
      <c r="AV499" s="127"/>
      <c r="AW499" s="137"/>
      <c r="AX499" s="137"/>
      <c r="AY499" s="137"/>
      <c r="AZ499" s="137"/>
      <c r="BA499" s="130"/>
      <c r="BB499" s="130"/>
      <c r="BC499" s="130"/>
      <c r="BD499" s="130"/>
      <c r="BE499" s="130"/>
      <c r="BF499" s="130"/>
      <c r="BG499" s="130"/>
      <c r="BH499" s="130"/>
      <c r="BI499" s="130"/>
      <c r="BJ499" s="130"/>
      <c r="BK499" s="137"/>
      <c r="BL499" s="98"/>
      <c r="BM499" s="160"/>
      <c r="BN499" s="98"/>
      <c r="BO499" s="182"/>
      <c r="BP499" s="182"/>
      <c r="BQ499" s="182"/>
      <c r="BR499" s="200"/>
      <c r="BS499" s="182"/>
      <c r="BT499" s="182"/>
      <c r="BU499" s="182"/>
      <c r="BV499" s="200"/>
      <c r="BW499" s="182"/>
      <c r="BX499" s="182"/>
      <c r="BY499" s="182"/>
      <c r="BZ499" s="200"/>
      <c r="CA499" s="200"/>
      <c r="CB499" s="182"/>
      <c r="CC499" s="100"/>
      <c r="CD499" s="100"/>
      <c r="CE499" s="100"/>
      <c r="CF499" s="103"/>
    </row>
    <row r="500" spans="5:84" s="24" customFormat="1" ht="15" customHeight="1" x14ac:dyDescent="0.25">
      <c r="E500" s="127"/>
      <c r="F500" s="127"/>
      <c r="G500" s="127"/>
      <c r="H500" s="137"/>
      <c r="I500" s="115"/>
      <c r="J500" s="127"/>
      <c r="K500" s="127"/>
      <c r="L500" s="127"/>
      <c r="M500" s="137"/>
      <c r="N500" s="115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37"/>
      <c r="Z500" s="137"/>
      <c r="AA500" s="127"/>
      <c r="AB500" s="127"/>
      <c r="AC500" s="127"/>
      <c r="AD500" s="127"/>
      <c r="AE500" s="127"/>
      <c r="AF500" s="127"/>
      <c r="AG500" s="127"/>
      <c r="AH500" s="127"/>
      <c r="AI500" s="127"/>
      <c r="AJ500" s="127"/>
      <c r="AK500" s="137"/>
      <c r="AL500" s="137"/>
      <c r="AM500" s="127"/>
      <c r="AN500" s="127"/>
      <c r="AO500" s="127"/>
      <c r="AP500" s="127"/>
      <c r="AQ500" s="127"/>
      <c r="AR500" s="127"/>
      <c r="AS500" s="127"/>
      <c r="AT500" s="127"/>
      <c r="AU500" s="127"/>
      <c r="AV500" s="127"/>
      <c r="AW500" s="137"/>
      <c r="AX500" s="137"/>
      <c r="AY500" s="137"/>
      <c r="AZ500" s="137"/>
      <c r="BA500" s="130"/>
      <c r="BB500" s="130"/>
      <c r="BC500" s="130"/>
      <c r="BD500" s="130"/>
      <c r="BE500" s="130"/>
      <c r="BF500" s="130"/>
      <c r="BG500" s="130"/>
      <c r="BH500" s="130"/>
      <c r="BI500" s="130"/>
      <c r="BJ500" s="130"/>
      <c r="BK500" s="137"/>
      <c r="BL500" s="98"/>
      <c r="BM500" s="160"/>
      <c r="BN500" s="98"/>
      <c r="BO500" s="182"/>
      <c r="BP500" s="182"/>
      <c r="BQ500" s="182"/>
      <c r="BR500" s="200"/>
      <c r="BS500" s="182"/>
      <c r="BT500" s="182"/>
      <c r="BU500" s="182"/>
      <c r="BV500" s="200"/>
      <c r="BW500" s="182"/>
      <c r="BX500" s="182"/>
      <c r="BY500" s="182"/>
      <c r="BZ500" s="200"/>
      <c r="CA500" s="200"/>
      <c r="CB500" s="182"/>
      <c r="CC500" s="100"/>
      <c r="CD500" s="100"/>
      <c r="CE500" s="100"/>
      <c r="CF500" s="103"/>
    </row>
    <row r="501" spans="5:84" s="24" customFormat="1" ht="15" customHeight="1" x14ac:dyDescent="0.25">
      <c r="E501" s="127"/>
      <c r="F501" s="127"/>
      <c r="G501" s="127"/>
      <c r="H501" s="137"/>
      <c r="I501" s="115"/>
      <c r="J501" s="127"/>
      <c r="K501" s="127"/>
      <c r="L501" s="127"/>
      <c r="M501" s="137"/>
      <c r="N501" s="115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37"/>
      <c r="Z501" s="137"/>
      <c r="AA501" s="127"/>
      <c r="AB501" s="127"/>
      <c r="AC501" s="127"/>
      <c r="AD501" s="127"/>
      <c r="AE501" s="127"/>
      <c r="AF501" s="127"/>
      <c r="AG501" s="127"/>
      <c r="AH501" s="127"/>
      <c r="AI501" s="127"/>
      <c r="AJ501" s="127"/>
      <c r="AK501" s="137"/>
      <c r="AL501" s="137"/>
      <c r="AM501" s="127"/>
      <c r="AN501" s="127"/>
      <c r="AO501" s="127"/>
      <c r="AP501" s="127"/>
      <c r="AQ501" s="127"/>
      <c r="AR501" s="127"/>
      <c r="AS501" s="127"/>
      <c r="AT501" s="127"/>
      <c r="AU501" s="127"/>
      <c r="AV501" s="127"/>
      <c r="AW501" s="137"/>
      <c r="AX501" s="137"/>
      <c r="AY501" s="137"/>
      <c r="AZ501" s="137"/>
      <c r="BA501" s="130"/>
      <c r="BB501" s="130"/>
      <c r="BC501" s="130"/>
      <c r="BD501" s="130"/>
      <c r="BE501" s="130"/>
      <c r="BF501" s="130"/>
      <c r="BG501" s="130"/>
      <c r="BH501" s="130"/>
      <c r="BI501" s="130"/>
      <c r="BJ501" s="130"/>
      <c r="BK501" s="137"/>
      <c r="BL501" s="98"/>
      <c r="BM501" s="160"/>
      <c r="BN501" s="98"/>
      <c r="BO501" s="182"/>
      <c r="BP501" s="182"/>
      <c r="BQ501" s="182"/>
      <c r="BR501" s="200"/>
      <c r="BS501" s="182"/>
      <c r="BT501" s="182"/>
      <c r="BU501" s="182"/>
      <c r="BV501" s="200"/>
      <c r="BW501" s="182"/>
      <c r="BX501" s="182"/>
      <c r="BY501" s="182"/>
      <c r="BZ501" s="200"/>
      <c r="CA501" s="200"/>
      <c r="CB501" s="182"/>
      <c r="CC501" s="100"/>
      <c r="CD501" s="100"/>
      <c r="CE501" s="100"/>
      <c r="CF501" s="103"/>
    </row>
    <row r="502" spans="5:84" s="24" customFormat="1" ht="15" customHeight="1" x14ac:dyDescent="0.25">
      <c r="E502" s="127"/>
      <c r="F502" s="127"/>
      <c r="G502" s="127"/>
      <c r="H502" s="137"/>
      <c r="I502" s="115"/>
      <c r="J502" s="127"/>
      <c r="K502" s="127"/>
      <c r="L502" s="127"/>
      <c r="M502" s="137"/>
      <c r="N502" s="115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37"/>
      <c r="Z502" s="137"/>
      <c r="AA502" s="127"/>
      <c r="AB502" s="127"/>
      <c r="AC502" s="127"/>
      <c r="AD502" s="127"/>
      <c r="AE502" s="127"/>
      <c r="AF502" s="127"/>
      <c r="AG502" s="127"/>
      <c r="AH502" s="127"/>
      <c r="AI502" s="127"/>
      <c r="AJ502" s="127"/>
      <c r="AK502" s="137"/>
      <c r="AL502" s="137"/>
      <c r="AM502" s="127"/>
      <c r="AN502" s="127"/>
      <c r="AO502" s="127"/>
      <c r="AP502" s="127"/>
      <c r="AQ502" s="127"/>
      <c r="AR502" s="127"/>
      <c r="AS502" s="127"/>
      <c r="AT502" s="127"/>
      <c r="AU502" s="127"/>
      <c r="AV502" s="127"/>
      <c r="AW502" s="137"/>
      <c r="AX502" s="137"/>
      <c r="AY502" s="137"/>
      <c r="AZ502" s="137"/>
      <c r="BA502" s="130"/>
      <c r="BB502" s="130"/>
      <c r="BC502" s="130"/>
      <c r="BD502" s="130"/>
      <c r="BE502" s="130"/>
      <c r="BF502" s="130"/>
      <c r="BG502" s="130"/>
      <c r="BH502" s="130"/>
      <c r="BI502" s="130"/>
      <c r="BJ502" s="130"/>
      <c r="BK502" s="137"/>
      <c r="BL502" s="98"/>
      <c r="BM502" s="160"/>
      <c r="BN502" s="98"/>
      <c r="BO502" s="182"/>
      <c r="BP502" s="182"/>
      <c r="BQ502" s="182"/>
      <c r="BR502" s="200"/>
      <c r="BS502" s="182"/>
      <c r="BT502" s="182"/>
      <c r="BU502" s="182"/>
      <c r="BV502" s="200"/>
      <c r="BW502" s="182"/>
      <c r="BX502" s="182"/>
      <c r="BY502" s="182"/>
      <c r="BZ502" s="200"/>
      <c r="CA502" s="200"/>
      <c r="CB502" s="182"/>
      <c r="CC502" s="100"/>
      <c r="CD502" s="100"/>
      <c r="CE502" s="100"/>
      <c r="CF502" s="103"/>
    </row>
    <row r="503" spans="5:84" s="24" customFormat="1" ht="15" customHeight="1" x14ac:dyDescent="0.25">
      <c r="E503" s="127"/>
      <c r="F503" s="127"/>
      <c r="G503" s="127"/>
      <c r="H503" s="137"/>
      <c r="I503" s="115"/>
      <c r="J503" s="127"/>
      <c r="K503" s="127"/>
      <c r="L503" s="127"/>
      <c r="M503" s="137"/>
      <c r="N503" s="115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37"/>
      <c r="Z503" s="137"/>
      <c r="AA503" s="127"/>
      <c r="AB503" s="127"/>
      <c r="AC503" s="127"/>
      <c r="AD503" s="127"/>
      <c r="AE503" s="127"/>
      <c r="AF503" s="127"/>
      <c r="AG503" s="127"/>
      <c r="AH503" s="127"/>
      <c r="AI503" s="127"/>
      <c r="AJ503" s="127"/>
      <c r="AK503" s="137"/>
      <c r="AL503" s="137"/>
      <c r="AM503" s="127"/>
      <c r="AN503" s="127"/>
      <c r="AO503" s="127"/>
      <c r="AP503" s="127"/>
      <c r="AQ503" s="127"/>
      <c r="AR503" s="127"/>
      <c r="AS503" s="127"/>
      <c r="AT503" s="127"/>
      <c r="AU503" s="127"/>
      <c r="AV503" s="127"/>
      <c r="AW503" s="137"/>
      <c r="AX503" s="137"/>
      <c r="AY503" s="137"/>
      <c r="AZ503" s="137"/>
      <c r="BA503" s="130"/>
      <c r="BB503" s="130"/>
      <c r="BC503" s="130"/>
      <c r="BD503" s="130"/>
      <c r="BE503" s="130"/>
      <c r="BF503" s="130"/>
      <c r="BG503" s="130"/>
      <c r="BH503" s="130"/>
      <c r="BI503" s="130"/>
      <c r="BJ503" s="130"/>
      <c r="BK503" s="137"/>
      <c r="BL503" s="98"/>
      <c r="BM503" s="160"/>
      <c r="BN503" s="98"/>
      <c r="BO503" s="182"/>
      <c r="BP503" s="182"/>
      <c r="BQ503" s="182"/>
      <c r="BR503" s="200"/>
      <c r="BS503" s="182"/>
      <c r="BT503" s="182"/>
      <c r="BU503" s="182"/>
      <c r="BV503" s="200"/>
      <c r="BW503" s="182"/>
      <c r="BX503" s="182"/>
      <c r="BY503" s="182"/>
      <c r="BZ503" s="200"/>
      <c r="CA503" s="200"/>
      <c r="CB503" s="182"/>
      <c r="CC503" s="100"/>
      <c r="CD503" s="100"/>
      <c r="CE503" s="100"/>
      <c r="CF503" s="103"/>
    </row>
    <row r="504" spans="5:84" s="24" customFormat="1" ht="15" customHeight="1" x14ac:dyDescent="0.25">
      <c r="E504" s="127"/>
      <c r="F504" s="127"/>
      <c r="G504" s="127"/>
      <c r="H504" s="137"/>
      <c r="I504" s="115"/>
      <c r="J504" s="127"/>
      <c r="K504" s="127"/>
      <c r="L504" s="127"/>
      <c r="M504" s="137"/>
      <c r="N504" s="115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37"/>
      <c r="Z504" s="137"/>
      <c r="AA504" s="127"/>
      <c r="AB504" s="127"/>
      <c r="AC504" s="127"/>
      <c r="AD504" s="127"/>
      <c r="AE504" s="127"/>
      <c r="AF504" s="127"/>
      <c r="AG504" s="127"/>
      <c r="AH504" s="127"/>
      <c r="AI504" s="127"/>
      <c r="AJ504" s="127"/>
      <c r="AK504" s="137"/>
      <c r="AL504" s="137"/>
      <c r="AM504" s="127"/>
      <c r="AN504" s="127"/>
      <c r="AO504" s="127"/>
      <c r="AP504" s="127"/>
      <c r="AQ504" s="127"/>
      <c r="AR504" s="127"/>
      <c r="AS504" s="127"/>
      <c r="AT504" s="127"/>
      <c r="AU504" s="127"/>
      <c r="AV504" s="127"/>
      <c r="AW504" s="137"/>
      <c r="AX504" s="137"/>
      <c r="AY504" s="137"/>
      <c r="AZ504" s="137"/>
      <c r="BA504" s="130"/>
      <c r="BB504" s="130"/>
      <c r="BC504" s="130"/>
      <c r="BD504" s="130"/>
      <c r="BE504" s="130"/>
      <c r="BF504" s="130"/>
      <c r="BG504" s="130"/>
      <c r="BH504" s="130"/>
      <c r="BI504" s="130"/>
      <c r="BJ504" s="130"/>
      <c r="BK504" s="137"/>
      <c r="BL504" s="98"/>
      <c r="BM504" s="160"/>
      <c r="BN504" s="98"/>
      <c r="BO504" s="182"/>
      <c r="BP504" s="182"/>
      <c r="BQ504" s="182"/>
      <c r="BR504" s="200"/>
      <c r="BS504" s="182"/>
      <c r="BT504" s="182"/>
      <c r="BU504" s="182"/>
      <c r="BV504" s="200"/>
      <c r="BW504" s="182"/>
      <c r="BX504" s="182"/>
      <c r="BY504" s="182"/>
      <c r="BZ504" s="200"/>
      <c r="CA504" s="200"/>
      <c r="CB504" s="182"/>
      <c r="CC504" s="100"/>
      <c r="CD504" s="100"/>
      <c r="CE504" s="100"/>
      <c r="CF504" s="103"/>
    </row>
    <row r="505" spans="5:84" s="24" customFormat="1" ht="15" customHeight="1" x14ac:dyDescent="0.25">
      <c r="E505" s="127"/>
      <c r="F505" s="127"/>
      <c r="G505" s="127"/>
      <c r="H505" s="137"/>
      <c r="I505" s="115"/>
      <c r="J505" s="127"/>
      <c r="K505" s="127"/>
      <c r="L505" s="127"/>
      <c r="M505" s="137"/>
      <c r="N505" s="115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37"/>
      <c r="Z505" s="137"/>
      <c r="AA505" s="127"/>
      <c r="AB505" s="127"/>
      <c r="AC505" s="127"/>
      <c r="AD505" s="127"/>
      <c r="AE505" s="127"/>
      <c r="AF505" s="127"/>
      <c r="AG505" s="127"/>
      <c r="AH505" s="127"/>
      <c r="AI505" s="127"/>
      <c r="AJ505" s="127"/>
      <c r="AK505" s="137"/>
      <c r="AL505" s="137"/>
      <c r="AM505" s="127"/>
      <c r="AN505" s="127"/>
      <c r="AO505" s="127"/>
      <c r="AP505" s="127"/>
      <c r="AQ505" s="127"/>
      <c r="AR505" s="127"/>
      <c r="AS505" s="127"/>
      <c r="AT505" s="127"/>
      <c r="AU505" s="127"/>
      <c r="AV505" s="127"/>
      <c r="AW505" s="137"/>
      <c r="AX505" s="137"/>
      <c r="AY505" s="137"/>
      <c r="AZ505" s="137"/>
      <c r="BA505" s="130"/>
      <c r="BB505" s="130"/>
      <c r="BC505" s="130"/>
      <c r="BD505" s="130"/>
      <c r="BE505" s="130"/>
      <c r="BF505" s="130"/>
      <c r="BG505" s="130"/>
      <c r="BH505" s="130"/>
      <c r="BI505" s="130"/>
      <c r="BJ505" s="130"/>
      <c r="BK505" s="137"/>
      <c r="BL505" s="98"/>
      <c r="BM505" s="160"/>
      <c r="BN505" s="98"/>
      <c r="BO505" s="182"/>
      <c r="BP505" s="182"/>
      <c r="BQ505" s="182"/>
      <c r="BR505" s="200"/>
      <c r="BS505" s="182"/>
      <c r="BT505" s="182"/>
      <c r="BU505" s="182"/>
      <c r="BV505" s="200"/>
      <c r="BW505" s="182"/>
      <c r="BX505" s="182"/>
      <c r="BY505" s="182"/>
      <c r="BZ505" s="200"/>
      <c r="CA505" s="200"/>
      <c r="CB505" s="182"/>
      <c r="CC505" s="100"/>
      <c r="CD505" s="100"/>
      <c r="CE505" s="100"/>
      <c r="CF505" s="103"/>
    </row>
    <row r="506" spans="5:84" s="24" customFormat="1" ht="15" customHeight="1" x14ac:dyDescent="0.25">
      <c r="E506" s="127"/>
      <c r="F506" s="127"/>
      <c r="G506" s="127"/>
      <c r="H506" s="137"/>
      <c r="I506" s="115"/>
      <c r="J506" s="127"/>
      <c r="K506" s="127"/>
      <c r="L506" s="127"/>
      <c r="M506" s="137"/>
      <c r="N506" s="115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37"/>
      <c r="Z506" s="137"/>
      <c r="AA506" s="127"/>
      <c r="AB506" s="127"/>
      <c r="AC506" s="127"/>
      <c r="AD506" s="127"/>
      <c r="AE506" s="127"/>
      <c r="AF506" s="127"/>
      <c r="AG506" s="127"/>
      <c r="AH506" s="127"/>
      <c r="AI506" s="127"/>
      <c r="AJ506" s="127"/>
      <c r="AK506" s="137"/>
      <c r="AL506" s="137"/>
      <c r="AM506" s="127"/>
      <c r="AN506" s="127"/>
      <c r="AO506" s="127"/>
      <c r="AP506" s="127"/>
      <c r="AQ506" s="127"/>
      <c r="AR506" s="127"/>
      <c r="AS506" s="127"/>
      <c r="AT506" s="127"/>
      <c r="AU506" s="127"/>
      <c r="AV506" s="127"/>
      <c r="AW506" s="137"/>
      <c r="AX506" s="137"/>
      <c r="AY506" s="137"/>
      <c r="AZ506" s="137"/>
      <c r="BA506" s="130"/>
      <c r="BB506" s="130"/>
      <c r="BC506" s="130"/>
      <c r="BD506" s="130"/>
      <c r="BE506" s="130"/>
      <c r="BF506" s="130"/>
      <c r="BG506" s="130"/>
      <c r="BH506" s="130"/>
      <c r="BI506" s="130"/>
      <c r="BJ506" s="130"/>
      <c r="BK506" s="137"/>
      <c r="BL506" s="98"/>
      <c r="BM506" s="160"/>
      <c r="BN506" s="98"/>
      <c r="BO506" s="182"/>
      <c r="BP506" s="182"/>
      <c r="BQ506" s="182"/>
      <c r="BR506" s="200"/>
      <c r="BS506" s="182"/>
      <c r="BT506" s="182"/>
      <c r="BU506" s="182"/>
      <c r="BV506" s="200"/>
      <c r="BW506" s="182"/>
      <c r="BX506" s="182"/>
      <c r="BY506" s="182"/>
      <c r="BZ506" s="200"/>
      <c r="CA506" s="200"/>
      <c r="CB506" s="182"/>
      <c r="CC506" s="100"/>
      <c r="CD506" s="100"/>
      <c r="CE506" s="100"/>
      <c r="CF506" s="103"/>
    </row>
    <row r="507" spans="5:84" s="24" customFormat="1" ht="15" customHeight="1" x14ac:dyDescent="0.25">
      <c r="E507" s="127"/>
      <c r="F507" s="127"/>
      <c r="G507" s="127"/>
      <c r="H507" s="137"/>
      <c r="I507" s="115"/>
      <c r="J507" s="127"/>
      <c r="K507" s="127"/>
      <c r="L507" s="127"/>
      <c r="M507" s="137"/>
      <c r="N507" s="115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37"/>
      <c r="Z507" s="137"/>
      <c r="AA507" s="127"/>
      <c r="AB507" s="127"/>
      <c r="AC507" s="127"/>
      <c r="AD507" s="127"/>
      <c r="AE507" s="127"/>
      <c r="AF507" s="127"/>
      <c r="AG507" s="127"/>
      <c r="AH507" s="127"/>
      <c r="AI507" s="127"/>
      <c r="AJ507" s="127"/>
      <c r="AK507" s="137"/>
      <c r="AL507" s="137"/>
      <c r="AM507" s="127"/>
      <c r="AN507" s="127"/>
      <c r="AO507" s="127"/>
      <c r="AP507" s="127"/>
      <c r="AQ507" s="127"/>
      <c r="AR507" s="127"/>
      <c r="AS507" s="127"/>
      <c r="AT507" s="127"/>
      <c r="AU507" s="127"/>
      <c r="AV507" s="127"/>
      <c r="AW507" s="137"/>
      <c r="AX507" s="137"/>
      <c r="AY507" s="137"/>
      <c r="AZ507" s="137"/>
      <c r="BA507" s="130"/>
      <c r="BB507" s="130"/>
      <c r="BC507" s="130"/>
      <c r="BD507" s="130"/>
      <c r="BE507" s="130"/>
      <c r="BF507" s="130"/>
      <c r="BG507" s="130"/>
      <c r="BH507" s="130"/>
      <c r="BI507" s="130"/>
      <c r="BJ507" s="130"/>
      <c r="BK507" s="137"/>
      <c r="BL507" s="98"/>
      <c r="BM507" s="160"/>
      <c r="BN507" s="98"/>
      <c r="BO507" s="182"/>
      <c r="BP507" s="182"/>
      <c r="BQ507" s="182"/>
      <c r="BR507" s="200"/>
      <c r="BS507" s="182"/>
      <c r="BT507" s="182"/>
      <c r="BU507" s="182"/>
      <c r="BV507" s="200"/>
      <c r="BW507" s="182"/>
      <c r="BX507" s="182"/>
      <c r="BY507" s="182"/>
      <c r="BZ507" s="200"/>
      <c r="CA507" s="200"/>
      <c r="CB507" s="182"/>
      <c r="CC507" s="100"/>
      <c r="CD507" s="100"/>
      <c r="CE507" s="100"/>
      <c r="CF507" s="103"/>
    </row>
    <row r="508" spans="5:84" s="24" customFormat="1" ht="15" customHeight="1" x14ac:dyDescent="0.25">
      <c r="E508" s="127"/>
      <c r="F508" s="127"/>
      <c r="G508" s="127"/>
      <c r="H508" s="137"/>
      <c r="I508" s="115"/>
      <c r="J508" s="127"/>
      <c r="K508" s="127"/>
      <c r="L508" s="127"/>
      <c r="M508" s="137"/>
      <c r="N508" s="115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37"/>
      <c r="Z508" s="137"/>
      <c r="AA508" s="127"/>
      <c r="AB508" s="127"/>
      <c r="AC508" s="127"/>
      <c r="AD508" s="127"/>
      <c r="AE508" s="127"/>
      <c r="AF508" s="127"/>
      <c r="AG508" s="127"/>
      <c r="AH508" s="127"/>
      <c r="AI508" s="127"/>
      <c r="AJ508" s="127"/>
      <c r="AK508" s="137"/>
      <c r="AL508" s="137"/>
      <c r="AM508" s="127"/>
      <c r="AN508" s="127"/>
      <c r="AO508" s="127"/>
      <c r="AP508" s="127"/>
      <c r="AQ508" s="127"/>
      <c r="AR508" s="127"/>
      <c r="AS508" s="127"/>
      <c r="AT508" s="127"/>
      <c r="AU508" s="127"/>
      <c r="AV508" s="127"/>
      <c r="AW508" s="137"/>
      <c r="AX508" s="137"/>
      <c r="AY508" s="137"/>
      <c r="AZ508" s="137"/>
      <c r="BA508" s="130"/>
      <c r="BB508" s="130"/>
      <c r="BC508" s="130"/>
      <c r="BD508" s="130"/>
      <c r="BE508" s="130"/>
      <c r="BF508" s="130"/>
      <c r="BG508" s="130"/>
      <c r="BH508" s="130"/>
      <c r="BI508" s="130"/>
      <c r="BJ508" s="130"/>
      <c r="BK508" s="137"/>
      <c r="BL508" s="98"/>
      <c r="BM508" s="160"/>
      <c r="BN508" s="98"/>
      <c r="BO508" s="182"/>
      <c r="BP508" s="182"/>
      <c r="BQ508" s="182"/>
      <c r="BR508" s="200"/>
      <c r="BS508" s="182"/>
      <c r="BT508" s="182"/>
      <c r="BU508" s="182"/>
      <c r="BV508" s="200"/>
      <c r="BW508" s="182"/>
      <c r="BX508" s="182"/>
      <c r="BY508" s="182"/>
      <c r="BZ508" s="200"/>
      <c r="CA508" s="200"/>
      <c r="CB508" s="182"/>
      <c r="CC508" s="100"/>
      <c r="CD508" s="100"/>
      <c r="CE508" s="100"/>
      <c r="CF508" s="103"/>
    </row>
    <row r="509" spans="5:84" s="24" customFormat="1" ht="15" customHeight="1" x14ac:dyDescent="0.25">
      <c r="E509" s="127"/>
      <c r="F509" s="127"/>
      <c r="G509" s="127"/>
      <c r="H509" s="137"/>
      <c r="I509" s="115"/>
      <c r="J509" s="127"/>
      <c r="K509" s="127"/>
      <c r="L509" s="127"/>
      <c r="M509" s="137"/>
      <c r="N509" s="115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37"/>
      <c r="Z509" s="137"/>
      <c r="AA509" s="127"/>
      <c r="AB509" s="127"/>
      <c r="AC509" s="127"/>
      <c r="AD509" s="127"/>
      <c r="AE509" s="127"/>
      <c r="AF509" s="127"/>
      <c r="AG509" s="127"/>
      <c r="AH509" s="127"/>
      <c r="AI509" s="127"/>
      <c r="AJ509" s="127"/>
      <c r="AK509" s="137"/>
      <c r="AL509" s="137"/>
      <c r="AM509" s="127"/>
      <c r="AN509" s="127"/>
      <c r="AO509" s="127"/>
      <c r="AP509" s="127"/>
      <c r="AQ509" s="127"/>
      <c r="AR509" s="127"/>
      <c r="AS509" s="127"/>
      <c r="AT509" s="127"/>
      <c r="AU509" s="127"/>
      <c r="AV509" s="127"/>
      <c r="AW509" s="137"/>
      <c r="AX509" s="137"/>
      <c r="AY509" s="137"/>
      <c r="AZ509" s="137"/>
      <c r="BA509" s="130"/>
      <c r="BB509" s="130"/>
      <c r="BC509" s="130"/>
      <c r="BD509" s="130"/>
      <c r="BE509" s="130"/>
      <c r="BF509" s="130"/>
      <c r="BG509" s="130"/>
      <c r="BH509" s="130"/>
      <c r="BI509" s="130"/>
      <c r="BJ509" s="130"/>
      <c r="BK509" s="137"/>
      <c r="BL509" s="98"/>
      <c r="BM509" s="160"/>
      <c r="BN509" s="98"/>
      <c r="BO509" s="182"/>
      <c r="BP509" s="182"/>
      <c r="BQ509" s="182"/>
      <c r="BR509" s="200"/>
      <c r="BS509" s="182"/>
      <c r="BT509" s="182"/>
      <c r="BU509" s="182"/>
      <c r="BV509" s="200"/>
      <c r="BW509" s="182"/>
      <c r="BX509" s="182"/>
      <c r="BY509" s="182"/>
      <c r="BZ509" s="200"/>
      <c r="CA509" s="200"/>
      <c r="CB509" s="182"/>
      <c r="CC509" s="100"/>
      <c r="CD509" s="100"/>
      <c r="CE509" s="100"/>
      <c r="CF509" s="103"/>
    </row>
    <row r="510" spans="5:84" s="24" customFormat="1" ht="15" customHeight="1" x14ac:dyDescent="0.25">
      <c r="E510" s="127"/>
      <c r="F510" s="127"/>
      <c r="G510" s="127"/>
      <c r="H510" s="137"/>
      <c r="I510" s="115"/>
      <c r="J510" s="127"/>
      <c r="K510" s="127"/>
      <c r="L510" s="127"/>
      <c r="M510" s="137"/>
      <c r="N510" s="115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37"/>
      <c r="Z510" s="137"/>
      <c r="AA510" s="127"/>
      <c r="AB510" s="127"/>
      <c r="AC510" s="127"/>
      <c r="AD510" s="127"/>
      <c r="AE510" s="127"/>
      <c r="AF510" s="127"/>
      <c r="AG510" s="127"/>
      <c r="AH510" s="127"/>
      <c r="AI510" s="127"/>
      <c r="AJ510" s="127"/>
      <c r="AK510" s="137"/>
      <c r="AL510" s="137"/>
      <c r="AM510" s="127"/>
      <c r="AN510" s="127"/>
      <c r="AO510" s="127"/>
      <c r="AP510" s="127"/>
      <c r="AQ510" s="127"/>
      <c r="AR510" s="127"/>
      <c r="AS510" s="127"/>
      <c r="AT510" s="127"/>
      <c r="AU510" s="127"/>
      <c r="AV510" s="127"/>
      <c r="AW510" s="137"/>
      <c r="AX510" s="137"/>
      <c r="AY510" s="137"/>
      <c r="AZ510" s="137"/>
      <c r="BA510" s="130"/>
      <c r="BB510" s="130"/>
      <c r="BC510" s="130"/>
      <c r="BD510" s="130"/>
      <c r="BE510" s="130"/>
      <c r="BF510" s="130"/>
      <c r="BG510" s="130"/>
      <c r="BH510" s="130"/>
      <c r="BI510" s="130"/>
      <c r="BJ510" s="130"/>
      <c r="BK510" s="137"/>
      <c r="BL510" s="98"/>
      <c r="BM510" s="160"/>
      <c r="BN510" s="98"/>
      <c r="BO510" s="182"/>
      <c r="BP510" s="182"/>
      <c r="BQ510" s="182"/>
      <c r="BR510" s="200"/>
      <c r="BS510" s="182"/>
      <c r="BT510" s="182"/>
      <c r="BU510" s="182"/>
      <c r="BV510" s="200"/>
      <c r="BW510" s="182"/>
      <c r="BX510" s="182"/>
      <c r="BY510" s="182"/>
      <c r="BZ510" s="200"/>
      <c r="CA510" s="200"/>
      <c r="CB510" s="182"/>
      <c r="CC510" s="100"/>
      <c r="CD510" s="100"/>
      <c r="CE510" s="100"/>
      <c r="CF510" s="103"/>
    </row>
    <row r="511" spans="5:84" s="24" customFormat="1" ht="15" customHeight="1" x14ac:dyDescent="0.25">
      <c r="E511" s="127"/>
      <c r="F511" s="127"/>
      <c r="G511" s="127"/>
      <c r="H511" s="137"/>
      <c r="I511" s="115"/>
      <c r="J511" s="127"/>
      <c r="K511" s="127"/>
      <c r="L511" s="127"/>
      <c r="M511" s="137"/>
      <c r="N511" s="115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37"/>
      <c r="Z511" s="137"/>
      <c r="AA511" s="127"/>
      <c r="AB511" s="127"/>
      <c r="AC511" s="127"/>
      <c r="AD511" s="127"/>
      <c r="AE511" s="127"/>
      <c r="AF511" s="127"/>
      <c r="AG511" s="127"/>
      <c r="AH511" s="127"/>
      <c r="AI511" s="127"/>
      <c r="AJ511" s="127"/>
      <c r="AK511" s="137"/>
      <c r="AL511" s="137"/>
      <c r="AM511" s="127"/>
      <c r="AN511" s="127"/>
      <c r="AO511" s="127"/>
      <c r="AP511" s="127"/>
      <c r="AQ511" s="127"/>
      <c r="AR511" s="127"/>
      <c r="AS511" s="127"/>
      <c r="AT511" s="127"/>
      <c r="AU511" s="127"/>
      <c r="AV511" s="127"/>
      <c r="AW511" s="137"/>
      <c r="AX511" s="137"/>
      <c r="AY511" s="137"/>
      <c r="AZ511" s="137"/>
      <c r="BA511" s="130"/>
      <c r="BB511" s="130"/>
      <c r="BC511" s="130"/>
      <c r="BD511" s="130"/>
      <c r="BE511" s="130"/>
      <c r="BF511" s="130"/>
      <c r="BG511" s="130"/>
      <c r="BH511" s="130"/>
      <c r="BI511" s="130"/>
      <c r="BJ511" s="130"/>
      <c r="BK511" s="137"/>
      <c r="BL511" s="98"/>
      <c r="BM511" s="160"/>
      <c r="BN511" s="98"/>
      <c r="BO511" s="182"/>
      <c r="BP511" s="182"/>
      <c r="BQ511" s="182"/>
      <c r="BR511" s="200"/>
      <c r="BS511" s="182"/>
      <c r="BT511" s="182"/>
      <c r="BU511" s="182"/>
      <c r="BV511" s="200"/>
      <c r="BW511" s="182"/>
      <c r="BX511" s="182"/>
      <c r="BY511" s="182"/>
      <c r="BZ511" s="200"/>
      <c r="CA511" s="200"/>
      <c r="CB511" s="182"/>
      <c r="CC511" s="100"/>
      <c r="CD511" s="100"/>
      <c r="CE511" s="100"/>
      <c r="CF511" s="103"/>
    </row>
    <row r="512" spans="5:84" s="24" customFormat="1" ht="15" customHeight="1" x14ac:dyDescent="0.25">
      <c r="E512" s="127"/>
      <c r="F512" s="127"/>
      <c r="G512" s="127"/>
      <c r="H512" s="137"/>
      <c r="I512" s="115"/>
      <c r="J512" s="127"/>
      <c r="K512" s="127"/>
      <c r="L512" s="127"/>
      <c r="M512" s="137"/>
      <c r="N512" s="115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37"/>
      <c r="Z512" s="137"/>
      <c r="AA512" s="127"/>
      <c r="AB512" s="127"/>
      <c r="AC512" s="127"/>
      <c r="AD512" s="127"/>
      <c r="AE512" s="127"/>
      <c r="AF512" s="127"/>
      <c r="AG512" s="127"/>
      <c r="AH512" s="127"/>
      <c r="AI512" s="127"/>
      <c r="AJ512" s="127"/>
      <c r="AK512" s="137"/>
      <c r="AL512" s="137"/>
      <c r="AM512" s="127"/>
      <c r="AN512" s="127"/>
      <c r="AO512" s="127"/>
      <c r="AP512" s="127"/>
      <c r="AQ512" s="127"/>
      <c r="AR512" s="127"/>
      <c r="AS512" s="127"/>
      <c r="AT512" s="127"/>
      <c r="AU512" s="127"/>
      <c r="AV512" s="127"/>
      <c r="AW512" s="137"/>
      <c r="AX512" s="137"/>
      <c r="AY512" s="137"/>
      <c r="AZ512" s="137"/>
      <c r="BA512" s="130"/>
      <c r="BB512" s="130"/>
      <c r="BC512" s="130"/>
      <c r="BD512" s="130"/>
      <c r="BE512" s="130"/>
      <c r="BF512" s="130"/>
      <c r="BG512" s="130"/>
      <c r="BH512" s="130"/>
      <c r="BI512" s="130"/>
      <c r="BJ512" s="130"/>
      <c r="BK512" s="137"/>
      <c r="BL512" s="98"/>
      <c r="BM512" s="160"/>
      <c r="BN512" s="98"/>
      <c r="BO512" s="182"/>
      <c r="BP512" s="182"/>
      <c r="BQ512" s="182"/>
      <c r="BR512" s="200"/>
      <c r="BS512" s="182"/>
      <c r="BT512" s="182"/>
      <c r="BU512" s="182"/>
      <c r="BV512" s="200"/>
      <c r="BW512" s="182"/>
      <c r="BX512" s="182"/>
      <c r="BY512" s="182"/>
      <c r="BZ512" s="200"/>
      <c r="CA512" s="200"/>
      <c r="CB512" s="182"/>
      <c r="CC512" s="100"/>
      <c r="CD512" s="100"/>
      <c r="CE512" s="100"/>
      <c r="CF512" s="103"/>
    </row>
    <row r="513" spans="5:84" s="24" customFormat="1" ht="15" customHeight="1" x14ac:dyDescent="0.25">
      <c r="E513" s="127"/>
      <c r="F513" s="127"/>
      <c r="G513" s="127"/>
      <c r="H513" s="137"/>
      <c r="I513" s="115"/>
      <c r="J513" s="127"/>
      <c r="K513" s="127"/>
      <c r="L513" s="127"/>
      <c r="M513" s="137"/>
      <c r="N513" s="115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37"/>
      <c r="Z513" s="137"/>
      <c r="AA513" s="127"/>
      <c r="AB513" s="127"/>
      <c r="AC513" s="127"/>
      <c r="AD513" s="127"/>
      <c r="AE513" s="127"/>
      <c r="AF513" s="127"/>
      <c r="AG513" s="127"/>
      <c r="AH513" s="127"/>
      <c r="AI513" s="127"/>
      <c r="AJ513" s="127"/>
      <c r="AK513" s="137"/>
      <c r="AL513" s="137"/>
      <c r="AM513" s="127"/>
      <c r="AN513" s="127"/>
      <c r="AO513" s="127"/>
      <c r="AP513" s="127"/>
      <c r="AQ513" s="127"/>
      <c r="AR513" s="127"/>
      <c r="AS513" s="127"/>
      <c r="AT513" s="127"/>
      <c r="AU513" s="127"/>
      <c r="AV513" s="127"/>
      <c r="AW513" s="137"/>
      <c r="AX513" s="137"/>
      <c r="AY513" s="137"/>
      <c r="AZ513" s="137"/>
      <c r="BA513" s="130"/>
      <c r="BB513" s="130"/>
      <c r="BC513" s="130"/>
      <c r="BD513" s="130"/>
      <c r="BE513" s="130"/>
      <c r="BF513" s="130"/>
      <c r="BG513" s="130"/>
      <c r="BH513" s="130"/>
      <c r="BI513" s="130"/>
      <c r="BJ513" s="130"/>
      <c r="BK513" s="137"/>
      <c r="BL513" s="98"/>
      <c r="BM513" s="160"/>
      <c r="BN513" s="98"/>
      <c r="BO513" s="182"/>
      <c r="BP513" s="182"/>
      <c r="BQ513" s="182"/>
      <c r="BR513" s="200"/>
      <c r="BS513" s="182"/>
      <c r="BT513" s="182"/>
      <c r="BU513" s="182"/>
      <c r="BV513" s="200"/>
      <c r="BW513" s="182"/>
      <c r="BX513" s="182"/>
      <c r="BY513" s="182"/>
      <c r="BZ513" s="200"/>
      <c r="CA513" s="200"/>
      <c r="CB513" s="182"/>
      <c r="CC513" s="100"/>
      <c r="CD513" s="100"/>
      <c r="CE513" s="100"/>
      <c r="CF513" s="103"/>
    </row>
    <row r="514" spans="5:84" s="24" customFormat="1" ht="15" customHeight="1" x14ac:dyDescent="0.25">
      <c r="E514" s="127"/>
      <c r="F514" s="127"/>
      <c r="G514" s="127"/>
      <c r="H514" s="137"/>
      <c r="I514" s="115"/>
      <c r="J514" s="127"/>
      <c r="K514" s="127"/>
      <c r="L514" s="127"/>
      <c r="M514" s="137"/>
      <c r="N514" s="115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37"/>
      <c r="Z514" s="137"/>
      <c r="AA514" s="127"/>
      <c r="AB514" s="127"/>
      <c r="AC514" s="127"/>
      <c r="AD514" s="127"/>
      <c r="AE514" s="127"/>
      <c r="AF514" s="127"/>
      <c r="AG514" s="127"/>
      <c r="AH514" s="127"/>
      <c r="AI514" s="127"/>
      <c r="AJ514" s="127"/>
      <c r="AK514" s="137"/>
      <c r="AL514" s="137"/>
      <c r="AM514" s="127"/>
      <c r="AN514" s="127"/>
      <c r="AO514" s="127"/>
      <c r="AP514" s="127"/>
      <c r="AQ514" s="127"/>
      <c r="AR514" s="127"/>
      <c r="AS514" s="127"/>
      <c r="AT514" s="127"/>
      <c r="AU514" s="127"/>
      <c r="AV514" s="127"/>
      <c r="AW514" s="137"/>
      <c r="AX514" s="137"/>
      <c r="AY514" s="137"/>
      <c r="AZ514" s="137"/>
      <c r="BA514" s="130"/>
      <c r="BB514" s="130"/>
      <c r="BC514" s="130"/>
      <c r="BD514" s="130"/>
      <c r="BE514" s="130"/>
      <c r="BF514" s="130"/>
      <c r="BG514" s="130"/>
      <c r="BH514" s="130"/>
      <c r="BI514" s="130"/>
      <c r="BJ514" s="130"/>
      <c r="BK514" s="137"/>
      <c r="BL514" s="98"/>
      <c r="BM514" s="160"/>
      <c r="BN514" s="98"/>
      <c r="BO514" s="182"/>
      <c r="BP514" s="182"/>
      <c r="BQ514" s="182"/>
      <c r="BR514" s="200"/>
      <c r="BS514" s="182"/>
      <c r="BT514" s="182"/>
      <c r="BU514" s="182"/>
      <c r="BV514" s="200"/>
      <c r="BW514" s="182"/>
      <c r="BX514" s="182"/>
      <c r="BY514" s="182"/>
      <c r="BZ514" s="200"/>
      <c r="CA514" s="200"/>
      <c r="CB514" s="182"/>
      <c r="CC514" s="100"/>
      <c r="CD514" s="100"/>
      <c r="CE514" s="100"/>
      <c r="CF514" s="103"/>
    </row>
    <row r="515" spans="5:84" s="24" customFormat="1" ht="15" customHeight="1" x14ac:dyDescent="0.25">
      <c r="E515" s="127"/>
      <c r="F515" s="127"/>
      <c r="G515" s="127"/>
      <c r="H515" s="137"/>
      <c r="I515" s="115"/>
      <c r="J515" s="127"/>
      <c r="K515" s="127"/>
      <c r="L515" s="127"/>
      <c r="M515" s="137"/>
      <c r="N515" s="115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37"/>
      <c r="Z515" s="137"/>
      <c r="AA515" s="127"/>
      <c r="AB515" s="127"/>
      <c r="AC515" s="127"/>
      <c r="AD515" s="127"/>
      <c r="AE515" s="127"/>
      <c r="AF515" s="127"/>
      <c r="AG515" s="127"/>
      <c r="AH515" s="127"/>
      <c r="AI515" s="127"/>
      <c r="AJ515" s="127"/>
      <c r="AK515" s="137"/>
      <c r="AL515" s="137"/>
      <c r="AM515" s="127"/>
      <c r="AN515" s="127"/>
      <c r="AO515" s="127"/>
      <c r="AP515" s="127"/>
      <c r="AQ515" s="127"/>
      <c r="AR515" s="127"/>
      <c r="AS515" s="127"/>
      <c r="AT515" s="127"/>
      <c r="AU515" s="127"/>
      <c r="AV515" s="127"/>
      <c r="AW515" s="137"/>
      <c r="AX515" s="137"/>
      <c r="AY515" s="137"/>
      <c r="AZ515" s="137"/>
      <c r="BA515" s="130"/>
      <c r="BB515" s="130"/>
      <c r="BC515" s="130"/>
      <c r="BD515" s="130"/>
      <c r="BE515" s="130"/>
      <c r="BF515" s="130"/>
      <c r="BG515" s="130"/>
      <c r="BH515" s="130"/>
      <c r="BI515" s="130"/>
      <c r="BJ515" s="130"/>
      <c r="BK515" s="137"/>
      <c r="BL515" s="98"/>
      <c r="BM515" s="160"/>
      <c r="BN515" s="98"/>
      <c r="BO515" s="182"/>
      <c r="BP515" s="182"/>
      <c r="BQ515" s="182"/>
      <c r="BR515" s="200"/>
      <c r="BS515" s="182"/>
      <c r="BT515" s="182"/>
      <c r="BU515" s="182"/>
      <c r="BV515" s="200"/>
      <c r="BW515" s="182"/>
      <c r="BX515" s="182"/>
      <c r="BY515" s="182"/>
      <c r="BZ515" s="200"/>
      <c r="CA515" s="200"/>
      <c r="CB515" s="182"/>
      <c r="CC515" s="100"/>
      <c r="CD515" s="100"/>
      <c r="CE515" s="100"/>
      <c r="CF515" s="103"/>
    </row>
    <row r="516" spans="5:84" s="24" customFormat="1" ht="15" customHeight="1" x14ac:dyDescent="0.25">
      <c r="E516" s="127"/>
      <c r="F516" s="127"/>
      <c r="G516" s="127"/>
      <c r="H516" s="137"/>
      <c r="I516" s="115"/>
      <c r="J516" s="127"/>
      <c r="K516" s="127"/>
      <c r="L516" s="127"/>
      <c r="M516" s="137"/>
      <c r="N516" s="115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37"/>
      <c r="Z516" s="137"/>
      <c r="AA516" s="127"/>
      <c r="AB516" s="127"/>
      <c r="AC516" s="127"/>
      <c r="AD516" s="127"/>
      <c r="AE516" s="127"/>
      <c r="AF516" s="127"/>
      <c r="AG516" s="127"/>
      <c r="AH516" s="127"/>
      <c r="AI516" s="127"/>
      <c r="AJ516" s="127"/>
      <c r="AK516" s="137"/>
      <c r="AL516" s="137"/>
      <c r="AM516" s="127"/>
      <c r="AN516" s="127"/>
      <c r="AO516" s="127"/>
      <c r="AP516" s="127"/>
      <c r="AQ516" s="127"/>
      <c r="AR516" s="127"/>
      <c r="AS516" s="127"/>
      <c r="AT516" s="127"/>
      <c r="AU516" s="127"/>
      <c r="AV516" s="127"/>
      <c r="AW516" s="137"/>
      <c r="AX516" s="137"/>
      <c r="AY516" s="137"/>
      <c r="AZ516" s="137"/>
      <c r="BA516" s="130"/>
      <c r="BB516" s="130"/>
      <c r="BC516" s="130"/>
      <c r="BD516" s="130"/>
      <c r="BE516" s="130"/>
      <c r="BF516" s="130"/>
      <c r="BG516" s="130"/>
      <c r="BH516" s="130"/>
      <c r="BI516" s="130"/>
      <c r="BJ516" s="130"/>
      <c r="BK516" s="137"/>
      <c r="BL516" s="98"/>
      <c r="BM516" s="160"/>
      <c r="BN516" s="98"/>
      <c r="BO516" s="182"/>
      <c r="BP516" s="182"/>
      <c r="BQ516" s="182"/>
      <c r="BR516" s="200"/>
      <c r="BS516" s="182"/>
      <c r="BT516" s="182"/>
      <c r="BU516" s="182"/>
      <c r="BV516" s="200"/>
      <c r="BW516" s="182"/>
      <c r="BX516" s="182"/>
      <c r="BY516" s="182"/>
      <c r="BZ516" s="200"/>
      <c r="CA516" s="200"/>
      <c r="CB516" s="182"/>
      <c r="CC516" s="100"/>
      <c r="CD516" s="100"/>
      <c r="CE516" s="100"/>
      <c r="CF516" s="103"/>
    </row>
    <row r="517" spans="5:84" s="24" customFormat="1" ht="15" customHeight="1" x14ac:dyDescent="0.25">
      <c r="E517" s="127"/>
      <c r="F517" s="127"/>
      <c r="G517" s="127"/>
      <c r="H517" s="137"/>
      <c r="I517" s="115"/>
      <c r="J517" s="127"/>
      <c r="K517" s="127"/>
      <c r="L517" s="127"/>
      <c r="M517" s="137"/>
      <c r="N517" s="115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37"/>
      <c r="Z517" s="137"/>
      <c r="AA517" s="127"/>
      <c r="AB517" s="127"/>
      <c r="AC517" s="127"/>
      <c r="AD517" s="127"/>
      <c r="AE517" s="127"/>
      <c r="AF517" s="127"/>
      <c r="AG517" s="127"/>
      <c r="AH517" s="127"/>
      <c r="AI517" s="127"/>
      <c r="AJ517" s="127"/>
      <c r="AK517" s="137"/>
      <c r="AL517" s="137"/>
      <c r="AM517" s="127"/>
      <c r="AN517" s="127"/>
      <c r="AO517" s="127"/>
      <c r="AP517" s="127"/>
      <c r="AQ517" s="127"/>
      <c r="AR517" s="127"/>
      <c r="AS517" s="127"/>
      <c r="AT517" s="127"/>
      <c r="AU517" s="127"/>
      <c r="AV517" s="127"/>
      <c r="AW517" s="137"/>
      <c r="AX517" s="137"/>
      <c r="AY517" s="137"/>
      <c r="AZ517" s="137"/>
      <c r="BA517" s="130"/>
      <c r="BB517" s="130"/>
      <c r="BC517" s="130"/>
      <c r="BD517" s="130"/>
      <c r="BE517" s="130"/>
      <c r="BF517" s="130"/>
      <c r="BG517" s="130"/>
      <c r="BH517" s="130"/>
      <c r="BI517" s="130"/>
      <c r="BJ517" s="130"/>
      <c r="BK517" s="137"/>
      <c r="BL517" s="98"/>
      <c r="BM517" s="160"/>
      <c r="BN517" s="98"/>
      <c r="BO517" s="182"/>
      <c r="BP517" s="182"/>
      <c r="BQ517" s="182"/>
      <c r="BR517" s="200"/>
      <c r="BS517" s="182"/>
      <c r="BT517" s="182"/>
      <c r="BU517" s="182"/>
      <c r="BV517" s="200"/>
      <c r="BW517" s="182"/>
      <c r="BX517" s="182"/>
      <c r="BY517" s="182"/>
      <c r="BZ517" s="200"/>
      <c r="CA517" s="200"/>
      <c r="CB517" s="182"/>
      <c r="CC517" s="100"/>
      <c r="CD517" s="100"/>
      <c r="CE517" s="100"/>
      <c r="CF517" s="103"/>
    </row>
    <row r="518" spans="5:84" s="24" customFormat="1" ht="15" customHeight="1" x14ac:dyDescent="0.25">
      <c r="E518" s="127"/>
      <c r="F518" s="127"/>
      <c r="G518" s="127"/>
      <c r="H518" s="137"/>
      <c r="I518" s="115"/>
      <c r="J518" s="127"/>
      <c r="K518" s="127"/>
      <c r="L518" s="127"/>
      <c r="M518" s="137"/>
      <c r="N518" s="115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37"/>
      <c r="Z518" s="137"/>
      <c r="AA518" s="127"/>
      <c r="AB518" s="127"/>
      <c r="AC518" s="127"/>
      <c r="AD518" s="127"/>
      <c r="AE518" s="127"/>
      <c r="AF518" s="127"/>
      <c r="AG518" s="127"/>
      <c r="AH518" s="127"/>
      <c r="AI518" s="127"/>
      <c r="AJ518" s="127"/>
      <c r="AK518" s="137"/>
      <c r="AL518" s="137"/>
      <c r="AM518" s="127"/>
      <c r="AN518" s="127"/>
      <c r="AO518" s="127"/>
      <c r="AP518" s="127"/>
      <c r="AQ518" s="127"/>
      <c r="AR518" s="127"/>
      <c r="AS518" s="127"/>
      <c r="AT518" s="127"/>
      <c r="AU518" s="127"/>
      <c r="AV518" s="127"/>
      <c r="AW518" s="137"/>
      <c r="AX518" s="137"/>
      <c r="AY518" s="137"/>
      <c r="AZ518" s="137"/>
      <c r="BA518" s="130"/>
      <c r="BB518" s="130"/>
      <c r="BC518" s="130"/>
      <c r="BD518" s="130"/>
      <c r="BE518" s="130"/>
      <c r="BF518" s="130"/>
      <c r="BG518" s="130"/>
      <c r="BH518" s="130"/>
      <c r="BI518" s="130"/>
      <c r="BJ518" s="130"/>
      <c r="BK518" s="137"/>
      <c r="BL518" s="98"/>
      <c r="BM518" s="160"/>
      <c r="BN518" s="98"/>
      <c r="BO518" s="182"/>
      <c r="BP518" s="182"/>
      <c r="BQ518" s="182"/>
      <c r="BR518" s="200"/>
      <c r="BS518" s="182"/>
      <c r="BT518" s="182"/>
      <c r="BU518" s="182"/>
      <c r="BV518" s="200"/>
      <c r="BW518" s="182"/>
      <c r="BX518" s="182"/>
      <c r="BY518" s="182"/>
      <c r="BZ518" s="200"/>
      <c r="CA518" s="200"/>
      <c r="CB518" s="182"/>
      <c r="CC518" s="100"/>
      <c r="CD518" s="100"/>
      <c r="CE518" s="100"/>
      <c r="CF518" s="103"/>
    </row>
    <row r="519" spans="5:84" s="24" customFormat="1" ht="15" customHeight="1" x14ac:dyDescent="0.25">
      <c r="E519" s="127"/>
      <c r="F519" s="127"/>
      <c r="G519" s="127"/>
      <c r="H519" s="137"/>
      <c r="I519" s="115"/>
      <c r="J519" s="127"/>
      <c r="K519" s="127"/>
      <c r="L519" s="127"/>
      <c r="M519" s="137"/>
      <c r="N519" s="115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37"/>
      <c r="Z519" s="137"/>
      <c r="AA519" s="127"/>
      <c r="AB519" s="127"/>
      <c r="AC519" s="127"/>
      <c r="AD519" s="127"/>
      <c r="AE519" s="127"/>
      <c r="AF519" s="127"/>
      <c r="AG519" s="127"/>
      <c r="AH519" s="127"/>
      <c r="AI519" s="127"/>
      <c r="AJ519" s="127"/>
      <c r="AK519" s="137"/>
      <c r="AL519" s="137"/>
      <c r="AM519" s="127"/>
      <c r="AN519" s="127"/>
      <c r="AO519" s="127"/>
      <c r="AP519" s="127"/>
      <c r="AQ519" s="127"/>
      <c r="AR519" s="127"/>
      <c r="AS519" s="127"/>
      <c r="AT519" s="127"/>
      <c r="AU519" s="127"/>
      <c r="AV519" s="127"/>
      <c r="AW519" s="137"/>
      <c r="AX519" s="137"/>
      <c r="AY519" s="137"/>
      <c r="AZ519" s="137"/>
      <c r="BA519" s="130"/>
      <c r="BB519" s="130"/>
      <c r="BC519" s="130"/>
      <c r="BD519" s="130"/>
      <c r="BE519" s="130"/>
      <c r="BF519" s="130"/>
      <c r="BG519" s="130"/>
      <c r="BH519" s="130"/>
      <c r="BI519" s="130"/>
      <c r="BJ519" s="130"/>
      <c r="BK519" s="137"/>
      <c r="BL519" s="98"/>
      <c r="BM519" s="160"/>
      <c r="BN519" s="98"/>
      <c r="BO519" s="182"/>
      <c r="BP519" s="182"/>
      <c r="BQ519" s="182"/>
      <c r="BR519" s="200"/>
      <c r="BS519" s="182"/>
      <c r="BT519" s="182"/>
      <c r="BU519" s="182"/>
      <c r="BV519" s="200"/>
      <c r="BW519" s="182"/>
      <c r="BX519" s="182"/>
      <c r="BY519" s="182"/>
      <c r="BZ519" s="200"/>
      <c r="CA519" s="200"/>
      <c r="CB519" s="182"/>
      <c r="CC519" s="100"/>
      <c r="CD519" s="100"/>
      <c r="CE519" s="100"/>
      <c r="CF519" s="103"/>
    </row>
    <row r="520" spans="5:84" s="24" customFormat="1" ht="15" customHeight="1" x14ac:dyDescent="0.25">
      <c r="E520" s="127"/>
      <c r="F520" s="127"/>
      <c r="G520" s="127"/>
      <c r="H520" s="137"/>
      <c r="I520" s="115"/>
      <c r="J520" s="127"/>
      <c r="K520" s="127"/>
      <c r="L520" s="127"/>
      <c r="M520" s="137"/>
      <c r="N520" s="115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37"/>
      <c r="Z520" s="137"/>
      <c r="AA520" s="127"/>
      <c r="AB520" s="127"/>
      <c r="AC520" s="127"/>
      <c r="AD520" s="127"/>
      <c r="AE520" s="127"/>
      <c r="AF520" s="127"/>
      <c r="AG520" s="127"/>
      <c r="AH520" s="127"/>
      <c r="AI520" s="127"/>
      <c r="AJ520" s="127"/>
      <c r="AK520" s="137"/>
      <c r="AL520" s="137"/>
      <c r="AM520" s="127"/>
      <c r="AN520" s="127"/>
      <c r="AO520" s="127"/>
      <c r="AP520" s="127"/>
      <c r="AQ520" s="127"/>
      <c r="AR520" s="127"/>
      <c r="AS520" s="127"/>
      <c r="AT520" s="127"/>
      <c r="AU520" s="127"/>
      <c r="AV520" s="127"/>
      <c r="AW520" s="137"/>
      <c r="AX520" s="137"/>
      <c r="AY520" s="137"/>
      <c r="AZ520" s="137"/>
      <c r="BA520" s="130"/>
      <c r="BB520" s="130"/>
      <c r="BC520" s="130"/>
      <c r="BD520" s="130"/>
      <c r="BE520" s="130"/>
      <c r="BF520" s="130"/>
      <c r="BG520" s="130"/>
      <c r="BH520" s="130"/>
      <c r="BI520" s="130"/>
      <c r="BJ520" s="130"/>
      <c r="BK520" s="137"/>
      <c r="BL520" s="98"/>
      <c r="BM520" s="160"/>
      <c r="BN520" s="98"/>
      <c r="BO520" s="182"/>
      <c r="BP520" s="182"/>
      <c r="BQ520" s="182"/>
      <c r="BR520" s="200"/>
      <c r="BS520" s="182"/>
      <c r="BT520" s="182"/>
      <c r="BU520" s="182"/>
      <c r="BV520" s="200"/>
      <c r="BW520" s="182"/>
      <c r="BX520" s="182"/>
      <c r="BY520" s="182"/>
      <c r="BZ520" s="200"/>
      <c r="CA520" s="200"/>
      <c r="CB520" s="182"/>
      <c r="CC520" s="100"/>
      <c r="CD520" s="100"/>
      <c r="CE520" s="100"/>
      <c r="CF520" s="103"/>
    </row>
    <row r="521" spans="5:84" s="24" customFormat="1" ht="15" customHeight="1" x14ac:dyDescent="0.25">
      <c r="E521" s="127"/>
      <c r="F521" s="127"/>
      <c r="G521" s="127"/>
      <c r="H521" s="137"/>
      <c r="I521" s="115"/>
      <c r="J521" s="127"/>
      <c r="K521" s="127"/>
      <c r="L521" s="127"/>
      <c r="M521" s="137"/>
      <c r="N521" s="115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37"/>
      <c r="Z521" s="137"/>
      <c r="AA521" s="127"/>
      <c r="AB521" s="127"/>
      <c r="AC521" s="127"/>
      <c r="AD521" s="127"/>
      <c r="AE521" s="127"/>
      <c r="AF521" s="127"/>
      <c r="AG521" s="127"/>
      <c r="AH521" s="127"/>
      <c r="AI521" s="127"/>
      <c r="AJ521" s="127"/>
      <c r="AK521" s="137"/>
      <c r="AL521" s="137"/>
      <c r="AM521" s="127"/>
      <c r="AN521" s="127"/>
      <c r="AO521" s="127"/>
      <c r="AP521" s="127"/>
      <c r="AQ521" s="127"/>
      <c r="AR521" s="127"/>
      <c r="AS521" s="127"/>
      <c r="AT521" s="127"/>
      <c r="AU521" s="127"/>
      <c r="AV521" s="127"/>
      <c r="AW521" s="137"/>
      <c r="AX521" s="137"/>
      <c r="AY521" s="137"/>
      <c r="AZ521" s="137"/>
      <c r="BA521" s="130"/>
      <c r="BB521" s="130"/>
      <c r="BC521" s="130"/>
      <c r="BD521" s="130"/>
      <c r="BE521" s="130"/>
      <c r="BF521" s="130"/>
      <c r="BG521" s="130"/>
      <c r="BH521" s="130"/>
      <c r="BI521" s="130"/>
      <c r="BJ521" s="130"/>
      <c r="BK521" s="137"/>
      <c r="BL521" s="98"/>
      <c r="BM521" s="160"/>
      <c r="BN521" s="98"/>
      <c r="BO521" s="182"/>
      <c r="BP521" s="182"/>
      <c r="BQ521" s="182"/>
      <c r="BR521" s="200"/>
      <c r="BS521" s="182"/>
      <c r="BT521" s="182"/>
      <c r="BU521" s="182"/>
      <c r="BV521" s="200"/>
      <c r="BW521" s="182"/>
      <c r="BX521" s="182"/>
      <c r="BY521" s="182"/>
      <c r="BZ521" s="200"/>
      <c r="CA521" s="200"/>
      <c r="CB521" s="182"/>
      <c r="CC521" s="100"/>
      <c r="CD521" s="100"/>
      <c r="CE521" s="100"/>
      <c r="CF521" s="103"/>
    </row>
    <row r="522" spans="5:84" s="24" customFormat="1" ht="15" customHeight="1" x14ac:dyDescent="0.25">
      <c r="E522" s="127"/>
      <c r="F522" s="127"/>
      <c r="G522" s="127"/>
      <c r="H522" s="137"/>
      <c r="I522" s="115"/>
      <c r="J522" s="127"/>
      <c r="K522" s="127"/>
      <c r="L522" s="127"/>
      <c r="M522" s="137"/>
      <c r="N522" s="115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37"/>
      <c r="Z522" s="137"/>
      <c r="AA522" s="127"/>
      <c r="AB522" s="127"/>
      <c r="AC522" s="127"/>
      <c r="AD522" s="127"/>
      <c r="AE522" s="127"/>
      <c r="AF522" s="127"/>
      <c r="AG522" s="127"/>
      <c r="AH522" s="127"/>
      <c r="AI522" s="127"/>
      <c r="AJ522" s="127"/>
      <c r="AK522" s="137"/>
      <c r="AL522" s="137"/>
      <c r="AM522" s="127"/>
      <c r="AN522" s="127"/>
      <c r="AO522" s="127"/>
      <c r="AP522" s="127"/>
      <c r="AQ522" s="127"/>
      <c r="AR522" s="127"/>
      <c r="AS522" s="127"/>
      <c r="AT522" s="127"/>
      <c r="AU522" s="127"/>
      <c r="AV522" s="127"/>
      <c r="AW522" s="137"/>
      <c r="AX522" s="137"/>
      <c r="AY522" s="137"/>
      <c r="AZ522" s="137"/>
      <c r="BA522" s="130"/>
      <c r="BB522" s="130"/>
      <c r="BC522" s="130"/>
      <c r="BD522" s="130"/>
      <c r="BE522" s="130"/>
      <c r="BF522" s="130"/>
      <c r="BG522" s="130"/>
      <c r="BH522" s="130"/>
      <c r="BI522" s="130"/>
      <c r="BJ522" s="130"/>
      <c r="BK522" s="137"/>
      <c r="BL522" s="98"/>
      <c r="BM522" s="160"/>
      <c r="BN522" s="98"/>
      <c r="BO522" s="182"/>
      <c r="BP522" s="182"/>
      <c r="BQ522" s="182"/>
      <c r="BR522" s="200"/>
      <c r="BS522" s="182"/>
      <c r="BT522" s="182"/>
      <c r="BU522" s="182"/>
      <c r="BV522" s="200"/>
      <c r="BW522" s="182"/>
      <c r="BX522" s="182"/>
      <c r="BY522" s="182"/>
      <c r="BZ522" s="200"/>
      <c r="CA522" s="200"/>
      <c r="CB522" s="182"/>
      <c r="CC522" s="100"/>
      <c r="CD522" s="100"/>
      <c r="CE522" s="100"/>
      <c r="CF522" s="103"/>
    </row>
    <row r="523" spans="5:84" s="24" customFormat="1" ht="15" customHeight="1" x14ac:dyDescent="0.25">
      <c r="E523" s="127"/>
      <c r="F523" s="127"/>
      <c r="G523" s="127"/>
      <c r="H523" s="137"/>
      <c r="I523" s="115"/>
      <c r="J523" s="127"/>
      <c r="K523" s="127"/>
      <c r="L523" s="127"/>
      <c r="M523" s="137"/>
      <c r="N523" s="115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37"/>
      <c r="Z523" s="137"/>
      <c r="AA523" s="127"/>
      <c r="AB523" s="127"/>
      <c r="AC523" s="127"/>
      <c r="AD523" s="127"/>
      <c r="AE523" s="127"/>
      <c r="AF523" s="127"/>
      <c r="AG523" s="127"/>
      <c r="AH523" s="127"/>
      <c r="AI523" s="127"/>
      <c r="AJ523" s="127"/>
      <c r="AK523" s="137"/>
      <c r="AL523" s="137"/>
      <c r="AM523" s="127"/>
      <c r="AN523" s="127"/>
      <c r="AO523" s="127"/>
      <c r="AP523" s="127"/>
      <c r="AQ523" s="127"/>
      <c r="AR523" s="127"/>
      <c r="AS523" s="127"/>
      <c r="AT523" s="127"/>
      <c r="AU523" s="127"/>
      <c r="AV523" s="127"/>
      <c r="AW523" s="137"/>
      <c r="AX523" s="137"/>
      <c r="AY523" s="137"/>
      <c r="AZ523" s="137"/>
      <c r="BA523" s="130"/>
      <c r="BB523" s="130"/>
      <c r="BC523" s="130"/>
      <c r="BD523" s="130"/>
      <c r="BE523" s="130"/>
      <c r="BF523" s="130"/>
      <c r="BG523" s="130"/>
      <c r="BH523" s="130"/>
      <c r="BI523" s="130"/>
      <c r="BJ523" s="130"/>
      <c r="BK523" s="137"/>
      <c r="BL523" s="98"/>
      <c r="BM523" s="160"/>
      <c r="BN523" s="98"/>
      <c r="BO523" s="182"/>
      <c r="BP523" s="182"/>
      <c r="BQ523" s="182"/>
      <c r="BR523" s="200"/>
      <c r="BS523" s="182"/>
      <c r="BT523" s="182"/>
      <c r="BU523" s="182"/>
      <c r="BV523" s="200"/>
      <c r="BW523" s="182"/>
      <c r="BX523" s="182"/>
      <c r="BY523" s="182"/>
      <c r="BZ523" s="200"/>
      <c r="CA523" s="200"/>
      <c r="CB523" s="182"/>
      <c r="CC523" s="100"/>
      <c r="CD523" s="100"/>
      <c r="CE523" s="100"/>
      <c r="CF523" s="103"/>
    </row>
    <row r="524" spans="5:84" s="24" customFormat="1" ht="15" customHeight="1" x14ac:dyDescent="0.25">
      <c r="E524" s="127"/>
      <c r="F524" s="127"/>
      <c r="G524" s="127"/>
      <c r="H524" s="137"/>
      <c r="I524" s="115"/>
      <c r="J524" s="127"/>
      <c r="K524" s="127"/>
      <c r="L524" s="127"/>
      <c r="M524" s="137"/>
      <c r="N524" s="115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37"/>
      <c r="Z524" s="137"/>
      <c r="AA524" s="127"/>
      <c r="AB524" s="127"/>
      <c r="AC524" s="127"/>
      <c r="AD524" s="127"/>
      <c r="AE524" s="127"/>
      <c r="AF524" s="127"/>
      <c r="AG524" s="127"/>
      <c r="AH524" s="127"/>
      <c r="AI524" s="127"/>
      <c r="AJ524" s="127"/>
      <c r="AK524" s="137"/>
      <c r="AL524" s="137"/>
      <c r="AM524" s="127"/>
      <c r="AN524" s="127"/>
      <c r="AO524" s="127"/>
      <c r="AP524" s="127"/>
      <c r="AQ524" s="127"/>
      <c r="AR524" s="127"/>
      <c r="AS524" s="127"/>
      <c r="AT524" s="127"/>
      <c r="AU524" s="127"/>
      <c r="AV524" s="127"/>
      <c r="AW524" s="137"/>
      <c r="AX524" s="137"/>
      <c r="AY524" s="137"/>
      <c r="AZ524" s="137"/>
      <c r="BA524" s="130"/>
      <c r="BB524" s="130"/>
      <c r="BC524" s="130"/>
      <c r="BD524" s="130"/>
      <c r="BE524" s="130"/>
      <c r="BF524" s="130"/>
      <c r="BG524" s="130"/>
      <c r="BH524" s="130"/>
      <c r="BI524" s="130"/>
      <c r="BJ524" s="130"/>
      <c r="BK524" s="137"/>
      <c r="BL524" s="98"/>
      <c r="BM524" s="160"/>
      <c r="BN524" s="98"/>
      <c r="BO524" s="182"/>
      <c r="BP524" s="182"/>
      <c r="BQ524" s="182"/>
      <c r="BR524" s="200"/>
      <c r="BS524" s="182"/>
      <c r="BT524" s="182"/>
      <c r="BU524" s="182"/>
      <c r="BV524" s="200"/>
      <c r="BW524" s="182"/>
      <c r="BX524" s="182"/>
      <c r="BY524" s="182"/>
      <c r="BZ524" s="200"/>
      <c r="CA524" s="200"/>
      <c r="CB524" s="182"/>
      <c r="CC524" s="100"/>
      <c r="CD524" s="100"/>
      <c r="CE524" s="100"/>
      <c r="CF524" s="103"/>
    </row>
    <row r="525" spans="5:84" s="24" customFormat="1" ht="15" customHeight="1" x14ac:dyDescent="0.25">
      <c r="E525" s="127"/>
      <c r="F525" s="127"/>
      <c r="G525" s="127"/>
      <c r="H525" s="137"/>
      <c r="I525" s="115"/>
      <c r="J525" s="127"/>
      <c r="K525" s="127"/>
      <c r="L525" s="127"/>
      <c r="M525" s="137"/>
      <c r="N525" s="115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37"/>
      <c r="Z525" s="137"/>
      <c r="AA525" s="127"/>
      <c r="AB525" s="127"/>
      <c r="AC525" s="127"/>
      <c r="AD525" s="127"/>
      <c r="AE525" s="127"/>
      <c r="AF525" s="127"/>
      <c r="AG525" s="127"/>
      <c r="AH525" s="127"/>
      <c r="AI525" s="127"/>
      <c r="AJ525" s="127"/>
      <c r="AK525" s="137"/>
      <c r="AL525" s="137"/>
      <c r="AM525" s="127"/>
      <c r="AN525" s="127"/>
      <c r="AO525" s="127"/>
      <c r="AP525" s="127"/>
      <c r="AQ525" s="127"/>
      <c r="AR525" s="127"/>
      <c r="AS525" s="127"/>
      <c r="AT525" s="127"/>
      <c r="AU525" s="127"/>
      <c r="AV525" s="127"/>
      <c r="AW525" s="137"/>
      <c r="AX525" s="137"/>
      <c r="AY525" s="137"/>
      <c r="AZ525" s="137"/>
      <c r="BA525" s="130"/>
      <c r="BB525" s="130"/>
      <c r="BC525" s="130"/>
      <c r="BD525" s="130"/>
      <c r="BE525" s="130"/>
      <c r="BF525" s="130"/>
      <c r="BG525" s="130"/>
      <c r="BH525" s="130"/>
      <c r="BI525" s="130"/>
      <c r="BJ525" s="130"/>
      <c r="BK525" s="137"/>
      <c r="BL525" s="98"/>
      <c r="BM525" s="160"/>
      <c r="BN525" s="98"/>
      <c r="BO525" s="182"/>
      <c r="BP525" s="182"/>
      <c r="BQ525" s="182"/>
      <c r="BR525" s="200"/>
      <c r="BS525" s="182"/>
      <c r="BT525" s="182"/>
      <c r="BU525" s="182"/>
      <c r="BV525" s="200"/>
      <c r="BW525" s="182"/>
      <c r="BX525" s="182"/>
      <c r="BY525" s="182"/>
      <c r="BZ525" s="200"/>
      <c r="CA525" s="200"/>
      <c r="CB525" s="182"/>
      <c r="CC525" s="100"/>
      <c r="CD525" s="100"/>
      <c r="CE525" s="100"/>
      <c r="CF525" s="103"/>
    </row>
    <row r="526" spans="5:84" s="24" customFormat="1" ht="15" customHeight="1" x14ac:dyDescent="0.25">
      <c r="E526" s="127"/>
      <c r="F526" s="127"/>
      <c r="G526" s="127"/>
      <c r="H526" s="137"/>
      <c r="I526" s="115"/>
      <c r="J526" s="127"/>
      <c r="K526" s="127"/>
      <c r="L526" s="127"/>
      <c r="M526" s="137"/>
      <c r="N526" s="115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37"/>
      <c r="Z526" s="137"/>
      <c r="AA526" s="127"/>
      <c r="AB526" s="127"/>
      <c r="AC526" s="127"/>
      <c r="AD526" s="127"/>
      <c r="AE526" s="127"/>
      <c r="AF526" s="127"/>
      <c r="AG526" s="127"/>
      <c r="AH526" s="127"/>
      <c r="AI526" s="127"/>
      <c r="AJ526" s="127"/>
      <c r="AK526" s="137"/>
      <c r="AL526" s="137"/>
      <c r="AM526" s="127"/>
      <c r="AN526" s="127"/>
      <c r="AO526" s="127"/>
      <c r="AP526" s="127"/>
      <c r="AQ526" s="127"/>
      <c r="AR526" s="127"/>
      <c r="AS526" s="127"/>
      <c r="AT526" s="127"/>
      <c r="AU526" s="127"/>
      <c r="AV526" s="127"/>
      <c r="AW526" s="137"/>
      <c r="AX526" s="137"/>
      <c r="AY526" s="137"/>
      <c r="AZ526" s="137"/>
      <c r="BA526" s="130"/>
      <c r="BB526" s="130"/>
      <c r="BC526" s="130"/>
      <c r="BD526" s="130"/>
      <c r="BE526" s="130"/>
      <c r="BF526" s="130"/>
      <c r="BG526" s="130"/>
      <c r="BH526" s="130"/>
      <c r="BI526" s="130"/>
      <c r="BJ526" s="130"/>
      <c r="BK526" s="137"/>
      <c r="BL526" s="98"/>
      <c r="BM526" s="160"/>
      <c r="BN526" s="98"/>
      <c r="BO526" s="182"/>
      <c r="BP526" s="182"/>
      <c r="BQ526" s="182"/>
      <c r="BR526" s="200"/>
      <c r="BS526" s="182"/>
      <c r="BT526" s="182"/>
      <c r="BU526" s="182"/>
      <c r="BV526" s="200"/>
      <c r="BW526" s="182"/>
      <c r="BX526" s="182"/>
      <c r="BY526" s="182"/>
      <c r="BZ526" s="200"/>
      <c r="CA526" s="200"/>
      <c r="CB526" s="182"/>
      <c r="CC526" s="100"/>
      <c r="CD526" s="100"/>
      <c r="CE526" s="100"/>
      <c r="CF526" s="103"/>
    </row>
    <row r="527" spans="5:84" s="24" customFormat="1" ht="15" customHeight="1" x14ac:dyDescent="0.25">
      <c r="E527" s="127"/>
      <c r="F527" s="127"/>
      <c r="G527" s="127"/>
      <c r="H527" s="137"/>
      <c r="I527" s="115"/>
      <c r="J527" s="127"/>
      <c r="K527" s="127"/>
      <c r="L527" s="127"/>
      <c r="M527" s="137"/>
      <c r="N527" s="115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37"/>
      <c r="Z527" s="137"/>
      <c r="AA527" s="127"/>
      <c r="AB527" s="127"/>
      <c r="AC527" s="127"/>
      <c r="AD527" s="127"/>
      <c r="AE527" s="127"/>
      <c r="AF527" s="127"/>
      <c r="AG527" s="127"/>
      <c r="AH527" s="127"/>
      <c r="AI527" s="127"/>
      <c r="AJ527" s="127"/>
      <c r="AK527" s="137"/>
      <c r="AL527" s="137"/>
      <c r="AM527" s="127"/>
      <c r="AN527" s="127"/>
      <c r="AO527" s="127"/>
      <c r="AP527" s="127"/>
      <c r="AQ527" s="127"/>
      <c r="AR527" s="127"/>
      <c r="AS527" s="127"/>
      <c r="AT527" s="127"/>
      <c r="AU527" s="127"/>
      <c r="AV527" s="127"/>
      <c r="AW527" s="137"/>
      <c r="AX527" s="137"/>
      <c r="AY527" s="137"/>
      <c r="AZ527" s="137"/>
      <c r="BA527" s="130"/>
      <c r="BB527" s="130"/>
      <c r="BC527" s="130"/>
      <c r="BD527" s="130"/>
      <c r="BE527" s="130"/>
      <c r="BF527" s="130"/>
      <c r="BG527" s="130"/>
      <c r="BH527" s="130"/>
      <c r="BI527" s="130"/>
      <c r="BJ527" s="130"/>
      <c r="BK527" s="137"/>
      <c r="BL527" s="98"/>
      <c r="BM527" s="160"/>
      <c r="BN527" s="98"/>
      <c r="BO527" s="182"/>
      <c r="BP527" s="182"/>
      <c r="BQ527" s="182"/>
      <c r="BR527" s="200"/>
      <c r="BS527" s="182"/>
      <c r="BT527" s="182"/>
      <c r="BU527" s="182"/>
      <c r="BV527" s="200"/>
      <c r="BW527" s="182"/>
      <c r="BX527" s="182"/>
      <c r="BY527" s="182"/>
      <c r="BZ527" s="200"/>
      <c r="CA527" s="200"/>
      <c r="CB527" s="182"/>
      <c r="CC527" s="100"/>
      <c r="CD527" s="100"/>
      <c r="CE527" s="100"/>
      <c r="CF527" s="103"/>
    </row>
    <row r="528" spans="5:84" s="24" customFormat="1" ht="15" customHeight="1" x14ac:dyDescent="0.25">
      <c r="E528" s="127"/>
      <c r="F528" s="127"/>
      <c r="G528" s="127"/>
      <c r="H528" s="137"/>
      <c r="I528" s="115"/>
      <c r="J528" s="127"/>
      <c r="K528" s="127"/>
      <c r="L528" s="127"/>
      <c r="M528" s="137"/>
      <c r="N528" s="115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37"/>
      <c r="Z528" s="137"/>
      <c r="AA528" s="127"/>
      <c r="AB528" s="127"/>
      <c r="AC528" s="127"/>
      <c r="AD528" s="127"/>
      <c r="AE528" s="127"/>
      <c r="AF528" s="127"/>
      <c r="AG528" s="127"/>
      <c r="AH528" s="127"/>
      <c r="AI528" s="127"/>
      <c r="AJ528" s="127"/>
      <c r="AK528" s="137"/>
      <c r="AL528" s="137"/>
      <c r="AM528" s="127"/>
      <c r="AN528" s="127"/>
      <c r="AO528" s="127"/>
      <c r="AP528" s="127"/>
      <c r="AQ528" s="127"/>
      <c r="AR528" s="127"/>
      <c r="AS528" s="127"/>
      <c r="AT528" s="127"/>
      <c r="AU528" s="127"/>
      <c r="AV528" s="127"/>
      <c r="AW528" s="137"/>
      <c r="AX528" s="137"/>
      <c r="AY528" s="137"/>
      <c r="AZ528" s="137"/>
      <c r="BA528" s="130"/>
      <c r="BB528" s="130"/>
      <c r="BC528" s="130"/>
      <c r="BD528" s="130"/>
      <c r="BE528" s="130"/>
      <c r="BF528" s="130"/>
      <c r="BG528" s="130"/>
      <c r="BH528" s="130"/>
      <c r="BI528" s="130"/>
      <c r="BJ528" s="130"/>
      <c r="BK528" s="137"/>
      <c r="BL528" s="98"/>
      <c r="BM528" s="160"/>
      <c r="BN528" s="98"/>
      <c r="BO528" s="182"/>
      <c r="BP528" s="182"/>
      <c r="BQ528" s="182"/>
      <c r="BR528" s="200"/>
      <c r="BS528" s="182"/>
      <c r="BT528" s="182"/>
      <c r="BU528" s="182"/>
      <c r="BV528" s="200"/>
      <c r="BW528" s="182"/>
      <c r="BX528" s="182"/>
      <c r="BY528" s="182"/>
      <c r="BZ528" s="200"/>
      <c r="CA528" s="200"/>
      <c r="CB528" s="182"/>
      <c r="CC528" s="100"/>
      <c r="CD528" s="100"/>
      <c r="CE528" s="100"/>
      <c r="CF528" s="103"/>
    </row>
    <row r="529" spans="5:84" s="24" customFormat="1" ht="15" customHeight="1" x14ac:dyDescent="0.25">
      <c r="E529" s="127"/>
      <c r="F529" s="127"/>
      <c r="G529" s="127"/>
      <c r="H529" s="137"/>
      <c r="I529" s="115"/>
      <c r="J529" s="127"/>
      <c r="K529" s="127"/>
      <c r="L529" s="127"/>
      <c r="M529" s="137"/>
      <c r="N529" s="115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37"/>
      <c r="Z529" s="137"/>
      <c r="AA529" s="127"/>
      <c r="AB529" s="127"/>
      <c r="AC529" s="127"/>
      <c r="AD529" s="127"/>
      <c r="AE529" s="127"/>
      <c r="AF529" s="127"/>
      <c r="AG529" s="127"/>
      <c r="AH529" s="127"/>
      <c r="AI529" s="127"/>
      <c r="AJ529" s="127"/>
      <c r="AK529" s="137"/>
      <c r="AL529" s="137"/>
      <c r="AM529" s="127"/>
      <c r="AN529" s="127"/>
      <c r="AO529" s="127"/>
      <c r="AP529" s="127"/>
      <c r="AQ529" s="127"/>
      <c r="AR529" s="127"/>
      <c r="AS529" s="127"/>
      <c r="AT529" s="127"/>
      <c r="AU529" s="127"/>
      <c r="AV529" s="127"/>
      <c r="AW529" s="137"/>
      <c r="AX529" s="137"/>
      <c r="AY529" s="137"/>
      <c r="AZ529" s="137"/>
      <c r="BA529" s="130"/>
      <c r="BB529" s="130"/>
      <c r="BC529" s="130"/>
      <c r="BD529" s="130"/>
      <c r="BE529" s="130"/>
      <c r="BF529" s="130"/>
      <c r="BG529" s="130"/>
      <c r="BH529" s="130"/>
      <c r="BI529" s="130"/>
      <c r="BJ529" s="130"/>
      <c r="BK529" s="137"/>
      <c r="BL529" s="98"/>
      <c r="BM529" s="160"/>
      <c r="BN529" s="98"/>
      <c r="BO529" s="182"/>
      <c r="BP529" s="182"/>
      <c r="BQ529" s="182"/>
      <c r="BR529" s="200"/>
      <c r="BS529" s="182"/>
      <c r="BT529" s="182"/>
      <c r="BU529" s="182"/>
      <c r="BV529" s="200"/>
      <c r="BW529" s="182"/>
      <c r="BX529" s="182"/>
      <c r="BY529" s="182"/>
      <c r="BZ529" s="200"/>
      <c r="CA529" s="200"/>
      <c r="CB529" s="182"/>
      <c r="CC529" s="100"/>
      <c r="CD529" s="100"/>
      <c r="CE529" s="100"/>
      <c r="CF529" s="103"/>
    </row>
    <row r="530" spans="5:84" s="24" customFormat="1" ht="15" customHeight="1" x14ac:dyDescent="0.25">
      <c r="E530" s="127"/>
      <c r="F530" s="127"/>
      <c r="G530" s="127"/>
      <c r="H530" s="137"/>
      <c r="I530" s="115"/>
      <c r="J530" s="127"/>
      <c r="K530" s="127"/>
      <c r="L530" s="127"/>
      <c r="M530" s="137"/>
      <c r="N530" s="115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37"/>
      <c r="Z530" s="137"/>
      <c r="AA530" s="127"/>
      <c r="AB530" s="127"/>
      <c r="AC530" s="127"/>
      <c r="AD530" s="127"/>
      <c r="AE530" s="127"/>
      <c r="AF530" s="127"/>
      <c r="AG530" s="127"/>
      <c r="AH530" s="127"/>
      <c r="AI530" s="127"/>
      <c r="AJ530" s="127"/>
      <c r="AK530" s="137"/>
      <c r="AL530" s="137"/>
      <c r="AM530" s="127"/>
      <c r="AN530" s="127"/>
      <c r="AO530" s="127"/>
      <c r="AP530" s="127"/>
      <c r="AQ530" s="127"/>
      <c r="AR530" s="127"/>
      <c r="AS530" s="127"/>
      <c r="AT530" s="127"/>
      <c r="AU530" s="127"/>
      <c r="AV530" s="127"/>
      <c r="AW530" s="137"/>
      <c r="AX530" s="137"/>
      <c r="AY530" s="137"/>
      <c r="AZ530" s="137"/>
      <c r="BA530" s="130"/>
      <c r="BB530" s="130"/>
      <c r="BC530" s="130"/>
      <c r="BD530" s="130"/>
      <c r="BE530" s="130"/>
      <c r="BF530" s="130"/>
      <c r="BG530" s="130"/>
      <c r="BH530" s="130"/>
      <c r="BI530" s="130"/>
      <c r="BJ530" s="130"/>
      <c r="BK530" s="137"/>
      <c r="BL530" s="98"/>
      <c r="BM530" s="160"/>
      <c r="BN530" s="98"/>
      <c r="BO530" s="182"/>
      <c r="BP530" s="182"/>
      <c r="BQ530" s="182"/>
      <c r="BR530" s="200"/>
      <c r="BS530" s="182"/>
      <c r="BT530" s="182"/>
      <c r="BU530" s="182"/>
      <c r="BV530" s="200"/>
      <c r="BW530" s="182"/>
      <c r="BX530" s="182"/>
      <c r="BY530" s="182"/>
      <c r="BZ530" s="200"/>
      <c r="CA530" s="200"/>
      <c r="CB530" s="182"/>
      <c r="CC530" s="100"/>
      <c r="CD530" s="100"/>
      <c r="CE530" s="100"/>
      <c r="CF530" s="103"/>
    </row>
    <row r="531" spans="5:84" s="24" customFormat="1" ht="15" customHeight="1" x14ac:dyDescent="0.25">
      <c r="E531" s="127"/>
      <c r="F531" s="127"/>
      <c r="G531" s="127"/>
      <c r="H531" s="137"/>
      <c r="I531" s="115"/>
      <c r="J531" s="127"/>
      <c r="K531" s="127"/>
      <c r="L531" s="127"/>
      <c r="M531" s="137"/>
      <c r="N531" s="115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37"/>
      <c r="Z531" s="137"/>
      <c r="AA531" s="127"/>
      <c r="AB531" s="127"/>
      <c r="AC531" s="127"/>
      <c r="AD531" s="127"/>
      <c r="AE531" s="127"/>
      <c r="AF531" s="127"/>
      <c r="AG531" s="127"/>
      <c r="AH531" s="127"/>
      <c r="AI531" s="127"/>
      <c r="AJ531" s="127"/>
      <c r="AK531" s="137"/>
      <c r="AL531" s="137"/>
      <c r="AM531" s="127"/>
      <c r="AN531" s="127"/>
      <c r="AO531" s="127"/>
      <c r="AP531" s="127"/>
      <c r="AQ531" s="127"/>
      <c r="AR531" s="127"/>
      <c r="AS531" s="127"/>
      <c r="AT531" s="127"/>
      <c r="AU531" s="127"/>
      <c r="AV531" s="127"/>
      <c r="AW531" s="137"/>
      <c r="AX531" s="137"/>
      <c r="AY531" s="137"/>
      <c r="AZ531" s="137"/>
      <c r="BA531" s="130"/>
      <c r="BB531" s="130"/>
      <c r="BC531" s="130"/>
      <c r="BD531" s="130"/>
      <c r="BE531" s="130"/>
      <c r="BF531" s="130"/>
      <c r="BG531" s="130"/>
      <c r="BH531" s="130"/>
      <c r="BI531" s="130"/>
      <c r="BJ531" s="130"/>
      <c r="BK531" s="137"/>
      <c r="BL531" s="98"/>
      <c r="BM531" s="160"/>
      <c r="BN531" s="98"/>
      <c r="BO531" s="182"/>
      <c r="BP531" s="182"/>
      <c r="BQ531" s="182"/>
      <c r="BR531" s="200"/>
      <c r="BS531" s="182"/>
      <c r="BT531" s="182"/>
      <c r="BU531" s="182"/>
      <c r="BV531" s="200"/>
      <c r="BW531" s="182"/>
      <c r="BX531" s="182"/>
      <c r="BY531" s="182"/>
      <c r="BZ531" s="200"/>
      <c r="CA531" s="200"/>
      <c r="CB531" s="182"/>
      <c r="CC531" s="100"/>
      <c r="CD531" s="100"/>
      <c r="CE531" s="100"/>
      <c r="CF531" s="103"/>
    </row>
    <row r="532" spans="5:84" s="24" customFormat="1" ht="15" customHeight="1" x14ac:dyDescent="0.25">
      <c r="E532" s="127"/>
      <c r="F532" s="127"/>
      <c r="G532" s="127"/>
      <c r="H532" s="137"/>
      <c r="I532" s="115"/>
      <c r="J532" s="127"/>
      <c r="K532" s="127"/>
      <c r="L532" s="127"/>
      <c r="M532" s="137"/>
      <c r="N532" s="115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37"/>
      <c r="Z532" s="137"/>
      <c r="AA532" s="127"/>
      <c r="AB532" s="127"/>
      <c r="AC532" s="127"/>
      <c r="AD532" s="127"/>
      <c r="AE532" s="127"/>
      <c r="AF532" s="127"/>
      <c r="AG532" s="127"/>
      <c r="AH532" s="127"/>
      <c r="AI532" s="127"/>
      <c r="AJ532" s="127"/>
      <c r="AK532" s="137"/>
      <c r="AL532" s="137"/>
      <c r="AM532" s="127"/>
      <c r="AN532" s="127"/>
      <c r="AO532" s="127"/>
      <c r="AP532" s="127"/>
      <c r="AQ532" s="127"/>
      <c r="AR532" s="127"/>
      <c r="AS532" s="127"/>
      <c r="AT532" s="127"/>
      <c r="AU532" s="127"/>
      <c r="AV532" s="127"/>
      <c r="AW532" s="137"/>
      <c r="AX532" s="137"/>
      <c r="AY532" s="137"/>
      <c r="AZ532" s="137"/>
      <c r="BA532" s="130"/>
      <c r="BB532" s="130"/>
      <c r="BC532" s="130"/>
      <c r="BD532" s="130"/>
      <c r="BE532" s="130"/>
      <c r="BF532" s="130"/>
      <c r="BG532" s="130"/>
      <c r="BH532" s="130"/>
      <c r="BI532" s="130"/>
      <c r="BJ532" s="130"/>
      <c r="BK532" s="137"/>
      <c r="BL532" s="98"/>
      <c r="BM532" s="160"/>
      <c r="BN532" s="98"/>
      <c r="BO532" s="182"/>
      <c r="BP532" s="182"/>
      <c r="BQ532" s="182"/>
      <c r="BR532" s="200"/>
      <c r="BS532" s="182"/>
      <c r="BT532" s="182"/>
      <c r="BU532" s="182"/>
      <c r="BV532" s="200"/>
      <c r="BW532" s="182"/>
      <c r="BX532" s="182"/>
      <c r="BY532" s="182"/>
      <c r="BZ532" s="200"/>
      <c r="CA532" s="200"/>
      <c r="CB532" s="182"/>
      <c r="CC532" s="100"/>
      <c r="CD532" s="100"/>
      <c r="CE532" s="100"/>
      <c r="CF532" s="103"/>
    </row>
    <row r="533" spans="5:84" s="24" customFormat="1" ht="15" customHeight="1" x14ac:dyDescent="0.25">
      <c r="E533" s="127"/>
      <c r="F533" s="127"/>
      <c r="G533" s="127"/>
      <c r="H533" s="137"/>
      <c r="I533" s="115"/>
      <c r="J533" s="127"/>
      <c r="K533" s="127"/>
      <c r="L533" s="127"/>
      <c r="M533" s="137"/>
      <c r="N533" s="115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37"/>
      <c r="Z533" s="137"/>
      <c r="AA533" s="127"/>
      <c r="AB533" s="127"/>
      <c r="AC533" s="127"/>
      <c r="AD533" s="127"/>
      <c r="AE533" s="127"/>
      <c r="AF533" s="127"/>
      <c r="AG533" s="127"/>
      <c r="AH533" s="127"/>
      <c r="AI533" s="127"/>
      <c r="AJ533" s="127"/>
      <c r="AK533" s="137"/>
      <c r="AL533" s="137"/>
      <c r="AM533" s="127"/>
      <c r="AN533" s="127"/>
      <c r="AO533" s="127"/>
      <c r="AP533" s="127"/>
      <c r="AQ533" s="127"/>
      <c r="AR533" s="127"/>
      <c r="AS533" s="127"/>
      <c r="AT533" s="127"/>
      <c r="AU533" s="127"/>
      <c r="AV533" s="127"/>
      <c r="AW533" s="137"/>
      <c r="AX533" s="137"/>
      <c r="AY533" s="137"/>
      <c r="AZ533" s="137"/>
      <c r="BA533" s="130"/>
      <c r="BB533" s="130"/>
      <c r="BC533" s="130"/>
      <c r="BD533" s="130"/>
      <c r="BE533" s="130"/>
      <c r="BF533" s="130"/>
      <c r="BG533" s="130"/>
      <c r="BH533" s="130"/>
      <c r="BI533" s="130"/>
      <c r="BJ533" s="130"/>
      <c r="BK533" s="137"/>
      <c r="BL533" s="98"/>
      <c r="BM533" s="160"/>
      <c r="BN533" s="98"/>
      <c r="BO533" s="182"/>
      <c r="BP533" s="182"/>
      <c r="BQ533" s="182"/>
      <c r="BR533" s="200"/>
      <c r="BS533" s="182"/>
      <c r="BT533" s="182"/>
      <c r="BU533" s="182"/>
      <c r="BV533" s="200"/>
      <c r="BW533" s="182"/>
      <c r="BX533" s="182"/>
      <c r="BY533" s="182"/>
      <c r="BZ533" s="200"/>
      <c r="CA533" s="200"/>
      <c r="CB533" s="182"/>
      <c r="CC533" s="100"/>
      <c r="CD533" s="100"/>
      <c r="CE533" s="100"/>
      <c r="CF533" s="103"/>
    </row>
    <row r="534" spans="5:84" s="24" customFormat="1" ht="15" customHeight="1" x14ac:dyDescent="0.25">
      <c r="E534" s="127"/>
      <c r="F534" s="127"/>
      <c r="G534" s="127"/>
      <c r="H534" s="137"/>
      <c r="I534" s="115"/>
      <c r="J534" s="127"/>
      <c r="K534" s="127"/>
      <c r="L534" s="127"/>
      <c r="M534" s="137"/>
      <c r="N534" s="115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37"/>
      <c r="Z534" s="137"/>
      <c r="AA534" s="127"/>
      <c r="AB534" s="127"/>
      <c r="AC534" s="127"/>
      <c r="AD534" s="127"/>
      <c r="AE534" s="127"/>
      <c r="AF534" s="127"/>
      <c r="AG534" s="127"/>
      <c r="AH534" s="127"/>
      <c r="AI534" s="127"/>
      <c r="AJ534" s="127"/>
      <c r="AK534" s="137"/>
      <c r="AL534" s="137"/>
      <c r="AM534" s="127"/>
      <c r="AN534" s="127"/>
      <c r="AO534" s="127"/>
      <c r="AP534" s="127"/>
      <c r="AQ534" s="127"/>
      <c r="AR534" s="127"/>
      <c r="AS534" s="127"/>
      <c r="AT534" s="127"/>
      <c r="AU534" s="127"/>
      <c r="AV534" s="127"/>
      <c r="AW534" s="137"/>
      <c r="AX534" s="137"/>
      <c r="AY534" s="137"/>
      <c r="AZ534" s="137"/>
      <c r="BA534" s="130"/>
      <c r="BB534" s="130"/>
      <c r="BC534" s="130"/>
      <c r="BD534" s="130"/>
      <c r="BE534" s="130"/>
      <c r="BF534" s="130"/>
      <c r="BG534" s="130"/>
      <c r="BH534" s="130"/>
      <c r="BI534" s="130"/>
      <c r="BJ534" s="130"/>
      <c r="BK534" s="137"/>
      <c r="BL534" s="98"/>
      <c r="BM534" s="160"/>
      <c r="BN534" s="98"/>
      <c r="BO534" s="182"/>
      <c r="BP534" s="182"/>
      <c r="BQ534" s="182"/>
      <c r="BR534" s="200"/>
      <c r="BS534" s="182"/>
      <c r="BT534" s="182"/>
      <c r="BU534" s="182"/>
      <c r="BV534" s="200"/>
      <c r="BW534" s="182"/>
      <c r="BX534" s="182"/>
      <c r="BY534" s="182"/>
      <c r="BZ534" s="200"/>
      <c r="CA534" s="200"/>
      <c r="CB534" s="182"/>
      <c r="CC534" s="100"/>
      <c r="CD534" s="100"/>
      <c r="CE534" s="100"/>
      <c r="CF534" s="103"/>
    </row>
    <row r="535" spans="5:84" s="24" customFormat="1" ht="15" customHeight="1" x14ac:dyDescent="0.25">
      <c r="E535" s="127"/>
      <c r="F535" s="127"/>
      <c r="G535" s="127"/>
      <c r="H535" s="137"/>
      <c r="I535" s="115"/>
      <c r="J535" s="127"/>
      <c r="K535" s="127"/>
      <c r="L535" s="127"/>
      <c r="M535" s="137"/>
      <c r="N535" s="115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37"/>
      <c r="Z535" s="137"/>
      <c r="AA535" s="127"/>
      <c r="AB535" s="127"/>
      <c r="AC535" s="127"/>
      <c r="AD535" s="127"/>
      <c r="AE535" s="127"/>
      <c r="AF535" s="127"/>
      <c r="AG535" s="127"/>
      <c r="AH535" s="127"/>
      <c r="AI535" s="127"/>
      <c r="AJ535" s="127"/>
      <c r="AK535" s="137"/>
      <c r="AL535" s="137"/>
      <c r="AM535" s="127"/>
      <c r="AN535" s="127"/>
      <c r="AO535" s="127"/>
      <c r="AP535" s="127"/>
      <c r="AQ535" s="127"/>
      <c r="AR535" s="127"/>
      <c r="AS535" s="127"/>
      <c r="AT535" s="127"/>
      <c r="AU535" s="127"/>
      <c r="AV535" s="127"/>
      <c r="AW535" s="137"/>
      <c r="AX535" s="137"/>
      <c r="AY535" s="137"/>
      <c r="AZ535" s="137"/>
      <c r="BA535" s="130"/>
      <c r="BB535" s="130"/>
      <c r="BC535" s="130"/>
      <c r="BD535" s="130"/>
      <c r="BE535" s="130"/>
      <c r="BF535" s="130"/>
      <c r="BG535" s="130"/>
      <c r="BH535" s="130"/>
      <c r="BI535" s="130"/>
      <c r="BJ535" s="130"/>
      <c r="BK535" s="137"/>
      <c r="BL535" s="98"/>
      <c r="BM535" s="160"/>
      <c r="BN535" s="98"/>
      <c r="BO535" s="182"/>
      <c r="BP535" s="182"/>
      <c r="BQ535" s="182"/>
      <c r="BR535" s="200"/>
      <c r="BS535" s="182"/>
      <c r="BT535" s="182"/>
      <c r="BU535" s="182"/>
      <c r="BV535" s="200"/>
      <c r="BW535" s="182"/>
      <c r="BX535" s="182"/>
      <c r="BY535" s="182"/>
      <c r="BZ535" s="200"/>
      <c r="CA535" s="200"/>
      <c r="CB535" s="182"/>
      <c r="CC535" s="100"/>
      <c r="CD535" s="100"/>
      <c r="CE535" s="100"/>
      <c r="CF535" s="103"/>
    </row>
    <row r="536" spans="5:84" s="24" customFormat="1" ht="15" customHeight="1" x14ac:dyDescent="0.25">
      <c r="E536" s="127"/>
      <c r="F536" s="127"/>
      <c r="G536" s="127"/>
      <c r="H536" s="137"/>
      <c r="I536" s="115"/>
      <c r="J536" s="127"/>
      <c r="K536" s="127"/>
      <c r="L536" s="127"/>
      <c r="M536" s="137"/>
      <c r="N536" s="115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37"/>
      <c r="Z536" s="137"/>
      <c r="AA536" s="127"/>
      <c r="AB536" s="127"/>
      <c r="AC536" s="127"/>
      <c r="AD536" s="127"/>
      <c r="AE536" s="127"/>
      <c r="AF536" s="127"/>
      <c r="AG536" s="127"/>
      <c r="AH536" s="127"/>
      <c r="AI536" s="127"/>
      <c r="AJ536" s="127"/>
      <c r="AK536" s="137"/>
      <c r="AL536" s="137"/>
      <c r="AM536" s="127"/>
      <c r="AN536" s="127"/>
      <c r="AO536" s="127"/>
      <c r="AP536" s="127"/>
      <c r="AQ536" s="127"/>
      <c r="AR536" s="127"/>
      <c r="AS536" s="127"/>
      <c r="AT536" s="127"/>
      <c r="AU536" s="127"/>
      <c r="AV536" s="127"/>
      <c r="AW536" s="137"/>
      <c r="AX536" s="137"/>
      <c r="AY536" s="137"/>
      <c r="AZ536" s="137"/>
      <c r="BA536" s="130"/>
      <c r="BB536" s="130"/>
      <c r="BC536" s="130"/>
      <c r="BD536" s="130"/>
      <c r="BE536" s="130"/>
      <c r="BF536" s="130"/>
      <c r="BG536" s="130"/>
      <c r="BH536" s="130"/>
      <c r="BI536" s="130"/>
      <c r="BJ536" s="130"/>
      <c r="BK536" s="137"/>
      <c r="BL536" s="98"/>
      <c r="BM536" s="160"/>
      <c r="BN536" s="98"/>
      <c r="BO536" s="182"/>
      <c r="BP536" s="182"/>
      <c r="BQ536" s="182"/>
      <c r="BR536" s="200"/>
      <c r="BS536" s="182"/>
      <c r="BT536" s="182"/>
      <c r="BU536" s="182"/>
      <c r="BV536" s="200"/>
      <c r="BW536" s="182"/>
      <c r="BX536" s="182"/>
      <c r="BY536" s="182"/>
      <c r="BZ536" s="200"/>
      <c r="CA536" s="200"/>
      <c r="CB536" s="182"/>
      <c r="CC536" s="100"/>
      <c r="CD536" s="100"/>
      <c r="CE536" s="100"/>
      <c r="CF536" s="103"/>
    </row>
    <row r="537" spans="5:84" s="24" customFormat="1" ht="15" customHeight="1" x14ac:dyDescent="0.25">
      <c r="E537" s="127"/>
      <c r="F537" s="127"/>
      <c r="G537" s="127"/>
      <c r="H537" s="137"/>
      <c r="I537" s="115"/>
      <c r="J537" s="127"/>
      <c r="K537" s="127"/>
      <c r="L537" s="127"/>
      <c r="M537" s="137"/>
      <c r="N537" s="115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37"/>
      <c r="Z537" s="137"/>
      <c r="AA537" s="127"/>
      <c r="AB537" s="127"/>
      <c r="AC537" s="127"/>
      <c r="AD537" s="127"/>
      <c r="AE537" s="127"/>
      <c r="AF537" s="127"/>
      <c r="AG537" s="127"/>
      <c r="AH537" s="127"/>
      <c r="AI537" s="127"/>
      <c r="AJ537" s="127"/>
      <c r="AK537" s="137"/>
      <c r="AL537" s="137"/>
      <c r="AM537" s="127"/>
      <c r="AN537" s="127"/>
      <c r="AO537" s="127"/>
      <c r="AP537" s="127"/>
      <c r="AQ537" s="127"/>
      <c r="AR537" s="127"/>
      <c r="AS537" s="127"/>
      <c r="AT537" s="127"/>
      <c r="AU537" s="127"/>
      <c r="AV537" s="127"/>
      <c r="AW537" s="137"/>
      <c r="AX537" s="137"/>
      <c r="AY537" s="137"/>
      <c r="AZ537" s="137"/>
      <c r="BA537" s="130"/>
      <c r="BB537" s="130"/>
      <c r="BC537" s="130"/>
      <c r="BD537" s="130"/>
      <c r="BE537" s="130"/>
      <c r="BF537" s="130"/>
      <c r="BG537" s="130"/>
      <c r="BH537" s="130"/>
      <c r="BI537" s="130"/>
      <c r="BJ537" s="130"/>
      <c r="BK537" s="137"/>
      <c r="BL537" s="98"/>
      <c r="BM537" s="160"/>
      <c r="BN537" s="98"/>
      <c r="BO537" s="182"/>
      <c r="BP537" s="182"/>
      <c r="BQ537" s="182"/>
      <c r="BR537" s="200"/>
      <c r="BS537" s="182"/>
      <c r="BT537" s="182"/>
      <c r="BU537" s="182"/>
      <c r="BV537" s="200"/>
      <c r="BW537" s="182"/>
      <c r="BX537" s="182"/>
      <c r="BY537" s="182"/>
      <c r="BZ537" s="200"/>
      <c r="CA537" s="200"/>
      <c r="CB537" s="182"/>
      <c r="CC537" s="100"/>
      <c r="CD537" s="100"/>
      <c r="CE537" s="100"/>
      <c r="CF537" s="103"/>
    </row>
    <row r="538" spans="5:84" s="24" customFormat="1" ht="15" customHeight="1" x14ac:dyDescent="0.25">
      <c r="E538" s="127"/>
      <c r="F538" s="127"/>
      <c r="G538" s="127"/>
      <c r="H538" s="137"/>
      <c r="I538" s="115"/>
      <c r="J538" s="127"/>
      <c r="K538" s="127"/>
      <c r="L538" s="127"/>
      <c r="M538" s="137"/>
      <c r="N538" s="115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37"/>
      <c r="Z538" s="137"/>
      <c r="AA538" s="127"/>
      <c r="AB538" s="127"/>
      <c r="AC538" s="127"/>
      <c r="AD538" s="127"/>
      <c r="AE538" s="127"/>
      <c r="AF538" s="127"/>
      <c r="AG538" s="127"/>
      <c r="AH538" s="127"/>
      <c r="AI538" s="127"/>
      <c r="AJ538" s="127"/>
      <c r="AK538" s="137"/>
      <c r="AL538" s="137"/>
      <c r="AM538" s="127"/>
      <c r="AN538" s="127"/>
      <c r="AO538" s="127"/>
      <c r="AP538" s="127"/>
      <c r="AQ538" s="127"/>
      <c r="AR538" s="127"/>
      <c r="AS538" s="127"/>
      <c r="AT538" s="127"/>
      <c r="AU538" s="127"/>
      <c r="AV538" s="127"/>
      <c r="AW538" s="137"/>
      <c r="AX538" s="137"/>
      <c r="AY538" s="137"/>
      <c r="AZ538" s="137"/>
      <c r="BA538" s="130"/>
      <c r="BB538" s="130"/>
      <c r="BC538" s="130"/>
      <c r="BD538" s="130"/>
      <c r="BE538" s="130"/>
      <c r="BF538" s="130"/>
      <c r="BG538" s="130"/>
      <c r="BH538" s="130"/>
      <c r="BI538" s="130"/>
      <c r="BJ538" s="130"/>
      <c r="BK538" s="137"/>
      <c r="BL538" s="98"/>
      <c r="BM538" s="160"/>
      <c r="BN538" s="98"/>
      <c r="BO538" s="182"/>
      <c r="BP538" s="182"/>
      <c r="BQ538" s="182"/>
      <c r="BR538" s="200"/>
      <c r="BS538" s="182"/>
      <c r="BT538" s="182"/>
      <c r="BU538" s="182"/>
      <c r="BV538" s="200"/>
      <c r="BW538" s="182"/>
      <c r="BX538" s="182"/>
      <c r="BY538" s="182"/>
      <c r="BZ538" s="200"/>
      <c r="CA538" s="200"/>
      <c r="CB538" s="182"/>
      <c r="CC538" s="100"/>
      <c r="CD538" s="100"/>
      <c r="CE538" s="100"/>
      <c r="CF538" s="103"/>
    </row>
    <row r="539" spans="5:84" s="24" customFormat="1" ht="15" customHeight="1" x14ac:dyDescent="0.25">
      <c r="E539" s="127"/>
      <c r="F539" s="127"/>
      <c r="G539" s="127"/>
      <c r="H539" s="137"/>
      <c r="I539" s="115"/>
      <c r="J539" s="127"/>
      <c r="K539" s="127"/>
      <c r="L539" s="127"/>
      <c r="M539" s="137"/>
      <c r="N539" s="115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37"/>
      <c r="Z539" s="137"/>
      <c r="AA539" s="127"/>
      <c r="AB539" s="127"/>
      <c r="AC539" s="127"/>
      <c r="AD539" s="127"/>
      <c r="AE539" s="127"/>
      <c r="AF539" s="127"/>
      <c r="AG539" s="127"/>
      <c r="AH539" s="127"/>
      <c r="AI539" s="127"/>
      <c r="AJ539" s="127"/>
      <c r="AK539" s="137"/>
      <c r="AL539" s="137"/>
      <c r="AM539" s="127"/>
      <c r="AN539" s="127"/>
      <c r="AO539" s="127"/>
      <c r="AP539" s="127"/>
      <c r="AQ539" s="127"/>
      <c r="AR539" s="127"/>
      <c r="AS539" s="127"/>
      <c r="AT539" s="127"/>
      <c r="AU539" s="127"/>
      <c r="AV539" s="127"/>
      <c r="AW539" s="137"/>
      <c r="AX539" s="137"/>
      <c r="AY539" s="137"/>
      <c r="AZ539" s="137"/>
      <c r="BA539" s="130"/>
      <c r="BB539" s="130"/>
      <c r="BC539" s="130"/>
      <c r="BD539" s="130"/>
      <c r="BE539" s="130"/>
      <c r="BF539" s="130"/>
      <c r="BG539" s="130"/>
      <c r="BH539" s="130"/>
      <c r="BI539" s="130"/>
      <c r="BJ539" s="130"/>
      <c r="BK539" s="137"/>
      <c r="BL539" s="98"/>
      <c r="BM539" s="160"/>
      <c r="BN539" s="98"/>
      <c r="BO539" s="182"/>
      <c r="BP539" s="182"/>
      <c r="BQ539" s="182"/>
      <c r="BR539" s="200"/>
      <c r="BS539" s="182"/>
      <c r="BT539" s="182"/>
      <c r="BU539" s="182"/>
      <c r="BV539" s="200"/>
      <c r="BW539" s="182"/>
      <c r="BX539" s="182"/>
      <c r="BY539" s="182"/>
      <c r="BZ539" s="200"/>
      <c r="CA539" s="200"/>
      <c r="CB539" s="182"/>
      <c r="CC539" s="100"/>
      <c r="CD539" s="100"/>
      <c r="CE539" s="100"/>
      <c r="CF539" s="103"/>
    </row>
    <row r="540" spans="5:84" s="24" customFormat="1" ht="15" customHeight="1" x14ac:dyDescent="0.25">
      <c r="E540" s="127"/>
      <c r="F540" s="127"/>
      <c r="G540" s="127"/>
      <c r="H540" s="137"/>
      <c r="I540" s="115"/>
      <c r="J540" s="127"/>
      <c r="K540" s="127"/>
      <c r="L540" s="127"/>
      <c r="M540" s="137"/>
      <c r="N540" s="115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37"/>
      <c r="Z540" s="137"/>
      <c r="AA540" s="127"/>
      <c r="AB540" s="127"/>
      <c r="AC540" s="127"/>
      <c r="AD540" s="127"/>
      <c r="AE540" s="127"/>
      <c r="AF540" s="127"/>
      <c r="AG540" s="127"/>
      <c r="AH540" s="127"/>
      <c r="AI540" s="127"/>
      <c r="AJ540" s="127"/>
      <c r="AK540" s="137"/>
      <c r="AL540" s="137"/>
      <c r="AM540" s="127"/>
      <c r="AN540" s="127"/>
      <c r="AO540" s="127"/>
      <c r="AP540" s="127"/>
      <c r="AQ540" s="127"/>
      <c r="AR540" s="127"/>
      <c r="AS540" s="127"/>
      <c r="AT540" s="127"/>
      <c r="AU540" s="127"/>
      <c r="AV540" s="127"/>
      <c r="AW540" s="137"/>
      <c r="AX540" s="137"/>
      <c r="AY540" s="137"/>
      <c r="AZ540" s="137"/>
      <c r="BA540" s="130"/>
      <c r="BB540" s="130"/>
      <c r="BC540" s="130"/>
      <c r="BD540" s="130"/>
      <c r="BE540" s="130"/>
      <c r="BF540" s="130"/>
      <c r="BG540" s="130"/>
      <c r="BH540" s="130"/>
      <c r="BI540" s="130"/>
      <c r="BJ540" s="130"/>
      <c r="BK540" s="137"/>
      <c r="BL540" s="98"/>
      <c r="BM540" s="160"/>
      <c r="BN540" s="98"/>
      <c r="BO540" s="182"/>
      <c r="BP540" s="182"/>
      <c r="BQ540" s="182"/>
      <c r="BR540" s="200"/>
      <c r="BS540" s="182"/>
      <c r="BT540" s="182"/>
      <c r="BU540" s="182"/>
      <c r="BV540" s="200"/>
      <c r="BW540" s="182"/>
      <c r="BX540" s="182"/>
      <c r="BY540" s="182"/>
      <c r="BZ540" s="200"/>
      <c r="CA540" s="200"/>
      <c r="CB540" s="182"/>
      <c r="CC540" s="100"/>
      <c r="CD540" s="100"/>
      <c r="CE540" s="100"/>
      <c r="CF540" s="103"/>
    </row>
    <row r="541" spans="5:84" s="24" customFormat="1" ht="15" customHeight="1" x14ac:dyDescent="0.25">
      <c r="E541" s="127"/>
      <c r="F541" s="127"/>
      <c r="G541" s="127"/>
      <c r="H541" s="137"/>
      <c r="I541" s="115"/>
      <c r="J541" s="127"/>
      <c r="K541" s="127"/>
      <c r="L541" s="127"/>
      <c r="M541" s="137"/>
      <c r="N541" s="115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37"/>
      <c r="Z541" s="137"/>
      <c r="AA541" s="127"/>
      <c r="AB541" s="127"/>
      <c r="AC541" s="127"/>
      <c r="AD541" s="127"/>
      <c r="AE541" s="127"/>
      <c r="AF541" s="127"/>
      <c r="AG541" s="127"/>
      <c r="AH541" s="127"/>
      <c r="AI541" s="127"/>
      <c r="AJ541" s="127"/>
      <c r="AK541" s="137"/>
      <c r="AL541" s="137"/>
      <c r="AM541" s="127"/>
      <c r="AN541" s="127"/>
      <c r="AO541" s="127"/>
      <c r="AP541" s="127"/>
      <c r="AQ541" s="127"/>
      <c r="AR541" s="127"/>
      <c r="AS541" s="127"/>
      <c r="AT541" s="127"/>
      <c r="AU541" s="127"/>
      <c r="AV541" s="127"/>
      <c r="AW541" s="137"/>
      <c r="AX541" s="137"/>
      <c r="AY541" s="137"/>
      <c r="AZ541" s="137"/>
      <c r="BA541" s="130"/>
      <c r="BB541" s="130"/>
      <c r="BC541" s="130"/>
      <c r="BD541" s="130"/>
      <c r="BE541" s="130"/>
      <c r="BF541" s="130"/>
      <c r="BG541" s="130"/>
      <c r="BH541" s="130"/>
      <c r="BI541" s="130"/>
      <c r="BJ541" s="130"/>
      <c r="BK541" s="137"/>
      <c r="BL541" s="98"/>
      <c r="BM541" s="160"/>
      <c r="BN541" s="98"/>
      <c r="BO541" s="182"/>
      <c r="BP541" s="182"/>
      <c r="BQ541" s="182"/>
      <c r="BR541" s="200"/>
      <c r="BS541" s="182"/>
      <c r="BT541" s="182"/>
      <c r="BU541" s="182"/>
      <c r="BV541" s="200"/>
      <c r="BW541" s="182"/>
      <c r="BX541" s="182"/>
      <c r="BY541" s="182"/>
      <c r="BZ541" s="200"/>
      <c r="CA541" s="200"/>
      <c r="CB541" s="182"/>
      <c r="CC541" s="100"/>
      <c r="CD541" s="100"/>
      <c r="CE541" s="100"/>
      <c r="CF541" s="103"/>
    </row>
    <row r="542" spans="5:84" s="24" customFormat="1" ht="15" customHeight="1" x14ac:dyDescent="0.25">
      <c r="E542" s="127"/>
      <c r="F542" s="127"/>
      <c r="G542" s="127"/>
      <c r="H542" s="137"/>
      <c r="I542" s="115"/>
      <c r="J542" s="127"/>
      <c r="K542" s="127"/>
      <c r="L542" s="127"/>
      <c r="M542" s="137"/>
      <c r="N542" s="115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37"/>
      <c r="Z542" s="137"/>
      <c r="AA542" s="127"/>
      <c r="AB542" s="127"/>
      <c r="AC542" s="127"/>
      <c r="AD542" s="127"/>
      <c r="AE542" s="127"/>
      <c r="AF542" s="127"/>
      <c r="AG542" s="127"/>
      <c r="AH542" s="127"/>
      <c r="AI542" s="127"/>
      <c r="AJ542" s="127"/>
      <c r="AK542" s="137"/>
      <c r="AL542" s="137"/>
      <c r="AM542" s="127"/>
      <c r="AN542" s="127"/>
      <c r="AO542" s="127"/>
      <c r="AP542" s="127"/>
      <c r="AQ542" s="127"/>
      <c r="AR542" s="127"/>
      <c r="AS542" s="127"/>
      <c r="AT542" s="127"/>
      <c r="AU542" s="127"/>
      <c r="AV542" s="127"/>
      <c r="AW542" s="137"/>
      <c r="AX542" s="137"/>
      <c r="AY542" s="137"/>
      <c r="AZ542" s="137"/>
      <c r="BA542" s="130"/>
      <c r="BB542" s="130"/>
      <c r="BC542" s="130"/>
      <c r="BD542" s="130"/>
      <c r="BE542" s="130"/>
      <c r="BF542" s="130"/>
      <c r="BG542" s="130"/>
      <c r="BH542" s="130"/>
      <c r="BI542" s="130"/>
      <c r="BJ542" s="130"/>
      <c r="BK542" s="137"/>
      <c r="BL542" s="98"/>
      <c r="BM542" s="160"/>
      <c r="BN542" s="98"/>
      <c r="BO542" s="182"/>
      <c r="BP542" s="182"/>
      <c r="BQ542" s="182"/>
      <c r="BR542" s="200"/>
      <c r="BS542" s="182"/>
      <c r="BT542" s="182"/>
      <c r="BU542" s="182"/>
      <c r="BV542" s="200"/>
      <c r="BW542" s="182"/>
      <c r="BX542" s="182"/>
      <c r="BY542" s="182"/>
      <c r="BZ542" s="200"/>
      <c r="CA542" s="200"/>
      <c r="CB542" s="182"/>
      <c r="CC542" s="100"/>
      <c r="CD542" s="100"/>
      <c r="CE542" s="100"/>
      <c r="CF542" s="103"/>
    </row>
    <row r="543" spans="5:84" s="24" customFormat="1" ht="15" customHeight="1" x14ac:dyDescent="0.25">
      <c r="E543" s="127"/>
      <c r="F543" s="127"/>
      <c r="G543" s="127"/>
      <c r="H543" s="137"/>
      <c r="I543" s="115"/>
      <c r="J543" s="127"/>
      <c r="K543" s="127"/>
      <c r="L543" s="127"/>
      <c r="M543" s="137"/>
      <c r="N543" s="115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37"/>
      <c r="Z543" s="137"/>
      <c r="AA543" s="127"/>
      <c r="AB543" s="127"/>
      <c r="AC543" s="127"/>
      <c r="AD543" s="127"/>
      <c r="AE543" s="127"/>
      <c r="AF543" s="127"/>
      <c r="AG543" s="127"/>
      <c r="AH543" s="127"/>
      <c r="AI543" s="127"/>
      <c r="AJ543" s="127"/>
      <c r="AK543" s="137"/>
      <c r="AL543" s="137"/>
      <c r="AM543" s="127"/>
      <c r="AN543" s="127"/>
      <c r="AO543" s="127"/>
      <c r="AP543" s="127"/>
      <c r="AQ543" s="127"/>
      <c r="AR543" s="127"/>
      <c r="AS543" s="127"/>
      <c r="AT543" s="127"/>
      <c r="AU543" s="127"/>
      <c r="AV543" s="127"/>
      <c r="AW543" s="137"/>
      <c r="AX543" s="137"/>
      <c r="AY543" s="137"/>
      <c r="AZ543" s="137"/>
      <c r="BA543" s="130"/>
      <c r="BB543" s="130"/>
      <c r="BC543" s="130"/>
      <c r="BD543" s="130"/>
      <c r="BE543" s="130"/>
      <c r="BF543" s="130"/>
      <c r="BG543" s="130"/>
      <c r="BH543" s="130"/>
      <c r="BI543" s="130"/>
      <c r="BJ543" s="130"/>
      <c r="BK543" s="137"/>
      <c r="BL543" s="98"/>
      <c r="BM543" s="160"/>
      <c r="BN543" s="98"/>
      <c r="BO543" s="182"/>
      <c r="BP543" s="182"/>
      <c r="BQ543" s="182"/>
      <c r="BR543" s="200"/>
      <c r="BS543" s="182"/>
      <c r="BT543" s="182"/>
      <c r="BU543" s="182"/>
      <c r="BV543" s="200"/>
      <c r="BW543" s="182"/>
      <c r="BX543" s="182"/>
      <c r="BY543" s="182"/>
      <c r="BZ543" s="200"/>
      <c r="CA543" s="200"/>
      <c r="CB543" s="182"/>
      <c r="CC543" s="100"/>
      <c r="CD543" s="100"/>
      <c r="CE543" s="100"/>
      <c r="CF543" s="103"/>
    </row>
    <row r="544" spans="5:84" s="24" customFormat="1" ht="15" customHeight="1" x14ac:dyDescent="0.25">
      <c r="E544" s="127"/>
      <c r="F544" s="127"/>
      <c r="G544" s="127"/>
      <c r="H544" s="137"/>
      <c r="I544" s="115"/>
      <c r="J544" s="127"/>
      <c r="K544" s="127"/>
      <c r="L544" s="127"/>
      <c r="M544" s="137"/>
      <c r="N544" s="115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37"/>
      <c r="Z544" s="137"/>
      <c r="AA544" s="127"/>
      <c r="AB544" s="127"/>
      <c r="AC544" s="127"/>
      <c r="AD544" s="127"/>
      <c r="AE544" s="127"/>
      <c r="AF544" s="127"/>
      <c r="AG544" s="127"/>
      <c r="AH544" s="127"/>
      <c r="AI544" s="127"/>
      <c r="AJ544" s="127"/>
      <c r="AK544" s="137"/>
      <c r="AL544" s="137"/>
      <c r="AM544" s="127"/>
      <c r="AN544" s="127"/>
      <c r="AO544" s="127"/>
      <c r="AP544" s="127"/>
      <c r="AQ544" s="127"/>
      <c r="AR544" s="127"/>
      <c r="AS544" s="127"/>
      <c r="AT544" s="127"/>
      <c r="AU544" s="127"/>
      <c r="AV544" s="127"/>
      <c r="AW544" s="137"/>
      <c r="AX544" s="137"/>
      <c r="AY544" s="137"/>
      <c r="AZ544" s="137"/>
      <c r="BA544" s="130"/>
      <c r="BB544" s="130"/>
      <c r="BC544" s="130"/>
      <c r="BD544" s="130"/>
      <c r="BE544" s="130"/>
      <c r="BF544" s="130"/>
      <c r="BG544" s="130"/>
      <c r="BH544" s="130"/>
      <c r="BI544" s="130"/>
      <c r="BJ544" s="130"/>
      <c r="BK544" s="137"/>
      <c r="BL544" s="98"/>
      <c r="BM544" s="160"/>
      <c r="BN544" s="98"/>
      <c r="BO544" s="182"/>
      <c r="BP544" s="182"/>
      <c r="BQ544" s="182"/>
      <c r="BR544" s="200"/>
      <c r="BS544" s="182"/>
      <c r="BT544" s="182"/>
      <c r="BU544" s="182"/>
      <c r="BV544" s="200"/>
      <c r="BW544" s="182"/>
      <c r="BX544" s="182"/>
      <c r="BY544" s="182"/>
      <c r="BZ544" s="200"/>
      <c r="CA544" s="200"/>
      <c r="CB544" s="182"/>
      <c r="CC544" s="100"/>
      <c r="CD544" s="100"/>
      <c r="CE544" s="100"/>
      <c r="CF544" s="103"/>
    </row>
    <row r="545" spans="5:84" s="24" customFormat="1" ht="15" customHeight="1" x14ac:dyDescent="0.25">
      <c r="E545" s="127"/>
      <c r="F545" s="127"/>
      <c r="G545" s="127"/>
      <c r="H545" s="137"/>
      <c r="I545" s="115"/>
      <c r="J545" s="127"/>
      <c r="K545" s="127"/>
      <c r="L545" s="127"/>
      <c r="M545" s="137"/>
      <c r="N545" s="115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37"/>
      <c r="Z545" s="137"/>
      <c r="AA545" s="127"/>
      <c r="AB545" s="127"/>
      <c r="AC545" s="127"/>
      <c r="AD545" s="127"/>
      <c r="AE545" s="127"/>
      <c r="AF545" s="127"/>
      <c r="AG545" s="127"/>
      <c r="AH545" s="127"/>
      <c r="AI545" s="127"/>
      <c r="AJ545" s="127"/>
      <c r="AK545" s="137"/>
      <c r="AL545" s="137"/>
      <c r="AM545" s="127"/>
      <c r="AN545" s="127"/>
      <c r="AO545" s="127"/>
      <c r="AP545" s="127"/>
      <c r="AQ545" s="127"/>
      <c r="AR545" s="127"/>
      <c r="AS545" s="127"/>
      <c r="AT545" s="127"/>
      <c r="AU545" s="127"/>
      <c r="AV545" s="127"/>
      <c r="AW545" s="137"/>
      <c r="AX545" s="137"/>
      <c r="AY545" s="137"/>
      <c r="AZ545" s="137"/>
      <c r="BA545" s="130"/>
      <c r="BB545" s="130"/>
      <c r="BC545" s="130"/>
      <c r="BD545" s="130"/>
      <c r="BE545" s="130"/>
      <c r="BF545" s="130"/>
      <c r="BG545" s="130"/>
      <c r="BH545" s="130"/>
      <c r="BI545" s="130"/>
      <c r="BJ545" s="130"/>
      <c r="BK545" s="137"/>
      <c r="BL545" s="98"/>
      <c r="BM545" s="160"/>
      <c r="BN545" s="98"/>
      <c r="BO545" s="182"/>
      <c r="BP545" s="182"/>
      <c r="BQ545" s="182"/>
      <c r="BR545" s="200"/>
      <c r="BS545" s="182"/>
      <c r="BT545" s="182"/>
      <c r="BU545" s="182"/>
      <c r="BV545" s="200"/>
      <c r="BW545" s="182"/>
      <c r="BX545" s="182"/>
      <c r="BY545" s="182"/>
      <c r="BZ545" s="200"/>
      <c r="CA545" s="200"/>
      <c r="CB545" s="182"/>
      <c r="CC545" s="100"/>
      <c r="CD545" s="100"/>
      <c r="CE545" s="100"/>
      <c r="CF545" s="103"/>
    </row>
    <row r="546" spans="5:84" s="24" customFormat="1" ht="15" customHeight="1" x14ac:dyDescent="0.25">
      <c r="E546" s="127"/>
      <c r="F546" s="127"/>
      <c r="G546" s="127"/>
      <c r="H546" s="137"/>
      <c r="I546" s="115"/>
      <c r="J546" s="127"/>
      <c r="K546" s="127"/>
      <c r="L546" s="127"/>
      <c r="M546" s="137"/>
      <c r="N546" s="115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37"/>
      <c r="Z546" s="137"/>
      <c r="AA546" s="127"/>
      <c r="AB546" s="127"/>
      <c r="AC546" s="127"/>
      <c r="AD546" s="127"/>
      <c r="AE546" s="127"/>
      <c r="AF546" s="127"/>
      <c r="AG546" s="127"/>
      <c r="AH546" s="127"/>
      <c r="AI546" s="127"/>
      <c r="AJ546" s="127"/>
      <c r="AK546" s="137"/>
      <c r="AL546" s="137"/>
      <c r="AM546" s="127"/>
      <c r="AN546" s="127"/>
      <c r="AO546" s="127"/>
      <c r="AP546" s="127"/>
      <c r="AQ546" s="127"/>
      <c r="AR546" s="127"/>
      <c r="AS546" s="127"/>
      <c r="AT546" s="127"/>
      <c r="AU546" s="127"/>
      <c r="AV546" s="127"/>
      <c r="AW546" s="137"/>
      <c r="AX546" s="137"/>
      <c r="AY546" s="137"/>
      <c r="AZ546" s="137"/>
      <c r="BA546" s="130"/>
      <c r="BB546" s="130"/>
      <c r="BC546" s="130"/>
      <c r="BD546" s="130"/>
      <c r="BE546" s="130"/>
      <c r="BF546" s="130"/>
      <c r="BG546" s="130"/>
      <c r="BH546" s="130"/>
      <c r="BI546" s="130"/>
      <c r="BJ546" s="130"/>
      <c r="BK546" s="137"/>
      <c r="BL546" s="98"/>
      <c r="BM546" s="160"/>
      <c r="BN546" s="98"/>
      <c r="BO546" s="182"/>
      <c r="BP546" s="182"/>
      <c r="BQ546" s="182"/>
      <c r="BR546" s="200"/>
      <c r="BS546" s="182"/>
      <c r="BT546" s="182"/>
      <c r="BU546" s="182"/>
      <c r="BV546" s="200"/>
      <c r="BW546" s="182"/>
      <c r="BX546" s="182"/>
      <c r="BY546" s="182"/>
      <c r="BZ546" s="200"/>
      <c r="CA546" s="200"/>
      <c r="CB546" s="182"/>
      <c r="CC546" s="100"/>
      <c r="CD546" s="100"/>
      <c r="CE546" s="100"/>
      <c r="CF546" s="103"/>
    </row>
    <row r="547" spans="5:84" s="24" customFormat="1" ht="15" customHeight="1" x14ac:dyDescent="0.25">
      <c r="E547" s="127"/>
      <c r="F547" s="127"/>
      <c r="G547" s="127"/>
      <c r="H547" s="137"/>
      <c r="I547" s="115"/>
      <c r="J547" s="127"/>
      <c r="K547" s="127"/>
      <c r="L547" s="127"/>
      <c r="M547" s="137"/>
      <c r="N547" s="115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37"/>
      <c r="Z547" s="137"/>
      <c r="AA547" s="127"/>
      <c r="AB547" s="127"/>
      <c r="AC547" s="127"/>
      <c r="AD547" s="127"/>
      <c r="AE547" s="127"/>
      <c r="AF547" s="127"/>
      <c r="AG547" s="127"/>
      <c r="AH547" s="127"/>
      <c r="AI547" s="127"/>
      <c r="AJ547" s="127"/>
      <c r="AK547" s="137"/>
      <c r="AL547" s="137"/>
      <c r="AM547" s="127"/>
      <c r="AN547" s="127"/>
      <c r="AO547" s="127"/>
      <c r="AP547" s="127"/>
      <c r="AQ547" s="127"/>
      <c r="AR547" s="127"/>
      <c r="AS547" s="127"/>
      <c r="AT547" s="127"/>
      <c r="AU547" s="127"/>
      <c r="AV547" s="127"/>
      <c r="AW547" s="137"/>
      <c r="AX547" s="137"/>
      <c r="AY547" s="137"/>
      <c r="AZ547" s="137"/>
      <c r="BA547" s="130"/>
      <c r="BB547" s="130"/>
      <c r="BC547" s="130"/>
      <c r="BD547" s="130"/>
      <c r="BE547" s="130"/>
      <c r="BF547" s="130"/>
      <c r="BG547" s="130"/>
      <c r="BH547" s="130"/>
      <c r="BI547" s="130"/>
      <c r="BJ547" s="130"/>
      <c r="BK547" s="137"/>
      <c r="BL547" s="98"/>
      <c r="BM547" s="160"/>
      <c r="BN547" s="98"/>
      <c r="BO547" s="182"/>
      <c r="BP547" s="182"/>
      <c r="BQ547" s="182"/>
      <c r="BR547" s="200"/>
      <c r="BS547" s="182"/>
      <c r="BT547" s="182"/>
      <c r="BU547" s="182"/>
      <c r="BV547" s="200"/>
      <c r="BW547" s="182"/>
      <c r="BX547" s="182"/>
      <c r="BY547" s="182"/>
      <c r="BZ547" s="200"/>
      <c r="CA547" s="200"/>
      <c r="CB547" s="182"/>
      <c r="CC547" s="100"/>
      <c r="CD547" s="100"/>
      <c r="CE547" s="100"/>
      <c r="CF547" s="103"/>
    </row>
    <row r="548" spans="5:84" s="24" customFormat="1" ht="15" customHeight="1" x14ac:dyDescent="0.25">
      <c r="E548" s="127"/>
      <c r="F548" s="127"/>
      <c r="G548" s="127"/>
      <c r="H548" s="137"/>
      <c r="I548" s="115"/>
      <c r="J548" s="127"/>
      <c r="K548" s="127"/>
      <c r="L548" s="127"/>
      <c r="M548" s="137"/>
      <c r="N548" s="115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37"/>
      <c r="Z548" s="137"/>
      <c r="AA548" s="127"/>
      <c r="AB548" s="127"/>
      <c r="AC548" s="127"/>
      <c r="AD548" s="127"/>
      <c r="AE548" s="127"/>
      <c r="AF548" s="127"/>
      <c r="AG548" s="127"/>
      <c r="AH548" s="127"/>
      <c r="AI548" s="127"/>
      <c r="AJ548" s="127"/>
      <c r="AK548" s="137"/>
      <c r="AL548" s="137"/>
      <c r="AM548" s="127"/>
      <c r="AN548" s="127"/>
      <c r="AO548" s="127"/>
      <c r="AP548" s="127"/>
      <c r="AQ548" s="127"/>
      <c r="AR548" s="127"/>
      <c r="AS548" s="127"/>
      <c r="AT548" s="127"/>
      <c r="AU548" s="127"/>
      <c r="AV548" s="127"/>
      <c r="AW548" s="137"/>
      <c r="AX548" s="137"/>
      <c r="AY548" s="137"/>
      <c r="AZ548" s="137"/>
      <c r="BA548" s="130"/>
      <c r="BB548" s="130"/>
      <c r="BC548" s="130"/>
      <c r="BD548" s="130"/>
      <c r="BE548" s="130"/>
      <c r="BF548" s="130"/>
      <c r="BG548" s="130"/>
      <c r="BH548" s="130"/>
      <c r="BI548" s="130"/>
      <c r="BJ548" s="130"/>
      <c r="BK548" s="137"/>
      <c r="BL548" s="98"/>
      <c r="BM548" s="160"/>
      <c r="BN548" s="98"/>
      <c r="BO548" s="182"/>
      <c r="BP548" s="182"/>
      <c r="BQ548" s="182"/>
      <c r="BR548" s="200"/>
      <c r="BS548" s="182"/>
      <c r="BT548" s="182"/>
      <c r="BU548" s="182"/>
      <c r="BV548" s="200"/>
      <c r="BW548" s="182"/>
      <c r="BX548" s="182"/>
      <c r="BY548" s="182"/>
      <c r="BZ548" s="200"/>
      <c r="CA548" s="200"/>
      <c r="CB548" s="182"/>
      <c r="CC548" s="100"/>
      <c r="CD548" s="100"/>
      <c r="CE548" s="100"/>
      <c r="CF548" s="103"/>
    </row>
    <row r="549" spans="5:84" s="24" customFormat="1" ht="15" customHeight="1" x14ac:dyDescent="0.25">
      <c r="E549" s="127"/>
      <c r="F549" s="127"/>
      <c r="G549" s="127"/>
      <c r="H549" s="137"/>
      <c r="I549" s="115"/>
      <c r="J549" s="127"/>
      <c r="K549" s="127"/>
      <c r="L549" s="127"/>
      <c r="M549" s="137"/>
      <c r="N549" s="115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37"/>
      <c r="Z549" s="137"/>
      <c r="AA549" s="127"/>
      <c r="AB549" s="127"/>
      <c r="AC549" s="127"/>
      <c r="AD549" s="127"/>
      <c r="AE549" s="127"/>
      <c r="AF549" s="127"/>
      <c r="AG549" s="127"/>
      <c r="AH549" s="127"/>
      <c r="AI549" s="127"/>
      <c r="AJ549" s="127"/>
      <c r="AK549" s="137"/>
      <c r="AL549" s="137"/>
      <c r="AM549" s="127"/>
      <c r="AN549" s="127"/>
      <c r="AO549" s="127"/>
      <c r="AP549" s="127"/>
      <c r="AQ549" s="127"/>
      <c r="AR549" s="127"/>
      <c r="AS549" s="127"/>
      <c r="AT549" s="127"/>
      <c r="AU549" s="127"/>
      <c r="AV549" s="127"/>
      <c r="AW549" s="137"/>
      <c r="AX549" s="137"/>
      <c r="AY549" s="137"/>
      <c r="AZ549" s="137"/>
      <c r="BA549" s="130"/>
      <c r="BB549" s="130"/>
      <c r="BC549" s="130"/>
      <c r="BD549" s="130"/>
      <c r="BE549" s="130"/>
      <c r="BF549" s="130"/>
      <c r="BG549" s="130"/>
      <c r="BH549" s="130"/>
      <c r="BI549" s="130"/>
      <c r="BJ549" s="130"/>
      <c r="BK549" s="137"/>
      <c r="BL549" s="98"/>
      <c r="BM549" s="160"/>
      <c r="BN549" s="98"/>
      <c r="BO549" s="182"/>
      <c r="BP549" s="182"/>
      <c r="BQ549" s="182"/>
      <c r="BR549" s="200"/>
      <c r="BS549" s="182"/>
      <c r="BT549" s="182"/>
      <c r="BU549" s="182"/>
      <c r="BV549" s="200"/>
      <c r="BW549" s="182"/>
      <c r="BX549" s="182"/>
      <c r="BY549" s="182"/>
      <c r="BZ549" s="200"/>
      <c r="CA549" s="200"/>
      <c r="CB549" s="182"/>
      <c r="CC549" s="100"/>
      <c r="CD549" s="100"/>
      <c r="CE549" s="100"/>
      <c r="CF549" s="103"/>
    </row>
    <row r="550" spans="5:84" s="24" customFormat="1" ht="15" customHeight="1" x14ac:dyDescent="0.25">
      <c r="E550" s="127"/>
      <c r="F550" s="127"/>
      <c r="G550" s="127"/>
      <c r="H550" s="137"/>
      <c r="I550" s="115"/>
      <c r="J550" s="127"/>
      <c r="K550" s="127"/>
      <c r="L550" s="127"/>
      <c r="M550" s="137"/>
      <c r="N550" s="115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37"/>
      <c r="Z550" s="137"/>
      <c r="AA550" s="127"/>
      <c r="AB550" s="127"/>
      <c r="AC550" s="127"/>
      <c r="AD550" s="127"/>
      <c r="AE550" s="127"/>
      <c r="AF550" s="127"/>
      <c r="AG550" s="127"/>
      <c r="AH550" s="127"/>
      <c r="AI550" s="127"/>
      <c r="AJ550" s="127"/>
      <c r="AK550" s="137"/>
      <c r="AL550" s="137"/>
      <c r="AM550" s="127"/>
      <c r="AN550" s="127"/>
      <c r="AO550" s="127"/>
      <c r="AP550" s="127"/>
      <c r="AQ550" s="127"/>
      <c r="AR550" s="127"/>
      <c r="AS550" s="127"/>
      <c r="AT550" s="127"/>
      <c r="AU550" s="127"/>
      <c r="AV550" s="127"/>
      <c r="AW550" s="137"/>
      <c r="AX550" s="137"/>
      <c r="AY550" s="137"/>
      <c r="AZ550" s="137"/>
      <c r="BA550" s="130"/>
      <c r="BB550" s="130"/>
      <c r="BC550" s="130"/>
      <c r="BD550" s="130"/>
      <c r="BE550" s="130"/>
      <c r="BF550" s="130"/>
      <c r="BG550" s="130"/>
      <c r="BH550" s="130"/>
      <c r="BI550" s="130"/>
      <c r="BJ550" s="130"/>
      <c r="BK550" s="137"/>
      <c r="BL550" s="98"/>
      <c r="BM550" s="160"/>
      <c r="BN550" s="98"/>
      <c r="BO550" s="182"/>
      <c r="BP550" s="182"/>
      <c r="BQ550" s="182"/>
      <c r="BR550" s="200"/>
      <c r="BS550" s="182"/>
      <c r="BT550" s="182"/>
      <c r="BU550" s="182"/>
      <c r="BV550" s="200"/>
      <c r="BW550" s="182"/>
      <c r="BX550" s="182"/>
      <c r="BY550" s="182"/>
      <c r="BZ550" s="200"/>
      <c r="CA550" s="200"/>
      <c r="CB550" s="182"/>
      <c r="CC550" s="100"/>
      <c r="CD550" s="100"/>
      <c r="CE550" s="100"/>
      <c r="CF550" s="103"/>
    </row>
    <row r="551" spans="5:84" s="24" customFormat="1" ht="15" customHeight="1" x14ac:dyDescent="0.25">
      <c r="E551" s="127"/>
      <c r="F551" s="127"/>
      <c r="G551" s="127"/>
      <c r="H551" s="137"/>
      <c r="I551" s="115"/>
      <c r="J551" s="127"/>
      <c r="K551" s="127"/>
      <c r="L551" s="127"/>
      <c r="M551" s="137"/>
      <c r="N551" s="115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37"/>
      <c r="Z551" s="137"/>
      <c r="AA551" s="127"/>
      <c r="AB551" s="127"/>
      <c r="AC551" s="127"/>
      <c r="AD551" s="127"/>
      <c r="AE551" s="127"/>
      <c r="AF551" s="127"/>
      <c r="AG551" s="127"/>
      <c r="AH551" s="127"/>
      <c r="AI551" s="127"/>
      <c r="AJ551" s="127"/>
      <c r="AK551" s="137"/>
      <c r="AL551" s="137"/>
      <c r="AM551" s="127"/>
      <c r="AN551" s="127"/>
      <c r="AO551" s="127"/>
      <c r="AP551" s="127"/>
      <c r="AQ551" s="127"/>
      <c r="AR551" s="127"/>
      <c r="AS551" s="127"/>
      <c r="AT551" s="127"/>
      <c r="AU551" s="127"/>
      <c r="AV551" s="127"/>
      <c r="AW551" s="137"/>
      <c r="AX551" s="137"/>
      <c r="AY551" s="137"/>
      <c r="AZ551" s="137"/>
      <c r="BA551" s="130"/>
      <c r="BB551" s="130"/>
      <c r="BC551" s="130"/>
      <c r="BD551" s="130"/>
      <c r="BE551" s="130"/>
      <c r="BF551" s="130"/>
      <c r="BG551" s="130"/>
      <c r="BH551" s="130"/>
      <c r="BI551" s="130"/>
      <c r="BJ551" s="130"/>
      <c r="BK551" s="137"/>
      <c r="BL551" s="98"/>
      <c r="BM551" s="160"/>
      <c r="BN551" s="98"/>
      <c r="BO551" s="182"/>
      <c r="BP551" s="182"/>
      <c r="BQ551" s="182"/>
      <c r="BR551" s="200"/>
      <c r="BS551" s="182"/>
      <c r="BT551" s="182"/>
      <c r="BU551" s="182"/>
      <c r="BV551" s="200"/>
      <c r="BW551" s="182"/>
      <c r="BX551" s="182"/>
      <c r="BY551" s="182"/>
      <c r="BZ551" s="200"/>
      <c r="CA551" s="200"/>
      <c r="CB551" s="182"/>
      <c r="CC551" s="100"/>
      <c r="CD551" s="100"/>
      <c r="CE551" s="100"/>
      <c r="CF551" s="103"/>
    </row>
    <row r="552" spans="5:84" s="24" customFormat="1" ht="15" customHeight="1" x14ac:dyDescent="0.25">
      <c r="E552" s="127"/>
      <c r="F552" s="127"/>
      <c r="G552" s="127"/>
      <c r="H552" s="137"/>
      <c r="I552" s="115"/>
      <c r="J552" s="127"/>
      <c r="K552" s="127"/>
      <c r="L552" s="127"/>
      <c r="M552" s="137"/>
      <c r="N552" s="115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37"/>
      <c r="Z552" s="137"/>
      <c r="AA552" s="127"/>
      <c r="AB552" s="127"/>
      <c r="AC552" s="127"/>
      <c r="AD552" s="127"/>
      <c r="AE552" s="127"/>
      <c r="AF552" s="127"/>
      <c r="AG552" s="127"/>
      <c r="AH552" s="127"/>
      <c r="AI552" s="127"/>
      <c r="AJ552" s="127"/>
      <c r="AK552" s="137"/>
      <c r="AL552" s="137"/>
      <c r="AM552" s="127"/>
      <c r="AN552" s="127"/>
      <c r="AO552" s="127"/>
      <c r="AP552" s="127"/>
      <c r="AQ552" s="127"/>
      <c r="AR552" s="127"/>
      <c r="AS552" s="127"/>
      <c r="AT552" s="127"/>
      <c r="AU552" s="127"/>
      <c r="AV552" s="127"/>
      <c r="AW552" s="137"/>
      <c r="AX552" s="137"/>
      <c r="AY552" s="137"/>
      <c r="AZ552" s="137"/>
      <c r="BA552" s="130"/>
      <c r="BB552" s="130"/>
      <c r="BC552" s="130"/>
      <c r="BD552" s="130"/>
      <c r="BE552" s="130"/>
      <c r="BF552" s="130"/>
      <c r="BG552" s="130"/>
      <c r="BH552" s="130"/>
      <c r="BI552" s="130"/>
      <c r="BJ552" s="130"/>
      <c r="BK552" s="137"/>
      <c r="BL552" s="98"/>
      <c r="BM552" s="160"/>
      <c r="BN552" s="98"/>
      <c r="BO552" s="182"/>
      <c r="BP552" s="182"/>
      <c r="BQ552" s="182"/>
      <c r="BR552" s="200"/>
      <c r="BS552" s="182"/>
      <c r="BT552" s="182"/>
      <c r="BU552" s="182"/>
      <c r="BV552" s="200"/>
      <c r="BW552" s="182"/>
      <c r="BX552" s="182"/>
      <c r="BY552" s="182"/>
      <c r="BZ552" s="200"/>
      <c r="CA552" s="200"/>
      <c r="CB552" s="182"/>
      <c r="CC552" s="100"/>
      <c r="CD552" s="100"/>
      <c r="CE552" s="100"/>
      <c r="CF552" s="103"/>
    </row>
    <row r="553" spans="5:84" s="24" customFormat="1" ht="15" customHeight="1" x14ac:dyDescent="0.25">
      <c r="E553" s="127"/>
      <c r="F553" s="127"/>
      <c r="G553" s="127"/>
      <c r="H553" s="137"/>
      <c r="I553" s="115"/>
      <c r="J553" s="127"/>
      <c r="K553" s="127"/>
      <c r="L553" s="127"/>
      <c r="M553" s="137"/>
      <c r="N553" s="115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37"/>
      <c r="Z553" s="137"/>
      <c r="AA553" s="127"/>
      <c r="AB553" s="127"/>
      <c r="AC553" s="127"/>
      <c r="AD553" s="127"/>
      <c r="AE553" s="127"/>
      <c r="AF553" s="127"/>
      <c r="AG553" s="127"/>
      <c r="AH553" s="127"/>
      <c r="AI553" s="127"/>
      <c r="AJ553" s="127"/>
      <c r="AK553" s="137"/>
      <c r="AL553" s="137"/>
      <c r="AM553" s="127"/>
      <c r="AN553" s="127"/>
      <c r="AO553" s="127"/>
      <c r="AP553" s="127"/>
      <c r="AQ553" s="127"/>
      <c r="AR553" s="127"/>
      <c r="AS553" s="127"/>
      <c r="AT553" s="127"/>
      <c r="AU553" s="127"/>
      <c r="AV553" s="127"/>
      <c r="AW553" s="137"/>
      <c r="AX553" s="137"/>
      <c r="AY553" s="137"/>
      <c r="AZ553" s="137"/>
      <c r="BA553" s="130"/>
      <c r="BB553" s="130"/>
      <c r="BC553" s="130"/>
      <c r="BD553" s="130"/>
      <c r="BE553" s="130"/>
      <c r="BF553" s="130"/>
      <c r="BG553" s="130"/>
      <c r="BH553" s="130"/>
      <c r="BI553" s="130"/>
      <c r="BJ553" s="130"/>
      <c r="BK553" s="137"/>
      <c r="BL553" s="98"/>
      <c r="BM553" s="160"/>
      <c r="BN553" s="98"/>
      <c r="BO553" s="182"/>
      <c r="BP553" s="182"/>
      <c r="BQ553" s="182"/>
      <c r="BR553" s="200"/>
      <c r="BS553" s="182"/>
      <c r="BT553" s="182"/>
      <c r="BU553" s="182"/>
      <c r="BV553" s="200"/>
      <c r="BW553" s="182"/>
      <c r="BX553" s="182"/>
      <c r="BY553" s="182"/>
      <c r="BZ553" s="200"/>
      <c r="CA553" s="200"/>
      <c r="CB553" s="182"/>
      <c r="CC553" s="100"/>
      <c r="CD553" s="100"/>
      <c r="CE553" s="100"/>
      <c r="CF553" s="103"/>
    </row>
    <row r="554" spans="5:84" s="24" customFormat="1" ht="15" customHeight="1" x14ac:dyDescent="0.25">
      <c r="E554" s="127"/>
      <c r="F554" s="127"/>
      <c r="G554" s="127"/>
      <c r="H554" s="137"/>
      <c r="I554" s="115"/>
      <c r="J554" s="127"/>
      <c r="K554" s="127"/>
      <c r="L554" s="127"/>
      <c r="M554" s="137"/>
      <c r="N554" s="115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37"/>
      <c r="Z554" s="137"/>
      <c r="AA554" s="127"/>
      <c r="AB554" s="127"/>
      <c r="AC554" s="127"/>
      <c r="AD554" s="127"/>
      <c r="AE554" s="127"/>
      <c r="AF554" s="127"/>
      <c r="AG554" s="127"/>
      <c r="AH554" s="127"/>
      <c r="AI554" s="127"/>
      <c r="AJ554" s="127"/>
      <c r="AK554" s="137"/>
      <c r="AL554" s="137"/>
      <c r="AM554" s="127"/>
      <c r="AN554" s="127"/>
      <c r="AO554" s="127"/>
      <c r="AP554" s="127"/>
      <c r="AQ554" s="127"/>
      <c r="AR554" s="127"/>
      <c r="AS554" s="127"/>
      <c r="AT554" s="127"/>
      <c r="AU554" s="127"/>
      <c r="AV554" s="127"/>
      <c r="AW554" s="137"/>
      <c r="AX554" s="137"/>
      <c r="AY554" s="137"/>
      <c r="AZ554" s="137"/>
      <c r="BA554" s="130"/>
      <c r="BB554" s="130"/>
      <c r="BC554" s="130"/>
      <c r="BD554" s="130"/>
      <c r="BE554" s="130"/>
      <c r="BF554" s="130"/>
      <c r="BG554" s="130"/>
      <c r="BH554" s="130"/>
      <c r="BI554" s="130"/>
      <c r="BJ554" s="130"/>
      <c r="BK554" s="137"/>
      <c r="BL554" s="98"/>
      <c r="BM554" s="160"/>
      <c r="BN554" s="98"/>
      <c r="BO554" s="182"/>
      <c r="BP554" s="182"/>
      <c r="BQ554" s="182"/>
      <c r="BR554" s="200"/>
      <c r="BS554" s="182"/>
      <c r="BT554" s="182"/>
      <c r="BU554" s="182"/>
      <c r="BV554" s="200"/>
      <c r="BW554" s="182"/>
      <c r="BX554" s="182"/>
      <c r="BY554" s="182"/>
      <c r="BZ554" s="200"/>
      <c r="CA554" s="200"/>
      <c r="CB554" s="182"/>
      <c r="CC554" s="100"/>
      <c r="CD554" s="100"/>
      <c r="CE554" s="100"/>
      <c r="CF554" s="103"/>
    </row>
    <row r="555" spans="5:84" s="24" customFormat="1" ht="15" customHeight="1" x14ac:dyDescent="0.25">
      <c r="E555" s="127"/>
      <c r="F555" s="127"/>
      <c r="G555" s="127"/>
      <c r="H555" s="137"/>
      <c r="I555" s="115"/>
      <c r="J555" s="127"/>
      <c r="K555" s="127"/>
      <c r="L555" s="127"/>
      <c r="M555" s="137"/>
      <c r="N555" s="115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37"/>
      <c r="Z555" s="137"/>
      <c r="AA555" s="127"/>
      <c r="AB555" s="127"/>
      <c r="AC555" s="127"/>
      <c r="AD555" s="127"/>
      <c r="AE555" s="127"/>
      <c r="AF555" s="127"/>
      <c r="AG555" s="127"/>
      <c r="AH555" s="127"/>
      <c r="AI555" s="127"/>
      <c r="AJ555" s="127"/>
      <c r="AK555" s="137"/>
      <c r="AL555" s="137"/>
      <c r="AM555" s="127"/>
      <c r="AN555" s="127"/>
      <c r="AO555" s="127"/>
      <c r="AP555" s="127"/>
      <c r="AQ555" s="127"/>
      <c r="AR555" s="127"/>
      <c r="AS555" s="127"/>
      <c r="AT555" s="127"/>
      <c r="AU555" s="127"/>
      <c r="AV555" s="127"/>
      <c r="AW555" s="137"/>
      <c r="AX555" s="137"/>
      <c r="AY555" s="137"/>
      <c r="AZ555" s="137"/>
      <c r="BA555" s="130"/>
      <c r="BB555" s="130"/>
      <c r="BC555" s="130"/>
      <c r="BD555" s="130"/>
      <c r="BE555" s="130"/>
      <c r="BF555" s="130"/>
      <c r="BG555" s="130"/>
      <c r="BH555" s="130"/>
      <c r="BI555" s="130"/>
      <c r="BJ555" s="130"/>
      <c r="BK555" s="137"/>
      <c r="BL555" s="98"/>
      <c r="BM555" s="160"/>
      <c r="BN555" s="98"/>
      <c r="BO555" s="182"/>
      <c r="BP555" s="182"/>
      <c r="BQ555" s="182"/>
      <c r="BR555" s="200"/>
      <c r="BS555" s="182"/>
      <c r="BT555" s="182"/>
      <c r="BU555" s="182"/>
      <c r="BV555" s="200"/>
      <c r="BW555" s="182"/>
      <c r="BX555" s="182"/>
      <c r="BY555" s="182"/>
      <c r="BZ555" s="200"/>
      <c r="CA555" s="200"/>
      <c r="CB555" s="182"/>
      <c r="CC555" s="100"/>
      <c r="CD555" s="100"/>
      <c r="CE555" s="100"/>
      <c r="CF555" s="103"/>
    </row>
    <row r="556" spans="5:84" s="24" customFormat="1" ht="15" customHeight="1" x14ac:dyDescent="0.25">
      <c r="E556" s="127"/>
      <c r="F556" s="127"/>
      <c r="G556" s="127"/>
      <c r="H556" s="137"/>
      <c r="I556" s="115"/>
      <c r="J556" s="127"/>
      <c r="K556" s="127"/>
      <c r="L556" s="127"/>
      <c r="M556" s="137"/>
      <c r="N556" s="115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37"/>
      <c r="Z556" s="137"/>
      <c r="AA556" s="127"/>
      <c r="AB556" s="127"/>
      <c r="AC556" s="127"/>
      <c r="AD556" s="127"/>
      <c r="AE556" s="127"/>
      <c r="AF556" s="127"/>
      <c r="AG556" s="127"/>
      <c r="AH556" s="127"/>
      <c r="AI556" s="127"/>
      <c r="AJ556" s="127"/>
      <c r="AK556" s="137"/>
      <c r="AL556" s="137"/>
      <c r="AM556" s="127"/>
      <c r="AN556" s="127"/>
      <c r="AO556" s="127"/>
      <c r="AP556" s="127"/>
      <c r="AQ556" s="127"/>
      <c r="AR556" s="127"/>
      <c r="AS556" s="127"/>
      <c r="AT556" s="127"/>
      <c r="AU556" s="127"/>
      <c r="AV556" s="127"/>
      <c r="AW556" s="137"/>
      <c r="AX556" s="137"/>
      <c r="AY556" s="137"/>
      <c r="AZ556" s="137"/>
      <c r="BA556" s="130"/>
      <c r="BB556" s="130"/>
      <c r="BC556" s="130"/>
      <c r="BD556" s="130"/>
      <c r="BE556" s="130"/>
      <c r="BF556" s="130"/>
      <c r="BG556" s="130"/>
      <c r="BH556" s="130"/>
      <c r="BI556" s="130"/>
      <c r="BJ556" s="130"/>
      <c r="BK556" s="137"/>
      <c r="BL556" s="98"/>
      <c r="BM556" s="160"/>
      <c r="BN556" s="98"/>
      <c r="BO556" s="182"/>
      <c r="BP556" s="182"/>
      <c r="BQ556" s="182"/>
      <c r="BR556" s="200"/>
      <c r="BS556" s="182"/>
      <c r="BT556" s="182"/>
      <c r="BU556" s="182"/>
      <c r="BV556" s="200"/>
      <c r="BW556" s="182"/>
      <c r="BX556" s="182"/>
      <c r="BY556" s="182"/>
      <c r="BZ556" s="200"/>
      <c r="CA556" s="200"/>
      <c r="CB556" s="182"/>
      <c r="CC556" s="100"/>
      <c r="CD556" s="100"/>
      <c r="CE556" s="100"/>
      <c r="CF556" s="103"/>
    </row>
    <row r="557" spans="5:84" s="24" customFormat="1" ht="15" customHeight="1" x14ac:dyDescent="0.25">
      <c r="E557" s="127"/>
      <c r="F557" s="127"/>
      <c r="G557" s="127"/>
      <c r="H557" s="137"/>
      <c r="I557" s="115"/>
      <c r="J557" s="127"/>
      <c r="K557" s="127"/>
      <c r="L557" s="127"/>
      <c r="M557" s="137"/>
      <c r="N557" s="115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37"/>
      <c r="Z557" s="137"/>
      <c r="AA557" s="127"/>
      <c r="AB557" s="127"/>
      <c r="AC557" s="127"/>
      <c r="AD557" s="127"/>
      <c r="AE557" s="127"/>
      <c r="AF557" s="127"/>
      <c r="AG557" s="127"/>
      <c r="AH557" s="127"/>
      <c r="AI557" s="127"/>
      <c r="AJ557" s="127"/>
      <c r="AK557" s="137"/>
      <c r="AL557" s="137"/>
      <c r="AM557" s="127"/>
      <c r="AN557" s="127"/>
      <c r="AO557" s="127"/>
      <c r="AP557" s="127"/>
      <c r="AQ557" s="127"/>
      <c r="AR557" s="127"/>
      <c r="AS557" s="127"/>
      <c r="AT557" s="127"/>
      <c r="AU557" s="127"/>
      <c r="AV557" s="127"/>
      <c r="AW557" s="137"/>
      <c r="AX557" s="137"/>
      <c r="AY557" s="137"/>
      <c r="AZ557" s="137"/>
      <c r="BA557" s="130"/>
      <c r="BB557" s="130"/>
      <c r="BC557" s="130"/>
      <c r="BD557" s="130"/>
      <c r="BE557" s="130"/>
      <c r="BF557" s="130"/>
      <c r="BG557" s="130"/>
      <c r="BH557" s="130"/>
      <c r="BI557" s="130"/>
      <c r="BJ557" s="130"/>
      <c r="BK557" s="137"/>
      <c r="BL557" s="98"/>
      <c r="BM557" s="160"/>
      <c r="BN557" s="98"/>
      <c r="BO557" s="182"/>
      <c r="BP557" s="182"/>
      <c r="BQ557" s="182"/>
      <c r="BR557" s="200"/>
      <c r="BS557" s="182"/>
      <c r="BT557" s="182"/>
      <c r="BU557" s="182"/>
      <c r="BV557" s="200"/>
      <c r="BW557" s="182"/>
      <c r="BX557" s="182"/>
      <c r="BY557" s="182"/>
      <c r="BZ557" s="200"/>
      <c r="CA557" s="200"/>
      <c r="CB557" s="182"/>
      <c r="CC557" s="100"/>
      <c r="CD557" s="100"/>
      <c r="CE557" s="100"/>
      <c r="CF557" s="103"/>
    </row>
    <row r="558" spans="5:84" s="24" customFormat="1" ht="15" customHeight="1" x14ac:dyDescent="0.25">
      <c r="E558" s="127"/>
      <c r="F558" s="127"/>
      <c r="G558" s="127"/>
      <c r="H558" s="137"/>
      <c r="I558" s="115"/>
      <c r="J558" s="127"/>
      <c r="K558" s="127"/>
      <c r="L558" s="127"/>
      <c r="M558" s="137"/>
      <c r="N558" s="115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37"/>
      <c r="Z558" s="137"/>
      <c r="AA558" s="127"/>
      <c r="AB558" s="127"/>
      <c r="AC558" s="127"/>
      <c r="AD558" s="127"/>
      <c r="AE558" s="127"/>
      <c r="AF558" s="127"/>
      <c r="AG558" s="127"/>
      <c r="AH558" s="127"/>
      <c r="AI558" s="127"/>
      <c r="AJ558" s="127"/>
      <c r="AK558" s="137"/>
      <c r="AL558" s="137"/>
      <c r="AM558" s="127"/>
      <c r="AN558" s="127"/>
      <c r="AO558" s="127"/>
      <c r="AP558" s="127"/>
      <c r="AQ558" s="127"/>
      <c r="AR558" s="127"/>
      <c r="AS558" s="127"/>
      <c r="AT558" s="127"/>
      <c r="AU558" s="127"/>
      <c r="AV558" s="127"/>
      <c r="AW558" s="137"/>
      <c r="AX558" s="137"/>
      <c r="AY558" s="137"/>
      <c r="AZ558" s="137"/>
      <c r="BA558" s="130"/>
      <c r="BB558" s="130"/>
      <c r="BC558" s="130"/>
      <c r="BD558" s="130"/>
      <c r="BE558" s="130"/>
      <c r="BF558" s="130"/>
      <c r="BG558" s="130"/>
      <c r="BH558" s="130"/>
      <c r="BI558" s="130"/>
      <c r="BJ558" s="130"/>
      <c r="BK558" s="137"/>
      <c r="BL558" s="98"/>
      <c r="BM558" s="160"/>
      <c r="BN558" s="98"/>
      <c r="BO558" s="182"/>
      <c r="BP558" s="182"/>
      <c r="BQ558" s="182"/>
      <c r="BR558" s="200"/>
      <c r="BS558" s="182"/>
      <c r="BT558" s="182"/>
      <c r="BU558" s="182"/>
      <c r="BV558" s="200"/>
      <c r="BW558" s="182"/>
      <c r="BX558" s="182"/>
      <c r="BY558" s="182"/>
      <c r="BZ558" s="200"/>
      <c r="CA558" s="200"/>
      <c r="CB558" s="182"/>
      <c r="CC558" s="100"/>
      <c r="CD558" s="100"/>
      <c r="CE558" s="100"/>
      <c r="CF558" s="103"/>
    </row>
    <row r="559" spans="5:84" s="24" customFormat="1" ht="15" customHeight="1" x14ac:dyDescent="0.25">
      <c r="E559" s="127"/>
      <c r="F559" s="127"/>
      <c r="G559" s="127"/>
      <c r="H559" s="137"/>
      <c r="I559" s="115"/>
      <c r="J559" s="127"/>
      <c r="K559" s="127"/>
      <c r="L559" s="127"/>
      <c r="M559" s="137"/>
      <c r="N559" s="115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37"/>
      <c r="Z559" s="137"/>
      <c r="AA559" s="127"/>
      <c r="AB559" s="127"/>
      <c r="AC559" s="127"/>
      <c r="AD559" s="127"/>
      <c r="AE559" s="127"/>
      <c r="AF559" s="127"/>
      <c r="AG559" s="127"/>
      <c r="AH559" s="127"/>
      <c r="AI559" s="127"/>
      <c r="AJ559" s="127"/>
      <c r="AK559" s="137"/>
      <c r="AL559" s="137"/>
      <c r="AM559" s="127"/>
      <c r="AN559" s="127"/>
      <c r="AO559" s="127"/>
      <c r="AP559" s="127"/>
      <c r="AQ559" s="127"/>
      <c r="AR559" s="127"/>
      <c r="AS559" s="127"/>
      <c r="AT559" s="127"/>
      <c r="AU559" s="127"/>
      <c r="AV559" s="127"/>
      <c r="AW559" s="137"/>
      <c r="AX559" s="137"/>
      <c r="AY559" s="137"/>
      <c r="AZ559" s="137"/>
      <c r="BA559" s="130"/>
      <c r="BB559" s="130"/>
      <c r="BC559" s="130"/>
      <c r="BD559" s="130"/>
      <c r="BE559" s="130"/>
      <c r="BF559" s="130"/>
      <c r="BG559" s="130"/>
      <c r="BH559" s="130"/>
      <c r="BI559" s="130"/>
      <c r="BJ559" s="130"/>
      <c r="BK559" s="137"/>
      <c r="BL559" s="98"/>
      <c r="BM559" s="160"/>
      <c r="BN559" s="98"/>
      <c r="BO559" s="182"/>
      <c r="BP559" s="182"/>
      <c r="BQ559" s="182"/>
      <c r="BR559" s="200"/>
      <c r="BS559" s="182"/>
      <c r="BT559" s="182"/>
      <c r="BU559" s="182"/>
      <c r="BV559" s="200"/>
      <c r="BW559" s="182"/>
      <c r="BX559" s="182"/>
      <c r="BY559" s="182"/>
      <c r="BZ559" s="200"/>
      <c r="CA559" s="200"/>
      <c r="CB559" s="182"/>
      <c r="CC559" s="100"/>
      <c r="CD559" s="100"/>
      <c r="CE559" s="100"/>
      <c r="CF559" s="103"/>
    </row>
    <row r="560" spans="5:84" s="24" customFormat="1" ht="15" customHeight="1" x14ac:dyDescent="0.25">
      <c r="E560" s="127"/>
      <c r="F560" s="127"/>
      <c r="G560" s="127"/>
      <c r="H560" s="137"/>
      <c r="I560" s="115"/>
      <c r="J560" s="127"/>
      <c r="K560" s="127"/>
      <c r="L560" s="127"/>
      <c r="M560" s="137"/>
      <c r="N560" s="115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37"/>
      <c r="Z560" s="137"/>
      <c r="AA560" s="127"/>
      <c r="AB560" s="127"/>
      <c r="AC560" s="127"/>
      <c r="AD560" s="127"/>
      <c r="AE560" s="127"/>
      <c r="AF560" s="127"/>
      <c r="AG560" s="127"/>
      <c r="AH560" s="127"/>
      <c r="AI560" s="127"/>
      <c r="AJ560" s="127"/>
      <c r="AK560" s="137"/>
      <c r="AL560" s="137"/>
      <c r="AM560" s="127"/>
      <c r="AN560" s="127"/>
      <c r="AO560" s="127"/>
      <c r="AP560" s="127"/>
      <c r="AQ560" s="127"/>
      <c r="AR560" s="127"/>
      <c r="AS560" s="127"/>
      <c r="AT560" s="127"/>
      <c r="AU560" s="127"/>
      <c r="AV560" s="127"/>
      <c r="AW560" s="137"/>
      <c r="AX560" s="137"/>
      <c r="AY560" s="137"/>
      <c r="AZ560" s="137"/>
      <c r="BA560" s="130"/>
      <c r="BB560" s="130"/>
      <c r="BC560" s="130"/>
      <c r="BD560" s="130"/>
      <c r="BE560" s="130"/>
      <c r="BF560" s="130"/>
      <c r="BG560" s="130"/>
      <c r="BH560" s="130"/>
      <c r="BI560" s="130"/>
      <c r="BJ560" s="130"/>
      <c r="BK560" s="137"/>
      <c r="BL560" s="98"/>
      <c r="BM560" s="160"/>
      <c r="BN560" s="98"/>
      <c r="BO560" s="182"/>
      <c r="BP560" s="182"/>
      <c r="BQ560" s="182"/>
      <c r="BR560" s="200"/>
      <c r="BS560" s="182"/>
      <c r="BT560" s="182"/>
      <c r="BU560" s="182"/>
      <c r="BV560" s="200"/>
      <c r="BW560" s="182"/>
      <c r="BX560" s="182"/>
      <c r="BY560" s="182"/>
      <c r="BZ560" s="200"/>
      <c r="CA560" s="200"/>
      <c r="CB560" s="182"/>
      <c r="CC560" s="100"/>
      <c r="CD560" s="100"/>
      <c r="CE560" s="100"/>
      <c r="CF560" s="103"/>
    </row>
    <row r="561" spans="5:84" s="24" customFormat="1" ht="15" customHeight="1" x14ac:dyDescent="0.25">
      <c r="E561" s="127"/>
      <c r="F561" s="127"/>
      <c r="G561" s="127"/>
      <c r="H561" s="137"/>
      <c r="I561" s="115"/>
      <c r="J561" s="127"/>
      <c r="K561" s="127"/>
      <c r="L561" s="127"/>
      <c r="M561" s="137"/>
      <c r="N561" s="115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37"/>
      <c r="Z561" s="137"/>
      <c r="AA561" s="127"/>
      <c r="AB561" s="127"/>
      <c r="AC561" s="127"/>
      <c r="AD561" s="127"/>
      <c r="AE561" s="127"/>
      <c r="AF561" s="127"/>
      <c r="AG561" s="127"/>
      <c r="AH561" s="127"/>
      <c r="AI561" s="127"/>
      <c r="AJ561" s="127"/>
      <c r="AK561" s="137"/>
      <c r="AL561" s="137"/>
      <c r="AM561" s="127"/>
      <c r="AN561" s="127"/>
      <c r="AO561" s="127"/>
      <c r="AP561" s="127"/>
      <c r="AQ561" s="127"/>
      <c r="AR561" s="127"/>
      <c r="AS561" s="127"/>
      <c r="AT561" s="127"/>
      <c r="AU561" s="127"/>
      <c r="AV561" s="127"/>
      <c r="AW561" s="137"/>
      <c r="AX561" s="137"/>
      <c r="AY561" s="137"/>
      <c r="AZ561" s="137"/>
      <c r="BA561" s="130"/>
      <c r="BB561" s="130"/>
      <c r="BC561" s="130"/>
      <c r="BD561" s="130"/>
      <c r="BE561" s="130"/>
      <c r="BF561" s="130"/>
      <c r="BG561" s="130"/>
      <c r="BH561" s="130"/>
      <c r="BI561" s="130"/>
      <c r="BJ561" s="130"/>
      <c r="BK561" s="137"/>
      <c r="BL561" s="98"/>
      <c r="BM561" s="160"/>
      <c r="BN561" s="98"/>
      <c r="BO561" s="182"/>
      <c r="BP561" s="182"/>
      <c r="BQ561" s="182"/>
      <c r="BR561" s="200"/>
      <c r="BS561" s="182"/>
      <c r="BT561" s="182"/>
      <c r="BU561" s="182"/>
      <c r="BV561" s="200"/>
      <c r="BW561" s="182"/>
      <c r="BX561" s="182"/>
      <c r="BY561" s="182"/>
      <c r="BZ561" s="200"/>
      <c r="CA561" s="200"/>
      <c r="CB561" s="182"/>
      <c r="CC561" s="100"/>
      <c r="CD561" s="100"/>
      <c r="CE561" s="100"/>
      <c r="CF561" s="103"/>
    </row>
    <row r="562" spans="5:84" s="24" customFormat="1" ht="15" customHeight="1" x14ac:dyDescent="0.25">
      <c r="E562" s="127"/>
      <c r="F562" s="127"/>
      <c r="G562" s="127"/>
      <c r="H562" s="137"/>
      <c r="I562" s="115"/>
      <c r="J562" s="127"/>
      <c r="K562" s="127"/>
      <c r="L562" s="127"/>
      <c r="M562" s="137"/>
      <c r="N562" s="115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37"/>
      <c r="Z562" s="137"/>
      <c r="AA562" s="127"/>
      <c r="AB562" s="127"/>
      <c r="AC562" s="127"/>
      <c r="AD562" s="127"/>
      <c r="AE562" s="127"/>
      <c r="AF562" s="127"/>
      <c r="AG562" s="127"/>
      <c r="AH562" s="127"/>
      <c r="AI562" s="127"/>
      <c r="AJ562" s="127"/>
      <c r="AK562" s="137"/>
      <c r="AL562" s="137"/>
      <c r="AM562" s="127"/>
      <c r="AN562" s="127"/>
      <c r="AO562" s="127"/>
      <c r="AP562" s="127"/>
      <c r="AQ562" s="127"/>
      <c r="AR562" s="127"/>
      <c r="AS562" s="127"/>
      <c r="AT562" s="127"/>
      <c r="AU562" s="127"/>
      <c r="AV562" s="127"/>
      <c r="AW562" s="137"/>
      <c r="AX562" s="137"/>
      <c r="AY562" s="137"/>
      <c r="AZ562" s="137"/>
      <c r="BA562" s="130"/>
      <c r="BB562" s="130"/>
      <c r="BC562" s="130"/>
      <c r="BD562" s="130"/>
      <c r="BE562" s="130"/>
      <c r="BF562" s="130"/>
      <c r="BG562" s="130"/>
      <c r="BH562" s="130"/>
      <c r="BI562" s="130"/>
      <c r="BJ562" s="130"/>
      <c r="BK562" s="137"/>
      <c r="BL562" s="98"/>
      <c r="BM562" s="160"/>
      <c r="BN562" s="98"/>
      <c r="BO562" s="182"/>
      <c r="BP562" s="182"/>
      <c r="BQ562" s="182"/>
      <c r="BR562" s="200"/>
      <c r="BS562" s="182"/>
      <c r="BT562" s="182"/>
      <c r="BU562" s="182"/>
      <c r="BV562" s="200"/>
      <c r="BW562" s="182"/>
      <c r="BX562" s="182"/>
      <c r="BY562" s="182"/>
      <c r="BZ562" s="200"/>
      <c r="CA562" s="200"/>
      <c r="CB562" s="182"/>
      <c r="CC562" s="100"/>
      <c r="CD562" s="100"/>
      <c r="CE562" s="100"/>
      <c r="CF562" s="103"/>
    </row>
    <row r="563" spans="5:84" s="24" customFormat="1" ht="15" customHeight="1" x14ac:dyDescent="0.25">
      <c r="E563" s="127"/>
      <c r="F563" s="127"/>
      <c r="G563" s="127"/>
      <c r="H563" s="137"/>
      <c r="I563" s="115"/>
      <c r="J563" s="127"/>
      <c r="K563" s="127"/>
      <c r="L563" s="127"/>
      <c r="M563" s="137"/>
      <c r="N563" s="115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37"/>
      <c r="Z563" s="137"/>
      <c r="AA563" s="127"/>
      <c r="AB563" s="127"/>
      <c r="AC563" s="127"/>
      <c r="AD563" s="127"/>
      <c r="AE563" s="127"/>
      <c r="AF563" s="127"/>
      <c r="AG563" s="127"/>
      <c r="AH563" s="127"/>
      <c r="AI563" s="127"/>
      <c r="AJ563" s="127"/>
      <c r="AK563" s="137"/>
      <c r="AL563" s="137"/>
      <c r="AM563" s="127"/>
      <c r="AN563" s="127"/>
      <c r="AO563" s="127"/>
      <c r="AP563" s="127"/>
      <c r="AQ563" s="127"/>
      <c r="AR563" s="127"/>
      <c r="AS563" s="127"/>
      <c r="AT563" s="127"/>
      <c r="AU563" s="127"/>
      <c r="AV563" s="127"/>
      <c r="AW563" s="137"/>
      <c r="AX563" s="137"/>
      <c r="AY563" s="137"/>
      <c r="AZ563" s="137"/>
      <c r="BA563" s="130"/>
      <c r="BB563" s="130"/>
      <c r="BC563" s="130"/>
      <c r="BD563" s="130"/>
      <c r="BE563" s="130"/>
      <c r="BF563" s="130"/>
      <c r="BG563" s="130"/>
      <c r="BH563" s="130"/>
      <c r="BI563" s="130"/>
      <c r="BJ563" s="130"/>
      <c r="BK563" s="137"/>
      <c r="BL563" s="98"/>
      <c r="BM563" s="160"/>
      <c r="BN563" s="98"/>
      <c r="BO563" s="182"/>
      <c r="BP563" s="182"/>
      <c r="BQ563" s="182"/>
      <c r="BR563" s="200"/>
      <c r="BS563" s="182"/>
      <c r="BT563" s="182"/>
      <c r="BU563" s="182"/>
      <c r="BV563" s="200"/>
      <c r="BW563" s="182"/>
      <c r="BX563" s="182"/>
      <c r="BY563" s="182"/>
      <c r="BZ563" s="200"/>
      <c r="CA563" s="200"/>
      <c r="CB563" s="182"/>
      <c r="CC563" s="100"/>
      <c r="CD563" s="100"/>
      <c r="CE563" s="100"/>
      <c r="CF563" s="103"/>
    </row>
    <row r="564" spans="5:84" s="24" customFormat="1" ht="15" customHeight="1" x14ac:dyDescent="0.25">
      <c r="E564" s="127"/>
      <c r="F564" s="127"/>
      <c r="G564" s="127"/>
      <c r="H564" s="137"/>
      <c r="I564" s="115"/>
      <c r="J564" s="127"/>
      <c r="K564" s="127"/>
      <c r="L564" s="127"/>
      <c r="M564" s="137"/>
      <c r="N564" s="115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37"/>
      <c r="Z564" s="137"/>
      <c r="AA564" s="127"/>
      <c r="AB564" s="127"/>
      <c r="AC564" s="127"/>
      <c r="AD564" s="127"/>
      <c r="AE564" s="127"/>
      <c r="AF564" s="127"/>
      <c r="AG564" s="127"/>
      <c r="AH564" s="127"/>
      <c r="AI564" s="127"/>
      <c r="AJ564" s="127"/>
      <c r="AK564" s="137"/>
      <c r="AL564" s="137"/>
      <c r="AM564" s="127"/>
      <c r="AN564" s="127"/>
      <c r="AO564" s="127"/>
      <c r="AP564" s="127"/>
      <c r="AQ564" s="127"/>
      <c r="AR564" s="127"/>
      <c r="AS564" s="127"/>
      <c r="AT564" s="127"/>
      <c r="AU564" s="127"/>
      <c r="AV564" s="127"/>
      <c r="AW564" s="137"/>
      <c r="AX564" s="137"/>
      <c r="AY564" s="137"/>
      <c r="AZ564" s="137"/>
      <c r="BA564" s="130"/>
      <c r="BB564" s="130"/>
      <c r="BC564" s="130"/>
      <c r="BD564" s="130"/>
      <c r="BE564" s="130"/>
      <c r="BF564" s="130"/>
      <c r="BG564" s="130"/>
      <c r="BH564" s="130"/>
      <c r="BI564" s="130"/>
      <c r="BJ564" s="130"/>
      <c r="BK564" s="137"/>
      <c r="BL564" s="98"/>
      <c r="BM564" s="160"/>
      <c r="BN564" s="98"/>
      <c r="BO564" s="182"/>
      <c r="BP564" s="182"/>
      <c r="BQ564" s="182"/>
      <c r="BR564" s="200"/>
      <c r="BS564" s="182"/>
      <c r="BT564" s="182"/>
      <c r="BU564" s="182"/>
      <c r="BV564" s="200"/>
      <c r="BW564" s="182"/>
      <c r="BX564" s="182"/>
      <c r="BY564" s="182"/>
      <c r="BZ564" s="200"/>
      <c r="CA564" s="200"/>
      <c r="CB564" s="182"/>
      <c r="CC564" s="100"/>
      <c r="CD564" s="100"/>
      <c r="CE564" s="100"/>
      <c r="CF564" s="103"/>
    </row>
    <row r="565" spans="5:84" s="24" customFormat="1" ht="15" customHeight="1" x14ac:dyDescent="0.25">
      <c r="E565" s="127"/>
      <c r="F565" s="127"/>
      <c r="G565" s="127"/>
      <c r="H565" s="137"/>
      <c r="I565" s="115"/>
      <c r="J565" s="127"/>
      <c r="K565" s="127"/>
      <c r="L565" s="127"/>
      <c r="M565" s="137"/>
      <c r="N565" s="115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37"/>
      <c r="Z565" s="137"/>
      <c r="AA565" s="127"/>
      <c r="AB565" s="127"/>
      <c r="AC565" s="127"/>
      <c r="AD565" s="127"/>
      <c r="AE565" s="127"/>
      <c r="AF565" s="127"/>
      <c r="AG565" s="127"/>
      <c r="AH565" s="127"/>
      <c r="AI565" s="127"/>
      <c r="AJ565" s="127"/>
      <c r="AK565" s="137"/>
      <c r="AL565" s="137"/>
      <c r="AM565" s="127"/>
      <c r="AN565" s="127"/>
      <c r="AO565" s="127"/>
      <c r="AP565" s="127"/>
      <c r="AQ565" s="127"/>
      <c r="AR565" s="127"/>
      <c r="AS565" s="127"/>
      <c r="AT565" s="127"/>
      <c r="AU565" s="127"/>
      <c r="AV565" s="127"/>
      <c r="AW565" s="137"/>
      <c r="AX565" s="137"/>
      <c r="AY565" s="137"/>
      <c r="AZ565" s="137"/>
      <c r="BA565" s="130"/>
      <c r="BB565" s="130"/>
      <c r="BC565" s="130"/>
      <c r="BD565" s="130"/>
      <c r="BE565" s="130"/>
      <c r="BF565" s="130"/>
      <c r="BG565" s="130"/>
      <c r="BH565" s="130"/>
      <c r="BI565" s="130"/>
      <c r="BJ565" s="130"/>
      <c r="BK565" s="137"/>
      <c r="BL565" s="98"/>
      <c r="BM565" s="160"/>
      <c r="BN565" s="98"/>
      <c r="BO565" s="182"/>
      <c r="BP565" s="182"/>
      <c r="BQ565" s="182"/>
      <c r="BR565" s="200"/>
      <c r="BS565" s="182"/>
      <c r="BT565" s="182"/>
      <c r="BU565" s="182"/>
      <c r="BV565" s="200"/>
      <c r="BW565" s="182"/>
      <c r="BX565" s="182"/>
      <c r="BY565" s="182"/>
      <c r="BZ565" s="200"/>
      <c r="CA565" s="200"/>
      <c r="CB565" s="182"/>
      <c r="CC565" s="100"/>
      <c r="CD565" s="100"/>
      <c r="CE565" s="100"/>
      <c r="CF565" s="103"/>
    </row>
    <row r="566" spans="5:84" s="24" customFormat="1" ht="15" customHeight="1" x14ac:dyDescent="0.25">
      <c r="E566" s="127"/>
      <c r="F566" s="127"/>
      <c r="G566" s="127"/>
      <c r="H566" s="137"/>
      <c r="I566" s="115"/>
      <c r="J566" s="127"/>
      <c r="K566" s="127"/>
      <c r="L566" s="127"/>
      <c r="M566" s="137"/>
      <c r="N566" s="115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37"/>
      <c r="Z566" s="137"/>
      <c r="AA566" s="127"/>
      <c r="AB566" s="127"/>
      <c r="AC566" s="127"/>
      <c r="AD566" s="127"/>
      <c r="AE566" s="127"/>
      <c r="AF566" s="127"/>
      <c r="AG566" s="127"/>
      <c r="AH566" s="127"/>
      <c r="AI566" s="127"/>
      <c r="AJ566" s="127"/>
      <c r="AK566" s="137"/>
      <c r="AL566" s="137"/>
      <c r="AM566" s="127"/>
      <c r="AN566" s="127"/>
      <c r="AO566" s="127"/>
      <c r="AP566" s="127"/>
      <c r="AQ566" s="127"/>
      <c r="AR566" s="127"/>
      <c r="AS566" s="127"/>
      <c r="AT566" s="127"/>
      <c r="AU566" s="127"/>
      <c r="AV566" s="127"/>
      <c r="AW566" s="137"/>
      <c r="AX566" s="137"/>
      <c r="AY566" s="137"/>
      <c r="AZ566" s="137"/>
      <c r="BA566" s="130"/>
      <c r="BB566" s="130"/>
      <c r="BC566" s="130"/>
      <c r="BD566" s="130"/>
      <c r="BE566" s="130"/>
      <c r="BF566" s="130"/>
      <c r="BG566" s="130"/>
      <c r="BH566" s="130"/>
      <c r="BI566" s="130"/>
      <c r="BJ566" s="130"/>
      <c r="BK566" s="137"/>
      <c r="BL566" s="98"/>
      <c r="BM566" s="160"/>
      <c r="BN566" s="98"/>
      <c r="BO566" s="182"/>
      <c r="BP566" s="182"/>
      <c r="BQ566" s="182"/>
      <c r="BR566" s="200"/>
      <c r="BS566" s="182"/>
      <c r="BT566" s="182"/>
      <c r="BU566" s="182"/>
      <c r="BV566" s="200"/>
      <c r="BW566" s="182"/>
      <c r="BX566" s="182"/>
      <c r="BY566" s="182"/>
      <c r="BZ566" s="200"/>
      <c r="CA566" s="200"/>
      <c r="CB566" s="182"/>
      <c r="CC566" s="100"/>
      <c r="CD566" s="100"/>
      <c r="CE566" s="100"/>
      <c r="CF566" s="103"/>
    </row>
    <row r="567" spans="5:84" s="24" customFormat="1" ht="15" customHeight="1" x14ac:dyDescent="0.25">
      <c r="E567" s="127"/>
      <c r="F567" s="127"/>
      <c r="G567" s="127"/>
      <c r="H567" s="137"/>
      <c r="I567" s="115"/>
      <c r="J567" s="127"/>
      <c r="K567" s="127"/>
      <c r="L567" s="127"/>
      <c r="M567" s="137"/>
      <c r="N567" s="115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37"/>
      <c r="Z567" s="137"/>
      <c r="AA567" s="127"/>
      <c r="AB567" s="127"/>
      <c r="AC567" s="127"/>
      <c r="AD567" s="127"/>
      <c r="AE567" s="127"/>
      <c r="AF567" s="127"/>
      <c r="AG567" s="127"/>
      <c r="AH567" s="127"/>
      <c r="AI567" s="127"/>
      <c r="AJ567" s="127"/>
      <c r="AK567" s="137"/>
      <c r="AL567" s="137"/>
      <c r="AM567" s="127"/>
      <c r="AN567" s="127"/>
      <c r="AO567" s="127"/>
      <c r="AP567" s="127"/>
      <c r="AQ567" s="127"/>
      <c r="AR567" s="127"/>
      <c r="AS567" s="127"/>
      <c r="AT567" s="127"/>
      <c r="AU567" s="127"/>
      <c r="AV567" s="127"/>
      <c r="AW567" s="137"/>
      <c r="AX567" s="137"/>
      <c r="AY567" s="137"/>
      <c r="AZ567" s="137"/>
      <c r="BA567" s="130"/>
      <c r="BB567" s="130"/>
      <c r="BC567" s="130"/>
      <c r="BD567" s="130"/>
      <c r="BE567" s="130"/>
      <c r="BF567" s="130"/>
      <c r="BG567" s="130"/>
      <c r="BH567" s="130"/>
      <c r="BI567" s="130"/>
      <c r="BJ567" s="130"/>
      <c r="BK567" s="137"/>
      <c r="BL567" s="98"/>
      <c r="BM567" s="160"/>
      <c r="BN567" s="98"/>
      <c r="BO567" s="182"/>
      <c r="BP567" s="182"/>
      <c r="BQ567" s="182"/>
      <c r="BR567" s="200"/>
      <c r="BS567" s="182"/>
      <c r="BT567" s="182"/>
      <c r="BU567" s="182"/>
      <c r="BV567" s="200"/>
      <c r="BW567" s="182"/>
      <c r="BX567" s="182"/>
      <c r="BY567" s="182"/>
      <c r="BZ567" s="200"/>
      <c r="CA567" s="200"/>
      <c r="CB567" s="182"/>
      <c r="CC567" s="100"/>
      <c r="CD567" s="100"/>
      <c r="CE567" s="100"/>
      <c r="CF567" s="103"/>
    </row>
    <row r="568" spans="5:84" s="24" customFormat="1" ht="15" customHeight="1" x14ac:dyDescent="0.25">
      <c r="E568" s="127"/>
      <c r="F568" s="127"/>
      <c r="G568" s="127"/>
      <c r="H568" s="137"/>
      <c r="I568" s="115"/>
      <c r="J568" s="127"/>
      <c r="K568" s="127"/>
      <c r="L568" s="127"/>
      <c r="M568" s="137"/>
      <c r="N568" s="115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37"/>
      <c r="Z568" s="137"/>
      <c r="AA568" s="127"/>
      <c r="AB568" s="127"/>
      <c r="AC568" s="127"/>
      <c r="AD568" s="127"/>
      <c r="AE568" s="127"/>
      <c r="AF568" s="127"/>
      <c r="AG568" s="127"/>
      <c r="AH568" s="127"/>
      <c r="AI568" s="127"/>
      <c r="AJ568" s="127"/>
      <c r="AK568" s="137"/>
      <c r="AL568" s="137"/>
      <c r="AM568" s="127"/>
      <c r="AN568" s="127"/>
      <c r="AO568" s="127"/>
      <c r="AP568" s="127"/>
      <c r="AQ568" s="127"/>
      <c r="AR568" s="127"/>
      <c r="AS568" s="127"/>
      <c r="AT568" s="127"/>
      <c r="AU568" s="127"/>
      <c r="AV568" s="127"/>
      <c r="AW568" s="137"/>
      <c r="AX568" s="137"/>
      <c r="AY568" s="137"/>
      <c r="AZ568" s="137"/>
      <c r="BA568" s="130"/>
      <c r="BB568" s="130"/>
      <c r="BC568" s="130"/>
      <c r="BD568" s="130"/>
      <c r="BE568" s="130"/>
      <c r="BF568" s="130"/>
      <c r="BG568" s="130"/>
      <c r="BH568" s="130"/>
      <c r="BI568" s="130"/>
      <c r="BJ568" s="130"/>
      <c r="BK568" s="137"/>
      <c r="BL568" s="98"/>
      <c r="BM568" s="160"/>
      <c r="BN568" s="98"/>
      <c r="BO568" s="182"/>
      <c r="BP568" s="182"/>
      <c r="BQ568" s="182"/>
      <c r="BR568" s="200"/>
      <c r="BS568" s="182"/>
      <c r="BT568" s="182"/>
      <c r="BU568" s="182"/>
      <c r="BV568" s="200"/>
      <c r="BW568" s="182"/>
      <c r="BX568" s="182"/>
      <c r="BY568" s="182"/>
      <c r="BZ568" s="200"/>
      <c r="CA568" s="200"/>
      <c r="CB568" s="182"/>
      <c r="CC568" s="100"/>
      <c r="CD568" s="100"/>
      <c r="CE568" s="100"/>
      <c r="CF568" s="103"/>
    </row>
    <row r="569" spans="5:84" s="24" customFormat="1" ht="15" customHeight="1" x14ac:dyDescent="0.25">
      <c r="E569" s="127"/>
      <c r="F569" s="127"/>
      <c r="G569" s="127"/>
      <c r="H569" s="137"/>
      <c r="I569" s="115"/>
      <c r="J569" s="127"/>
      <c r="K569" s="127"/>
      <c r="L569" s="127"/>
      <c r="M569" s="137"/>
      <c r="N569" s="115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37"/>
      <c r="Z569" s="137"/>
      <c r="AA569" s="127"/>
      <c r="AB569" s="127"/>
      <c r="AC569" s="127"/>
      <c r="AD569" s="127"/>
      <c r="AE569" s="127"/>
      <c r="AF569" s="127"/>
      <c r="AG569" s="127"/>
      <c r="AH569" s="127"/>
      <c r="AI569" s="127"/>
      <c r="AJ569" s="127"/>
      <c r="AK569" s="137"/>
      <c r="AL569" s="137"/>
      <c r="AM569" s="127"/>
      <c r="AN569" s="127"/>
      <c r="AO569" s="127"/>
      <c r="AP569" s="127"/>
      <c r="AQ569" s="127"/>
      <c r="AR569" s="127"/>
      <c r="AS569" s="127"/>
      <c r="AT569" s="127"/>
      <c r="AU569" s="127"/>
      <c r="AV569" s="127"/>
      <c r="AW569" s="137"/>
      <c r="AX569" s="137"/>
      <c r="AY569" s="137"/>
      <c r="AZ569" s="137"/>
      <c r="BA569" s="130"/>
      <c r="BB569" s="130"/>
      <c r="BC569" s="130"/>
      <c r="BD569" s="130"/>
      <c r="BE569" s="130"/>
      <c r="BF569" s="130"/>
      <c r="BG569" s="130"/>
      <c r="BH569" s="130"/>
      <c r="BI569" s="130"/>
      <c r="BJ569" s="130"/>
      <c r="BK569" s="137"/>
      <c r="BL569" s="98"/>
      <c r="BM569" s="160"/>
      <c r="BN569" s="98"/>
      <c r="BO569" s="182"/>
      <c r="BP569" s="182"/>
      <c r="BQ569" s="182"/>
      <c r="BR569" s="200"/>
      <c r="BS569" s="182"/>
      <c r="BT569" s="182"/>
      <c r="BU569" s="182"/>
      <c r="BV569" s="200"/>
      <c r="BW569" s="182"/>
      <c r="BX569" s="182"/>
      <c r="BY569" s="182"/>
      <c r="BZ569" s="200"/>
      <c r="CA569" s="200"/>
      <c r="CB569" s="182"/>
      <c r="CC569" s="100"/>
      <c r="CD569" s="100"/>
      <c r="CE569" s="100"/>
      <c r="CF569" s="103"/>
    </row>
    <row r="570" spans="5:84" s="24" customFormat="1" ht="15" customHeight="1" x14ac:dyDescent="0.25">
      <c r="E570" s="127"/>
      <c r="F570" s="127"/>
      <c r="G570" s="127"/>
      <c r="H570" s="137"/>
      <c r="I570" s="115"/>
      <c r="J570" s="127"/>
      <c r="K570" s="127"/>
      <c r="L570" s="127"/>
      <c r="M570" s="137"/>
      <c r="N570" s="115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37"/>
      <c r="Z570" s="137"/>
      <c r="AA570" s="127"/>
      <c r="AB570" s="127"/>
      <c r="AC570" s="127"/>
      <c r="AD570" s="127"/>
      <c r="AE570" s="127"/>
      <c r="AF570" s="127"/>
      <c r="AG570" s="127"/>
      <c r="AH570" s="127"/>
      <c r="AI570" s="127"/>
      <c r="AJ570" s="127"/>
      <c r="AK570" s="137"/>
      <c r="AL570" s="137"/>
      <c r="AM570" s="127"/>
      <c r="AN570" s="127"/>
      <c r="AO570" s="127"/>
      <c r="AP570" s="127"/>
      <c r="AQ570" s="127"/>
      <c r="AR570" s="127"/>
      <c r="AS570" s="127"/>
      <c r="AT570" s="127"/>
      <c r="AU570" s="127"/>
      <c r="AV570" s="127"/>
      <c r="AW570" s="137"/>
      <c r="AX570" s="137"/>
      <c r="AY570" s="137"/>
      <c r="AZ570" s="137"/>
      <c r="BA570" s="130"/>
      <c r="BB570" s="130"/>
      <c r="BC570" s="130"/>
      <c r="BD570" s="130"/>
      <c r="BE570" s="130"/>
      <c r="BF570" s="130"/>
      <c r="BG570" s="130"/>
      <c r="BH570" s="130"/>
      <c r="BI570" s="130"/>
      <c r="BJ570" s="130"/>
      <c r="BK570" s="137"/>
      <c r="BL570" s="98"/>
      <c r="BM570" s="160"/>
      <c r="BN570" s="98"/>
      <c r="BO570" s="182"/>
      <c r="BP570" s="182"/>
      <c r="BQ570" s="182"/>
      <c r="BR570" s="200"/>
      <c r="BS570" s="182"/>
      <c r="BT570" s="182"/>
      <c r="BU570" s="182"/>
      <c r="BV570" s="200"/>
      <c r="BW570" s="182"/>
      <c r="BX570" s="182"/>
      <c r="BY570" s="182"/>
      <c r="BZ570" s="200"/>
      <c r="CA570" s="200"/>
      <c r="CB570" s="182"/>
      <c r="CC570" s="100"/>
      <c r="CD570" s="100"/>
      <c r="CE570" s="100"/>
      <c r="CF570" s="103"/>
    </row>
    <row r="571" spans="5:84" s="24" customFormat="1" ht="15" customHeight="1" x14ac:dyDescent="0.25">
      <c r="E571" s="127"/>
      <c r="F571" s="127"/>
      <c r="G571" s="127"/>
      <c r="H571" s="137"/>
      <c r="I571" s="115"/>
      <c r="J571" s="127"/>
      <c r="K571" s="127"/>
      <c r="L571" s="127"/>
      <c r="M571" s="137"/>
      <c r="N571" s="115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37"/>
      <c r="Z571" s="137"/>
      <c r="AA571" s="127"/>
      <c r="AB571" s="127"/>
      <c r="AC571" s="127"/>
      <c r="AD571" s="127"/>
      <c r="AE571" s="127"/>
      <c r="AF571" s="127"/>
      <c r="AG571" s="127"/>
      <c r="AH571" s="127"/>
      <c r="AI571" s="127"/>
      <c r="AJ571" s="127"/>
      <c r="AK571" s="137"/>
      <c r="AL571" s="137"/>
      <c r="AM571" s="127"/>
      <c r="AN571" s="127"/>
      <c r="AO571" s="127"/>
      <c r="AP571" s="127"/>
      <c r="AQ571" s="127"/>
      <c r="AR571" s="127"/>
      <c r="AS571" s="127"/>
      <c r="AT571" s="127"/>
      <c r="AU571" s="127"/>
      <c r="AV571" s="127"/>
      <c r="AW571" s="137"/>
      <c r="AX571" s="137"/>
      <c r="AY571" s="137"/>
      <c r="AZ571" s="137"/>
      <c r="BA571" s="130"/>
      <c r="BB571" s="130"/>
      <c r="BC571" s="130"/>
      <c r="BD571" s="130"/>
      <c r="BE571" s="130"/>
      <c r="BF571" s="130"/>
      <c r="BG571" s="130"/>
      <c r="BH571" s="130"/>
      <c r="BI571" s="130"/>
      <c r="BJ571" s="130"/>
      <c r="BK571" s="137"/>
      <c r="BL571" s="98"/>
      <c r="BM571" s="160"/>
      <c r="BN571" s="98"/>
      <c r="BO571" s="182"/>
      <c r="BP571" s="182"/>
      <c r="BQ571" s="182"/>
      <c r="BR571" s="200"/>
      <c r="BS571" s="182"/>
      <c r="BT571" s="182"/>
      <c r="BU571" s="182"/>
      <c r="BV571" s="200"/>
      <c r="BW571" s="182"/>
      <c r="BX571" s="182"/>
      <c r="BY571" s="182"/>
      <c r="BZ571" s="200"/>
      <c r="CA571" s="200"/>
      <c r="CB571" s="182"/>
      <c r="CC571" s="100"/>
      <c r="CD571" s="100"/>
      <c r="CE571" s="100"/>
      <c r="CF571" s="103"/>
    </row>
    <row r="572" spans="5:84" s="24" customFormat="1" ht="15" customHeight="1" x14ac:dyDescent="0.25">
      <c r="E572" s="127"/>
      <c r="F572" s="127"/>
      <c r="G572" s="127"/>
      <c r="H572" s="137"/>
      <c r="I572" s="115"/>
      <c r="J572" s="127"/>
      <c r="K572" s="127"/>
      <c r="L572" s="127"/>
      <c r="M572" s="137"/>
      <c r="N572" s="115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37"/>
      <c r="Z572" s="137"/>
      <c r="AA572" s="127"/>
      <c r="AB572" s="127"/>
      <c r="AC572" s="127"/>
      <c r="AD572" s="127"/>
      <c r="AE572" s="127"/>
      <c r="AF572" s="127"/>
      <c r="AG572" s="127"/>
      <c r="AH572" s="127"/>
      <c r="AI572" s="127"/>
      <c r="AJ572" s="127"/>
      <c r="AK572" s="137"/>
      <c r="AL572" s="137"/>
      <c r="AM572" s="127"/>
      <c r="AN572" s="127"/>
      <c r="AO572" s="127"/>
      <c r="AP572" s="127"/>
      <c r="AQ572" s="127"/>
      <c r="AR572" s="127"/>
      <c r="AS572" s="127"/>
      <c r="AT572" s="127"/>
      <c r="AU572" s="127"/>
      <c r="AV572" s="127"/>
      <c r="AW572" s="137"/>
      <c r="AX572" s="137"/>
      <c r="AY572" s="137"/>
      <c r="AZ572" s="137"/>
      <c r="BA572" s="130"/>
      <c r="BB572" s="130"/>
      <c r="BC572" s="130"/>
      <c r="BD572" s="130"/>
      <c r="BE572" s="130"/>
      <c r="BF572" s="130"/>
      <c r="BG572" s="130"/>
      <c r="BH572" s="130"/>
      <c r="BI572" s="130"/>
      <c r="BJ572" s="130"/>
      <c r="BK572" s="137"/>
      <c r="BL572" s="98"/>
      <c r="BM572" s="160"/>
      <c r="BN572" s="98"/>
      <c r="BO572" s="182"/>
      <c r="BP572" s="182"/>
      <c r="BQ572" s="182"/>
      <c r="BR572" s="200"/>
      <c r="BS572" s="182"/>
      <c r="BT572" s="182"/>
      <c r="BU572" s="182"/>
      <c r="BV572" s="200"/>
      <c r="BW572" s="182"/>
      <c r="BX572" s="182"/>
      <c r="BY572" s="182"/>
      <c r="BZ572" s="200"/>
      <c r="CA572" s="200"/>
      <c r="CB572" s="182"/>
      <c r="CC572" s="100"/>
      <c r="CD572" s="100"/>
      <c r="CE572" s="100"/>
      <c r="CF572" s="103"/>
    </row>
    <row r="573" spans="5:84" s="24" customFormat="1" ht="15" customHeight="1" x14ac:dyDescent="0.25">
      <c r="E573" s="127"/>
      <c r="F573" s="127"/>
      <c r="G573" s="127"/>
      <c r="H573" s="137"/>
      <c r="I573" s="115"/>
      <c r="J573" s="127"/>
      <c r="K573" s="127"/>
      <c r="L573" s="127"/>
      <c r="M573" s="137"/>
      <c r="N573" s="115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37"/>
      <c r="Z573" s="137"/>
      <c r="AA573" s="127"/>
      <c r="AB573" s="127"/>
      <c r="AC573" s="127"/>
      <c r="AD573" s="127"/>
      <c r="AE573" s="127"/>
      <c r="AF573" s="127"/>
      <c r="AG573" s="127"/>
      <c r="AH573" s="127"/>
      <c r="AI573" s="127"/>
      <c r="AJ573" s="127"/>
      <c r="AK573" s="137"/>
      <c r="AL573" s="137"/>
      <c r="AM573" s="127"/>
      <c r="AN573" s="127"/>
      <c r="AO573" s="127"/>
      <c r="AP573" s="127"/>
      <c r="AQ573" s="127"/>
      <c r="AR573" s="127"/>
      <c r="AS573" s="127"/>
      <c r="AT573" s="127"/>
      <c r="AU573" s="127"/>
      <c r="AV573" s="127"/>
      <c r="AW573" s="137"/>
      <c r="AX573" s="137"/>
      <c r="AY573" s="137"/>
      <c r="AZ573" s="137"/>
      <c r="BA573" s="130"/>
      <c r="BB573" s="130"/>
      <c r="BC573" s="130"/>
      <c r="BD573" s="130"/>
      <c r="BE573" s="130"/>
      <c r="BF573" s="130"/>
      <c r="BG573" s="130"/>
      <c r="BH573" s="130"/>
      <c r="BI573" s="130"/>
      <c r="BJ573" s="130"/>
      <c r="BK573" s="137"/>
      <c r="BL573" s="98"/>
      <c r="BM573" s="160"/>
      <c r="BN573" s="98"/>
      <c r="BO573" s="182"/>
      <c r="BP573" s="182"/>
      <c r="BQ573" s="182"/>
      <c r="BR573" s="200"/>
      <c r="BS573" s="182"/>
      <c r="BT573" s="182"/>
      <c r="BU573" s="182"/>
      <c r="BV573" s="200"/>
      <c r="BW573" s="182"/>
      <c r="BX573" s="182"/>
      <c r="BY573" s="182"/>
      <c r="BZ573" s="200"/>
      <c r="CA573" s="200"/>
      <c r="CB573" s="182"/>
      <c r="CC573" s="100"/>
      <c r="CD573" s="100"/>
      <c r="CE573" s="100"/>
      <c r="CF573" s="103"/>
    </row>
    <row r="574" spans="5:84" s="24" customFormat="1" ht="15" customHeight="1" x14ac:dyDescent="0.25">
      <c r="E574" s="127"/>
      <c r="F574" s="127"/>
      <c r="G574" s="127"/>
      <c r="H574" s="137"/>
      <c r="I574" s="115"/>
      <c r="J574" s="127"/>
      <c r="K574" s="127"/>
      <c r="L574" s="127"/>
      <c r="M574" s="137"/>
      <c r="N574" s="115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37"/>
      <c r="Z574" s="137"/>
      <c r="AA574" s="127"/>
      <c r="AB574" s="127"/>
      <c r="AC574" s="127"/>
      <c r="AD574" s="127"/>
      <c r="AE574" s="127"/>
      <c r="AF574" s="127"/>
      <c r="AG574" s="127"/>
      <c r="AH574" s="127"/>
      <c r="AI574" s="127"/>
      <c r="AJ574" s="127"/>
      <c r="AK574" s="137"/>
      <c r="AL574" s="137"/>
      <c r="AM574" s="127"/>
      <c r="AN574" s="127"/>
      <c r="AO574" s="127"/>
      <c r="AP574" s="127"/>
      <c r="AQ574" s="127"/>
      <c r="AR574" s="127"/>
      <c r="AS574" s="127"/>
      <c r="AT574" s="127"/>
      <c r="AU574" s="127"/>
      <c r="AV574" s="127"/>
      <c r="AW574" s="137"/>
      <c r="AX574" s="137"/>
      <c r="AY574" s="137"/>
      <c r="AZ574" s="137"/>
      <c r="BA574" s="130"/>
      <c r="BB574" s="130"/>
      <c r="BC574" s="130"/>
      <c r="BD574" s="130"/>
      <c r="BE574" s="130"/>
      <c r="BF574" s="130"/>
      <c r="BG574" s="130"/>
      <c r="BH574" s="130"/>
      <c r="BI574" s="130"/>
      <c r="BJ574" s="130"/>
      <c r="BK574" s="137"/>
      <c r="BL574" s="98"/>
      <c r="BM574" s="160"/>
      <c r="BN574" s="98"/>
      <c r="BO574" s="182"/>
      <c r="BP574" s="182"/>
      <c r="BQ574" s="182"/>
      <c r="BR574" s="200"/>
      <c r="BS574" s="182"/>
      <c r="BT574" s="182"/>
      <c r="BU574" s="182"/>
      <c r="BV574" s="200"/>
      <c r="BW574" s="182"/>
      <c r="BX574" s="182"/>
      <c r="BY574" s="182"/>
      <c r="BZ574" s="200"/>
      <c r="CA574" s="200"/>
      <c r="CB574" s="182"/>
      <c r="CC574" s="100"/>
      <c r="CD574" s="100"/>
      <c r="CE574" s="100"/>
      <c r="CF574" s="103"/>
    </row>
    <row r="575" spans="5:84" s="24" customFormat="1" ht="15" customHeight="1" x14ac:dyDescent="0.25">
      <c r="E575" s="127"/>
      <c r="F575" s="127"/>
      <c r="G575" s="127"/>
      <c r="H575" s="137"/>
      <c r="I575" s="115"/>
      <c r="J575" s="127"/>
      <c r="K575" s="127"/>
      <c r="L575" s="127"/>
      <c r="M575" s="137"/>
      <c r="N575" s="115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37"/>
      <c r="Z575" s="137"/>
      <c r="AA575" s="127"/>
      <c r="AB575" s="127"/>
      <c r="AC575" s="127"/>
      <c r="AD575" s="127"/>
      <c r="AE575" s="127"/>
      <c r="AF575" s="127"/>
      <c r="AG575" s="127"/>
      <c r="AH575" s="127"/>
      <c r="AI575" s="127"/>
      <c r="AJ575" s="127"/>
      <c r="AK575" s="137"/>
      <c r="AL575" s="137"/>
      <c r="AM575" s="127"/>
      <c r="AN575" s="127"/>
      <c r="AO575" s="127"/>
      <c r="AP575" s="127"/>
      <c r="AQ575" s="127"/>
      <c r="AR575" s="127"/>
      <c r="AS575" s="127"/>
      <c r="AT575" s="127"/>
      <c r="AU575" s="127"/>
      <c r="AV575" s="127"/>
      <c r="AW575" s="137"/>
      <c r="AX575" s="137"/>
      <c r="AY575" s="137"/>
      <c r="AZ575" s="137"/>
      <c r="BA575" s="130"/>
      <c r="BB575" s="130"/>
      <c r="BC575" s="130"/>
      <c r="BD575" s="130"/>
      <c r="BE575" s="130"/>
      <c r="BF575" s="130"/>
      <c r="BG575" s="130"/>
      <c r="BH575" s="130"/>
      <c r="BI575" s="130"/>
      <c r="BJ575" s="130"/>
      <c r="BK575" s="137"/>
      <c r="BL575" s="98"/>
      <c r="BM575" s="160"/>
      <c r="BN575" s="98"/>
      <c r="BO575" s="182"/>
      <c r="BP575" s="182"/>
      <c r="BQ575" s="182"/>
      <c r="BR575" s="200"/>
      <c r="BS575" s="182"/>
      <c r="BT575" s="182"/>
      <c r="BU575" s="182"/>
      <c r="BV575" s="200"/>
      <c r="BW575" s="182"/>
      <c r="BX575" s="182"/>
      <c r="BY575" s="182"/>
      <c r="BZ575" s="200"/>
      <c r="CA575" s="200"/>
      <c r="CB575" s="182"/>
      <c r="CC575" s="100"/>
      <c r="CD575" s="100"/>
      <c r="CE575" s="100"/>
      <c r="CF575" s="103"/>
    </row>
    <row r="576" spans="5:84" s="24" customFormat="1" ht="15" customHeight="1" x14ac:dyDescent="0.25">
      <c r="E576" s="127"/>
      <c r="F576" s="127"/>
      <c r="G576" s="127"/>
      <c r="H576" s="137"/>
      <c r="I576" s="115"/>
      <c r="J576" s="127"/>
      <c r="K576" s="127"/>
      <c r="L576" s="127"/>
      <c r="M576" s="137"/>
      <c r="N576" s="115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37"/>
      <c r="Z576" s="137"/>
      <c r="AA576" s="127"/>
      <c r="AB576" s="127"/>
      <c r="AC576" s="127"/>
      <c r="AD576" s="127"/>
      <c r="AE576" s="127"/>
      <c r="AF576" s="127"/>
      <c r="AG576" s="127"/>
      <c r="AH576" s="127"/>
      <c r="AI576" s="127"/>
      <c r="AJ576" s="127"/>
      <c r="AK576" s="137"/>
      <c r="AL576" s="137"/>
      <c r="AM576" s="127"/>
      <c r="AN576" s="127"/>
      <c r="AO576" s="127"/>
      <c r="AP576" s="127"/>
      <c r="AQ576" s="127"/>
      <c r="AR576" s="127"/>
      <c r="AS576" s="127"/>
      <c r="AT576" s="127"/>
      <c r="AU576" s="127"/>
      <c r="AV576" s="127"/>
      <c r="AW576" s="137"/>
      <c r="AX576" s="137"/>
      <c r="AY576" s="137"/>
      <c r="AZ576" s="137"/>
      <c r="BA576" s="130"/>
      <c r="BB576" s="130"/>
      <c r="BC576" s="130"/>
      <c r="BD576" s="130"/>
      <c r="BE576" s="130"/>
      <c r="BF576" s="130"/>
      <c r="BG576" s="130"/>
      <c r="BH576" s="130"/>
      <c r="BI576" s="130"/>
      <c r="BJ576" s="130"/>
      <c r="BK576" s="137"/>
      <c r="BL576" s="98"/>
      <c r="BM576" s="160"/>
      <c r="BN576" s="98"/>
      <c r="BO576" s="182"/>
      <c r="BP576" s="182"/>
      <c r="BQ576" s="182"/>
      <c r="BR576" s="200"/>
      <c r="BS576" s="182"/>
      <c r="BT576" s="182"/>
      <c r="BU576" s="182"/>
      <c r="BV576" s="200"/>
      <c r="BW576" s="182"/>
      <c r="BX576" s="182"/>
      <c r="BY576" s="182"/>
      <c r="BZ576" s="200"/>
      <c r="CA576" s="200"/>
      <c r="CB576" s="182"/>
      <c r="CC576" s="100"/>
      <c r="CD576" s="100"/>
      <c r="CE576" s="100"/>
      <c r="CF576" s="103"/>
    </row>
    <row r="577" spans="5:84" s="24" customFormat="1" ht="15" customHeight="1" x14ac:dyDescent="0.25">
      <c r="E577" s="127"/>
      <c r="F577" s="127"/>
      <c r="G577" s="127"/>
      <c r="H577" s="137"/>
      <c r="I577" s="115"/>
      <c r="J577" s="127"/>
      <c r="K577" s="127"/>
      <c r="L577" s="127"/>
      <c r="M577" s="137"/>
      <c r="N577" s="115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37"/>
      <c r="Z577" s="137"/>
      <c r="AA577" s="127"/>
      <c r="AB577" s="127"/>
      <c r="AC577" s="127"/>
      <c r="AD577" s="127"/>
      <c r="AE577" s="127"/>
      <c r="AF577" s="127"/>
      <c r="AG577" s="127"/>
      <c r="AH577" s="127"/>
      <c r="AI577" s="127"/>
      <c r="AJ577" s="127"/>
      <c r="AK577" s="137"/>
      <c r="AL577" s="137"/>
      <c r="AM577" s="127"/>
      <c r="AN577" s="127"/>
      <c r="AO577" s="127"/>
      <c r="AP577" s="127"/>
      <c r="AQ577" s="127"/>
      <c r="AR577" s="127"/>
      <c r="AS577" s="127"/>
      <c r="AT577" s="127"/>
      <c r="AU577" s="127"/>
      <c r="AV577" s="127"/>
      <c r="AW577" s="137"/>
      <c r="AX577" s="137"/>
      <c r="AY577" s="137"/>
      <c r="AZ577" s="137"/>
      <c r="BA577" s="130"/>
      <c r="BB577" s="130"/>
      <c r="BC577" s="130"/>
      <c r="BD577" s="130"/>
      <c r="BE577" s="130"/>
      <c r="BF577" s="130"/>
      <c r="BG577" s="130"/>
      <c r="BH577" s="130"/>
      <c r="BI577" s="130"/>
      <c r="BJ577" s="130"/>
      <c r="BK577" s="137"/>
      <c r="BL577" s="98"/>
      <c r="BM577" s="160"/>
      <c r="BN577" s="98"/>
      <c r="BO577" s="182"/>
      <c r="BP577" s="182"/>
      <c r="BQ577" s="182"/>
      <c r="BR577" s="200"/>
      <c r="BS577" s="182"/>
      <c r="BT577" s="182"/>
      <c r="BU577" s="182"/>
      <c r="BV577" s="200"/>
      <c r="BW577" s="182"/>
      <c r="BX577" s="182"/>
      <c r="BY577" s="182"/>
      <c r="BZ577" s="200"/>
      <c r="CA577" s="200"/>
      <c r="CB577" s="182"/>
      <c r="CC577" s="100"/>
      <c r="CD577" s="100"/>
      <c r="CE577" s="100"/>
      <c r="CF577" s="103"/>
    </row>
    <row r="578" spans="5:84" s="24" customFormat="1" ht="15" customHeight="1" x14ac:dyDescent="0.25">
      <c r="E578" s="127"/>
      <c r="F578" s="127"/>
      <c r="G578" s="127"/>
      <c r="H578" s="137"/>
      <c r="I578" s="115"/>
      <c r="J578" s="127"/>
      <c r="K578" s="127"/>
      <c r="L578" s="127"/>
      <c r="M578" s="137"/>
      <c r="N578" s="115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37"/>
      <c r="Z578" s="137"/>
      <c r="AA578" s="127"/>
      <c r="AB578" s="127"/>
      <c r="AC578" s="127"/>
      <c r="AD578" s="127"/>
      <c r="AE578" s="127"/>
      <c r="AF578" s="127"/>
      <c r="AG578" s="127"/>
      <c r="AH578" s="127"/>
      <c r="AI578" s="127"/>
      <c r="AJ578" s="127"/>
      <c r="AK578" s="137"/>
      <c r="AL578" s="137"/>
      <c r="AM578" s="127"/>
      <c r="AN578" s="127"/>
      <c r="AO578" s="127"/>
      <c r="AP578" s="127"/>
      <c r="AQ578" s="127"/>
      <c r="AR578" s="127"/>
      <c r="AS578" s="127"/>
      <c r="AT578" s="127"/>
      <c r="AU578" s="127"/>
      <c r="AV578" s="127"/>
      <c r="AW578" s="137"/>
      <c r="AX578" s="137"/>
      <c r="AY578" s="137"/>
      <c r="AZ578" s="137"/>
      <c r="BA578" s="130"/>
      <c r="BB578" s="130"/>
      <c r="BC578" s="130"/>
      <c r="BD578" s="130"/>
      <c r="BE578" s="130"/>
      <c r="BF578" s="130"/>
      <c r="BG578" s="130"/>
      <c r="BH578" s="130"/>
      <c r="BI578" s="130"/>
      <c r="BJ578" s="130"/>
      <c r="BK578" s="137"/>
      <c r="BL578" s="98"/>
      <c r="BM578" s="160"/>
      <c r="BN578" s="98"/>
      <c r="BO578" s="182"/>
      <c r="BP578" s="182"/>
      <c r="BQ578" s="182"/>
      <c r="BR578" s="200"/>
      <c r="BS578" s="182"/>
      <c r="BT578" s="182"/>
      <c r="BU578" s="182"/>
      <c r="BV578" s="200"/>
      <c r="BW578" s="182"/>
      <c r="BX578" s="182"/>
      <c r="BY578" s="182"/>
      <c r="BZ578" s="200"/>
      <c r="CA578" s="200"/>
      <c r="CB578" s="182"/>
      <c r="CC578" s="100"/>
      <c r="CD578" s="100"/>
      <c r="CE578" s="100"/>
      <c r="CF578" s="103"/>
    </row>
    <row r="579" spans="5:84" s="24" customFormat="1" ht="15" customHeight="1" x14ac:dyDescent="0.25">
      <c r="E579" s="127"/>
      <c r="F579" s="127"/>
      <c r="G579" s="127"/>
      <c r="H579" s="137"/>
      <c r="I579" s="115"/>
      <c r="J579" s="127"/>
      <c r="K579" s="127"/>
      <c r="L579" s="127"/>
      <c r="M579" s="137"/>
      <c r="N579" s="115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37"/>
      <c r="Z579" s="137"/>
      <c r="AA579" s="127"/>
      <c r="AB579" s="127"/>
      <c r="AC579" s="127"/>
      <c r="AD579" s="127"/>
      <c r="AE579" s="127"/>
      <c r="AF579" s="127"/>
      <c r="AG579" s="127"/>
      <c r="AH579" s="127"/>
      <c r="AI579" s="127"/>
      <c r="AJ579" s="127"/>
      <c r="AK579" s="137"/>
      <c r="AL579" s="137"/>
      <c r="AM579" s="127"/>
      <c r="AN579" s="127"/>
      <c r="AO579" s="127"/>
      <c r="AP579" s="127"/>
      <c r="AQ579" s="127"/>
      <c r="AR579" s="127"/>
      <c r="AS579" s="127"/>
      <c r="AT579" s="127"/>
      <c r="AU579" s="127"/>
      <c r="AV579" s="127"/>
      <c r="AW579" s="137"/>
      <c r="AX579" s="137"/>
      <c r="AY579" s="137"/>
      <c r="AZ579" s="137"/>
      <c r="BA579" s="130"/>
      <c r="BB579" s="130"/>
      <c r="BC579" s="130"/>
      <c r="BD579" s="130"/>
      <c r="BE579" s="130"/>
      <c r="BF579" s="130"/>
      <c r="BG579" s="130"/>
      <c r="BH579" s="130"/>
      <c r="BI579" s="130"/>
      <c r="BJ579" s="130"/>
      <c r="BK579" s="137"/>
      <c r="BL579" s="98"/>
      <c r="BM579" s="160"/>
      <c r="BN579" s="98"/>
      <c r="BO579" s="182"/>
      <c r="BP579" s="182"/>
      <c r="BQ579" s="182"/>
      <c r="BR579" s="200"/>
      <c r="BS579" s="182"/>
      <c r="BT579" s="182"/>
      <c r="BU579" s="182"/>
      <c r="BV579" s="200"/>
      <c r="BW579" s="182"/>
      <c r="BX579" s="182"/>
      <c r="BY579" s="182"/>
      <c r="BZ579" s="200"/>
      <c r="CA579" s="200"/>
      <c r="CB579" s="182"/>
      <c r="CC579" s="100"/>
      <c r="CD579" s="100"/>
      <c r="CE579" s="100"/>
      <c r="CF579" s="103"/>
    </row>
    <row r="580" spans="5:84" s="24" customFormat="1" ht="15" customHeight="1" x14ac:dyDescent="0.25">
      <c r="E580" s="127"/>
      <c r="F580" s="127"/>
      <c r="G580" s="127"/>
      <c r="H580" s="137"/>
      <c r="I580" s="115"/>
      <c r="J580" s="127"/>
      <c r="K580" s="127"/>
      <c r="L580" s="127"/>
      <c r="M580" s="137"/>
      <c r="N580" s="115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37"/>
      <c r="Z580" s="137"/>
      <c r="AA580" s="127"/>
      <c r="AB580" s="127"/>
      <c r="AC580" s="127"/>
      <c r="AD580" s="127"/>
      <c r="AE580" s="127"/>
      <c r="AF580" s="127"/>
      <c r="AG580" s="127"/>
      <c r="AH580" s="127"/>
      <c r="AI580" s="127"/>
      <c r="AJ580" s="127"/>
      <c r="AK580" s="137"/>
      <c r="AL580" s="137"/>
      <c r="AM580" s="127"/>
      <c r="AN580" s="127"/>
      <c r="AO580" s="127"/>
      <c r="AP580" s="127"/>
      <c r="AQ580" s="127"/>
      <c r="AR580" s="127"/>
      <c r="AS580" s="127"/>
      <c r="AT580" s="127"/>
      <c r="AU580" s="127"/>
      <c r="AV580" s="127"/>
      <c r="AW580" s="137"/>
      <c r="AX580" s="137"/>
      <c r="AY580" s="137"/>
      <c r="AZ580" s="137"/>
      <c r="BA580" s="130"/>
      <c r="BB580" s="130"/>
      <c r="BC580" s="130"/>
      <c r="BD580" s="130"/>
      <c r="BE580" s="130"/>
      <c r="BF580" s="130"/>
      <c r="BG580" s="130"/>
      <c r="BH580" s="130"/>
      <c r="BI580" s="130"/>
      <c r="BJ580" s="130"/>
      <c r="BK580" s="137"/>
      <c r="BL580" s="98"/>
      <c r="BM580" s="160"/>
      <c r="BN580" s="98"/>
      <c r="BO580" s="182"/>
      <c r="BP580" s="182"/>
      <c r="BQ580" s="182"/>
      <c r="BR580" s="200"/>
      <c r="BS580" s="182"/>
      <c r="BT580" s="182"/>
      <c r="BU580" s="182"/>
      <c r="BV580" s="200"/>
      <c r="BW580" s="182"/>
      <c r="BX580" s="182"/>
      <c r="BY580" s="182"/>
      <c r="BZ580" s="200"/>
      <c r="CA580" s="200"/>
      <c r="CB580" s="182"/>
      <c r="CC580" s="100"/>
      <c r="CD580" s="100"/>
      <c r="CE580" s="100"/>
      <c r="CF580" s="103"/>
    </row>
    <row r="581" spans="5:84" s="24" customFormat="1" ht="15" customHeight="1" x14ac:dyDescent="0.25">
      <c r="E581" s="127"/>
      <c r="F581" s="127"/>
      <c r="G581" s="127"/>
      <c r="H581" s="137"/>
      <c r="I581" s="115"/>
      <c r="J581" s="127"/>
      <c r="K581" s="127"/>
      <c r="L581" s="127"/>
      <c r="M581" s="137"/>
      <c r="N581" s="115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37"/>
      <c r="Z581" s="137"/>
      <c r="AA581" s="127"/>
      <c r="AB581" s="127"/>
      <c r="AC581" s="127"/>
      <c r="AD581" s="127"/>
      <c r="AE581" s="127"/>
      <c r="AF581" s="127"/>
      <c r="AG581" s="127"/>
      <c r="AH581" s="127"/>
      <c r="AI581" s="127"/>
      <c r="AJ581" s="127"/>
      <c r="AK581" s="137"/>
      <c r="AL581" s="137"/>
      <c r="AM581" s="127"/>
      <c r="AN581" s="127"/>
      <c r="AO581" s="127"/>
      <c r="AP581" s="127"/>
      <c r="AQ581" s="127"/>
      <c r="AR581" s="127"/>
      <c r="AS581" s="127"/>
      <c r="AT581" s="127"/>
      <c r="AU581" s="127"/>
      <c r="AV581" s="127"/>
      <c r="AW581" s="137"/>
      <c r="AX581" s="137"/>
      <c r="AY581" s="137"/>
      <c r="AZ581" s="137"/>
      <c r="BA581" s="130"/>
      <c r="BB581" s="130"/>
      <c r="BC581" s="130"/>
      <c r="BD581" s="130"/>
      <c r="BE581" s="130"/>
      <c r="BF581" s="130"/>
      <c r="BG581" s="130"/>
      <c r="BH581" s="130"/>
      <c r="BI581" s="130"/>
      <c r="BJ581" s="130"/>
      <c r="BK581" s="137"/>
      <c r="BL581" s="98"/>
      <c r="BM581" s="160"/>
      <c r="BN581" s="98"/>
      <c r="BO581" s="182"/>
      <c r="BP581" s="182"/>
      <c r="BQ581" s="182"/>
      <c r="BR581" s="200"/>
      <c r="BS581" s="182"/>
      <c r="BT581" s="182"/>
      <c r="BU581" s="182"/>
      <c r="BV581" s="200"/>
      <c r="BW581" s="182"/>
      <c r="BX581" s="182"/>
      <c r="BY581" s="182"/>
      <c r="BZ581" s="200"/>
      <c r="CA581" s="200"/>
      <c r="CB581" s="182"/>
      <c r="CC581" s="100"/>
      <c r="CD581" s="100"/>
      <c r="CE581" s="100"/>
      <c r="CF581" s="103"/>
    </row>
    <row r="582" spans="5:84" s="24" customFormat="1" ht="15" customHeight="1" x14ac:dyDescent="0.25">
      <c r="E582" s="127"/>
      <c r="F582" s="127"/>
      <c r="G582" s="127"/>
      <c r="H582" s="137"/>
      <c r="I582" s="115"/>
      <c r="J582" s="127"/>
      <c r="K582" s="127"/>
      <c r="L582" s="127"/>
      <c r="M582" s="137"/>
      <c r="N582" s="115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37"/>
      <c r="Z582" s="137"/>
      <c r="AA582" s="127"/>
      <c r="AB582" s="127"/>
      <c r="AC582" s="127"/>
      <c r="AD582" s="127"/>
      <c r="AE582" s="127"/>
      <c r="AF582" s="127"/>
      <c r="AG582" s="127"/>
      <c r="AH582" s="127"/>
      <c r="AI582" s="127"/>
      <c r="AJ582" s="127"/>
      <c r="AK582" s="137"/>
      <c r="AL582" s="137"/>
      <c r="AM582" s="127"/>
      <c r="AN582" s="127"/>
      <c r="AO582" s="127"/>
      <c r="AP582" s="127"/>
      <c r="AQ582" s="127"/>
      <c r="AR582" s="127"/>
      <c r="AS582" s="127"/>
      <c r="AT582" s="127"/>
      <c r="AU582" s="127"/>
      <c r="AV582" s="127"/>
      <c r="AW582" s="137"/>
      <c r="AX582" s="137"/>
      <c r="AY582" s="137"/>
      <c r="AZ582" s="137"/>
      <c r="BA582" s="130"/>
      <c r="BB582" s="130"/>
      <c r="BC582" s="130"/>
      <c r="BD582" s="130"/>
      <c r="BE582" s="130"/>
      <c r="BF582" s="130"/>
      <c r="BG582" s="130"/>
      <c r="BH582" s="130"/>
      <c r="BI582" s="130"/>
      <c r="BJ582" s="130"/>
      <c r="BK582" s="137"/>
      <c r="BL582" s="98"/>
      <c r="BM582" s="160"/>
      <c r="BN582" s="98"/>
      <c r="BO582" s="182"/>
      <c r="BP582" s="182"/>
      <c r="BQ582" s="182"/>
      <c r="BR582" s="200"/>
      <c r="BS582" s="182"/>
      <c r="BT582" s="182"/>
      <c r="BU582" s="182"/>
      <c r="BV582" s="200"/>
      <c r="BW582" s="182"/>
      <c r="BX582" s="182"/>
      <c r="BY582" s="182"/>
      <c r="BZ582" s="200"/>
      <c r="CA582" s="200"/>
      <c r="CB582" s="182"/>
      <c r="CC582" s="100"/>
      <c r="CD582" s="100"/>
      <c r="CE582" s="100"/>
      <c r="CF582" s="103"/>
    </row>
    <row r="583" spans="5:84" s="24" customFormat="1" ht="15" customHeight="1" x14ac:dyDescent="0.25">
      <c r="E583" s="127"/>
      <c r="F583" s="127"/>
      <c r="G583" s="127"/>
      <c r="H583" s="137"/>
      <c r="I583" s="115"/>
      <c r="J583" s="127"/>
      <c r="K583" s="127"/>
      <c r="L583" s="127"/>
      <c r="M583" s="137"/>
      <c r="N583" s="115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37"/>
      <c r="Z583" s="137"/>
      <c r="AA583" s="127"/>
      <c r="AB583" s="127"/>
      <c r="AC583" s="127"/>
      <c r="AD583" s="127"/>
      <c r="AE583" s="127"/>
      <c r="AF583" s="127"/>
      <c r="AG583" s="127"/>
      <c r="AH583" s="127"/>
      <c r="AI583" s="127"/>
      <c r="AJ583" s="127"/>
      <c r="AK583" s="137"/>
      <c r="AL583" s="137"/>
      <c r="AM583" s="127"/>
      <c r="AN583" s="127"/>
      <c r="AO583" s="127"/>
      <c r="AP583" s="127"/>
      <c r="AQ583" s="127"/>
      <c r="AR583" s="127"/>
      <c r="AS583" s="127"/>
      <c r="AT583" s="127"/>
      <c r="AU583" s="127"/>
      <c r="AV583" s="127"/>
      <c r="AW583" s="137"/>
      <c r="AX583" s="137"/>
      <c r="AY583" s="137"/>
      <c r="AZ583" s="137"/>
      <c r="BA583" s="130"/>
      <c r="BB583" s="130"/>
      <c r="BC583" s="130"/>
      <c r="BD583" s="130"/>
      <c r="BE583" s="130"/>
      <c r="BF583" s="130"/>
      <c r="BG583" s="130"/>
      <c r="BH583" s="130"/>
      <c r="BI583" s="130"/>
      <c r="BJ583" s="130"/>
      <c r="BK583" s="137"/>
      <c r="BL583" s="98"/>
      <c r="BM583" s="160"/>
      <c r="BN583" s="98"/>
      <c r="BO583" s="182"/>
      <c r="BP583" s="182"/>
      <c r="BQ583" s="182"/>
      <c r="BR583" s="200"/>
      <c r="BS583" s="182"/>
      <c r="BT583" s="182"/>
      <c r="BU583" s="182"/>
      <c r="BV583" s="200"/>
      <c r="BW583" s="182"/>
      <c r="BX583" s="182"/>
      <c r="BY583" s="182"/>
      <c r="BZ583" s="200"/>
      <c r="CA583" s="200"/>
      <c r="CB583" s="182"/>
      <c r="CC583" s="100"/>
      <c r="CD583" s="100"/>
      <c r="CE583" s="100"/>
      <c r="CF583" s="103"/>
    </row>
    <row r="584" spans="5:84" s="24" customFormat="1" ht="15" customHeight="1" x14ac:dyDescent="0.25">
      <c r="E584" s="127"/>
      <c r="F584" s="127"/>
      <c r="G584" s="127"/>
      <c r="H584" s="137"/>
      <c r="I584" s="115"/>
      <c r="J584" s="127"/>
      <c r="K584" s="127"/>
      <c r="L584" s="127"/>
      <c r="M584" s="137"/>
      <c r="N584" s="115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37"/>
      <c r="Z584" s="137"/>
      <c r="AA584" s="127"/>
      <c r="AB584" s="127"/>
      <c r="AC584" s="127"/>
      <c r="AD584" s="127"/>
      <c r="AE584" s="127"/>
      <c r="AF584" s="127"/>
      <c r="AG584" s="127"/>
      <c r="AH584" s="127"/>
      <c r="AI584" s="127"/>
      <c r="AJ584" s="127"/>
      <c r="AK584" s="137"/>
      <c r="AL584" s="137"/>
      <c r="AM584" s="127"/>
      <c r="AN584" s="127"/>
      <c r="AO584" s="127"/>
      <c r="AP584" s="127"/>
      <c r="AQ584" s="127"/>
      <c r="AR584" s="127"/>
      <c r="AS584" s="127"/>
      <c r="AT584" s="127"/>
      <c r="AU584" s="127"/>
      <c r="AV584" s="127"/>
      <c r="AW584" s="137"/>
      <c r="AX584" s="137"/>
      <c r="AY584" s="137"/>
      <c r="AZ584" s="137"/>
      <c r="BA584" s="130"/>
      <c r="BB584" s="130"/>
      <c r="BC584" s="130"/>
      <c r="BD584" s="130"/>
      <c r="BE584" s="130"/>
      <c r="BF584" s="130"/>
      <c r="BG584" s="130"/>
      <c r="BH584" s="130"/>
      <c r="BI584" s="130"/>
      <c r="BJ584" s="130"/>
      <c r="BK584" s="137"/>
      <c r="BL584" s="98"/>
      <c r="BM584" s="160"/>
      <c r="BN584" s="98"/>
      <c r="BO584" s="182"/>
      <c r="BP584" s="182"/>
      <c r="BQ584" s="182"/>
      <c r="BR584" s="200"/>
      <c r="BS584" s="182"/>
      <c r="BT584" s="182"/>
      <c r="BU584" s="182"/>
      <c r="BV584" s="200"/>
      <c r="BW584" s="182"/>
      <c r="BX584" s="182"/>
      <c r="BY584" s="182"/>
      <c r="BZ584" s="200"/>
      <c r="CA584" s="200"/>
      <c r="CB584" s="182"/>
      <c r="CC584" s="100"/>
      <c r="CD584" s="100"/>
      <c r="CE584" s="100"/>
      <c r="CF584" s="103"/>
    </row>
    <row r="585" spans="5:84" s="24" customFormat="1" ht="15" customHeight="1" x14ac:dyDescent="0.25">
      <c r="E585" s="127"/>
      <c r="F585" s="127"/>
      <c r="G585" s="127"/>
      <c r="H585" s="137"/>
      <c r="I585" s="115"/>
      <c r="J585" s="127"/>
      <c r="K585" s="127"/>
      <c r="L585" s="127"/>
      <c r="M585" s="137"/>
      <c r="N585" s="115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37"/>
      <c r="Z585" s="137"/>
      <c r="AA585" s="127"/>
      <c r="AB585" s="127"/>
      <c r="AC585" s="127"/>
      <c r="AD585" s="127"/>
      <c r="AE585" s="127"/>
      <c r="AF585" s="127"/>
      <c r="AG585" s="127"/>
      <c r="AH585" s="127"/>
      <c r="AI585" s="127"/>
      <c r="AJ585" s="127"/>
      <c r="AK585" s="137"/>
      <c r="AL585" s="137"/>
      <c r="AM585" s="127"/>
      <c r="AN585" s="127"/>
      <c r="AO585" s="127"/>
      <c r="AP585" s="127"/>
      <c r="AQ585" s="127"/>
      <c r="AR585" s="127"/>
      <c r="AS585" s="127"/>
      <c r="AT585" s="127"/>
      <c r="AU585" s="127"/>
      <c r="AV585" s="127"/>
      <c r="AW585" s="137"/>
      <c r="AX585" s="137"/>
      <c r="AY585" s="137"/>
      <c r="AZ585" s="137"/>
      <c r="BA585" s="130"/>
      <c r="BB585" s="130"/>
      <c r="BC585" s="130"/>
      <c r="BD585" s="130"/>
      <c r="BE585" s="130"/>
      <c r="BF585" s="130"/>
      <c r="BG585" s="130"/>
      <c r="BH585" s="130"/>
      <c r="BI585" s="130"/>
      <c r="BJ585" s="130"/>
      <c r="BK585" s="137"/>
      <c r="BL585" s="98"/>
      <c r="BM585" s="160"/>
      <c r="BN585" s="98"/>
      <c r="BO585" s="182"/>
      <c r="BP585" s="182"/>
      <c r="BQ585" s="182"/>
      <c r="BR585" s="200"/>
      <c r="BS585" s="182"/>
      <c r="BT585" s="182"/>
      <c r="BU585" s="182"/>
      <c r="BV585" s="200"/>
      <c r="BW585" s="182"/>
      <c r="BX585" s="182"/>
      <c r="BY585" s="182"/>
      <c r="BZ585" s="200"/>
      <c r="CA585" s="200"/>
      <c r="CB585" s="182"/>
      <c r="CC585" s="100"/>
      <c r="CD585" s="100"/>
      <c r="CE585" s="100"/>
      <c r="CF585" s="103"/>
    </row>
    <row r="586" spans="5:84" s="24" customFormat="1" ht="15" customHeight="1" x14ac:dyDescent="0.25">
      <c r="E586" s="127"/>
      <c r="F586" s="127"/>
      <c r="G586" s="127"/>
      <c r="H586" s="137"/>
      <c r="I586" s="115"/>
      <c r="J586" s="127"/>
      <c r="K586" s="127"/>
      <c r="L586" s="127"/>
      <c r="M586" s="137"/>
      <c r="N586" s="115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37"/>
      <c r="Z586" s="137"/>
      <c r="AA586" s="127"/>
      <c r="AB586" s="127"/>
      <c r="AC586" s="127"/>
      <c r="AD586" s="127"/>
      <c r="AE586" s="127"/>
      <c r="AF586" s="127"/>
      <c r="AG586" s="127"/>
      <c r="AH586" s="127"/>
      <c r="AI586" s="127"/>
      <c r="AJ586" s="127"/>
      <c r="AK586" s="137"/>
      <c r="AL586" s="137"/>
      <c r="AM586" s="127"/>
      <c r="AN586" s="127"/>
      <c r="AO586" s="127"/>
      <c r="AP586" s="127"/>
      <c r="AQ586" s="127"/>
      <c r="AR586" s="127"/>
      <c r="AS586" s="127"/>
      <c r="AT586" s="127"/>
      <c r="AU586" s="127"/>
      <c r="AV586" s="127"/>
      <c r="AW586" s="137"/>
      <c r="AX586" s="137"/>
      <c r="AY586" s="137"/>
      <c r="AZ586" s="137"/>
      <c r="BA586" s="130"/>
      <c r="BB586" s="130"/>
      <c r="BC586" s="130"/>
      <c r="BD586" s="130"/>
      <c r="BE586" s="130"/>
      <c r="BF586" s="130"/>
      <c r="BG586" s="130"/>
      <c r="BH586" s="130"/>
      <c r="BI586" s="130"/>
      <c r="BJ586" s="130"/>
      <c r="BK586" s="137"/>
      <c r="BL586" s="98"/>
      <c r="BM586" s="160"/>
      <c r="BN586" s="98"/>
      <c r="BO586" s="182"/>
      <c r="BP586" s="182"/>
      <c r="BQ586" s="182"/>
      <c r="BR586" s="200"/>
      <c r="BS586" s="182"/>
      <c r="BT586" s="182"/>
      <c r="BU586" s="182"/>
      <c r="BV586" s="200"/>
      <c r="BW586" s="182"/>
      <c r="BX586" s="182"/>
      <c r="BY586" s="182"/>
      <c r="BZ586" s="200"/>
      <c r="CA586" s="200"/>
      <c r="CB586" s="182"/>
      <c r="CC586" s="100"/>
      <c r="CD586" s="100"/>
      <c r="CE586" s="100"/>
      <c r="CF586" s="103"/>
    </row>
    <row r="587" spans="5:84" s="24" customFormat="1" ht="15" customHeight="1" x14ac:dyDescent="0.25">
      <c r="E587" s="127"/>
      <c r="F587" s="127"/>
      <c r="G587" s="127"/>
      <c r="H587" s="137"/>
      <c r="I587" s="115"/>
      <c r="J587" s="127"/>
      <c r="K587" s="127"/>
      <c r="L587" s="127"/>
      <c r="M587" s="137"/>
      <c r="N587" s="115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37"/>
      <c r="Z587" s="137"/>
      <c r="AA587" s="127"/>
      <c r="AB587" s="127"/>
      <c r="AC587" s="127"/>
      <c r="AD587" s="127"/>
      <c r="AE587" s="127"/>
      <c r="AF587" s="127"/>
      <c r="AG587" s="127"/>
      <c r="AH587" s="127"/>
      <c r="AI587" s="127"/>
      <c r="AJ587" s="127"/>
      <c r="AK587" s="137"/>
      <c r="AL587" s="137"/>
      <c r="AM587" s="127"/>
      <c r="AN587" s="127"/>
      <c r="AO587" s="127"/>
      <c r="AP587" s="127"/>
      <c r="AQ587" s="127"/>
      <c r="AR587" s="127"/>
      <c r="AS587" s="127"/>
      <c r="AT587" s="127"/>
      <c r="AU587" s="127"/>
      <c r="AV587" s="127"/>
      <c r="AW587" s="137"/>
      <c r="AX587" s="137"/>
      <c r="AY587" s="137"/>
      <c r="AZ587" s="137"/>
      <c r="BA587" s="130"/>
      <c r="BB587" s="130"/>
      <c r="BC587" s="130"/>
      <c r="BD587" s="130"/>
      <c r="BE587" s="130"/>
      <c r="BF587" s="130"/>
      <c r="BG587" s="130"/>
      <c r="BH587" s="130"/>
      <c r="BI587" s="130"/>
      <c r="BJ587" s="130"/>
      <c r="BK587" s="137"/>
      <c r="BL587" s="98"/>
      <c r="BM587" s="160"/>
      <c r="BN587" s="98"/>
      <c r="BO587" s="182"/>
      <c r="BP587" s="182"/>
      <c r="BQ587" s="182"/>
      <c r="BR587" s="200"/>
      <c r="BS587" s="182"/>
      <c r="BT587" s="182"/>
      <c r="BU587" s="182"/>
      <c r="BV587" s="200"/>
      <c r="BW587" s="182"/>
      <c r="BX587" s="182"/>
      <c r="BY587" s="182"/>
      <c r="BZ587" s="200"/>
      <c r="CA587" s="200"/>
      <c r="CB587" s="182"/>
      <c r="CC587" s="100"/>
      <c r="CD587" s="100"/>
      <c r="CE587" s="100"/>
      <c r="CF587" s="103"/>
    </row>
    <row r="588" spans="5:84" s="24" customFormat="1" ht="15" customHeight="1" x14ac:dyDescent="0.25">
      <c r="E588" s="127"/>
      <c r="F588" s="127"/>
      <c r="G588" s="127"/>
      <c r="H588" s="137"/>
      <c r="I588" s="115"/>
      <c r="J588" s="127"/>
      <c r="K588" s="127"/>
      <c r="L588" s="127"/>
      <c r="M588" s="137"/>
      <c r="N588" s="115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37"/>
      <c r="Z588" s="137"/>
      <c r="AA588" s="127"/>
      <c r="AB588" s="127"/>
      <c r="AC588" s="127"/>
      <c r="AD588" s="127"/>
      <c r="AE588" s="127"/>
      <c r="AF588" s="127"/>
      <c r="AG588" s="127"/>
      <c r="AH588" s="127"/>
      <c r="AI588" s="127"/>
      <c r="AJ588" s="127"/>
      <c r="AK588" s="137"/>
      <c r="AL588" s="137"/>
      <c r="AM588" s="127"/>
      <c r="AN588" s="127"/>
      <c r="AO588" s="127"/>
      <c r="AP588" s="127"/>
      <c r="AQ588" s="127"/>
      <c r="AR588" s="127"/>
      <c r="AS588" s="127"/>
      <c r="AT588" s="127"/>
      <c r="AU588" s="127"/>
      <c r="AV588" s="127"/>
      <c r="AW588" s="137"/>
      <c r="AX588" s="137"/>
      <c r="AY588" s="137"/>
      <c r="AZ588" s="137"/>
      <c r="BA588" s="130"/>
      <c r="BB588" s="130"/>
      <c r="BC588" s="130"/>
      <c r="BD588" s="130"/>
      <c r="BE588" s="130"/>
      <c r="BF588" s="130"/>
      <c r="BG588" s="130"/>
      <c r="BH588" s="130"/>
      <c r="BI588" s="130"/>
      <c r="BJ588" s="130"/>
      <c r="BK588" s="137"/>
      <c r="BL588" s="98"/>
      <c r="BM588" s="160"/>
      <c r="BN588" s="98"/>
      <c r="BO588" s="182"/>
      <c r="BP588" s="182"/>
      <c r="BQ588" s="182"/>
      <c r="BR588" s="200"/>
      <c r="BS588" s="182"/>
      <c r="BT588" s="182"/>
      <c r="BU588" s="182"/>
      <c r="BV588" s="200"/>
      <c r="BW588" s="182"/>
      <c r="BX588" s="182"/>
      <c r="BY588" s="182"/>
      <c r="BZ588" s="200"/>
      <c r="CA588" s="200"/>
      <c r="CB588" s="182"/>
      <c r="CC588" s="100"/>
      <c r="CD588" s="100"/>
      <c r="CE588" s="100"/>
      <c r="CF588" s="103"/>
    </row>
    <row r="589" spans="5:84" s="24" customFormat="1" ht="15" customHeight="1" x14ac:dyDescent="0.25">
      <c r="E589" s="127"/>
      <c r="F589" s="127"/>
      <c r="G589" s="127"/>
      <c r="H589" s="137"/>
      <c r="I589" s="115"/>
      <c r="J589" s="127"/>
      <c r="K589" s="127"/>
      <c r="L589" s="127"/>
      <c r="M589" s="137"/>
      <c r="N589" s="115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37"/>
      <c r="Z589" s="137"/>
      <c r="AA589" s="127"/>
      <c r="AB589" s="127"/>
      <c r="AC589" s="127"/>
      <c r="AD589" s="127"/>
      <c r="AE589" s="127"/>
      <c r="AF589" s="127"/>
      <c r="AG589" s="127"/>
      <c r="AH589" s="127"/>
      <c r="AI589" s="127"/>
      <c r="AJ589" s="127"/>
      <c r="AK589" s="137"/>
      <c r="AL589" s="137"/>
      <c r="AM589" s="127"/>
      <c r="AN589" s="127"/>
      <c r="AO589" s="127"/>
      <c r="AP589" s="127"/>
      <c r="AQ589" s="127"/>
      <c r="AR589" s="127"/>
      <c r="AS589" s="127"/>
      <c r="AT589" s="127"/>
      <c r="AU589" s="127"/>
      <c r="AV589" s="127"/>
      <c r="AW589" s="137"/>
      <c r="AX589" s="137"/>
      <c r="AY589" s="137"/>
      <c r="AZ589" s="137"/>
      <c r="BA589" s="130"/>
      <c r="BB589" s="130"/>
      <c r="BC589" s="130"/>
      <c r="BD589" s="130"/>
      <c r="BE589" s="130"/>
      <c r="BF589" s="130"/>
      <c r="BG589" s="130"/>
      <c r="BH589" s="130"/>
      <c r="BI589" s="130"/>
      <c r="BJ589" s="130"/>
      <c r="BK589" s="137"/>
      <c r="BL589" s="98"/>
      <c r="BM589" s="160"/>
      <c r="BN589" s="98"/>
      <c r="BO589" s="182"/>
      <c r="BP589" s="182"/>
      <c r="BQ589" s="182"/>
      <c r="BR589" s="200"/>
      <c r="BS589" s="182"/>
      <c r="BT589" s="182"/>
      <c r="BU589" s="182"/>
      <c r="BV589" s="200"/>
      <c r="BW589" s="182"/>
      <c r="BX589" s="182"/>
      <c r="BY589" s="182"/>
      <c r="BZ589" s="200"/>
      <c r="CA589" s="200"/>
      <c r="CB589" s="182"/>
      <c r="CC589" s="100"/>
      <c r="CD589" s="100"/>
      <c r="CE589" s="100"/>
      <c r="CF589" s="103"/>
    </row>
    <row r="590" spans="5:84" s="24" customFormat="1" ht="15" customHeight="1" x14ac:dyDescent="0.25">
      <c r="E590" s="127"/>
      <c r="F590" s="127"/>
      <c r="G590" s="127"/>
      <c r="H590" s="137"/>
      <c r="I590" s="115"/>
      <c r="J590" s="127"/>
      <c r="K590" s="127"/>
      <c r="L590" s="127"/>
      <c r="M590" s="137"/>
      <c r="N590" s="115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37"/>
      <c r="Z590" s="137"/>
      <c r="AA590" s="127"/>
      <c r="AB590" s="127"/>
      <c r="AC590" s="127"/>
      <c r="AD590" s="127"/>
      <c r="AE590" s="127"/>
      <c r="AF590" s="127"/>
      <c r="AG590" s="127"/>
      <c r="AH590" s="127"/>
      <c r="AI590" s="127"/>
      <c r="AJ590" s="127"/>
      <c r="AK590" s="137"/>
      <c r="AL590" s="137"/>
      <c r="AM590" s="127"/>
      <c r="AN590" s="127"/>
      <c r="AO590" s="127"/>
      <c r="AP590" s="127"/>
      <c r="AQ590" s="127"/>
      <c r="AR590" s="127"/>
      <c r="AS590" s="127"/>
      <c r="AT590" s="127"/>
      <c r="AU590" s="127"/>
      <c r="AV590" s="127"/>
      <c r="AW590" s="137"/>
      <c r="AX590" s="137"/>
      <c r="AY590" s="137"/>
      <c r="AZ590" s="137"/>
      <c r="BA590" s="130"/>
      <c r="BB590" s="130"/>
      <c r="BC590" s="130"/>
      <c r="BD590" s="130"/>
      <c r="BE590" s="130"/>
      <c r="BF590" s="130"/>
      <c r="BG590" s="130"/>
      <c r="BH590" s="130"/>
      <c r="BI590" s="130"/>
      <c r="BJ590" s="130"/>
      <c r="BK590" s="137"/>
      <c r="BL590" s="98"/>
      <c r="BM590" s="160"/>
      <c r="BN590" s="98"/>
      <c r="BO590" s="182"/>
      <c r="BP590" s="182"/>
      <c r="BQ590" s="182"/>
      <c r="BR590" s="200"/>
      <c r="BS590" s="182"/>
      <c r="BT590" s="182"/>
      <c r="BU590" s="182"/>
      <c r="BV590" s="200"/>
      <c r="BW590" s="182"/>
      <c r="BX590" s="182"/>
      <c r="BY590" s="182"/>
      <c r="BZ590" s="200"/>
      <c r="CA590" s="200"/>
      <c r="CB590" s="182"/>
      <c r="CC590" s="100"/>
      <c r="CD590" s="100"/>
      <c r="CE590" s="100"/>
      <c r="CF590" s="103"/>
    </row>
    <row r="591" spans="5:84" s="24" customFormat="1" ht="15" customHeight="1" x14ac:dyDescent="0.25">
      <c r="E591" s="127"/>
      <c r="F591" s="127"/>
      <c r="G591" s="127"/>
      <c r="H591" s="137"/>
      <c r="I591" s="115"/>
      <c r="J591" s="127"/>
      <c r="K591" s="127"/>
      <c r="L591" s="127"/>
      <c r="M591" s="137"/>
      <c r="N591" s="115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37"/>
      <c r="Z591" s="137"/>
      <c r="AA591" s="127"/>
      <c r="AB591" s="127"/>
      <c r="AC591" s="127"/>
      <c r="AD591" s="127"/>
      <c r="AE591" s="127"/>
      <c r="AF591" s="127"/>
      <c r="AG591" s="127"/>
      <c r="AH591" s="127"/>
      <c r="AI591" s="127"/>
      <c r="AJ591" s="127"/>
      <c r="AK591" s="137"/>
      <c r="AL591" s="137"/>
      <c r="AM591" s="127"/>
      <c r="AN591" s="127"/>
      <c r="AO591" s="127"/>
      <c r="AP591" s="127"/>
      <c r="AQ591" s="127"/>
      <c r="AR591" s="127"/>
      <c r="AS591" s="127"/>
      <c r="AT591" s="127"/>
      <c r="AU591" s="127"/>
      <c r="AV591" s="127"/>
      <c r="AW591" s="137"/>
      <c r="AX591" s="137"/>
      <c r="AY591" s="137"/>
      <c r="AZ591" s="137"/>
      <c r="BA591" s="130"/>
      <c r="BB591" s="130"/>
      <c r="BC591" s="130"/>
      <c r="BD591" s="130"/>
      <c r="BE591" s="130"/>
      <c r="BF591" s="130"/>
      <c r="BG591" s="130"/>
      <c r="BH591" s="130"/>
      <c r="BI591" s="130"/>
      <c r="BJ591" s="130"/>
      <c r="BK591" s="137"/>
      <c r="BL591" s="98"/>
      <c r="BM591" s="160"/>
      <c r="BN591" s="98"/>
      <c r="BO591" s="182"/>
      <c r="BP591" s="182"/>
      <c r="BQ591" s="182"/>
      <c r="BR591" s="200"/>
      <c r="BS591" s="182"/>
      <c r="BT591" s="182"/>
      <c r="BU591" s="182"/>
      <c r="BV591" s="200"/>
      <c r="BW591" s="182"/>
      <c r="BX591" s="182"/>
      <c r="BY591" s="182"/>
      <c r="BZ591" s="200"/>
      <c r="CA591" s="200"/>
      <c r="CB591" s="182"/>
      <c r="CC591" s="100"/>
      <c r="CD591" s="100"/>
      <c r="CE591" s="100"/>
      <c r="CF591" s="103"/>
    </row>
    <row r="592" spans="5:84" s="24" customFormat="1" ht="15" customHeight="1" x14ac:dyDescent="0.25">
      <c r="E592" s="127"/>
      <c r="F592" s="127"/>
      <c r="G592" s="127"/>
      <c r="H592" s="137"/>
      <c r="I592" s="115"/>
      <c r="J592" s="127"/>
      <c r="K592" s="127"/>
      <c r="L592" s="127"/>
      <c r="M592" s="137"/>
      <c r="N592" s="115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37"/>
      <c r="Z592" s="137"/>
      <c r="AA592" s="127"/>
      <c r="AB592" s="127"/>
      <c r="AC592" s="127"/>
      <c r="AD592" s="127"/>
      <c r="AE592" s="127"/>
      <c r="AF592" s="127"/>
      <c r="AG592" s="127"/>
      <c r="AH592" s="127"/>
      <c r="AI592" s="127"/>
      <c r="AJ592" s="127"/>
      <c r="AK592" s="137"/>
      <c r="AL592" s="137"/>
      <c r="AM592" s="127"/>
      <c r="AN592" s="127"/>
      <c r="AO592" s="127"/>
      <c r="AP592" s="127"/>
      <c r="AQ592" s="127"/>
      <c r="AR592" s="127"/>
      <c r="AS592" s="127"/>
      <c r="AT592" s="127"/>
      <c r="AU592" s="127"/>
      <c r="AV592" s="127"/>
      <c r="AW592" s="137"/>
      <c r="AX592" s="137"/>
      <c r="AY592" s="137"/>
      <c r="AZ592" s="137"/>
      <c r="BA592" s="130"/>
      <c r="BB592" s="130"/>
      <c r="BC592" s="130"/>
      <c r="BD592" s="130"/>
      <c r="BE592" s="130"/>
      <c r="BF592" s="130"/>
      <c r="BG592" s="130"/>
      <c r="BH592" s="130"/>
      <c r="BI592" s="130"/>
      <c r="BJ592" s="130"/>
      <c r="BK592" s="137"/>
      <c r="BL592" s="98"/>
      <c r="BM592" s="160"/>
      <c r="BN592" s="98"/>
      <c r="BO592" s="182"/>
      <c r="BP592" s="182"/>
      <c r="BQ592" s="182"/>
      <c r="BR592" s="200"/>
      <c r="BS592" s="182"/>
      <c r="BT592" s="182"/>
      <c r="BU592" s="182"/>
      <c r="BV592" s="200"/>
      <c r="BW592" s="182"/>
      <c r="BX592" s="182"/>
      <c r="BY592" s="182"/>
      <c r="BZ592" s="200"/>
      <c r="CA592" s="200"/>
      <c r="CB592" s="182"/>
      <c r="CC592" s="100"/>
      <c r="CD592" s="100"/>
      <c r="CE592" s="100"/>
      <c r="CF592" s="103"/>
    </row>
    <row r="593" spans="5:84" s="24" customFormat="1" ht="15" customHeight="1" x14ac:dyDescent="0.25">
      <c r="E593" s="127"/>
      <c r="F593" s="127"/>
      <c r="G593" s="127"/>
      <c r="H593" s="137"/>
      <c r="I593" s="115"/>
      <c r="J593" s="127"/>
      <c r="K593" s="127"/>
      <c r="L593" s="127"/>
      <c r="M593" s="137"/>
      <c r="N593" s="115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37"/>
      <c r="Z593" s="137"/>
      <c r="AA593" s="127"/>
      <c r="AB593" s="127"/>
      <c r="AC593" s="127"/>
      <c r="AD593" s="127"/>
      <c r="AE593" s="127"/>
      <c r="AF593" s="127"/>
      <c r="AG593" s="127"/>
      <c r="AH593" s="127"/>
      <c r="AI593" s="127"/>
      <c r="AJ593" s="127"/>
      <c r="AK593" s="137"/>
      <c r="AL593" s="137"/>
      <c r="AM593" s="127"/>
      <c r="AN593" s="127"/>
      <c r="AO593" s="127"/>
      <c r="AP593" s="127"/>
      <c r="AQ593" s="127"/>
      <c r="AR593" s="127"/>
      <c r="AS593" s="127"/>
      <c r="AT593" s="127"/>
      <c r="AU593" s="127"/>
      <c r="AV593" s="127"/>
      <c r="AW593" s="137"/>
      <c r="AX593" s="137"/>
      <c r="AY593" s="137"/>
      <c r="AZ593" s="137"/>
      <c r="BA593" s="130"/>
      <c r="BB593" s="130"/>
      <c r="BC593" s="130"/>
      <c r="BD593" s="130"/>
      <c r="BE593" s="130"/>
      <c r="BF593" s="130"/>
      <c r="BG593" s="130"/>
      <c r="BH593" s="130"/>
      <c r="BI593" s="130"/>
      <c r="BJ593" s="130"/>
      <c r="BK593" s="137"/>
      <c r="BL593" s="98"/>
      <c r="BM593" s="160"/>
      <c r="BN593" s="98"/>
      <c r="BO593" s="182"/>
      <c r="BP593" s="182"/>
      <c r="BQ593" s="182"/>
      <c r="BR593" s="200"/>
      <c r="BS593" s="182"/>
      <c r="BT593" s="182"/>
      <c r="BU593" s="182"/>
      <c r="BV593" s="200"/>
      <c r="BW593" s="182"/>
      <c r="BX593" s="182"/>
      <c r="BY593" s="182"/>
      <c r="BZ593" s="200"/>
      <c r="CA593" s="200"/>
      <c r="CB593" s="182"/>
      <c r="CC593" s="100"/>
      <c r="CD593" s="100"/>
      <c r="CE593" s="100"/>
      <c r="CF593" s="103"/>
    </row>
    <row r="594" spans="5:84" s="24" customFormat="1" ht="15" customHeight="1" x14ac:dyDescent="0.25">
      <c r="E594" s="127"/>
      <c r="F594" s="127"/>
      <c r="G594" s="127"/>
      <c r="H594" s="137"/>
      <c r="I594" s="115"/>
      <c r="J594" s="127"/>
      <c r="K594" s="127"/>
      <c r="L594" s="127"/>
      <c r="M594" s="137"/>
      <c r="N594" s="115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37"/>
      <c r="Z594" s="137"/>
      <c r="AA594" s="127"/>
      <c r="AB594" s="127"/>
      <c r="AC594" s="127"/>
      <c r="AD594" s="127"/>
      <c r="AE594" s="127"/>
      <c r="AF594" s="127"/>
      <c r="AG594" s="127"/>
      <c r="AH594" s="127"/>
      <c r="AI594" s="127"/>
      <c r="AJ594" s="127"/>
      <c r="AK594" s="137"/>
      <c r="AL594" s="137"/>
      <c r="AM594" s="127"/>
      <c r="AN594" s="127"/>
      <c r="AO594" s="127"/>
      <c r="AP594" s="127"/>
      <c r="AQ594" s="127"/>
      <c r="AR594" s="127"/>
      <c r="AS594" s="127"/>
      <c r="AT594" s="127"/>
      <c r="AU594" s="127"/>
      <c r="AV594" s="127"/>
      <c r="AW594" s="137"/>
      <c r="AX594" s="137"/>
      <c r="AY594" s="137"/>
      <c r="AZ594" s="137"/>
      <c r="BA594" s="130"/>
      <c r="BB594" s="130"/>
      <c r="BC594" s="130"/>
      <c r="BD594" s="130"/>
      <c r="BE594" s="130"/>
      <c r="BF594" s="130"/>
      <c r="BG594" s="130"/>
      <c r="BH594" s="130"/>
      <c r="BI594" s="130"/>
      <c r="BJ594" s="130"/>
      <c r="BK594" s="137"/>
      <c r="BL594" s="98"/>
      <c r="BM594" s="160"/>
      <c r="BN594" s="98"/>
      <c r="BO594" s="182"/>
      <c r="BP594" s="182"/>
      <c r="BQ594" s="182"/>
      <c r="BR594" s="200"/>
      <c r="BS594" s="182"/>
      <c r="BT594" s="182"/>
      <c r="BU594" s="182"/>
      <c r="BV594" s="200"/>
      <c r="BW594" s="182"/>
      <c r="BX594" s="182"/>
      <c r="BY594" s="182"/>
      <c r="BZ594" s="200"/>
      <c r="CA594" s="200"/>
      <c r="CB594" s="182"/>
      <c r="CC594" s="100"/>
      <c r="CD594" s="100"/>
      <c r="CE594" s="100"/>
      <c r="CF594" s="103"/>
    </row>
    <row r="595" spans="5:84" s="24" customFormat="1" ht="15" customHeight="1" x14ac:dyDescent="0.25">
      <c r="E595" s="127"/>
      <c r="F595" s="127"/>
      <c r="G595" s="127"/>
      <c r="H595" s="137"/>
      <c r="I595" s="115"/>
      <c r="J595" s="127"/>
      <c r="K595" s="127"/>
      <c r="L595" s="127"/>
      <c r="M595" s="137"/>
      <c r="N595" s="115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37"/>
      <c r="Z595" s="137"/>
      <c r="AA595" s="127"/>
      <c r="AB595" s="127"/>
      <c r="AC595" s="127"/>
      <c r="AD595" s="127"/>
      <c r="AE595" s="127"/>
      <c r="AF595" s="127"/>
      <c r="AG595" s="127"/>
      <c r="AH595" s="127"/>
      <c r="AI595" s="127"/>
      <c r="AJ595" s="127"/>
      <c r="AK595" s="137"/>
      <c r="AL595" s="137"/>
      <c r="AM595" s="127"/>
      <c r="AN595" s="127"/>
      <c r="AO595" s="127"/>
      <c r="AP595" s="127"/>
      <c r="AQ595" s="127"/>
      <c r="AR595" s="127"/>
      <c r="AS595" s="127"/>
      <c r="AT595" s="127"/>
      <c r="AU595" s="127"/>
      <c r="AV595" s="127"/>
      <c r="AW595" s="137"/>
      <c r="AX595" s="137"/>
      <c r="AY595" s="137"/>
      <c r="AZ595" s="137"/>
      <c r="BA595" s="130"/>
      <c r="BB595" s="130"/>
      <c r="BC595" s="130"/>
      <c r="BD595" s="130"/>
      <c r="BE595" s="130"/>
      <c r="BF595" s="130"/>
      <c r="BG595" s="130"/>
      <c r="BH595" s="130"/>
      <c r="BI595" s="130"/>
      <c r="BJ595" s="130"/>
      <c r="BK595" s="137"/>
      <c r="BL595" s="98"/>
      <c r="BM595" s="160"/>
      <c r="BN595" s="98"/>
      <c r="BO595" s="182"/>
      <c r="BP595" s="182"/>
      <c r="BQ595" s="182"/>
      <c r="BR595" s="200"/>
      <c r="BS595" s="182"/>
      <c r="BT595" s="182"/>
      <c r="BU595" s="182"/>
      <c r="BV595" s="200"/>
      <c r="BW595" s="182"/>
      <c r="BX595" s="182"/>
      <c r="BY595" s="182"/>
      <c r="BZ595" s="200"/>
      <c r="CA595" s="200"/>
      <c r="CB595" s="182"/>
      <c r="CC595" s="100"/>
      <c r="CD595" s="100"/>
      <c r="CE595" s="100"/>
      <c r="CF595" s="103"/>
    </row>
    <row r="596" spans="5:84" s="24" customFormat="1" ht="15" customHeight="1" x14ac:dyDescent="0.25">
      <c r="E596" s="127"/>
      <c r="F596" s="127"/>
      <c r="G596" s="127"/>
      <c r="H596" s="137"/>
      <c r="I596" s="115"/>
      <c r="J596" s="127"/>
      <c r="K596" s="127"/>
      <c r="L596" s="127"/>
      <c r="M596" s="137"/>
      <c r="N596" s="115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37"/>
      <c r="Z596" s="137"/>
      <c r="AA596" s="127"/>
      <c r="AB596" s="127"/>
      <c r="AC596" s="127"/>
      <c r="AD596" s="127"/>
      <c r="AE596" s="127"/>
      <c r="AF596" s="127"/>
      <c r="AG596" s="127"/>
      <c r="AH596" s="127"/>
      <c r="AI596" s="127"/>
      <c r="AJ596" s="127"/>
      <c r="AK596" s="137"/>
      <c r="AL596" s="137"/>
      <c r="AM596" s="127"/>
      <c r="AN596" s="127"/>
      <c r="AO596" s="127"/>
      <c r="AP596" s="127"/>
      <c r="AQ596" s="127"/>
      <c r="AR596" s="127"/>
      <c r="AS596" s="127"/>
      <c r="AT596" s="127"/>
      <c r="AU596" s="127"/>
      <c r="AV596" s="127"/>
      <c r="AW596" s="137"/>
      <c r="AX596" s="137"/>
      <c r="AY596" s="137"/>
      <c r="AZ596" s="137"/>
      <c r="BA596" s="130"/>
      <c r="BB596" s="130"/>
      <c r="BC596" s="130"/>
      <c r="BD596" s="130"/>
      <c r="BE596" s="130"/>
      <c r="BF596" s="130"/>
      <c r="BG596" s="130"/>
      <c r="BH596" s="130"/>
      <c r="BI596" s="130"/>
      <c r="BJ596" s="130"/>
      <c r="BK596" s="137"/>
      <c r="BL596" s="98"/>
      <c r="BM596" s="160"/>
      <c r="BN596" s="98"/>
      <c r="BO596" s="182"/>
      <c r="BP596" s="182"/>
      <c r="BQ596" s="182"/>
      <c r="BR596" s="200"/>
      <c r="BS596" s="182"/>
      <c r="BT596" s="182"/>
      <c r="BU596" s="182"/>
      <c r="BV596" s="200"/>
      <c r="BW596" s="182"/>
      <c r="BX596" s="182"/>
      <c r="BY596" s="182"/>
      <c r="BZ596" s="200"/>
      <c r="CA596" s="200"/>
      <c r="CB596" s="182"/>
      <c r="CC596" s="100"/>
      <c r="CD596" s="100"/>
      <c r="CE596" s="100"/>
      <c r="CF596" s="103"/>
    </row>
    <row r="597" spans="5:84" s="24" customFormat="1" ht="15" customHeight="1" x14ac:dyDescent="0.25">
      <c r="E597" s="127"/>
      <c r="F597" s="127"/>
      <c r="G597" s="127"/>
      <c r="H597" s="137"/>
      <c r="I597" s="115"/>
      <c r="J597" s="127"/>
      <c r="K597" s="127"/>
      <c r="L597" s="127"/>
      <c r="M597" s="137"/>
      <c r="N597" s="115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37"/>
      <c r="Z597" s="137"/>
      <c r="AA597" s="127"/>
      <c r="AB597" s="127"/>
      <c r="AC597" s="127"/>
      <c r="AD597" s="127"/>
      <c r="AE597" s="127"/>
      <c r="AF597" s="127"/>
      <c r="AG597" s="127"/>
      <c r="AH597" s="127"/>
      <c r="AI597" s="127"/>
      <c r="AJ597" s="127"/>
      <c r="AK597" s="137"/>
      <c r="AL597" s="137"/>
      <c r="AM597" s="127"/>
      <c r="AN597" s="127"/>
      <c r="AO597" s="127"/>
      <c r="AP597" s="127"/>
      <c r="AQ597" s="127"/>
      <c r="AR597" s="127"/>
      <c r="AS597" s="127"/>
      <c r="AT597" s="127"/>
      <c r="AU597" s="127"/>
      <c r="AV597" s="127"/>
      <c r="AW597" s="137"/>
      <c r="AX597" s="137"/>
      <c r="AY597" s="137"/>
      <c r="AZ597" s="137"/>
      <c r="BA597" s="130"/>
      <c r="BB597" s="130"/>
      <c r="BC597" s="130"/>
      <c r="BD597" s="130"/>
      <c r="BE597" s="130"/>
      <c r="BF597" s="130"/>
      <c r="BG597" s="130"/>
      <c r="BH597" s="130"/>
      <c r="BI597" s="130"/>
      <c r="BJ597" s="130"/>
      <c r="BK597" s="137"/>
      <c r="BL597" s="98"/>
      <c r="BM597" s="160"/>
      <c r="BN597" s="98"/>
      <c r="BO597" s="182"/>
      <c r="BP597" s="182"/>
      <c r="BQ597" s="182"/>
      <c r="BR597" s="200"/>
      <c r="BS597" s="182"/>
      <c r="BT597" s="182"/>
      <c r="BU597" s="182"/>
      <c r="BV597" s="200"/>
      <c r="BW597" s="182"/>
      <c r="BX597" s="182"/>
      <c r="BY597" s="182"/>
      <c r="BZ597" s="200"/>
      <c r="CA597" s="200"/>
      <c r="CB597" s="182"/>
      <c r="CC597" s="100"/>
      <c r="CD597" s="100"/>
      <c r="CE597" s="100"/>
      <c r="CF597" s="103"/>
    </row>
    <row r="598" spans="5:84" s="24" customFormat="1" ht="15" customHeight="1" x14ac:dyDescent="0.25">
      <c r="E598" s="127"/>
      <c r="F598" s="127"/>
      <c r="G598" s="127"/>
      <c r="H598" s="137"/>
      <c r="I598" s="115"/>
      <c r="J598" s="127"/>
      <c r="K598" s="127"/>
      <c r="L598" s="127"/>
      <c r="M598" s="137"/>
      <c r="N598" s="115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37"/>
      <c r="Z598" s="137"/>
      <c r="AA598" s="127"/>
      <c r="AB598" s="127"/>
      <c r="AC598" s="127"/>
      <c r="AD598" s="127"/>
      <c r="AE598" s="127"/>
      <c r="AF598" s="127"/>
      <c r="AG598" s="127"/>
      <c r="AH598" s="127"/>
      <c r="AI598" s="127"/>
      <c r="AJ598" s="127"/>
      <c r="AK598" s="137"/>
      <c r="AL598" s="137"/>
      <c r="AM598" s="127"/>
      <c r="AN598" s="127"/>
      <c r="AO598" s="127"/>
      <c r="AP598" s="127"/>
      <c r="AQ598" s="127"/>
      <c r="AR598" s="127"/>
      <c r="AS598" s="127"/>
      <c r="AT598" s="127"/>
      <c r="AU598" s="127"/>
      <c r="AV598" s="127"/>
      <c r="AW598" s="137"/>
      <c r="AX598" s="137"/>
      <c r="AY598" s="137"/>
      <c r="AZ598" s="137"/>
      <c r="BA598" s="130"/>
      <c r="BB598" s="130"/>
      <c r="BC598" s="130"/>
      <c r="BD598" s="130"/>
      <c r="BE598" s="130"/>
      <c r="BF598" s="130"/>
      <c r="BG598" s="130"/>
      <c r="BH598" s="130"/>
      <c r="BI598" s="130"/>
      <c r="BJ598" s="130"/>
      <c r="BK598" s="137"/>
      <c r="BL598" s="98"/>
      <c r="BM598" s="160"/>
      <c r="BN598" s="98"/>
      <c r="BO598" s="182"/>
      <c r="BP598" s="182"/>
      <c r="BQ598" s="182"/>
      <c r="BR598" s="200"/>
      <c r="BS598" s="182"/>
      <c r="BT598" s="182"/>
      <c r="BU598" s="182"/>
      <c r="BV598" s="200"/>
      <c r="BW598" s="182"/>
      <c r="BX598" s="182"/>
      <c r="BY598" s="182"/>
      <c r="BZ598" s="200"/>
      <c r="CA598" s="200"/>
      <c r="CB598" s="182"/>
      <c r="CC598" s="100"/>
      <c r="CD598" s="100"/>
      <c r="CE598" s="100"/>
      <c r="CF598" s="103"/>
    </row>
    <row r="599" spans="5:84" s="24" customFormat="1" ht="15" customHeight="1" x14ac:dyDescent="0.25">
      <c r="E599" s="127"/>
      <c r="F599" s="127"/>
      <c r="G599" s="127"/>
      <c r="H599" s="137"/>
      <c r="I599" s="115"/>
      <c r="J599" s="127"/>
      <c r="K599" s="127"/>
      <c r="L599" s="127"/>
      <c r="M599" s="137"/>
      <c r="N599" s="115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37"/>
      <c r="Z599" s="137"/>
      <c r="AA599" s="127"/>
      <c r="AB599" s="127"/>
      <c r="AC599" s="127"/>
      <c r="AD599" s="127"/>
      <c r="AE599" s="127"/>
      <c r="AF599" s="127"/>
      <c r="AG599" s="127"/>
      <c r="AH599" s="127"/>
      <c r="AI599" s="127"/>
      <c r="AJ599" s="127"/>
      <c r="AK599" s="137"/>
      <c r="AL599" s="137"/>
      <c r="AM599" s="127"/>
      <c r="AN599" s="127"/>
      <c r="AO599" s="127"/>
      <c r="AP599" s="127"/>
      <c r="AQ599" s="127"/>
      <c r="AR599" s="127"/>
      <c r="AS599" s="127"/>
      <c r="AT599" s="127"/>
      <c r="AU599" s="127"/>
      <c r="AV599" s="127"/>
      <c r="AW599" s="137"/>
      <c r="AX599" s="137"/>
      <c r="AY599" s="137"/>
      <c r="AZ599" s="137"/>
      <c r="BA599" s="130"/>
      <c r="BB599" s="130"/>
      <c r="BC599" s="130"/>
      <c r="BD599" s="130"/>
      <c r="BE599" s="130"/>
      <c r="BF599" s="130"/>
      <c r="BG599" s="130"/>
      <c r="BH599" s="130"/>
      <c r="BI599" s="130"/>
      <c r="BJ599" s="130"/>
      <c r="BK599" s="137"/>
      <c r="BL599" s="98"/>
      <c r="BM599" s="160"/>
      <c r="BN599" s="98"/>
      <c r="BO599" s="182"/>
      <c r="BP599" s="182"/>
      <c r="BQ599" s="182"/>
      <c r="BR599" s="200"/>
      <c r="BS599" s="182"/>
      <c r="BT599" s="182"/>
      <c r="BU599" s="182"/>
      <c r="BV599" s="200"/>
      <c r="BW599" s="182"/>
      <c r="BX599" s="182"/>
      <c r="BY599" s="182"/>
      <c r="BZ599" s="200"/>
      <c r="CA599" s="200"/>
      <c r="CB599" s="182"/>
      <c r="CC599" s="100"/>
      <c r="CD599" s="100"/>
      <c r="CE599" s="100"/>
      <c r="CF599" s="103"/>
    </row>
    <row r="600" spans="5:84" s="24" customFormat="1" ht="15" customHeight="1" x14ac:dyDescent="0.25">
      <c r="E600" s="127"/>
      <c r="F600" s="127"/>
      <c r="G600" s="127"/>
      <c r="H600" s="137"/>
      <c r="I600" s="115"/>
      <c r="J600" s="127"/>
      <c r="K600" s="127"/>
      <c r="L600" s="127"/>
      <c r="M600" s="137"/>
      <c r="N600" s="115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37"/>
      <c r="Z600" s="137"/>
      <c r="AA600" s="127"/>
      <c r="AB600" s="127"/>
      <c r="AC600" s="127"/>
      <c r="AD600" s="127"/>
      <c r="AE600" s="127"/>
      <c r="AF600" s="127"/>
      <c r="AG600" s="127"/>
      <c r="AH600" s="127"/>
      <c r="AI600" s="127"/>
      <c r="AJ600" s="127"/>
      <c r="AK600" s="137"/>
      <c r="AL600" s="137"/>
      <c r="AM600" s="127"/>
      <c r="AN600" s="127"/>
      <c r="AO600" s="127"/>
      <c r="AP600" s="127"/>
      <c r="AQ600" s="127"/>
      <c r="AR600" s="127"/>
      <c r="AS600" s="127"/>
      <c r="AT600" s="127"/>
      <c r="AU600" s="127"/>
      <c r="AV600" s="127"/>
      <c r="AW600" s="137"/>
      <c r="AX600" s="137"/>
      <c r="AY600" s="137"/>
      <c r="AZ600" s="137"/>
      <c r="BA600" s="130"/>
      <c r="BB600" s="130"/>
      <c r="BC600" s="130"/>
      <c r="BD600" s="130"/>
      <c r="BE600" s="130"/>
      <c r="BF600" s="130"/>
      <c r="BG600" s="130"/>
      <c r="BH600" s="130"/>
      <c r="BI600" s="130"/>
      <c r="BJ600" s="130"/>
      <c r="BK600" s="137"/>
      <c r="BL600" s="98"/>
      <c r="BM600" s="160"/>
      <c r="BN600" s="98"/>
      <c r="BO600" s="182"/>
      <c r="BP600" s="182"/>
      <c r="BQ600" s="182"/>
      <c r="BR600" s="200"/>
      <c r="BS600" s="182"/>
      <c r="BT600" s="182"/>
      <c r="BU600" s="182"/>
      <c r="BV600" s="200"/>
      <c r="BW600" s="182"/>
      <c r="BX600" s="182"/>
      <c r="BY600" s="182"/>
      <c r="BZ600" s="200"/>
      <c r="CA600" s="200"/>
      <c r="CB600" s="182"/>
      <c r="CC600" s="100"/>
      <c r="CD600" s="100"/>
      <c r="CE600" s="100"/>
      <c r="CF600" s="103"/>
    </row>
    <row r="601" spans="5:84" s="24" customFormat="1" ht="15" customHeight="1" x14ac:dyDescent="0.25">
      <c r="E601" s="127"/>
      <c r="F601" s="127"/>
      <c r="G601" s="127"/>
      <c r="H601" s="137"/>
      <c r="I601" s="115"/>
      <c r="J601" s="127"/>
      <c r="K601" s="127"/>
      <c r="L601" s="127"/>
      <c r="M601" s="137"/>
      <c r="N601" s="115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37"/>
      <c r="Z601" s="137"/>
      <c r="AA601" s="127"/>
      <c r="AB601" s="127"/>
      <c r="AC601" s="127"/>
      <c r="AD601" s="127"/>
      <c r="AE601" s="127"/>
      <c r="AF601" s="127"/>
      <c r="AG601" s="127"/>
      <c r="AH601" s="127"/>
      <c r="AI601" s="127"/>
      <c r="AJ601" s="127"/>
      <c r="AK601" s="137"/>
      <c r="AL601" s="137"/>
      <c r="AM601" s="127"/>
      <c r="AN601" s="127"/>
      <c r="AO601" s="127"/>
      <c r="AP601" s="127"/>
      <c r="AQ601" s="127"/>
      <c r="AR601" s="127"/>
      <c r="AS601" s="127"/>
      <c r="AT601" s="127"/>
      <c r="AU601" s="127"/>
      <c r="AV601" s="127"/>
      <c r="AW601" s="137"/>
      <c r="AX601" s="137"/>
      <c r="AY601" s="137"/>
      <c r="AZ601" s="137"/>
      <c r="BA601" s="130"/>
      <c r="BB601" s="130"/>
      <c r="BC601" s="130"/>
      <c r="BD601" s="130"/>
      <c r="BE601" s="130"/>
      <c r="BF601" s="130"/>
      <c r="BG601" s="130"/>
      <c r="BH601" s="130"/>
      <c r="BI601" s="130"/>
      <c r="BJ601" s="130"/>
      <c r="BK601" s="137"/>
      <c r="BL601" s="98"/>
      <c r="BM601" s="160"/>
      <c r="BN601" s="98"/>
      <c r="BO601" s="182"/>
      <c r="BP601" s="182"/>
      <c r="BQ601" s="182"/>
      <c r="BR601" s="200"/>
      <c r="BS601" s="182"/>
      <c r="BT601" s="182"/>
      <c r="BU601" s="182"/>
      <c r="BV601" s="200"/>
      <c r="BW601" s="182"/>
      <c r="BX601" s="182"/>
      <c r="BY601" s="182"/>
      <c r="BZ601" s="200"/>
      <c r="CA601" s="200"/>
      <c r="CB601" s="182"/>
      <c r="CC601" s="100"/>
      <c r="CD601" s="100"/>
      <c r="CE601" s="100"/>
      <c r="CF601" s="103"/>
    </row>
    <row r="602" spans="5:84" s="24" customFormat="1" ht="15" customHeight="1" x14ac:dyDescent="0.25">
      <c r="E602" s="127"/>
      <c r="F602" s="127"/>
      <c r="G602" s="127"/>
      <c r="H602" s="137"/>
      <c r="I602" s="115"/>
      <c r="J602" s="127"/>
      <c r="K602" s="127"/>
      <c r="L602" s="127"/>
      <c r="M602" s="137"/>
      <c r="N602" s="115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37"/>
      <c r="Z602" s="137"/>
      <c r="AA602" s="127"/>
      <c r="AB602" s="127"/>
      <c r="AC602" s="127"/>
      <c r="AD602" s="127"/>
      <c r="AE602" s="127"/>
      <c r="AF602" s="127"/>
      <c r="AG602" s="127"/>
      <c r="AH602" s="127"/>
      <c r="AI602" s="127"/>
      <c r="AJ602" s="127"/>
      <c r="AK602" s="137"/>
      <c r="AL602" s="137"/>
      <c r="AM602" s="127"/>
      <c r="AN602" s="127"/>
      <c r="AO602" s="127"/>
      <c r="AP602" s="127"/>
      <c r="AQ602" s="127"/>
      <c r="AR602" s="127"/>
      <c r="AS602" s="127"/>
      <c r="AT602" s="127"/>
      <c r="AU602" s="127"/>
      <c r="AV602" s="127"/>
      <c r="AW602" s="137"/>
      <c r="AX602" s="137"/>
      <c r="AY602" s="137"/>
      <c r="AZ602" s="137"/>
      <c r="BA602" s="130"/>
      <c r="BB602" s="130"/>
      <c r="BC602" s="130"/>
      <c r="BD602" s="130"/>
      <c r="BE602" s="130"/>
      <c r="BF602" s="130"/>
      <c r="BG602" s="130"/>
      <c r="BH602" s="130"/>
      <c r="BI602" s="130"/>
      <c r="BJ602" s="130"/>
      <c r="BK602" s="137"/>
      <c r="BL602" s="98"/>
      <c r="BM602" s="160"/>
      <c r="BN602" s="98"/>
      <c r="BO602" s="182"/>
      <c r="BP602" s="182"/>
      <c r="BQ602" s="182"/>
      <c r="BR602" s="200"/>
      <c r="BS602" s="182"/>
      <c r="BT602" s="182"/>
      <c r="BU602" s="182"/>
      <c r="BV602" s="200"/>
      <c r="BW602" s="182"/>
      <c r="BX602" s="182"/>
      <c r="BY602" s="182"/>
      <c r="BZ602" s="200"/>
      <c r="CA602" s="200"/>
      <c r="CB602" s="182"/>
      <c r="CC602" s="100"/>
      <c r="CD602" s="100"/>
      <c r="CE602" s="100"/>
      <c r="CF602" s="103"/>
    </row>
    <row r="603" spans="5:84" s="24" customFormat="1" ht="15" customHeight="1" x14ac:dyDescent="0.25">
      <c r="E603" s="127"/>
      <c r="F603" s="127"/>
      <c r="G603" s="127"/>
      <c r="H603" s="137"/>
      <c r="I603" s="115"/>
      <c r="J603" s="127"/>
      <c r="K603" s="127"/>
      <c r="L603" s="127"/>
      <c r="M603" s="137"/>
      <c r="N603" s="115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37"/>
      <c r="Z603" s="137"/>
      <c r="AA603" s="127"/>
      <c r="AB603" s="127"/>
      <c r="AC603" s="127"/>
      <c r="AD603" s="127"/>
      <c r="AE603" s="127"/>
      <c r="AF603" s="127"/>
      <c r="AG603" s="127"/>
      <c r="AH603" s="127"/>
      <c r="AI603" s="127"/>
      <c r="AJ603" s="127"/>
      <c r="AK603" s="137"/>
      <c r="AL603" s="137"/>
      <c r="AM603" s="127"/>
      <c r="AN603" s="127"/>
      <c r="AO603" s="127"/>
      <c r="AP603" s="127"/>
      <c r="AQ603" s="127"/>
      <c r="AR603" s="127"/>
      <c r="AS603" s="127"/>
      <c r="AT603" s="127"/>
      <c r="AU603" s="127"/>
      <c r="AV603" s="127"/>
      <c r="AW603" s="137"/>
      <c r="AX603" s="137"/>
      <c r="AY603" s="137"/>
      <c r="AZ603" s="137"/>
      <c r="BA603" s="130"/>
      <c r="BB603" s="130"/>
      <c r="BC603" s="130"/>
      <c r="BD603" s="130"/>
      <c r="BE603" s="130"/>
      <c r="BF603" s="130"/>
      <c r="BG603" s="130"/>
      <c r="BH603" s="130"/>
      <c r="BI603" s="130"/>
      <c r="BJ603" s="130"/>
      <c r="BK603" s="137"/>
      <c r="BL603" s="98"/>
      <c r="BM603" s="160"/>
      <c r="BN603" s="98"/>
      <c r="BO603" s="182"/>
      <c r="BP603" s="182"/>
      <c r="BQ603" s="182"/>
      <c r="BR603" s="200"/>
      <c r="BS603" s="182"/>
      <c r="BT603" s="182"/>
      <c r="BU603" s="182"/>
      <c r="BV603" s="200"/>
      <c r="BW603" s="182"/>
      <c r="BX603" s="182"/>
      <c r="BY603" s="182"/>
      <c r="BZ603" s="200"/>
      <c r="CA603" s="200"/>
      <c r="CB603" s="182"/>
      <c r="CC603" s="100"/>
      <c r="CD603" s="100"/>
      <c r="CE603" s="100"/>
      <c r="CF603" s="103"/>
    </row>
    <row r="604" spans="5:84" s="24" customFormat="1" ht="15" customHeight="1" x14ac:dyDescent="0.25">
      <c r="E604" s="127"/>
      <c r="F604" s="127"/>
      <c r="G604" s="127"/>
      <c r="H604" s="137"/>
      <c r="I604" s="115"/>
      <c r="J604" s="127"/>
      <c r="K604" s="127"/>
      <c r="L604" s="127"/>
      <c r="M604" s="137"/>
      <c r="N604" s="115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37"/>
      <c r="Z604" s="137"/>
      <c r="AA604" s="127"/>
      <c r="AB604" s="127"/>
      <c r="AC604" s="127"/>
      <c r="AD604" s="127"/>
      <c r="AE604" s="127"/>
      <c r="AF604" s="127"/>
      <c r="AG604" s="127"/>
      <c r="AH604" s="127"/>
      <c r="AI604" s="127"/>
      <c r="AJ604" s="127"/>
      <c r="AK604" s="137"/>
      <c r="AL604" s="137"/>
      <c r="AM604" s="127"/>
      <c r="AN604" s="127"/>
      <c r="AO604" s="127"/>
      <c r="AP604" s="127"/>
      <c r="AQ604" s="127"/>
      <c r="AR604" s="127"/>
      <c r="AS604" s="127"/>
      <c r="AT604" s="127"/>
      <c r="AU604" s="127"/>
      <c r="AV604" s="127"/>
      <c r="AW604" s="137"/>
      <c r="AX604" s="137"/>
      <c r="AY604" s="137"/>
      <c r="AZ604" s="137"/>
      <c r="BA604" s="130"/>
      <c r="BB604" s="130"/>
      <c r="BC604" s="130"/>
      <c r="BD604" s="130"/>
      <c r="BE604" s="130"/>
      <c r="BF604" s="130"/>
      <c r="BG604" s="130"/>
      <c r="BH604" s="130"/>
      <c r="BI604" s="130"/>
      <c r="BJ604" s="130"/>
      <c r="BK604" s="137"/>
      <c r="BL604" s="98"/>
      <c r="BM604" s="160"/>
      <c r="BN604" s="98"/>
      <c r="BO604" s="182"/>
      <c r="BP604" s="182"/>
      <c r="BQ604" s="182"/>
      <c r="BR604" s="200"/>
      <c r="BS604" s="182"/>
      <c r="BT604" s="182"/>
      <c r="BU604" s="182"/>
      <c r="BV604" s="200"/>
      <c r="BW604" s="182"/>
      <c r="BX604" s="182"/>
      <c r="BY604" s="182"/>
      <c r="BZ604" s="200"/>
      <c r="CA604" s="200"/>
      <c r="CB604" s="182"/>
      <c r="CC604" s="100"/>
      <c r="CD604" s="100"/>
      <c r="CE604" s="100"/>
      <c r="CF604" s="103"/>
    </row>
    <row r="605" spans="5:84" s="24" customFormat="1" ht="15" customHeight="1" x14ac:dyDescent="0.25">
      <c r="E605" s="127"/>
      <c r="F605" s="127"/>
      <c r="G605" s="127"/>
      <c r="H605" s="137"/>
      <c r="I605" s="115"/>
      <c r="J605" s="127"/>
      <c r="K605" s="127"/>
      <c r="L605" s="127"/>
      <c r="M605" s="137"/>
      <c r="N605" s="115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37"/>
      <c r="Z605" s="137"/>
      <c r="AA605" s="127"/>
      <c r="AB605" s="127"/>
      <c r="AC605" s="127"/>
      <c r="AD605" s="127"/>
      <c r="AE605" s="127"/>
      <c r="AF605" s="127"/>
      <c r="AG605" s="127"/>
      <c r="AH605" s="127"/>
      <c r="AI605" s="127"/>
      <c r="AJ605" s="127"/>
      <c r="AK605" s="137"/>
      <c r="AL605" s="137"/>
      <c r="AM605" s="127"/>
      <c r="AN605" s="127"/>
      <c r="AO605" s="127"/>
      <c r="AP605" s="127"/>
      <c r="AQ605" s="127"/>
      <c r="AR605" s="127"/>
      <c r="AS605" s="127"/>
      <c r="AT605" s="127"/>
      <c r="AU605" s="127"/>
      <c r="AV605" s="127"/>
      <c r="AW605" s="137"/>
      <c r="AX605" s="137"/>
      <c r="AY605" s="137"/>
      <c r="AZ605" s="137"/>
      <c r="BA605" s="130"/>
      <c r="BB605" s="130"/>
      <c r="BC605" s="130"/>
      <c r="BD605" s="130"/>
      <c r="BE605" s="130"/>
      <c r="BF605" s="130"/>
      <c r="BG605" s="130"/>
      <c r="BH605" s="130"/>
      <c r="BI605" s="130"/>
      <c r="BJ605" s="130"/>
      <c r="BK605" s="137"/>
      <c r="BL605" s="98"/>
      <c r="BM605" s="160"/>
      <c r="BN605" s="98"/>
      <c r="BO605" s="182"/>
      <c r="BP605" s="182"/>
      <c r="BQ605" s="182"/>
      <c r="BR605" s="200"/>
      <c r="BS605" s="182"/>
      <c r="BT605" s="182"/>
      <c r="BU605" s="182"/>
      <c r="BV605" s="200"/>
      <c r="BW605" s="182"/>
      <c r="BX605" s="182"/>
      <c r="BY605" s="182"/>
      <c r="BZ605" s="200"/>
      <c r="CA605" s="200"/>
      <c r="CB605" s="182"/>
      <c r="CC605" s="100"/>
      <c r="CD605" s="100"/>
      <c r="CE605" s="100"/>
      <c r="CF605" s="103"/>
    </row>
    <row r="606" spans="5:84" s="24" customFormat="1" ht="15" customHeight="1" x14ac:dyDescent="0.25">
      <c r="E606" s="127"/>
      <c r="F606" s="127"/>
      <c r="G606" s="127"/>
      <c r="H606" s="137"/>
      <c r="I606" s="115"/>
      <c r="J606" s="127"/>
      <c r="K606" s="127"/>
      <c r="L606" s="127"/>
      <c r="M606" s="137"/>
      <c r="N606" s="115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37"/>
      <c r="Z606" s="137"/>
      <c r="AA606" s="127"/>
      <c r="AB606" s="127"/>
      <c r="AC606" s="127"/>
      <c r="AD606" s="127"/>
      <c r="AE606" s="127"/>
      <c r="AF606" s="127"/>
      <c r="AG606" s="127"/>
      <c r="AH606" s="127"/>
      <c r="AI606" s="127"/>
      <c r="AJ606" s="127"/>
      <c r="AK606" s="137"/>
      <c r="AL606" s="137"/>
      <c r="AM606" s="127"/>
      <c r="AN606" s="127"/>
      <c r="AO606" s="127"/>
      <c r="AP606" s="127"/>
      <c r="AQ606" s="127"/>
      <c r="AR606" s="127"/>
      <c r="AS606" s="127"/>
      <c r="AT606" s="127"/>
      <c r="AU606" s="127"/>
      <c r="AV606" s="127"/>
      <c r="AW606" s="137"/>
      <c r="AX606" s="137"/>
      <c r="AY606" s="137"/>
      <c r="AZ606" s="137"/>
      <c r="BA606" s="130"/>
      <c r="BB606" s="130"/>
      <c r="BC606" s="130"/>
      <c r="BD606" s="130"/>
      <c r="BE606" s="130"/>
      <c r="BF606" s="130"/>
      <c r="BG606" s="130"/>
      <c r="BH606" s="130"/>
      <c r="BI606" s="130"/>
      <c r="BJ606" s="130"/>
      <c r="BK606" s="137"/>
      <c r="BL606" s="98"/>
      <c r="BM606" s="160"/>
      <c r="BN606" s="98"/>
      <c r="BO606" s="182"/>
      <c r="BP606" s="182"/>
      <c r="BQ606" s="182"/>
      <c r="BR606" s="200"/>
      <c r="BS606" s="182"/>
      <c r="BT606" s="182"/>
      <c r="BU606" s="182"/>
      <c r="BV606" s="200"/>
      <c r="BW606" s="182"/>
      <c r="BX606" s="182"/>
      <c r="BY606" s="182"/>
      <c r="BZ606" s="200"/>
      <c r="CA606" s="200"/>
      <c r="CB606" s="182"/>
      <c r="CC606" s="100"/>
      <c r="CD606" s="100"/>
      <c r="CE606" s="100"/>
      <c r="CF606" s="103"/>
    </row>
    <row r="607" spans="5:84" s="24" customFormat="1" ht="15" customHeight="1" x14ac:dyDescent="0.25">
      <c r="E607" s="127"/>
      <c r="F607" s="127"/>
      <c r="G607" s="127"/>
      <c r="H607" s="137"/>
      <c r="I607" s="115"/>
      <c r="J607" s="127"/>
      <c r="K607" s="127"/>
      <c r="L607" s="127"/>
      <c r="M607" s="137"/>
      <c r="N607" s="115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37"/>
      <c r="Z607" s="137"/>
      <c r="AA607" s="127"/>
      <c r="AB607" s="127"/>
      <c r="AC607" s="127"/>
      <c r="AD607" s="127"/>
      <c r="AE607" s="127"/>
      <c r="AF607" s="127"/>
      <c r="AG607" s="127"/>
      <c r="AH607" s="127"/>
      <c r="AI607" s="127"/>
      <c r="AJ607" s="127"/>
      <c r="AK607" s="137"/>
      <c r="AL607" s="137"/>
      <c r="AM607" s="127"/>
      <c r="AN607" s="127"/>
      <c r="AO607" s="127"/>
      <c r="AP607" s="127"/>
      <c r="AQ607" s="127"/>
      <c r="AR607" s="127"/>
      <c r="AS607" s="127"/>
      <c r="AT607" s="127"/>
      <c r="AU607" s="127"/>
      <c r="AV607" s="127"/>
      <c r="AW607" s="137"/>
      <c r="AX607" s="137"/>
      <c r="AY607" s="137"/>
      <c r="AZ607" s="137"/>
      <c r="BA607" s="130"/>
      <c r="BB607" s="130"/>
      <c r="BC607" s="130"/>
      <c r="BD607" s="130"/>
      <c r="BE607" s="130"/>
      <c r="BF607" s="130"/>
      <c r="BG607" s="130"/>
      <c r="BH607" s="130"/>
      <c r="BI607" s="130"/>
      <c r="BJ607" s="130"/>
      <c r="BK607" s="137"/>
      <c r="BL607" s="98"/>
      <c r="BM607" s="160"/>
      <c r="BN607" s="98"/>
      <c r="BO607" s="182"/>
      <c r="BP607" s="182"/>
      <c r="BQ607" s="182"/>
      <c r="BR607" s="200"/>
      <c r="BS607" s="182"/>
      <c r="BT607" s="182"/>
      <c r="BU607" s="182"/>
      <c r="BV607" s="200"/>
      <c r="BW607" s="182"/>
      <c r="BX607" s="182"/>
      <c r="BY607" s="182"/>
      <c r="BZ607" s="200"/>
      <c r="CA607" s="200"/>
      <c r="CB607" s="182"/>
      <c r="CC607" s="100"/>
      <c r="CD607" s="100"/>
      <c r="CE607" s="100"/>
      <c r="CF607" s="103"/>
    </row>
    <row r="608" spans="5:84" s="24" customFormat="1" ht="15" customHeight="1" x14ac:dyDescent="0.25">
      <c r="E608" s="127"/>
      <c r="F608" s="127"/>
      <c r="G608" s="127"/>
      <c r="H608" s="137"/>
      <c r="I608" s="115"/>
      <c r="J608" s="127"/>
      <c r="K608" s="127"/>
      <c r="L608" s="127"/>
      <c r="M608" s="137"/>
      <c r="N608" s="115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37"/>
      <c r="Z608" s="137"/>
      <c r="AA608" s="127"/>
      <c r="AB608" s="127"/>
      <c r="AC608" s="127"/>
      <c r="AD608" s="127"/>
      <c r="AE608" s="127"/>
      <c r="AF608" s="127"/>
      <c r="AG608" s="127"/>
      <c r="AH608" s="127"/>
      <c r="AI608" s="127"/>
      <c r="AJ608" s="127"/>
      <c r="AK608" s="137"/>
      <c r="AL608" s="137"/>
      <c r="AM608" s="127"/>
      <c r="AN608" s="127"/>
      <c r="AO608" s="127"/>
      <c r="AP608" s="127"/>
      <c r="AQ608" s="127"/>
      <c r="AR608" s="127"/>
      <c r="AS608" s="127"/>
      <c r="AT608" s="127"/>
      <c r="AU608" s="127"/>
      <c r="AV608" s="127"/>
      <c r="AW608" s="137"/>
      <c r="AX608" s="137"/>
      <c r="AY608" s="137"/>
      <c r="AZ608" s="137"/>
      <c r="BA608" s="130"/>
      <c r="BB608" s="130"/>
      <c r="BC608" s="130"/>
      <c r="BD608" s="130"/>
      <c r="BE608" s="130"/>
      <c r="BF608" s="130"/>
      <c r="BG608" s="130"/>
      <c r="BH608" s="130"/>
      <c r="BI608" s="130"/>
      <c r="BJ608" s="130"/>
      <c r="BK608" s="137"/>
      <c r="BL608" s="98"/>
      <c r="BM608" s="160"/>
      <c r="BN608" s="98"/>
      <c r="BO608" s="182"/>
      <c r="BP608" s="182"/>
      <c r="BQ608" s="182"/>
      <c r="BR608" s="200"/>
      <c r="BS608" s="182"/>
      <c r="BT608" s="182"/>
      <c r="BU608" s="182"/>
      <c r="BV608" s="200"/>
      <c r="BW608" s="182"/>
      <c r="BX608" s="182"/>
      <c r="BY608" s="182"/>
      <c r="BZ608" s="200"/>
      <c r="CA608" s="200"/>
      <c r="CB608" s="182"/>
      <c r="CC608" s="100"/>
      <c r="CD608" s="100"/>
      <c r="CE608" s="100"/>
      <c r="CF608" s="103"/>
    </row>
    <row r="609" spans="5:84" s="24" customFormat="1" ht="15" customHeight="1" x14ac:dyDescent="0.25">
      <c r="E609" s="127"/>
      <c r="F609" s="127"/>
      <c r="G609" s="127"/>
      <c r="H609" s="137"/>
      <c r="I609" s="115"/>
      <c r="J609" s="127"/>
      <c r="K609" s="127"/>
      <c r="L609" s="127"/>
      <c r="M609" s="137"/>
      <c r="N609" s="115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37"/>
      <c r="Z609" s="137"/>
      <c r="AA609" s="127"/>
      <c r="AB609" s="127"/>
      <c r="AC609" s="127"/>
      <c r="AD609" s="127"/>
      <c r="AE609" s="127"/>
      <c r="AF609" s="127"/>
      <c r="AG609" s="127"/>
      <c r="AH609" s="127"/>
      <c r="AI609" s="127"/>
      <c r="AJ609" s="127"/>
      <c r="AK609" s="137"/>
      <c r="AL609" s="137"/>
      <c r="AM609" s="127"/>
      <c r="AN609" s="127"/>
      <c r="AO609" s="127"/>
      <c r="AP609" s="127"/>
      <c r="AQ609" s="127"/>
      <c r="AR609" s="127"/>
      <c r="AS609" s="127"/>
      <c r="AT609" s="127"/>
      <c r="AU609" s="127"/>
      <c r="AV609" s="127"/>
      <c r="AW609" s="137"/>
      <c r="AX609" s="137"/>
      <c r="AY609" s="137"/>
      <c r="AZ609" s="137"/>
      <c r="BA609" s="130"/>
      <c r="BB609" s="130"/>
      <c r="BC609" s="130"/>
      <c r="BD609" s="130"/>
      <c r="BE609" s="130"/>
      <c r="BF609" s="130"/>
      <c r="BG609" s="130"/>
      <c r="BH609" s="130"/>
      <c r="BI609" s="130"/>
      <c r="BJ609" s="130"/>
      <c r="BK609" s="137"/>
      <c r="BL609" s="98"/>
      <c r="BM609" s="160"/>
      <c r="BN609" s="98"/>
      <c r="BO609" s="182"/>
      <c r="BP609" s="182"/>
      <c r="BQ609" s="182"/>
      <c r="BR609" s="200"/>
      <c r="BS609" s="182"/>
      <c r="BT609" s="182"/>
      <c r="BU609" s="182"/>
      <c r="BV609" s="200"/>
      <c r="BW609" s="182"/>
      <c r="BX609" s="182"/>
      <c r="BY609" s="182"/>
      <c r="BZ609" s="200"/>
      <c r="CA609" s="200"/>
      <c r="CB609" s="182"/>
      <c r="CC609" s="100"/>
      <c r="CD609" s="100"/>
      <c r="CE609" s="100"/>
      <c r="CF609" s="103"/>
    </row>
    <row r="610" spans="5:84" s="24" customFormat="1" ht="15" customHeight="1" x14ac:dyDescent="0.25">
      <c r="E610" s="127"/>
      <c r="F610" s="127"/>
      <c r="G610" s="127"/>
      <c r="H610" s="137"/>
      <c r="I610" s="115"/>
      <c r="J610" s="127"/>
      <c r="K610" s="127"/>
      <c r="L610" s="127"/>
      <c r="M610" s="137"/>
      <c r="N610" s="115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37"/>
      <c r="Z610" s="137"/>
      <c r="AA610" s="127"/>
      <c r="AB610" s="127"/>
      <c r="AC610" s="127"/>
      <c r="AD610" s="127"/>
      <c r="AE610" s="127"/>
      <c r="AF610" s="127"/>
      <c r="AG610" s="127"/>
      <c r="AH610" s="127"/>
      <c r="AI610" s="127"/>
      <c r="AJ610" s="127"/>
      <c r="AK610" s="137"/>
      <c r="AL610" s="137"/>
      <c r="AM610" s="127"/>
      <c r="AN610" s="127"/>
      <c r="AO610" s="127"/>
      <c r="AP610" s="127"/>
      <c r="AQ610" s="127"/>
      <c r="AR610" s="127"/>
      <c r="AS610" s="127"/>
      <c r="AT610" s="127"/>
      <c r="AU610" s="127"/>
      <c r="AV610" s="127"/>
      <c r="AW610" s="137"/>
      <c r="AX610" s="137"/>
      <c r="AY610" s="137"/>
      <c r="AZ610" s="137"/>
      <c r="BA610" s="130"/>
      <c r="BB610" s="130"/>
      <c r="BC610" s="130"/>
      <c r="BD610" s="130"/>
      <c r="BE610" s="130"/>
      <c r="BF610" s="130"/>
      <c r="BG610" s="130"/>
      <c r="BH610" s="130"/>
      <c r="BI610" s="130"/>
      <c r="BJ610" s="130"/>
      <c r="BK610" s="137"/>
      <c r="BL610" s="98"/>
      <c r="BM610" s="160"/>
      <c r="BN610" s="98"/>
      <c r="BO610" s="182"/>
      <c r="BP610" s="182"/>
      <c r="BQ610" s="182"/>
      <c r="BR610" s="200"/>
      <c r="BS610" s="182"/>
      <c r="BT610" s="182"/>
      <c r="BU610" s="182"/>
      <c r="BV610" s="200"/>
      <c r="BW610" s="182"/>
      <c r="BX610" s="182"/>
      <c r="BY610" s="182"/>
      <c r="BZ610" s="200"/>
      <c r="CA610" s="200"/>
      <c r="CB610" s="182"/>
      <c r="CC610" s="100"/>
      <c r="CD610" s="100"/>
      <c r="CE610" s="100"/>
      <c r="CF610" s="103"/>
    </row>
    <row r="611" spans="5:84" s="24" customFormat="1" ht="15" customHeight="1" x14ac:dyDescent="0.25">
      <c r="E611" s="127"/>
      <c r="F611" s="127"/>
      <c r="G611" s="127"/>
      <c r="H611" s="137"/>
      <c r="I611" s="115"/>
      <c r="J611" s="127"/>
      <c r="K611" s="127"/>
      <c r="L611" s="127"/>
      <c r="M611" s="137"/>
      <c r="N611" s="115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37"/>
      <c r="Z611" s="137"/>
      <c r="AA611" s="127"/>
      <c r="AB611" s="127"/>
      <c r="AC611" s="127"/>
      <c r="AD611" s="127"/>
      <c r="AE611" s="127"/>
      <c r="AF611" s="127"/>
      <c r="AG611" s="127"/>
      <c r="AH611" s="127"/>
      <c r="AI611" s="127"/>
      <c r="AJ611" s="127"/>
      <c r="AK611" s="137"/>
      <c r="AL611" s="137"/>
      <c r="AM611" s="127"/>
      <c r="AN611" s="127"/>
      <c r="AO611" s="127"/>
      <c r="AP611" s="127"/>
      <c r="AQ611" s="127"/>
      <c r="AR611" s="127"/>
      <c r="AS611" s="127"/>
      <c r="AT611" s="127"/>
      <c r="AU611" s="127"/>
      <c r="AV611" s="127"/>
      <c r="AW611" s="137"/>
      <c r="AX611" s="137"/>
      <c r="AY611" s="137"/>
      <c r="AZ611" s="137"/>
      <c r="BA611" s="130"/>
      <c r="BB611" s="130"/>
      <c r="BC611" s="130"/>
      <c r="BD611" s="130"/>
      <c r="BE611" s="130"/>
      <c r="BF611" s="130"/>
      <c r="BG611" s="130"/>
      <c r="BH611" s="130"/>
      <c r="BI611" s="130"/>
      <c r="BJ611" s="130"/>
      <c r="BK611" s="137"/>
      <c r="BL611" s="98"/>
      <c r="BM611" s="160"/>
      <c r="BN611" s="98"/>
      <c r="BO611" s="182"/>
      <c r="BP611" s="182"/>
      <c r="BQ611" s="182"/>
      <c r="BR611" s="200"/>
      <c r="BS611" s="182"/>
      <c r="BT611" s="182"/>
      <c r="BU611" s="182"/>
      <c r="BV611" s="200"/>
      <c r="BW611" s="182"/>
      <c r="BX611" s="182"/>
      <c r="BY611" s="182"/>
      <c r="BZ611" s="200"/>
      <c r="CA611" s="200"/>
      <c r="CB611" s="182"/>
      <c r="CC611" s="100"/>
      <c r="CD611" s="100"/>
      <c r="CE611" s="100"/>
      <c r="CF611" s="103"/>
    </row>
    <row r="612" spans="5:84" s="24" customFormat="1" ht="15" customHeight="1" x14ac:dyDescent="0.25">
      <c r="E612" s="127"/>
      <c r="F612" s="127"/>
      <c r="G612" s="127"/>
      <c r="H612" s="137"/>
      <c r="I612" s="115"/>
      <c r="J612" s="127"/>
      <c r="K612" s="127"/>
      <c r="L612" s="127"/>
      <c r="M612" s="137"/>
      <c r="N612" s="115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37"/>
      <c r="Z612" s="137"/>
      <c r="AA612" s="127"/>
      <c r="AB612" s="127"/>
      <c r="AC612" s="127"/>
      <c r="AD612" s="127"/>
      <c r="AE612" s="127"/>
      <c r="AF612" s="127"/>
      <c r="AG612" s="127"/>
      <c r="AH612" s="127"/>
      <c r="AI612" s="127"/>
      <c r="AJ612" s="127"/>
      <c r="AK612" s="137"/>
      <c r="AL612" s="137"/>
      <c r="AM612" s="127"/>
      <c r="AN612" s="127"/>
      <c r="AO612" s="127"/>
      <c r="AP612" s="127"/>
      <c r="AQ612" s="127"/>
      <c r="AR612" s="127"/>
      <c r="AS612" s="127"/>
      <c r="AT612" s="127"/>
      <c r="AU612" s="127"/>
      <c r="AV612" s="127"/>
      <c r="AW612" s="137"/>
      <c r="AX612" s="137"/>
      <c r="AY612" s="137"/>
      <c r="AZ612" s="137"/>
      <c r="BA612" s="130"/>
      <c r="BB612" s="130"/>
      <c r="BC612" s="130"/>
      <c r="BD612" s="130"/>
      <c r="BE612" s="130"/>
      <c r="BF612" s="130"/>
      <c r="BG612" s="130"/>
      <c r="BH612" s="130"/>
      <c r="BI612" s="130"/>
      <c r="BJ612" s="130"/>
      <c r="BK612" s="137"/>
      <c r="BL612" s="98"/>
      <c r="BM612" s="160"/>
      <c r="BN612" s="98"/>
      <c r="BO612" s="182"/>
      <c r="BP612" s="182"/>
      <c r="BQ612" s="182"/>
      <c r="BR612" s="200"/>
      <c r="BS612" s="182"/>
      <c r="BT612" s="182"/>
      <c r="BU612" s="182"/>
      <c r="BV612" s="200"/>
      <c r="BW612" s="182"/>
      <c r="BX612" s="182"/>
      <c r="BY612" s="182"/>
      <c r="BZ612" s="200"/>
      <c r="CA612" s="200"/>
      <c r="CB612" s="182"/>
      <c r="CC612" s="100"/>
      <c r="CD612" s="100"/>
      <c r="CE612" s="100"/>
      <c r="CF612" s="103"/>
    </row>
    <row r="613" spans="5:84" s="24" customFormat="1" ht="15" customHeight="1" x14ac:dyDescent="0.25">
      <c r="E613" s="127"/>
      <c r="F613" s="127"/>
      <c r="G613" s="127"/>
      <c r="H613" s="137"/>
      <c r="I613" s="115"/>
      <c r="J613" s="127"/>
      <c r="K613" s="127"/>
      <c r="L613" s="127"/>
      <c r="M613" s="137"/>
      <c r="N613" s="115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37"/>
      <c r="Z613" s="137"/>
      <c r="AA613" s="127"/>
      <c r="AB613" s="127"/>
      <c r="AC613" s="127"/>
      <c r="AD613" s="127"/>
      <c r="AE613" s="127"/>
      <c r="AF613" s="127"/>
      <c r="AG613" s="127"/>
      <c r="AH613" s="127"/>
      <c r="AI613" s="127"/>
      <c r="AJ613" s="127"/>
      <c r="AK613" s="137"/>
      <c r="AL613" s="137"/>
      <c r="AM613" s="127"/>
      <c r="AN613" s="127"/>
      <c r="AO613" s="127"/>
      <c r="AP613" s="127"/>
      <c r="AQ613" s="127"/>
      <c r="AR613" s="127"/>
      <c r="AS613" s="127"/>
      <c r="AT613" s="127"/>
      <c r="AU613" s="127"/>
      <c r="AV613" s="127"/>
      <c r="AW613" s="137"/>
      <c r="AX613" s="137"/>
      <c r="AY613" s="137"/>
      <c r="AZ613" s="137"/>
      <c r="BA613" s="130"/>
      <c r="BB613" s="130"/>
      <c r="BC613" s="130"/>
      <c r="BD613" s="130"/>
      <c r="BE613" s="130"/>
      <c r="BF613" s="130"/>
      <c r="BG613" s="130"/>
      <c r="BH613" s="130"/>
      <c r="BI613" s="130"/>
      <c r="BJ613" s="130"/>
      <c r="BK613" s="137"/>
      <c r="BL613" s="98"/>
      <c r="BM613" s="160"/>
      <c r="BN613" s="98"/>
      <c r="BO613" s="182"/>
      <c r="BP613" s="182"/>
      <c r="BQ613" s="182"/>
      <c r="BR613" s="200"/>
      <c r="BS613" s="182"/>
      <c r="BT613" s="182"/>
      <c r="BU613" s="182"/>
      <c r="BV613" s="200"/>
      <c r="BW613" s="182"/>
      <c r="BX613" s="182"/>
      <c r="BY613" s="182"/>
      <c r="BZ613" s="200"/>
      <c r="CA613" s="200"/>
      <c r="CB613" s="182"/>
      <c r="CC613" s="100"/>
      <c r="CD613" s="100"/>
      <c r="CE613" s="100"/>
      <c r="CF613" s="103"/>
    </row>
    <row r="614" spans="5:84" s="24" customFormat="1" ht="15" customHeight="1" x14ac:dyDescent="0.25">
      <c r="E614" s="127"/>
      <c r="F614" s="127"/>
      <c r="G614" s="127"/>
      <c r="H614" s="137"/>
      <c r="I614" s="115"/>
      <c r="J614" s="127"/>
      <c r="K614" s="127"/>
      <c r="L614" s="127"/>
      <c r="M614" s="137"/>
      <c r="N614" s="115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37"/>
      <c r="Z614" s="137"/>
      <c r="AA614" s="127"/>
      <c r="AB614" s="127"/>
      <c r="AC614" s="127"/>
      <c r="AD614" s="127"/>
      <c r="AE614" s="127"/>
      <c r="AF614" s="127"/>
      <c r="AG614" s="127"/>
      <c r="AH614" s="127"/>
      <c r="AI614" s="127"/>
      <c r="AJ614" s="127"/>
      <c r="AK614" s="137"/>
      <c r="AL614" s="137"/>
      <c r="AM614" s="127"/>
      <c r="AN614" s="127"/>
      <c r="AO614" s="127"/>
      <c r="AP614" s="127"/>
      <c r="AQ614" s="127"/>
      <c r="AR614" s="127"/>
      <c r="AS614" s="127"/>
      <c r="AT614" s="127"/>
      <c r="AU614" s="127"/>
      <c r="AV614" s="127"/>
      <c r="AW614" s="137"/>
      <c r="AX614" s="137"/>
      <c r="AY614" s="137"/>
      <c r="AZ614" s="137"/>
      <c r="BA614" s="130"/>
      <c r="BB614" s="130"/>
      <c r="BC614" s="130"/>
      <c r="BD614" s="130"/>
      <c r="BE614" s="130"/>
      <c r="BF614" s="130"/>
      <c r="BG614" s="130"/>
      <c r="BH614" s="130"/>
      <c r="BI614" s="130"/>
      <c r="BJ614" s="130"/>
      <c r="BK614" s="137"/>
      <c r="BL614" s="98"/>
      <c r="BM614" s="160"/>
      <c r="BN614" s="98"/>
      <c r="BO614" s="182"/>
      <c r="BP614" s="182"/>
      <c r="BQ614" s="182"/>
      <c r="BR614" s="200"/>
      <c r="BS614" s="182"/>
      <c r="BT614" s="182"/>
      <c r="BU614" s="182"/>
      <c r="BV614" s="200"/>
      <c r="BW614" s="182"/>
      <c r="BX614" s="182"/>
      <c r="BY614" s="182"/>
      <c r="BZ614" s="200"/>
      <c r="CA614" s="200"/>
      <c r="CB614" s="182"/>
      <c r="CC614" s="100"/>
      <c r="CD614" s="100"/>
      <c r="CE614" s="100"/>
      <c r="CF614" s="103"/>
    </row>
    <row r="615" spans="5:84" s="24" customFormat="1" ht="15" customHeight="1" x14ac:dyDescent="0.25">
      <c r="E615" s="127"/>
      <c r="F615" s="127"/>
      <c r="G615" s="127"/>
      <c r="H615" s="137"/>
      <c r="I615" s="115"/>
      <c r="J615" s="127"/>
      <c r="K615" s="127"/>
      <c r="L615" s="127"/>
      <c r="M615" s="137"/>
      <c r="N615" s="115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37"/>
      <c r="Z615" s="137"/>
      <c r="AA615" s="127"/>
      <c r="AB615" s="127"/>
      <c r="AC615" s="127"/>
      <c r="AD615" s="127"/>
      <c r="AE615" s="127"/>
      <c r="AF615" s="127"/>
      <c r="AG615" s="127"/>
      <c r="AH615" s="127"/>
      <c r="AI615" s="127"/>
      <c r="AJ615" s="127"/>
      <c r="AK615" s="137"/>
      <c r="AL615" s="137"/>
      <c r="AM615" s="127"/>
      <c r="AN615" s="127"/>
      <c r="AO615" s="127"/>
      <c r="AP615" s="127"/>
      <c r="AQ615" s="127"/>
      <c r="AR615" s="127"/>
      <c r="AS615" s="127"/>
      <c r="AT615" s="127"/>
      <c r="AU615" s="127"/>
      <c r="AV615" s="127"/>
      <c r="AW615" s="137"/>
      <c r="AX615" s="137"/>
      <c r="AY615" s="137"/>
      <c r="AZ615" s="137"/>
      <c r="BA615" s="130"/>
      <c r="BB615" s="130"/>
      <c r="BC615" s="130"/>
      <c r="BD615" s="130"/>
      <c r="BE615" s="130"/>
      <c r="BF615" s="130"/>
      <c r="BG615" s="130"/>
      <c r="BH615" s="130"/>
      <c r="BI615" s="130"/>
      <c r="BJ615" s="130"/>
      <c r="BK615" s="137"/>
      <c r="BL615" s="98"/>
      <c r="BM615" s="160"/>
      <c r="BN615" s="98"/>
      <c r="BO615" s="182"/>
      <c r="BP615" s="182"/>
      <c r="BQ615" s="182"/>
      <c r="BR615" s="200"/>
      <c r="BS615" s="182"/>
      <c r="BT615" s="182"/>
      <c r="BU615" s="182"/>
      <c r="BV615" s="200"/>
      <c r="BW615" s="182"/>
      <c r="BX615" s="182"/>
      <c r="BY615" s="182"/>
      <c r="BZ615" s="200"/>
      <c r="CA615" s="200"/>
      <c r="CB615" s="182"/>
      <c r="CC615" s="100"/>
      <c r="CD615" s="100"/>
      <c r="CE615" s="100"/>
      <c r="CF615" s="103"/>
    </row>
    <row r="616" spans="5:84" s="24" customFormat="1" ht="15" customHeight="1" x14ac:dyDescent="0.25">
      <c r="E616" s="127"/>
      <c r="F616" s="127"/>
      <c r="G616" s="127"/>
      <c r="H616" s="137"/>
      <c r="I616" s="115"/>
      <c r="J616" s="127"/>
      <c r="K616" s="127"/>
      <c r="L616" s="127"/>
      <c r="M616" s="137"/>
      <c r="N616" s="115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37"/>
      <c r="Z616" s="137"/>
      <c r="AA616" s="127"/>
      <c r="AB616" s="127"/>
      <c r="AC616" s="127"/>
      <c r="AD616" s="127"/>
      <c r="AE616" s="127"/>
      <c r="AF616" s="127"/>
      <c r="AG616" s="127"/>
      <c r="AH616" s="127"/>
      <c r="AI616" s="127"/>
      <c r="AJ616" s="127"/>
      <c r="AK616" s="137"/>
      <c r="AL616" s="137"/>
      <c r="AM616" s="127"/>
      <c r="AN616" s="127"/>
      <c r="AO616" s="127"/>
      <c r="AP616" s="127"/>
      <c r="AQ616" s="127"/>
      <c r="AR616" s="127"/>
      <c r="AS616" s="127"/>
      <c r="AT616" s="127"/>
      <c r="AU616" s="127"/>
      <c r="AV616" s="127"/>
      <c r="AW616" s="137"/>
      <c r="AX616" s="137"/>
      <c r="AY616" s="137"/>
      <c r="AZ616" s="137"/>
      <c r="BA616" s="130"/>
      <c r="BB616" s="130"/>
      <c r="BC616" s="130"/>
      <c r="BD616" s="130"/>
      <c r="BE616" s="130"/>
      <c r="BF616" s="130"/>
      <c r="BG616" s="130"/>
      <c r="BH616" s="130"/>
      <c r="BI616" s="130"/>
      <c r="BJ616" s="130"/>
      <c r="BK616" s="137"/>
      <c r="BL616" s="98"/>
      <c r="BM616" s="160"/>
      <c r="BN616" s="98"/>
      <c r="BO616" s="182"/>
      <c r="BP616" s="182"/>
      <c r="BQ616" s="182"/>
      <c r="BR616" s="200"/>
      <c r="BS616" s="182"/>
      <c r="BT616" s="182"/>
      <c r="BU616" s="182"/>
      <c r="BV616" s="200"/>
      <c r="BW616" s="182"/>
      <c r="BX616" s="182"/>
      <c r="BY616" s="182"/>
      <c r="BZ616" s="200"/>
      <c r="CA616" s="200"/>
      <c r="CB616" s="182"/>
      <c r="CC616" s="100"/>
      <c r="CD616" s="100"/>
      <c r="CE616" s="100"/>
      <c r="CF616" s="103"/>
    </row>
    <row r="617" spans="5:84" s="24" customFormat="1" ht="15" customHeight="1" x14ac:dyDescent="0.25">
      <c r="E617" s="127"/>
      <c r="F617" s="127"/>
      <c r="G617" s="127"/>
      <c r="H617" s="137"/>
      <c r="I617" s="115"/>
      <c r="J617" s="127"/>
      <c r="K617" s="127"/>
      <c r="L617" s="127"/>
      <c r="M617" s="137"/>
      <c r="N617" s="115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37"/>
      <c r="Z617" s="137"/>
      <c r="AA617" s="127"/>
      <c r="AB617" s="127"/>
      <c r="AC617" s="127"/>
      <c r="AD617" s="127"/>
      <c r="AE617" s="127"/>
      <c r="AF617" s="127"/>
      <c r="AG617" s="127"/>
      <c r="AH617" s="127"/>
      <c r="AI617" s="127"/>
      <c r="AJ617" s="127"/>
      <c r="AK617" s="137"/>
      <c r="AL617" s="137"/>
      <c r="AM617" s="127"/>
      <c r="AN617" s="127"/>
      <c r="AO617" s="127"/>
      <c r="AP617" s="127"/>
      <c r="AQ617" s="127"/>
      <c r="AR617" s="127"/>
      <c r="AS617" s="127"/>
      <c r="AT617" s="127"/>
      <c r="AU617" s="127"/>
      <c r="AV617" s="127"/>
      <c r="AW617" s="137"/>
      <c r="AX617" s="137"/>
      <c r="AY617" s="137"/>
      <c r="AZ617" s="137"/>
      <c r="BA617" s="130"/>
      <c r="BB617" s="130"/>
      <c r="BC617" s="130"/>
      <c r="BD617" s="130"/>
      <c r="BE617" s="130"/>
      <c r="BF617" s="130"/>
      <c r="BG617" s="130"/>
      <c r="BH617" s="130"/>
      <c r="BI617" s="130"/>
      <c r="BJ617" s="130"/>
      <c r="BK617" s="137"/>
      <c r="BL617" s="98"/>
      <c r="BM617" s="160"/>
      <c r="BN617" s="98"/>
      <c r="BO617" s="182"/>
      <c r="BP617" s="182"/>
      <c r="BQ617" s="182"/>
      <c r="BR617" s="200"/>
      <c r="BS617" s="182"/>
      <c r="BT617" s="182"/>
      <c r="BU617" s="182"/>
      <c r="BV617" s="200"/>
      <c r="BW617" s="182"/>
      <c r="BX617" s="182"/>
      <c r="BY617" s="182"/>
      <c r="BZ617" s="200"/>
      <c r="CA617" s="200"/>
      <c r="CB617" s="182"/>
      <c r="CC617" s="100"/>
      <c r="CD617" s="100"/>
      <c r="CE617" s="100"/>
      <c r="CF617" s="103"/>
    </row>
    <row r="618" spans="5:84" s="24" customFormat="1" ht="15" customHeight="1" x14ac:dyDescent="0.25">
      <c r="E618" s="127"/>
      <c r="F618" s="127"/>
      <c r="G618" s="127"/>
      <c r="H618" s="137"/>
      <c r="I618" s="115"/>
      <c r="J618" s="127"/>
      <c r="K618" s="127"/>
      <c r="L618" s="127"/>
      <c r="M618" s="137"/>
      <c r="N618" s="115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37"/>
      <c r="Z618" s="137"/>
      <c r="AA618" s="127"/>
      <c r="AB618" s="127"/>
      <c r="AC618" s="127"/>
      <c r="AD618" s="127"/>
      <c r="AE618" s="127"/>
      <c r="AF618" s="127"/>
      <c r="AG618" s="127"/>
      <c r="AH618" s="127"/>
      <c r="AI618" s="127"/>
      <c r="AJ618" s="127"/>
      <c r="AK618" s="137"/>
      <c r="AL618" s="137"/>
      <c r="AM618" s="127"/>
      <c r="AN618" s="127"/>
      <c r="AO618" s="127"/>
      <c r="AP618" s="127"/>
      <c r="AQ618" s="127"/>
      <c r="AR618" s="127"/>
      <c r="AS618" s="127"/>
      <c r="AT618" s="127"/>
      <c r="AU618" s="127"/>
      <c r="AV618" s="127"/>
      <c r="AW618" s="137"/>
      <c r="AX618" s="137"/>
      <c r="AY618" s="137"/>
      <c r="AZ618" s="137"/>
      <c r="BA618" s="130"/>
      <c r="BB618" s="130"/>
      <c r="BC618" s="130"/>
      <c r="BD618" s="130"/>
      <c r="BE618" s="130"/>
      <c r="BF618" s="130"/>
      <c r="BG618" s="130"/>
      <c r="BH618" s="130"/>
      <c r="BI618" s="130"/>
      <c r="BJ618" s="130"/>
      <c r="BK618" s="137"/>
      <c r="BL618" s="98"/>
      <c r="BM618" s="160"/>
      <c r="BN618" s="98"/>
      <c r="BO618" s="182"/>
      <c r="BP618" s="182"/>
      <c r="BQ618" s="182"/>
      <c r="BR618" s="200"/>
      <c r="BS618" s="182"/>
      <c r="BT618" s="182"/>
      <c r="BU618" s="182"/>
      <c r="BV618" s="200"/>
      <c r="BW618" s="182"/>
      <c r="BX618" s="182"/>
      <c r="BY618" s="182"/>
      <c r="BZ618" s="200"/>
      <c r="CA618" s="200"/>
      <c r="CB618" s="182"/>
      <c r="CC618" s="100"/>
      <c r="CD618" s="100"/>
      <c r="CE618" s="100"/>
      <c r="CF618" s="103"/>
    </row>
    <row r="619" spans="5:84" s="24" customFormat="1" ht="15" customHeight="1" x14ac:dyDescent="0.25">
      <c r="E619" s="127"/>
      <c r="F619" s="127"/>
      <c r="G619" s="127"/>
      <c r="H619" s="137"/>
      <c r="I619" s="115"/>
      <c r="J619" s="127"/>
      <c r="K619" s="127"/>
      <c r="L619" s="127"/>
      <c r="M619" s="137"/>
      <c r="N619" s="115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37"/>
      <c r="Z619" s="137"/>
      <c r="AA619" s="127"/>
      <c r="AB619" s="127"/>
      <c r="AC619" s="127"/>
      <c r="AD619" s="127"/>
      <c r="AE619" s="127"/>
      <c r="AF619" s="127"/>
      <c r="AG619" s="127"/>
      <c r="AH619" s="127"/>
      <c r="AI619" s="127"/>
      <c r="AJ619" s="127"/>
      <c r="AK619" s="137"/>
      <c r="AL619" s="137"/>
      <c r="AM619" s="127"/>
      <c r="AN619" s="127"/>
      <c r="AO619" s="127"/>
      <c r="AP619" s="127"/>
      <c r="AQ619" s="127"/>
      <c r="AR619" s="127"/>
      <c r="AS619" s="127"/>
      <c r="AT619" s="127"/>
      <c r="AU619" s="127"/>
      <c r="AV619" s="127"/>
      <c r="AW619" s="137"/>
      <c r="AX619" s="137"/>
      <c r="AY619" s="137"/>
      <c r="AZ619" s="137"/>
      <c r="BA619" s="130"/>
      <c r="BB619" s="130"/>
      <c r="BC619" s="130"/>
      <c r="BD619" s="130"/>
      <c r="BE619" s="130"/>
      <c r="BF619" s="130"/>
      <c r="BG619" s="130"/>
      <c r="BH619" s="130"/>
      <c r="BI619" s="130"/>
      <c r="BJ619" s="130"/>
      <c r="BK619" s="137"/>
      <c r="BL619" s="98"/>
      <c r="BM619" s="160"/>
      <c r="BN619" s="98"/>
      <c r="BO619" s="182"/>
      <c r="BP619" s="182"/>
      <c r="BQ619" s="182"/>
      <c r="BR619" s="200"/>
      <c r="BS619" s="182"/>
      <c r="BT619" s="182"/>
      <c r="BU619" s="182"/>
      <c r="BV619" s="200"/>
      <c r="BW619" s="182"/>
      <c r="BX619" s="182"/>
      <c r="BY619" s="182"/>
      <c r="BZ619" s="200"/>
      <c r="CA619" s="200"/>
      <c r="CB619" s="182"/>
      <c r="CC619" s="100"/>
      <c r="CD619" s="100"/>
      <c r="CE619" s="100"/>
      <c r="CF619" s="103"/>
    </row>
    <row r="620" spans="5:84" s="24" customFormat="1" ht="15" customHeight="1" x14ac:dyDescent="0.25">
      <c r="E620" s="127"/>
      <c r="F620" s="127"/>
      <c r="G620" s="127"/>
      <c r="H620" s="137"/>
      <c r="I620" s="115"/>
      <c r="J620" s="127"/>
      <c r="K620" s="127"/>
      <c r="L620" s="127"/>
      <c r="M620" s="137"/>
      <c r="N620" s="115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37"/>
      <c r="Z620" s="137"/>
      <c r="AA620" s="127"/>
      <c r="AB620" s="127"/>
      <c r="AC620" s="127"/>
      <c r="AD620" s="127"/>
      <c r="AE620" s="127"/>
      <c r="AF620" s="127"/>
      <c r="AG620" s="127"/>
      <c r="AH620" s="127"/>
      <c r="AI620" s="127"/>
      <c r="AJ620" s="127"/>
      <c r="AK620" s="137"/>
      <c r="AL620" s="137"/>
      <c r="AM620" s="127"/>
      <c r="AN620" s="127"/>
      <c r="AO620" s="127"/>
      <c r="AP620" s="127"/>
      <c r="AQ620" s="127"/>
      <c r="AR620" s="127"/>
      <c r="AS620" s="127"/>
      <c r="AT620" s="127"/>
      <c r="AU620" s="127"/>
      <c r="AV620" s="127"/>
      <c r="AW620" s="137"/>
      <c r="AX620" s="137"/>
      <c r="AY620" s="137"/>
      <c r="AZ620" s="137"/>
      <c r="BA620" s="130"/>
      <c r="BB620" s="130"/>
      <c r="BC620" s="130"/>
      <c r="BD620" s="130"/>
      <c r="BE620" s="130"/>
      <c r="BF620" s="130"/>
      <c r="BG620" s="130"/>
      <c r="BH620" s="130"/>
      <c r="BI620" s="130"/>
      <c r="BJ620" s="130"/>
      <c r="BK620" s="137"/>
      <c r="BL620" s="98"/>
      <c r="BM620" s="160"/>
      <c r="BN620" s="98"/>
      <c r="BO620" s="182"/>
      <c r="BP620" s="182"/>
      <c r="BQ620" s="182"/>
      <c r="BR620" s="200"/>
      <c r="BS620" s="182"/>
      <c r="BT620" s="182"/>
      <c r="BU620" s="182"/>
      <c r="BV620" s="200"/>
      <c r="BW620" s="182"/>
      <c r="BX620" s="182"/>
      <c r="BY620" s="182"/>
      <c r="BZ620" s="200"/>
      <c r="CA620" s="200"/>
      <c r="CB620" s="182"/>
      <c r="CC620" s="100"/>
      <c r="CD620" s="100"/>
      <c r="CE620" s="100"/>
      <c r="CF620" s="103"/>
    </row>
    <row r="621" spans="5:84" s="24" customFormat="1" ht="15" customHeight="1" x14ac:dyDescent="0.25">
      <c r="E621" s="127"/>
      <c r="F621" s="127"/>
      <c r="G621" s="127"/>
      <c r="H621" s="137"/>
      <c r="I621" s="115"/>
      <c r="J621" s="127"/>
      <c r="K621" s="127"/>
      <c r="L621" s="127"/>
      <c r="M621" s="137"/>
      <c r="N621" s="115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37"/>
      <c r="Z621" s="137"/>
      <c r="AA621" s="127"/>
      <c r="AB621" s="127"/>
      <c r="AC621" s="127"/>
      <c r="AD621" s="127"/>
      <c r="AE621" s="127"/>
      <c r="AF621" s="127"/>
      <c r="AG621" s="127"/>
      <c r="AH621" s="127"/>
      <c r="AI621" s="127"/>
      <c r="AJ621" s="127"/>
      <c r="AK621" s="137"/>
      <c r="AL621" s="137"/>
      <c r="AM621" s="127"/>
      <c r="AN621" s="127"/>
      <c r="AO621" s="127"/>
      <c r="AP621" s="127"/>
      <c r="AQ621" s="127"/>
      <c r="AR621" s="127"/>
      <c r="AS621" s="127"/>
      <c r="AT621" s="127"/>
      <c r="AU621" s="127"/>
      <c r="AV621" s="127"/>
      <c r="AW621" s="137"/>
      <c r="AX621" s="137"/>
      <c r="AY621" s="137"/>
      <c r="AZ621" s="137"/>
      <c r="BA621" s="130"/>
      <c r="BB621" s="130"/>
      <c r="BC621" s="130"/>
      <c r="BD621" s="130"/>
      <c r="BE621" s="130"/>
      <c r="BF621" s="130"/>
      <c r="BG621" s="130"/>
      <c r="BH621" s="130"/>
      <c r="BI621" s="130"/>
      <c r="BJ621" s="130"/>
      <c r="BK621" s="137"/>
      <c r="BL621" s="98"/>
      <c r="BM621" s="160"/>
      <c r="BN621" s="98"/>
      <c r="BO621" s="182"/>
      <c r="BP621" s="182"/>
      <c r="BQ621" s="182"/>
      <c r="BR621" s="200"/>
      <c r="BS621" s="182"/>
      <c r="BT621" s="182"/>
      <c r="BU621" s="182"/>
      <c r="BV621" s="200"/>
      <c r="BW621" s="182"/>
      <c r="BX621" s="182"/>
      <c r="BY621" s="182"/>
      <c r="BZ621" s="200"/>
      <c r="CA621" s="200"/>
      <c r="CB621" s="182"/>
      <c r="CC621" s="100"/>
      <c r="CD621" s="100"/>
      <c r="CE621" s="100"/>
      <c r="CF621" s="103"/>
    </row>
    <row r="622" spans="5:84" s="24" customFormat="1" ht="15" customHeight="1" x14ac:dyDescent="0.25">
      <c r="E622" s="127"/>
      <c r="F622" s="127"/>
      <c r="G622" s="127"/>
      <c r="H622" s="137"/>
      <c r="I622" s="115"/>
      <c r="J622" s="127"/>
      <c r="K622" s="127"/>
      <c r="L622" s="127"/>
      <c r="M622" s="137"/>
      <c r="N622" s="115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37"/>
      <c r="Z622" s="137"/>
      <c r="AA622" s="127"/>
      <c r="AB622" s="127"/>
      <c r="AC622" s="127"/>
      <c r="AD622" s="127"/>
      <c r="AE622" s="127"/>
      <c r="AF622" s="127"/>
      <c r="AG622" s="127"/>
      <c r="AH622" s="127"/>
      <c r="AI622" s="127"/>
      <c r="AJ622" s="127"/>
      <c r="AK622" s="137"/>
      <c r="AL622" s="137"/>
      <c r="AM622" s="127"/>
      <c r="AN622" s="127"/>
      <c r="AO622" s="127"/>
      <c r="AP622" s="127"/>
      <c r="AQ622" s="127"/>
      <c r="AR622" s="127"/>
      <c r="AS622" s="127"/>
      <c r="AT622" s="127"/>
      <c r="AU622" s="127"/>
      <c r="AV622" s="127"/>
      <c r="AW622" s="137"/>
      <c r="AX622" s="137"/>
      <c r="AY622" s="137"/>
      <c r="AZ622" s="137"/>
      <c r="BA622" s="130"/>
      <c r="BB622" s="130"/>
      <c r="BC622" s="130"/>
      <c r="BD622" s="130"/>
      <c r="BE622" s="130"/>
      <c r="BF622" s="130"/>
      <c r="BG622" s="130"/>
      <c r="BH622" s="130"/>
      <c r="BI622" s="130"/>
      <c r="BJ622" s="130"/>
      <c r="BK622" s="137"/>
      <c r="BL622" s="98"/>
      <c r="BM622" s="160"/>
      <c r="BN622" s="98"/>
      <c r="BO622" s="182"/>
      <c r="BP622" s="182"/>
      <c r="BQ622" s="182"/>
      <c r="BR622" s="200"/>
      <c r="BS622" s="182"/>
      <c r="BT622" s="182"/>
      <c r="BU622" s="182"/>
      <c r="BV622" s="200"/>
      <c r="BW622" s="182"/>
      <c r="BX622" s="182"/>
      <c r="BY622" s="182"/>
      <c r="BZ622" s="200"/>
      <c r="CA622" s="200"/>
      <c r="CB622" s="182"/>
      <c r="CC622" s="100"/>
      <c r="CD622" s="100"/>
      <c r="CE622" s="100"/>
      <c r="CF622" s="103"/>
    </row>
    <row r="623" spans="5:84" s="24" customFormat="1" ht="15" customHeight="1" x14ac:dyDescent="0.25">
      <c r="E623" s="127"/>
      <c r="F623" s="127"/>
      <c r="G623" s="127"/>
      <c r="H623" s="137"/>
      <c r="I623" s="115"/>
      <c r="J623" s="127"/>
      <c r="K623" s="127"/>
      <c r="L623" s="127"/>
      <c r="M623" s="137"/>
      <c r="N623" s="115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37"/>
      <c r="Z623" s="137"/>
      <c r="AA623" s="127"/>
      <c r="AB623" s="127"/>
      <c r="AC623" s="127"/>
      <c r="AD623" s="127"/>
      <c r="AE623" s="127"/>
      <c r="AF623" s="127"/>
      <c r="AG623" s="127"/>
      <c r="AH623" s="127"/>
      <c r="AI623" s="127"/>
      <c r="AJ623" s="127"/>
      <c r="AK623" s="137"/>
      <c r="AL623" s="137"/>
      <c r="AM623" s="127"/>
      <c r="AN623" s="127"/>
      <c r="AO623" s="127"/>
      <c r="AP623" s="127"/>
      <c r="AQ623" s="127"/>
      <c r="AR623" s="127"/>
      <c r="AS623" s="127"/>
      <c r="AT623" s="127"/>
      <c r="AU623" s="127"/>
      <c r="AV623" s="127"/>
      <c r="AW623" s="137"/>
      <c r="AX623" s="137"/>
      <c r="AY623" s="137"/>
      <c r="AZ623" s="137"/>
      <c r="BA623" s="130"/>
      <c r="BB623" s="130"/>
      <c r="BC623" s="130"/>
      <c r="BD623" s="130"/>
      <c r="BE623" s="130"/>
      <c r="BF623" s="130"/>
      <c r="BG623" s="130"/>
      <c r="BH623" s="130"/>
      <c r="BI623" s="130"/>
      <c r="BJ623" s="130"/>
      <c r="BK623" s="137"/>
      <c r="BL623" s="98"/>
      <c r="BM623" s="160"/>
      <c r="BN623" s="98"/>
      <c r="BO623" s="182"/>
      <c r="BP623" s="182"/>
      <c r="BQ623" s="182"/>
      <c r="BR623" s="200"/>
      <c r="BS623" s="182"/>
      <c r="BT623" s="182"/>
      <c r="BU623" s="182"/>
      <c r="BV623" s="200"/>
      <c r="BW623" s="182"/>
      <c r="BX623" s="182"/>
      <c r="BY623" s="182"/>
      <c r="BZ623" s="200"/>
      <c r="CA623" s="200"/>
      <c r="CB623" s="182"/>
      <c r="CC623" s="100"/>
      <c r="CD623" s="100"/>
      <c r="CE623" s="100"/>
      <c r="CF623" s="103"/>
    </row>
    <row r="624" spans="5:84" s="24" customFormat="1" ht="15" customHeight="1" x14ac:dyDescent="0.25">
      <c r="E624" s="127"/>
      <c r="F624" s="127"/>
      <c r="G624" s="127"/>
      <c r="H624" s="137"/>
      <c r="I624" s="115"/>
      <c r="J624" s="127"/>
      <c r="K624" s="127"/>
      <c r="L624" s="127"/>
      <c r="M624" s="137"/>
      <c r="N624" s="115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37"/>
      <c r="Z624" s="137"/>
      <c r="AA624" s="127"/>
      <c r="AB624" s="127"/>
      <c r="AC624" s="127"/>
      <c r="AD624" s="127"/>
      <c r="AE624" s="127"/>
      <c r="AF624" s="127"/>
      <c r="AG624" s="127"/>
      <c r="AH624" s="127"/>
      <c r="AI624" s="127"/>
      <c r="AJ624" s="127"/>
      <c r="AK624" s="137"/>
      <c r="AL624" s="137"/>
      <c r="AM624" s="127"/>
      <c r="AN624" s="127"/>
      <c r="AO624" s="127"/>
      <c r="AP624" s="127"/>
      <c r="AQ624" s="127"/>
      <c r="AR624" s="127"/>
      <c r="AS624" s="127"/>
      <c r="AT624" s="127"/>
      <c r="AU624" s="127"/>
      <c r="AV624" s="127"/>
      <c r="AW624" s="137"/>
      <c r="AX624" s="137"/>
      <c r="AY624" s="137"/>
      <c r="AZ624" s="137"/>
      <c r="BA624" s="130"/>
      <c r="BB624" s="130"/>
      <c r="BC624" s="130"/>
      <c r="BD624" s="130"/>
      <c r="BE624" s="130"/>
      <c r="BF624" s="130"/>
      <c r="BG624" s="130"/>
      <c r="BH624" s="130"/>
      <c r="BI624" s="130"/>
      <c r="BJ624" s="130"/>
      <c r="BK624" s="137"/>
      <c r="BL624" s="98"/>
      <c r="BM624" s="160"/>
      <c r="BN624" s="98"/>
      <c r="BO624" s="182"/>
      <c r="BP624" s="182"/>
      <c r="BQ624" s="182"/>
      <c r="BR624" s="200"/>
      <c r="BS624" s="182"/>
      <c r="BT624" s="182"/>
      <c r="BU624" s="182"/>
      <c r="BV624" s="200"/>
      <c r="BW624" s="182"/>
      <c r="BX624" s="182"/>
      <c r="BY624" s="182"/>
      <c r="BZ624" s="200"/>
      <c r="CA624" s="200"/>
      <c r="CB624" s="182"/>
      <c r="CC624" s="100"/>
      <c r="CD624" s="100"/>
      <c r="CE624" s="100"/>
      <c r="CF624" s="103"/>
    </row>
    <row r="625" spans="5:84" s="24" customFormat="1" ht="15" customHeight="1" x14ac:dyDescent="0.25">
      <c r="E625" s="127"/>
      <c r="F625" s="127"/>
      <c r="G625" s="127"/>
      <c r="H625" s="137"/>
      <c r="I625" s="115"/>
      <c r="J625" s="127"/>
      <c r="K625" s="127"/>
      <c r="L625" s="127"/>
      <c r="M625" s="137"/>
      <c r="N625" s="115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37"/>
      <c r="Z625" s="137"/>
      <c r="AA625" s="127"/>
      <c r="AB625" s="127"/>
      <c r="AC625" s="127"/>
      <c r="AD625" s="127"/>
      <c r="AE625" s="127"/>
      <c r="AF625" s="127"/>
      <c r="AG625" s="127"/>
      <c r="AH625" s="127"/>
      <c r="AI625" s="127"/>
      <c r="AJ625" s="127"/>
      <c r="AK625" s="137"/>
      <c r="AL625" s="137"/>
      <c r="AM625" s="127"/>
      <c r="AN625" s="127"/>
      <c r="AO625" s="127"/>
      <c r="AP625" s="127"/>
      <c r="AQ625" s="127"/>
      <c r="AR625" s="127"/>
      <c r="AS625" s="127"/>
      <c r="AT625" s="127"/>
      <c r="AU625" s="127"/>
      <c r="AV625" s="127"/>
      <c r="AW625" s="137"/>
      <c r="AX625" s="137"/>
      <c r="AY625" s="137"/>
      <c r="AZ625" s="137"/>
      <c r="BA625" s="130"/>
      <c r="BB625" s="130"/>
      <c r="BC625" s="130"/>
      <c r="BD625" s="130"/>
      <c r="BE625" s="130"/>
      <c r="BF625" s="130"/>
      <c r="BG625" s="130"/>
      <c r="BH625" s="130"/>
      <c r="BI625" s="130"/>
      <c r="BJ625" s="130"/>
      <c r="BK625" s="137"/>
      <c r="BL625" s="98"/>
      <c r="BM625" s="160"/>
      <c r="BN625" s="98"/>
      <c r="BO625" s="182"/>
      <c r="BP625" s="182"/>
      <c r="BQ625" s="182"/>
      <c r="BR625" s="200"/>
      <c r="BS625" s="182"/>
      <c r="BT625" s="182"/>
      <c r="BU625" s="182"/>
      <c r="BV625" s="200"/>
      <c r="BW625" s="182"/>
      <c r="BX625" s="182"/>
      <c r="BY625" s="182"/>
      <c r="BZ625" s="200"/>
      <c r="CA625" s="200"/>
      <c r="CB625" s="182"/>
      <c r="CC625" s="100"/>
      <c r="CD625" s="100"/>
      <c r="CE625" s="100"/>
      <c r="CF625" s="103"/>
    </row>
    <row r="626" spans="5:84" s="24" customFormat="1" ht="15" customHeight="1" x14ac:dyDescent="0.25">
      <c r="E626" s="127"/>
      <c r="F626" s="127"/>
      <c r="G626" s="127"/>
      <c r="H626" s="137"/>
      <c r="I626" s="115"/>
      <c r="J626" s="127"/>
      <c r="K626" s="127"/>
      <c r="L626" s="127"/>
      <c r="M626" s="137"/>
      <c r="N626" s="115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37"/>
      <c r="Z626" s="137"/>
      <c r="AA626" s="127"/>
      <c r="AB626" s="127"/>
      <c r="AC626" s="127"/>
      <c r="AD626" s="127"/>
      <c r="AE626" s="127"/>
      <c r="AF626" s="127"/>
      <c r="AG626" s="127"/>
      <c r="AH626" s="127"/>
      <c r="AI626" s="127"/>
      <c r="AJ626" s="127"/>
      <c r="AK626" s="137"/>
      <c r="AL626" s="137"/>
      <c r="AM626" s="127"/>
      <c r="AN626" s="127"/>
      <c r="AO626" s="127"/>
      <c r="AP626" s="127"/>
      <c r="AQ626" s="127"/>
      <c r="AR626" s="127"/>
      <c r="AS626" s="127"/>
      <c r="AT626" s="127"/>
      <c r="AU626" s="127"/>
      <c r="AV626" s="127"/>
      <c r="AW626" s="137"/>
      <c r="AX626" s="137"/>
      <c r="AY626" s="137"/>
      <c r="AZ626" s="137"/>
      <c r="BA626" s="130"/>
      <c r="BB626" s="130"/>
      <c r="BC626" s="130"/>
      <c r="BD626" s="130"/>
      <c r="BE626" s="130"/>
      <c r="BF626" s="130"/>
      <c r="BG626" s="130"/>
      <c r="BH626" s="130"/>
      <c r="BI626" s="130"/>
      <c r="BJ626" s="130"/>
      <c r="BK626" s="137"/>
      <c r="BL626" s="98"/>
      <c r="BM626" s="160"/>
      <c r="BN626" s="98"/>
      <c r="BO626" s="182"/>
      <c r="BP626" s="182"/>
      <c r="BQ626" s="182"/>
      <c r="BR626" s="200"/>
      <c r="BS626" s="182"/>
      <c r="BT626" s="182"/>
      <c r="BU626" s="182"/>
      <c r="BV626" s="200"/>
      <c r="BW626" s="182"/>
      <c r="BX626" s="182"/>
      <c r="BY626" s="182"/>
      <c r="BZ626" s="200"/>
      <c r="CA626" s="200"/>
      <c r="CB626" s="182"/>
      <c r="CC626" s="100"/>
      <c r="CD626" s="100"/>
      <c r="CE626" s="100"/>
      <c r="CF626" s="103"/>
    </row>
    <row r="627" spans="5:84" s="24" customFormat="1" ht="15" customHeight="1" x14ac:dyDescent="0.25">
      <c r="E627" s="127"/>
      <c r="F627" s="127"/>
      <c r="G627" s="127"/>
      <c r="H627" s="137"/>
      <c r="I627" s="115"/>
      <c r="J627" s="127"/>
      <c r="K627" s="127"/>
      <c r="L627" s="127"/>
      <c r="M627" s="137"/>
      <c r="N627" s="115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37"/>
      <c r="Z627" s="137"/>
      <c r="AA627" s="127"/>
      <c r="AB627" s="127"/>
      <c r="AC627" s="127"/>
      <c r="AD627" s="127"/>
      <c r="AE627" s="127"/>
      <c r="AF627" s="127"/>
      <c r="AG627" s="127"/>
      <c r="AH627" s="127"/>
      <c r="AI627" s="127"/>
      <c r="AJ627" s="127"/>
      <c r="AK627" s="137"/>
      <c r="AL627" s="137"/>
      <c r="AM627" s="127"/>
      <c r="AN627" s="127"/>
      <c r="AO627" s="127"/>
      <c r="AP627" s="127"/>
      <c r="AQ627" s="127"/>
      <c r="AR627" s="127"/>
      <c r="AS627" s="127"/>
      <c r="AT627" s="127"/>
      <c r="AU627" s="127"/>
      <c r="AV627" s="127"/>
      <c r="AW627" s="137"/>
      <c r="AX627" s="137"/>
      <c r="AY627" s="137"/>
      <c r="AZ627" s="137"/>
      <c r="BA627" s="130"/>
      <c r="BB627" s="130"/>
      <c r="BC627" s="130"/>
      <c r="BD627" s="130"/>
      <c r="BE627" s="130"/>
      <c r="BF627" s="130"/>
      <c r="BG627" s="130"/>
      <c r="BH627" s="130"/>
      <c r="BI627" s="130"/>
      <c r="BJ627" s="130"/>
      <c r="BK627" s="137"/>
      <c r="BL627" s="98"/>
      <c r="BM627" s="160"/>
      <c r="BN627" s="98"/>
      <c r="BO627" s="182"/>
      <c r="BP627" s="182"/>
      <c r="BQ627" s="182"/>
      <c r="BR627" s="200"/>
      <c r="BS627" s="182"/>
      <c r="BT627" s="182"/>
      <c r="BU627" s="182"/>
      <c r="BV627" s="200"/>
      <c r="BW627" s="182"/>
      <c r="BX627" s="182"/>
      <c r="BY627" s="182"/>
      <c r="BZ627" s="200"/>
      <c r="CA627" s="200"/>
      <c r="CB627" s="182"/>
      <c r="CC627" s="100"/>
      <c r="CD627" s="100"/>
      <c r="CE627" s="100"/>
      <c r="CF627" s="103"/>
    </row>
    <row r="628" spans="5:84" s="24" customFormat="1" ht="15" customHeight="1" x14ac:dyDescent="0.25">
      <c r="E628" s="127"/>
      <c r="F628" s="127"/>
      <c r="G628" s="127"/>
      <c r="H628" s="137"/>
      <c r="I628" s="115"/>
      <c r="J628" s="127"/>
      <c r="K628" s="127"/>
      <c r="L628" s="127"/>
      <c r="M628" s="137"/>
      <c r="N628" s="115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37"/>
      <c r="Z628" s="137"/>
      <c r="AA628" s="127"/>
      <c r="AB628" s="127"/>
      <c r="AC628" s="127"/>
      <c r="AD628" s="127"/>
      <c r="AE628" s="127"/>
      <c r="AF628" s="127"/>
      <c r="AG628" s="127"/>
      <c r="AH628" s="127"/>
      <c r="AI628" s="127"/>
      <c r="AJ628" s="127"/>
      <c r="AK628" s="137"/>
      <c r="AL628" s="137"/>
      <c r="AM628" s="127"/>
      <c r="AN628" s="127"/>
      <c r="AO628" s="127"/>
      <c r="AP628" s="127"/>
      <c r="AQ628" s="127"/>
      <c r="AR628" s="127"/>
      <c r="AS628" s="127"/>
      <c r="AT628" s="127"/>
      <c r="AU628" s="127"/>
      <c r="AV628" s="127"/>
      <c r="AW628" s="137"/>
      <c r="AX628" s="137"/>
      <c r="AY628" s="137"/>
      <c r="AZ628" s="137"/>
      <c r="BA628" s="130"/>
      <c r="BB628" s="130"/>
      <c r="BC628" s="130"/>
      <c r="BD628" s="130"/>
      <c r="BE628" s="130"/>
      <c r="BF628" s="130"/>
      <c r="BG628" s="130"/>
      <c r="BH628" s="130"/>
      <c r="BI628" s="130"/>
      <c r="BJ628" s="130"/>
      <c r="BK628" s="137"/>
      <c r="BL628" s="98"/>
      <c r="BM628" s="160"/>
      <c r="BN628" s="98"/>
      <c r="BO628" s="182"/>
      <c r="BP628" s="182"/>
      <c r="BQ628" s="182"/>
      <c r="BR628" s="200"/>
      <c r="BS628" s="182"/>
      <c r="BT628" s="182"/>
      <c r="BU628" s="182"/>
      <c r="BV628" s="200"/>
      <c r="BW628" s="182"/>
      <c r="BX628" s="182"/>
      <c r="BY628" s="182"/>
      <c r="BZ628" s="200"/>
      <c r="CA628" s="200"/>
      <c r="CB628" s="182"/>
      <c r="CC628" s="100"/>
      <c r="CD628" s="100"/>
      <c r="CE628" s="100"/>
      <c r="CF628" s="103"/>
    </row>
    <row r="629" spans="5:84" s="24" customFormat="1" ht="15" customHeight="1" x14ac:dyDescent="0.25">
      <c r="E629" s="127"/>
      <c r="F629" s="127"/>
      <c r="G629" s="127"/>
      <c r="H629" s="137"/>
      <c r="I629" s="115"/>
      <c r="J629" s="127"/>
      <c r="K629" s="127"/>
      <c r="L629" s="127"/>
      <c r="M629" s="137"/>
      <c r="N629" s="115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37"/>
      <c r="Z629" s="137"/>
      <c r="AA629" s="127"/>
      <c r="AB629" s="127"/>
      <c r="AC629" s="127"/>
      <c r="AD629" s="127"/>
      <c r="AE629" s="127"/>
      <c r="AF629" s="127"/>
      <c r="AG629" s="127"/>
      <c r="AH629" s="127"/>
      <c r="AI629" s="127"/>
      <c r="AJ629" s="127"/>
      <c r="AK629" s="137"/>
      <c r="AL629" s="137"/>
      <c r="AM629" s="127"/>
      <c r="AN629" s="127"/>
      <c r="AO629" s="127"/>
      <c r="AP629" s="127"/>
      <c r="AQ629" s="127"/>
      <c r="AR629" s="127"/>
      <c r="AS629" s="127"/>
      <c r="AT629" s="127"/>
      <c r="AU629" s="127"/>
      <c r="AV629" s="127"/>
      <c r="AW629" s="137"/>
      <c r="AX629" s="137"/>
      <c r="AY629" s="137"/>
      <c r="AZ629" s="137"/>
      <c r="BA629" s="130"/>
      <c r="BB629" s="130"/>
      <c r="BC629" s="130"/>
      <c r="BD629" s="130"/>
      <c r="BE629" s="130"/>
      <c r="BF629" s="130"/>
      <c r="BG629" s="130"/>
      <c r="BH629" s="130"/>
      <c r="BI629" s="130"/>
      <c r="BJ629" s="130"/>
      <c r="BK629" s="137"/>
      <c r="BL629" s="98"/>
      <c r="BM629" s="160"/>
      <c r="BN629" s="98"/>
      <c r="BO629" s="182"/>
      <c r="BP629" s="182"/>
      <c r="BQ629" s="182"/>
      <c r="BR629" s="200"/>
      <c r="BS629" s="182"/>
      <c r="BT629" s="182"/>
      <c r="BU629" s="182"/>
      <c r="BV629" s="200"/>
      <c r="BW629" s="182"/>
      <c r="BX629" s="182"/>
      <c r="BY629" s="182"/>
      <c r="BZ629" s="200"/>
      <c r="CA629" s="200"/>
      <c r="CB629" s="182"/>
      <c r="CC629" s="100"/>
      <c r="CD629" s="100"/>
      <c r="CE629" s="100"/>
      <c r="CF629" s="103"/>
    </row>
    <row r="630" spans="5:84" s="24" customFormat="1" ht="15" customHeight="1" x14ac:dyDescent="0.25">
      <c r="E630" s="127"/>
      <c r="F630" s="127"/>
      <c r="G630" s="127"/>
      <c r="H630" s="137"/>
      <c r="I630" s="115"/>
      <c r="J630" s="127"/>
      <c r="K630" s="127"/>
      <c r="L630" s="127"/>
      <c r="M630" s="137"/>
      <c r="N630" s="115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37"/>
      <c r="Z630" s="137"/>
      <c r="AA630" s="127"/>
      <c r="AB630" s="127"/>
      <c r="AC630" s="127"/>
      <c r="AD630" s="127"/>
      <c r="AE630" s="127"/>
      <c r="AF630" s="127"/>
      <c r="AG630" s="127"/>
      <c r="AH630" s="127"/>
      <c r="AI630" s="127"/>
      <c r="AJ630" s="127"/>
      <c r="AK630" s="137"/>
      <c r="AL630" s="137"/>
      <c r="AM630" s="127"/>
      <c r="AN630" s="127"/>
      <c r="AO630" s="127"/>
      <c r="AP630" s="127"/>
      <c r="AQ630" s="127"/>
      <c r="AR630" s="127"/>
      <c r="AS630" s="127"/>
      <c r="AT630" s="127"/>
      <c r="AU630" s="127"/>
      <c r="AV630" s="127"/>
      <c r="AW630" s="137"/>
      <c r="AX630" s="137"/>
      <c r="AY630" s="137"/>
      <c r="AZ630" s="137"/>
      <c r="BA630" s="130"/>
      <c r="BB630" s="130"/>
      <c r="BC630" s="130"/>
      <c r="BD630" s="130"/>
      <c r="BE630" s="130"/>
      <c r="BF630" s="130"/>
      <c r="BG630" s="130"/>
      <c r="BH630" s="130"/>
      <c r="BI630" s="130"/>
      <c r="BJ630" s="130"/>
      <c r="BK630" s="137"/>
      <c r="BL630" s="98"/>
      <c r="BM630" s="160"/>
      <c r="BN630" s="98"/>
      <c r="BO630" s="182"/>
      <c r="BP630" s="182"/>
      <c r="BQ630" s="182"/>
      <c r="BR630" s="200"/>
      <c r="BS630" s="182"/>
      <c r="BT630" s="182"/>
      <c r="BU630" s="182"/>
      <c r="BV630" s="200"/>
      <c r="BW630" s="182"/>
      <c r="BX630" s="182"/>
      <c r="BY630" s="182"/>
      <c r="BZ630" s="200"/>
      <c r="CA630" s="200"/>
      <c r="CB630" s="182"/>
      <c r="CC630" s="100"/>
      <c r="CD630" s="100"/>
      <c r="CE630" s="100"/>
      <c r="CF630" s="103"/>
    </row>
    <row r="631" spans="5:84" s="24" customFormat="1" ht="15" customHeight="1" x14ac:dyDescent="0.25">
      <c r="E631" s="127"/>
      <c r="F631" s="127"/>
      <c r="G631" s="127"/>
      <c r="H631" s="137"/>
      <c r="I631" s="115"/>
      <c r="J631" s="127"/>
      <c r="K631" s="127"/>
      <c r="L631" s="127"/>
      <c r="M631" s="137"/>
      <c r="N631" s="115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37"/>
      <c r="Z631" s="137"/>
      <c r="AA631" s="127"/>
      <c r="AB631" s="127"/>
      <c r="AC631" s="127"/>
      <c r="AD631" s="127"/>
      <c r="AE631" s="127"/>
      <c r="AF631" s="127"/>
      <c r="AG631" s="127"/>
      <c r="AH631" s="127"/>
      <c r="AI631" s="127"/>
      <c r="AJ631" s="127"/>
      <c r="AK631" s="137"/>
      <c r="AL631" s="137"/>
      <c r="AM631" s="127"/>
      <c r="AN631" s="127"/>
      <c r="AO631" s="127"/>
      <c r="AP631" s="127"/>
      <c r="AQ631" s="127"/>
      <c r="AR631" s="127"/>
      <c r="AS631" s="127"/>
      <c r="AT631" s="127"/>
      <c r="AU631" s="127"/>
      <c r="AV631" s="127"/>
      <c r="AW631" s="137"/>
      <c r="AX631" s="137"/>
      <c r="AY631" s="137"/>
      <c r="AZ631" s="137"/>
      <c r="BA631" s="130"/>
      <c r="BB631" s="130"/>
      <c r="BC631" s="130"/>
      <c r="BD631" s="130"/>
      <c r="BE631" s="130"/>
      <c r="BF631" s="130"/>
      <c r="BG631" s="130"/>
      <c r="BH631" s="130"/>
      <c r="BI631" s="130"/>
      <c r="BJ631" s="130"/>
      <c r="BK631" s="137"/>
      <c r="BL631" s="98"/>
      <c r="BM631" s="160"/>
      <c r="BN631" s="98"/>
      <c r="BO631" s="182"/>
      <c r="BP631" s="182"/>
      <c r="BQ631" s="182"/>
      <c r="BR631" s="200"/>
      <c r="BS631" s="182"/>
      <c r="BT631" s="182"/>
      <c r="BU631" s="182"/>
      <c r="BV631" s="200"/>
      <c r="BW631" s="182"/>
      <c r="BX631" s="182"/>
      <c r="BY631" s="182"/>
      <c r="BZ631" s="200"/>
      <c r="CA631" s="200"/>
      <c r="CB631" s="182"/>
      <c r="CC631" s="100"/>
      <c r="CD631" s="100"/>
      <c r="CE631" s="100"/>
      <c r="CF631" s="103"/>
    </row>
    <row r="632" spans="5:84" s="24" customFormat="1" ht="15" customHeight="1" x14ac:dyDescent="0.25">
      <c r="E632" s="127"/>
      <c r="F632" s="127"/>
      <c r="G632" s="127"/>
      <c r="H632" s="137"/>
      <c r="I632" s="115"/>
      <c r="J632" s="127"/>
      <c r="K632" s="127"/>
      <c r="L632" s="127"/>
      <c r="M632" s="137"/>
      <c r="N632" s="115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37"/>
      <c r="Z632" s="137"/>
      <c r="AA632" s="127"/>
      <c r="AB632" s="127"/>
      <c r="AC632" s="127"/>
      <c r="AD632" s="127"/>
      <c r="AE632" s="127"/>
      <c r="AF632" s="127"/>
      <c r="AG632" s="127"/>
      <c r="AH632" s="127"/>
      <c r="AI632" s="127"/>
      <c r="AJ632" s="127"/>
      <c r="AK632" s="137"/>
      <c r="AL632" s="137"/>
      <c r="AM632" s="127"/>
      <c r="AN632" s="127"/>
      <c r="AO632" s="127"/>
      <c r="AP632" s="127"/>
      <c r="AQ632" s="127"/>
      <c r="AR632" s="127"/>
      <c r="AS632" s="127"/>
      <c r="AT632" s="127"/>
      <c r="AU632" s="127"/>
      <c r="AV632" s="127"/>
      <c r="AW632" s="137"/>
      <c r="AX632" s="137"/>
      <c r="AY632" s="137"/>
      <c r="AZ632" s="137"/>
      <c r="BA632" s="130"/>
      <c r="BB632" s="130"/>
      <c r="BC632" s="130"/>
      <c r="BD632" s="130"/>
      <c r="BE632" s="130"/>
      <c r="BF632" s="130"/>
      <c r="BG632" s="130"/>
      <c r="BH632" s="130"/>
      <c r="BI632" s="130"/>
      <c r="BJ632" s="130"/>
      <c r="BK632" s="137"/>
      <c r="BL632" s="98"/>
      <c r="BM632" s="160"/>
      <c r="BN632" s="98"/>
      <c r="BO632" s="182"/>
      <c r="BP632" s="182"/>
      <c r="BQ632" s="182"/>
      <c r="BR632" s="200"/>
      <c r="BS632" s="182"/>
      <c r="BT632" s="182"/>
      <c r="BU632" s="182"/>
      <c r="BV632" s="200"/>
      <c r="BW632" s="182"/>
      <c r="BX632" s="182"/>
      <c r="BY632" s="182"/>
      <c r="BZ632" s="200"/>
      <c r="CA632" s="200"/>
      <c r="CB632" s="182"/>
      <c r="CC632" s="100"/>
      <c r="CD632" s="100"/>
      <c r="CE632" s="100"/>
      <c r="CF632" s="103"/>
    </row>
    <row r="633" spans="5:84" s="24" customFormat="1" ht="15" customHeight="1" x14ac:dyDescent="0.25">
      <c r="E633" s="127"/>
      <c r="F633" s="127"/>
      <c r="G633" s="127"/>
      <c r="H633" s="137"/>
      <c r="I633" s="115"/>
      <c r="J633" s="127"/>
      <c r="K633" s="127"/>
      <c r="L633" s="127"/>
      <c r="M633" s="137"/>
      <c r="N633" s="115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37"/>
      <c r="Z633" s="137"/>
      <c r="AA633" s="127"/>
      <c r="AB633" s="127"/>
      <c r="AC633" s="127"/>
      <c r="AD633" s="127"/>
      <c r="AE633" s="127"/>
      <c r="AF633" s="127"/>
      <c r="AG633" s="127"/>
      <c r="AH633" s="127"/>
      <c r="AI633" s="127"/>
      <c r="AJ633" s="127"/>
      <c r="AK633" s="137"/>
      <c r="AL633" s="137"/>
      <c r="AM633" s="127"/>
      <c r="AN633" s="127"/>
      <c r="AO633" s="127"/>
      <c r="AP633" s="127"/>
      <c r="AQ633" s="127"/>
      <c r="AR633" s="127"/>
      <c r="AS633" s="127"/>
      <c r="AT633" s="127"/>
      <c r="AU633" s="127"/>
      <c r="AV633" s="127"/>
      <c r="AW633" s="137"/>
      <c r="AX633" s="137"/>
      <c r="AY633" s="137"/>
      <c r="AZ633" s="137"/>
      <c r="BA633" s="130"/>
      <c r="BB633" s="130"/>
      <c r="BC633" s="130"/>
      <c r="BD633" s="130"/>
      <c r="BE633" s="130"/>
      <c r="BF633" s="130"/>
      <c r="BG633" s="130"/>
      <c r="BH633" s="130"/>
      <c r="BI633" s="130"/>
      <c r="BJ633" s="130"/>
      <c r="BK633" s="137"/>
      <c r="BL633" s="98"/>
      <c r="BM633" s="160"/>
      <c r="BN633" s="98"/>
      <c r="BO633" s="182"/>
      <c r="BP633" s="182"/>
      <c r="BQ633" s="182"/>
      <c r="BR633" s="200"/>
      <c r="BS633" s="182"/>
      <c r="BT633" s="182"/>
      <c r="BU633" s="182"/>
      <c r="BV633" s="200"/>
      <c r="BW633" s="182"/>
      <c r="BX633" s="182"/>
      <c r="BY633" s="182"/>
      <c r="BZ633" s="200"/>
      <c r="CA633" s="200"/>
      <c r="CB633" s="182"/>
      <c r="CC633" s="100"/>
      <c r="CD633" s="100"/>
      <c r="CE633" s="100"/>
      <c r="CF633" s="103"/>
    </row>
    <row r="634" spans="5:84" s="24" customFormat="1" ht="15" customHeight="1" x14ac:dyDescent="0.25">
      <c r="E634" s="127"/>
      <c r="F634" s="127"/>
      <c r="G634" s="127"/>
      <c r="H634" s="137"/>
      <c r="I634" s="115"/>
      <c r="J634" s="127"/>
      <c r="K634" s="127"/>
      <c r="L634" s="127"/>
      <c r="M634" s="137"/>
      <c r="N634" s="115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37"/>
      <c r="Z634" s="137"/>
      <c r="AA634" s="127"/>
      <c r="AB634" s="127"/>
      <c r="AC634" s="127"/>
      <c r="AD634" s="127"/>
      <c r="AE634" s="127"/>
      <c r="AF634" s="127"/>
      <c r="AG634" s="127"/>
      <c r="AH634" s="127"/>
      <c r="AI634" s="127"/>
      <c r="AJ634" s="127"/>
      <c r="AK634" s="137"/>
      <c r="AL634" s="137"/>
      <c r="AM634" s="127"/>
      <c r="AN634" s="127"/>
      <c r="AO634" s="127"/>
      <c r="AP634" s="127"/>
      <c r="AQ634" s="127"/>
      <c r="AR634" s="127"/>
      <c r="AS634" s="127"/>
      <c r="AT634" s="127"/>
      <c r="AU634" s="127"/>
      <c r="AV634" s="127"/>
      <c r="AW634" s="137"/>
      <c r="AX634" s="137"/>
      <c r="AY634" s="137"/>
      <c r="AZ634" s="137"/>
      <c r="BA634" s="130"/>
      <c r="BB634" s="130"/>
      <c r="BC634" s="130"/>
      <c r="BD634" s="130"/>
      <c r="BE634" s="130"/>
      <c r="BF634" s="130"/>
      <c r="BG634" s="130"/>
      <c r="BH634" s="130"/>
      <c r="BI634" s="130"/>
      <c r="BJ634" s="130"/>
      <c r="BK634" s="137"/>
      <c r="BL634" s="98"/>
      <c r="BM634" s="160"/>
      <c r="BN634" s="98"/>
      <c r="BO634" s="182"/>
      <c r="BP634" s="182"/>
      <c r="BQ634" s="182"/>
      <c r="BR634" s="200"/>
      <c r="BS634" s="182"/>
      <c r="BT634" s="182"/>
      <c r="BU634" s="182"/>
      <c r="BV634" s="200"/>
      <c r="BW634" s="182"/>
      <c r="BX634" s="182"/>
      <c r="BY634" s="182"/>
      <c r="BZ634" s="200"/>
      <c r="CA634" s="200"/>
      <c r="CB634" s="182"/>
      <c r="CC634" s="100"/>
      <c r="CD634" s="100"/>
      <c r="CE634" s="100"/>
      <c r="CF634" s="103"/>
    </row>
    <row r="635" spans="5:84" s="24" customFormat="1" ht="15" customHeight="1" x14ac:dyDescent="0.25">
      <c r="E635" s="127"/>
      <c r="F635" s="127"/>
      <c r="G635" s="127"/>
      <c r="H635" s="137"/>
      <c r="I635" s="115"/>
      <c r="J635" s="127"/>
      <c r="K635" s="127"/>
      <c r="L635" s="127"/>
      <c r="M635" s="137"/>
      <c r="N635" s="115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37"/>
      <c r="Z635" s="137"/>
      <c r="AA635" s="127"/>
      <c r="AB635" s="127"/>
      <c r="AC635" s="127"/>
      <c r="AD635" s="127"/>
      <c r="AE635" s="127"/>
      <c r="AF635" s="127"/>
      <c r="AG635" s="127"/>
      <c r="AH635" s="127"/>
      <c r="AI635" s="127"/>
      <c r="AJ635" s="127"/>
      <c r="AK635" s="137"/>
      <c r="AL635" s="137"/>
      <c r="AM635" s="127"/>
      <c r="AN635" s="127"/>
      <c r="AO635" s="127"/>
      <c r="AP635" s="127"/>
      <c r="AQ635" s="127"/>
      <c r="AR635" s="127"/>
      <c r="AS635" s="127"/>
      <c r="AT635" s="127"/>
      <c r="AU635" s="127"/>
      <c r="AV635" s="127"/>
      <c r="AW635" s="137"/>
      <c r="AX635" s="137"/>
      <c r="AY635" s="137"/>
      <c r="AZ635" s="137"/>
      <c r="BA635" s="130"/>
      <c r="BB635" s="130"/>
      <c r="BC635" s="130"/>
      <c r="BD635" s="130"/>
      <c r="BE635" s="130"/>
      <c r="BF635" s="130"/>
      <c r="BG635" s="130"/>
      <c r="BH635" s="130"/>
      <c r="BI635" s="130"/>
      <c r="BJ635" s="130"/>
      <c r="BK635" s="137"/>
      <c r="BL635" s="98"/>
      <c r="BM635" s="160"/>
      <c r="BN635" s="98"/>
      <c r="BO635" s="182"/>
      <c r="BP635" s="182"/>
      <c r="BQ635" s="182"/>
      <c r="BR635" s="200"/>
      <c r="BS635" s="182"/>
      <c r="BT635" s="182"/>
      <c r="BU635" s="182"/>
      <c r="BV635" s="200"/>
      <c r="BW635" s="182"/>
      <c r="BX635" s="182"/>
      <c r="BY635" s="182"/>
      <c r="BZ635" s="200"/>
      <c r="CA635" s="200"/>
      <c r="CB635" s="182"/>
      <c r="CC635" s="100"/>
      <c r="CD635" s="100"/>
      <c r="CE635" s="100"/>
      <c r="CF635" s="103"/>
    </row>
    <row r="636" spans="5:84" s="24" customFormat="1" ht="15" customHeight="1" x14ac:dyDescent="0.25">
      <c r="E636" s="127"/>
      <c r="F636" s="127"/>
      <c r="G636" s="127"/>
      <c r="H636" s="137"/>
      <c r="I636" s="115"/>
      <c r="J636" s="127"/>
      <c r="K636" s="127"/>
      <c r="L636" s="127"/>
      <c r="M636" s="137"/>
      <c r="N636" s="115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37"/>
      <c r="Z636" s="137"/>
      <c r="AA636" s="127"/>
      <c r="AB636" s="127"/>
      <c r="AC636" s="127"/>
      <c r="AD636" s="127"/>
      <c r="AE636" s="127"/>
      <c r="AF636" s="127"/>
      <c r="AG636" s="127"/>
      <c r="AH636" s="127"/>
      <c r="AI636" s="127"/>
      <c r="AJ636" s="127"/>
      <c r="AK636" s="137"/>
      <c r="AL636" s="137"/>
      <c r="AM636" s="127"/>
      <c r="AN636" s="127"/>
      <c r="AO636" s="127"/>
      <c r="AP636" s="127"/>
      <c r="AQ636" s="127"/>
      <c r="AR636" s="127"/>
      <c r="AS636" s="127"/>
      <c r="AT636" s="127"/>
      <c r="AU636" s="127"/>
      <c r="AV636" s="127"/>
      <c r="AW636" s="137"/>
      <c r="AX636" s="137"/>
      <c r="AY636" s="137"/>
      <c r="AZ636" s="137"/>
      <c r="BA636" s="130"/>
      <c r="BB636" s="130"/>
      <c r="BC636" s="130"/>
      <c r="BD636" s="130"/>
      <c r="BE636" s="130"/>
      <c r="BF636" s="130"/>
      <c r="BG636" s="130"/>
      <c r="BH636" s="130"/>
      <c r="BI636" s="130"/>
      <c r="BJ636" s="130"/>
      <c r="BK636" s="137"/>
      <c r="BL636" s="98"/>
      <c r="BM636" s="160"/>
      <c r="BN636" s="98"/>
      <c r="BO636" s="182"/>
      <c r="BP636" s="182"/>
      <c r="BQ636" s="182"/>
      <c r="BR636" s="200"/>
      <c r="BS636" s="182"/>
      <c r="BT636" s="182"/>
      <c r="BU636" s="182"/>
      <c r="BV636" s="200"/>
      <c r="BW636" s="182"/>
      <c r="BX636" s="182"/>
      <c r="BY636" s="182"/>
      <c r="BZ636" s="200"/>
      <c r="CA636" s="200"/>
      <c r="CB636" s="182"/>
      <c r="CC636" s="100"/>
      <c r="CD636" s="100"/>
      <c r="CE636" s="100"/>
      <c r="CF636" s="103"/>
    </row>
    <row r="637" spans="5:84" s="24" customFormat="1" ht="15" customHeight="1" x14ac:dyDescent="0.25">
      <c r="E637" s="127"/>
      <c r="F637" s="127"/>
      <c r="G637" s="127"/>
      <c r="H637" s="137"/>
      <c r="I637" s="115"/>
      <c r="J637" s="127"/>
      <c r="K637" s="127"/>
      <c r="L637" s="127"/>
      <c r="M637" s="137"/>
      <c r="N637" s="115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37"/>
      <c r="Z637" s="137"/>
      <c r="AA637" s="127"/>
      <c r="AB637" s="127"/>
      <c r="AC637" s="127"/>
      <c r="AD637" s="127"/>
      <c r="AE637" s="127"/>
      <c r="AF637" s="127"/>
      <c r="AG637" s="127"/>
      <c r="AH637" s="127"/>
      <c r="AI637" s="127"/>
      <c r="AJ637" s="127"/>
      <c r="AK637" s="137"/>
      <c r="AL637" s="137"/>
      <c r="AM637" s="127"/>
      <c r="AN637" s="127"/>
      <c r="AO637" s="127"/>
      <c r="AP637" s="127"/>
      <c r="AQ637" s="127"/>
      <c r="AR637" s="127"/>
      <c r="AS637" s="127"/>
      <c r="AT637" s="127"/>
      <c r="AU637" s="127"/>
      <c r="AV637" s="127"/>
      <c r="AW637" s="137"/>
      <c r="AX637" s="137"/>
      <c r="AY637" s="137"/>
      <c r="AZ637" s="137"/>
      <c r="BA637" s="130"/>
      <c r="BB637" s="130"/>
      <c r="BC637" s="130"/>
      <c r="BD637" s="130"/>
      <c r="BE637" s="130"/>
      <c r="BF637" s="130"/>
      <c r="BG637" s="130"/>
      <c r="BH637" s="130"/>
      <c r="BI637" s="130"/>
      <c r="BJ637" s="130"/>
      <c r="BK637" s="137"/>
      <c r="BL637" s="98"/>
      <c r="BM637" s="160"/>
      <c r="BN637" s="98"/>
      <c r="BO637" s="182"/>
      <c r="BP637" s="182"/>
      <c r="BQ637" s="182"/>
      <c r="BR637" s="200"/>
      <c r="BS637" s="182"/>
      <c r="BT637" s="182"/>
      <c r="BU637" s="182"/>
      <c r="BV637" s="200"/>
      <c r="BW637" s="182"/>
      <c r="BX637" s="182"/>
      <c r="BY637" s="182"/>
      <c r="BZ637" s="200"/>
      <c r="CA637" s="200"/>
      <c r="CB637" s="182"/>
      <c r="CC637" s="100"/>
      <c r="CD637" s="100"/>
      <c r="CE637" s="100"/>
      <c r="CF637" s="103"/>
    </row>
    <row r="638" spans="5:84" s="24" customFormat="1" ht="15" customHeight="1" x14ac:dyDescent="0.25">
      <c r="E638" s="127"/>
      <c r="F638" s="127"/>
      <c r="G638" s="127"/>
      <c r="H638" s="137"/>
      <c r="I638" s="115"/>
      <c r="J638" s="127"/>
      <c r="K638" s="127"/>
      <c r="L638" s="127"/>
      <c r="M638" s="137"/>
      <c r="N638" s="115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37"/>
      <c r="Z638" s="137"/>
      <c r="AA638" s="127"/>
      <c r="AB638" s="127"/>
      <c r="AC638" s="127"/>
      <c r="AD638" s="127"/>
      <c r="AE638" s="127"/>
      <c r="AF638" s="127"/>
      <c r="AG638" s="127"/>
      <c r="AH638" s="127"/>
      <c r="AI638" s="127"/>
      <c r="AJ638" s="127"/>
      <c r="AK638" s="137"/>
      <c r="AL638" s="137"/>
      <c r="AM638" s="127"/>
      <c r="AN638" s="127"/>
      <c r="AO638" s="127"/>
      <c r="AP638" s="127"/>
      <c r="AQ638" s="127"/>
      <c r="AR638" s="127"/>
      <c r="AS638" s="127"/>
      <c r="AT638" s="127"/>
      <c r="AU638" s="127"/>
      <c r="AV638" s="127"/>
      <c r="AW638" s="137"/>
      <c r="AX638" s="137"/>
      <c r="AY638" s="137"/>
      <c r="AZ638" s="137"/>
      <c r="BA638" s="130"/>
      <c r="BB638" s="130"/>
      <c r="BC638" s="130"/>
      <c r="BD638" s="130"/>
      <c r="BE638" s="130"/>
      <c r="BF638" s="130"/>
      <c r="BG638" s="130"/>
      <c r="BH638" s="130"/>
      <c r="BI638" s="130"/>
      <c r="BJ638" s="130"/>
      <c r="BK638" s="137"/>
      <c r="BL638" s="98"/>
      <c r="BM638" s="160"/>
      <c r="BN638" s="98"/>
      <c r="BO638" s="182"/>
      <c r="BP638" s="182"/>
      <c r="BQ638" s="182"/>
      <c r="BR638" s="200"/>
      <c r="BS638" s="182"/>
      <c r="BT638" s="182"/>
      <c r="BU638" s="182"/>
      <c r="BV638" s="200"/>
      <c r="BW638" s="182"/>
      <c r="BX638" s="182"/>
      <c r="BY638" s="182"/>
      <c r="BZ638" s="200"/>
      <c r="CA638" s="200"/>
      <c r="CB638" s="182"/>
      <c r="CC638" s="100"/>
      <c r="CD638" s="100"/>
      <c r="CE638" s="100"/>
      <c r="CF638" s="103"/>
    </row>
    <row r="639" spans="5:84" s="24" customFormat="1" ht="15" customHeight="1" x14ac:dyDescent="0.25">
      <c r="E639" s="127"/>
      <c r="F639" s="127"/>
      <c r="G639" s="127"/>
      <c r="H639" s="137"/>
      <c r="I639" s="115"/>
      <c r="J639" s="127"/>
      <c r="K639" s="127"/>
      <c r="L639" s="127"/>
      <c r="M639" s="137"/>
      <c r="N639" s="115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37"/>
      <c r="Z639" s="137"/>
      <c r="AA639" s="127"/>
      <c r="AB639" s="127"/>
      <c r="AC639" s="127"/>
      <c r="AD639" s="127"/>
      <c r="AE639" s="127"/>
      <c r="AF639" s="127"/>
      <c r="AG639" s="127"/>
      <c r="AH639" s="127"/>
      <c r="AI639" s="127"/>
      <c r="AJ639" s="127"/>
      <c r="AK639" s="137"/>
      <c r="AL639" s="137"/>
      <c r="AM639" s="127"/>
      <c r="AN639" s="127"/>
      <c r="AO639" s="127"/>
      <c r="AP639" s="127"/>
      <c r="AQ639" s="127"/>
      <c r="AR639" s="127"/>
      <c r="AS639" s="127"/>
      <c r="AT639" s="127"/>
      <c r="AU639" s="127"/>
      <c r="AV639" s="127"/>
      <c r="AW639" s="137"/>
      <c r="AX639" s="137"/>
      <c r="AY639" s="137"/>
      <c r="AZ639" s="137"/>
      <c r="BA639" s="130"/>
      <c r="BB639" s="130"/>
      <c r="BC639" s="130"/>
      <c r="BD639" s="130"/>
      <c r="BE639" s="130"/>
      <c r="BF639" s="130"/>
      <c r="BG639" s="130"/>
      <c r="BH639" s="130"/>
      <c r="BI639" s="130"/>
      <c r="BJ639" s="130"/>
      <c r="BK639" s="137"/>
      <c r="BL639" s="98"/>
      <c r="BM639" s="160"/>
      <c r="BN639" s="98"/>
      <c r="BO639" s="182"/>
      <c r="BP639" s="182"/>
      <c r="BQ639" s="182"/>
      <c r="BR639" s="200"/>
      <c r="BS639" s="182"/>
      <c r="BT639" s="182"/>
      <c r="BU639" s="182"/>
      <c r="BV639" s="200"/>
      <c r="BW639" s="182"/>
      <c r="BX639" s="182"/>
      <c r="BY639" s="182"/>
      <c r="BZ639" s="200"/>
      <c r="CA639" s="200"/>
      <c r="CB639" s="182"/>
      <c r="CC639" s="100"/>
      <c r="CD639" s="100"/>
      <c r="CE639" s="100"/>
      <c r="CF639" s="103"/>
    </row>
    <row r="640" spans="5:84" s="24" customFormat="1" ht="15" customHeight="1" x14ac:dyDescent="0.25">
      <c r="E640" s="127"/>
      <c r="F640" s="127"/>
      <c r="G640" s="127"/>
      <c r="H640" s="137"/>
      <c r="I640" s="115"/>
      <c r="J640" s="127"/>
      <c r="K640" s="127"/>
      <c r="L640" s="127"/>
      <c r="M640" s="137"/>
      <c r="N640" s="115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37"/>
      <c r="Z640" s="137"/>
      <c r="AA640" s="127"/>
      <c r="AB640" s="127"/>
      <c r="AC640" s="127"/>
      <c r="AD640" s="127"/>
      <c r="AE640" s="127"/>
      <c r="AF640" s="127"/>
      <c r="AG640" s="127"/>
      <c r="AH640" s="127"/>
      <c r="AI640" s="127"/>
      <c r="AJ640" s="127"/>
      <c r="AK640" s="137"/>
      <c r="AL640" s="137"/>
      <c r="AM640" s="127"/>
      <c r="AN640" s="127"/>
      <c r="AO640" s="127"/>
      <c r="AP640" s="127"/>
      <c r="AQ640" s="127"/>
      <c r="AR640" s="127"/>
      <c r="AS640" s="127"/>
      <c r="AT640" s="127"/>
      <c r="AU640" s="127"/>
      <c r="AV640" s="127"/>
      <c r="AW640" s="137"/>
      <c r="AX640" s="137"/>
      <c r="AY640" s="137"/>
      <c r="AZ640" s="137"/>
      <c r="BA640" s="130"/>
      <c r="BB640" s="130"/>
      <c r="BC640" s="130"/>
      <c r="BD640" s="130"/>
      <c r="BE640" s="130"/>
      <c r="BF640" s="130"/>
      <c r="BG640" s="130"/>
      <c r="BH640" s="130"/>
      <c r="BI640" s="130"/>
      <c r="BJ640" s="130"/>
      <c r="BK640" s="137"/>
      <c r="BL640" s="98"/>
      <c r="BM640" s="160"/>
      <c r="BN640" s="98"/>
      <c r="BO640" s="182"/>
      <c r="BP640" s="182"/>
      <c r="BQ640" s="182"/>
      <c r="BR640" s="200"/>
      <c r="BS640" s="182"/>
      <c r="BT640" s="182"/>
      <c r="BU640" s="182"/>
      <c r="BV640" s="200"/>
      <c r="BW640" s="182"/>
      <c r="BX640" s="182"/>
      <c r="BY640" s="182"/>
      <c r="BZ640" s="200"/>
      <c r="CA640" s="200"/>
      <c r="CB640" s="182"/>
      <c r="CC640" s="100"/>
      <c r="CD640" s="100"/>
      <c r="CE640" s="100"/>
      <c r="CF640" s="103"/>
    </row>
    <row r="641" spans="5:84" s="24" customFormat="1" ht="15" customHeight="1" x14ac:dyDescent="0.25">
      <c r="E641" s="127"/>
      <c r="F641" s="127"/>
      <c r="G641" s="127"/>
      <c r="H641" s="137"/>
      <c r="I641" s="115"/>
      <c r="J641" s="127"/>
      <c r="K641" s="127"/>
      <c r="L641" s="127"/>
      <c r="M641" s="137"/>
      <c r="N641" s="115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37"/>
      <c r="Z641" s="137"/>
      <c r="AA641" s="127"/>
      <c r="AB641" s="127"/>
      <c r="AC641" s="127"/>
      <c r="AD641" s="127"/>
      <c r="AE641" s="127"/>
      <c r="AF641" s="127"/>
      <c r="AG641" s="127"/>
      <c r="AH641" s="127"/>
      <c r="AI641" s="127"/>
      <c r="AJ641" s="127"/>
      <c r="AK641" s="137"/>
      <c r="AL641" s="137"/>
      <c r="AM641" s="127"/>
      <c r="AN641" s="127"/>
      <c r="AO641" s="127"/>
      <c r="AP641" s="127"/>
      <c r="AQ641" s="127"/>
      <c r="AR641" s="127"/>
      <c r="AS641" s="127"/>
      <c r="AT641" s="127"/>
      <c r="AU641" s="127"/>
      <c r="AV641" s="127"/>
      <c r="AW641" s="137"/>
      <c r="AX641" s="137"/>
      <c r="AY641" s="137"/>
      <c r="AZ641" s="137"/>
      <c r="BA641" s="130"/>
      <c r="BB641" s="130"/>
      <c r="BC641" s="130"/>
      <c r="BD641" s="130"/>
      <c r="BE641" s="130"/>
      <c r="BF641" s="130"/>
      <c r="BG641" s="130"/>
      <c r="BH641" s="130"/>
      <c r="BI641" s="130"/>
      <c r="BJ641" s="130"/>
      <c r="BK641" s="137"/>
      <c r="BL641" s="98"/>
      <c r="BM641" s="160"/>
      <c r="BN641" s="98"/>
      <c r="BO641" s="182"/>
      <c r="BP641" s="182"/>
      <c r="BQ641" s="182"/>
      <c r="BR641" s="200"/>
      <c r="BS641" s="182"/>
      <c r="BT641" s="182"/>
      <c r="BU641" s="182"/>
      <c r="BV641" s="200"/>
      <c r="BW641" s="182"/>
      <c r="BX641" s="182"/>
      <c r="BY641" s="182"/>
      <c r="BZ641" s="200"/>
      <c r="CA641" s="200"/>
      <c r="CB641" s="182"/>
      <c r="CC641" s="100"/>
      <c r="CD641" s="100"/>
      <c r="CE641" s="100"/>
      <c r="CF641" s="103"/>
    </row>
    <row r="642" spans="5:84" s="24" customFormat="1" ht="15" customHeight="1" x14ac:dyDescent="0.25">
      <c r="E642" s="127"/>
      <c r="F642" s="127"/>
      <c r="G642" s="127"/>
      <c r="H642" s="137"/>
      <c r="I642" s="115"/>
      <c r="J642" s="127"/>
      <c r="K642" s="127"/>
      <c r="L642" s="127"/>
      <c r="M642" s="137"/>
      <c r="N642" s="115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37"/>
      <c r="Z642" s="137"/>
      <c r="AA642" s="127"/>
      <c r="AB642" s="127"/>
      <c r="AC642" s="127"/>
      <c r="AD642" s="127"/>
      <c r="AE642" s="127"/>
      <c r="AF642" s="127"/>
      <c r="AG642" s="127"/>
      <c r="AH642" s="127"/>
      <c r="AI642" s="127"/>
      <c r="AJ642" s="127"/>
      <c r="AK642" s="137"/>
      <c r="AL642" s="137"/>
      <c r="AM642" s="127"/>
      <c r="AN642" s="127"/>
      <c r="AO642" s="127"/>
      <c r="AP642" s="127"/>
      <c r="AQ642" s="127"/>
      <c r="AR642" s="127"/>
      <c r="AS642" s="127"/>
      <c r="AT642" s="127"/>
      <c r="AU642" s="127"/>
      <c r="AV642" s="127"/>
      <c r="AW642" s="137"/>
      <c r="AX642" s="137"/>
      <c r="AY642" s="137"/>
      <c r="AZ642" s="137"/>
      <c r="BA642" s="130"/>
      <c r="BB642" s="130"/>
      <c r="BC642" s="130"/>
      <c r="BD642" s="130"/>
      <c r="BE642" s="130"/>
      <c r="BF642" s="130"/>
      <c r="BG642" s="130"/>
      <c r="BH642" s="130"/>
      <c r="BI642" s="130"/>
      <c r="BJ642" s="130"/>
      <c r="BK642" s="137"/>
      <c r="BL642" s="98"/>
      <c r="BM642" s="160"/>
      <c r="BN642" s="98"/>
      <c r="BO642" s="182"/>
      <c r="BP642" s="182"/>
      <c r="BQ642" s="182"/>
      <c r="BR642" s="200"/>
      <c r="BS642" s="182"/>
      <c r="BT642" s="182"/>
      <c r="BU642" s="182"/>
      <c r="BV642" s="200"/>
      <c r="BW642" s="182"/>
      <c r="BX642" s="182"/>
      <c r="BY642" s="182"/>
      <c r="BZ642" s="200"/>
      <c r="CA642" s="200"/>
      <c r="CB642" s="182"/>
      <c r="CC642" s="100"/>
      <c r="CD642" s="100"/>
      <c r="CE642" s="100"/>
      <c r="CF642" s="103"/>
    </row>
    <row r="643" spans="5:84" s="24" customFormat="1" ht="15" customHeight="1" x14ac:dyDescent="0.25">
      <c r="E643" s="127"/>
      <c r="F643" s="127"/>
      <c r="G643" s="127"/>
      <c r="H643" s="137"/>
      <c r="I643" s="115"/>
      <c r="J643" s="127"/>
      <c r="K643" s="127"/>
      <c r="L643" s="127"/>
      <c r="M643" s="137"/>
      <c r="N643" s="115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37"/>
      <c r="Z643" s="137"/>
      <c r="AA643" s="127"/>
      <c r="AB643" s="127"/>
      <c r="AC643" s="127"/>
      <c r="AD643" s="127"/>
      <c r="AE643" s="127"/>
      <c r="AF643" s="127"/>
      <c r="AG643" s="127"/>
      <c r="AH643" s="127"/>
      <c r="AI643" s="127"/>
      <c r="AJ643" s="127"/>
      <c r="AK643" s="137"/>
      <c r="AL643" s="137"/>
      <c r="AM643" s="127"/>
      <c r="AN643" s="127"/>
      <c r="AO643" s="127"/>
      <c r="AP643" s="127"/>
      <c r="AQ643" s="127"/>
      <c r="AR643" s="127"/>
      <c r="AS643" s="127"/>
      <c r="AT643" s="127"/>
      <c r="AU643" s="127"/>
      <c r="AV643" s="127"/>
      <c r="AW643" s="137"/>
      <c r="AX643" s="137"/>
      <c r="AY643" s="137"/>
      <c r="AZ643" s="137"/>
      <c r="BA643" s="130"/>
      <c r="BB643" s="130"/>
      <c r="BC643" s="130"/>
      <c r="BD643" s="130"/>
      <c r="BE643" s="130"/>
      <c r="BF643" s="130"/>
      <c r="BG643" s="130"/>
      <c r="BH643" s="130"/>
      <c r="BI643" s="130"/>
      <c r="BJ643" s="130"/>
      <c r="BK643" s="137"/>
      <c r="BL643" s="98"/>
      <c r="BM643" s="160"/>
      <c r="BN643" s="98"/>
      <c r="BO643" s="182"/>
      <c r="BP643" s="182"/>
      <c r="BQ643" s="182"/>
      <c r="BR643" s="200"/>
      <c r="BS643" s="182"/>
      <c r="BT643" s="182"/>
      <c r="BU643" s="182"/>
      <c r="BV643" s="200"/>
      <c r="BW643" s="182"/>
      <c r="BX643" s="182"/>
      <c r="BY643" s="182"/>
      <c r="BZ643" s="200"/>
      <c r="CA643" s="200"/>
      <c r="CB643" s="182"/>
      <c r="CC643" s="100"/>
      <c r="CD643" s="100"/>
      <c r="CE643" s="100"/>
      <c r="CF643" s="103"/>
    </row>
    <row r="644" spans="5:84" s="24" customFormat="1" ht="15" customHeight="1" x14ac:dyDescent="0.25">
      <c r="E644" s="127"/>
      <c r="F644" s="127"/>
      <c r="G644" s="127"/>
      <c r="H644" s="137"/>
      <c r="I644" s="115"/>
      <c r="J644" s="127"/>
      <c r="K644" s="127"/>
      <c r="L644" s="127"/>
      <c r="M644" s="137"/>
      <c r="N644" s="115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37"/>
      <c r="Z644" s="137"/>
      <c r="AA644" s="127"/>
      <c r="AB644" s="127"/>
      <c r="AC644" s="127"/>
      <c r="AD644" s="127"/>
      <c r="AE644" s="127"/>
      <c r="AF644" s="127"/>
      <c r="AG644" s="127"/>
      <c r="AH644" s="127"/>
      <c r="AI644" s="127"/>
      <c r="AJ644" s="127"/>
      <c r="AK644" s="137"/>
      <c r="AL644" s="137"/>
      <c r="AM644" s="127"/>
      <c r="AN644" s="127"/>
      <c r="AO644" s="127"/>
      <c r="AP644" s="127"/>
      <c r="AQ644" s="127"/>
      <c r="AR644" s="127"/>
      <c r="AS644" s="127"/>
      <c r="AT644" s="127"/>
      <c r="AU644" s="127"/>
      <c r="AV644" s="127"/>
      <c r="AW644" s="137"/>
      <c r="AX644" s="137"/>
      <c r="AY644" s="137"/>
      <c r="AZ644" s="137"/>
      <c r="BA644" s="130"/>
      <c r="BB644" s="130"/>
      <c r="BC644" s="130"/>
      <c r="BD644" s="130"/>
      <c r="BE644" s="130"/>
      <c r="BF644" s="130"/>
      <c r="BG644" s="130"/>
      <c r="BH644" s="130"/>
      <c r="BI644" s="130"/>
      <c r="BJ644" s="130"/>
      <c r="BK644" s="137"/>
      <c r="BL644" s="98"/>
      <c r="BM644" s="160"/>
      <c r="BN644" s="98"/>
      <c r="BO644" s="182"/>
      <c r="BP644" s="182"/>
      <c r="BQ644" s="182"/>
      <c r="BR644" s="200"/>
      <c r="BS644" s="182"/>
      <c r="BT644" s="182"/>
      <c r="BU644" s="182"/>
      <c r="BV644" s="200"/>
      <c r="BW644" s="182"/>
      <c r="BX644" s="182"/>
      <c r="BY644" s="182"/>
      <c r="BZ644" s="200"/>
      <c r="CA644" s="200"/>
      <c r="CB644" s="182"/>
      <c r="CC644" s="100"/>
      <c r="CD644" s="100"/>
      <c r="CE644" s="100"/>
      <c r="CF644" s="103"/>
    </row>
    <row r="645" spans="5:84" s="24" customFormat="1" ht="15" customHeight="1" x14ac:dyDescent="0.25">
      <c r="E645" s="127"/>
      <c r="F645" s="127"/>
      <c r="G645" s="127"/>
      <c r="H645" s="137"/>
      <c r="I645" s="115"/>
      <c r="J645" s="127"/>
      <c r="K645" s="127"/>
      <c r="L645" s="127"/>
      <c r="M645" s="137"/>
      <c r="N645" s="115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37"/>
      <c r="Z645" s="137"/>
      <c r="AA645" s="127"/>
      <c r="AB645" s="127"/>
      <c r="AC645" s="127"/>
      <c r="AD645" s="127"/>
      <c r="AE645" s="127"/>
      <c r="AF645" s="127"/>
      <c r="AG645" s="127"/>
      <c r="AH645" s="127"/>
      <c r="AI645" s="127"/>
      <c r="AJ645" s="127"/>
      <c r="AK645" s="137"/>
      <c r="AL645" s="137"/>
      <c r="AM645" s="127"/>
      <c r="AN645" s="127"/>
      <c r="AO645" s="127"/>
      <c r="AP645" s="127"/>
      <c r="AQ645" s="127"/>
      <c r="AR645" s="127"/>
      <c r="AS645" s="127"/>
      <c r="AT645" s="127"/>
      <c r="AU645" s="127"/>
      <c r="AV645" s="127"/>
      <c r="AW645" s="137"/>
      <c r="AX645" s="137"/>
      <c r="AY645" s="137"/>
      <c r="AZ645" s="137"/>
      <c r="BA645" s="130"/>
      <c r="BB645" s="130"/>
      <c r="BC645" s="130"/>
      <c r="BD645" s="130"/>
      <c r="BE645" s="130"/>
      <c r="BF645" s="130"/>
      <c r="BG645" s="130"/>
      <c r="BH645" s="130"/>
      <c r="BI645" s="130"/>
      <c r="BJ645" s="130"/>
      <c r="BK645" s="137"/>
      <c r="BL645" s="98"/>
      <c r="BM645" s="160"/>
      <c r="BN645" s="98"/>
      <c r="BO645" s="182"/>
      <c r="BP645" s="182"/>
      <c r="BQ645" s="182"/>
      <c r="BR645" s="200"/>
      <c r="BS645" s="182"/>
      <c r="BT645" s="182"/>
      <c r="BU645" s="182"/>
      <c r="BV645" s="200"/>
      <c r="BW645" s="182"/>
      <c r="BX645" s="182"/>
      <c r="BY645" s="182"/>
      <c r="BZ645" s="200"/>
      <c r="CA645" s="200"/>
      <c r="CB645" s="182"/>
      <c r="CC645" s="100"/>
      <c r="CD645" s="100"/>
      <c r="CE645" s="100"/>
      <c r="CF645" s="103"/>
    </row>
    <row r="646" spans="5:84" s="24" customFormat="1" ht="15" customHeight="1" x14ac:dyDescent="0.25">
      <c r="E646" s="127"/>
      <c r="F646" s="127"/>
      <c r="G646" s="127"/>
      <c r="H646" s="137"/>
      <c r="I646" s="115"/>
      <c r="J646" s="127"/>
      <c r="K646" s="127"/>
      <c r="L646" s="127"/>
      <c r="M646" s="137"/>
      <c r="N646" s="115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37"/>
      <c r="Z646" s="137"/>
      <c r="AA646" s="127"/>
      <c r="AB646" s="127"/>
      <c r="AC646" s="127"/>
      <c r="AD646" s="127"/>
      <c r="AE646" s="127"/>
      <c r="AF646" s="127"/>
      <c r="AG646" s="127"/>
      <c r="AH646" s="127"/>
      <c r="AI646" s="127"/>
      <c r="AJ646" s="127"/>
      <c r="AK646" s="137"/>
      <c r="AL646" s="137"/>
      <c r="AM646" s="127"/>
      <c r="AN646" s="127"/>
      <c r="AO646" s="127"/>
      <c r="AP646" s="127"/>
      <c r="AQ646" s="127"/>
      <c r="AR646" s="127"/>
      <c r="AS646" s="127"/>
      <c r="AT646" s="127"/>
      <c r="AU646" s="127"/>
      <c r="AV646" s="127"/>
      <c r="AW646" s="137"/>
      <c r="AX646" s="137"/>
      <c r="AY646" s="137"/>
      <c r="AZ646" s="137"/>
      <c r="BA646" s="130"/>
      <c r="BB646" s="130"/>
      <c r="BC646" s="130"/>
      <c r="BD646" s="130"/>
      <c r="BE646" s="130"/>
      <c r="BF646" s="130"/>
      <c r="BG646" s="130"/>
      <c r="BH646" s="130"/>
      <c r="BI646" s="130"/>
      <c r="BJ646" s="130"/>
      <c r="BK646" s="137"/>
      <c r="BL646" s="98"/>
      <c r="BM646" s="160"/>
      <c r="BN646" s="98"/>
      <c r="BO646" s="182"/>
      <c r="BP646" s="182"/>
      <c r="BQ646" s="182"/>
      <c r="BR646" s="200"/>
      <c r="BS646" s="182"/>
      <c r="BT646" s="182"/>
      <c r="BU646" s="182"/>
      <c r="BV646" s="200"/>
      <c r="BW646" s="182"/>
      <c r="BX646" s="182"/>
      <c r="BY646" s="182"/>
      <c r="BZ646" s="200"/>
      <c r="CA646" s="200"/>
      <c r="CB646" s="182"/>
      <c r="CC646" s="100"/>
      <c r="CD646" s="100"/>
      <c r="CE646" s="100"/>
      <c r="CF646" s="103"/>
    </row>
    <row r="647" spans="5:84" s="24" customFormat="1" ht="15" customHeight="1" x14ac:dyDescent="0.25">
      <c r="E647" s="127"/>
      <c r="F647" s="127"/>
      <c r="G647" s="127"/>
      <c r="H647" s="137"/>
      <c r="I647" s="115"/>
      <c r="J647" s="127"/>
      <c r="K647" s="127"/>
      <c r="L647" s="127"/>
      <c r="M647" s="137"/>
      <c r="N647" s="115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37"/>
      <c r="Z647" s="137"/>
      <c r="AA647" s="127"/>
      <c r="AB647" s="127"/>
      <c r="AC647" s="127"/>
      <c r="AD647" s="127"/>
      <c r="AE647" s="127"/>
      <c r="AF647" s="127"/>
      <c r="AG647" s="127"/>
      <c r="AH647" s="127"/>
      <c r="AI647" s="127"/>
      <c r="AJ647" s="127"/>
      <c r="AK647" s="137"/>
      <c r="AL647" s="137"/>
      <c r="AM647" s="127"/>
      <c r="AN647" s="127"/>
      <c r="AO647" s="127"/>
      <c r="AP647" s="127"/>
      <c r="AQ647" s="127"/>
      <c r="AR647" s="127"/>
      <c r="AS647" s="127"/>
      <c r="AT647" s="127"/>
      <c r="AU647" s="127"/>
      <c r="AV647" s="127"/>
      <c r="AW647" s="137"/>
      <c r="AX647" s="137"/>
      <c r="AY647" s="137"/>
      <c r="AZ647" s="137"/>
      <c r="BA647" s="130"/>
      <c r="BB647" s="130"/>
      <c r="BC647" s="130"/>
      <c r="BD647" s="130"/>
      <c r="BE647" s="130"/>
      <c r="BF647" s="130"/>
      <c r="BG647" s="130"/>
      <c r="BH647" s="130"/>
      <c r="BI647" s="130"/>
      <c r="BJ647" s="130"/>
      <c r="BK647" s="137"/>
      <c r="BL647" s="98"/>
      <c r="BM647" s="160"/>
      <c r="BN647" s="98"/>
      <c r="BO647" s="182"/>
      <c r="BP647" s="182"/>
      <c r="BQ647" s="182"/>
      <c r="BR647" s="200"/>
      <c r="BS647" s="182"/>
      <c r="BT647" s="182"/>
      <c r="BU647" s="182"/>
      <c r="BV647" s="200"/>
      <c r="BW647" s="182"/>
      <c r="BX647" s="182"/>
      <c r="BY647" s="182"/>
      <c r="BZ647" s="200"/>
      <c r="CA647" s="200"/>
      <c r="CB647" s="182"/>
      <c r="CC647" s="100"/>
      <c r="CD647" s="100"/>
      <c r="CE647" s="100"/>
      <c r="CF647" s="103"/>
    </row>
    <row r="648" spans="5:84" s="24" customFormat="1" ht="15" customHeight="1" x14ac:dyDescent="0.25">
      <c r="E648" s="127"/>
      <c r="F648" s="127"/>
      <c r="G648" s="127"/>
      <c r="H648" s="137"/>
      <c r="I648" s="115"/>
      <c r="J648" s="127"/>
      <c r="K648" s="127"/>
      <c r="L648" s="127"/>
      <c r="M648" s="137"/>
      <c r="N648" s="115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37"/>
      <c r="Z648" s="137"/>
      <c r="AA648" s="127"/>
      <c r="AB648" s="127"/>
      <c r="AC648" s="127"/>
      <c r="AD648" s="127"/>
      <c r="AE648" s="127"/>
      <c r="AF648" s="127"/>
      <c r="AG648" s="127"/>
      <c r="AH648" s="127"/>
      <c r="AI648" s="127"/>
      <c r="AJ648" s="127"/>
      <c r="AK648" s="137"/>
      <c r="AL648" s="137"/>
      <c r="AM648" s="127"/>
      <c r="AN648" s="127"/>
      <c r="AO648" s="127"/>
      <c r="AP648" s="127"/>
      <c r="AQ648" s="127"/>
      <c r="AR648" s="127"/>
      <c r="AS648" s="127"/>
      <c r="AT648" s="127"/>
      <c r="AU648" s="127"/>
      <c r="AV648" s="127"/>
      <c r="AW648" s="137"/>
      <c r="AX648" s="137"/>
      <c r="AY648" s="137"/>
      <c r="AZ648" s="137"/>
      <c r="BA648" s="130"/>
      <c r="BB648" s="130"/>
      <c r="BC648" s="130"/>
      <c r="BD648" s="130"/>
      <c r="BE648" s="130"/>
      <c r="BF648" s="130"/>
      <c r="BG648" s="130"/>
      <c r="BH648" s="130"/>
      <c r="BI648" s="130"/>
      <c r="BJ648" s="130"/>
      <c r="BK648" s="137"/>
      <c r="BL648" s="98"/>
      <c r="BM648" s="160"/>
      <c r="BN648" s="98"/>
      <c r="BO648" s="182"/>
      <c r="BP648" s="182"/>
      <c r="BQ648" s="182"/>
      <c r="BR648" s="200"/>
      <c r="BS648" s="182"/>
      <c r="BT648" s="182"/>
      <c r="BU648" s="182"/>
      <c r="BV648" s="200"/>
      <c r="BW648" s="182"/>
      <c r="BX648" s="182"/>
      <c r="BY648" s="182"/>
      <c r="BZ648" s="200"/>
      <c r="CA648" s="200"/>
      <c r="CB648" s="182"/>
      <c r="CC648" s="100"/>
      <c r="CD648" s="100"/>
      <c r="CE648" s="100"/>
      <c r="CF648" s="103"/>
    </row>
    <row r="649" spans="5:84" s="24" customFormat="1" ht="15" customHeight="1" x14ac:dyDescent="0.25">
      <c r="E649" s="127"/>
      <c r="F649" s="127"/>
      <c r="G649" s="127"/>
      <c r="H649" s="137"/>
      <c r="I649" s="115"/>
      <c r="J649" s="127"/>
      <c r="K649" s="127"/>
      <c r="L649" s="127"/>
      <c r="M649" s="137"/>
      <c r="N649" s="115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37"/>
      <c r="Z649" s="137"/>
      <c r="AA649" s="127"/>
      <c r="AB649" s="127"/>
      <c r="AC649" s="127"/>
      <c r="AD649" s="127"/>
      <c r="AE649" s="127"/>
      <c r="AF649" s="127"/>
      <c r="AG649" s="127"/>
      <c r="AH649" s="127"/>
      <c r="AI649" s="127"/>
      <c r="AJ649" s="127"/>
      <c r="AK649" s="137"/>
      <c r="AL649" s="137"/>
      <c r="AM649" s="127"/>
      <c r="AN649" s="127"/>
      <c r="AO649" s="127"/>
      <c r="AP649" s="127"/>
      <c r="AQ649" s="127"/>
      <c r="AR649" s="127"/>
      <c r="AS649" s="127"/>
      <c r="AT649" s="127"/>
      <c r="AU649" s="127"/>
      <c r="AV649" s="127"/>
      <c r="AW649" s="137"/>
      <c r="AX649" s="137"/>
      <c r="AY649" s="137"/>
      <c r="AZ649" s="137"/>
      <c r="BA649" s="130"/>
      <c r="BB649" s="130"/>
      <c r="BC649" s="130"/>
      <c r="BD649" s="130"/>
      <c r="BE649" s="130"/>
      <c r="BF649" s="130"/>
      <c r="BG649" s="130"/>
      <c r="BH649" s="130"/>
      <c r="BI649" s="130"/>
      <c r="BJ649" s="130"/>
      <c r="BK649" s="137"/>
      <c r="BL649" s="98"/>
      <c r="BM649" s="160"/>
      <c r="BN649" s="98"/>
      <c r="BO649" s="182"/>
      <c r="BP649" s="182"/>
      <c r="BQ649" s="182"/>
      <c r="BR649" s="200"/>
      <c r="BS649" s="182"/>
      <c r="BT649" s="182"/>
      <c r="BU649" s="182"/>
      <c r="BV649" s="200"/>
      <c r="BW649" s="182"/>
      <c r="BX649" s="182"/>
      <c r="BY649" s="182"/>
      <c r="BZ649" s="200"/>
      <c r="CA649" s="200"/>
      <c r="CB649" s="182"/>
      <c r="CC649" s="100"/>
      <c r="CD649" s="100"/>
      <c r="CE649" s="100"/>
      <c r="CF649" s="103"/>
    </row>
    <row r="650" spans="5:84" s="24" customFormat="1" ht="15" customHeight="1" x14ac:dyDescent="0.25">
      <c r="E650" s="127"/>
      <c r="F650" s="127"/>
      <c r="G650" s="127"/>
      <c r="H650" s="137"/>
      <c r="I650" s="115"/>
      <c r="J650" s="127"/>
      <c r="K650" s="127"/>
      <c r="L650" s="127"/>
      <c r="M650" s="137"/>
      <c r="N650" s="115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37"/>
      <c r="Z650" s="137"/>
      <c r="AA650" s="127"/>
      <c r="AB650" s="127"/>
      <c r="AC650" s="127"/>
      <c r="AD650" s="127"/>
      <c r="AE650" s="127"/>
      <c r="AF650" s="127"/>
      <c r="AG650" s="127"/>
      <c r="AH650" s="127"/>
      <c r="AI650" s="127"/>
      <c r="AJ650" s="127"/>
      <c r="AK650" s="137"/>
      <c r="AL650" s="137"/>
      <c r="AM650" s="127"/>
      <c r="AN650" s="127"/>
      <c r="AO650" s="127"/>
      <c r="AP650" s="127"/>
      <c r="AQ650" s="127"/>
      <c r="AR650" s="127"/>
      <c r="AS650" s="127"/>
      <c r="AT650" s="127"/>
      <c r="AU650" s="127"/>
      <c r="AV650" s="127"/>
      <c r="AW650" s="137"/>
      <c r="AX650" s="137"/>
      <c r="AY650" s="137"/>
      <c r="AZ650" s="137"/>
      <c r="BA650" s="130"/>
      <c r="BB650" s="130"/>
      <c r="BC650" s="130"/>
      <c r="BD650" s="130"/>
      <c r="BE650" s="130"/>
      <c r="BF650" s="130"/>
      <c r="BG650" s="130"/>
      <c r="BH650" s="130"/>
      <c r="BI650" s="130"/>
      <c r="BJ650" s="130"/>
      <c r="BK650" s="137"/>
      <c r="BL650" s="98"/>
      <c r="BM650" s="160"/>
      <c r="BN650" s="98"/>
      <c r="BO650" s="182"/>
      <c r="BP650" s="182"/>
      <c r="BQ650" s="182"/>
      <c r="BR650" s="200"/>
      <c r="BS650" s="182"/>
      <c r="BT650" s="182"/>
      <c r="BU650" s="182"/>
      <c r="BV650" s="200"/>
      <c r="BW650" s="182"/>
      <c r="BX650" s="182"/>
      <c r="BY650" s="182"/>
      <c r="BZ650" s="200"/>
      <c r="CA650" s="200"/>
      <c r="CB650" s="182"/>
      <c r="CC650" s="100"/>
      <c r="CD650" s="100"/>
      <c r="CE650" s="100"/>
      <c r="CF650" s="103"/>
    </row>
    <row r="651" spans="5:84" s="24" customFormat="1" ht="15" customHeight="1" x14ac:dyDescent="0.25">
      <c r="E651" s="127"/>
      <c r="F651" s="127"/>
      <c r="G651" s="127"/>
      <c r="H651" s="137"/>
      <c r="I651" s="115"/>
      <c r="J651" s="127"/>
      <c r="K651" s="127"/>
      <c r="L651" s="127"/>
      <c r="M651" s="137"/>
      <c r="N651" s="115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37"/>
      <c r="Z651" s="137"/>
      <c r="AA651" s="127"/>
      <c r="AB651" s="127"/>
      <c r="AC651" s="127"/>
      <c r="AD651" s="127"/>
      <c r="AE651" s="127"/>
      <c r="AF651" s="127"/>
      <c r="AG651" s="127"/>
      <c r="AH651" s="127"/>
      <c r="AI651" s="127"/>
      <c r="AJ651" s="127"/>
      <c r="AK651" s="137"/>
      <c r="AL651" s="137"/>
      <c r="AM651" s="127"/>
      <c r="AN651" s="127"/>
      <c r="AO651" s="127"/>
      <c r="AP651" s="127"/>
      <c r="AQ651" s="127"/>
      <c r="AR651" s="127"/>
      <c r="AS651" s="127"/>
      <c r="AT651" s="127"/>
      <c r="AU651" s="127"/>
      <c r="AV651" s="127"/>
      <c r="AW651" s="137"/>
      <c r="AX651" s="137"/>
      <c r="AY651" s="137"/>
      <c r="AZ651" s="137"/>
      <c r="BA651" s="130"/>
      <c r="BB651" s="130"/>
      <c r="BC651" s="130"/>
      <c r="BD651" s="130"/>
      <c r="BE651" s="130"/>
      <c r="BF651" s="130"/>
      <c r="BG651" s="130"/>
      <c r="BH651" s="130"/>
      <c r="BI651" s="130"/>
      <c r="BJ651" s="130"/>
      <c r="BK651" s="137"/>
      <c r="BL651" s="98"/>
      <c r="BM651" s="160"/>
      <c r="BN651" s="98"/>
      <c r="BO651" s="182"/>
      <c r="BP651" s="182"/>
      <c r="BQ651" s="182"/>
      <c r="BR651" s="200"/>
      <c r="BS651" s="182"/>
      <c r="BT651" s="182"/>
      <c r="BU651" s="182"/>
      <c r="BV651" s="200"/>
      <c r="BW651" s="182"/>
      <c r="BX651" s="182"/>
      <c r="BY651" s="182"/>
      <c r="BZ651" s="200"/>
      <c r="CA651" s="200"/>
      <c r="CB651" s="182"/>
      <c r="CC651" s="100"/>
      <c r="CD651" s="100"/>
      <c r="CE651" s="100"/>
      <c r="CF651" s="103"/>
    </row>
    <row r="652" spans="5:84" s="24" customFormat="1" ht="15" customHeight="1" x14ac:dyDescent="0.25">
      <c r="E652" s="127"/>
      <c r="F652" s="127"/>
      <c r="G652" s="127"/>
      <c r="H652" s="137"/>
      <c r="I652" s="115"/>
      <c r="J652" s="127"/>
      <c r="K652" s="127"/>
      <c r="L652" s="127"/>
      <c r="M652" s="137"/>
      <c r="N652" s="115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37"/>
      <c r="Z652" s="137"/>
      <c r="AA652" s="127"/>
      <c r="AB652" s="127"/>
      <c r="AC652" s="127"/>
      <c r="AD652" s="127"/>
      <c r="AE652" s="127"/>
      <c r="AF652" s="127"/>
      <c r="AG652" s="127"/>
      <c r="AH652" s="127"/>
      <c r="AI652" s="127"/>
      <c r="AJ652" s="127"/>
      <c r="AK652" s="137"/>
      <c r="AL652" s="137"/>
      <c r="AM652" s="127"/>
      <c r="AN652" s="127"/>
      <c r="AO652" s="127"/>
      <c r="AP652" s="127"/>
      <c r="AQ652" s="127"/>
      <c r="AR652" s="127"/>
      <c r="AS652" s="127"/>
      <c r="AT652" s="127"/>
      <c r="AU652" s="127"/>
      <c r="AV652" s="127"/>
      <c r="AW652" s="137"/>
      <c r="AX652" s="137"/>
      <c r="AY652" s="137"/>
      <c r="AZ652" s="137"/>
      <c r="BA652" s="130"/>
      <c r="BB652" s="130"/>
      <c r="BC652" s="130"/>
      <c r="BD652" s="130"/>
      <c r="BE652" s="130"/>
      <c r="BF652" s="130"/>
      <c r="BG652" s="130"/>
      <c r="BH652" s="130"/>
      <c r="BI652" s="130"/>
      <c r="BJ652" s="130"/>
      <c r="BK652" s="137"/>
      <c r="BL652" s="98"/>
      <c r="BM652" s="160"/>
      <c r="BN652" s="98"/>
      <c r="BO652" s="182"/>
      <c r="BP652" s="182"/>
      <c r="BQ652" s="182"/>
      <c r="BR652" s="200"/>
      <c r="BS652" s="182"/>
      <c r="BT652" s="182"/>
      <c r="BU652" s="182"/>
      <c r="BV652" s="200"/>
      <c r="BW652" s="182"/>
      <c r="BX652" s="182"/>
      <c r="BY652" s="182"/>
      <c r="BZ652" s="200"/>
      <c r="CA652" s="200"/>
      <c r="CB652" s="182"/>
      <c r="CC652" s="100"/>
      <c r="CD652" s="100"/>
      <c r="CE652" s="100"/>
      <c r="CF652" s="103"/>
    </row>
    <row r="653" spans="5:84" s="24" customFormat="1" ht="15" customHeight="1" x14ac:dyDescent="0.25">
      <c r="E653" s="127"/>
      <c r="F653" s="127"/>
      <c r="G653" s="127"/>
      <c r="H653" s="137"/>
      <c r="I653" s="115"/>
      <c r="J653" s="127"/>
      <c r="K653" s="127"/>
      <c r="L653" s="127"/>
      <c r="M653" s="137"/>
      <c r="N653" s="115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37"/>
      <c r="Z653" s="137"/>
      <c r="AA653" s="127"/>
      <c r="AB653" s="127"/>
      <c r="AC653" s="127"/>
      <c r="AD653" s="127"/>
      <c r="AE653" s="127"/>
      <c r="AF653" s="127"/>
      <c r="AG653" s="127"/>
      <c r="AH653" s="127"/>
      <c r="AI653" s="127"/>
      <c r="AJ653" s="127"/>
      <c r="AK653" s="137"/>
      <c r="AL653" s="137"/>
      <c r="AM653" s="127"/>
      <c r="AN653" s="127"/>
      <c r="AO653" s="127"/>
      <c r="AP653" s="127"/>
      <c r="AQ653" s="127"/>
      <c r="AR653" s="127"/>
      <c r="AS653" s="127"/>
      <c r="AT653" s="127"/>
      <c r="AU653" s="127"/>
      <c r="AV653" s="127"/>
      <c r="AW653" s="137"/>
      <c r="AX653" s="137"/>
      <c r="AY653" s="137"/>
      <c r="AZ653" s="137"/>
      <c r="BA653" s="130"/>
      <c r="BB653" s="130"/>
      <c r="BC653" s="130"/>
      <c r="BD653" s="130"/>
      <c r="BE653" s="130"/>
      <c r="BF653" s="130"/>
      <c r="BG653" s="130"/>
      <c r="BH653" s="130"/>
      <c r="BI653" s="130"/>
      <c r="BJ653" s="130"/>
      <c r="BK653" s="137"/>
      <c r="BL653" s="98"/>
      <c r="BM653" s="160"/>
      <c r="BN653" s="98"/>
      <c r="BO653" s="182"/>
      <c r="BP653" s="182"/>
      <c r="BQ653" s="182"/>
      <c r="BR653" s="200"/>
      <c r="BS653" s="182"/>
      <c r="BT653" s="182"/>
      <c r="BU653" s="182"/>
      <c r="BV653" s="200"/>
      <c r="BW653" s="182"/>
      <c r="BX653" s="182"/>
      <c r="BY653" s="182"/>
      <c r="BZ653" s="200"/>
      <c r="CA653" s="200"/>
      <c r="CB653" s="182"/>
      <c r="CC653" s="100"/>
      <c r="CD653" s="100"/>
      <c r="CE653" s="100"/>
      <c r="CF653" s="103"/>
    </row>
    <row r="654" spans="5:84" s="24" customFormat="1" ht="15" customHeight="1" x14ac:dyDescent="0.25">
      <c r="E654" s="127"/>
      <c r="F654" s="127"/>
      <c r="G654" s="127"/>
      <c r="H654" s="137"/>
      <c r="I654" s="115"/>
      <c r="J654" s="127"/>
      <c r="K654" s="127"/>
      <c r="L654" s="127"/>
      <c r="M654" s="137"/>
      <c r="N654" s="115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37"/>
      <c r="Z654" s="137"/>
      <c r="AA654" s="127"/>
      <c r="AB654" s="127"/>
      <c r="AC654" s="127"/>
      <c r="AD654" s="127"/>
      <c r="AE654" s="127"/>
      <c r="AF654" s="127"/>
      <c r="AG654" s="127"/>
      <c r="AH654" s="127"/>
      <c r="AI654" s="127"/>
      <c r="AJ654" s="127"/>
      <c r="AK654" s="137"/>
      <c r="AL654" s="137"/>
      <c r="AM654" s="127"/>
      <c r="AN654" s="127"/>
      <c r="AO654" s="127"/>
      <c r="AP654" s="127"/>
      <c r="AQ654" s="127"/>
      <c r="AR654" s="127"/>
      <c r="AS654" s="127"/>
      <c r="AT654" s="127"/>
      <c r="AU654" s="127"/>
      <c r="AV654" s="127"/>
      <c r="AW654" s="137"/>
      <c r="AX654" s="137"/>
      <c r="AY654" s="137"/>
      <c r="AZ654" s="137"/>
      <c r="BA654" s="130"/>
      <c r="BB654" s="130"/>
      <c r="BC654" s="130"/>
      <c r="BD654" s="130"/>
      <c r="BE654" s="130"/>
      <c r="BF654" s="130"/>
      <c r="BG654" s="130"/>
      <c r="BH654" s="130"/>
      <c r="BI654" s="130"/>
      <c r="BJ654" s="130"/>
      <c r="BK654" s="137"/>
      <c r="BL654" s="98"/>
      <c r="BM654" s="160"/>
      <c r="BN654" s="98"/>
      <c r="BO654" s="182"/>
      <c r="BP654" s="182"/>
      <c r="BQ654" s="182"/>
      <c r="BR654" s="200"/>
      <c r="BS654" s="182"/>
      <c r="BT654" s="182"/>
      <c r="BU654" s="182"/>
      <c r="BV654" s="200"/>
      <c r="BW654" s="182"/>
      <c r="BX654" s="182"/>
      <c r="BY654" s="182"/>
      <c r="BZ654" s="200"/>
      <c r="CA654" s="200"/>
      <c r="CB654" s="182"/>
      <c r="CC654" s="100"/>
      <c r="CD654" s="100"/>
      <c r="CE654" s="100"/>
      <c r="CF654" s="103"/>
    </row>
    <row r="655" spans="5:84" s="24" customFormat="1" ht="15" customHeight="1" x14ac:dyDescent="0.25">
      <c r="E655" s="127"/>
      <c r="F655" s="127"/>
      <c r="G655" s="127"/>
      <c r="H655" s="137"/>
      <c r="I655" s="115"/>
      <c r="J655" s="127"/>
      <c r="K655" s="127"/>
      <c r="L655" s="127"/>
      <c r="M655" s="137"/>
      <c r="N655" s="115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37"/>
      <c r="Z655" s="137"/>
      <c r="AA655" s="127"/>
      <c r="AB655" s="127"/>
      <c r="AC655" s="127"/>
      <c r="AD655" s="127"/>
      <c r="AE655" s="127"/>
      <c r="AF655" s="127"/>
      <c r="AG655" s="127"/>
      <c r="AH655" s="127"/>
      <c r="AI655" s="127"/>
      <c r="AJ655" s="127"/>
      <c r="AK655" s="137"/>
      <c r="AL655" s="137"/>
      <c r="AM655" s="127"/>
      <c r="AN655" s="127"/>
      <c r="AO655" s="127"/>
      <c r="AP655" s="127"/>
      <c r="AQ655" s="127"/>
      <c r="AR655" s="127"/>
      <c r="AS655" s="127"/>
      <c r="AT655" s="127"/>
      <c r="AU655" s="127"/>
      <c r="AV655" s="127"/>
      <c r="AW655" s="137"/>
      <c r="AX655" s="137"/>
      <c r="AY655" s="137"/>
      <c r="AZ655" s="137"/>
      <c r="BA655" s="130"/>
      <c r="BB655" s="130"/>
      <c r="BC655" s="130"/>
      <c r="BD655" s="130"/>
      <c r="BE655" s="130"/>
      <c r="BF655" s="130"/>
      <c r="BG655" s="130"/>
      <c r="BH655" s="130"/>
      <c r="BI655" s="130"/>
      <c r="BJ655" s="130"/>
      <c r="BK655" s="137"/>
      <c r="BL655" s="98"/>
      <c r="BM655" s="160"/>
      <c r="BN655" s="98"/>
      <c r="BO655" s="182"/>
      <c r="BP655" s="182"/>
      <c r="BQ655" s="182"/>
      <c r="BR655" s="200"/>
      <c r="BS655" s="182"/>
      <c r="BT655" s="182"/>
      <c r="BU655" s="182"/>
      <c r="BV655" s="200"/>
      <c r="BW655" s="182"/>
      <c r="BX655" s="182"/>
      <c r="BY655" s="182"/>
      <c r="BZ655" s="200"/>
      <c r="CA655" s="200"/>
      <c r="CB655" s="182"/>
      <c r="CC655" s="100"/>
      <c r="CD655" s="100"/>
      <c r="CE655" s="100"/>
      <c r="CF655" s="103"/>
    </row>
    <row r="656" spans="5:84" s="24" customFormat="1" ht="15" customHeight="1" x14ac:dyDescent="0.25">
      <c r="E656" s="127"/>
      <c r="F656" s="127"/>
      <c r="G656" s="127"/>
      <c r="H656" s="137"/>
      <c r="I656" s="115"/>
      <c r="J656" s="127"/>
      <c r="K656" s="127"/>
      <c r="L656" s="127"/>
      <c r="M656" s="137"/>
      <c r="N656" s="115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37"/>
      <c r="Z656" s="137"/>
      <c r="AA656" s="127"/>
      <c r="AB656" s="127"/>
      <c r="AC656" s="127"/>
      <c r="AD656" s="127"/>
      <c r="AE656" s="127"/>
      <c r="AF656" s="127"/>
      <c r="AG656" s="127"/>
      <c r="AH656" s="127"/>
      <c r="AI656" s="127"/>
      <c r="AJ656" s="127"/>
      <c r="AK656" s="137"/>
      <c r="AL656" s="137"/>
      <c r="AM656" s="127"/>
      <c r="AN656" s="127"/>
      <c r="AO656" s="127"/>
      <c r="AP656" s="127"/>
      <c r="AQ656" s="127"/>
      <c r="AR656" s="127"/>
      <c r="AS656" s="127"/>
      <c r="AT656" s="127"/>
      <c r="AU656" s="127"/>
      <c r="AV656" s="127"/>
      <c r="AW656" s="137"/>
      <c r="AX656" s="137"/>
      <c r="AY656" s="137"/>
      <c r="AZ656" s="137"/>
      <c r="BA656" s="130"/>
      <c r="BB656" s="130"/>
      <c r="BC656" s="130"/>
      <c r="BD656" s="130"/>
      <c r="BE656" s="130"/>
      <c r="BF656" s="130"/>
      <c r="BG656" s="130"/>
      <c r="BH656" s="130"/>
      <c r="BI656" s="130"/>
      <c r="BJ656" s="130"/>
      <c r="BK656" s="137"/>
      <c r="BL656" s="98"/>
      <c r="BM656" s="160"/>
      <c r="BN656" s="98"/>
      <c r="BO656" s="182"/>
      <c r="BP656" s="182"/>
      <c r="BQ656" s="182"/>
      <c r="BR656" s="200"/>
      <c r="BS656" s="182"/>
      <c r="BT656" s="182"/>
      <c r="BU656" s="182"/>
      <c r="BV656" s="200"/>
      <c r="BW656" s="182"/>
      <c r="BX656" s="182"/>
      <c r="BY656" s="182"/>
      <c r="BZ656" s="200"/>
      <c r="CA656" s="200"/>
      <c r="CB656" s="182"/>
      <c r="CC656" s="100"/>
      <c r="CD656" s="100"/>
      <c r="CE656" s="100"/>
      <c r="CF656" s="103"/>
    </row>
    <row r="657" spans="5:84" s="24" customFormat="1" ht="15" customHeight="1" x14ac:dyDescent="0.25">
      <c r="E657" s="127"/>
      <c r="F657" s="127"/>
      <c r="G657" s="127"/>
      <c r="H657" s="137"/>
      <c r="I657" s="115"/>
      <c r="J657" s="127"/>
      <c r="K657" s="127"/>
      <c r="L657" s="127"/>
      <c r="M657" s="137"/>
      <c r="N657" s="115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37"/>
      <c r="Z657" s="137"/>
      <c r="AA657" s="127"/>
      <c r="AB657" s="127"/>
      <c r="AC657" s="127"/>
      <c r="AD657" s="127"/>
      <c r="AE657" s="127"/>
      <c r="AF657" s="127"/>
      <c r="AG657" s="127"/>
      <c r="AH657" s="127"/>
      <c r="AI657" s="127"/>
      <c r="AJ657" s="127"/>
      <c r="AK657" s="137"/>
      <c r="AL657" s="137"/>
      <c r="AM657" s="127"/>
      <c r="AN657" s="127"/>
      <c r="AO657" s="127"/>
      <c r="AP657" s="127"/>
      <c r="AQ657" s="127"/>
      <c r="AR657" s="127"/>
      <c r="AS657" s="127"/>
      <c r="AT657" s="127"/>
      <c r="AU657" s="127"/>
      <c r="AV657" s="127"/>
      <c r="AW657" s="137"/>
      <c r="AX657" s="137"/>
      <c r="AY657" s="137"/>
      <c r="AZ657" s="137"/>
      <c r="BA657" s="130"/>
      <c r="BB657" s="130"/>
      <c r="BC657" s="130"/>
      <c r="BD657" s="130"/>
      <c r="BE657" s="130"/>
      <c r="BF657" s="130"/>
      <c r="BG657" s="130"/>
      <c r="BH657" s="130"/>
      <c r="BI657" s="130"/>
      <c r="BJ657" s="130"/>
      <c r="BK657" s="137"/>
      <c r="BL657" s="98"/>
      <c r="BM657" s="160"/>
      <c r="BN657" s="98"/>
      <c r="BO657" s="182"/>
      <c r="BP657" s="182"/>
      <c r="BQ657" s="182"/>
      <c r="BR657" s="200"/>
      <c r="BS657" s="182"/>
      <c r="BT657" s="182"/>
      <c r="BU657" s="182"/>
      <c r="BV657" s="200"/>
      <c r="BW657" s="182"/>
      <c r="BX657" s="182"/>
      <c r="BY657" s="182"/>
      <c r="BZ657" s="200"/>
      <c r="CA657" s="200"/>
      <c r="CB657" s="182"/>
      <c r="CC657" s="100"/>
      <c r="CD657" s="100"/>
      <c r="CE657" s="100"/>
      <c r="CF657" s="103"/>
    </row>
    <row r="658" spans="5:84" s="24" customFormat="1" ht="15" customHeight="1" x14ac:dyDescent="0.25">
      <c r="E658" s="127"/>
      <c r="F658" s="127"/>
      <c r="G658" s="127"/>
      <c r="H658" s="137"/>
      <c r="I658" s="115"/>
      <c r="J658" s="127"/>
      <c r="K658" s="127"/>
      <c r="L658" s="127"/>
      <c r="M658" s="137"/>
      <c r="N658" s="115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37"/>
      <c r="Z658" s="137"/>
      <c r="AA658" s="127"/>
      <c r="AB658" s="127"/>
      <c r="AC658" s="127"/>
      <c r="AD658" s="127"/>
      <c r="AE658" s="127"/>
      <c r="AF658" s="127"/>
      <c r="AG658" s="127"/>
      <c r="AH658" s="127"/>
      <c r="AI658" s="127"/>
      <c r="AJ658" s="127"/>
      <c r="AK658" s="137"/>
      <c r="AL658" s="137"/>
      <c r="AM658" s="127"/>
      <c r="AN658" s="127"/>
      <c r="AO658" s="127"/>
      <c r="AP658" s="127"/>
      <c r="AQ658" s="127"/>
      <c r="AR658" s="127"/>
      <c r="AS658" s="127"/>
      <c r="AT658" s="127"/>
      <c r="AU658" s="127"/>
      <c r="AV658" s="127"/>
      <c r="AW658" s="137"/>
      <c r="AX658" s="137"/>
      <c r="AY658" s="137"/>
      <c r="AZ658" s="137"/>
      <c r="BA658" s="130"/>
      <c r="BB658" s="130"/>
      <c r="BC658" s="130"/>
      <c r="BD658" s="130"/>
      <c r="BE658" s="130"/>
      <c r="BF658" s="130"/>
      <c r="BG658" s="130"/>
      <c r="BH658" s="130"/>
      <c r="BI658" s="130"/>
      <c r="BJ658" s="130"/>
      <c r="BK658" s="137"/>
      <c r="BL658" s="98"/>
      <c r="BM658" s="160"/>
      <c r="BN658" s="98"/>
      <c r="BO658" s="182"/>
      <c r="BP658" s="182"/>
      <c r="BQ658" s="182"/>
      <c r="BR658" s="200"/>
      <c r="BS658" s="182"/>
      <c r="BT658" s="182"/>
      <c r="BU658" s="182"/>
      <c r="BV658" s="200"/>
      <c r="BW658" s="182"/>
      <c r="BX658" s="182"/>
      <c r="BY658" s="182"/>
      <c r="BZ658" s="200"/>
      <c r="CA658" s="200"/>
      <c r="CB658" s="182"/>
      <c r="CC658" s="100"/>
      <c r="CD658" s="100"/>
      <c r="CE658" s="100"/>
      <c r="CF658" s="103"/>
    </row>
    <row r="659" spans="5:84" s="24" customFormat="1" ht="15" customHeight="1" x14ac:dyDescent="0.25">
      <c r="E659" s="127"/>
      <c r="F659" s="127"/>
      <c r="G659" s="127"/>
      <c r="H659" s="137"/>
      <c r="I659" s="115"/>
      <c r="J659" s="127"/>
      <c r="K659" s="127"/>
      <c r="L659" s="127"/>
      <c r="M659" s="137"/>
      <c r="N659" s="115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37"/>
      <c r="Z659" s="137"/>
      <c r="AA659" s="127"/>
      <c r="AB659" s="127"/>
      <c r="AC659" s="127"/>
      <c r="AD659" s="127"/>
      <c r="AE659" s="127"/>
      <c r="AF659" s="127"/>
      <c r="AG659" s="127"/>
      <c r="AH659" s="127"/>
      <c r="AI659" s="127"/>
      <c r="AJ659" s="127"/>
      <c r="AK659" s="137"/>
      <c r="AL659" s="137"/>
      <c r="AM659" s="127"/>
      <c r="AN659" s="127"/>
      <c r="AO659" s="127"/>
      <c r="AP659" s="127"/>
      <c r="AQ659" s="127"/>
      <c r="AR659" s="127"/>
      <c r="AS659" s="127"/>
      <c r="AT659" s="127"/>
      <c r="AU659" s="127"/>
      <c r="AV659" s="127"/>
      <c r="AW659" s="137"/>
      <c r="AX659" s="137"/>
      <c r="AY659" s="137"/>
      <c r="AZ659" s="137"/>
      <c r="BA659" s="130"/>
      <c r="BB659" s="130"/>
      <c r="BC659" s="130"/>
      <c r="BD659" s="130"/>
      <c r="BE659" s="130"/>
      <c r="BF659" s="130"/>
      <c r="BG659" s="130"/>
      <c r="BH659" s="130"/>
      <c r="BI659" s="130"/>
      <c r="BJ659" s="130"/>
      <c r="BK659" s="137"/>
      <c r="BL659" s="98"/>
      <c r="BM659" s="160"/>
      <c r="BN659" s="98"/>
      <c r="BO659" s="182"/>
      <c r="BP659" s="182"/>
      <c r="BQ659" s="182"/>
      <c r="BR659" s="200"/>
      <c r="BS659" s="182"/>
      <c r="BT659" s="182"/>
      <c r="BU659" s="182"/>
      <c r="BV659" s="200"/>
      <c r="BW659" s="182"/>
      <c r="BX659" s="182"/>
      <c r="BY659" s="182"/>
      <c r="BZ659" s="200"/>
      <c r="CA659" s="200"/>
      <c r="CB659" s="182"/>
      <c r="CC659" s="100"/>
      <c r="CD659" s="100"/>
      <c r="CE659" s="100"/>
      <c r="CF659" s="103"/>
    </row>
    <row r="660" spans="5:84" s="24" customFormat="1" ht="15" customHeight="1" x14ac:dyDescent="0.25">
      <c r="E660" s="127"/>
      <c r="F660" s="127"/>
      <c r="G660" s="127"/>
      <c r="H660" s="137"/>
      <c r="I660" s="115"/>
      <c r="J660" s="127"/>
      <c r="K660" s="127"/>
      <c r="L660" s="127"/>
      <c r="M660" s="137"/>
      <c r="N660" s="115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37"/>
      <c r="Z660" s="137"/>
      <c r="AA660" s="127"/>
      <c r="AB660" s="127"/>
      <c r="AC660" s="127"/>
      <c r="AD660" s="127"/>
      <c r="AE660" s="127"/>
      <c r="AF660" s="127"/>
      <c r="AG660" s="127"/>
      <c r="AH660" s="127"/>
      <c r="AI660" s="127"/>
      <c r="AJ660" s="127"/>
      <c r="AK660" s="137"/>
      <c r="AL660" s="137"/>
      <c r="AM660" s="127"/>
      <c r="AN660" s="127"/>
      <c r="AO660" s="127"/>
      <c r="AP660" s="127"/>
      <c r="AQ660" s="127"/>
      <c r="AR660" s="127"/>
      <c r="AS660" s="127"/>
      <c r="AT660" s="127"/>
      <c r="AU660" s="127"/>
      <c r="AV660" s="127"/>
      <c r="AW660" s="137"/>
      <c r="AX660" s="137"/>
      <c r="AY660" s="137"/>
      <c r="AZ660" s="137"/>
      <c r="BA660" s="130"/>
      <c r="BB660" s="130"/>
      <c r="BC660" s="130"/>
      <c r="BD660" s="130"/>
      <c r="BE660" s="130"/>
      <c r="BF660" s="130"/>
      <c r="BG660" s="130"/>
      <c r="BH660" s="130"/>
      <c r="BI660" s="130"/>
      <c r="BJ660" s="130"/>
      <c r="BK660" s="137"/>
      <c r="BL660" s="98"/>
      <c r="BM660" s="160"/>
      <c r="BN660" s="98"/>
      <c r="BO660" s="182"/>
      <c r="BP660" s="182"/>
      <c r="BQ660" s="182"/>
      <c r="BR660" s="200"/>
      <c r="BS660" s="182"/>
      <c r="BT660" s="182"/>
      <c r="BU660" s="182"/>
      <c r="BV660" s="200"/>
      <c r="BW660" s="182"/>
      <c r="BX660" s="182"/>
      <c r="BY660" s="182"/>
      <c r="BZ660" s="200"/>
      <c r="CA660" s="200"/>
      <c r="CB660" s="182"/>
      <c r="CC660" s="100"/>
      <c r="CD660" s="100"/>
      <c r="CE660" s="100"/>
      <c r="CF660" s="103"/>
    </row>
    <row r="661" spans="5:84" s="24" customFormat="1" ht="15" customHeight="1" x14ac:dyDescent="0.25">
      <c r="E661" s="127"/>
      <c r="F661" s="127"/>
      <c r="G661" s="127"/>
      <c r="H661" s="137"/>
      <c r="I661" s="115"/>
      <c r="J661" s="127"/>
      <c r="K661" s="127"/>
      <c r="L661" s="127"/>
      <c r="M661" s="137"/>
      <c r="N661" s="115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37"/>
      <c r="Z661" s="137"/>
      <c r="AA661" s="127"/>
      <c r="AB661" s="127"/>
      <c r="AC661" s="127"/>
      <c r="AD661" s="127"/>
      <c r="AE661" s="127"/>
      <c r="AF661" s="127"/>
      <c r="AG661" s="127"/>
      <c r="AH661" s="127"/>
      <c r="AI661" s="127"/>
      <c r="AJ661" s="127"/>
      <c r="AK661" s="137"/>
      <c r="AL661" s="137"/>
      <c r="AM661" s="127"/>
      <c r="AN661" s="127"/>
      <c r="AO661" s="127"/>
      <c r="AP661" s="127"/>
      <c r="AQ661" s="127"/>
      <c r="AR661" s="127"/>
      <c r="AS661" s="127"/>
      <c r="AT661" s="127"/>
      <c r="AU661" s="127"/>
      <c r="AV661" s="127"/>
      <c r="AW661" s="137"/>
      <c r="AX661" s="137"/>
      <c r="AY661" s="137"/>
      <c r="AZ661" s="137"/>
      <c r="BA661" s="130"/>
      <c r="BB661" s="130"/>
      <c r="BC661" s="130"/>
      <c r="BD661" s="130"/>
      <c r="BE661" s="130"/>
      <c r="BF661" s="130"/>
      <c r="BG661" s="130"/>
      <c r="BH661" s="130"/>
      <c r="BI661" s="130"/>
      <c r="BJ661" s="130"/>
      <c r="BK661" s="137"/>
      <c r="BL661" s="98"/>
      <c r="BM661" s="160"/>
      <c r="BN661" s="98"/>
      <c r="BO661" s="182"/>
      <c r="BP661" s="182"/>
      <c r="BQ661" s="182"/>
      <c r="BR661" s="200"/>
      <c r="BS661" s="182"/>
      <c r="BT661" s="182"/>
      <c r="BU661" s="182"/>
      <c r="BV661" s="200"/>
      <c r="BW661" s="182"/>
      <c r="BX661" s="182"/>
      <c r="BY661" s="182"/>
      <c r="BZ661" s="200"/>
      <c r="CA661" s="200"/>
      <c r="CB661" s="182"/>
      <c r="CC661" s="100"/>
      <c r="CD661" s="100"/>
      <c r="CE661" s="100"/>
      <c r="CF661" s="103"/>
    </row>
    <row r="662" spans="5:84" s="24" customFormat="1" ht="15" customHeight="1" x14ac:dyDescent="0.25">
      <c r="E662" s="127"/>
      <c r="F662" s="127"/>
      <c r="G662" s="127"/>
      <c r="H662" s="137"/>
      <c r="I662" s="115"/>
      <c r="J662" s="127"/>
      <c r="K662" s="127"/>
      <c r="L662" s="127"/>
      <c r="M662" s="137"/>
      <c r="N662" s="115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37"/>
      <c r="Z662" s="137"/>
      <c r="AA662" s="127"/>
      <c r="AB662" s="127"/>
      <c r="AC662" s="127"/>
      <c r="AD662" s="127"/>
      <c r="AE662" s="127"/>
      <c r="AF662" s="127"/>
      <c r="AG662" s="127"/>
      <c r="AH662" s="127"/>
      <c r="AI662" s="127"/>
      <c r="AJ662" s="127"/>
      <c r="AK662" s="137"/>
      <c r="AL662" s="137"/>
      <c r="AM662" s="127"/>
      <c r="AN662" s="127"/>
      <c r="AO662" s="127"/>
      <c r="AP662" s="127"/>
      <c r="AQ662" s="127"/>
      <c r="AR662" s="127"/>
      <c r="AS662" s="127"/>
      <c r="AT662" s="127"/>
      <c r="AU662" s="127"/>
      <c r="AV662" s="127"/>
      <c r="AW662" s="137"/>
      <c r="AX662" s="137"/>
      <c r="AY662" s="137"/>
      <c r="AZ662" s="137"/>
      <c r="BA662" s="130"/>
      <c r="BB662" s="130"/>
      <c r="BC662" s="130"/>
      <c r="BD662" s="130"/>
      <c r="BE662" s="130"/>
      <c r="BF662" s="130"/>
      <c r="BG662" s="130"/>
      <c r="BH662" s="130"/>
      <c r="BI662" s="130"/>
      <c r="BJ662" s="130"/>
      <c r="BK662" s="137"/>
      <c r="BL662" s="98"/>
      <c r="BM662" s="160"/>
      <c r="BN662" s="98"/>
      <c r="BO662" s="182"/>
      <c r="BP662" s="182"/>
      <c r="BQ662" s="182"/>
      <c r="BR662" s="200"/>
      <c r="BS662" s="182"/>
      <c r="BT662" s="182"/>
      <c r="BU662" s="182"/>
      <c r="BV662" s="200"/>
      <c r="BW662" s="182"/>
      <c r="BX662" s="182"/>
      <c r="BY662" s="182"/>
      <c r="BZ662" s="200"/>
      <c r="CA662" s="200"/>
      <c r="CB662" s="182"/>
      <c r="CC662" s="100"/>
      <c r="CD662" s="100"/>
      <c r="CE662" s="100"/>
      <c r="CF662" s="103"/>
    </row>
    <row r="663" spans="5:84" s="24" customFormat="1" ht="15" customHeight="1" x14ac:dyDescent="0.25">
      <c r="E663" s="127"/>
      <c r="F663" s="127"/>
      <c r="G663" s="127"/>
      <c r="H663" s="137"/>
      <c r="I663" s="115"/>
      <c r="J663" s="127"/>
      <c r="K663" s="127"/>
      <c r="L663" s="127"/>
      <c r="M663" s="137"/>
      <c r="N663" s="115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37"/>
      <c r="Z663" s="137"/>
      <c r="AA663" s="127"/>
      <c r="AB663" s="127"/>
      <c r="AC663" s="127"/>
      <c r="AD663" s="127"/>
      <c r="AE663" s="127"/>
      <c r="AF663" s="127"/>
      <c r="AG663" s="127"/>
      <c r="AH663" s="127"/>
      <c r="AI663" s="127"/>
      <c r="AJ663" s="127"/>
      <c r="AK663" s="137"/>
      <c r="AL663" s="137"/>
      <c r="AM663" s="127"/>
      <c r="AN663" s="127"/>
      <c r="AO663" s="127"/>
      <c r="AP663" s="127"/>
      <c r="AQ663" s="127"/>
      <c r="AR663" s="127"/>
      <c r="AS663" s="127"/>
      <c r="AT663" s="127"/>
      <c r="AU663" s="127"/>
      <c r="AV663" s="127"/>
      <c r="AW663" s="137"/>
      <c r="AX663" s="137"/>
      <c r="AY663" s="137"/>
      <c r="AZ663" s="137"/>
      <c r="BA663" s="130"/>
      <c r="BB663" s="130"/>
      <c r="BC663" s="130"/>
      <c r="BD663" s="130"/>
      <c r="BE663" s="130"/>
      <c r="BF663" s="130"/>
      <c r="BG663" s="130"/>
      <c r="BH663" s="130"/>
      <c r="BI663" s="130"/>
      <c r="BJ663" s="130"/>
      <c r="BK663" s="137"/>
      <c r="BL663" s="98"/>
      <c r="BM663" s="160"/>
      <c r="BN663" s="98"/>
      <c r="BO663" s="182"/>
      <c r="BP663" s="182"/>
      <c r="BQ663" s="182"/>
      <c r="BR663" s="200"/>
      <c r="BS663" s="182"/>
      <c r="BT663" s="182"/>
      <c r="BU663" s="182"/>
      <c r="BV663" s="200"/>
      <c r="BW663" s="182"/>
      <c r="BX663" s="182"/>
      <c r="BY663" s="182"/>
      <c r="BZ663" s="200"/>
      <c r="CA663" s="200"/>
      <c r="CB663" s="182"/>
      <c r="CC663" s="100"/>
      <c r="CD663" s="100"/>
      <c r="CE663" s="100"/>
      <c r="CF663" s="103"/>
    </row>
    <row r="664" spans="5:84" s="24" customFormat="1" ht="15" customHeight="1" x14ac:dyDescent="0.25">
      <c r="E664" s="127"/>
      <c r="F664" s="127"/>
      <c r="G664" s="127"/>
      <c r="H664" s="137"/>
      <c r="I664" s="115"/>
      <c r="J664" s="127"/>
      <c r="K664" s="127"/>
      <c r="L664" s="127"/>
      <c r="M664" s="137"/>
      <c r="N664" s="115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37"/>
      <c r="Z664" s="137"/>
      <c r="AA664" s="127"/>
      <c r="AB664" s="127"/>
      <c r="AC664" s="127"/>
      <c r="AD664" s="127"/>
      <c r="AE664" s="127"/>
      <c r="AF664" s="127"/>
      <c r="AG664" s="127"/>
      <c r="AH664" s="127"/>
      <c r="AI664" s="127"/>
      <c r="AJ664" s="127"/>
      <c r="AK664" s="137"/>
      <c r="AL664" s="137"/>
      <c r="AM664" s="127"/>
      <c r="AN664" s="127"/>
      <c r="AO664" s="127"/>
      <c r="AP664" s="127"/>
      <c r="AQ664" s="127"/>
      <c r="AR664" s="127"/>
      <c r="AS664" s="127"/>
      <c r="AT664" s="127"/>
      <c r="AU664" s="127"/>
      <c r="AV664" s="127"/>
      <c r="AW664" s="137"/>
      <c r="AX664" s="137"/>
      <c r="AY664" s="137"/>
      <c r="AZ664" s="137"/>
      <c r="BA664" s="130"/>
      <c r="BB664" s="130"/>
      <c r="BC664" s="130"/>
      <c r="BD664" s="130"/>
      <c r="BE664" s="130"/>
      <c r="BF664" s="130"/>
      <c r="BG664" s="130"/>
      <c r="BH664" s="130"/>
      <c r="BI664" s="130"/>
      <c r="BJ664" s="130"/>
      <c r="BK664" s="137"/>
      <c r="BL664" s="98"/>
      <c r="BM664" s="160"/>
      <c r="BN664" s="98"/>
      <c r="BO664" s="182"/>
      <c r="BP664" s="182"/>
      <c r="BQ664" s="182"/>
      <c r="BR664" s="200"/>
      <c r="BS664" s="182"/>
      <c r="BT664" s="182"/>
      <c r="BU664" s="182"/>
      <c r="BV664" s="200"/>
      <c r="BW664" s="182"/>
      <c r="BX664" s="182"/>
      <c r="BY664" s="182"/>
      <c r="BZ664" s="200"/>
      <c r="CA664" s="200"/>
      <c r="CB664" s="182"/>
      <c r="CC664" s="100"/>
      <c r="CD664" s="100"/>
      <c r="CE664" s="100"/>
      <c r="CF664" s="103"/>
    </row>
    <row r="665" spans="5:84" s="24" customFormat="1" ht="15" customHeight="1" x14ac:dyDescent="0.25">
      <c r="E665" s="127"/>
      <c r="F665" s="127"/>
      <c r="G665" s="127"/>
      <c r="H665" s="137"/>
      <c r="I665" s="115"/>
      <c r="J665" s="127"/>
      <c r="K665" s="127"/>
      <c r="L665" s="127"/>
      <c r="M665" s="137"/>
      <c r="N665" s="115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37"/>
      <c r="Z665" s="137"/>
      <c r="AA665" s="127"/>
      <c r="AB665" s="127"/>
      <c r="AC665" s="127"/>
      <c r="AD665" s="127"/>
      <c r="AE665" s="127"/>
      <c r="AF665" s="127"/>
      <c r="AG665" s="127"/>
      <c r="AH665" s="127"/>
      <c r="AI665" s="127"/>
      <c r="AJ665" s="127"/>
      <c r="AK665" s="137"/>
      <c r="AL665" s="137"/>
      <c r="AM665" s="127"/>
      <c r="AN665" s="127"/>
      <c r="AO665" s="127"/>
      <c r="AP665" s="127"/>
      <c r="AQ665" s="127"/>
      <c r="AR665" s="127"/>
      <c r="AS665" s="127"/>
      <c r="AT665" s="127"/>
      <c r="AU665" s="127"/>
      <c r="AV665" s="127"/>
      <c r="AW665" s="137"/>
      <c r="AX665" s="137"/>
      <c r="AY665" s="137"/>
      <c r="AZ665" s="137"/>
      <c r="BA665" s="130"/>
      <c r="BB665" s="130"/>
      <c r="BC665" s="130"/>
      <c r="BD665" s="130"/>
      <c r="BE665" s="130"/>
      <c r="BF665" s="130"/>
      <c r="BG665" s="130"/>
      <c r="BH665" s="130"/>
      <c r="BI665" s="130"/>
      <c r="BJ665" s="130"/>
      <c r="BK665" s="137"/>
      <c r="BL665" s="98"/>
      <c r="BM665" s="160"/>
      <c r="BN665" s="98"/>
      <c r="BO665" s="182"/>
      <c r="BP665" s="182"/>
      <c r="BQ665" s="182"/>
      <c r="BR665" s="200"/>
      <c r="BS665" s="182"/>
      <c r="BT665" s="182"/>
      <c r="BU665" s="182"/>
      <c r="BV665" s="200"/>
      <c r="BW665" s="182"/>
      <c r="BX665" s="182"/>
      <c r="BY665" s="182"/>
      <c r="BZ665" s="200"/>
      <c r="CA665" s="200"/>
      <c r="CB665" s="182"/>
      <c r="CC665" s="100"/>
      <c r="CD665" s="100"/>
      <c r="CE665" s="100"/>
      <c r="CF665" s="103"/>
    </row>
    <row r="666" spans="5:84" s="24" customFormat="1" ht="15" customHeight="1" x14ac:dyDescent="0.25">
      <c r="E666" s="127"/>
      <c r="F666" s="127"/>
      <c r="G666" s="127"/>
      <c r="H666" s="137"/>
      <c r="I666" s="115"/>
      <c r="J666" s="127"/>
      <c r="K666" s="127"/>
      <c r="L666" s="127"/>
      <c r="M666" s="137"/>
      <c r="N666" s="115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37"/>
      <c r="Z666" s="137"/>
      <c r="AA666" s="127"/>
      <c r="AB666" s="127"/>
      <c r="AC666" s="127"/>
      <c r="AD666" s="127"/>
      <c r="AE666" s="127"/>
      <c r="AF666" s="127"/>
      <c r="AG666" s="127"/>
      <c r="AH666" s="127"/>
      <c r="AI666" s="127"/>
      <c r="AJ666" s="127"/>
      <c r="AK666" s="137"/>
      <c r="AL666" s="137"/>
      <c r="AM666" s="127"/>
      <c r="AN666" s="127"/>
      <c r="AO666" s="127"/>
      <c r="AP666" s="127"/>
      <c r="AQ666" s="127"/>
      <c r="AR666" s="127"/>
      <c r="AS666" s="127"/>
      <c r="AT666" s="127"/>
      <c r="AU666" s="127"/>
      <c r="AV666" s="127"/>
      <c r="AW666" s="137"/>
      <c r="AX666" s="137"/>
      <c r="AY666" s="137"/>
      <c r="AZ666" s="137"/>
      <c r="BA666" s="130"/>
      <c r="BB666" s="130"/>
      <c r="BC666" s="130"/>
      <c r="BD666" s="130"/>
      <c r="BE666" s="130"/>
      <c r="BF666" s="130"/>
      <c r="BG666" s="130"/>
      <c r="BH666" s="130"/>
      <c r="BI666" s="130"/>
      <c r="BJ666" s="130"/>
      <c r="BK666" s="137"/>
      <c r="BL666" s="98"/>
      <c r="BM666" s="160"/>
      <c r="BN666" s="98"/>
      <c r="BO666" s="182"/>
      <c r="BP666" s="182"/>
      <c r="BQ666" s="182"/>
      <c r="BR666" s="200"/>
      <c r="BS666" s="182"/>
      <c r="BT666" s="182"/>
      <c r="BU666" s="182"/>
      <c r="BV666" s="200"/>
      <c r="BW666" s="182"/>
      <c r="BX666" s="182"/>
      <c r="BY666" s="182"/>
      <c r="BZ666" s="200"/>
      <c r="CA666" s="200"/>
      <c r="CB666" s="182"/>
      <c r="CC666" s="100"/>
      <c r="CD666" s="100"/>
      <c r="CE666" s="100"/>
      <c r="CF666" s="103"/>
    </row>
    <row r="667" spans="5:84" s="24" customFormat="1" ht="15" customHeight="1" x14ac:dyDescent="0.25">
      <c r="E667" s="127"/>
      <c r="F667" s="127"/>
      <c r="G667" s="127"/>
      <c r="H667" s="137"/>
      <c r="I667" s="115"/>
      <c r="J667" s="127"/>
      <c r="K667" s="127"/>
      <c r="L667" s="127"/>
      <c r="M667" s="137"/>
      <c r="N667" s="115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37"/>
      <c r="Z667" s="137"/>
      <c r="AA667" s="127"/>
      <c r="AB667" s="127"/>
      <c r="AC667" s="127"/>
      <c r="AD667" s="127"/>
      <c r="AE667" s="127"/>
      <c r="AF667" s="127"/>
      <c r="AG667" s="127"/>
      <c r="AH667" s="127"/>
      <c r="AI667" s="127"/>
      <c r="AJ667" s="127"/>
      <c r="AK667" s="137"/>
      <c r="AL667" s="137"/>
      <c r="AM667" s="127"/>
      <c r="AN667" s="127"/>
      <c r="AO667" s="127"/>
      <c r="AP667" s="127"/>
      <c r="AQ667" s="127"/>
      <c r="AR667" s="127"/>
      <c r="AS667" s="127"/>
      <c r="AT667" s="127"/>
      <c r="AU667" s="127"/>
      <c r="AV667" s="127"/>
      <c r="AW667" s="137"/>
      <c r="AX667" s="137"/>
      <c r="AY667" s="137"/>
      <c r="AZ667" s="137"/>
      <c r="BA667" s="130"/>
      <c r="BB667" s="130"/>
      <c r="BC667" s="130"/>
      <c r="BD667" s="130"/>
      <c r="BE667" s="130"/>
      <c r="BF667" s="130"/>
      <c r="BG667" s="130"/>
      <c r="BH667" s="130"/>
      <c r="BI667" s="130"/>
      <c r="BJ667" s="130"/>
      <c r="BK667" s="137"/>
      <c r="BL667" s="98"/>
      <c r="BM667" s="160"/>
      <c r="BN667" s="98"/>
      <c r="BO667" s="182"/>
      <c r="BP667" s="182"/>
      <c r="BQ667" s="182"/>
      <c r="BR667" s="200"/>
      <c r="BS667" s="182"/>
      <c r="BT667" s="182"/>
      <c r="BU667" s="182"/>
      <c r="BV667" s="200"/>
      <c r="BW667" s="182"/>
      <c r="BX667" s="182"/>
      <c r="BY667" s="182"/>
      <c r="BZ667" s="200"/>
      <c r="CA667" s="200"/>
      <c r="CB667" s="182"/>
      <c r="CC667" s="100"/>
      <c r="CD667" s="100"/>
      <c r="CE667" s="100"/>
      <c r="CF667" s="103"/>
    </row>
    <row r="668" spans="5:84" s="24" customFormat="1" ht="15" customHeight="1" x14ac:dyDescent="0.25">
      <c r="E668" s="127"/>
      <c r="F668" s="127"/>
      <c r="G668" s="127"/>
      <c r="H668" s="137"/>
      <c r="I668" s="115"/>
      <c r="J668" s="127"/>
      <c r="K668" s="127"/>
      <c r="L668" s="127"/>
      <c r="M668" s="137"/>
      <c r="N668" s="115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37"/>
      <c r="Z668" s="137"/>
      <c r="AA668" s="127"/>
      <c r="AB668" s="127"/>
      <c r="AC668" s="127"/>
      <c r="AD668" s="127"/>
      <c r="AE668" s="127"/>
      <c r="AF668" s="127"/>
      <c r="AG668" s="127"/>
      <c r="AH668" s="127"/>
      <c r="AI668" s="127"/>
      <c r="AJ668" s="127"/>
      <c r="AK668" s="137"/>
      <c r="AL668" s="137"/>
      <c r="AM668" s="127"/>
      <c r="AN668" s="127"/>
      <c r="AO668" s="127"/>
      <c r="AP668" s="127"/>
      <c r="AQ668" s="127"/>
      <c r="AR668" s="127"/>
      <c r="AS668" s="127"/>
      <c r="AT668" s="127"/>
      <c r="AU668" s="127"/>
      <c r="AV668" s="127"/>
      <c r="AW668" s="137"/>
      <c r="AX668" s="137"/>
      <c r="AY668" s="137"/>
      <c r="AZ668" s="137"/>
      <c r="BA668" s="130"/>
      <c r="BB668" s="130"/>
      <c r="BC668" s="130"/>
      <c r="BD668" s="130"/>
      <c r="BE668" s="130"/>
      <c r="BF668" s="130"/>
      <c r="BG668" s="130"/>
      <c r="BH668" s="130"/>
      <c r="BI668" s="130"/>
      <c r="BJ668" s="130"/>
      <c r="BK668" s="137"/>
      <c r="BL668" s="98"/>
      <c r="BM668" s="160"/>
      <c r="BN668" s="98"/>
      <c r="BO668" s="182"/>
      <c r="BP668" s="182"/>
      <c r="BQ668" s="182"/>
      <c r="BR668" s="200"/>
      <c r="BS668" s="182"/>
      <c r="BT668" s="182"/>
      <c r="BU668" s="182"/>
      <c r="BV668" s="200"/>
      <c r="BW668" s="182"/>
      <c r="BX668" s="182"/>
      <c r="BY668" s="182"/>
      <c r="BZ668" s="200"/>
      <c r="CA668" s="200"/>
      <c r="CB668" s="182"/>
      <c r="CC668" s="100"/>
      <c r="CD668" s="100"/>
      <c r="CE668" s="100"/>
      <c r="CF668" s="103"/>
    </row>
    <row r="669" spans="5:84" s="24" customFormat="1" ht="15" customHeight="1" x14ac:dyDescent="0.25">
      <c r="E669" s="127"/>
      <c r="F669" s="127"/>
      <c r="G669" s="127"/>
      <c r="H669" s="137"/>
      <c r="I669" s="115"/>
      <c r="J669" s="127"/>
      <c r="K669" s="127"/>
      <c r="L669" s="127"/>
      <c r="M669" s="137"/>
      <c r="N669" s="115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37"/>
      <c r="Z669" s="137"/>
      <c r="AA669" s="127"/>
      <c r="AB669" s="127"/>
      <c r="AC669" s="127"/>
      <c r="AD669" s="127"/>
      <c r="AE669" s="127"/>
      <c r="AF669" s="127"/>
      <c r="AG669" s="127"/>
      <c r="AH669" s="127"/>
      <c r="AI669" s="127"/>
      <c r="AJ669" s="127"/>
      <c r="AK669" s="137"/>
      <c r="AL669" s="137"/>
      <c r="AM669" s="127"/>
      <c r="AN669" s="127"/>
      <c r="AO669" s="127"/>
      <c r="AP669" s="127"/>
      <c r="AQ669" s="127"/>
      <c r="AR669" s="127"/>
      <c r="AS669" s="127"/>
      <c r="AT669" s="127"/>
      <c r="AU669" s="127"/>
      <c r="AV669" s="127"/>
      <c r="AW669" s="137"/>
      <c r="AX669" s="137"/>
      <c r="AY669" s="137"/>
      <c r="AZ669" s="137"/>
      <c r="BA669" s="130"/>
      <c r="BB669" s="130"/>
      <c r="BC669" s="130"/>
      <c r="BD669" s="130"/>
      <c r="BE669" s="130"/>
      <c r="BF669" s="130"/>
      <c r="BG669" s="130"/>
      <c r="BH669" s="130"/>
      <c r="BI669" s="130"/>
      <c r="BJ669" s="130"/>
      <c r="BK669" s="137"/>
      <c r="BL669" s="98"/>
      <c r="BM669" s="160"/>
      <c r="BN669" s="98"/>
      <c r="BO669" s="182"/>
      <c r="BP669" s="182"/>
      <c r="BQ669" s="182"/>
      <c r="BR669" s="200"/>
      <c r="BS669" s="182"/>
      <c r="BT669" s="182"/>
      <c r="BU669" s="182"/>
      <c r="BV669" s="200"/>
      <c r="BW669" s="182"/>
      <c r="BX669" s="182"/>
      <c r="BY669" s="182"/>
      <c r="BZ669" s="200"/>
      <c r="CA669" s="200"/>
      <c r="CB669" s="182"/>
      <c r="CC669" s="100"/>
      <c r="CD669" s="100"/>
      <c r="CE669" s="100"/>
      <c r="CF669" s="103"/>
    </row>
    <row r="670" spans="5:84" s="24" customFormat="1" ht="15" customHeight="1" x14ac:dyDescent="0.25">
      <c r="E670" s="127"/>
      <c r="F670" s="127"/>
      <c r="G670" s="127"/>
      <c r="H670" s="137"/>
      <c r="I670" s="115"/>
      <c r="J670" s="127"/>
      <c r="K670" s="127"/>
      <c r="L670" s="127"/>
      <c r="M670" s="137"/>
      <c r="N670" s="115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37"/>
      <c r="Z670" s="137"/>
      <c r="AA670" s="127"/>
      <c r="AB670" s="127"/>
      <c r="AC670" s="127"/>
      <c r="AD670" s="127"/>
      <c r="AE670" s="127"/>
      <c r="AF670" s="127"/>
      <c r="AG670" s="127"/>
      <c r="AH670" s="127"/>
      <c r="AI670" s="127"/>
      <c r="AJ670" s="127"/>
      <c r="AK670" s="137"/>
      <c r="AL670" s="137"/>
      <c r="AM670" s="127"/>
      <c r="AN670" s="127"/>
      <c r="AO670" s="127"/>
      <c r="AP670" s="127"/>
      <c r="AQ670" s="127"/>
      <c r="AR670" s="127"/>
      <c r="AS670" s="127"/>
      <c r="AT670" s="127"/>
      <c r="AU670" s="127"/>
      <c r="AV670" s="127"/>
      <c r="AW670" s="137"/>
      <c r="AX670" s="137"/>
      <c r="AY670" s="137"/>
      <c r="AZ670" s="137"/>
      <c r="BA670" s="130"/>
      <c r="BB670" s="130"/>
      <c r="BC670" s="130"/>
      <c r="BD670" s="130"/>
      <c r="BE670" s="130"/>
      <c r="BF670" s="130"/>
      <c r="BG670" s="130"/>
      <c r="BH670" s="130"/>
      <c r="BI670" s="130"/>
      <c r="BJ670" s="130"/>
      <c r="BK670" s="137"/>
      <c r="BL670" s="98"/>
      <c r="BM670" s="160"/>
      <c r="BN670" s="98"/>
      <c r="BO670" s="182"/>
      <c r="BP670" s="182"/>
      <c r="BQ670" s="182"/>
      <c r="BR670" s="200"/>
      <c r="BS670" s="182"/>
      <c r="BT670" s="182"/>
      <c r="BU670" s="182"/>
      <c r="BV670" s="200"/>
      <c r="BW670" s="182"/>
      <c r="BX670" s="182"/>
      <c r="BY670" s="182"/>
      <c r="BZ670" s="200"/>
      <c r="CA670" s="200"/>
      <c r="CB670" s="182"/>
      <c r="CC670" s="100"/>
      <c r="CD670" s="100"/>
      <c r="CE670" s="100"/>
      <c r="CF670" s="103"/>
    </row>
    <row r="671" spans="5:84" s="24" customFormat="1" ht="15" customHeight="1" x14ac:dyDescent="0.25">
      <c r="E671" s="127"/>
      <c r="F671" s="127"/>
      <c r="G671" s="127"/>
      <c r="H671" s="137"/>
      <c r="I671" s="115"/>
      <c r="J671" s="127"/>
      <c r="K671" s="127"/>
      <c r="L671" s="127"/>
      <c r="M671" s="137"/>
      <c r="N671" s="115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37"/>
      <c r="Z671" s="137"/>
      <c r="AA671" s="127"/>
      <c r="AB671" s="127"/>
      <c r="AC671" s="127"/>
      <c r="AD671" s="127"/>
      <c r="AE671" s="127"/>
      <c r="AF671" s="127"/>
      <c r="AG671" s="127"/>
      <c r="AH671" s="127"/>
      <c r="AI671" s="127"/>
      <c r="AJ671" s="127"/>
      <c r="AK671" s="137"/>
      <c r="AL671" s="137"/>
      <c r="AM671" s="127"/>
      <c r="AN671" s="127"/>
      <c r="AO671" s="127"/>
      <c r="AP671" s="127"/>
      <c r="AQ671" s="127"/>
      <c r="AR671" s="127"/>
      <c r="AS671" s="127"/>
      <c r="AT671" s="127"/>
      <c r="AU671" s="127"/>
      <c r="AV671" s="127"/>
      <c r="AW671" s="137"/>
      <c r="AX671" s="137"/>
      <c r="AY671" s="137"/>
      <c r="AZ671" s="137"/>
      <c r="BA671" s="130"/>
      <c r="BB671" s="130"/>
      <c r="BC671" s="130"/>
      <c r="BD671" s="130"/>
      <c r="BE671" s="130"/>
      <c r="BF671" s="130"/>
      <c r="BG671" s="130"/>
      <c r="BH671" s="130"/>
      <c r="BI671" s="130"/>
      <c r="BJ671" s="130"/>
      <c r="BK671" s="137"/>
      <c r="BL671" s="98"/>
      <c r="BM671" s="160"/>
      <c r="BN671" s="98"/>
      <c r="BO671" s="182"/>
      <c r="BP671" s="182"/>
      <c r="BQ671" s="182"/>
      <c r="BR671" s="200"/>
      <c r="BS671" s="182"/>
      <c r="BT671" s="182"/>
      <c r="BU671" s="182"/>
      <c r="BV671" s="200"/>
      <c r="BW671" s="182"/>
      <c r="BX671" s="182"/>
      <c r="BY671" s="182"/>
      <c r="BZ671" s="200"/>
      <c r="CA671" s="200"/>
      <c r="CB671" s="182"/>
      <c r="CC671" s="100"/>
      <c r="CD671" s="100"/>
      <c r="CE671" s="100"/>
      <c r="CF671" s="103"/>
    </row>
    <row r="672" spans="5:84" s="24" customFormat="1" ht="15" customHeight="1" x14ac:dyDescent="0.25">
      <c r="E672" s="127"/>
      <c r="F672" s="127"/>
      <c r="G672" s="127"/>
      <c r="H672" s="137"/>
      <c r="I672" s="115"/>
      <c r="J672" s="127"/>
      <c r="K672" s="127"/>
      <c r="L672" s="127"/>
      <c r="M672" s="137"/>
      <c r="N672" s="115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37"/>
      <c r="Z672" s="137"/>
      <c r="AA672" s="127"/>
      <c r="AB672" s="127"/>
      <c r="AC672" s="127"/>
      <c r="AD672" s="127"/>
      <c r="AE672" s="127"/>
      <c r="AF672" s="127"/>
      <c r="AG672" s="127"/>
      <c r="AH672" s="127"/>
      <c r="AI672" s="127"/>
      <c r="AJ672" s="127"/>
      <c r="AK672" s="137"/>
      <c r="AL672" s="137"/>
      <c r="AM672" s="127"/>
      <c r="AN672" s="127"/>
      <c r="AO672" s="127"/>
      <c r="AP672" s="127"/>
      <c r="AQ672" s="127"/>
      <c r="AR672" s="127"/>
      <c r="AS672" s="127"/>
      <c r="AT672" s="127"/>
      <c r="AU672" s="127"/>
      <c r="AV672" s="127"/>
      <c r="AW672" s="137"/>
      <c r="AX672" s="137"/>
      <c r="AY672" s="137"/>
      <c r="AZ672" s="137"/>
      <c r="BA672" s="130"/>
      <c r="BB672" s="130"/>
      <c r="BC672" s="130"/>
      <c r="BD672" s="130"/>
      <c r="BE672" s="130"/>
      <c r="BF672" s="130"/>
      <c r="BG672" s="130"/>
      <c r="BH672" s="130"/>
      <c r="BI672" s="130"/>
      <c r="BJ672" s="130"/>
      <c r="BK672" s="137"/>
      <c r="BL672" s="98"/>
      <c r="BM672" s="160"/>
      <c r="BN672" s="98"/>
      <c r="BO672" s="182"/>
      <c r="BP672" s="182"/>
      <c r="BQ672" s="182"/>
      <c r="BR672" s="200"/>
      <c r="BS672" s="182"/>
      <c r="BT672" s="182"/>
      <c r="BU672" s="182"/>
      <c r="BV672" s="200"/>
      <c r="BW672" s="182"/>
      <c r="BX672" s="182"/>
      <c r="BY672" s="182"/>
      <c r="BZ672" s="200"/>
      <c r="CA672" s="200"/>
      <c r="CB672" s="182"/>
      <c r="CC672" s="100"/>
      <c r="CD672" s="100"/>
      <c r="CE672" s="100"/>
      <c r="CF672" s="103"/>
    </row>
    <row r="673" spans="5:84" s="24" customFormat="1" ht="15" customHeight="1" x14ac:dyDescent="0.25">
      <c r="E673" s="127"/>
      <c r="F673" s="127"/>
      <c r="G673" s="127"/>
      <c r="H673" s="137"/>
      <c r="I673" s="115"/>
      <c r="J673" s="127"/>
      <c r="K673" s="127"/>
      <c r="L673" s="127"/>
      <c r="M673" s="137"/>
      <c r="N673" s="115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37"/>
      <c r="Z673" s="137"/>
      <c r="AA673" s="127"/>
      <c r="AB673" s="127"/>
      <c r="AC673" s="127"/>
      <c r="AD673" s="127"/>
      <c r="AE673" s="127"/>
      <c r="AF673" s="127"/>
      <c r="AG673" s="127"/>
      <c r="AH673" s="127"/>
      <c r="AI673" s="127"/>
      <c r="AJ673" s="127"/>
      <c r="AK673" s="137"/>
      <c r="AL673" s="137"/>
      <c r="AM673" s="127"/>
      <c r="AN673" s="127"/>
      <c r="AO673" s="127"/>
      <c r="AP673" s="127"/>
      <c r="AQ673" s="127"/>
      <c r="AR673" s="127"/>
      <c r="AS673" s="127"/>
      <c r="AT673" s="127"/>
      <c r="AU673" s="127"/>
      <c r="AV673" s="127"/>
      <c r="AW673" s="137"/>
      <c r="AX673" s="137"/>
      <c r="AY673" s="137"/>
      <c r="AZ673" s="137"/>
      <c r="BA673" s="130"/>
      <c r="BB673" s="130"/>
      <c r="BC673" s="130"/>
      <c r="BD673" s="130"/>
      <c r="BE673" s="130"/>
      <c r="BF673" s="130"/>
      <c r="BG673" s="130"/>
      <c r="BH673" s="130"/>
      <c r="BI673" s="130"/>
      <c r="BJ673" s="130"/>
      <c r="BK673" s="137"/>
      <c r="BL673" s="98"/>
      <c r="BM673" s="160"/>
      <c r="BN673" s="98"/>
      <c r="BO673" s="182"/>
      <c r="BP673" s="182"/>
      <c r="BQ673" s="182"/>
      <c r="BR673" s="200"/>
      <c r="BS673" s="182"/>
      <c r="BT673" s="182"/>
      <c r="BU673" s="182"/>
      <c r="BV673" s="200"/>
      <c r="BW673" s="182"/>
      <c r="BX673" s="182"/>
      <c r="BY673" s="182"/>
      <c r="BZ673" s="200"/>
      <c r="CA673" s="200"/>
      <c r="CB673" s="182"/>
      <c r="CC673" s="100"/>
      <c r="CD673" s="100"/>
      <c r="CE673" s="100"/>
      <c r="CF673" s="103"/>
    </row>
    <row r="674" spans="5:84" s="24" customFormat="1" ht="15" customHeight="1" x14ac:dyDescent="0.25">
      <c r="E674" s="127"/>
      <c r="F674" s="127"/>
      <c r="G674" s="127"/>
      <c r="H674" s="137"/>
      <c r="I674" s="115"/>
      <c r="J674" s="127"/>
      <c r="K674" s="127"/>
      <c r="L674" s="127"/>
      <c r="M674" s="137"/>
      <c r="N674" s="115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37"/>
      <c r="Z674" s="137"/>
      <c r="AA674" s="127"/>
      <c r="AB674" s="127"/>
      <c r="AC674" s="127"/>
      <c r="AD674" s="127"/>
      <c r="AE674" s="127"/>
      <c r="AF674" s="127"/>
      <c r="AG674" s="127"/>
      <c r="AH674" s="127"/>
      <c r="AI674" s="127"/>
      <c r="AJ674" s="127"/>
      <c r="AK674" s="137"/>
      <c r="AL674" s="137"/>
      <c r="AM674" s="127"/>
      <c r="AN674" s="127"/>
      <c r="AO674" s="127"/>
      <c r="AP674" s="127"/>
      <c r="AQ674" s="127"/>
      <c r="AR674" s="127"/>
      <c r="AS674" s="127"/>
      <c r="AT674" s="127"/>
      <c r="AU674" s="127"/>
      <c r="AV674" s="127"/>
      <c r="AW674" s="137"/>
      <c r="AX674" s="137"/>
      <c r="AY674" s="137"/>
      <c r="AZ674" s="137"/>
      <c r="BA674" s="130"/>
      <c r="BB674" s="130"/>
      <c r="BC674" s="130"/>
      <c r="BD674" s="130"/>
      <c r="BE674" s="130"/>
      <c r="BF674" s="130"/>
      <c r="BG674" s="130"/>
      <c r="BH674" s="130"/>
      <c r="BI674" s="130"/>
      <c r="BJ674" s="130"/>
      <c r="BK674" s="137"/>
      <c r="BL674" s="98"/>
      <c r="BM674" s="160"/>
      <c r="BN674" s="98"/>
      <c r="BO674" s="182"/>
      <c r="BP674" s="182"/>
      <c r="BQ674" s="182"/>
      <c r="BR674" s="200"/>
      <c r="BS674" s="182"/>
      <c r="BT674" s="182"/>
      <c r="BU674" s="182"/>
      <c r="BV674" s="200"/>
      <c r="BW674" s="182"/>
      <c r="BX674" s="182"/>
      <c r="BY674" s="182"/>
      <c r="BZ674" s="200"/>
      <c r="CA674" s="200"/>
      <c r="CB674" s="182"/>
      <c r="CC674" s="100"/>
      <c r="CD674" s="100"/>
      <c r="CE674" s="100"/>
      <c r="CF674" s="103"/>
    </row>
    <row r="675" spans="5:84" s="24" customFormat="1" ht="15" customHeight="1" x14ac:dyDescent="0.25">
      <c r="E675" s="127"/>
      <c r="F675" s="127"/>
      <c r="G675" s="127"/>
      <c r="H675" s="137"/>
      <c r="I675" s="115"/>
      <c r="J675" s="127"/>
      <c r="K675" s="127"/>
      <c r="L675" s="127"/>
      <c r="M675" s="137"/>
      <c r="N675" s="115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37"/>
      <c r="Z675" s="137"/>
      <c r="AA675" s="127"/>
      <c r="AB675" s="127"/>
      <c r="AC675" s="127"/>
      <c r="AD675" s="127"/>
      <c r="AE675" s="127"/>
      <c r="AF675" s="127"/>
      <c r="AG675" s="127"/>
      <c r="AH675" s="127"/>
      <c r="AI675" s="127"/>
      <c r="AJ675" s="127"/>
      <c r="AK675" s="137"/>
      <c r="AL675" s="137"/>
      <c r="AM675" s="127"/>
      <c r="AN675" s="127"/>
      <c r="AO675" s="127"/>
      <c r="AP675" s="127"/>
      <c r="AQ675" s="127"/>
      <c r="AR675" s="127"/>
      <c r="AS675" s="127"/>
      <c r="AT675" s="127"/>
      <c r="AU675" s="127"/>
      <c r="AV675" s="127"/>
      <c r="AW675" s="137"/>
      <c r="AX675" s="137"/>
      <c r="AY675" s="137"/>
      <c r="AZ675" s="137"/>
      <c r="BA675" s="130"/>
      <c r="BB675" s="130"/>
      <c r="BC675" s="130"/>
      <c r="BD675" s="130"/>
      <c r="BE675" s="130"/>
      <c r="BF675" s="130"/>
      <c r="BG675" s="130"/>
      <c r="BH675" s="130"/>
      <c r="BI675" s="130"/>
      <c r="BJ675" s="130"/>
      <c r="BK675" s="137"/>
      <c r="BL675" s="98"/>
      <c r="BM675" s="160"/>
      <c r="BN675" s="98"/>
      <c r="BO675" s="182"/>
      <c r="BP675" s="182"/>
      <c r="BQ675" s="182"/>
      <c r="BR675" s="200"/>
      <c r="BS675" s="182"/>
      <c r="BT675" s="182"/>
      <c r="BU675" s="182"/>
      <c r="BV675" s="200"/>
      <c r="BW675" s="182"/>
      <c r="BX675" s="182"/>
      <c r="BY675" s="182"/>
      <c r="BZ675" s="200"/>
      <c r="CA675" s="200"/>
      <c r="CB675" s="182"/>
      <c r="CC675" s="100"/>
      <c r="CD675" s="100"/>
      <c r="CE675" s="100"/>
      <c r="CF675" s="103"/>
    </row>
    <row r="676" spans="5:84" s="24" customFormat="1" ht="15" customHeight="1" x14ac:dyDescent="0.25">
      <c r="E676" s="127"/>
      <c r="F676" s="127"/>
      <c r="G676" s="127"/>
      <c r="H676" s="137"/>
      <c r="I676" s="115"/>
      <c r="J676" s="127"/>
      <c r="K676" s="127"/>
      <c r="L676" s="127"/>
      <c r="M676" s="137"/>
      <c r="N676" s="115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37"/>
      <c r="Z676" s="137"/>
      <c r="AA676" s="127"/>
      <c r="AB676" s="127"/>
      <c r="AC676" s="127"/>
      <c r="AD676" s="127"/>
      <c r="AE676" s="127"/>
      <c r="AF676" s="127"/>
      <c r="AG676" s="127"/>
      <c r="AH676" s="127"/>
      <c r="AI676" s="127"/>
      <c r="AJ676" s="127"/>
      <c r="AK676" s="137"/>
      <c r="AL676" s="137"/>
      <c r="AM676" s="127"/>
      <c r="AN676" s="127"/>
      <c r="AO676" s="127"/>
      <c r="AP676" s="127"/>
      <c r="AQ676" s="127"/>
      <c r="AR676" s="127"/>
      <c r="AS676" s="127"/>
      <c r="AT676" s="127"/>
      <c r="AU676" s="127"/>
      <c r="AV676" s="127"/>
      <c r="AW676" s="137"/>
      <c r="AX676" s="137"/>
      <c r="AY676" s="137"/>
      <c r="AZ676" s="137"/>
      <c r="BA676" s="130"/>
      <c r="BB676" s="130"/>
      <c r="BC676" s="130"/>
      <c r="BD676" s="130"/>
      <c r="BE676" s="130"/>
      <c r="BF676" s="130"/>
      <c r="BG676" s="130"/>
      <c r="BH676" s="130"/>
      <c r="BI676" s="130"/>
      <c r="BJ676" s="130"/>
      <c r="BK676" s="137"/>
      <c r="BL676" s="98"/>
      <c r="BM676" s="160"/>
      <c r="BN676" s="98"/>
      <c r="BO676" s="182"/>
      <c r="BP676" s="182"/>
      <c r="BQ676" s="182"/>
      <c r="BR676" s="200"/>
      <c r="BS676" s="182"/>
      <c r="BT676" s="182"/>
      <c r="BU676" s="182"/>
      <c r="BV676" s="200"/>
      <c r="BW676" s="182"/>
      <c r="BX676" s="182"/>
      <c r="BY676" s="182"/>
      <c r="BZ676" s="200"/>
      <c r="CA676" s="200"/>
      <c r="CB676" s="182"/>
      <c r="CC676" s="100"/>
      <c r="CD676" s="100"/>
      <c r="CE676" s="100"/>
      <c r="CF676" s="103"/>
    </row>
    <row r="677" spans="5:84" s="24" customFormat="1" ht="15" customHeight="1" x14ac:dyDescent="0.25">
      <c r="E677" s="127"/>
      <c r="F677" s="127"/>
      <c r="G677" s="127"/>
      <c r="H677" s="137"/>
      <c r="I677" s="115"/>
      <c r="J677" s="127"/>
      <c r="K677" s="127"/>
      <c r="L677" s="127"/>
      <c r="M677" s="137"/>
      <c r="N677" s="115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37"/>
      <c r="Z677" s="137"/>
      <c r="AA677" s="127"/>
      <c r="AB677" s="127"/>
      <c r="AC677" s="127"/>
      <c r="AD677" s="127"/>
      <c r="AE677" s="127"/>
      <c r="AF677" s="127"/>
      <c r="AG677" s="127"/>
      <c r="AH677" s="127"/>
      <c r="AI677" s="127"/>
      <c r="AJ677" s="127"/>
      <c r="AK677" s="137"/>
      <c r="AL677" s="137"/>
      <c r="AM677" s="127"/>
      <c r="AN677" s="127"/>
      <c r="AO677" s="127"/>
      <c r="AP677" s="127"/>
      <c r="AQ677" s="127"/>
      <c r="AR677" s="127"/>
      <c r="AS677" s="127"/>
      <c r="AT677" s="127"/>
      <c r="AU677" s="127"/>
      <c r="AV677" s="127"/>
      <c r="AW677" s="137"/>
      <c r="AX677" s="137"/>
      <c r="AY677" s="137"/>
      <c r="AZ677" s="137"/>
      <c r="BA677" s="130"/>
      <c r="BB677" s="130"/>
      <c r="BC677" s="130"/>
      <c r="BD677" s="130"/>
      <c r="BE677" s="130"/>
      <c r="BF677" s="130"/>
      <c r="BG677" s="130"/>
      <c r="BH677" s="130"/>
      <c r="BI677" s="130"/>
      <c r="BJ677" s="130"/>
      <c r="BK677" s="137"/>
      <c r="BL677" s="98"/>
      <c r="BM677" s="160"/>
      <c r="BN677" s="98"/>
      <c r="BO677" s="182"/>
      <c r="BP677" s="182"/>
      <c r="BQ677" s="182"/>
      <c r="BR677" s="200"/>
      <c r="BS677" s="182"/>
      <c r="BT677" s="182"/>
      <c r="BU677" s="182"/>
      <c r="BV677" s="200"/>
      <c r="BW677" s="182"/>
      <c r="BX677" s="182"/>
      <c r="BY677" s="182"/>
      <c r="BZ677" s="200"/>
      <c r="CA677" s="200"/>
      <c r="CB677" s="182"/>
      <c r="CC677" s="100"/>
      <c r="CD677" s="100"/>
      <c r="CE677" s="100"/>
      <c r="CF677" s="103"/>
    </row>
    <row r="678" spans="5:84" s="24" customFormat="1" ht="15" customHeight="1" x14ac:dyDescent="0.25">
      <c r="E678" s="127"/>
      <c r="F678" s="127"/>
      <c r="G678" s="127"/>
      <c r="H678" s="137"/>
      <c r="I678" s="115"/>
      <c r="J678" s="127"/>
      <c r="K678" s="127"/>
      <c r="L678" s="127"/>
      <c r="M678" s="137"/>
      <c r="N678" s="115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37"/>
      <c r="Z678" s="137"/>
      <c r="AA678" s="127"/>
      <c r="AB678" s="127"/>
      <c r="AC678" s="127"/>
      <c r="AD678" s="127"/>
      <c r="AE678" s="127"/>
      <c r="AF678" s="127"/>
      <c r="AG678" s="127"/>
      <c r="AH678" s="127"/>
      <c r="AI678" s="127"/>
      <c r="AJ678" s="127"/>
      <c r="AK678" s="137"/>
      <c r="AL678" s="137"/>
      <c r="AM678" s="127"/>
      <c r="AN678" s="127"/>
      <c r="AO678" s="127"/>
      <c r="AP678" s="127"/>
      <c r="AQ678" s="127"/>
      <c r="AR678" s="127"/>
      <c r="AS678" s="127"/>
      <c r="AT678" s="127"/>
      <c r="AU678" s="127"/>
      <c r="AV678" s="127"/>
      <c r="AW678" s="137"/>
      <c r="AX678" s="137"/>
      <c r="AY678" s="137"/>
      <c r="AZ678" s="137"/>
      <c r="BA678" s="130"/>
      <c r="BB678" s="130"/>
      <c r="BC678" s="130"/>
      <c r="BD678" s="130"/>
      <c r="BE678" s="130"/>
      <c r="BF678" s="130"/>
      <c r="BG678" s="130"/>
      <c r="BH678" s="130"/>
      <c r="BI678" s="130"/>
      <c r="BJ678" s="130"/>
      <c r="BK678" s="137"/>
      <c r="BL678" s="98"/>
      <c r="BM678" s="160"/>
      <c r="BN678" s="98"/>
      <c r="BO678" s="182"/>
      <c r="BP678" s="182"/>
      <c r="BQ678" s="182"/>
      <c r="BR678" s="200"/>
      <c r="BS678" s="182"/>
      <c r="BT678" s="182"/>
      <c r="BU678" s="182"/>
      <c r="BV678" s="200"/>
      <c r="BW678" s="182"/>
      <c r="BX678" s="182"/>
      <c r="BY678" s="182"/>
      <c r="BZ678" s="200"/>
      <c r="CA678" s="200"/>
      <c r="CB678" s="182"/>
      <c r="CC678" s="100"/>
      <c r="CD678" s="100"/>
      <c r="CE678" s="100"/>
      <c r="CF678" s="103"/>
    </row>
    <row r="679" spans="5:84" s="24" customFormat="1" ht="15" customHeight="1" x14ac:dyDescent="0.25">
      <c r="E679" s="127"/>
      <c r="F679" s="127"/>
      <c r="G679" s="127"/>
      <c r="H679" s="137"/>
      <c r="I679" s="115"/>
      <c r="J679" s="127"/>
      <c r="K679" s="127"/>
      <c r="L679" s="127"/>
      <c r="M679" s="137"/>
      <c r="N679" s="115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37"/>
      <c r="Z679" s="137"/>
      <c r="AA679" s="127"/>
      <c r="AB679" s="127"/>
      <c r="AC679" s="127"/>
      <c r="AD679" s="127"/>
      <c r="AE679" s="127"/>
      <c r="AF679" s="127"/>
      <c r="AG679" s="127"/>
      <c r="AH679" s="127"/>
      <c r="AI679" s="127"/>
      <c r="AJ679" s="127"/>
      <c r="AK679" s="137"/>
      <c r="AL679" s="137"/>
      <c r="AM679" s="127"/>
      <c r="AN679" s="127"/>
      <c r="AO679" s="127"/>
      <c r="AP679" s="127"/>
      <c r="AQ679" s="127"/>
      <c r="AR679" s="127"/>
      <c r="AS679" s="127"/>
      <c r="AT679" s="127"/>
      <c r="AU679" s="127"/>
      <c r="AV679" s="127"/>
      <c r="AW679" s="137"/>
      <c r="AX679" s="137"/>
      <c r="AY679" s="137"/>
      <c r="AZ679" s="137"/>
      <c r="BA679" s="130"/>
      <c r="BB679" s="130"/>
      <c r="BC679" s="130"/>
      <c r="BD679" s="130"/>
      <c r="BE679" s="130"/>
      <c r="BF679" s="130"/>
      <c r="BG679" s="130"/>
      <c r="BH679" s="130"/>
      <c r="BI679" s="130"/>
      <c r="BJ679" s="130"/>
      <c r="BK679" s="137"/>
      <c r="BL679" s="98"/>
      <c r="BM679" s="160"/>
      <c r="BN679" s="98"/>
      <c r="BO679" s="182"/>
      <c r="BP679" s="182"/>
      <c r="BQ679" s="182"/>
      <c r="BR679" s="200"/>
      <c r="BS679" s="182"/>
      <c r="BT679" s="182"/>
      <c r="BU679" s="182"/>
      <c r="BV679" s="200"/>
      <c r="BW679" s="182"/>
      <c r="BX679" s="182"/>
      <c r="BY679" s="182"/>
      <c r="BZ679" s="200"/>
      <c r="CA679" s="200"/>
      <c r="CB679" s="182"/>
      <c r="CC679" s="100"/>
      <c r="CD679" s="100"/>
      <c r="CE679" s="100"/>
      <c r="CF679" s="103"/>
    </row>
    <row r="680" spans="5:84" s="24" customFormat="1" ht="15" customHeight="1" x14ac:dyDescent="0.25">
      <c r="E680" s="127"/>
      <c r="F680" s="127"/>
      <c r="G680" s="127"/>
      <c r="H680" s="137"/>
      <c r="I680" s="115"/>
      <c r="J680" s="127"/>
      <c r="K680" s="127"/>
      <c r="L680" s="127"/>
      <c r="M680" s="137"/>
      <c r="N680" s="115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37"/>
      <c r="Z680" s="137"/>
      <c r="AA680" s="127"/>
      <c r="AB680" s="127"/>
      <c r="AC680" s="127"/>
      <c r="AD680" s="127"/>
      <c r="AE680" s="127"/>
      <c r="AF680" s="127"/>
      <c r="AG680" s="127"/>
      <c r="AH680" s="127"/>
      <c r="AI680" s="127"/>
      <c r="AJ680" s="127"/>
      <c r="AK680" s="137"/>
      <c r="AL680" s="137"/>
      <c r="AM680" s="127"/>
      <c r="AN680" s="127"/>
      <c r="AO680" s="127"/>
      <c r="AP680" s="127"/>
      <c r="AQ680" s="127"/>
      <c r="AR680" s="127"/>
      <c r="AS680" s="127"/>
      <c r="AT680" s="127"/>
      <c r="AU680" s="127"/>
      <c r="AV680" s="127"/>
      <c r="AW680" s="137"/>
      <c r="AX680" s="137"/>
      <c r="AY680" s="137"/>
      <c r="AZ680" s="137"/>
      <c r="BA680" s="130"/>
      <c r="BB680" s="130"/>
      <c r="BC680" s="130"/>
      <c r="BD680" s="130"/>
      <c r="BE680" s="130"/>
      <c r="BF680" s="130"/>
      <c r="BG680" s="130"/>
      <c r="BH680" s="130"/>
      <c r="BI680" s="130"/>
      <c r="BJ680" s="130"/>
      <c r="BK680" s="137"/>
      <c r="BL680" s="98"/>
      <c r="BM680" s="160"/>
      <c r="BN680" s="98"/>
      <c r="BO680" s="182"/>
      <c r="BP680" s="182"/>
      <c r="BQ680" s="182"/>
      <c r="BR680" s="200"/>
      <c r="BS680" s="182"/>
      <c r="BT680" s="182"/>
      <c r="BU680" s="182"/>
      <c r="BV680" s="200"/>
      <c r="BW680" s="182"/>
      <c r="BX680" s="182"/>
      <c r="BY680" s="182"/>
      <c r="BZ680" s="200"/>
      <c r="CA680" s="200"/>
      <c r="CB680" s="182"/>
      <c r="CC680" s="100"/>
      <c r="CD680" s="100"/>
      <c r="CE680" s="100"/>
      <c r="CF680" s="103"/>
    </row>
    <row r="681" spans="5:84" s="24" customFormat="1" ht="15" customHeight="1" x14ac:dyDescent="0.25">
      <c r="E681" s="127"/>
      <c r="F681" s="127"/>
      <c r="G681" s="127"/>
      <c r="H681" s="137"/>
      <c r="I681" s="115"/>
      <c r="J681" s="127"/>
      <c r="K681" s="127"/>
      <c r="L681" s="127"/>
      <c r="M681" s="137"/>
      <c r="N681" s="115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37"/>
      <c r="Z681" s="137"/>
      <c r="AA681" s="127"/>
      <c r="AB681" s="127"/>
      <c r="AC681" s="127"/>
      <c r="AD681" s="127"/>
      <c r="AE681" s="127"/>
      <c r="AF681" s="127"/>
      <c r="AG681" s="127"/>
      <c r="AH681" s="127"/>
      <c r="AI681" s="127"/>
      <c r="AJ681" s="127"/>
      <c r="AK681" s="137"/>
      <c r="AL681" s="137"/>
      <c r="AM681" s="127"/>
      <c r="AN681" s="127"/>
      <c r="AO681" s="127"/>
      <c r="AP681" s="127"/>
      <c r="AQ681" s="127"/>
      <c r="AR681" s="127"/>
      <c r="AS681" s="127"/>
      <c r="AT681" s="127"/>
      <c r="AU681" s="127"/>
      <c r="AV681" s="127"/>
      <c r="AW681" s="137"/>
      <c r="AX681" s="137"/>
      <c r="AY681" s="137"/>
      <c r="AZ681" s="137"/>
      <c r="BA681" s="130"/>
      <c r="BB681" s="130"/>
      <c r="BC681" s="130"/>
      <c r="BD681" s="130"/>
      <c r="BE681" s="130"/>
      <c r="BF681" s="130"/>
      <c r="BG681" s="130"/>
      <c r="BH681" s="130"/>
      <c r="BI681" s="130"/>
      <c r="BJ681" s="130"/>
      <c r="BK681" s="137"/>
      <c r="BL681" s="98"/>
      <c r="BM681" s="160"/>
      <c r="BN681" s="98"/>
      <c r="BO681" s="182"/>
      <c r="BP681" s="182"/>
      <c r="BQ681" s="182"/>
      <c r="BR681" s="200"/>
      <c r="BS681" s="182"/>
      <c r="BT681" s="182"/>
      <c r="BU681" s="182"/>
      <c r="BV681" s="200"/>
      <c r="BW681" s="182"/>
      <c r="BX681" s="182"/>
      <c r="BY681" s="182"/>
      <c r="BZ681" s="200"/>
      <c r="CA681" s="200"/>
      <c r="CB681" s="182"/>
      <c r="CC681" s="100"/>
      <c r="CD681" s="100"/>
      <c r="CE681" s="100"/>
      <c r="CF681" s="103"/>
    </row>
    <row r="682" spans="5:84" s="24" customFormat="1" ht="15" customHeight="1" x14ac:dyDescent="0.25">
      <c r="E682" s="127"/>
      <c r="F682" s="127"/>
      <c r="G682" s="127"/>
      <c r="H682" s="137"/>
      <c r="I682" s="115"/>
      <c r="J682" s="127"/>
      <c r="K682" s="127"/>
      <c r="L682" s="127"/>
      <c r="M682" s="137"/>
      <c r="N682" s="115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37"/>
      <c r="Z682" s="137"/>
      <c r="AA682" s="127"/>
      <c r="AB682" s="127"/>
      <c r="AC682" s="127"/>
      <c r="AD682" s="127"/>
      <c r="AE682" s="127"/>
      <c r="AF682" s="127"/>
      <c r="AG682" s="127"/>
      <c r="AH682" s="127"/>
      <c r="AI682" s="127"/>
      <c r="AJ682" s="127"/>
      <c r="AK682" s="137"/>
      <c r="AL682" s="137"/>
      <c r="AM682" s="127"/>
      <c r="AN682" s="127"/>
      <c r="AO682" s="127"/>
      <c r="AP682" s="127"/>
      <c r="AQ682" s="127"/>
      <c r="AR682" s="127"/>
      <c r="AS682" s="127"/>
      <c r="AT682" s="127"/>
      <c r="AU682" s="127"/>
      <c r="AV682" s="127"/>
      <c r="AW682" s="137"/>
      <c r="AX682" s="137"/>
      <c r="AY682" s="137"/>
      <c r="AZ682" s="137"/>
      <c r="BA682" s="130"/>
      <c r="BB682" s="130"/>
      <c r="BC682" s="130"/>
      <c r="BD682" s="130"/>
      <c r="BE682" s="130"/>
      <c r="BF682" s="130"/>
      <c r="BG682" s="130"/>
      <c r="BH682" s="130"/>
      <c r="BI682" s="130"/>
      <c r="BJ682" s="130"/>
      <c r="BK682" s="137"/>
      <c r="BL682" s="98"/>
      <c r="BM682" s="160"/>
      <c r="BN682" s="98"/>
      <c r="BO682" s="182"/>
      <c r="BP682" s="182"/>
      <c r="BQ682" s="182"/>
      <c r="BR682" s="200"/>
      <c r="BS682" s="182"/>
      <c r="BT682" s="182"/>
      <c r="BU682" s="182"/>
      <c r="BV682" s="200"/>
      <c r="BW682" s="182"/>
      <c r="BX682" s="182"/>
      <c r="BY682" s="182"/>
      <c r="BZ682" s="200"/>
      <c r="CA682" s="200"/>
      <c r="CB682" s="182"/>
      <c r="CC682" s="100"/>
      <c r="CD682" s="100"/>
      <c r="CE682" s="100"/>
      <c r="CF682" s="103"/>
    </row>
    <row r="683" spans="5:84" s="24" customFormat="1" ht="15" customHeight="1" x14ac:dyDescent="0.25">
      <c r="E683" s="127"/>
      <c r="F683" s="127"/>
      <c r="G683" s="127"/>
      <c r="H683" s="137"/>
      <c r="I683" s="115"/>
      <c r="J683" s="127"/>
      <c r="K683" s="127"/>
      <c r="L683" s="127"/>
      <c r="M683" s="137"/>
      <c r="N683" s="115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37"/>
      <c r="Z683" s="137"/>
      <c r="AA683" s="127"/>
      <c r="AB683" s="127"/>
      <c r="AC683" s="127"/>
      <c r="AD683" s="127"/>
      <c r="AE683" s="127"/>
      <c r="AF683" s="127"/>
      <c r="AG683" s="127"/>
      <c r="AH683" s="127"/>
      <c r="AI683" s="127"/>
      <c r="AJ683" s="127"/>
      <c r="AK683" s="137"/>
      <c r="AL683" s="137"/>
      <c r="AM683" s="127"/>
      <c r="AN683" s="127"/>
      <c r="AO683" s="127"/>
      <c r="AP683" s="127"/>
      <c r="AQ683" s="127"/>
      <c r="AR683" s="127"/>
      <c r="AS683" s="127"/>
      <c r="AT683" s="127"/>
      <c r="AU683" s="127"/>
      <c r="AV683" s="127"/>
      <c r="AW683" s="137"/>
      <c r="AX683" s="137"/>
      <c r="AY683" s="137"/>
      <c r="AZ683" s="137"/>
      <c r="BA683" s="130"/>
      <c r="BB683" s="130"/>
      <c r="BC683" s="130"/>
      <c r="BD683" s="130"/>
      <c r="BE683" s="130"/>
      <c r="BF683" s="130"/>
      <c r="BG683" s="130"/>
      <c r="BH683" s="130"/>
      <c r="BI683" s="130"/>
      <c r="BJ683" s="130"/>
      <c r="BK683" s="137"/>
      <c r="BL683" s="98"/>
      <c r="BM683" s="160"/>
      <c r="BN683" s="98"/>
      <c r="BO683" s="182"/>
      <c r="BP683" s="182"/>
      <c r="BQ683" s="182"/>
      <c r="BR683" s="200"/>
      <c r="BS683" s="182"/>
      <c r="BT683" s="182"/>
      <c r="BU683" s="182"/>
      <c r="BV683" s="200"/>
      <c r="BW683" s="182"/>
      <c r="BX683" s="182"/>
      <c r="BY683" s="182"/>
      <c r="BZ683" s="200"/>
      <c r="CA683" s="200"/>
      <c r="CB683" s="182"/>
      <c r="CC683" s="100"/>
      <c r="CD683" s="100"/>
      <c r="CE683" s="100"/>
      <c r="CF683" s="103"/>
    </row>
    <row r="684" spans="5:84" s="24" customFormat="1" ht="15" customHeight="1" x14ac:dyDescent="0.25">
      <c r="E684" s="127"/>
      <c r="F684" s="127"/>
      <c r="G684" s="127"/>
      <c r="H684" s="137"/>
      <c r="I684" s="115"/>
      <c r="J684" s="127"/>
      <c r="K684" s="127"/>
      <c r="L684" s="127"/>
      <c r="M684" s="137"/>
      <c r="N684" s="115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37"/>
      <c r="Z684" s="137"/>
      <c r="AA684" s="127"/>
      <c r="AB684" s="127"/>
      <c r="AC684" s="127"/>
      <c r="AD684" s="127"/>
      <c r="AE684" s="127"/>
      <c r="AF684" s="127"/>
      <c r="AG684" s="127"/>
      <c r="AH684" s="127"/>
      <c r="AI684" s="127"/>
      <c r="AJ684" s="127"/>
      <c r="AK684" s="137"/>
      <c r="AL684" s="137"/>
      <c r="AM684" s="127"/>
      <c r="AN684" s="127"/>
      <c r="AO684" s="127"/>
      <c r="AP684" s="127"/>
      <c r="AQ684" s="127"/>
      <c r="AR684" s="127"/>
      <c r="AS684" s="127"/>
      <c r="AT684" s="127"/>
      <c r="AU684" s="127"/>
      <c r="AV684" s="127"/>
      <c r="AW684" s="137"/>
      <c r="AX684" s="137"/>
      <c r="AY684" s="137"/>
      <c r="AZ684" s="137"/>
      <c r="BA684" s="130"/>
      <c r="BB684" s="130"/>
      <c r="BC684" s="130"/>
      <c r="BD684" s="130"/>
      <c r="BE684" s="130"/>
      <c r="BF684" s="130"/>
      <c r="BG684" s="130"/>
      <c r="BH684" s="130"/>
      <c r="BI684" s="130"/>
      <c r="BJ684" s="130"/>
      <c r="BK684" s="137"/>
      <c r="BL684" s="98"/>
      <c r="BM684" s="160"/>
      <c r="BN684" s="98"/>
      <c r="BO684" s="182"/>
      <c r="BP684" s="182"/>
      <c r="BQ684" s="182"/>
      <c r="BR684" s="200"/>
      <c r="BS684" s="182"/>
      <c r="BT684" s="182"/>
      <c r="BU684" s="182"/>
      <c r="BV684" s="200"/>
      <c r="BW684" s="182"/>
      <c r="BX684" s="182"/>
      <c r="BY684" s="182"/>
      <c r="BZ684" s="200"/>
      <c r="CA684" s="200"/>
      <c r="CB684" s="182"/>
      <c r="CC684" s="100"/>
      <c r="CD684" s="100"/>
      <c r="CE684" s="100"/>
      <c r="CF684" s="103"/>
    </row>
    <row r="685" spans="5:84" s="24" customFormat="1" ht="15" customHeight="1" x14ac:dyDescent="0.25">
      <c r="E685" s="127"/>
      <c r="F685" s="127"/>
      <c r="G685" s="127"/>
      <c r="H685" s="137"/>
      <c r="I685" s="115"/>
      <c r="J685" s="127"/>
      <c r="K685" s="127"/>
      <c r="L685" s="127"/>
      <c r="M685" s="137"/>
      <c r="N685" s="115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37"/>
      <c r="Z685" s="137"/>
      <c r="AA685" s="127"/>
      <c r="AB685" s="127"/>
      <c r="AC685" s="127"/>
      <c r="AD685" s="127"/>
      <c r="AE685" s="127"/>
      <c r="AF685" s="127"/>
      <c r="AG685" s="127"/>
      <c r="AH685" s="127"/>
      <c r="AI685" s="127"/>
      <c r="AJ685" s="127"/>
      <c r="AK685" s="137"/>
      <c r="AL685" s="137"/>
      <c r="AM685" s="127"/>
      <c r="AN685" s="127"/>
      <c r="AO685" s="127"/>
      <c r="AP685" s="127"/>
      <c r="AQ685" s="127"/>
      <c r="AR685" s="127"/>
      <c r="AS685" s="127"/>
      <c r="AT685" s="127"/>
      <c r="AU685" s="127"/>
      <c r="AV685" s="127"/>
      <c r="AW685" s="137"/>
      <c r="AX685" s="137"/>
      <c r="AY685" s="137"/>
      <c r="AZ685" s="137"/>
      <c r="BA685" s="130"/>
      <c r="BB685" s="130"/>
      <c r="BC685" s="130"/>
      <c r="BD685" s="130"/>
      <c r="BE685" s="130"/>
      <c r="BF685" s="130"/>
      <c r="BG685" s="130"/>
      <c r="BH685" s="130"/>
      <c r="BI685" s="130"/>
      <c r="BJ685" s="130"/>
      <c r="BK685" s="137"/>
      <c r="BL685" s="98"/>
      <c r="BM685" s="160"/>
      <c r="BN685" s="98"/>
      <c r="BO685" s="182"/>
      <c r="BP685" s="182"/>
      <c r="BQ685" s="182"/>
      <c r="BR685" s="200"/>
      <c r="BS685" s="182"/>
      <c r="BT685" s="182"/>
      <c r="BU685" s="182"/>
      <c r="BV685" s="200"/>
      <c r="BW685" s="182"/>
      <c r="BX685" s="182"/>
      <c r="BY685" s="182"/>
      <c r="BZ685" s="200"/>
      <c r="CA685" s="200"/>
      <c r="CB685" s="182"/>
      <c r="CC685" s="100"/>
      <c r="CD685" s="100"/>
      <c r="CE685" s="100"/>
      <c r="CF685" s="103"/>
    </row>
    <row r="686" spans="5:84" s="24" customFormat="1" ht="15" customHeight="1" x14ac:dyDescent="0.25">
      <c r="E686" s="127"/>
      <c r="F686" s="127"/>
      <c r="G686" s="127"/>
      <c r="H686" s="137"/>
      <c r="I686" s="115"/>
      <c r="J686" s="127"/>
      <c r="K686" s="127"/>
      <c r="L686" s="127"/>
      <c r="M686" s="137"/>
      <c r="N686" s="115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37"/>
      <c r="Z686" s="137"/>
      <c r="AA686" s="127"/>
      <c r="AB686" s="127"/>
      <c r="AC686" s="127"/>
      <c r="AD686" s="127"/>
      <c r="AE686" s="127"/>
      <c r="AF686" s="127"/>
      <c r="AG686" s="127"/>
      <c r="AH686" s="127"/>
      <c r="AI686" s="127"/>
      <c r="AJ686" s="127"/>
      <c r="AK686" s="137"/>
      <c r="AL686" s="137"/>
      <c r="AM686" s="127"/>
      <c r="AN686" s="127"/>
      <c r="AO686" s="127"/>
      <c r="AP686" s="127"/>
      <c r="AQ686" s="127"/>
      <c r="AR686" s="127"/>
      <c r="AS686" s="127"/>
      <c r="AT686" s="127"/>
      <c r="AU686" s="127"/>
      <c r="AV686" s="127"/>
      <c r="AW686" s="137"/>
      <c r="AX686" s="137"/>
      <c r="AY686" s="137"/>
      <c r="AZ686" s="137"/>
      <c r="BA686" s="130"/>
      <c r="BB686" s="130"/>
      <c r="BC686" s="130"/>
      <c r="BD686" s="130"/>
      <c r="BE686" s="130"/>
      <c r="BF686" s="130"/>
      <c r="BG686" s="130"/>
      <c r="BH686" s="130"/>
      <c r="BI686" s="130"/>
      <c r="BJ686" s="130"/>
      <c r="BK686" s="137"/>
      <c r="BL686" s="98"/>
      <c r="BM686" s="160"/>
      <c r="BN686" s="98"/>
      <c r="BO686" s="182"/>
      <c r="BP686" s="182"/>
      <c r="BQ686" s="182"/>
      <c r="BR686" s="200"/>
      <c r="BS686" s="182"/>
      <c r="BT686" s="182"/>
      <c r="BU686" s="182"/>
      <c r="BV686" s="200"/>
      <c r="BW686" s="182"/>
      <c r="BX686" s="182"/>
      <c r="BY686" s="182"/>
      <c r="BZ686" s="200"/>
      <c r="CA686" s="200"/>
      <c r="CB686" s="182"/>
      <c r="CC686" s="100"/>
      <c r="CD686" s="100"/>
      <c r="CE686" s="100"/>
      <c r="CF686" s="103"/>
    </row>
    <row r="687" spans="5:84" s="24" customFormat="1" ht="15" customHeight="1" x14ac:dyDescent="0.25">
      <c r="E687" s="127"/>
      <c r="F687" s="127"/>
      <c r="G687" s="127"/>
      <c r="H687" s="137"/>
      <c r="I687" s="115"/>
      <c r="J687" s="127"/>
      <c r="K687" s="127"/>
      <c r="L687" s="127"/>
      <c r="M687" s="137"/>
      <c r="N687" s="115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37"/>
      <c r="Z687" s="137"/>
      <c r="AA687" s="127"/>
      <c r="AB687" s="127"/>
      <c r="AC687" s="127"/>
      <c r="AD687" s="127"/>
      <c r="AE687" s="127"/>
      <c r="AF687" s="127"/>
      <c r="AG687" s="127"/>
      <c r="AH687" s="127"/>
      <c r="AI687" s="127"/>
      <c r="AJ687" s="127"/>
      <c r="AK687" s="137"/>
      <c r="AL687" s="137"/>
      <c r="AM687" s="127"/>
      <c r="AN687" s="127"/>
      <c r="AO687" s="127"/>
      <c r="AP687" s="127"/>
      <c r="AQ687" s="127"/>
      <c r="AR687" s="127"/>
      <c r="AS687" s="127"/>
      <c r="AT687" s="127"/>
      <c r="AU687" s="127"/>
      <c r="AV687" s="127"/>
      <c r="AW687" s="137"/>
      <c r="AX687" s="137"/>
      <c r="AY687" s="137"/>
      <c r="AZ687" s="137"/>
      <c r="BA687" s="130"/>
      <c r="BB687" s="130"/>
      <c r="BC687" s="130"/>
      <c r="BD687" s="130"/>
      <c r="BE687" s="130"/>
      <c r="BF687" s="130"/>
      <c r="BG687" s="130"/>
      <c r="BH687" s="130"/>
      <c r="BI687" s="130"/>
      <c r="BJ687" s="130"/>
      <c r="BK687" s="137"/>
      <c r="BL687" s="98"/>
      <c r="BM687" s="160"/>
      <c r="BN687" s="98"/>
      <c r="BO687" s="182"/>
      <c r="BP687" s="182"/>
      <c r="BQ687" s="182"/>
      <c r="BR687" s="200"/>
      <c r="BS687" s="182"/>
      <c r="BT687" s="182"/>
      <c r="BU687" s="182"/>
      <c r="BV687" s="200"/>
      <c r="BW687" s="182"/>
      <c r="BX687" s="182"/>
      <c r="BY687" s="182"/>
      <c r="BZ687" s="200"/>
      <c r="CA687" s="200"/>
      <c r="CB687" s="182"/>
      <c r="CC687" s="100"/>
      <c r="CD687" s="100"/>
      <c r="CE687" s="100"/>
      <c r="CF687" s="103"/>
    </row>
    <row r="688" spans="5:84" s="24" customFormat="1" ht="15" customHeight="1" x14ac:dyDescent="0.25">
      <c r="E688" s="127"/>
      <c r="F688" s="127"/>
      <c r="G688" s="127"/>
      <c r="H688" s="137"/>
      <c r="I688" s="115"/>
      <c r="J688" s="127"/>
      <c r="K688" s="127"/>
      <c r="L688" s="127"/>
      <c r="M688" s="137"/>
      <c r="N688" s="115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37"/>
      <c r="Z688" s="137"/>
      <c r="AA688" s="127"/>
      <c r="AB688" s="127"/>
      <c r="AC688" s="127"/>
      <c r="AD688" s="127"/>
      <c r="AE688" s="127"/>
      <c r="AF688" s="127"/>
      <c r="AG688" s="127"/>
      <c r="AH688" s="127"/>
      <c r="AI688" s="127"/>
      <c r="AJ688" s="127"/>
      <c r="AK688" s="137"/>
      <c r="AL688" s="137"/>
      <c r="AM688" s="127"/>
      <c r="AN688" s="127"/>
      <c r="AO688" s="127"/>
      <c r="AP688" s="127"/>
      <c r="AQ688" s="127"/>
      <c r="AR688" s="127"/>
      <c r="AS688" s="127"/>
      <c r="AT688" s="127"/>
      <c r="AU688" s="127"/>
      <c r="AV688" s="127"/>
      <c r="AW688" s="137"/>
      <c r="AX688" s="137"/>
      <c r="AY688" s="137"/>
      <c r="AZ688" s="137"/>
      <c r="BA688" s="130"/>
      <c r="BB688" s="130"/>
      <c r="BC688" s="130"/>
      <c r="BD688" s="130"/>
      <c r="BE688" s="130"/>
      <c r="BF688" s="130"/>
      <c r="BG688" s="130"/>
      <c r="BH688" s="130"/>
      <c r="BI688" s="130"/>
      <c r="BJ688" s="130"/>
      <c r="BK688" s="137"/>
      <c r="BL688" s="98"/>
      <c r="BM688" s="160"/>
      <c r="BN688" s="98"/>
      <c r="BO688" s="182"/>
      <c r="BP688" s="182"/>
      <c r="BQ688" s="182"/>
      <c r="BR688" s="200"/>
      <c r="BS688" s="182"/>
      <c r="BT688" s="182"/>
      <c r="BU688" s="182"/>
      <c r="BV688" s="200"/>
      <c r="BW688" s="182"/>
      <c r="BX688" s="182"/>
      <c r="BY688" s="182"/>
      <c r="BZ688" s="200"/>
      <c r="CA688" s="200"/>
      <c r="CB688" s="182"/>
      <c r="CC688" s="100"/>
      <c r="CD688" s="100"/>
      <c r="CE688" s="100"/>
      <c r="CF688" s="103"/>
    </row>
    <row r="689" spans="5:84" s="24" customFormat="1" ht="15" customHeight="1" x14ac:dyDescent="0.25">
      <c r="E689" s="127"/>
      <c r="F689" s="127"/>
      <c r="G689" s="127"/>
      <c r="H689" s="137"/>
      <c r="I689" s="115"/>
      <c r="J689" s="127"/>
      <c r="K689" s="127"/>
      <c r="L689" s="127"/>
      <c r="M689" s="137"/>
      <c r="N689" s="115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37"/>
      <c r="Z689" s="137"/>
      <c r="AA689" s="127"/>
      <c r="AB689" s="127"/>
      <c r="AC689" s="127"/>
      <c r="AD689" s="127"/>
      <c r="AE689" s="127"/>
      <c r="AF689" s="127"/>
      <c r="AG689" s="127"/>
      <c r="AH689" s="127"/>
      <c r="AI689" s="127"/>
      <c r="AJ689" s="127"/>
      <c r="AK689" s="137"/>
      <c r="AL689" s="137"/>
      <c r="AM689" s="127"/>
      <c r="AN689" s="127"/>
      <c r="AO689" s="127"/>
      <c r="AP689" s="127"/>
      <c r="AQ689" s="127"/>
      <c r="AR689" s="127"/>
      <c r="AS689" s="127"/>
      <c r="AT689" s="127"/>
      <c r="AU689" s="127"/>
      <c r="AV689" s="127"/>
      <c r="AW689" s="137"/>
      <c r="AX689" s="137"/>
      <c r="AY689" s="137"/>
      <c r="AZ689" s="137"/>
      <c r="BA689" s="130"/>
      <c r="BB689" s="130"/>
      <c r="BC689" s="130"/>
      <c r="BD689" s="130"/>
      <c r="BE689" s="130"/>
      <c r="BF689" s="130"/>
      <c r="BG689" s="130"/>
      <c r="BH689" s="130"/>
      <c r="BI689" s="130"/>
      <c r="BJ689" s="130"/>
      <c r="BK689" s="137"/>
      <c r="BL689" s="98"/>
      <c r="BM689" s="160"/>
      <c r="BN689" s="98"/>
      <c r="BO689" s="182"/>
      <c r="BP689" s="182"/>
      <c r="BQ689" s="182"/>
      <c r="BR689" s="200"/>
      <c r="BS689" s="182"/>
      <c r="BT689" s="182"/>
      <c r="BU689" s="182"/>
      <c r="BV689" s="200"/>
      <c r="BW689" s="182"/>
      <c r="BX689" s="182"/>
      <c r="BY689" s="182"/>
      <c r="BZ689" s="200"/>
      <c r="CA689" s="200"/>
      <c r="CB689" s="182"/>
      <c r="CC689" s="100"/>
      <c r="CD689" s="100"/>
      <c r="CE689" s="100"/>
      <c r="CF689" s="103"/>
    </row>
    <row r="690" spans="5:84" s="24" customFormat="1" ht="15" customHeight="1" x14ac:dyDescent="0.25">
      <c r="E690" s="127"/>
      <c r="F690" s="127"/>
      <c r="G690" s="127"/>
      <c r="H690" s="137"/>
      <c r="I690" s="115"/>
      <c r="J690" s="127"/>
      <c r="K690" s="127"/>
      <c r="L690" s="127"/>
      <c r="M690" s="137"/>
      <c r="N690" s="115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37"/>
      <c r="Z690" s="137"/>
      <c r="AA690" s="127"/>
      <c r="AB690" s="127"/>
      <c r="AC690" s="127"/>
      <c r="AD690" s="127"/>
      <c r="AE690" s="127"/>
      <c r="AF690" s="127"/>
      <c r="AG690" s="127"/>
      <c r="AH690" s="127"/>
      <c r="AI690" s="127"/>
      <c r="AJ690" s="127"/>
      <c r="AK690" s="137"/>
      <c r="AL690" s="137"/>
      <c r="AM690" s="127"/>
      <c r="AN690" s="127"/>
      <c r="AO690" s="127"/>
      <c r="AP690" s="127"/>
      <c r="AQ690" s="127"/>
      <c r="AR690" s="127"/>
      <c r="AS690" s="127"/>
      <c r="AT690" s="127"/>
      <c r="AU690" s="127"/>
      <c r="AV690" s="127"/>
      <c r="AW690" s="137"/>
      <c r="AX690" s="137"/>
      <c r="AY690" s="137"/>
      <c r="AZ690" s="137"/>
      <c r="BA690" s="130"/>
      <c r="BB690" s="130"/>
      <c r="BC690" s="130"/>
      <c r="BD690" s="130"/>
      <c r="BE690" s="130"/>
      <c r="BF690" s="130"/>
      <c r="BG690" s="130"/>
      <c r="BH690" s="130"/>
      <c r="BI690" s="130"/>
      <c r="BJ690" s="130"/>
      <c r="BK690" s="137"/>
      <c r="BL690" s="98"/>
      <c r="BM690" s="160"/>
      <c r="BN690" s="98"/>
      <c r="BO690" s="182"/>
      <c r="BP690" s="182"/>
      <c r="BQ690" s="182"/>
      <c r="BR690" s="200"/>
      <c r="BS690" s="182"/>
      <c r="BT690" s="182"/>
      <c r="BU690" s="182"/>
      <c r="BV690" s="200"/>
      <c r="BW690" s="182"/>
      <c r="BX690" s="182"/>
      <c r="BY690" s="182"/>
      <c r="BZ690" s="200"/>
      <c r="CA690" s="200"/>
      <c r="CB690" s="182"/>
      <c r="CC690" s="100"/>
      <c r="CD690" s="100"/>
      <c r="CE690" s="100"/>
      <c r="CF690" s="103"/>
    </row>
    <row r="691" spans="5:84" s="24" customFormat="1" ht="15" customHeight="1" x14ac:dyDescent="0.25">
      <c r="E691" s="127"/>
      <c r="F691" s="127"/>
      <c r="G691" s="127"/>
      <c r="H691" s="137"/>
      <c r="I691" s="115"/>
      <c r="J691" s="127"/>
      <c r="K691" s="127"/>
      <c r="L691" s="127"/>
      <c r="M691" s="137"/>
      <c r="N691" s="115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37"/>
      <c r="Z691" s="137"/>
      <c r="AA691" s="127"/>
      <c r="AB691" s="127"/>
      <c r="AC691" s="127"/>
      <c r="AD691" s="127"/>
      <c r="AE691" s="127"/>
      <c r="AF691" s="127"/>
      <c r="AG691" s="127"/>
      <c r="AH691" s="127"/>
      <c r="AI691" s="127"/>
      <c r="AJ691" s="127"/>
      <c r="AK691" s="137"/>
      <c r="AL691" s="137"/>
      <c r="AM691" s="127"/>
      <c r="AN691" s="127"/>
      <c r="AO691" s="127"/>
      <c r="AP691" s="127"/>
      <c r="AQ691" s="127"/>
      <c r="AR691" s="127"/>
      <c r="AS691" s="127"/>
      <c r="AT691" s="127"/>
      <c r="AU691" s="127"/>
      <c r="AV691" s="127"/>
      <c r="AW691" s="137"/>
      <c r="AX691" s="137"/>
      <c r="AY691" s="137"/>
      <c r="AZ691" s="137"/>
      <c r="BA691" s="130"/>
      <c r="BB691" s="130"/>
      <c r="BC691" s="130"/>
      <c r="BD691" s="130"/>
      <c r="BE691" s="130"/>
      <c r="BF691" s="130"/>
      <c r="BG691" s="130"/>
      <c r="BH691" s="130"/>
      <c r="BI691" s="130"/>
      <c r="BJ691" s="130"/>
      <c r="BK691" s="137"/>
      <c r="BL691" s="98"/>
      <c r="BM691" s="160"/>
      <c r="BN691" s="98"/>
      <c r="BO691" s="182"/>
      <c r="BP691" s="182"/>
      <c r="BQ691" s="182"/>
      <c r="BR691" s="200"/>
      <c r="BS691" s="182"/>
      <c r="BT691" s="182"/>
      <c r="BU691" s="182"/>
      <c r="BV691" s="200"/>
      <c r="BW691" s="182"/>
      <c r="BX691" s="182"/>
      <c r="BY691" s="182"/>
      <c r="BZ691" s="200"/>
      <c r="CA691" s="200"/>
      <c r="CB691" s="182"/>
      <c r="CC691" s="100"/>
      <c r="CD691" s="100"/>
      <c r="CE691" s="100"/>
      <c r="CF691" s="103"/>
    </row>
    <row r="692" spans="5:84" s="24" customFormat="1" ht="15" customHeight="1" x14ac:dyDescent="0.25">
      <c r="E692" s="127"/>
      <c r="F692" s="127"/>
      <c r="G692" s="127"/>
      <c r="H692" s="137"/>
      <c r="I692" s="115"/>
      <c r="J692" s="127"/>
      <c r="K692" s="127"/>
      <c r="L692" s="127"/>
      <c r="M692" s="137"/>
      <c r="N692" s="115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37"/>
      <c r="Z692" s="137"/>
      <c r="AA692" s="127"/>
      <c r="AB692" s="127"/>
      <c r="AC692" s="127"/>
      <c r="AD692" s="127"/>
      <c r="AE692" s="127"/>
      <c r="AF692" s="127"/>
      <c r="AG692" s="127"/>
      <c r="AH692" s="127"/>
      <c r="AI692" s="127"/>
      <c r="AJ692" s="127"/>
      <c r="AK692" s="137"/>
      <c r="AL692" s="137"/>
      <c r="AM692" s="127"/>
      <c r="AN692" s="127"/>
      <c r="AO692" s="127"/>
      <c r="AP692" s="127"/>
      <c r="AQ692" s="127"/>
      <c r="AR692" s="127"/>
      <c r="AS692" s="127"/>
      <c r="AT692" s="127"/>
      <c r="AU692" s="127"/>
      <c r="AV692" s="127"/>
      <c r="AW692" s="137"/>
      <c r="AX692" s="137"/>
      <c r="AY692" s="137"/>
      <c r="AZ692" s="137"/>
      <c r="BA692" s="130"/>
      <c r="BB692" s="130"/>
      <c r="BC692" s="130"/>
      <c r="BD692" s="130"/>
      <c r="BE692" s="130"/>
      <c r="BF692" s="130"/>
      <c r="BG692" s="130"/>
      <c r="BH692" s="130"/>
      <c r="BI692" s="130"/>
      <c r="BJ692" s="130"/>
      <c r="BK692" s="137"/>
      <c r="BL692" s="98"/>
      <c r="BM692" s="160"/>
      <c r="BN692" s="98"/>
      <c r="BO692" s="182"/>
      <c r="BP692" s="182"/>
      <c r="BQ692" s="182"/>
      <c r="BR692" s="200"/>
      <c r="BS692" s="182"/>
      <c r="BT692" s="182"/>
      <c r="BU692" s="182"/>
      <c r="BV692" s="200"/>
      <c r="BW692" s="182"/>
      <c r="BX692" s="182"/>
      <c r="BY692" s="182"/>
      <c r="BZ692" s="200"/>
      <c r="CA692" s="200"/>
      <c r="CB692" s="182"/>
      <c r="CC692" s="100"/>
      <c r="CD692" s="100"/>
      <c r="CE692" s="100"/>
      <c r="CF692" s="103"/>
    </row>
    <row r="693" spans="5:84" s="24" customFormat="1" ht="15" customHeight="1" x14ac:dyDescent="0.25">
      <c r="E693" s="127"/>
      <c r="F693" s="127"/>
      <c r="G693" s="127"/>
      <c r="H693" s="137"/>
      <c r="I693" s="115"/>
      <c r="J693" s="127"/>
      <c r="K693" s="127"/>
      <c r="L693" s="127"/>
      <c r="M693" s="137"/>
      <c r="N693" s="115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37"/>
      <c r="Z693" s="137"/>
      <c r="AA693" s="127"/>
      <c r="AB693" s="127"/>
      <c r="AC693" s="127"/>
      <c r="AD693" s="127"/>
      <c r="AE693" s="127"/>
      <c r="AF693" s="127"/>
      <c r="AG693" s="127"/>
      <c r="AH693" s="127"/>
      <c r="AI693" s="127"/>
      <c r="AJ693" s="127"/>
      <c r="AK693" s="137"/>
      <c r="AL693" s="137"/>
      <c r="AM693" s="127"/>
      <c r="AN693" s="127"/>
      <c r="AO693" s="127"/>
      <c r="AP693" s="127"/>
      <c r="AQ693" s="127"/>
      <c r="AR693" s="127"/>
      <c r="AS693" s="127"/>
      <c r="AT693" s="127"/>
      <c r="AU693" s="127"/>
      <c r="AV693" s="127"/>
      <c r="AW693" s="137"/>
      <c r="AX693" s="137"/>
      <c r="AY693" s="137"/>
      <c r="AZ693" s="137"/>
      <c r="BA693" s="130"/>
      <c r="BB693" s="130"/>
      <c r="BC693" s="130"/>
      <c r="BD693" s="130"/>
      <c r="BE693" s="130"/>
      <c r="BF693" s="130"/>
      <c r="BG693" s="130"/>
      <c r="BH693" s="130"/>
      <c r="BI693" s="130"/>
      <c r="BJ693" s="130"/>
      <c r="BK693" s="137"/>
      <c r="BL693" s="98"/>
      <c r="BM693" s="160"/>
      <c r="BN693" s="98"/>
      <c r="BO693" s="182"/>
      <c r="BP693" s="182"/>
      <c r="BQ693" s="182"/>
      <c r="BR693" s="200"/>
      <c r="BS693" s="182"/>
      <c r="BT693" s="182"/>
      <c r="BU693" s="182"/>
      <c r="BV693" s="200"/>
      <c r="BW693" s="182"/>
      <c r="BX693" s="182"/>
      <c r="BY693" s="182"/>
      <c r="BZ693" s="200"/>
      <c r="CA693" s="200"/>
      <c r="CB693" s="182"/>
      <c r="CC693" s="100"/>
      <c r="CD693" s="100"/>
      <c r="CE693" s="100"/>
      <c r="CF693" s="103"/>
    </row>
    <row r="694" spans="5:84" s="24" customFormat="1" ht="15" customHeight="1" x14ac:dyDescent="0.25">
      <c r="E694" s="127"/>
      <c r="F694" s="127"/>
      <c r="G694" s="127"/>
      <c r="H694" s="137"/>
      <c r="I694" s="115"/>
      <c r="J694" s="127"/>
      <c r="K694" s="127"/>
      <c r="L694" s="127"/>
      <c r="M694" s="137"/>
      <c r="N694" s="115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37"/>
      <c r="Z694" s="137"/>
      <c r="AA694" s="127"/>
      <c r="AB694" s="127"/>
      <c r="AC694" s="127"/>
      <c r="AD694" s="127"/>
      <c r="AE694" s="127"/>
      <c r="AF694" s="127"/>
      <c r="AG694" s="127"/>
      <c r="AH694" s="127"/>
      <c r="AI694" s="127"/>
      <c r="AJ694" s="127"/>
      <c r="AK694" s="137"/>
      <c r="AL694" s="137"/>
      <c r="AM694" s="127"/>
      <c r="AN694" s="127"/>
      <c r="AO694" s="127"/>
      <c r="AP694" s="127"/>
      <c r="AQ694" s="127"/>
      <c r="AR694" s="127"/>
      <c r="AS694" s="127"/>
      <c r="AT694" s="127"/>
      <c r="AU694" s="127"/>
      <c r="AV694" s="127"/>
      <c r="AW694" s="137"/>
      <c r="AX694" s="137"/>
      <c r="AY694" s="137"/>
      <c r="AZ694" s="137"/>
      <c r="BA694" s="130"/>
      <c r="BB694" s="130"/>
      <c r="BC694" s="130"/>
      <c r="BD694" s="130"/>
      <c r="BE694" s="130"/>
      <c r="BF694" s="130"/>
      <c r="BG694" s="130"/>
      <c r="BH694" s="130"/>
      <c r="BI694" s="130"/>
      <c r="BJ694" s="130"/>
      <c r="BK694" s="137"/>
      <c r="BL694" s="98"/>
      <c r="BM694" s="160"/>
      <c r="BN694" s="98"/>
      <c r="BO694" s="182"/>
      <c r="BP694" s="182"/>
      <c r="BQ694" s="182"/>
      <c r="BR694" s="200"/>
      <c r="BS694" s="182"/>
      <c r="BT694" s="182"/>
      <c r="BU694" s="182"/>
      <c r="BV694" s="200"/>
      <c r="BW694" s="182"/>
      <c r="BX694" s="182"/>
      <c r="BY694" s="182"/>
      <c r="BZ694" s="200"/>
      <c r="CA694" s="200"/>
      <c r="CB694" s="182"/>
      <c r="CC694" s="100"/>
      <c r="CD694" s="100"/>
      <c r="CE694" s="100"/>
      <c r="CF694" s="103"/>
    </row>
    <row r="695" spans="5:84" s="24" customFormat="1" ht="15" customHeight="1" x14ac:dyDescent="0.25">
      <c r="E695" s="127"/>
      <c r="F695" s="127"/>
      <c r="G695" s="127"/>
      <c r="H695" s="137"/>
      <c r="I695" s="115"/>
      <c r="J695" s="127"/>
      <c r="K695" s="127"/>
      <c r="L695" s="127"/>
      <c r="M695" s="137"/>
      <c r="N695" s="115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37"/>
      <c r="Z695" s="137"/>
      <c r="AA695" s="127"/>
      <c r="AB695" s="127"/>
      <c r="AC695" s="127"/>
      <c r="AD695" s="127"/>
      <c r="AE695" s="127"/>
      <c r="AF695" s="127"/>
      <c r="AG695" s="127"/>
      <c r="AH695" s="127"/>
      <c r="AI695" s="127"/>
      <c r="AJ695" s="127"/>
      <c r="AK695" s="137"/>
      <c r="AL695" s="137"/>
      <c r="AM695" s="127"/>
      <c r="AN695" s="127"/>
      <c r="AO695" s="127"/>
      <c r="AP695" s="127"/>
      <c r="AQ695" s="127"/>
      <c r="AR695" s="127"/>
      <c r="AS695" s="127"/>
      <c r="AT695" s="127"/>
      <c r="AU695" s="127"/>
      <c r="AV695" s="127"/>
      <c r="AW695" s="137"/>
      <c r="AX695" s="137"/>
      <c r="AY695" s="137"/>
      <c r="AZ695" s="137"/>
      <c r="BA695" s="130"/>
      <c r="BB695" s="130"/>
      <c r="BC695" s="130"/>
      <c r="BD695" s="130"/>
      <c r="BE695" s="130"/>
      <c r="BF695" s="130"/>
      <c r="BG695" s="130"/>
      <c r="BH695" s="130"/>
      <c r="BI695" s="130"/>
      <c r="BJ695" s="130"/>
      <c r="BK695" s="137"/>
      <c r="BL695" s="98"/>
      <c r="BM695" s="160"/>
      <c r="BN695" s="98"/>
      <c r="BO695" s="182"/>
      <c r="BP695" s="182"/>
      <c r="BQ695" s="182"/>
      <c r="BR695" s="200"/>
      <c r="BS695" s="182"/>
      <c r="BT695" s="182"/>
      <c r="BU695" s="182"/>
      <c r="BV695" s="200"/>
      <c r="BW695" s="182"/>
      <c r="BX695" s="182"/>
      <c r="BY695" s="182"/>
      <c r="BZ695" s="200"/>
      <c r="CA695" s="200"/>
      <c r="CB695" s="182"/>
      <c r="CC695" s="100"/>
      <c r="CD695" s="100"/>
      <c r="CE695" s="100"/>
      <c r="CF695" s="103"/>
    </row>
    <row r="696" spans="5:84" s="24" customFormat="1" ht="15" customHeight="1" x14ac:dyDescent="0.25">
      <c r="E696" s="127"/>
      <c r="F696" s="127"/>
      <c r="G696" s="127"/>
      <c r="H696" s="137"/>
      <c r="I696" s="115"/>
      <c r="J696" s="127"/>
      <c r="K696" s="127"/>
      <c r="L696" s="127"/>
      <c r="M696" s="137"/>
      <c r="N696" s="115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37"/>
      <c r="Z696" s="137"/>
      <c r="AA696" s="127"/>
      <c r="AB696" s="127"/>
      <c r="AC696" s="127"/>
      <c r="AD696" s="127"/>
      <c r="AE696" s="127"/>
      <c r="AF696" s="127"/>
      <c r="AG696" s="127"/>
      <c r="AH696" s="127"/>
      <c r="AI696" s="127"/>
      <c r="AJ696" s="127"/>
      <c r="AK696" s="137"/>
      <c r="AL696" s="137"/>
      <c r="AM696" s="127"/>
      <c r="AN696" s="127"/>
      <c r="AO696" s="127"/>
      <c r="AP696" s="127"/>
      <c r="AQ696" s="127"/>
      <c r="AR696" s="127"/>
      <c r="AS696" s="127"/>
      <c r="AT696" s="127"/>
      <c r="AU696" s="127"/>
      <c r="AV696" s="127"/>
      <c r="AW696" s="137"/>
      <c r="AX696" s="137"/>
      <c r="AY696" s="137"/>
      <c r="AZ696" s="137"/>
      <c r="BA696" s="130"/>
      <c r="BB696" s="130"/>
      <c r="BC696" s="130"/>
      <c r="BD696" s="130"/>
      <c r="BE696" s="130"/>
      <c r="BF696" s="130"/>
      <c r="BG696" s="130"/>
      <c r="BH696" s="130"/>
      <c r="BI696" s="130"/>
      <c r="BJ696" s="130"/>
      <c r="BK696" s="137"/>
      <c r="BL696" s="98"/>
      <c r="BM696" s="160"/>
      <c r="BN696" s="98"/>
      <c r="BO696" s="182"/>
      <c r="BP696" s="182"/>
      <c r="BQ696" s="182"/>
      <c r="BR696" s="200"/>
      <c r="BS696" s="182"/>
      <c r="BT696" s="182"/>
      <c r="BU696" s="182"/>
      <c r="BV696" s="200"/>
      <c r="BW696" s="182"/>
      <c r="BX696" s="182"/>
      <c r="BY696" s="182"/>
      <c r="BZ696" s="200"/>
      <c r="CA696" s="200"/>
      <c r="CB696" s="182"/>
      <c r="CC696" s="100"/>
      <c r="CD696" s="100"/>
      <c r="CE696" s="100"/>
      <c r="CF696" s="103"/>
    </row>
    <row r="697" spans="5:84" s="24" customFormat="1" ht="15" customHeight="1" x14ac:dyDescent="0.25">
      <c r="E697" s="127"/>
      <c r="F697" s="127"/>
      <c r="G697" s="127"/>
      <c r="H697" s="137"/>
      <c r="I697" s="115"/>
      <c r="J697" s="127"/>
      <c r="K697" s="127"/>
      <c r="L697" s="127"/>
      <c r="M697" s="137"/>
      <c r="N697" s="115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37"/>
      <c r="Z697" s="137"/>
      <c r="AA697" s="127"/>
      <c r="AB697" s="127"/>
      <c r="AC697" s="127"/>
      <c r="AD697" s="127"/>
      <c r="AE697" s="127"/>
      <c r="AF697" s="127"/>
      <c r="AG697" s="127"/>
      <c r="AH697" s="127"/>
      <c r="AI697" s="127"/>
      <c r="AJ697" s="127"/>
      <c r="AK697" s="137"/>
      <c r="AL697" s="137"/>
      <c r="AM697" s="127"/>
      <c r="AN697" s="127"/>
      <c r="AO697" s="127"/>
      <c r="AP697" s="127"/>
      <c r="AQ697" s="127"/>
      <c r="AR697" s="127"/>
      <c r="AS697" s="127"/>
      <c r="AT697" s="127"/>
      <c r="AU697" s="127"/>
      <c r="AV697" s="127"/>
      <c r="AW697" s="137"/>
      <c r="AX697" s="137"/>
      <c r="AY697" s="137"/>
      <c r="AZ697" s="137"/>
      <c r="BA697" s="130"/>
      <c r="BB697" s="130"/>
      <c r="BC697" s="130"/>
      <c r="BD697" s="130"/>
      <c r="BE697" s="130"/>
      <c r="BF697" s="130"/>
      <c r="BG697" s="130"/>
      <c r="BH697" s="130"/>
      <c r="BI697" s="130"/>
      <c r="BJ697" s="130"/>
      <c r="BK697" s="137"/>
      <c r="BL697" s="98"/>
      <c r="BM697" s="160"/>
      <c r="BN697" s="98"/>
      <c r="BO697" s="182"/>
      <c r="BP697" s="182"/>
      <c r="BQ697" s="182"/>
      <c r="BR697" s="200"/>
      <c r="BS697" s="182"/>
      <c r="BT697" s="182"/>
      <c r="BU697" s="182"/>
      <c r="BV697" s="200"/>
      <c r="BW697" s="182"/>
      <c r="BX697" s="182"/>
      <c r="BY697" s="182"/>
      <c r="BZ697" s="200"/>
      <c r="CA697" s="200"/>
      <c r="CB697" s="182"/>
      <c r="CC697" s="100"/>
      <c r="CD697" s="100"/>
      <c r="CE697" s="100"/>
      <c r="CF697" s="103"/>
    </row>
    <row r="698" spans="5:84" s="24" customFormat="1" ht="15" customHeight="1" x14ac:dyDescent="0.25">
      <c r="E698" s="127"/>
      <c r="F698" s="127"/>
      <c r="G698" s="127"/>
      <c r="H698" s="137"/>
      <c r="I698" s="115"/>
      <c r="J698" s="127"/>
      <c r="K698" s="127"/>
      <c r="L698" s="127"/>
      <c r="M698" s="137"/>
      <c r="N698" s="115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37"/>
      <c r="Z698" s="137"/>
      <c r="AA698" s="127"/>
      <c r="AB698" s="127"/>
      <c r="AC698" s="127"/>
      <c r="AD698" s="127"/>
      <c r="AE698" s="127"/>
      <c r="AF698" s="127"/>
      <c r="AG698" s="127"/>
      <c r="AH698" s="127"/>
      <c r="AI698" s="127"/>
      <c r="AJ698" s="127"/>
      <c r="AK698" s="137"/>
      <c r="AL698" s="137"/>
      <c r="AM698" s="127"/>
      <c r="AN698" s="127"/>
      <c r="AO698" s="127"/>
      <c r="AP698" s="127"/>
      <c r="AQ698" s="127"/>
      <c r="AR698" s="127"/>
      <c r="AS698" s="127"/>
      <c r="AT698" s="127"/>
      <c r="AU698" s="127"/>
      <c r="AV698" s="127"/>
      <c r="AW698" s="137"/>
      <c r="AX698" s="137"/>
      <c r="AY698" s="137"/>
      <c r="AZ698" s="137"/>
      <c r="BA698" s="130"/>
      <c r="BB698" s="130"/>
      <c r="BC698" s="130"/>
      <c r="BD698" s="130"/>
      <c r="BE698" s="130"/>
      <c r="BF698" s="130"/>
      <c r="BG698" s="130"/>
      <c r="BH698" s="130"/>
      <c r="BI698" s="130"/>
      <c r="BJ698" s="130"/>
      <c r="BK698" s="137"/>
      <c r="BL698" s="98"/>
      <c r="BM698" s="160"/>
      <c r="BN698" s="98"/>
      <c r="BO698" s="182"/>
      <c r="BP698" s="182"/>
      <c r="BQ698" s="182"/>
      <c r="BR698" s="200"/>
      <c r="BS698" s="182"/>
      <c r="BT698" s="182"/>
      <c r="BU698" s="182"/>
      <c r="BV698" s="200"/>
      <c r="BW698" s="182"/>
      <c r="BX698" s="182"/>
      <c r="BY698" s="182"/>
      <c r="BZ698" s="200"/>
      <c r="CA698" s="200"/>
      <c r="CB698" s="182"/>
      <c r="CC698" s="100"/>
      <c r="CD698" s="100"/>
      <c r="CE698" s="100"/>
      <c r="CF698" s="103"/>
    </row>
    <row r="699" spans="5:84" s="24" customFormat="1" ht="15" customHeight="1" x14ac:dyDescent="0.25">
      <c r="E699" s="127"/>
      <c r="F699" s="127"/>
      <c r="G699" s="127"/>
      <c r="H699" s="137"/>
      <c r="I699" s="115"/>
      <c r="J699" s="127"/>
      <c r="K699" s="127"/>
      <c r="L699" s="127"/>
      <c r="M699" s="137"/>
      <c r="N699" s="115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37"/>
      <c r="Z699" s="137"/>
      <c r="AA699" s="127"/>
      <c r="AB699" s="127"/>
      <c r="AC699" s="127"/>
      <c r="AD699" s="127"/>
      <c r="AE699" s="127"/>
      <c r="AF699" s="127"/>
      <c r="AG699" s="127"/>
      <c r="AH699" s="127"/>
      <c r="AI699" s="127"/>
      <c r="AJ699" s="127"/>
      <c r="AK699" s="137"/>
      <c r="AL699" s="137"/>
      <c r="AM699" s="127"/>
      <c r="AN699" s="127"/>
      <c r="AO699" s="127"/>
      <c r="AP699" s="127"/>
      <c r="AQ699" s="127"/>
      <c r="AR699" s="127"/>
      <c r="AS699" s="127"/>
      <c r="AT699" s="127"/>
      <c r="AU699" s="127"/>
      <c r="AV699" s="127"/>
      <c r="AW699" s="137"/>
      <c r="AX699" s="137"/>
      <c r="AY699" s="137"/>
      <c r="AZ699" s="137"/>
      <c r="BA699" s="130"/>
      <c r="BB699" s="130"/>
      <c r="BC699" s="130"/>
      <c r="BD699" s="130"/>
      <c r="BE699" s="130"/>
      <c r="BF699" s="130"/>
      <c r="BG699" s="130"/>
      <c r="BH699" s="130"/>
      <c r="BI699" s="130"/>
      <c r="BJ699" s="130"/>
      <c r="BK699" s="137"/>
      <c r="BL699" s="98"/>
      <c r="BM699" s="160"/>
      <c r="BN699" s="98"/>
      <c r="BO699" s="182"/>
      <c r="BP699" s="182"/>
      <c r="BQ699" s="182"/>
      <c r="BR699" s="200"/>
      <c r="BS699" s="182"/>
      <c r="BT699" s="182"/>
      <c r="BU699" s="182"/>
      <c r="BV699" s="200"/>
      <c r="BW699" s="182"/>
      <c r="BX699" s="182"/>
      <c r="BY699" s="182"/>
      <c r="BZ699" s="200"/>
      <c r="CA699" s="200"/>
      <c r="CB699" s="182"/>
      <c r="CC699" s="100"/>
      <c r="CD699" s="100"/>
      <c r="CE699" s="100"/>
      <c r="CF699" s="103"/>
    </row>
    <row r="700" spans="5:84" s="24" customFormat="1" ht="15" customHeight="1" x14ac:dyDescent="0.25">
      <c r="E700" s="127"/>
      <c r="F700" s="127"/>
      <c r="G700" s="127"/>
      <c r="H700" s="137"/>
      <c r="I700" s="115"/>
      <c r="J700" s="127"/>
      <c r="K700" s="127"/>
      <c r="L700" s="127"/>
      <c r="M700" s="137"/>
      <c r="N700" s="115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37"/>
      <c r="Z700" s="137"/>
      <c r="AA700" s="127"/>
      <c r="AB700" s="127"/>
      <c r="AC700" s="127"/>
      <c r="AD700" s="127"/>
      <c r="AE700" s="127"/>
      <c r="AF700" s="127"/>
      <c r="AG700" s="127"/>
      <c r="AH700" s="127"/>
      <c r="AI700" s="127"/>
      <c r="AJ700" s="127"/>
      <c r="AK700" s="137"/>
      <c r="AL700" s="137"/>
      <c r="AM700" s="127"/>
      <c r="AN700" s="127"/>
      <c r="AO700" s="127"/>
      <c r="AP700" s="127"/>
      <c r="AQ700" s="127"/>
      <c r="AR700" s="127"/>
      <c r="AS700" s="127"/>
      <c r="AT700" s="127"/>
      <c r="AU700" s="127"/>
      <c r="AV700" s="127"/>
      <c r="AW700" s="137"/>
      <c r="AX700" s="137"/>
      <c r="AY700" s="137"/>
      <c r="AZ700" s="137"/>
      <c r="BA700" s="130"/>
      <c r="BB700" s="130"/>
      <c r="BC700" s="130"/>
      <c r="BD700" s="130"/>
      <c r="BE700" s="130"/>
      <c r="BF700" s="130"/>
      <c r="BG700" s="130"/>
      <c r="BH700" s="130"/>
      <c r="BI700" s="130"/>
      <c r="BJ700" s="130"/>
      <c r="BK700" s="137"/>
      <c r="BL700" s="98"/>
      <c r="BM700" s="160"/>
      <c r="BN700" s="98"/>
      <c r="BO700" s="182"/>
      <c r="BP700" s="182"/>
      <c r="BQ700" s="182"/>
      <c r="BR700" s="200"/>
      <c r="BS700" s="182"/>
      <c r="BT700" s="182"/>
      <c r="BU700" s="182"/>
      <c r="BV700" s="200"/>
      <c r="BW700" s="182"/>
      <c r="BX700" s="182"/>
      <c r="BY700" s="182"/>
      <c r="BZ700" s="200"/>
      <c r="CA700" s="200"/>
      <c r="CB700" s="182"/>
      <c r="CC700" s="100"/>
      <c r="CD700" s="100"/>
      <c r="CE700" s="100"/>
      <c r="CF700" s="103"/>
    </row>
    <row r="701" spans="5:84" s="24" customFormat="1" ht="15" customHeight="1" x14ac:dyDescent="0.25">
      <c r="E701" s="127"/>
      <c r="F701" s="127"/>
      <c r="G701" s="127"/>
      <c r="H701" s="137"/>
      <c r="I701" s="115"/>
      <c r="J701" s="127"/>
      <c r="K701" s="127"/>
      <c r="L701" s="127"/>
      <c r="M701" s="137"/>
      <c r="N701" s="115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37"/>
      <c r="Z701" s="137"/>
      <c r="AA701" s="127"/>
      <c r="AB701" s="127"/>
      <c r="AC701" s="127"/>
      <c r="AD701" s="127"/>
      <c r="AE701" s="127"/>
      <c r="AF701" s="127"/>
      <c r="AG701" s="127"/>
      <c r="AH701" s="127"/>
      <c r="AI701" s="127"/>
      <c r="AJ701" s="127"/>
      <c r="AK701" s="137"/>
      <c r="AL701" s="137"/>
      <c r="AM701" s="127"/>
      <c r="AN701" s="127"/>
      <c r="AO701" s="127"/>
      <c r="AP701" s="127"/>
      <c r="AQ701" s="127"/>
      <c r="AR701" s="127"/>
      <c r="AS701" s="127"/>
      <c r="AT701" s="127"/>
      <c r="AU701" s="127"/>
      <c r="AV701" s="127"/>
      <c r="AW701" s="137"/>
      <c r="AX701" s="137"/>
      <c r="AY701" s="137"/>
      <c r="AZ701" s="137"/>
      <c r="BA701" s="130"/>
      <c r="BB701" s="130"/>
      <c r="BC701" s="130"/>
      <c r="BD701" s="130"/>
      <c r="BE701" s="130"/>
      <c r="BF701" s="130"/>
      <c r="BG701" s="130"/>
      <c r="BH701" s="130"/>
      <c r="BI701" s="130"/>
      <c r="BJ701" s="130"/>
      <c r="BK701" s="137"/>
      <c r="BL701" s="98"/>
      <c r="BM701" s="160"/>
      <c r="BN701" s="98"/>
      <c r="BO701" s="182"/>
      <c r="BP701" s="182"/>
      <c r="BQ701" s="182"/>
      <c r="BR701" s="200"/>
      <c r="BS701" s="182"/>
      <c r="BT701" s="182"/>
      <c r="BU701" s="182"/>
      <c r="BV701" s="200"/>
      <c r="BW701" s="182"/>
      <c r="BX701" s="182"/>
      <c r="BY701" s="182"/>
      <c r="BZ701" s="200"/>
      <c r="CA701" s="200"/>
      <c r="CB701" s="182"/>
      <c r="CC701" s="100"/>
      <c r="CD701" s="100"/>
      <c r="CE701" s="100"/>
      <c r="CF701" s="103"/>
    </row>
    <row r="702" spans="5:84" s="24" customFormat="1" ht="15" customHeight="1" x14ac:dyDescent="0.25">
      <c r="E702" s="127"/>
      <c r="F702" s="127"/>
      <c r="G702" s="127"/>
      <c r="H702" s="137"/>
      <c r="I702" s="115"/>
      <c r="J702" s="127"/>
      <c r="K702" s="127"/>
      <c r="L702" s="127"/>
      <c r="M702" s="137"/>
      <c r="N702" s="115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37"/>
      <c r="Z702" s="137"/>
      <c r="AA702" s="127"/>
      <c r="AB702" s="127"/>
      <c r="AC702" s="127"/>
      <c r="AD702" s="127"/>
      <c r="AE702" s="127"/>
      <c r="AF702" s="127"/>
      <c r="AG702" s="127"/>
      <c r="AH702" s="127"/>
      <c r="AI702" s="127"/>
      <c r="AJ702" s="127"/>
      <c r="AK702" s="137"/>
      <c r="AL702" s="137"/>
      <c r="AM702" s="127"/>
      <c r="AN702" s="127"/>
      <c r="AO702" s="127"/>
      <c r="AP702" s="127"/>
      <c r="AQ702" s="127"/>
      <c r="AR702" s="127"/>
      <c r="AS702" s="127"/>
      <c r="AT702" s="127"/>
      <c r="AU702" s="127"/>
      <c r="AV702" s="127"/>
      <c r="AW702" s="137"/>
      <c r="AX702" s="137"/>
      <c r="AY702" s="137"/>
      <c r="AZ702" s="137"/>
      <c r="BA702" s="130"/>
      <c r="BB702" s="130"/>
      <c r="BC702" s="130"/>
      <c r="BD702" s="130"/>
      <c r="BE702" s="130"/>
      <c r="BF702" s="130"/>
      <c r="BG702" s="130"/>
      <c r="BH702" s="130"/>
      <c r="BI702" s="130"/>
      <c r="BJ702" s="130"/>
      <c r="BK702" s="137"/>
      <c r="BL702" s="98"/>
      <c r="BM702" s="160"/>
      <c r="BN702" s="98"/>
      <c r="BO702" s="182"/>
      <c r="BP702" s="182"/>
      <c r="BQ702" s="182"/>
      <c r="BR702" s="200"/>
      <c r="BS702" s="182"/>
      <c r="BT702" s="182"/>
      <c r="BU702" s="182"/>
      <c r="BV702" s="200"/>
      <c r="BW702" s="182"/>
      <c r="BX702" s="182"/>
      <c r="BY702" s="182"/>
      <c r="BZ702" s="200"/>
      <c r="CA702" s="200"/>
      <c r="CB702" s="182"/>
      <c r="CC702" s="100"/>
      <c r="CD702" s="100"/>
      <c r="CE702" s="100"/>
      <c r="CF702" s="103"/>
    </row>
    <row r="703" spans="5:84" s="24" customFormat="1" ht="15" customHeight="1" x14ac:dyDescent="0.25">
      <c r="E703" s="127"/>
      <c r="F703" s="127"/>
      <c r="G703" s="127"/>
      <c r="H703" s="137"/>
      <c r="I703" s="115"/>
      <c r="J703" s="127"/>
      <c r="K703" s="127"/>
      <c r="L703" s="127"/>
      <c r="M703" s="137"/>
      <c r="N703" s="115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37"/>
      <c r="Z703" s="137"/>
      <c r="AA703" s="127"/>
      <c r="AB703" s="127"/>
      <c r="AC703" s="127"/>
      <c r="AD703" s="127"/>
      <c r="AE703" s="127"/>
      <c r="AF703" s="127"/>
      <c r="AG703" s="127"/>
      <c r="AH703" s="127"/>
      <c r="AI703" s="127"/>
      <c r="AJ703" s="127"/>
      <c r="AK703" s="137"/>
      <c r="AL703" s="137"/>
      <c r="AM703" s="127"/>
      <c r="AN703" s="127"/>
      <c r="AO703" s="127"/>
      <c r="AP703" s="127"/>
      <c r="AQ703" s="127"/>
      <c r="AR703" s="127"/>
      <c r="AS703" s="127"/>
      <c r="AT703" s="127"/>
      <c r="AU703" s="127"/>
      <c r="AV703" s="127"/>
      <c r="AW703" s="137"/>
      <c r="AX703" s="137"/>
      <c r="AY703" s="137"/>
      <c r="AZ703" s="137"/>
      <c r="BA703" s="130"/>
      <c r="BB703" s="130"/>
      <c r="BC703" s="130"/>
      <c r="BD703" s="130"/>
      <c r="BE703" s="130"/>
      <c r="BF703" s="130"/>
      <c r="BG703" s="130"/>
      <c r="BH703" s="130"/>
      <c r="BI703" s="130"/>
      <c r="BJ703" s="130"/>
      <c r="BK703" s="137"/>
      <c r="BL703" s="98"/>
      <c r="BM703" s="160"/>
      <c r="BN703" s="98"/>
      <c r="BO703" s="182"/>
      <c r="BP703" s="182"/>
      <c r="BQ703" s="182"/>
      <c r="BR703" s="200"/>
      <c r="BS703" s="182"/>
      <c r="BT703" s="182"/>
      <c r="BU703" s="182"/>
      <c r="BV703" s="200"/>
      <c r="BW703" s="182"/>
      <c r="BX703" s="182"/>
      <c r="BY703" s="182"/>
      <c r="BZ703" s="200"/>
      <c r="CA703" s="200"/>
      <c r="CB703" s="182"/>
      <c r="CC703" s="100"/>
      <c r="CD703" s="100"/>
      <c r="CE703" s="100"/>
      <c r="CF703" s="103"/>
    </row>
    <row r="704" spans="5:84" s="24" customFormat="1" ht="15" customHeight="1" x14ac:dyDescent="0.25">
      <c r="E704" s="127"/>
      <c r="F704" s="127"/>
      <c r="G704" s="127"/>
      <c r="H704" s="137"/>
      <c r="I704" s="115"/>
      <c r="J704" s="127"/>
      <c r="K704" s="127"/>
      <c r="L704" s="127"/>
      <c r="M704" s="137"/>
      <c r="N704" s="115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37"/>
      <c r="Z704" s="137"/>
      <c r="AA704" s="127"/>
      <c r="AB704" s="127"/>
      <c r="AC704" s="127"/>
      <c r="AD704" s="127"/>
      <c r="AE704" s="127"/>
      <c r="AF704" s="127"/>
      <c r="AG704" s="127"/>
      <c r="AH704" s="127"/>
      <c r="AI704" s="127"/>
      <c r="AJ704" s="127"/>
      <c r="AK704" s="137"/>
      <c r="AL704" s="137"/>
      <c r="AM704" s="127"/>
      <c r="AN704" s="127"/>
      <c r="AO704" s="127"/>
      <c r="AP704" s="127"/>
      <c r="AQ704" s="127"/>
      <c r="AR704" s="127"/>
      <c r="AS704" s="127"/>
      <c r="AT704" s="127"/>
      <c r="AU704" s="127"/>
      <c r="AV704" s="127"/>
      <c r="AW704" s="137"/>
      <c r="AX704" s="137"/>
      <c r="AY704" s="137"/>
      <c r="AZ704" s="137"/>
      <c r="BA704" s="130"/>
      <c r="BB704" s="130"/>
      <c r="BC704" s="130"/>
      <c r="BD704" s="130"/>
      <c r="BE704" s="130"/>
      <c r="BF704" s="130"/>
      <c r="BG704" s="130"/>
      <c r="BH704" s="130"/>
      <c r="BI704" s="130"/>
      <c r="BJ704" s="130"/>
      <c r="BK704" s="137"/>
      <c r="BL704" s="98"/>
      <c r="BM704" s="160"/>
      <c r="BN704" s="98"/>
      <c r="BO704" s="182"/>
      <c r="BP704" s="182"/>
      <c r="BQ704" s="182"/>
      <c r="BR704" s="200"/>
      <c r="BS704" s="182"/>
      <c r="BT704" s="182"/>
      <c r="BU704" s="182"/>
      <c r="BV704" s="200"/>
      <c r="BW704" s="182"/>
      <c r="BX704" s="182"/>
      <c r="BY704" s="182"/>
      <c r="BZ704" s="200"/>
      <c r="CA704" s="200"/>
      <c r="CB704" s="182"/>
      <c r="CC704" s="100"/>
      <c r="CD704" s="100"/>
      <c r="CE704" s="100"/>
      <c r="CF704" s="103"/>
    </row>
    <row r="705" spans="5:84" s="24" customFormat="1" ht="15" customHeight="1" x14ac:dyDescent="0.25">
      <c r="E705" s="127"/>
      <c r="F705" s="127"/>
      <c r="G705" s="127"/>
      <c r="H705" s="137"/>
      <c r="I705" s="115"/>
      <c r="J705" s="127"/>
      <c r="K705" s="127"/>
      <c r="L705" s="127"/>
      <c r="M705" s="137"/>
      <c r="N705" s="115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37"/>
      <c r="Z705" s="137"/>
      <c r="AA705" s="127"/>
      <c r="AB705" s="127"/>
      <c r="AC705" s="127"/>
      <c r="AD705" s="127"/>
      <c r="AE705" s="127"/>
      <c r="AF705" s="127"/>
      <c r="AG705" s="127"/>
      <c r="AH705" s="127"/>
      <c r="AI705" s="127"/>
      <c r="AJ705" s="127"/>
      <c r="AK705" s="137"/>
      <c r="AL705" s="137"/>
      <c r="AM705" s="127"/>
      <c r="AN705" s="127"/>
      <c r="AO705" s="127"/>
      <c r="AP705" s="127"/>
      <c r="AQ705" s="127"/>
      <c r="AR705" s="127"/>
      <c r="AS705" s="127"/>
      <c r="AT705" s="127"/>
      <c r="AU705" s="127"/>
      <c r="AV705" s="127"/>
      <c r="AW705" s="137"/>
      <c r="AX705" s="137"/>
      <c r="AY705" s="137"/>
      <c r="AZ705" s="137"/>
      <c r="BA705" s="130"/>
      <c r="BB705" s="130"/>
      <c r="BC705" s="130"/>
      <c r="BD705" s="130"/>
      <c r="BE705" s="130"/>
      <c r="BF705" s="130"/>
      <c r="BG705" s="130"/>
      <c r="BH705" s="130"/>
      <c r="BI705" s="130"/>
      <c r="BJ705" s="130"/>
      <c r="BK705" s="137"/>
      <c r="BL705" s="98"/>
      <c r="BM705" s="160"/>
      <c r="BN705" s="98"/>
      <c r="BO705" s="182"/>
      <c r="BP705" s="182"/>
      <c r="BQ705" s="182"/>
      <c r="BR705" s="200"/>
      <c r="BS705" s="182"/>
      <c r="BT705" s="182"/>
      <c r="BU705" s="182"/>
      <c r="BV705" s="200"/>
      <c r="BW705" s="182"/>
      <c r="BX705" s="182"/>
      <c r="BY705" s="182"/>
      <c r="BZ705" s="200"/>
      <c r="CA705" s="200"/>
      <c r="CB705" s="182"/>
      <c r="CC705" s="100"/>
      <c r="CD705" s="100"/>
      <c r="CE705" s="100"/>
      <c r="CF705" s="103"/>
    </row>
    <row r="706" spans="5:84" s="24" customFormat="1" ht="15" customHeight="1" x14ac:dyDescent="0.25">
      <c r="E706" s="127"/>
      <c r="F706" s="127"/>
      <c r="G706" s="127"/>
      <c r="H706" s="137"/>
      <c r="I706" s="115"/>
      <c r="J706" s="127"/>
      <c r="K706" s="127"/>
      <c r="L706" s="127"/>
      <c r="M706" s="137"/>
      <c r="N706" s="115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37"/>
      <c r="Z706" s="137"/>
      <c r="AA706" s="127"/>
      <c r="AB706" s="127"/>
      <c r="AC706" s="127"/>
      <c r="AD706" s="127"/>
      <c r="AE706" s="127"/>
      <c r="AF706" s="127"/>
      <c r="AG706" s="127"/>
      <c r="AH706" s="127"/>
      <c r="AI706" s="127"/>
      <c r="AJ706" s="127"/>
      <c r="AK706" s="137"/>
      <c r="AL706" s="137"/>
      <c r="AM706" s="127"/>
      <c r="AN706" s="127"/>
      <c r="AO706" s="127"/>
      <c r="AP706" s="127"/>
      <c r="AQ706" s="127"/>
      <c r="AR706" s="127"/>
      <c r="AS706" s="127"/>
      <c r="AT706" s="127"/>
      <c r="AU706" s="127"/>
      <c r="AV706" s="127"/>
      <c r="AW706" s="137"/>
      <c r="AX706" s="137"/>
      <c r="AY706" s="137"/>
      <c r="AZ706" s="137"/>
      <c r="BA706" s="130"/>
      <c r="BB706" s="130"/>
      <c r="BC706" s="130"/>
      <c r="BD706" s="130"/>
      <c r="BE706" s="130"/>
      <c r="BF706" s="130"/>
      <c r="BG706" s="130"/>
      <c r="BH706" s="130"/>
      <c r="BI706" s="130"/>
      <c r="BJ706" s="130"/>
      <c r="BK706" s="137"/>
      <c r="BL706" s="98"/>
      <c r="BM706" s="160"/>
      <c r="BN706" s="98"/>
      <c r="BO706" s="182"/>
      <c r="BP706" s="182"/>
      <c r="BQ706" s="182"/>
      <c r="BR706" s="200"/>
      <c r="BS706" s="182"/>
      <c r="BT706" s="182"/>
      <c r="BU706" s="182"/>
      <c r="BV706" s="200"/>
      <c r="BW706" s="182"/>
      <c r="BX706" s="182"/>
      <c r="BY706" s="182"/>
      <c r="BZ706" s="200"/>
      <c r="CA706" s="200"/>
      <c r="CB706" s="182"/>
      <c r="CC706" s="100"/>
      <c r="CD706" s="100"/>
      <c r="CE706" s="100"/>
      <c r="CF706" s="103"/>
    </row>
    <row r="707" spans="5:84" s="24" customFormat="1" ht="15" customHeight="1" x14ac:dyDescent="0.25">
      <c r="E707" s="127"/>
      <c r="F707" s="127"/>
      <c r="G707" s="127"/>
      <c r="H707" s="137"/>
      <c r="I707" s="115"/>
      <c r="J707" s="127"/>
      <c r="K707" s="127"/>
      <c r="L707" s="127"/>
      <c r="M707" s="137"/>
      <c r="N707" s="115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37"/>
      <c r="Z707" s="137"/>
      <c r="AA707" s="127"/>
      <c r="AB707" s="127"/>
      <c r="AC707" s="127"/>
      <c r="AD707" s="127"/>
      <c r="AE707" s="127"/>
      <c r="AF707" s="127"/>
      <c r="AG707" s="127"/>
      <c r="AH707" s="127"/>
      <c r="AI707" s="127"/>
      <c r="AJ707" s="127"/>
      <c r="AK707" s="137"/>
      <c r="AL707" s="137"/>
      <c r="AM707" s="127"/>
      <c r="AN707" s="127"/>
      <c r="AO707" s="127"/>
      <c r="AP707" s="127"/>
      <c r="AQ707" s="127"/>
      <c r="AR707" s="127"/>
      <c r="AS707" s="127"/>
      <c r="AT707" s="127"/>
      <c r="AU707" s="127"/>
      <c r="AV707" s="127"/>
      <c r="AW707" s="137"/>
      <c r="AX707" s="137"/>
      <c r="AY707" s="137"/>
      <c r="AZ707" s="137"/>
      <c r="BA707" s="130"/>
      <c r="BB707" s="130"/>
      <c r="BC707" s="130"/>
      <c r="BD707" s="130"/>
      <c r="BE707" s="130"/>
      <c r="BF707" s="130"/>
      <c r="BG707" s="130"/>
      <c r="BH707" s="130"/>
      <c r="BI707" s="130"/>
      <c r="BJ707" s="130"/>
      <c r="BK707" s="137"/>
      <c r="BL707" s="98"/>
      <c r="BM707" s="160"/>
      <c r="BN707" s="98"/>
      <c r="BO707" s="182"/>
      <c r="BP707" s="182"/>
      <c r="BQ707" s="182"/>
      <c r="BR707" s="200"/>
      <c r="BS707" s="182"/>
      <c r="BT707" s="182"/>
      <c r="BU707" s="182"/>
      <c r="BV707" s="200"/>
      <c r="BW707" s="182"/>
      <c r="BX707" s="182"/>
      <c r="BY707" s="182"/>
      <c r="BZ707" s="200"/>
      <c r="CA707" s="200"/>
      <c r="CB707" s="182"/>
      <c r="CC707" s="100"/>
      <c r="CD707" s="100"/>
      <c r="CE707" s="100"/>
      <c r="CF707" s="103"/>
    </row>
    <row r="708" spans="5:84" s="24" customFormat="1" ht="15" customHeight="1" x14ac:dyDescent="0.25">
      <c r="E708" s="127"/>
      <c r="F708" s="127"/>
      <c r="G708" s="127"/>
      <c r="H708" s="137"/>
      <c r="I708" s="115"/>
      <c r="J708" s="127"/>
      <c r="K708" s="127"/>
      <c r="L708" s="127"/>
      <c r="M708" s="137"/>
      <c r="N708" s="115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37"/>
      <c r="Z708" s="137"/>
      <c r="AA708" s="127"/>
      <c r="AB708" s="127"/>
      <c r="AC708" s="127"/>
      <c r="AD708" s="127"/>
      <c r="AE708" s="127"/>
      <c r="AF708" s="127"/>
      <c r="AG708" s="127"/>
      <c r="AH708" s="127"/>
      <c r="AI708" s="127"/>
      <c r="AJ708" s="127"/>
      <c r="AK708" s="137"/>
      <c r="AL708" s="137"/>
      <c r="AM708" s="127"/>
      <c r="AN708" s="127"/>
      <c r="AO708" s="127"/>
      <c r="AP708" s="127"/>
      <c r="AQ708" s="127"/>
      <c r="AR708" s="127"/>
      <c r="AS708" s="127"/>
      <c r="AT708" s="127"/>
      <c r="AU708" s="127"/>
      <c r="AV708" s="127"/>
      <c r="AW708" s="137"/>
      <c r="AX708" s="137"/>
      <c r="AY708" s="137"/>
      <c r="AZ708" s="137"/>
      <c r="BA708" s="130"/>
      <c r="BB708" s="130"/>
      <c r="BC708" s="130"/>
      <c r="BD708" s="130"/>
      <c r="BE708" s="130"/>
      <c r="BF708" s="130"/>
      <c r="BG708" s="130"/>
      <c r="BH708" s="130"/>
      <c r="BI708" s="130"/>
      <c r="BJ708" s="130"/>
      <c r="BK708" s="137"/>
      <c r="BL708" s="98"/>
      <c r="BM708" s="160"/>
      <c r="BN708" s="98"/>
      <c r="BO708" s="182"/>
      <c r="BP708" s="182"/>
      <c r="BQ708" s="182"/>
      <c r="BR708" s="200"/>
      <c r="BS708" s="182"/>
      <c r="BT708" s="182"/>
      <c r="BU708" s="182"/>
      <c r="BV708" s="200"/>
      <c r="BW708" s="182"/>
      <c r="BX708" s="182"/>
      <c r="BY708" s="182"/>
      <c r="BZ708" s="200"/>
      <c r="CA708" s="200"/>
      <c r="CB708" s="182"/>
      <c r="CC708" s="100"/>
      <c r="CD708" s="100"/>
      <c r="CE708" s="100"/>
      <c r="CF708" s="103"/>
    </row>
    <row r="709" spans="5:84" s="24" customFormat="1" ht="15" customHeight="1" x14ac:dyDescent="0.25">
      <c r="E709" s="127"/>
      <c r="F709" s="127"/>
      <c r="G709" s="127"/>
      <c r="H709" s="137"/>
      <c r="I709" s="115"/>
      <c r="J709" s="127"/>
      <c r="K709" s="127"/>
      <c r="L709" s="127"/>
      <c r="M709" s="137"/>
      <c r="N709" s="115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37"/>
      <c r="Z709" s="137"/>
      <c r="AA709" s="127"/>
      <c r="AB709" s="127"/>
      <c r="AC709" s="127"/>
      <c r="AD709" s="127"/>
      <c r="AE709" s="127"/>
      <c r="AF709" s="127"/>
      <c r="AG709" s="127"/>
      <c r="AH709" s="127"/>
      <c r="AI709" s="127"/>
      <c r="AJ709" s="127"/>
      <c r="AK709" s="137"/>
      <c r="AL709" s="137"/>
      <c r="AM709" s="127"/>
      <c r="AN709" s="127"/>
      <c r="AO709" s="127"/>
      <c r="AP709" s="127"/>
      <c r="AQ709" s="127"/>
      <c r="AR709" s="127"/>
      <c r="AS709" s="127"/>
      <c r="AT709" s="127"/>
      <c r="AU709" s="127"/>
      <c r="AV709" s="127"/>
      <c r="AW709" s="137"/>
      <c r="AX709" s="137"/>
      <c r="AY709" s="137"/>
      <c r="AZ709" s="137"/>
      <c r="BA709" s="130"/>
      <c r="BB709" s="130"/>
      <c r="BC709" s="130"/>
      <c r="BD709" s="130"/>
      <c r="BE709" s="130"/>
      <c r="BF709" s="130"/>
      <c r="BG709" s="130"/>
      <c r="BH709" s="130"/>
      <c r="BI709" s="130"/>
      <c r="BJ709" s="130"/>
      <c r="BK709" s="137"/>
      <c r="BL709" s="98"/>
      <c r="BM709" s="160"/>
      <c r="BN709" s="98"/>
      <c r="BO709" s="182"/>
      <c r="BP709" s="182"/>
      <c r="BQ709" s="182"/>
      <c r="BR709" s="200"/>
      <c r="BS709" s="182"/>
      <c r="BT709" s="182"/>
      <c r="BU709" s="182"/>
      <c r="BV709" s="200"/>
      <c r="BW709" s="182"/>
      <c r="BX709" s="182"/>
      <c r="BY709" s="182"/>
      <c r="BZ709" s="200"/>
      <c r="CA709" s="200"/>
      <c r="CB709" s="182"/>
      <c r="CC709" s="100"/>
      <c r="CD709" s="100"/>
      <c r="CE709" s="100"/>
      <c r="CF709" s="103"/>
    </row>
    <row r="710" spans="5:84" s="24" customFormat="1" ht="15" customHeight="1" x14ac:dyDescent="0.25">
      <c r="E710" s="127"/>
      <c r="F710" s="127"/>
      <c r="G710" s="127"/>
      <c r="H710" s="137"/>
      <c r="I710" s="115"/>
      <c r="J710" s="127"/>
      <c r="K710" s="127"/>
      <c r="L710" s="127"/>
      <c r="M710" s="137"/>
      <c r="N710" s="115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37"/>
      <c r="Z710" s="137"/>
      <c r="AA710" s="127"/>
      <c r="AB710" s="127"/>
      <c r="AC710" s="127"/>
      <c r="AD710" s="127"/>
      <c r="AE710" s="127"/>
      <c r="AF710" s="127"/>
      <c r="AG710" s="127"/>
      <c r="AH710" s="127"/>
      <c r="AI710" s="127"/>
      <c r="AJ710" s="127"/>
      <c r="AK710" s="137"/>
      <c r="AL710" s="137"/>
      <c r="AM710" s="127"/>
      <c r="AN710" s="127"/>
      <c r="AO710" s="127"/>
      <c r="AP710" s="127"/>
      <c r="AQ710" s="127"/>
      <c r="AR710" s="127"/>
      <c r="AS710" s="127"/>
      <c r="AT710" s="127"/>
      <c r="AU710" s="127"/>
      <c r="AV710" s="127"/>
      <c r="AW710" s="137"/>
      <c r="AX710" s="137"/>
      <c r="AY710" s="137"/>
      <c r="AZ710" s="137"/>
      <c r="BA710" s="130"/>
      <c r="BB710" s="130"/>
      <c r="BC710" s="130"/>
      <c r="BD710" s="130"/>
      <c r="BE710" s="130"/>
      <c r="BF710" s="130"/>
      <c r="BG710" s="130"/>
      <c r="BH710" s="130"/>
      <c r="BI710" s="130"/>
      <c r="BJ710" s="130"/>
      <c r="BK710" s="137"/>
      <c r="BL710" s="98"/>
      <c r="BM710" s="160"/>
      <c r="BN710" s="98"/>
      <c r="BO710" s="182"/>
      <c r="BP710" s="182"/>
      <c r="BQ710" s="182"/>
      <c r="BR710" s="200"/>
      <c r="BS710" s="182"/>
      <c r="BT710" s="182"/>
      <c r="BU710" s="182"/>
      <c r="BV710" s="200"/>
      <c r="BW710" s="182"/>
      <c r="BX710" s="182"/>
      <c r="BY710" s="182"/>
      <c r="BZ710" s="200"/>
      <c r="CA710" s="200"/>
      <c r="CB710" s="182"/>
      <c r="CC710" s="100"/>
      <c r="CD710" s="100"/>
      <c r="CE710" s="100"/>
      <c r="CF710" s="103"/>
    </row>
    <row r="711" spans="5:84" s="24" customFormat="1" ht="15" customHeight="1" x14ac:dyDescent="0.25">
      <c r="E711" s="127"/>
      <c r="F711" s="127"/>
      <c r="G711" s="127"/>
      <c r="H711" s="137"/>
      <c r="I711" s="115"/>
      <c r="J711" s="127"/>
      <c r="K711" s="127"/>
      <c r="L711" s="127"/>
      <c r="M711" s="137"/>
      <c r="N711" s="115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37"/>
      <c r="Z711" s="137"/>
      <c r="AA711" s="127"/>
      <c r="AB711" s="127"/>
      <c r="AC711" s="127"/>
      <c r="AD711" s="127"/>
      <c r="AE711" s="127"/>
      <c r="AF711" s="127"/>
      <c r="AG711" s="127"/>
      <c r="AH711" s="127"/>
      <c r="AI711" s="127"/>
      <c r="AJ711" s="127"/>
      <c r="AK711" s="137"/>
      <c r="AL711" s="137"/>
      <c r="AM711" s="127"/>
      <c r="AN711" s="127"/>
      <c r="AO711" s="127"/>
      <c r="AP711" s="127"/>
      <c r="AQ711" s="127"/>
      <c r="AR711" s="127"/>
      <c r="AS711" s="127"/>
      <c r="AT711" s="127"/>
      <c r="AU711" s="127"/>
      <c r="AV711" s="127"/>
      <c r="AW711" s="137"/>
      <c r="AX711" s="137"/>
      <c r="AY711" s="137"/>
      <c r="AZ711" s="137"/>
      <c r="BA711" s="130"/>
      <c r="BB711" s="130"/>
      <c r="BC711" s="130"/>
      <c r="BD711" s="130"/>
      <c r="BE711" s="130"/>
      <c r="BF711" s="130"/>
      <c r="BG711" s="130"/>
      <c r="BH711" s="130"/>
      <c r="BI711" s="130"/>
      <c r="BJ711" s="130"/>
      <c r="BK711" s="137"/>
      <c r="BL711" s="98"/>
      <c r="BM711" s="160"/>
      <c r="BN711" s="98"/>
      <c r="BO711" s="182"/>
      <c r="BP711" s="182"/>
      <c r="BQ711" s="182"/>
      <c r="BR711" s="200"/>
      <c r="BS711" s="182"/>
      <c r="BT711" s="182"/>
      <c r="BU711" s="182"/>
      <c r="BV711" s="200"/>
      <c r="BW711" s="182"/>
      <c r="BX711" s="182"/>
      <c r="BY711" s="182"/>
      <c r="BZ711" s="200"/>
      <c r="CA711" s="200"/>
      <c r="CB711" s="182"/>
      <c r="CC711" s="100"/>
      <c r="CD711" s="100"/>
      <c r="CE711" s="100"/>
      <c r="CF711" s="103"/>
    </row>
    <row r="712" spans="5:84" s="24" customFormat="1" ht="15" customHeight="1" x14ac:dyDescent="0.25">
      <c r="E712" s="127"/>
      <c r="F712" s="127"/>
      <c r="G712" s="127"/>
      <c r="H712" s="137"/>
      <c r="I712" s="115"/>
      <c r="J712" s="127"/>
      <c r="K712" s="127"/>
      <c r="L712" s="127"/>
      <c r="M712" s="137"/>
      <c r="N712" s="115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37"/>
      <c r="Z712" s="137"/>
      <c r="AA712" s="127"/>
      <c r="AB712" s="127"/>
      <c r="AC712" s="127"/>
      <c r="AD712" s="127"/>
      <c r="AE712" s="127"/>
      <c r="AF712" s="127"/>
      <c r="AG712" s="127"/>
      <c r="AH712" s="127"/>
      <c r="AI712" s="127"/>
      <c r="AJ712" s="127"/>
      <c r="AK712" s="137"/>
      <c r="AL712" s="137"/>
      <c r="AM712" s="127"/>
      <c r="AN712" s="127"/>
      <c r="AO712" s="127"/>
      <c r="AP712" s="127"/>
      <c r="AQ712" s="127"/>
      <c r="AR712" s="127"/>
      <c r="AS712" s="127"/>
      <c r="AT712" s="127"/>
      <c r="AU712" s="127"/>
      <c r="AV712" s="127"/>
      <c r="AW712" s="137"/>
      <c r="AX712" s="137"/>
      <c r="AY712" s="137"/>
      <c r="AZ712" s="137"/>
      <c r="BA712" s="130"/>
      <c r="BB712" s="130"/>
      <c r="BC712" s="130"/>
      <c r="BD712" s="130"/>
      <c r="BE712" s="130"/>
      <c r="BF712" s="130"/>
      <c r="BG712" s="130"/>
      <c r="BH712" s="130"/>
      <c r="BI712" s="130"/>
      <c r="BJ712" s="130"/>
      <c r="BK712" s="137"/>
      <c r="BL712" s="98"/>
      <c r="BM712" s="160"/>
      <c r="BN712" s="98"/>
      <c r="BO712" s="182"/>
      <c r="BP712" s="182"/>
      <c r="BQ712" s="182"/>
      <c r="BR712" s="200"/>
      <c r="BS712" s="182"/>
      <c r="BT712" s="182"/>
      <c r="BU712" s="182"/>
      <c r="BV712" s="200"/>
      <c r="BW712" s="182"/>
      <c r="BX712" s="182"/>
      <c r="BY712" s="182"/>
      <c r="BZ712" s="200"/>
      <c r="CA712" s="200"/>
      <c r="CB712" s="182"/>
      <c r="CC712" s="100"/>
      <c r="CD712" s="100"/>
      <c r="CE712" s="100"/>
      <c r="CF712" s="103"/>
    </row>
    <row r="713" spans="5:84" s="24" customFormat="1" ht="15" customHeight="1" x14ac:dyDescent="0.25">
      <c r="E713" s="127"/>
      <c r="F713" s="127"/>
      <c r="G713" s="127"/>
      <c r="H713" s="137"/>
      <c r="I713" s="115"/>
      <c r="J713" s="127"/>
      <c r="K713" s="127"/>
      <c r="L713" s="127"/>
      <c r="M713" s="137"/>
      <c r="N713" s="115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37"/>
      <c r="Z713" s="137"/>
      <c r="AA713" s="127"/>
      <c r="AB713" s="127"/>
      <c r="AC713" s="127"/>
      <c r="AD713" s="127"/>
      <c r="AE713" s="127"/>
      <c r="AF713" s="127"/>
      <c r="AG713" s="127"/>
      <c r="AH713" s="127"/>
      <c r="AI713" s="127"/>
      <c r="AJ713" s="127"/>
      <c r="AK713" s="137"/>
      <c r="AL713" s="137"/>
      <c r="AM713" s="127"/>
      <c r="AN713" s="127"/>
      <c r="AO713" s="127"/>
      <c r="AP713" s="127"/>
      <c r="AQ713" s="127"/>
      <c r="AR713" s="127"/>
      <c r="AS713" s="127"/>
      <c r="AT713" s="127"/>
      <c r="AU713" s="127"/>
      <c r="AV713" s="127"/>
      <c r="AW713" s="137"/>
      <c r="AX713" s="137"/>
      <c r="AY713" s="137"/>
      <c r="AZ713" s="137"/>
      <c r="BA713" s="130"/>
      <c r="BB713" s="130"/>
      <c r="BC713" s="130"/>
      <c r="BD713" s="130"/>
      <c r="BE713" s="130"/>
      <c r="BF713" s="130"/>
      <c r="BG713" s="130"/>
      <c r="BH713" s="130"/>
      <c r="BI713" s="130"/>
      <c r="BJ713" s="130"/>
      <c r="BK713" s="137"/>
      <c r="BL713" s="98"/>
      <c r="BM713" s="160"/>
      <c r="BN713" s="98"/>
      <c r="BO713" s="182"/>
      <c r="BP713" s="182"/>
      <c r="BQ713" s="182"/>
      <c r="BR713" s="200"/>
      <c r="BS713" s="182"/>
      <c r="BT713" s="182"/>
      <c r="BU713" s="182"/>
      <c r="BV713" s="200"/>
      <c r="BW713" s="182"/>
      <c r="BX713" s="182"/>
      <c r="BY713" s="182"/>
      <c r="BZ713" s="200"/>
      <c r="CA713" s="200"/>
      <c r="CB713" s="182"/>
      <c r="CC713" s="100"/>
      <c r="CD713" s="100"/>
      <c r="CE713" s="100"/>
      <c r="CF713" s="103"/>
    </row>
    <row r="714" spans="5:84" s="24" customFormat="1" ht="15" customHeight="1" x14ac:dyDescent="0.25">
      <c r="E714" s="127"/>
      <c r="F714" s="127"/>
      <c r="G714" s="127"/>
      <c r="H714" s="137"/>
      <c r="I714" s="115"/>
      <c r="J714" s="127"/>
      <c r="K714" s="127"/>
      <c r="L714" s="127"/>
      <c r="M714" s="137"/>
      <c r="N714" s="115"/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37"/>
      <c r="Z714" s="137"/>
      <c r="AA714" s="127"/>
      <c r="AB714" s="127"/>
      <c r="AC714" s="127"/>
      <c r="AD714" s="127"/>
      <c r="AE714" s="127"/>
      <c r="AF714" s="127"/>
      <c r="AG714" s="127"/>
      <c r="AH714" s="127"/>
      <c r="AI714" s="127"/>
      <c r="AJ714" s="127"/>
      <c r="AK714" s="137"/>
      <c r="AL714" s="137"/>
      <c r="AM714" s="127"/>
      <c r="AN714" s="127"/>
      <c r="AO714" s="127"/>
      <c r="AP714" s="127"/>
      <c r="AQ714" s="127"/>
      <c r="AR714" s="127"/>
      <c r="AS714" s="127"/>
      <c r="AT714" s="127"/>
      <c r="AU714" s="127"/>
      <c r="AV714" s="127"/>
      <c r="AW714" s="137"/>
      <c r="AX714" s="137"/>
      <c r="AY714" s="137"/>
      <c r="AZ714" s="137"/>
      <c r="BA714" s="130"/>
      <c r="BB714" s="130"/>
      <c r="BC714" s="130"/>
      <c r="BD714" s="130"/>
      <c r="BE714" s="130"/>
      <c r="BF714" s="130"/>
      <c r="BG714" s="130"/>
      <c r="BH714" s="130"/>
      <c r="BI714" s="130"/>
      <c r="BJ714" s="130"/>
      <c r="BK714" s="137"/>
      <c r="BL714" s="98"/>
      <c r="BM714" s="160"/>
      <c r="BN714" s="98"/>
      <c r="BO714" s="182"/>
      <c r="BP714" s="182"/>
      <c r="BQ714" s="182"/>
      <c r="BR714" s="200"/>
      <c r="BS714" s="182"/>
      <c r="BT714" s="182"/>
      <c r="BU714" s="182"/>
      <c r="BV714" s="200"/>
      <c r="BW714" s="182"/>
      <c r="BX714" s="182"/>
      <c r="BY714" s="182"/>
      <c r="BZ714" s="200"/>
      <c r="CA714" s="200"/>
      <c r="CB714" s="182"/>
      <c r="CC714" s="100"/>
      <c r="CD714" s="100"/>
      <c r="CE714" s="100"/>
      <c r="CF714" s="103"/>
    </row>
    <row r="715" spans="5:84" s="24" customFormat="1" ht="15" customHeight="1" x14ac:dyDescent="0.25">
      <c r="E715" s="127"/>
      <c r="F715" s="127"/>
      <c r="G715" s="127"/>
      <c r="H715" s="137"/>
      <c r="I715" s="115"/>
      <c r="J715" s="127"/>
      <c r="K715" s="127"/>
      <c r="L715" s="127"/>
      <c r="M715" s="137"/>
      <c r="N715" s="115"/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37"/>
      <c r="Z715" s="137"/>
      <c r="AA715" s="127"/>
      <c r="AB715" s="127"/>
      <c r="AC715" s="127"/>
      <c r="AD715" s="127"/>
      <c r="AE715" s="127"/>
      <c r="AF715" s="127"/>
      <c r="AG715" s="127"/>
      <c r="AH715" s="127"/>
      <c r="AI715" s="127"/>
      <c r="AJ715" s="127"/>
      <c r="AK715" s="137"/>
      <c r="AL715" s="137"/>
      <c r="AM715" s="127"/>
      <c r="AN715" s="127"/>
      <c r="AO715" s="127"/>
      <c r="AP715" s="127"/>
      <c r="AQ715" s="127"/>
      <c r="AR715" s="127"/>
      <c r="AS715" s="127"/>
      <c r="AT715" s="127"/>
      <c r="AU715" s="127"/>
      <c r="AV715" s="127"/>
      <c r="AW715" s="137"/>
      <c r="AX715" s="137"/>
      <c r="AY715" s="137"/>
      <c r="AZ715" s="137"/>
      <c r="BA715" s="130"/>
      <c r="BB715" s="130"/>
      <c r="BC715" s="130"/>
      <c r="BD715" s="130"/>
      <c r="BE715" s="130"/>
      <c r="BF715" s="130"/>
      <c r="BG715" s="130"/>
      <c r="BH715" s="130"/>
      <c r="BI715" s="130"/>
      <c r="BJ715" s="130"/>
      <c r="BK715" s="137"/>
      <c r="BL715" s="98"/>
      <c r="BM715" s="160"/>
      <c r="BN715" s="98"/>
      <c r="BO715" s="182"/>
      <c r="BP715" s="182"/>
      <c r="BQ715" s="182"/>
      <c r="BR715" s="200"/>
      <c r="BS715" s="182"/>
      <c r="BT715" s="182"/>
      <c r="BU715" s="182"/>
      <c r="BV715" s="200"/>
      <c r="BW715" s="182"/>
      <c r="BX715" s="182"/>
      <c r="BY715" s="182"/>
      <c r="BZ715" s="200"/>
      <c r="CA715" s="200"/>
      <c r="CB715" s="182"/>
      <c r="CC715" s="100"/>
      <c r="CD715" s="100"/>
      <c r="CE715" s="100"/>
      <c r="CF715" s="103"/>
    </row>
    <row r="716" spans="5:84" s="24" customFormat="1" ht="15" customHeight="1" x14ac:dyDescent="0.25">
      <c r="E716" s="127"/>
      <c r="F716" s="127"/>
      <c r="G716" s="127"/>
      <c r="H716" s="137"/>
      <c r="I716" s="115"/>
      <c r="J716" s="127"/>
      <c r="K716" s="127"/>
      <c r="L716" s="127"/>
      <c r="M716" s="137"/>
      <c r="N716" s="115"/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37"/>
      <c r="Z716" s="137"/>
      <c r="AA716" s="127"/>
      <c r="AB716" s="127"/>
      <c r="AC716" s="127"/>
      <c r="AD716" s="127"/>
      <c r="AE716" s="127"/>
      <c r="AF716" s="127"/>
      <c r="AG716" s="127"/>
      <c r="AH716" s="127"/>
      <c r="AI716" s="127"/>
      <c r="AJ716" s="127"/>
      <c r="AK716" s="137"/>
      <c r="AL716" s="137"/>
      <c r="AM716" s="127"/>
      <c r="AN716" s="127"/>
      <c r="AO716" s="127"/>
      <c r="AP716" s="127"/>
      <c r="AQ716" s="127"/>
      <c r="AR716" s="127"/>
      <c r="AS716" s="127"/>
      <c r="AT716" s="127"/>
      <c r="AU716" s="127"/>
      <c r="AV716" s="127"/>
      <c r="AW716" s="137"/>
      <c r="AX716" s="137"/>
      <c r="AY716" s="137"/>
      <c r="AZ716" s="137"/>
      <c r="BA716" s="130"/>
      <c r="BB716" s="130"/>
      <c r="BC716" s="130"/>
      <c r="BD716" s="130"/>
      <c r="BE716" s="130"/>
      <c r="BF716" s="130"/>
      <c r="BG716" s="130"/>
      <c r="BH716" s="130"/>
      <c r="BI716" s="130"/>
      <c r="BJ716" s="130"/>
      <c r="BK716" s="137"/>
      <c r="BL716" s="98"/>
      <c r="BM716" s="160"/>
      <c r="BN716" s="98"/>
      <c r="BO716" s="182"/>
      <c r="BP716" s="182"/>
      <c r="BQ716" s="182"/>
      <c r="BR716" s="200"/>
      <c r="BS716" s="182"/>
      <c r="BT716" s="182"/>
      <c r="BU716" s="182"/>
      <c r="BV716" s="200"/>
      <c r="BW716" s="182"/>
      <c r="BX716" s="182"/>
      <c r="BY716" s="182"/>
      <c r="BZ716" s="200"/>
      <c r="CA716" s="200"/>
      <c r="CB716" s="182"/>
      <c r="CC716" s="100"/>
      <c r="CD716" s="100"/>
      <c r="CE716" s="100"/>
      <c r="CF716" s="103"/>
    </row>
    <row r="717" spans="5:84" s="24" customFormat="1" ht="15" customHeight="1" x14ac:dyDescent="0.25">
      <c r="E717" s="127"/>
      <c r="F717" s="127"/>
      <c r="G717" s="127"/>
      <c r="H717" s="137"/>
      <c r="I717" s="115"/>
      <c r="J717" s="127"/>
      <c r="K717" s="127"/>
      <c r="L717" s="127"/>
      <c r="M717" s="137"/>
      <c r="N717" s="115"/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37"/>
      <c r="Z717" s="137"/>
      <c r="AA717" s="127"/>
      <c r="AB717" s="127"/>
      <c r="AC717" s="127"/>
      <c r="AD717" s="127"/>
      <c r="AE717" s="127"/>
      <c r="AF717" s="127"/>
      <c r="AG717" s="127"/>
      <c r="AH717" s="127"/>
      <c r="AI717" s="127"/>
      <c r="AJ717" s="127"/>
      <c r="AK717" s="137"/>
      <c r="AL717" s="137"/>
      <c r="AM717" s="127"/>
      <c r="AN717" s="127"/>
      <c r="AO717" s="127"/>
      <c r="AP717" s="127"/>
      <c r="AQ717" s="127"/>
      <c r="AR717" s="127"/>
      <c r="AS717" s="127"/>
      <c r="AT717" s="127"/>
      <c r="AU717" s="127"/>
      <c r="AV717" s="127"/>
      <c r="AW717" s="137"/>
      <c r="AX717" s="137"/>
      <c r="AY717" s="137"/>
      <c r="AZ717" s="137"/>
      <c r="BA717" s="130"/>
      <c r="BB717" s="130"/>
      <c r="BC717" s="130"/>
      <c r="BD717" s="130"/>
      <c r="BE717" s="130"/>
      <c r="BF717" s="130"/>
      <c r="BG717" s="130"/>
      <c r="BH717" s="130"/>
      <c r="BI717" s="130"/>
      <c r="BJ717" s="130"/>
      <c r="BK717" s="137"/>
      <c r="BL717" s="98"/>
      <c r="BM717" s="160"/>
      <c r="BN717" s="98"/>
      <c r="BO717" s="182"/>
      <c r="BP717" s="182"/>
      <c r="BQ717" s="182"/>
      <c r="BR717" s="200"/>
      <c r="BS717" s="182"/>
      <c r="BT717" s="182"/>
      <c r="BU717" s="182"/>
      <c r="BV717" s="200"/>
      <c r="BW717" s="182"/>
      <c r="BX717" s="182"/>
      <c r="BY717" s="182"/>
      <c r="BZ717" s="200"/>
      <c r="CA717" s="200"/>
      <c r="CB717" s="182"/>
      <c r="CC717" s="100"/>
      <c r="CD717" s="100"/>
      <c r="CE717" s="100"/>
      <c r="CF717" s="103"/>
    </row>
    <row r="718" spans="5:84" s="24" customFormat="1" ht="15" customHeight="1" x14ac:dyDescent="0.25">
      <c r="E718" s="127"/>
      <c r="F718" s="127"/>
      <c r="G718" s="127"/>
      <c r="H718" s="137"/>
      <c r="I718" s="115"/>
      <c r="J718" s="127"/>
      <c r="K718" s="127"/>
      <c r="L718" s="127"/>
      <c r="M718" s="137"/>
      <c r="N718" s="115"/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37"/>
      <c r="Z718" s="137"/>
      <c r="AA718" s="127"/>
      <c r="AB718" s="127"/>
      <c r="AC718" s="127"/>
      <c r="AD718" s="127"/>
      <c r="AE718" s="127"/>
      <c r="AF718" s="127"/>
      <c r="AG718" s="127"/>
      <c r="AH718" s="127"/>
      <c r="AI718" s="127"/>
      <c r="AJ718" s="127"/>
      <c r="AK718" s="137"/>
      <c r="AL718" s="137"/>
      <c r="AM718" s="127"/>
      <c r="AN718" s="127"/>
      <c r="AO718" s="127"/>
      <c r="AP718" s="127"/>
      <c r="AQ718" s="127"/>
      <c r="AR718" s="127"/>
      <c r="AS718" s="127"/>
      <c r="AT718" s="127"/>
      <c r="AU718" s="127"/>
      <c r="AV718" s="127"/>
      <c r="AW718" s="137"/>
      <c r="AX718" s="137"/>
      <c r="AY718" s="137"/>
      <c r="AZ718" s="137"/>
      <c r="BA718" s="130"/>
      <c r="BB718" s="130"/>
      <c r="BC718" s="130"/>
      <c r="BD718" s="130"/>
      <c r="BE718" s="130"/>
      <c r="BF718" s="130"/>
      <c r="BG718" s="130"/>
      <c r="BH718" s="130"/>
      <c r="BI718" s="130"/>
      <c r="BJ718" s="130"/>
      <c r="BK718" s="137"/>
      <c r="BL718" s="98"/>
      <c r="BM718" s="160"/>
      <c r="BN718" s="98"/>
      <c r="BO718" s="182"/>
      <c r="BP718" s="182"/>
      <c r="BQ718" s="182"/>
      <c r="BR718" s="200"/>
      <c r="BS718" s="182"/>
      <c r="BT718" s="182"/>
      <c r="BU718" s="182"/>
      <c r="BV718" s="200"/>
      <c r="BW718" s="182"/>
      <c r="BX718" s="182"/>
      <c r="BY718" s="182"/>
      <c r="BZ718" s="200"/>
      <c r="CA718" s="200"/>
      <c r="CB718" s="182"/>
      <c r="CC718" s="100"/>
      <c r="CD718" s="100"/>
      <c r="CE718" s="100"/>
      <c r="CF718" s="103"/>
    </row>
    <row r="719" spans="5:84" s="24" customFormat="1" ht="15" customHeight="1" x14ac:dyDescent="0.25">
      <c r="E719" s="127"/>
      <c r="F719" s="127"/>
      <c r="G719" s="127"/>
      <c r="H719" s="137"/>
      <c r="I719" s="115"/>
      <c r="J719" s="127"/>
      <c r="K719" s="127"/>
      <c r="L719" s="127"/>
      <c r="M719" s="137"/>
      <c r="N719" s="115"/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37"/>
      <c r="Z719" s="137"/>
      <c r="AA719" s="127"/>
      <c r="AB719" s="127"/>
      <c r="AC719" s="127"/>
      <c r="AD719" s="127"/>
      <c r="AE719" s="127"/>
      <c r="AF719" s="127"/>
      <c r="AG719" s="127"/>
      <c r="AH719" s="127"/>
      <c r="AI719" s="127"/>
      <c r="AJ719" s="127"/>
      <c r="AK719" s="137"/>
      <c r="AL719" s="137"/>
      <c r="AM719" s="127"/>
      <c r="AN719" s="127"/>
      <c r="AO719" s="127"/>
      <c r="AP719" s="127"/>
      <c r="AQ719" s="127"/>
      <c r="AR719" s="127"/>
      <c r="AS719" s="127"/>
      <c r="AT719" s="127"/>
      <c r="AU719" s="127"/>
      <c r="AV719" s="127"/>
      <c r="AW719" s="137"/>
      <c r="AX719" s="137"/>
      <c r="AY719" s="137"/>
      <c r="AZ719" s="137"/>
      <c r="BA719" s="130"/>
      <c r="BB719" s="130"/>
      <c r="BC719" s="130"/>
      <c r="BD719" s="130"/>
      <c r="BE719" s="130"/>
      <c r="BF719" s="130"/>
      <c r="BG719" s="130"/>
      <c r="BH719" s="130"/>
      <c r="BI719" s="130"/>
      <c r="BJ719" s="130"/>
      <c r="BK719" s="137"/>
      <c r="BL719" s="98"/>
      <c r="BM719" s="160"/>
      <c r="BN719" s="98"/>
      <c r="BO719" s="182"/>
      <c r="BP719" s="182"/>
      <c r="BQ719" s="182"/>
      <c r="BR719" s="200"/>
      <c r="BS719" s="182"/>
      <c r="BT719" s="182"/>
      <c r="BU719" s="182"/>
      <c r="BV719" s="200"/>
      <c r="BW719" s="182"/>
      <c r="BX719" s="182"/>
      <c r="BY719" s="182"/>
      <c r="BZ719" s="200"/>
      <c r="CA719" s="200"/>
      <c r="CB719" s="182"/>
      <c r="CC719" s="100"/>
      <c r="CD719" s="100"/>
      <c r="CE719" s="100"/>
      <c r="CF719" s="103"/>
    </row>
    <row r="720" spans="5:84" s="24" customFormat="1" ht="15" customHeight="1" x14ac:dyDescent="0.25">
      <c r="E720" s="127"/>
      <c r="F720" s="127"/>
      <c r="G720" s="127"/>
      <c r="H720" s="137"/>
      <c r="I720" s="115"/>
      <c r="J720" s="127"/>
      <c r="K720" s="127"/>
      <c r="L720" s="127"/>
      <c r="M720" s="137"/>
      <c r="N720" s="115"/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37"/>
      <c r="Z720" s="137"/>
      <c r="AA720" s="127"/>
      <c r="AB720" s="127"/>
      <c r="AC720" s="127"/>
      <c r="AD720" s="127"/>
      <c r="AE720" s="127"/>
      <c r="AF720" s="127"/>
      <c r="AG720" s="127"/>
      <c r="AH720" s="127"/>
      <c r="AI720" s="127"/>
      <c r="AJ720" s="127"/>
      <c r="AK720" s="137"/>
      <c r="AL720" s="137"/>
      <c r="AM720" s="127"/>
      <c r="AN720" s="127"/>
      <c r="AO720" s="127"/>
      <c r="AP720" s="127"/>
      <c r="AQ720" s="127"/>
      <c r="AR720" s="127"/>
      <c r="AS720" s="127"/>
      <c r="AT720" s="127"/>
      <c r="AU720" s="127"/>
      <c r="AV720" s="127"/>
      <c r="AW720" s="137"/>
      <c r="AX720" s="137"/>
      <c r="AY720" s="137"/>
      <c r="AZ720" s="137"/>
      <c r="BA720" s="130"/>
      <c r="BB720" s="130"/>
      <c r="BC720" s="130"/>
      <c r="BD720" s="130"/>
      <c r="BE720" s="130"/>
      <c r="BF720" s="130"/>
      <c r="BG720" s="130"/>
      <c r="BH720" s="130"/>
      <c r="BI720" s="130"/>
      <c r="BJ720" s="130"/>
      <c r="BK720" s="137"/>
      <c r="BL720" s="98"/>
      <c r="BM720" s="160"/>
      <c r="BN720" s="98"/>
      <c r="BO720" s="182"/>
      <c r="BP720" s="182"/>
      <c r="BQ720" s="182"/>
      <c r="BR720" s="200"/>
      <c r="BS720" s="182"/>
      <c r="BT720" s="182"/>
      <c r="BU720" s="182"/>
      <c r="BV720" s="200"/>
      <c r="BW720" s="182"/>
      <c r="BX720" s="182"/>
      <c r="BY720" s="182"/>
      <c r="BZ720" s="200"/>
      <c r="CA720" s="200"/>
      <c r="CB720" s="182"/>
      <c r="CC720" s="100"/>
      <c r="CD720" s="100"/>
      <c r="CE720" s="100"/>
      <c r="CF720" s="103"/>
    </row>
    <row r="721" spans="5:84" s="24" customFormat="1" ht="15" customHeight="1" x14ac:dyDescent="0.25">
      <c r="E721" s="127"/>
      <c r="F721" s="127"/>
      <c r="G721" s="127"/>
      <c r="H721" s="137"/>
      <c r="I721" s="115"/>
      <c r="J721" s="127"/>
      <c r="K721" s="127"/>
      <c r="L721" s="127"/>
      <c r="M721" s="137"/>
      <c r="N721" s="115"/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37"/>
      <c r="Z721" s="137"/>
      <c r="AA721" s="127"/>
      <c r="AB721" s="127"/>
      <c r="AC721" s="127"/>
      <c r="AD721" s="127"/>
      <c r="AE721" s="127"/>
      <c r="AF721" s="127"/>
      <c r="AG721" s="127"/>
      <c r="AH721" s="127"/>
      <c r="AI721" s="127"/>
      <c r="AJ721" s="127"/>
      <c r="AK721" s="137"/>
      <c r="AL721" s="137"/>
      <c r="AM721" s="127"/>
      <c r="AN721" s="127"/>
      <c r="AO721" s="127"/>
      <c r="AP721" s="127"/>
      <c r="AQ721" s="127"/>
      <c r="AR721" s="127"/>
      <c r="AS721" s="127"/>
      <c r="AT721" s="127"/>
      <c r="AU721" s="127"/>
      <c r="AV721" s="127"/>
      <c r="AW721" s="137"/>
      <c r="AX721" s="137"/>
      <c r="AY721" s="137"/>
      <c r="AZ721" s="137"/>
      <c r="BA721" s="130"/>
      <c r="BB721" s="130"/>
      <c r="BC721" s="130"/>
      <c r="BD721" s="130"/>
      <c r="BE721" s="130"/>
      <c r="BF721" s="130"/>
      <c r="BG721" s="130"/>
      <c r="BH721" s="130"/>
      <c r="BI721" s="130"/>
      <c r="BJ721" s="130"/>
      <c r="BK721" s="137"/>
      <c r="BL721" s="98"/>
      <c r="BM721" s="160"/>
      <c r="BN721" s="98"/>
      <c r="BO721" s="182"/>
      <c r="BP721" s="182"/>
      <c r="BQ721" s="182"/>
      <c r="BR721" s="200"/>
      <c r="BS721" s="182"/>
      <c r="BT721" s="182"/>
      <c r="BU721" s="182"/>
      <c r="BV721" s="200"/>
      <c r="BW721" s="182"/>
      <c r="BX721" s="182"/>
      <c r="BY721" s="182"/>
      <c r="BZ721" s="200"/>
      <c r="CA721" s="200"/>
      <c r="CB721" s="182"/>
      <c r="CC721" s="100"/>
      <c r="CD721" s="100"/>
      <c r="CE721" s="100"/>
      <c r="CF721" s="103"/>
    </row>
    <row r="722" spans="5:84" s="24" customFormat="1" ht="15" customHeight="1" x14ac:dyDescent="0.25">
      <c r="E722" s="127"/>
      <c r="F722" s="127"/>
      <c r="G722" s="127"/>
      <c r="H722" s="137"/>
      <c r="I722" s="115"/>
      <c r="J722" s="127"/>
      <c r="K722" s="127"/>
      <c r="L722" s="127"/>
      <c r="M722" s="137"/>
      <c r="N722" s="115"/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37"/>
      <c r="Z722" s="137"/>
      <c r="AA722" s="127"/>
      <c r="AB722" s="127"/>
      <c r="AC722" s="127"/>
      <c r="AD722" s="127"/>
      <c r="AE722" s="127"/>
      <c r="AF722" s="127"/>
      <c r="AG722" s="127"/>
      <c r="AH722" s="127"/>
      <c r="AI722" s="127"/>
      <c r="AJ722" s="127"/>
      <c r="AK722" s="137"/>
      <c r="AL722" s="137"/>
      <c r="AM722" s="127"/>
      <c r="AN722" s="127"/>
      <c r="AO722" s="127"/>
      <c r="AP722" s="127"/>
      <c r="AQ722" s="127"/>
      <c r="AR722" s="127"/>
      <c r="AS722" s="127"/>
      <c r="AT722" s="127"/>
      <c r="AU722" s="127"/>
      <c r="AV722" s="127"/>
      <c r="AW722" s="137"/>
      <c r="AX722" s="137"/>
      <c r="AY722" s="137"/>
      <c r="AZ722" s="137"/>
      <c r="BA722" s="130"/>
      <c r="BB722" s="130"/>
      <c r="BC722" s="130"/>
      <c r="BD722" s="130"/>
      <c r="BE722" s="130"/>
      <c r="BF722" s="130"/>
      <c r="BG722" s="130"/>
      <c r="BH722" s="130"/>
      <c r="BI722" s="130"/>
      <c r="BJ722" s="130"/>
      <c r="BK722" s="137"/>
      <c r="BL722" s="98"/>
      <c r="BM722" s="160"/>
      <c r="BN722" s="98"/>
      <c r="BO722" s="182"/>
      <c r="BP722" s="182"/>
      <c r="BQ722" s="182"/>
      <c r="BR722" s="200"/>
      <c r="BS722" s="182"/>
      <c r="BT722" s="182"/>
      <c r="BU722" s="182"/>
      <c r="BV722" s="200"/>
      <c r="BW722" s="182"/>
      <c r="BX722" s="182"/>
      <c r="BY722" s="182"/>
      <c r="BZ722" s="200"/>
      <c r="CA722" s="200"/>
      <c r="CB722" s="182"/>
      <c r="CC722" s="100"/>
      <c r="CD722" s="100"/>
      <c r="CE722" s="100"/>
      <c r="CF722" s="103"/>
    </row>
    <row r="723" spans="5:84" s="24" customFormat="1" ht="15" customHeight="1" x14ac:dyDescent="0.25">
      <c r="E723" s="127"/>
      <c r="F723" s="127"/>
      <c r="G723" s="127"/>
      <c r="H723" s="137"/>
      <c r="I723" s="115"/>
      <c r="J723" s="127"/>
      <c r="K723" s="127"/>
      <c r="L723" s="127"/>
      <c r="M723" s="137"/>
      <c r="N723" s="115"/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37"/>
      <c r="Z723" s="137"/>
      <c r="AA723" s="127"/>
      <c r="AB723" s="127"/>
      <c r="AC723" s="127"/>
      <c r="AD723" s="127"/>
      <c r="AE723" s="127"/>
      <c r="AF723" s="127"/>
      <c r="AG723" s="127"/>
      <c r="AH723" s="127"/>
      <c r="AI723" s="127"/>
      <c r="AJ723" s="127"/>
      <c r="AK723" s="137"/>
      <c r="AL723" s="137"/>
      <c r="AM723" s="127"/>
      <c r="AN723" s="127"/>
      <c r="AO723" s="127"/>
      <c r="AP723" s="127"/>
      <c r="AQ723" s="127"/>
      <c r="AR723" s="127"/>
      <c r="AS723" s="127"/>
      <c r="AT723" s="127"/>
      <c r="AU723" s="127"/>
      <c r="AV723" s="127"/>
      <c r="AW723" s="137"/>
      <c r="AX723" s="137"/>
      <c r="AY723" s="137"/>
      <c r="AZ723" s="137"/>
      <c r="BA723" s="130"/>
      <c r="BB723" s="130"/>
      <c r="BC723" s="130"/>
      <c r="BD723" s="130"/>
      <c r="BE723" s="130"/>
      <c r="BF723" s="130"/>
      <c r="BG723" s="130"/>
      <c r="BH723" s="130"/>
      <c r="BI723" s="130"/>
      <c r="BJ723" s="130"/>
      <c r="BK723" s="137"/>
      <c r="BL723" s="98"/>
      <c r="BM723" s="160"/>
      <c r="BN723" s="98"/>
      <c r="BO723" s="182"/>
      <c r="BP723" s="182"/>
      <c r="BQ723" s="182"/>
      <c r="BR723" s="200"/>
      <c r="BS723" s="182"/>
      <c r="BT723" s="182"/>
      <c r="BU723" s="182"/>
      <c r="BV723" s="200"/>
      <c r="BW723" s="182"/>
      <c r="BX723" s="182"/>
      <c r="BY723" s="182"/>
      <c r="BZ723" s="200"/>
      <c r="CA723" s="200"/>
      <c r="CB723" s="182"/>
      <c r="CC723" s="100"/>
      <c r="CD723" s="100"/>
      <c r="CE723" s="100"/>
      <c r="CF723" s="103"/>
    </row>
    <row r="724" spans="5:84" s="24" customFormat="1" ht="15" customHeight="1" x14ac:dyDescent="0.25">
      <c r="E724" s="127"/>
      <c r="F724" s="127"/>
      <c r="G724" s="127"/>
      <c r="H724" s="137"/>
      <c r="I724" s="115"/>
      <c r="J724" s="127"/>
      <c r="K724" s="127"/>
      <c r="L724" s="127"/>
      <c r="M724" s="137"/>
      <c r="N724" s="115"/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37"/>
      <c r="Z724" s="137"/>
      <c r="AA724" s="127"/>
      <c r="AB724" s="127"/>
      <c r="AC724" s="127"/>
      <c r="AD724" s="127"/>
      <c r="AE724" s="127"/>
      <c r="AF724" s="127"/>
      <c r="AG724" s="127"/>
      <c r="AH724" s="127"/>
      <c r="AI724" s="127"/>
      <c r="AJ724" s="127"/>
      <c r="AK724" s="137"/>
      <c r="AL724" s="137"/>
      <c r="AM724" s="127"/>
      <c r="AN724" s="127"/>
      <c r="AO724" s="127"/>
      <c r="AP724" s="127"/>
      <c r="AQ724" s="127"/>
      <c r="AR724" s="127"/>
      <c r="AS724" s="127"/>
      <c r="AT724" s="127"/>
      <c r="AU724" s="127"/>
      <c r="AV724" s="127"/>
      <c r="AW724" s="137"/>
      <c r="AX724" s="137"/>
      <c r="AY724" s="137"/>
      <c r="AZ724" s="137"/>
      <c r="BA724" s="130"/>
      <c r="BB724" s="130"/>
      <c r="BC724" s="130"/>
      <c r="BD724" s="130"/>
      <c r="BE724" s="130"/>
      <c r="BF724" s="130"/>
      <c r="BG724" s="130"/>
      <c r="BH724" s="130"/>
      <c r="BI724" s="130"/>
      <c r="BJ724" s="130"/>
      <c r="BK724" s="137"/>
      <c r="BL724" s="98"/>
      <c r="BM724" s="160"/>
      <c r="BN724" s="98"/>
      <c r="BO724" s="182"/>
      <c r="BP724" s="182"/>
      <c r="BQ724" s="182"/>
      <c r="BR724" s="200"/>
      <c r="BS724" s="182"/>
      <c r="BT724" s="182"/>
      <c r="BU724" s="182"/>
      <c r="BV724" s="200"/>
      <c r="BW724" s="182"/>
      <c r="BX724" s="182"/>
      <c r="BY724" s="182"/>
      <c r="BZ724" s="200"/>
      <c r="CA724" s="200"/>
      <c r="CB724" s="182"/>
      <c r="CC724" s="100"/>
      <c r="CD724" s="100"/>
      <c r="CE724" s="100"/>
      <c r="CF724" s="103"/>
    </row>
    <row r="725" spans="5:84" s="24" customFormat="1" ht="15" customHeight="1" x14ac:dyDescent="0.25">
      <c r="E725" s="127"/>
      <c r="F725" s="127"/>
      <c r="G725" s="127"/>
      <c r="H725" s="137"/>
      <c r="I725" s="115"/>
      <c r="J725" s="127"/>
      <c r="K725" s="127"/>
      <c r="L725" s="127"/>
      <c r="M725" s="137"/>
      <c r="N725" s="115"/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37"/>
      <c r="Z725" s="137"/>
      <c r="AA725" s="127"/>
      <c r="AB725" s="127"/>
      <c r="AC725" s="127"/>
      <c r="AD725" s="127"/>
      <c r="AE725" s="127"/>
      <c r="AF725" s="127"/>
      <c r="AG725" s="127"/>
      <c r="AH725" s="127"/>
      <c r="AI725" s="127"/>
      <c r="AJ725" s="127"/>
      <c r="AK725" s="137"/>
      <c r="AL725" s="137"/>
      <c r="AM725" s="127"/>
      <c r="AN725" s="127"/>
      <c r="AO725" s="127"/>
      <c r="AP725" s="127"/>
      <c r="AQ725" s="127"/>
      <c r="AR725" s="127"/>
      <c r="AS725" s="127"/>
      <c r="AT725" s="127"/>
      <c r="AU725" s="127"/>
      <c r="AV725" s="127"/>
      <c r="AW725" s="137"/>
      <c r="AX725" s="137"/>
      <c r="AY725" s="137"/>
      <c r="AZ725" s="137"/>
      <c r="BA725" s="130"/>
      <c r="BB725" s="130"/>
      <c r="BC725" s="130"/>
      <c r="BD725" s="130"/>
      <c r="BE725" s="130"/>
      <c r="BF725" s="130"/>
      <c r="BG725" s="130"/>
      <c r="BH725" s="130"/>
      <c r="BI725" s="130"/>
      <c r="BJ725" s="130"/>
      <c r="BK725" s="137"/>
      <c r="BL725" s="98"/>
      <c r="BM725" s="160"/>
      <c r="BN725" s="98"/>
      <c r="BO725" s="182"/>
      <c r="BP725" s="182"/>
      <c r="BQ725" s="182"/>
      <c r="BR725" s="200"/>
      <c r="BS725" s="182"/>
      <c r="BT725" s="182"/>
      <c r="BU725" s="182"/>
      <c r="BV725" s="200"/>
      <c r="BW725" s="182"/>
      <c r="BX725" s="182"/>
      <c r="BY725" s="182"/>
      <c r="BZ725" s="200"/>
      <c r="CA725" s="200"/>
      <c r="CB725" s="182"/>
      <c r="CC725" s="100"/>
      <c r="CD725" s="100"/>
      <c r="CE725" s="100"/>
      <c r="CF725" s="103"/>
    </row>
    <row r="726" spans="5:84" s="24" customFormat="1" ht="15" customHeight="1" x14ac:dyDescent="0.25">
      <c r="E726" s="127"/>
      <c r="F726" s="127"/>
      <c r="G726" s="127"/>
      <c r="H726" s="137"/>
      <c r="I726" s="115"/>
      <c r="J726" s="127"/>
      <c r="K726" s="127"/>
      <c r="L726" s="127"/>
      <c r="M726" s="137"/>
      <c r="N726" s="115"/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37"/>
      <c r="Z726" s="137"/>
      <c r="AA726" s="127"/>
      <c r="AB726" s="127"/>
      <c r="AC726" s="127"/>
      <c r="AD726" s="127"/>
      <c r="AE726" s="127"/>
      <c r="AF726" s="127"/>
      <c r="AG726" s="127"/>
      <c r="AH726" s="127"/>
      <c r="AI726" s="127"/>
      <c r="AJ726" s="127"/>
      <c r="AK726" s="137"/>
      <c r="AL726" s="137"/>
      <c r="AM726" s="127"/>
      <c r="AN726" s="127"/>
      <c r="AO726" s="127"/>
      <c r="AP726" s="127"/>
      <c r="AQ726" s="127"/>
      <c r="AR726" s="127"/>
      <c r="AS726" s="127"/>
      <c r="AT726" s="127"/>
      <c r="AU726" s="127"/>
      <c r="AV726" s="127"/>
      <c r="AW726" s="137"/>
      <c r="AX726" s="137"/>
      <c r="AY726" s="137"/>
      <c r="AZ726" s="137"/>
      <c r="BA726" s="130"/>
      <c r="BB726" s="130"/>
      <c r="BC726" s="130"/>
      <c r="BD726" s="130"/>
      <c r="BE726" s="130"/>
      <c r="BF726" s="130"/>
      <c r="BG726" s="130"/>
      <c r="BH726" s="130"/>
      <c r="BI726" s="130"/>
      <c r="BJ726" s="130"/>
      <c r="BK726" s="137"/>
      <c r="BL726" s="98"/>
      <c r="BM726" s="160"/>
      <c r="BN726" s="98"/>
      <c r="BO726" s="182"/>
      <c r="BP726" s="182"/>
      <c r="BQ726" s="182"/>
      <c r="BR726" s="200"/>
      <c r="BS726" s="182"/>
      <c r="BT726" s="182"/>
      <c r="BU726" s="182"/>
      <c r="BV726" s="200"/>
      <c r="BW726" s="182"/>
      <c r="BX726" s="182"/>
      <c r="BY726" s="182"/>
      <c r="BZ726" s="200"/>
      <c r="CA726" s="200"/>
      <c r="CB726" s="182"/>
      <c r="CC726" s="100"/>
      <c r="CD726" s="100"/>
      <c r="CE726" s="100"/>
      <c r="CF726" s="103"/>
    </row>
    <row r="727" spans="5:84" s="24" customFormat="1" ht="15" customHeight="1" x14ac:dyDescent="0.25">
      <c r="E727" s="127"/>
      <c r="F727" s="127"/>
      <c r="G727" s="127"/>
      <c r="H727" s="137"/>
      <c r="I727" s="115"/>
      <c r="J727" s="127"/>
      <c r="K727" s="127"/>
      <c r="L727" s="127"/>
      <c r="M727" s="137"/>
      <c r="N727" s="115"/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37"/>
      <c r="Z727" s="137"/>
      <c r="AA727" s="127"/>
      <c r="AB727" s="127"/>
      <c r="AC727" s="127"/>
      <c r="AD727" s="127"/>
      <c r="AE727" s="127"/>
      <c r="AF727" s="127"/>
      <c r="AG727" s="127"/>
      <c r="AH727" s="127"/>
      <c r="AI727" s="127"/>
      <c r="AJ727" s="127"/>
      <c r="AK727" s="137"/>
      <c r="AL727" s="137"/>
      <c r="AM727" s="127"/>
      <c r="AN727" s="127"/>
      <c r="AO727" s="127"/>
      <c r="AP727" s="127"/>
      <c r="AQ727" s="127"/>
      <c r="AR727" s="127"/>
      <c r="AS727" s="127"/>
      <c r="AT727" s="127"/>
      <c r="AU727" s="127"/>
      <c r="AV727" s="127"/>
      <c r="AW727" s="137"/>
      <c r="AX727" s="137"/>
      <c r="AY727" s="137"/>
      <c r="AZ727" s="137"/>
      <c r="BA727" s="130"/>
      <c r="BB727" s="130"/>
      <c r="BC727" s="130"/>
      <c r="BD727" s="130"/>
      <c r="BE727" s="130"/>
      <c r="BF727" s="130"/>
      <c r="BG727" s="130"/>
      <c r="BH727" s="130"/>
      <c r="BI727" s="130"/>
      <c r="BJ727" s="130"/>
      <c r="BK727" s="137"/>
      <c r="BL727" s="98"/>
      <c r="BM727" s="160"/>
      <c r="BN727" s="98"/>
      <c r="BO727" s="182"/>
      <c r="BP727" s="182"/>
      <c r="BQ727" s="182"/>
      <c r="BR727" s="200"/>
      <c r="BS727" s="182"/>
      <c r="BT727" s="182"/>
      <c r="BU727" s="182"/>
      <c r="BV727" s="200"/>
      <c r="BW727" s="182"/>
      <c r="BX727" s="182"/>
      <c r="BY727" s="182"/>
      <c r="BZ727" s="200"/>
      <c r="CA727" s="200"/>
      <c r="CB727" s="182"/>
      <c r="CC727" s="100"/>
      <c r="CD727" s="100"/>
      <c r="CE727" s="100"/>
      <c r="CF727" s="103"/>
    </row>
    <row r="728" spans="5:84" s="24" customFormat="1" ht="15" customHeight="1" x14ac:dyDescent="0.25">
      <c r="E728" s="127"/>
      <c r="F728" s="127"/>
      <c r="G728" s="127"/>
      <c r="H728" s="137"/>
      <c r="I728" s="115"/>
      <c r="J728" s="127"/>
      <c r="K728" s="127"/>
      <c r="L728" s="127"/>
      <c r="M728" s="137"/>
      <c r="N728" s="115"/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37"/>
      <c r="Z728" s="137"/>
      <c r="AA728" s="127"/>
      <c r="AB728" s="127"/>
      <c r="AC728" s="127"/>
      <c r="AD728" s="127"/>
      <c r="AE728" s="127"/>
      <c r="AF728" s="127"/>
      <c r="AG728" s="127"/>
      <c r="AH728" s="127"/>
      <c r="AI728" s="127"/>
      <c r="AJ728" s="127"/>
      <c r="AK728" s="137"/>
      <c r="AL728" s="137"/>
      <c r="AM728" s="127"/>
      <c r="AN728" s="127"/>
      <c r="AO728" s="127"/>
      <c r="AP728" s="127"/>
      <c r="AQ728" s="127"/>
      <c r="AR728" s="127"/>
      <c r="AS728" s="127"/>
      <c r="AT728" s="127"/>
      <c r="AU728" s="127"/>
      <c r="AV728" s="127"/>
      <c r="AW728" s="137"/>
      <c r="AX728" s="137"/>
      <c r="AY728" s="137"/>
      <c r="AZ728" s="137"/>
      <c r="BA728" s="130"/>
      <c r="BB728" s="130"/>
      <c r="BC728" s="130"/>
      <c r="BD728" s="130"/>
      <c r="BE728" s="130"/>
      <c r="BF728" s="130"/>
      <c r="BG728" s="130"/>
      <c r="BH728" s="130"/>
      <c r="BI728" s="130"/>
      <c r="BJ728" s="130"/>
      <c r="BK728" s="137"/>
      <c r="BL728" s="98"/>
      <c r="BM728" s="160"/>
      <c r="BN728" s="98"/>
      <c r="BO728" s="182"/>
      <c r="BP728" s="182"/>
      <c r="BQ728" s="182"/>
      <c r="BR728" s="200"/>
      <c r="BS728" s="182"/>
      <c r="BT728" s="182"/>
      <c r="BU728" s="182"/>
      <c r="BV728" s="200"/>
      <c r="BW728" s="182"/>
      <c r="BX728" s="182"/>
      <c r="BY728" s="182"/>
      <c r="BZ728" s="200"/>
      <c r="CA728" s="200"/>
      <c r="CB728" s="182"/>
      <c r="CC728" s="100"/>
      <c r="CD728" s="100"/>
      <c r="CE728" s="100"/>
      <c r="CF728" s="103"/>
    </row>
    <row r="729" spans="5:84" s="24" customFormat="1" ht="15" customHeight="1" x14ac:dyDescent="0.25">
      <c r="E729" s="127"/>
      <c r="F729" s="127"/>
      <c r="G729" s="127"/>
      <c r="H729" s="137"/>
      <c r="I729" s="115"/>
      <c r="J729" s="127"/>
      <c r="K729" s="127"/>
      <c r="L729" s="127"/>
      <c r="M729" s="137"/>
      <c r="N729" s="115"/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37"/>
      <c r="Z729" s="137"/>
      <c r="AA729" s="127"/>
      <c r="AB729" s="127"/>
      <c r="AC729" s="127"/>
      <c r="AD729" s="127"/>
      <c r="AE729" s="127"/>
      <c r="AF729" s="127"/>
      <c r="AG729" s="127"/>
      <c r="AH729" s="127"/>
      <c r="AI729" s="127"/>
      <c r="AJ729" s="127"/>
      <c r="AK729" s="137"/>
      <c r="AL729" s="137"/>
      <c r="AM729" s="127"/>
      <c r="AN729" s="127"/>
      <c r="AO729" s="127"/>
      <c r="AP729" s="127"/>
      <c r="AQ729" s="127"/>
      <c r="AR729" s="127"/>
      <c r="AS729" s="127"/>
      <c r="AT729" s="127"/>
      <c r="AU729" s="127"/>
      <c r="AV729" s="127"/>
      <c r="AW729" s="137"/>
      <c r="AX729" s="137"/>
      <c r="AY729" s="137"/>
      <c r="AZ729" s="137"/>
      <c r="BA729" s="130"/>
      <c r="BB729" s="130"/>
      <c r="BC729" s="130"/>
      <c r="BD729" s="130"/>
      <c r="BE729" s="130"/>
      <c r="BF729" s="130"/>
      <c r="BG729" s="130"/>
      <c r="BH729" s="130"/>
      <c r="BI729" s="130"/>
      <c r="BJ729" s="130"/>
      <c r="BK729" s="137"/>
      <c r="BL729" s="98"/>
      <c r="BM729" s="160"/>
      <c r="BN729" s="98"/>
      <c r="BO729" s="182"/>
      <c r="BP729" s="182"/>
      <c r="BQ729" s="182"/>
      <c r="BR729" s="200"/>
      <c r="BS729" s="182"/>
      <c r="BT729" s="182"/>
      <c r="BU729" s="182"/>
      <c r="BV729" s="200"/>
      <c r="BW729" s="182"/>
      <c r="BX729" s="182"/>
      <c r="BY729" s="182"/>
      <c r="BZ729" s="200"/>
      <c r="CA729" s="200"/>
      <c r="CB729" s="182"/>
      <c r="CC729" s="100"/>
      <c r="CD729" s="100"/>
      <c r="CE729" s="100"/>
      <c r="CF729" s="103"/>
    </row>
    <row r="730" spans="5:84" s="24" customFormat="1" ht="15" customHeight="1" x14ac:dyDescent="0.25">
      <c r="E730" s="127"/>
      <c r="F730" s="127"/>
      <c r="G730" s="127"/>
      <c r="H730" s="137"/>
      <c r="I730" s="115"/>
      <c r="J730" s="127"/>
      <c r="K730" s="127"/>
      <c r="L730" s="127"/>
      <c r="M730" s="137"/>
      <c r="N730" s="115"/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37"/>
      <c r="Z730" s="137"/>
      <c r="AA730" s="127"/>
      <c r="AB730" s="127"/>
      <c r="AC730" s="127"/>
      <c r="AD730" s="127"/>
      <c r="AE730" s="127"/>
      <c r="AF730" s="127"/>
      <c r="AG730" s="127"/>
      <c r="AH730" s="127"/>
      <c r="AI730" s="127"/>
      <c r="AJ730" s="127"/>
      <c r="AK730" s="137"/>
      <c r="AL730" s="137"/>
      <c r="AM730" s="127"/>
      <c r="AN730" s="127"/>
      <c r="AO730" s="127"/>
      <c r="AP730" s="127"/>
      <c r="AQ730" s="127"/>
      <c r="AR730" s="127"/>
      <c r="AS730" s="127"/>
      <c r="AT730" s="127"/>
      <c r="AU730" s="127"/>
      <c r="AV730" s="127"/>
      <c r="AW730" s="137"/>
      <c r="AX730" s="137"/>
      <c r="AY730" s="137"/>
      <c r="AZ730" s="137"/>
      <c r="BA730" s="130"/>
      <c r="BB730" s="130"/>
      <c r="BC730" s="130"/>
      <c r="BD730" s="130"/>
      <c r="BE730" s="130"/>
      <c r="BF730" s="130"/>
      <c r="BG730" s="130"/>
      <c r="BH730" s="130"/>
      <c r="BI730" s="130"/>
      <c r="BJ730" s="130"/>
      <c r="BK730" s="137"/>
      <c r="BL730" s="98"/>
      <c r="BM730" s="160"/>
      <c r="BN730" s="98"/>
      <c r="BO730" s="182"/>
      <c r="BP730" s="182"/>
      <c r="BQ730" s="182"/>
      <c r="BR730" s="200"/>
      <c r="BS730" s="182"/>
      <c r="BT730" s="182"/>
      <c r="BU730" s="182"/>
      <c r="BV730" s="200"/>
      <c r="BW730" s="182"/>
      <c r="BX730" s="182"/>
      <c r="BY730" s="182"/>
      <c r="BZ730" s="200"/>
      <c r="CA730" s="200"/>
      <c r="CB730" s="182"/>
      <c r="CC730" s="100"/>
      <c r="CD730" s="100"/>
      <c r="CE730" s="100"/>
      <c r="CF730" s="103"/>
    </row>
    <row r="731" spans="5:84" s="24" customFormat="1" ht="15" customHeight="1" x14ac:dyDescent="0.25">
      <c r="E731" s="127"/>
      <c r="F731" s="127"/>
      <c r="G731" s="127"/>
      <c r="H731" s="137"/>
      <c r="I731" s="115"/>
      <c r="J731" s="127"/>
      <c r="K731" s="127"/>
      <c r="L731" s="127"/>
      <c r="M731" s="137"/>
      <c r="N731" s="115"/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37"/>
      <c r="Z731" s="137"/>
      <c r="AA731" s="127"/>
      <c r="AB731" s="127"/>
      <c r="AC731" s="127"/>
      <c r="AD731" s="127"/>
      <c r="AE731" s="127"/>
      <c r="AF731" s="127"/>
      <c r="AG731" s="127"/>
      <c r="AH731" s="127"/>
      <c r="AI731" s="127"/>
      <c r="AJ731" s="127"/>
      <c r="AK731" s="137"/>
      <c r="AL731" s="137"/>
      <c r="AM731" s="127"/>
      <c r="AN731" s="127"/>
      <c r="AO731" s="127"/>
      <c r="AP731" s="127"/>
      <c r="AQ731" s="127"/>
      <c r="AR731" s="127"/>
      <c r="AS731" s="127"/>
      <c r="AT731" s="127"/>
      <c r="AU731" s="127"/>
      <c r="AV731" s="127"/>
      <c r="AW731" s="137"/>
      <c r="AX731" s="137"/>
      <c r="AY731" s="137"/>
      <c r="AZ731" s="137"/>
      <c r="BA731" s="130"/>
      <c r="BB731" s="130"/>
      <c r="BC731" s="130"/>
      <c r="BD731" s="130"/>
      <c r="BE731" s="130"/>
      <c r="BF731" s="130"/>
      <c r="BG731" s="130"/>
      <c r="BH731" s="130"/>
      <c r="BI731" s="130"/>
      <c r="BJ731" s="130"/>
      <c r="BK731" s="137"/>
      <c r="BL731" s="98"/>
      <c r="BM731" s="160"/>
      <c r="BN731" s="98"/>
      <c r="BO731" s="182"/>
      <c r="BP731" s="182"/>
      <c r="BQ731" s="182"/>
      <c r="BR731" s="200"/>
      <c r="BS731" s="182"/>
      <c r="BT731" s="182"/>
      <c r="BU731" s="182"/>
      <c r="BV731" s="200"/>
      <c r="BW731" s="182"/>
      <c r="BX731" s="182"/>
      <c r="BY731" s="182"/>
      <c r="BZ731" s="200"/>
      <c r="CA731" s="200"/>
      <c r="CB731" s="182"/>
      <c r="CC731" s="100"/>
      <c r="CD731" s="100"/>
      <c r="CE731" s="100"/>
      <c r="CF731" s="103"/>
    </row>
    <row r="732" spans="5:84" s="24" customFormat="1" ht="15" customHeight="1" x14ac:dyDescent="0.25">
      <c r="E732" s="127"/>
      <c r="F732" s="127"/>
      <c r="G732" s="127"/>
      <c r="H732" s="137"/>
      <c r="I732" s="115"/>
      <c r="J732" s="127"/>
      <c r="K732" s="127"/>
      <c r="L732" s="127"/>
      <c r="M732" s="137"/>
      <c r="N732" s="115"/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37"/>
      <c r="Z732" s="137"/>
      <c r="AA732" s="127"/>
      <c r="AB732" s="127"/>
      <c r="AC732" s="127"/>
      <c r="AD732" s="127"/>
      <c r="AE732" s="127"/>
      <c r="AF732" s="127"/>
      <c r="AG732" s="127"/>
      <c r="AH732" s="127"/>
      <c r="AI732" s="127"/>
      <c r="AJ732" s="127"/>
      <c r="AK732" s="137"/>
      <c r="AL732" s="137"/>
      <c r="AM732" s="127"/>
      <c r="AN732" s="127"/>
      <c r="AO732" s="127"/>
      <c r="AP732" s="127"/>
      <c r="AQ732" s="127"/>
      <c r="AR732" s="127"/>
      <c r="AS732" s="127"/>
      <c r="AT732" s="127"/>
      <c r="AU732" s="127"/>
      <c r="AV732" s="127"/>
      <c r="AW732" s="137"/>
      <c r="AX732" s="137"/>
      <c r="AY732" s="137"/>
      <c r="AZ732" s="137"/>
      <c r="BA732" s="130"/>
      <c r="BB732" s="130"/>
      <c r="BC732" s="130"/>
      <c r="BD732" s="130"/>
      <c r="BE732" s="130"/>
      <c r="BF732" s="130"/>
      <c r="BG732" s="130"/>
      <c r="BH732" s="130"/>
      <c r="BI732" s="130"/>
      <c r="BJ732" s="130"/>
      <c r="BK732" s="137"/>
      <c r="BL732" s="98"/>
      <c r="BM732" s="160"/>
      <c r="BN732" s="98"/>
      <c r="BO732" s="182"/>
      <c r="BP732" s="182"/>
      <c r="BQ732" s="182"/>
      <c r="BR732" s="200"/>
      <c r="BS732" s="182"/>
      <c r="BT732" s="182"/>
      <c r="BU732" s="182"/>
      <c r="BV732" s="200"/>
      <c r="BW732" s="182"/>
      <c r="BX732" s="182"/>
      <c r="BY732" s="182"/>
      <c r="BZ732" s="200"/>
      <c r="CA732" s="200"/>
      <c r="CB732" s="182"/>
      <c r="CC732" s="100"/>
      <c r="CD732" s="100"/>
      <c r="CE732" s="100"/>
      <c r="CF732" s="103"/>
    </row>
    <row r="733" spans="5:84" s="24" customFormat="1" ht="15" customHeight="1" x14ac:dyDescent="0.25">
      <c r="E733" s="127"/>
      <c r="F733" s="127"/>
      <c r="G733" s="127"/>
      <c r="H733" s="137"/>
      <c r="I733" s="115"/>
      <c r="J733" s="127"/>
      <c r="K733" s="127"/>
      <c r="L733" s="127"/>
      <c r="M733" s="137"/>
      <c r="N733" s="115"/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37"/>
      <c r="Z733" s="137"/>
      <c r="AA733" s="127"/>
      <c r="AB733" s="127"/>
      <c r="AC733" s="127"/>
      <c r="AD733" s="127"/>
      <c r="AE733" s="127"/>
      <c r="AF733" s="127"/>
      <c r="AG733" s="127"/>
      <c r="AH733" s="127"/>
      <c r="AI733" s="127"/>
      <c r="AJ733" s="127"/>
      <c r="AK733" s="137"/>
      <c r="AL733" s="137"/>
      <c r="AM733" s="127"/>
      <c r="AN733" s="127"/>
      <c r="AO733" s="127"/>
      <c r="AP733" s="127"/>
      <c r="AQ733" s="127"/>
      <c r="AR733" s="127"/>
      <c r="AS733" s="127"/>
      <c r="AT733" s="127"/>
      <c r="AU733" s="127"/>
      <c r="AV733" s="127"/>
      <c r="AW733" s="137"/>
      <c r="AX733" s="137"/>
      <c r="AY733" s="137"/>
      <c r="AZ733" s="137"/>
      <c r="BA733" s="130"/>
      <c r="BB733" s="130"/>
      <c r="BC733" s="130"/>
      <c r="BD733" s="130"/>
      <c r="BE733" s="130"/>
      <c r="BF733" s="130"/>
      <c r="BG733" s="130"/>
      <c r="BH733" s="130"/>
      <c r="BI733" s="130"/>
      <c r="BJ733" s="130"/>
      <c r="BK733" s="137"/>
      <c r="BL733" s="98"/>
      <c r="BM733" s="160"/>
      <c r="BN733" s="98"/>
      <c r="BO733" s="182"/>
      <c r="BP733" s="182"/>
      <c r="BQ733" s="182"/>
      <c r="BR733" s="200"/>
      <c r="BS733" s="182"/>
      <c r="BT733" s="182"/>
      <c r="BU733" s="182"/>
      <c r="BV733" s="200"/>
      <c r="BW733" s="182"/>
      <c r="BX733" s="182"/>
      <c r="BY733" s="182"/>
      <c r="BZ733" s="200"/>
      <c r="CA733" s="200"/>
      <c r="CB733" s="182"/>
      <c r="CC733" s="100"/>
      <c r="CD733" s="100"/>
      <c r="CE733" s="100"/>
      <c r="CF733" s="103"/>
    </row>
    <row r="734" spans="5:84" s="24" customFormat="1" ht="15" customHeight="1" x14ac:dyDescent="0.25">
      <c r="E734" s="127"/>
      <c r="F734" s="127"/>
      <c r="G734" s="127"/>
      <c r="H734" s="137"/>
      <c r="I734" s="115"/>
      <c r="J734" s="127"/>
      <c r="K734" s="127"/>
      <c r="L734" s="127"/>
      <c r="M734" s="137"/>
      <c r="N734" s="115"/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37"/>
      <c r="Z734" s="137"/>
      <c r="AA734" s="127"/>
      <c r="AB734" s="127"/>
      <c r="AC734" s="127"/>
      <c r="AD734" s="127"/>
      <c r="AE734" s="127"/>
      <c r="AF734" s="127"/>
      <c r="AG734" s="127"/>
      <c r="AH734" s="127"/>
      <c r="AI734" s="127"/>
      <c r="AJ734" s="127"/>
      <c r="AK734" s="137"/>
      <c r="AL734" s="137"/>
      <c r="AM734" s="127"/>
      <c r="AN734" s="127"/>
      <c r="AO734" s="127"/>
      <c r="AP734" s="127"/>
      <c r="AQ734" s="127"/>
      <c r="AR734" s="127"/>
      <c r="AS734" s="127"/>
      <c r="AT734" s="127"/>
      <c r="AU734" s="127"/>
      <c r="AV734" s="127"/>
      <c r="AW734" s="137"/>
      <c r="AX734" s="137"/>
      <c r="AY734" s="137"/>
      <c r="AZ734" s="137"/>
      <c r="BA734" s="130"/>
      <c r="BB734" s="130"/>
      <c r="BC734" s="130"/>
      <c r="BD734" s="130"/>
      <c r="BE734" s="130"/>
      <c r="BF734" s="130"/>
      <c r="BG734" s="130"/>
      <c r="BH734" s="130"/>
      <c r="BI734" s="130"/>
      <c r="BJ734" s="130"/>
      <c r="BK734" s="137"/>
      <c r="BL734" s="98"/>
      <c r="BM734" s="160"/>
      <c r="BN734" s="98"/>
      <c r="BO734" s="182"/>
      <c r="BP734" s="182"/>
      <c r="BQ734" s="182"/>
      <c r="BR734" s="200"/>
      <c r="BS734" s="182"/>
      <c r="BT734" s="182"/>
      <c r="BU734" s="182"/>
      <c r="BV734" s="200"/>
      <c r="BW734" s="182"/>
      <c r="BX734" s="182"/>
      <c r="BY734" s="182"/>
      <c r="BZ734" s="200"/>
      <c r="CA734" s="200"/>
      <c r="CB734" s="182"/>
      <c r="CC734" s="100"/>
      <c r="CD734" s="100"/>
      <c r="CE734" s="100"/>
      <c r="CF734" s="103"/>
    </row>
    <row r="735" spans="5:84" s="24" customFormat="1" ht="15" customHeight="1" x14ac:dyDescent="0.25">
      <c r="E735" s="127"/>
      <c r="F735" s="127"/>
      <c r="G735" s="127"/>
      <c r="H735" s="137"/>
      <c r="I735" s="115"/>
      <c r="J735" s="127"/>
      <c r="K735" s="127"/>
      <c r="L735" s="127"/>
      <c r="M735" s="137"/>
      <c r="N735" s="115"/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37"/>
      <c r="Z735" s="137"/>
      <c r="AA735" s="127"/>
      <c r="AB735" s="127"/>
      <c r="AC735" s="127"/>
      <c r="AD735" s="127"/>
      <c r="AE735" s="127"/>
      <c r="AF735" s="127"/>
      <c r="AG735" s="127"/>
      <c r="AH735" s="127"/>
      <c r="AI735" s="127"/>
      <c r="AJ735" s="127"/>
      <c r="AK735" s="137"/>
      <c r="AL735" s="137"/>
      <c r="AM735" s="127"/>
      <c r="AN735" s="127"/>
      <c r="AO735" s="127"/>
      <c r="AP735" s="127"/>
      <c r="AQ735" s="127"/>
      <c r="AR735" s="127"/>
      <c r="AS735" s="127"/>
      <c r="AT735" s="127"/>
      <c r="AU735" s="127"/>
      <c r="AV735" s="127"/>
      <c r="AW735" s="137"/>
      <c r="AX735" s="137"/>
      <c r="AY735" s="137"/>
      <c r="AZ735" s="137"/>
      <c r="BA735" s="130"/>
      <c r="BB735" s="130"/>
      <c r="BC735" s="130"/>
      <c r="BD735" s="130"/>
      <c r="BE735" s="130"/>
      <c r="BF735" s="130"/>
      <c r="BG735" s="130"/>
      <c r="BH735" s="130"/>
      <c r="BI735" s="130"/>
      <c r="BJ735" s="130"/>
      <c r="BK735" s="137"/>
      <c r="BL735" s="98"/>
      <c r="BM735" s="160"/>
      <c r="BN735" s="98"/>
      <c r="BO735" s="182"/>
      <c r="BP735" s="182"/>
      <c r="BQ735" s="182"/>
      <c r="BR735" s="200"/>
      <c r="BS735" s="182"/>
      <c r="BT735" s="182"/>
      <c r="BU735" s="182"/>
      <c r="BV735" s="200"/>
      <c r="BW735" s="182"/>
      <c r="BX735" s="182"/>
      <c r="BY735" s="182"/>
      <c r="BZ735" s="200"/>
      <c r="CA735" s="200"/>
      <c r="CB735" s="182"/>
      <c r="CC735" s="100"/>
      <c r="CD735" s="100"/>
      <c r="CE735" s="100"/>
      <c r="CF735" s="103"/>
    </row>
    <row r="736" spans="5:84" s="24" customFormat="1" ht="15" customHeight="1" x14ac:dyDescent="0.25">
      <c r="E736" s="127"/>
      <c r="F736" s="127"/>
      <c r="G736" s="127"/>
      <c r="H736" s="137"/>
      <c r="I736" s="115"/>
      <c r="J736" s="127"/>
      <c r="K736" s="127"/>
      <c r="L736" s="127"/>
      <c r="M736" s="137"/>
      <c r="N736" s="115"/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37"/>
      <c r="Z736" s="137"/>
      <c r="AA736" s="127"/>
      <c r="AB736" s="127"/>
      <c r="AC736" s="127"/>
      <c r="AD736" s="127"/>
      <c r="AE736" s="127"/>
      <c r="AF736" s="127"/>
      <c r="AG736" s="127"/>
      <c r="AH736" s="127"/>
      <c r="AI736" s="127"/>
      <c r="AJ736" s="127"/>
      <c r="AK736" s="137"/>
      <c r="AL736" s="137"/>
      <c r="AM736" s="127"/>
      <c r="AN736" s="127"/>
      <c r="AO736" s="127"/>
      <c r="AP736" s="127"/>
      <c r="AQ736" s="127"/>
      <c r="AR736" s="127"/>
      <c r="AS736" s="127"/>
      <c r="AT736" s="127"/>
      <c r="AU736" s="127"/>
      <c r="AV736" s="127"/>
      <c r="AW736" s="137"/>
      <c r="AX736" s="137"/>
      <c r="AY736" s="137"/>
      <c r="AZ736" s="137"/>
      <c r="BA736" s="130"/>
      <c r="BB736" s="130"/>
      <c r="BC736" s="130"/>
      <c r="BD736" s="130"/>
      <c r="BE736" s="130"/>
      <c r="BF736" s="130"/>
      <c r="BG736" s="130"/>
      <c r="BH736" s="130"/>
      <c r="BI736" s="130"/>
      <c r="BJ736" s="130"/>
      <c r="BK736" s="137"/>
      <c r="BL736" s="98"/>
      <c r="BM736" s="160"/>
      <c r="BN736" s="98"/>
      <c r="BO736" s="182"/>
      <c r="BP736" s="182"/>
      <c r="BQ736" s="182"/>
      <c r="BR736" s="200"/>
      <c r="BS736" s="182"/>
      <c r="BT736" s="182"/>
      <c r="BU736" s="182"/>
      <c r="BV736" s="200"/>
      <c r="BW736" s="182"/>
      <c r="BX736" s="182"/>
      <c r="BY736" s="182"/>
      <c r="BZ736" s="200"/>
      <c r="CA736" s="200"/>
      <c r="CB736" s="182"/>
      <c r="CC736" s="100"/>
      <c r="CD736" s="100"/>
      <c r="CE736" s="100"/>
      <c r="CF736" s="103"/>
    </row>
    <row r="737" spans="5:84" s="24" customFormat="1" ht="15" customHeight="1" x14ac:dyDescent="0.25">
      <c r="E737" s="127"/>
      <c r="F737" s="127"/>
      <c r="G737" s="127"/>
      <c r="H737" s="137"/>
      <c r="I737" s="115"/>
      <c r="J737" s="127"/>
      <c r="K737" s="127"/>
      <c r="L737" s="127"/>
      <c r="M737" s="137"/>
      <c r="N737" s="115"/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37"/>
      <c r="Z737" s="137"/>
      <c r="AA737" s="127"/>
      <c r="AB737" s="127"/>
      <c r="AC737" s="127"/>
      <c r="AD737" s="127"/>
      <c r="AE737" s="127"/>
      <c r="AF737" s="127"/>
      <c r="AG737" s="127"/>
      <c r="AH737" s="127"/>
      <c r="AI737" s="127"/>
      <c r="AJ737" s="127"/>
      <c r="AK737" s="137"/>
      <c r="AL737" s="137"/>
      <c r="AM737" s="127"/>
      <c r="AN737" s="127"/>
      <c r="AO737" s="127"/>
      <c r="AP737" s="127"/>
      <c r="AQ737" s="127"/>
      <c r="AR737" s="127"/>
      <c r="AS737" s="127"/>
      <c r="AT737" s="127"/>
      <c r="AU737" s="127"/>
      <c r="AV737" s="127"/>
      <c r="AW737" s="137"/>
      <c r="AX737" s="137"/>
      <c r="AY737" s="137"/>
      <c r="AZ737" s="137"/>
      <c r="BA737" s="130"/>
      <c r="BB737" s="130"/>
      <c r="BC737" s="130"/>
      <c r="BD737" s="130"/>
      <c r="BE737" s="130"/>
      <c r="BF737" s="130"/>
      <c r="BG737" s="130"/>
      <c r="BH737" s="130"/>
      <c r="BI737" s="130"/>
      <c r="BJ737" s="130"/>
      <c r="BK737" s="137"/>
      <c r="BL737" s="98"/>
      <c r="BM737" s="160"/>
      <c r="BN737" s="98"/>
      <c r="BO737" s="182"/>
      <c r="BP737" s="182"/>
      <c r="BQ737" s="182"/>
      <c r="BR737" s="200"/>
      <c r="BS737" s="182"/>
      <c r="BT737" s="182"/>
      <c r="BU737" s="182"/>
      <c r="BV737" s="200"/>
      <c r="BW737" s="182"/>
      <c r="BX737" s="182"/>
      <c r="BY737" s="182"/>
      <c r="BZ737" s="200"/>
      <c r="CA737" s="200"/>
      <c r="CB737" s="182"/>
      <c r="CC737" s="100"/>
      <c r="CD737" s="100"/>
      <c r="CE737" s="100"/>
      <c r="CF737" s="103"/>
    </row>
    <row r="738" spans="5:84" s="24" customFormat="1" ht="15" customHeight="1" x14ac:dyDescent="0.25">
      <c r="E738" s="127"/>
      <c r="F738" s="127"/>
      <c r="G738" s="127"/>
      <c r="H738" s="137"/>
      <c r="I738" s="115"/>
      <c r="J738" s="127"/>
      <c r="K738" s="127"/>
      <c r="L738" s="127"/>
      <c r="M738" s="137"/>
      <c r="N738" s="115"/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37"/>
      <c r="Z738" s="137"/>
      <c r="AA738" s="127"/>
      <c r="AB738" s="127"/>
      <c r="AC738" s="127"/>
      <c r="AD738" s="127"/>
      <c r="AE738" s="127"/>
      <c r="AF738" s="127"/>
      <c r="AG738" s="127"/>
      <c r="AH738" s="127"/>
      <c r="AI738" s="127"/>
      <c r="AJ738" s="127"/>
      <c r="AK738" s="137"/>
      <c r="AL738" s="137"/>
      <c r="AM738" s="127"/>
      <c r="AN738" s="127"/>
      <c r="AO738" s="127"/>
      <c r="AP738" s="127"/>
      <c r="AQ738" s="127"/>
      <c r="AR738" s="127"/>
      <c r="AS738" s="127"/>
      <c r="AT738" s="127"/>
      <c r="AU738" s="127"/>
      <c r="AV738" s="127"/>
      <c r="AW738" s="137"/>
      <c r="AX738" s="137"/>
      <c r="AY738" s="137"/>
      <c r="AZ738" s="137"/>
      <c r="BA738" s="130"/>
      <c r="BB738" s="130"/>
      <c r="BC738" s="130"/>
      <c r="BD738" s="130"/>
      <c r="BE738" s="130"/>
      <c r="BF738" s="130"/>
      <c r="BG738" s="130"/>
      <c r="BH738" s="130"/>
      <c r="BI738" s="130"/>
      <c r="BJ738" s="130"/>
      <c r="BK738" s="137"/>
      <c r="BL738" s="98"/>
      <c r="BM738" s="160"/>
      <c r="BN738" s="98"/>
      <c r="BO738" s="182"/>
      <c r="BP738" s="182"/>
      <c r="BQ738" s="182"/>
      <c r="BR738" s="200"/>
      <c r="BS738" s="182"/>
      <c r="BT738" s="182"/>
      <c r="BU738" s="182"/>
      <c r="BV738" s="200"/>
      <c r="BW738" s="182"/>
      <c r="BX738" s="182"/>
      <c r="BY738" s="182"/>
      <c r="BZ738" s="200"/>
      <c r="CA738" s="200"/>
      <c r="CB738" s="182"/>
      <c r="CC738" s="100"/>
      <c r="CD738" s="100"/>
      <c r="CE738" s="100"/>
      <c r="CF738" s="103"/>
    </row>
    <row r="739" spans="5:84" s="24" customFormat="1" ht="15" customHeight="1" x14ac:dyDescent="0.25">
      <c r="E739" s="127"/>
      <c r="F739" s="127"/>
      <c r="G739" s="127"/>
      <c r="H739" s="137"/>
      <c r="I739" s="115"/>
      <c r="J739" s="127"/>
      <c r="K739" s="127"/>
      <c r="L739" s="127"/>
      <c r="M739" s="137"/>
      <c r="N739" s="115"/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37"/>
      <c r="Z739" s="137"/>
      <c r="AA739" s="127"/>
      <c r="AB739" s="127"/>
      <c r="AC739" s="127"/>
      <c r="AD739" s="127"/>
      <c r="AE739" s="127"/>
      <c r="AF739" s="127"/>
      <c r="AG739" s="127"/>
      <c r="AH739" s="127"/>
      <c r="AI739" s="127"/>
      <c r="AJ739" s="127"/>
      <c r="AK739" s="137"/>
      <c r="AL739" s="137"/>
      <c r="AM739" s="127"/>
      <c r="AN739" s="127"/>
      <c r="AO739" s="127"/>
      <c r="AP739" s="127"/>
      <c r="AQ739" s="127"/>
      <c r="AR739" s="127"/>
      <c r="AS739" s="127"/>
      <c r="AT739" s="127"/>
      <c r="AU739" s="127"/>
      <c r="AV739" s="127"/>
      <c r="AW739" s="137"/>
      <c r="AX739" s="137"/>
      <c r="AY739" s="137"/>
      <c r="AZ739" s="137"/>
      <c r="BA739" s="130"/>
      <c r="BB739" s="130"/>
      <c r="BC739" s="130"/>
      <c r="BD739" s="130"/>
      <c r="BE739" s="130"/>
      <c r="BF739" s="130"/>
      <c r="BG739" s="130"/>
      <c r="BH739" s="130"/>
      <c r="BI739" s="130"/>
      <c r="BJ739" s="130"/>
      <c r="BK739" s="137"/>
      <c r="BL739" s="98"/>
      <c r="BM739" s="160"/>
      <c r="BN739" s="98"/>
      <c r="BO739" s="182"/>
      <c r="BP739" s="182"/>
      <c r="BQ739" s="182"/>
      <c r="BR739" s="200"/>
      <c r="BS739" s="182"/>
      <c r="BT739" s="182"/>
      <c r="BU739" s="182"/>
      <c r="BV739" s="200"/>
      <c r="BW739" s="182"/>
      <c r="BX739" s="182"/>
      <c r="BY739" s="182"/>
      <c r="BZ739" s="200"/>
      <c r="CA739" s="200"/>
      <c r="CB739" s="182"/>
      <c r="CC739" s="100"/>
      <c r="CD739" s="100"/>
      <c r="CE739" s="100"/>
      <c r="CF739" s="103"/>
    </row>
    <row r="740" spans="5:84" s="24" customFormat="1" ht="15" customHeight="1" x14ac:dyDescent="0.25">
      <c r="E740" s="127"/>
      <c r="F740" s="127"/>
      <c r="G740" s="127"/>
      <c r="H740" s="137"/>
      <c r="I740" s="115"/>
      <c r="J740" s="127"/>
      <c r="K740" s="127"/>
      <c r="L740" s="127"/>
      <c r="M740" s="137"/>
      <c r="N740" s="115"/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37"/>
      <c r="Z740" s="137"/>
      <c r="AA740" s="127"/>
      <c r="AB740" s="127"/>
      <c r="AC740" s="127"/>
      <c r="AD740" s="127"/>
      <c r="AE740" s="127"/>
      <c r="AF740" s="127"/>
      <c r="AG740" s="127"/>
      <c r="AH740" s="127"/>
      <c r="AI740" s="127"/>
      <c r="AJ740" s="127"/>
      <c r="AK740" s="137"/>
      <c r="AL740" s="137"/>
      <c r="AM740" s="127"/>
      <c r="AN740" s="127"/>
      <c r="AO740" s="127"/>
      <c r="AP740" s="127"/>
      <c r="AQ740" s="127"/>
      <c r="AR740" s="127"/>
      <c r="AS740" s="127"/>
      <c r="AT740" s="127"/>
      <c r="AU740" s="127"/>
      <c r="AV740" s="127"/>
      <c r="AW740" s="137"/>
      <c r="AX740" s="137"/>
      <c r="AY740" s="137"/>
      <c r="AZ740" s="137"/>
      <c r="BA740" s="130"/>
      <c r="BB740" s="130"/>
      <c r="BC740" s="130"/>
      <c r="BD740" s="130"/>
      <c r="BE740" s="130"/>
      <c r="BF740" s="130"/>
      <c r="BG740" s="130"/>
      <c r="BH740" s="130"/>
      <c r="BI740" s="130"/>
      <c r="BJ740" s="130"/>
      <c r="BK740" s="137"/>
      <c r="BL740" s="98"/>
      <c r="BM740" s="160"/>
      <c r="BN740" s="98"/>
      <c r="BO740" s="182"/>
      <c r="BP740" s="182"/>
      <c r="BQ740" s="182"/>
      <c r="BR740" s="200"/>
      <c r="BS740" s="182"/>
      <c r="BT740" s="182"/>
      <c r="BU740" s="182"/>
      <c r="BV740" s="200"/>
      <c r="BW740" s="182"/>
      <c r="BX740" s="182"/>
      <c r="BY740" s="182"/>
      <c r="BZ740" s="200"/>
      <c r="CA740" s="200"/>
      <c r="CB740" s="182"/>
      <c r="CC740" s="100"/>
      <c r="CD740" s="100"/>
      <c r="CE740" s="100"/>
      <c r="CF740" s="103"/>
    </row>
    <row r="741" spans="5:84" s="24" customFormat="1" ht="15" customHeight="1" x14ac:dyDescent="0.25">
      <c r="E741" s="127"/>
      <c r="F741" s="127"/>
      <c r="G741" s="127"/>
      <c r="H741" s="137"/>
      <c r="I741" s="115"/>
      <c r="J741" s="127"/>
      <c r="K741" s="127"/>
      <c r="L741" s="127"/>
      <c r="M741" s="137"/>
      <c r="N741" s="115"/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37"/>
      <c r="Z741" s="137"/>
      <c r="AA741" s="127"/>
      <c r="AB741" s="127"/>
      <c r="AC741" s="127"/>
      <c r="AD741" s="127"/>
      <c r="AE741" s="127"/>
      <c r="AF741" s="127"/>
      <c r="AG741" s="127"/>
      <c r="AH741" s="127"/>
      <c r="AI741" s="127"/>
      <c r="AJ741" s="127"/>
      <c r="AK741" s="137"/>
      <c r="AL741" s="137"/>
      <c r="AM741" s="127"/>
      <c r="AN741" s="127"/>
      <c r="AO741" s="127"/>
      <c r="AP741" s="127"/>
      <c r="AQ741" s="127"/>
      <c r="AR741" s="127"/>
      <c r="AS741" s="127"/>
      <c r="AT741" s="127"/>
      <c r="AU741" s="127"/>
      <c r="AV741" s="127"/>
      <c r="AW741" s="137"/>
      <c r="AX741" s="137"/>
      <c r="AY741" s="137"/>
      <c r="AZ741" s="137"/>
      <c r="BA741" s="130"/>
      <c r="BB741" s="130"/>
      <c r="BC741" s="130"/>
      <c r="BD741" s="130"/>
      <c r="BE741" s="130"/>
      <c r="BF741" s="130"/>
      <c r="BG741" s="130"/>
      <c r="BH741" s="130"/>
      <c r="BI741" s="130"/>
      <c r="BJ741" s="130"/>
      <c r="BK741" s="137"/>
      <c r="BL741" s="98"/>
      <c r="BM741" s="160"/>
      <c r="BN741" s="98"/>
      <c r="BO741" s="182"/>
      <c r="BP741" s="182"/>
      <c r="BQ741" s="182"/>
      <c r="BR741" s="200"/>
      <c r="BS741" s="182"/>
      <c r="BT741" s="182"/>
      <c r="BU741" s="182"/>
      <c r="BV741" s="200"/>
      <c r="BW741" s="182"/>
      <c r="BX741" s="182"/>
      <c r="BY741" s="182"/>
      <c r="BZ741" s="200"/>
      <c r="CA741" s="200"/>
      <c r="CB741" s="182"/>
      <c r="CC741" s="100"/>
      <c r="CD741" s="100"/>
      <c r="CE741" s="100"/>
      <c r="CF741" s="103"/>
    </row>
    <row r="742" spans="5:84" s="24" customFormat="1" ht="15" customHeight="1" x14ac:dyDescent="0.25">
      <c r="E742" s="127"/>
      <c r="F742" s="127"/>
      <c r="G742" s="127"/>
      <c r="H742" s="137"/>
      <c r="I742" s="115"/>
      <c r="J742" s="127"/>
      <c r="K742" s="127"/>
      <c r="L742" s="127"/>
      <c r="M742" s="137"/>
      <c r="N742" s="115"/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37"/>
      <c r="Z742" s="137"/>
      <c r="AA742" s="127"/>
      <c r="AB742" s="127"/>
      <c r="AC742" s="127"/>
      <c r="AD742" s="127"/>
      <c r="AE742" s="127"/>
      <c r="AF742" s="127"/>
      <c r="AG742" s="127"/>
      <c r="AH742" s="127"/>
      <c r="AI742" s="127"/>
      <c r="AJ742" s="127"/>
      <c r="AK742" s="137"/>
      <c r="AL742" s="137"/>
      <c r="AM742" s="127"/>
      <c r="AN742" s="127"/>
      <c r="AO742" s="127"/>
      <c r="AP742" s="127"/>
      <c r="AQ742" s="127"/>
      <c r="AR742" s="127"/>
      <c r="AS742" s="127"/>
      <c r="AT742" s="127"/>
      <c r="AU742" s="127"/>
      <c r="AV742" s="127"/>
      <c r="AW742" s="137"/>
      <c r="AX742" s="137"/>
      <c r="AY742" s="137"/>
      <c r="AZ742" s="137"/>
      <c r="BA742" s="130"/>
      <c r="BB742" s="130"/>
      <c r="BC742" s="130"/>
      <c r="BD742" s="130"/>
      <c r="BE742" s="130"/>
      <c r="BF742" s="130"/>
      <c r="BG742" s="130"/>
      <c r="BH742" s="130"/>
      <c r="BI742" s="130"/>
      <c r="BJ742" s="130"/>
      <c r="BK742" s="137"/>
      <c r="BL742" s="98"/>
      <c r="BM742" s="160"/>
      <c r="BN742" s="98"/>
      <c r="BO742" s="182"/>
      <c r="BP742" s="182"/>
      <c r="BQ742" s="182"/>
      <c r="BR742" s="200"/>
      <c r="BS742" s="182"/>
      <c r="BT742" s="182"/>
      <c r="BU742" s="182"/>
      <c r="BV742" s="200"/>
      <c r="BW742" s="182"/>
      <c r="BX742" s="182"/>
      <c r="BY742" s="182"/>
      <c r="BZ742" s="200"/>
      <c r="CA742" s="200"/>
      <c r="CB742" s="182"/>
      <c r="CC742" s="100"/>
      <c r="CD742" s="100"/>
      <c r="CE742" s="100"/>
      <c r="CF742" s="103"/>
    </row>
    <row r="743" spans="5:84" s="24" customFormat="1" ht="15" customHeight="1" x14ac:dyDescent="0.25">
      <c r="E743" s="127"/>
      <c r="F743" s="127"/>
      <c r="G743" s="127"/>
      <c r="H743" s="137"/>
      <c r="I743" s="115"/>
      <c r="J743" s="127"/>
      <c r="K743" s="127"/>
      <c r="L743" s="127"/>
      <c r="M743" s="137"/>
      <c r="N743" s="115"/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37"/>
      <c r="Z743" s="137"/>
      <c r="AA743" s="127"/>
      <c r="AB743" s="127"/>
      <c r="AC743" s="127"/>
      <c r="AD743" s="127"/>
      <c r="AE743" s="127"/>
      <c r="AF743" s="127"/>
      <c r="AG743" s="127"/>
      <c r="AH743" s="127"/>
      <c r="AI743" s="127"/>
      <c r="AJ743" s="127"/>
      <c r="AK743" s="137"/>
      <c r="AL743" s="137"/>
      <c r="AM743" s="127"/>
      <c r="AN743" s="127"/>
      <c r="AO743" s="127"/>
      <c r="AP743" s="127"/>
      <c r="AQ743" s="127"/>
      <c r="AR743" s="127"/>
      <c r="AS743" s="127"/>
      <c r="AT743" s="127"/>
      <c r="AU743" s="127"/>
      <c r="AV743" s="127"/>
      <c r="AW743" s="137"/>
      <c r="AX743" s="137"/>
      <c r="AY743" s="137"/>
      <c r="AZ743" s="137"/>
      <c r="BA743" s="130"/>
      <c r="BB743" s="130"/>
      <c r="BC743" s="130"/>
      <c r="BD743" s="130"/>
      <c r="BE743" s="130"/>
      <c r="BF743" s="130"/>
      <c r="BG743" s="130"/>
      <c r="BH743" s="130"/>
      <c r="BI743" s="130"/>
      <c r="BJ743" s="130"/>
      <c r="BK743" s="137"/>
      <c r="BL743" s="98"/>
      <c r="BM743" s="160"/>
      <c r="BN743" s="98"/>
      <c r="BO743" s="182"/>
      <c r="BP743" s="182"/>
      <c r="BQ743" s="182"/>
      <c r="BR743" s="200"/>
      <c r="BS743" s="182"/>
      <c r="BT743" s="182"/>
      <c r="BU743" s="182"/>
      <c r="BV743" s="200"/>
      <c r="BW743" s="182"/>
      <c r="BX743" s="182"/>
      <c r="BY743" s="182"/>
      <c r="BZ743" s="200"/>
      <c r="CA743" s="200"/>
      <c r="CB743" s="182"/>
      <c r="CC743" s="100"/>
      <c r="CD743" s="100"/>
      <c r="CE743" s="100"/>
      <c r="CF743" s="103"/>
    </row>
    <row r="744" spans="5:84" s="24" customFormat="1" ht="15" customHeight="1" x14ac:dyDescent="0.25">
      <c r="E744" s="127"/>
      <c r="F744" s="127"/>
      <c r="G744" s="127"/>
      <c r="H744" s="137"/>
      <c r="I744" s="115"/>
      <c r="J744" s="127"/>
      <c r="K744" s="127"/>
      <c r="L744" s="127"/>
      <c r="M744" s="137"/>
      <c r="N744" s="115"/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37"/>
      <c r="Z744" s="137"/>
      <c r="AA744" s="127"/>
      <c r="AB744" s="127"/>
      <c r="AC744" s="127"/>
      <c r="AD744" s="127"/>
      <c r="AE744" s="127"/>
      <c r="AF744" s="127"/>
      <c r="AG744" s="127"/>
      <c r="AH744" s="127"/>
      <c r="AI744" s="127"/>
      <c r="AJ744" s="127"/>
      <c r="AK744" s="137"/>
      <c r="AL744" s="137"/>
      <c r="AM744" s="127"/>
      <c r="AN744" s="127"/>
      <c r="AO744" s="127"/>
      <c r="AP744" s="127"/>
      <c r="AQ744" s="127"/>
      <c r="AR744" s="127"/>
      <c r="AS744" s="127"/>
      <c r="AT744" s="127"/>
      <c r="AU744" s="127"/>
      <c r="AV744" s="127"/>
      <c r="AW744" s="137"/>
      <c r="AX744" s="137"/>
      <c r="AY744" s="137"/>
      <c r="AZ744" s="137"/>
      <c r="BA744" s="130"/>
      <c r="BB744" s="130"/>
      <c r="BC744" s="130"/>
      <c r="BD744" s="130"/>
      <c r="BE744" s="130"/>
      <c r="BF744" s="130"/>
      <c r="BG744" s="130"/>
      <c r="BH744" s="130"/>
      <c r="BI744" s="130"/>
      <c r="BJ744" s="130"/>
      <c r="BK744" s="137"/>
      <c r="BL744" s="98"/>
      <c r="BM744" s="160"/>
      <c r="BN744" s="98"/>
      <c r="BO744" s="182"/>
      <c r="BP744" s="182"/>
      <c r="BQ744" s="182"/>
      <c r="BR744" s="200"/>
      <c r="BS744" s="182"/>
      <c r="BT744" s="182"/>
      <c r="BU744" s="182"/>
      <c r="BV744" s="200"/>
      <c r="BW744" s="182"/>
      <c r="BX744" s="182"/>
      <c r="BY744" s="182"/>
      <c r="BZ744" s="200"/>
      <c r="CA744" s="200"/>
      <c r="CB744" s="182"/>
      <c r="CC744" s="100"/>
      <c r="CD744" s="100"/>
      <c r="CE744" s="100"/>
      <c r="CF744" s="103"/>
    </row>
    <row r="745" spans="5:84" s="24" customFormat="1" ht="15" customHeight="1" x14ac:dyDescent="0.25">
      <c r="E745" s="127"/>
      <c r="F745" s="127"/>
      <c r="G745" s="127"/>
      <c r="H745" s="137"/>
      <c r="I745" s="115"/>
      <c r="J745" s="127"/>
      <c r="K745" s="127"/>
      <c r="L745" s="127"/>
      <c r="M745" s="137"/>
      <c r="N745" s="115"/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37"/>
      <c r="Z745" s="137"/>
      <c r="AA745" s="127"/>
      <c r="AB745" s="127"/>
      <c r="AC745" s="127"/>
      <c r="AD745" s="127"/>
      <c r="AE745" s="127"/>
      <c r="AF745" s="127"/>
      <c r="AG745" s="127"/>
      <c r="AH745" s="127"/>
      <c r="AI745" s="127"/>
      <c r="AJ745" s="127"/>
      <c r="AK745" s="137"/>
      <c r="AL745" s="137"/>
      <c r="AM745" s="127"/>
      <c r="AN745" s="127"/>
      <c r="AO745" s="127"/>
      <c r="AP745" s="127"/>
      <c r="AQ745" s="127"/>
      <c r="AR745" s="127"/>
      <c r="AS745" s="127"/>
      <c r="AT745" s="127"/>
      <c r="AU745" s="127"/>
      <c r="AV745" s="127"/>
      <c r="AW745" s="137"/>
      <c r="AX745" s="137"/>
      <c r="AY745" s="137"/>
      <c r="AZ745" s="137"/>
      <c r="BA745" s="130"/>
      <c r="BB745" s="130"/>
      <c r="BC745" s="130"/>
      <c r="BD745" s="130"/>
      <c r="BE745" s="130"/>
      <c r="BF745" s="130"/>
      <c r="BG745" s="130"/>
      <c r="BH745" s="130"/>
      <c r="BI745" s="130"/>
      <c r="BJ745" s="130"/>
      <c r="BK745" s="137"/>
      <c r="BL745" s="98"/>
      <c r="BM745" s="160"/>
      <c r="BN745" s="98"/>
      <c r="BO745" s="182"/>
      <c r="BP745" s="182"/>
      <c r="BQ745" s="182"/>
      <c r="BR745" s="200"/>
      <c r="BS745" s="182"/>
      <c r="BT745" s="182"/>
      <c r="BU745" s="182"/>
      <c r="BV745" s="200"/>
      <c r="BW745" s="182"/>
      <c r="BX745" s="182"/>
      <c r="BY745" s="182"/>
      <c r="BZ745" s="200"/>
      <c r="CA745" s="200"/>
      <c r="CB745" s="182"/>
      <c r="CC745" s="100"/>
      <c r="CD745" s="100"/>
      <c r="CE745" s="100"/>
      <c r="CF745" s="103"/>
    </row>
    <row r="746" spans="5:84" s="24" customFormat="1" ht="15" customHeight="1" x14ac:dyDescent="0.25">
      <c r="E746" s="127"/>
      <c r="F746" s="127"/>
      <c r="G746" s="127"/>
      <c r="H746" s="137"/>
      <c r="I746" s="115"/>
      <c r="J746" s="127"/>
      <c r="K746" s="127"/>
      <c r="L746" s="127"/>
      <c r="M746" s="137"/>
      <c r="N746" s="115"/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37"/>
      <c r="Z746" s="137"/>
      <c r="AA746" s="127"/>
      <c r="AB746" s="127"/>
      <c r="AC746" s="127"/>
      <c r="AD746" s="127"/>
      <c r="AE746" s="127"/>
      <c r="AF746" s="127"/>
      <c r="AG746" s="127"/>
      <c r="AH746" s="127"/>
      <c r="AI746" s="127"/>
      <c r="AJ746" s="127"/>
      <c r="AK746" s="137"/>
      <c r="AL746" s="137"/>
      <c r="AM746" s="127"/>
      <c r="AN746" s="127"/>
      <c r="AO746" s="127"/>
      <c r="AP746" s="127"/>
      <c r="AQ746" s="127"/>
      <c r="AR746" s="127"/>
      <c r="AS746" s="127"/>
      <c r="AT746" s="127"/>
      <c r="AU746" s="127"/>
      <c r="AV746" s="127"/>
      <c r="AW746" s="137"/>
      <c r="AX746" s="137"/>
      <c r="AY746" s="137"/>
      <c r="AZ746" s="137"/>
      <c r="BA746" s="130"/>
      <c r="BB746" s="130"/>
      <c r="BC746" s="130"/>
      <c r="BD746" s="130"/>
      <c r="BE746" s="130"/>
      <c r="BF746" s="130"/>
      <c r="BG746" s="130"/>
      <c r="BH746" s="130"/>
      <c r="BI746" s="130"/>
      <c r="BJ746" s="130"/>
      <c r="BK746" s="137"/>
      <c r="BL746" s="98"/>
      <c r="BM746" s="160"/>
      <c r="BN746" s="98"/>
      <c r="BO746" s="182"/>
      <c r="BP746" s="182"/>
      <c r="BQ746" s="182"/>
      <c r="BR746" s="200"/>
      <c r="BS746" s="182"/>
      <c r="BT746" s="182"/>
      <c r="BU746" s="182"/>
      <c r="BV746" s="200"/>
      <c r="BW746" s="182"/>
      <c r="BX746" s="182"/>
      <c r="BY746" s="182"/>
      <c r="BZ746" s="200"/>
      <c r="CA746" s="200"/>
      <c r="CB746" s="182"/>
      <c r="CC746" s="100"/>
      <c r="CD746" s="100"/>
      <c r="CE746" s="100"/>
      <c r="CF746" s="103"/>
    </row>
    <row r="747" spans="5:84" s="24" customFormat="1" ht="15" customHeight="1" x14ac:dyDescent="0.25">
      <c r="E747" s="127"/>
      <c r="F747" s="127"/>
      <c r="G747" s="127"/>
      <c r="H747" s="137"/>
      <c r="I747" s="115"/>
      <c r="J747" s="127"/>
      <c r="K747" s="127"/>
      <c r="L747" s="127"/>
      <c r="M747" s="137"/>
      <c r="N747" s="115"/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37"/>
      <c r="Z747" s="137"/>
      <c r="AA747" s="127"/>
      <c r="AB747" s="127"/>
      <c r="AC747" s="127"/>
      <c r="AD747" s="127"/>
      <c r="AE747" s="127"/>
      <c r="AF747" s="127"/>
      <c r="AG747" s="127"/>
      <c r="AH747" s="127"/>
      <c r="AI747" s="127"/>
      <c r="AJ747" s="127"/>
      <c r="AK747" s="137"/>
      <c r="AL747" s="137"/>
      <c r="AM747" s="127"/>
      <c r="AN747" s="127"/>
      <c r="AO747" s="127"/>
      <c r="AP747" s="127"/>
      <c r="AQ747" s="127"/>
      <c r="AR747" s="127"/>
      <c r="AS747" s="127"/>
      <c r="AT747" s="127"/>
      <c r="AU747" s="127"/>
      <c r="AV747" s="127"/>
      <c r="AW747" s="137"/>
      <c r="AX747" s="137"/>
      <c r="AY747" s="137"/>
      <c r="AZ747" s="137"/>
      <c r="BA747" s="130"/>
      <c r="BB747" s="130"/>
      <c r="BC747" s="130"/>
      <c r="BD747" s="130"/>
      <c r="BE747" s="130"/>
      <c r="BF747" s="130"/>
      <c r="BG747" s="130"/>
      <c r="BH747" s="130"/>
      <c r="BI747" s="130"/>
      <c r="BJ747" s="130"/>
      <c r="BK747" s="137"/>
      <c r="BL747" s="98"/>
      <c r="BM747" s="160"/>
      <c r="BN747" s="98"/>
      <c r="BO747" s="182"/>
      <c r="BP747" s="182"/>
      <c r="BQ747" s="182"/>
      <c r="BR747" s="200"/>
      <c r="BS747" s="182"/>
      <c r="BT747" s="182"/>
      <c r="BU747" s="182"/>
      <c r="BV747" s="200"/>
      <c r="BW747" s="182"/>
      <c r="BX747" s="182"/>
      <c r="BY747" s="182"/>
      <c r="BZ747" s="200"/>
      <c r="CA747" s="200"/>
      <c r="CB747" s="182"/>
      <c r="CC747" s="100"/>
      <c r="CD747" s="100"/>
      <c r="CE747" s="100"/>
      <c r="CF747" s="103"/>
    </row>
    <row r="748" spans="5:84" s="24" customFormat="1" ht="15" customHeight="1" x14ac:dyDescent="0.25">
      <c r="E748" s="127"/>
      <c r="F748" s="127"/>
      <c r="G748" s="127"/>
      <c r="H748" s="137"/>
      <c r="I748" s="115"/>
      <c r="J748" s="127"/>
      <c r="K748" s="127"/>
      <c r="L748" s="127"/>
      <c r="M748" s="137"/>
      <c r="N748" s="115"/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37"/>
      <c r="Z748" s="137"/>
      <c r="AA748" s="127"/>
      <c r="AB748" s="127"/>
      <c r="AC748" s="127"/>
      <c r="AD748" s="127"/>
      <c r="AE748" s="127"/>
      <c r="AF748" s="127"/>
      <c r="AG748" s="127"/>
      <c r="AH748" s="127"/>
      <c r="AI748" s="127"/>
      <c r="AJ748" s="127"/>
      <c r="AK748" s="137"/>
      <c r="AL748" s="137"/>
      <c r="AM748" s="127"/>
      <c r="AN748" s="127"/>
      <c r="AO748" s="127"/>
      <c r="AP748" s="127"/>
      <c r="AQ748" s="127"/>
      <c r="AR748" s="127"/>
      <c r="AS748" s="127"/>
      <c r="AT748" s="127"/>
      <c r="AU748" s="127"/>
      <c r="AV748" s="127"/>
      <c r="AW748" s="137"/>
      <c r="AX748" s="137"/>
      <c r="AY748" s="137"/>
      <c r="AZ748" s="137"/>
      <c r="BA748" s="130"/>
      <c r="BB748" s="130"/>
      <c r="BC748" s="130"/>
      <c r="BD748" s="130"/>
      <c r="BE748" s="130"/>
      <c r="BF748" s="130"/>
      <c r="BG748" s="130"/>
      <c r="BH748" s="130"/>
      <c r="BI748" s="130"/>
      <c r="BJ748" s="130"/>
      <c r="BK748" s="137"/>
      <c r="BL748" s="98"/>
      <c r="BM748" s="160"/>
      <c r="BN748" s="98"/>
      <c r="BO748" s="182"/>
      <c r="BP748" s="182"/>
      <c r="BQ748" s="182"/>
      <c r="BR748" s="200"/>
      <c r="BS748" s="182"/>
      <c r="BT748" s="182"/>
      <c r="BU748" s="182"/>
      <c r="BV748" s="200"/>
      <c r="BW748" s="182"/>
      <c r="BX748" s="182"/>
      <c r="BY748" s="182"/>
      <c r="BZ748" s="200"/>
      <c r="CA748" s="200"/>
      <c r="CB748" s="182"/>
      <c r="CC748" s="100"/>
      <c r="CD748" s="100"/>
      <c r="CE748" s="100"/>
      <c r="CF748" s="103"/>
    </row>
    <row r="749" spans="5:84" s="24" customFormat="1" ht="15" customHeight="1" x14ac:dyDescent="0.25">
      <c r="E749" s="127"/>
      <c r="F749" s="127"/>
      <c r="G749" s="127"/>
      <c r="H749" s="137"/>
      <c r="I749" s="115"/>
      <c r="J749" s="127"/>
      <c r="K749" s="127"/>
      <c r="L749" s="127"/>
      <c r="M749" s="137"/>
      <c r="N749" s="115"/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37"/>
      <c r="Z749" s="137"/>
      <c r="AA749" s="127"/>
      <c r="AB749" s="127"/>
      <c r="AC749" s="127"/>
      <c r="AD749" s="127"/>
      <c r="AE749" s="127"/>
      <c r="AF749" s="127"/>
      <c r="AG749" s="127"/>
      <c r="AH749" s="127"/>
      <c r="AI749" s="127"/>
      <c r="AJ749" s="127"/>
      <c r="AK749" s="137"/>
      <c r="AL749" s="137"/>
      <c r="AM749" s="127"/>
      <c r="AN749" s="127"/>
      <c r="AO749" s="127"/>
      <c r="AP749" s="127"/>
      <c r="AQ749" s="127"/>
      <c r="AR749" s="127"/>
      <c r="AS749" s="127"/>
      <c r="AT749" s="127"/>
      <c r="AU749" s="127"/>
      <c r="AV749" s="127"/>
      <c r="AW749" s="137"/>
      <c r="AX749" s="137"/>
      <c r="AY749" s="137"/>
      <c r="AZ749" s="137"/>
      <c r="BA749" s="130"/>
      <c r="BB749" s="130"/>
      <c r="BC749" s="130"/>
      <c r="BD749" s="130"/>
      <c r="BE749" s="130"/>
      <c r="BF749" s="130"/>
      <c r="BG749" s="130"/>
      <c r="BH749" s="130"/>
      <c r="BI749" s="130"/>
      <c r="BJ749" s="130"/>
      <c r="BK749" s="137"/>
      <c r="BL749" s="98"/>
      <c r="BM749" s="160"/>
      <c r="BN749" s="98"/>
      <c r="BO749" s="182"/>
      <c r="BP749" s="182"/>
      <c r="BQ749" s="182"/>
      <c r="BR749" s="200"/>
      <c r="BS749" s="182"/>
      <c r="BT749" s="182"/>
      <c r="BU749" s="182"/>
      <c r="BV749" s="200"/>
      <c r="BW749" s="182"/>
      <c r="BX749" s="182"/>
      <c r="BY749" s="182"/>
      <c r="BZ749" s="200"/>
      <c r="CA749" s="200"/>
      <c r="CB749" s="182"/>
      <c r="CC749" s="100"/>
      <c r="CD749" s="100"/>
      <c r="CE749" s="100"/>
      <c r="CF749" s="103"/>
    </row>
    <row r="750" spans="5:84" s="24" customFormat="1" ht="15" customHeight="1" x14ac:dyDescent="0.25">
      <c r="E750" s="127"/>
      <c r="F750" s="127"/>
      <c r="G750" s="127"/>
      <c r="H750" s="137"/>
      <c r="I750" s="115"/>
      <c r="J750" s="127"/>
      <c r="K750" s="127"/>
      <c r="L750" s="127"/>
      <c r="M750" s="137"/>
      <c r="N750" s="115"/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37"/>
      <c r="Z750" s="137"/>
      <c r="AA750" s="127"/>
      <c r="AB750" s="127"/>
      <c r="AC750" s="127"/>
      <c r="AD750" s="127"/>
      <c r="AE750" s="127"/>
      <c r="AF750" s="127"/>
      <c r="AG750" s="127"/>
      <c r="AH750" s="127"/>
      <c r="AI750" s="127"/>
      <c r="AJ750" s="127"/>
      <c r="AK750" s="137"/>
      <c r="AL750" s="137"/>
      <c r="AM750" s="127"/>
      <c r="AN750" s="127"/>
      <c r="AO750" s="127"/>
      <c r="AP750" s="127"/>
      <c r="AQ750" s="127"/>
      <c r="AR750" s="127"/>
      <c r="AS750" s="127"/>
      <c r="AT750" s="127"/>
      <c r="AU750" s="127"/>
      <c r="AV750" s="127"/>
      <c r="AW750" s="137"/>
      <c r="AX750" s="137"/>
      <c r="AY750" s="137"/>
      <c r="AZ750" s="137"/>
      <c r="BA750" s="130"/>
      <c r="BB750" s="130"/>
      <c r="BC750" s="130"/>
      <c r="BD750" s="130"/>
      <c r="BE750" s="130"/>
      <c r="BF750" s="130"/>
      <c r="BG750" s="130"/>
      <c r="BH750" s="130"/>
      <c r="BI750" s="130"/>
      <c r="BJ750" s="130"/>
      <c r="BK750" s="137"/>
      <c r="BL750" s="98"/>
      <c r="BM750" s="160"/>
      <c r="BN750" s="98"/>
      <c r="BO750" s="182"/>
      <c r="BP750" s="182"/>
      <c r="BQ750" s="182"/>
      <c r="BR750" s="200"/>
      <c r="BS750" s="182"/>
      <c r="BT750" s="182"/>
      <c r="BU750" s="182"/>
      <c r="BV750" s="200"/>
      <c r="BW750" s="182"/>
      <c r="BX750" s="182"/>
      <c r="BY750" s="182"/>
      <c r="BZ750" s="200"/>
      <c r="CA750" s="200"/>
      <c r="CB750" s="182"/>
      <c r="CC750" s="100"/>
      <c r="CD750" s="100"/>
      <c r="CE750" s="100"/>
      <c r="CF750" s="103"/>
    </row>
    <row r="751" spans="5:84" s="24" customFormat="1" ht="15" customHeight="1" x14ac:dyDescent="0.25">
      <c r="E751" s="127"/>
      <c r="F751" s="127"/>
      <c r="G751" s="127"/>
      <c r="H751" s="137"/>
      <c r="I751" s="115"/>
      <c r="J751" s="127"/>
      <c r="K751" s="127"/>
      <c r="L751" s="127"/>
      <c r="M751" s="137"/>
      <c r="N751" s="115"/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37"/>
      <c r="Z751" s="137"/>
      <c r="AA751" s="127"/>
      <c r="AB751" s="127"/>
      <c r="AC751" s="127"/>
      <c r="AD751" s="127"/>
      <c r="AE751" s="127"/>
      <c r="AF751" s="127"/>
      <c r="AG751" s="127"/>
      <c r="AH751" s="127"/>
      <c r="AI751" s="127"/>
      <c r="AJ751" s="127"/>
      <c r="AK751" s="137"/>
      <c r="AL751" s="137"/>
      <c r="AM751" s="127"/>
      <c r="AN751" s="127"/>
      <c r="AO751" s="127"/>
      <c r="AP751" s="127"/>
      <c r="AQ751" s="127"/>
      <c r="AR751" s="127"/>
      <c r="AS751" s="127"/>
      <c r="AT751" s="127"/>
      <c r="AU751" s="127"/>
      <c r="AV751" s="127"/>
      <c r="AW751" s="137"/>
      <c r="AX751" s="137"/>
      <c r="AY751" s="137"/>
      <c r="AZ751" s="137"/>
      <c r="BA751" s="130"/>
      <c r="BB751" s="130"/>
      <c r="BC751" s="130"/>
      <c r="BD751" s="130"/>
      <c r="BE751" s="130"/>
      <c r="BF751" s="130"/>
      <c r="BG751" s="130"/>
      <c r="BH751" s="130"/>
      <c r="BI751" s="130"/>
      <c r="BJ751" s="130"/>
      <c r="BK751" s="137"/>
      <c r="BL751" s="98"/>
      <c r="BM751" s="160"/>
      <c r="BN751" s="98"/>
      <c r="BO751" s="182"/>
      <c r="BP751" s="182"/>
      <c r="BQ751" s="182"/>
      <c r="BR751" s="200"/>
      <c r="BS751" s="182"/>
      <c r="BT751" s="182"/>
      <c r="BU751" s="182"/>
      <c r="BV751" s="200"/>
      <c r="BW751" s="182"/>
      <c r="BX751" s="182"/>
      <c r="BY751" s="182"/>
      <c r="BZ751" s="200"/>
      <c r="CA751" s="200"/>
      <c r="CB751" s="182"/>
      <c r="CC751" s="100"/>
      <c r="CD751" s="100"/>
      <c r="CE751" s="100"/>
      <c r="CF751" s="103"/>
    </row>
    <row r="752" spans="5:84" s="24" customFormat="1" ht="15" customHeight="1" x14ac:dyDescent="0.25">
      <c r="E752" s="127"/>
      <c r="F752" s="127"/>
      <c r="G752" s="127"/>
      <c r="H752" s="137"/>
      <c r="I752" s="115"/>
      <c r="J752" s="127"/>
      <c r="K752" s="127"/>
      <c r="L752" s="127"/>
      <c r="M752" s="137"/>
      <c r="N752" s="115"/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37"/>
      <c r="Z752" s="137"/>
      <c r="AA752" s="127"/>
      <c r="AB752" s="127"/>
      <c r="AC752" s="127"/>
      <c r="AD752" s="127"/>
      <c r="AE752" s="127"/>
      <c r="AF752" s="127"/>
      <c r="AG752" s="127"/>
      <c r="AH752" s="127"/>
      <c r="AI752" s="127"/>
      <c r="AJ752" s="127"/>
      <c r="AK752" s="137"/>
      <c r="AL752" s="137"/>
      <c r="AM752" s="127"/>
      <c r="AN752" s="127"/>
      <c r="AO752" s="127"/>
      <c r="AP752" s="127"/>
      <c r="AQ752" s="127"/>
      <c r="AR752" s="127"/>
      <c r="AS752" s="127"/>
      <c r="AT752" s="127"/>
      <c r="AU752" s="127"/>
      <c r="AV752" s="127"/>
      <c r="AW752" s="137"/>
      <c r="AX752" s="137"/>
      <c r="AY752" s="137"/>
      <c r="AZ752" s="137"/>
      <c r="BA752" s="130"/>
      <c r="BB752" s="130"/>
      <c r="BC752" s="130"/>
      <c r="BD752" s="130"/>
      <c r="BE752" s="130"/>
      <c r="BF752" s="130"/>
      <c r="BG752" s="130"/>
      <c r="BH752" s="130"/>
      <c r="BI752" s="130"/>
      <c r="BJ752" s="130"/>
      <c r="BK752" s="137"/>
      <c r="BL752" s="98"/>
      <c r="BM752" s="160"/>
      <c r="BN752" s="98"/>
      <c r="BO752" s="182"/>
      <c r="BP752" s="182"/>
      <c r="BQ752" s="182"/>
      <c r="BR752" s="200"/>
      <c r="BS752" s="182"/>
      <c r="BT752" s="182"/>
      <c r="BU752" s="182"/>
      <c r="BV752" s="200"/>
      <c r="BW752" s="182"/>
      <c r="BX752" s="182"/>
      <c r="BY752" s="182"/>
      <c r="BZ752" s="200"/>
      <c r="CA752" s="200"/>
      <c r="CB752" s="182"/>
      <c r="CC752" s="100"/>
      <c r="CD752" s="100"/>
      <c r="CE752" s="100"/>
      <c r="CF752" s="103"/>
    </row>
    <row r="753" spans="5:84" s="24" customFormat="1" ht="15" customHeight="1" x14ac:dyDescent="0.25">
      <c r="E753" s="127"/>
      <c r="F753" s="127"/>
      <c r="G753" s="127"/>
      <c r="H753" s="137"/>
      <c r="I753" s="115"/>
      <c r="J753" s="127"/>
      <c r="K753" s="127"/>
      <c r="L753" s="127"/>
      <c r="M753" s="137"/>
      <c r="N753" s="115"/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37"/>
      <c r="Z753" s="137"/>
      <c r="AA753" s="127"/>
      <c r="AB753" s="127"/>
      <c r="AC753" s="127"/>
      <c r="AD753" s="127"/>
      <c r="AE753" s="127"/>
      <c r="AF753" s="127"/>
      <c r="AG753" s="127"/>
      <c r="AH753" s="127"/>
      <c r="AI753" s="127"/>
      <c r="AJ753" s="127"/>
      <c r="AK753" s="137"/>
      <c r="AL753" s="137"/>
      <c r="AM753" s="127"/>
      <c r="AN753" s="127"/>
      <c r="AO753" s="127"/>
      <c r="AP753" s="127"/>
      <c r="AQ753" s="127"/>
      <c r="AR753" s="127"/>
      <c r="AS753" s="127"/>
      <c r="AT753" s="127"/>
      <c r="AU753" s="127"/>
      <c r="AV753" s="127"/>
      <c r="AW753" s="137"/>
      <c r="AX753" s="137"/>
      <c r="AY753" s="137"/>
      <c r="AZ753" s="137"/>
      <c r="BA753" s="130"/>
      <c r="BB753" s="130"/>
      <c r="BC753" s="130"/>
      <c r="BD753" s="130"/>
      <c r="BE753" s="130"/>
      <c r="BF753" s="130"/>
      <c r="BG753" s="130"/>
      <c r="BH753" s="130"/>
      <c r="BI753" s="130"/>
      <c r="BJ753" s="130"/>
      <c r="BK753" s="137"/>
      <c r="BL753" s="98"/>
      <c r="BM753" s="160"/>
      <c r="BN753" s="98"/>
      <c r="BO753" s="182"/>
      <c r="BP753" s="182"/>
      <c r="BQ753" s="182"/>
      <c r="BR753" s="200"/>
      <c r="BS753" s="182"/>
      <c r="BT753" s="182"/>
      <c r="BU753" s="182"/>
      <c r="BV753" s="200"/>
      <c r="BW753" s="182"/>
      <c r="BX753" s="182"/>
      <c r="BY753" s="182"/>
      <c r="BZ753" s="200"/>
      <c r="CA753" s="200"/>
      <c r="CB753" s="182"/>
      <c r="CC753" s="100"/>
      <c r="CD753" s="100"/>
      <c r="CE753" s="100"/>
      <c r="CF753" s="103"/>
    </row>
    <row r="754" spans="5:84" s="24" customFormat="1" ht="15" customHeight="1" x14ac:dyDescent="0.25">
      <c r="E754" s="127"/>
      <c r="F754" s="127"/>
      <c r="G754" s="127"/>
      <c r="H754" s="137"/>
      <c r="I754" s="115"/>
      <c r="J754" s="127"/>
      <c r="K754" s="127"/>
      <c r="L754" s="127"/>
      <c r="M754" s="137"/>
      <c r="N754" s="115"/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37"/>
      <c r="Z754" s="137"/>
      <c r="AA754" s="127"/>
      <c r="AB754" s="127"/>
      <c r="AC754" s="127"/>
      <c r="AD754" s="127"/>
      <c r="AE754" s="127"/>
      <c r="AF754" s="127"/>
      <c r="AG754" s="127"/>
      <c r="AH754" s="127"/>
      <c r="AI754" s="127"/>
      <c r="AJ754" s="127"/>
      <c r="AK754" s="137"/>
      <c r="AL754" s="137"/>
      <c r="AM754" s="127"/>
      <c r="AN754" s="127"/>
      <c r="AO754" s="127"/>
      <c r="AP754" s="127"/>
      <c r="AQ754" s="127"/>
      <c r="AR754" s="127"/>
      <c r="AS754" s="127"/>
      <c r="AT754" s="127"/>
      <c r="AU754" s="127"/>
      <c r="AV754" s="127"/>
      <c r="AW754" s="137"/>
      <c r="AX754" s="137"/>
      <c r="AY754" s="137"/>
      <c r="AZ754" s="137"/>
      <c r="BA754" s="130"/>
      <c r="BB754" s="130"/>
      <c r="BC754" s="130"/>
      <c r="BD754" s="130"/>
      <c r="BE754" s="130"/>
      <c r="BF754" s="130"/>
      <c r="BG754" s="130"/>
      <c r="BH754" s="130"/>
      <c r="BI754" s="130"/>
      <c r="BJ754" s="130"/>
      <c r="BK754" s="137"/>
      <c r="BL754" s="98"/>
      <c r="BM754" s="160"/>
      <c r="BN754" s="98"/>
      <c r="BO754" s="182"/>
      <c r="BP754" s="182"/>
      <c r="BQ754" s="182"/>
      <c r="BR754" s="200"/>
      <c r="BS754" s="182"/>
      <c r="BT754" s="182"/>
      <c r="BU754" s="182"/>
      <c r="BV754" s="200"/>
      <c r="BW754" s="182"/>
      <c r="BX754" s="182"/>
      <c r="BY754" s="182"/>
      <c r="BZ754" s="200"/>
      <c r="CA754" s="200"/>
      <c r="CB754" s="182"/>
      <c r="CC754" s="100"/>
      <c r="CD754" s="100"/>
      <c r="CE754" s="100"/>
      <c r="CF754" s="103"/>
    </row>
    <row r="755" spans="5:84" s="24" customFormat="1" ht="15" customHeight="1" x14ac:dyDescent="0.25">
      <c r="E755" s="127"/>
      <c r="F755" s="127"/>
      <c r="G755" s="127"/>
      <c r="H755" s="137"/>
      <c r="I755" s="115"/>
      <c r="J755" s="127"/>
      <c r="K755" s="127"/>
      <c r="L755" s="127"/>
      <c r="M755" s="137"/>
      <c r="N755" s="115"/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37"/>
      <c r="Z755" s="137"/>
      <c r="AA755" s="127"/>
      <c r="AB755" s="127"/>
      <c r="AC755" s="127"/>
      <c r="AD755" s="127"/>
      <c r="AE755" s="127"/>
      <c r="AF755" s="127"/>
      <c r="AG755" s="127"/>
      <c r="AH755" s="127"/>
      <c r="AI755" s="127"/>
      <c r="AJ755" s="127"/>
      <c r="AK755" s="137"/>
      <c r="AL755" s="137"/>
      <c r="AM755" s="127"/>
      <c r="AN755" s="127"/>
      <c r="AO755" s="127"/>
      <c r="AP755" s="127"/>
      <c r="AQ755" s="127"/>
      <c r="AR755" s="127"/>
      <c r="AS755" s="127"/>
      <c r="AT755" s="127"/>
      <c r="AU755" s="127"/>
      <c r="AV755" s="127"/>
      <c r="AW755" s="137"/>
      <c r="AX755" s="137"/>
      <c r="AY755" s="137"/>
      <c r="AZ755" s="137"/>
      <c r="BA755" s="130"/>
      <c r="BB755" s="130"/>
      <c r="BC755" s="130"/>
      <c r="BD755" s="130"/>
      <c r="BE755" s="130"/>
      <c r="BF755" s="130"/>
      <c r="BG755" s="130"/>
      <c r="BH755" s="130"/>
      <c r="BI755" s="130"/>
      <c r="BJ755" s="130"/>
      <c r="BK755" s="137"/>
      <c r="BL755" s="98"/>
      <c r="BM755" s="160"/>
      <c r="BN755" s="98"/>
      <c r="BO755" s="182"/>
      <c r="BP755" s="182"/>
      <c r="BQ755" s="182"/>
      <c r="BR755" s="200"/>
      <c r="BS755" s="182"/>
      <c r="BT755" s="182"/>
      <c r="BU755" s="182"/>
      <c r="BV755" s="200"/>
      <c r="BW755" s="182"/>
      <c r="BX755" s="182"/>
      <c r="BY755" s="182"/>
      <c r="BZ755" s="200"/>
      <c r="CA755" s="200"/>
      <c r="CB755" s="182"/>
      <c r="CC755" s="100"/>
      <c r="CD755" s="100"/>
      <c r="CE755" s="100"/>
      <c r="CF755" s="103"/>
    </row>
    <row r="756" spans="5:84" s="24" customFormat="1" ht="15" customHeight="1" x14ac:dyDescent="0.25">
      <c r="E756" s="127"/>
      <c r="F756" s="127"/>
      <c r="G756" s="127"/>
      <c r="H756" s="137"/>
      <c r="I756" s="115"/>
      <c r="J756" s="127"/>
      <c r="K756" s="127"/>
      <c r="L756" s="127"/>
      <c r="M756" s="137"/>
      <c r="N756" s="115"/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37"/>
      <c r="Z756" s="137"/>
      <c r="AA756" s="127"/>
      <c r="AB756" s="127"/>
      <c r="AC756" s="127"/>
      <c r="AD756" s="127"/>
      <c r="AE756" s="127"/>
      <c r="AF756" s="127"/>
      <c r="AG756" s="127"/>
      <c r="AH756" s="127"/>
      <c r="AI756" s="127"/>
      <c r="AJ756" s="127"/>
      <c r="AK756" s="137"/>
      <c r="AL756" s="137"/>
      <c r="AM756" s="127"/>
      <c r="AN756" s="127"/>
      <c r="AO756" s="127"/>
      <c r="AP756" s="127"/>
      <c r="AQ756" s="127"/>
      <c r="AR756" s="127"/>
      <c r="AS756" s="127"/>
      <c r="AT756" s="127"/>
      <c r="AU756" s="127"/>
      <c r="AV756" s="127"/>
      <c r="AW756" s="137"/>
      <c r="AX756" s="137"/>
      <c r="AY756" s="137"/>
      <c r="AZ756" s="137"/>
      <c r="BA756" s="130"/>
      <c r="BB756" s="130"/>
      <c r="BC756" s="130"/>
      <c r="BD756" s="130"/>
      <c r="BE756" s="130"/>
      <c r="BF756" s="130"/>
      <c r="BG756" s="130"/>
      <c r="BH756" s="130"/>
      <c r="BI756" s="130"/>
      <c r="BJ756" s="130"/>
      <c r="BK756" s="137"/>
      <c r="BL756" s="98"/>
      <c r="BM756" s="160"/>
      <c r="BN756" s="98"/>
      <c r="BO756" s="182"/>
      <c r="BP756" s="182"/>
      <c r="BQ756" s="182"/>
      <c r="BR756" s="200"/>
      <c r="BS756" s="182"/>
      <c r="BT756" s="182"/>
      <c r="BU756" s="182"/>
      <c r="BV756" s="200"/>
      <c r="BW756" s="182"/>
      <c r="BX756" s="182"/>
      <c r="BY756" s="182"/>
      <c r="BZ756" s="200"/>
      <c r="CA756" s="200"/>
      <c r="CB756" s="182"/>
      <c r="CC756" s="100"/>
      <c r="CD756" s="100"/>
      <c r="CE756" s="100"/>
      <c r="CF756" s="103"/>
    </row>
    <row r="757" spans="5:84" s="24" customFormat="1" ht="15" customHeight="1" x14ac:dyDescent="0.25">
      <c r="E757" s="127"/>
      <c r="F757" s="127"/>
      <c r="G757" s="127"/>
      <c r="H757" s="137"/>
      <c r="I757" s="115"/>
      <c r="J757" s="127"/>
      <c r="K757" s="127"/>
      <c r="L757" s="127"/>
      <c r="M757" s="137"/>
      <c r="N757" s="115"/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37"/>
      <c r="Z757" s="137"/>
      <c r="AA757" s="127"/>
      <c r="AB757" s="127"/>
      <c r="AC757" s="127"/>
      <c r="AD757" s="127"/>
      <c r="AE757" s="127"/>
      <c r="AF757" s="127"/>
      <c r="AG757" s="127"/>
      <c r="AH757" s="127"/>
      <c r="AI757" s="127"/>
      <c r="AJ757" s="127"/>
      <c r="AK757" s="137"/>
      <c r="AL757" s="137"/>
      <c r="AM757" s="127"/>
      <c r="AN757" s="127"/>
      <c r="AO757" s="127"/>
      <c r="AP757" s="127"/>
      <c r="AQ757" s="127"/>
      <c r="AR757" s="127"/>
      <c r="AS757" s="127"/>
      <c r="AT757" s="127"/>
      <c r="AU757" s="127"/>
      <c r="AV757" s="127"/>
      <c r="AW757" s="137"/>
      <c r="AX757" s="137"/>
      <c r="AY757" s="137"/>
      <c r="AZ757" s="137"/>
      <c r="BA757" s="130"/>
      <c r="BB757" s="130"/>
      <c r="BC757" s="130"/>
      <c r="BD757" s="130"/>
      <c r="BE757" s="130"/>
      <c r="BF757" s="130"/>
      <c r="BG757" s="130"/>
      <c r="BH757" s="130"/>
      <c r="BI757" s="130"/>
      <c r="BJ757" s="130"/>
      <c r="BK757" s="137"/>
      <c r="BL757" s="98"/>
      <c r="BM757" s="160"/>
      <c r="BN757" s="98"/>
      <c r="BO757" s="182"/>
      <c r="BP757" s="182"/>
      <c r="BQ757" s="182"/>
      <c r="BR757" s="200"/>
      <c r="BS757" s="182"/>
      <c r="BT757" s="182"/>
      <c r="BU757" s="182"/>
      <c r="BV757" s="200"/>
      <c r="BW757" s="182"/>
      <c r="BX757" s="182"/>
      <c r="BY757" s="182"/>
      <c r="BZ757" s="200"/>
      <c r="CA757" s="200"/>
      <c r="CB757" s="182"/>
      <c r="CC757" s="100"/>
      <c r="CD757" s="100"/>
      <c r="CE757" s="100"/>
      <c r="CF757" s="103"/>
    </row>
    <row r="758" spans="5:84" s="24" customFormat="1" ht="15" customHeight="1" x14ac:dyDescent="0.25">
      <c r="E758" s="127"/>
      <c r="F758" s="127"/>
      <c r="G758" s="127"/>
      <c r="H758" s="137"/>
      <c r="I758" s="115"/>
      <c r="J758" s="127"/>
      <c r="K758" s="127"/>
      <c r="L758" s="127"/>
      <c r="M758" s="137"/>
      <c r="N758" s="115"/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37"/>
      <c r="Z758" s="137"/>
      <c r="AA758" s="127"/>
      <c r="AB758" s="127"/>
      <c r="AC758" s="127"/>
      <c r="AD758" s="127"/>
      <c r="AE758" s="127"/>
      <c r="AF758" s="127"/>
      <c r="AG758" s="127"/>
      <c r="AH758" s="127"/>
      <c r="AI758" s="127"/>
      <c r="AJ758" s="127"/>
      <c r="AK758" s="137"/>
      <c r="AL758" s="137"/>
      <c r="AM758" s="127"/>
      <c r="AN758" s="127"/>
      <c r="AO758" s="127"/>
      <c r="AP758" s="127"/>
      <c r="AQ758" s="127"/>
      <c r="AR758" s="127"/>
      <c r="AS758" s="127"/>
      <c r="AT758" s="127"/>
      <c r="AU758" s="127"/>
      <c r="AV758" s="127"/>
      <c r="AW758" s="137"/>
      <c r="AX758" s="137"/>
      <c r="AY758" s="137"/>
      <c r="AZ758" s="137"/>
      <c r="BA758" s="130"/>
      <c r="BB758" s="130"/>
      <c r="BC758" s="130"/>
      <c r="BD758" s="130"/>
      <c r="BE758" s="130"/>
      <c r="BF758" s="130"/>
      <c r="BG758" s="130"/>
      <c r="BH758" s="130"/>
      <c r="BI758" s="130"/>
      <c r="BJ758" s="130"/>
      <c r="BK758" s="137"/>
      <c r="BL758" s="98"/>
      <c r="BM758" s="160"/>
      <c r="BN758" s="98"/>
      <c r="BO758" s="182"/>
      <c r="BP758" s="182"/>
      <c r="BQ758" s="182"/>
      <c r="BR758" s="200"/>
      <c r="BS758" s="182"/>
      <c r="BT758" s="182"/>
      <c r="BU758" s="182"/>
      <c r="BV758" s="200"/>
      <c r="BW758" s="182"/>
      <c r="BX758" s="182"/>
      <c r="BY758" s="182"/>
      <c r="BZ758" s="200"/>
      <c r="CA758" s="200"/>
      <c r="CB758" s="182"/>
      <c r="CC758" s="100"/>
      <c r="CD758" s="100"/>
      <c r="CE758" s="100"/>
      <c r="CF758" s="103"/>
    </row>
    <row r="759" spans="5:84" s="24" customFormat="1" ht="15" customHeight="1" x14ac:dyDescent="0.25">
      <c r="E759" s="127"/>
      <c r="F759" s="127"/>
      <c r="G759" s="127"/>
      <c r="H759" s="137"/>
      <c r="I759" s="115"/>
      <c r="J759" s="127"/>
      <c r="K759" s="127"/>
      <c r="L759" s="127"/>
      <c r="M759" s="137"/>
      <c r="N759" s="115"/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37"/>
      <c r="Z759" s="137"/>
      <c r="AA759" s="127"/>
      <c r="AB759" s="127"/>
      <c r="AC759" s="127"/>
      <c r="AD759" s="127"/>
      <c r="AE759" s="127"/>
      <c r="AF759" s="127"/>
      <c r="AG759" s="127"/>
      <c r="AH759" s="127"/>
      <c r="AI759" s="127"/>
      <c r="AJ759" s="127"/>
      <c r="AK759" s="137"/>
      <c r="AL759" s="137"/>
      <c r="AM759" s="127"/>
      <c r="AN759" s="127"/>
      <c r="AO759" s="127"/>
      <c r="AP759" s="127"/>
      <c r="AQ759" s="127"/>
      <c r="AR759" s="127"/>
      <c r="AS759" s="127"/>
      <c r="AT759" s="127"/>
      <c r="AU759" s="127"/>
      <c r="AV759" s="127"/>
      <c r="AW759" s="137"/>
      <c r="AX759" s="137"/>
      <c r="AY759" s="137"/>
      <c r="AZ759" s="137"/>
      <c r="BA759" s="130"/>
      <c r="BB759" s="130"/>
      <c r="BC759" s="130"/>
      <c r="BD759" s="130"/>
      <c r="BE759" s="130"/>
      <c r="BF759" s="130"/>
      <c r="BG759" s="130"/>
      <c r="BH759" s="130"/>
      <c r="BI759" s="130"/>
      <c r="BJ759" s="130"/>
      <c r="BK759" s="137"/>
      <c r="BL759" s="98"/>
      <c r="BM759" s="160"/>
      <c r="BN759" s="98"/>
      <c r="BO759" s="182"/>
      <c r="BP759" s="182"/>
      <c r="BQ759" s="182"/>
      <c r="BR759" s="200"/>
      <c r="BS759" s="182"/>
      <c r="BT759" s="182"/>
      <c r="BU759" s="182"/>
      <c r="BV759" s="200"/>
      <c r="BW759" s="182"/>
      <c r="BX759" s="182"/>
      <c r="BY759" s="182"/>
      <c r="BZ759" s="200"/>
      <c r="CA759" s="200"/>
      <c r="CB759" s="182"/>
      <c r="CC759" s="100"/>
      <c r="CD759" s="100"/>
      <c r="CE759" s="100"/>
      <c r="CF759" s="103"/>
    </row>
    <row r="760" spans="5:84" s="24" customFormat="1" ht="15" customHeight="1" x14ac:dyDescent="0.25">
      <c r="E760" s="127"/>
      <c r="F760" s="127"/>
      <c r="G760" s="127"/>
      <c r="H760" s="137"/>
      <c r="I760" s="115"/>
      <c r="J760" s="127"/>
      <c r="K760" s="127"/>
      <c r="L760" s="127"/>
      <c r="M760" s="137"/>
      <c r="N760" s="115"/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37"/>
      <c r="Z760" s="137"/>
      <c r="AA760" s="127"/>
      <c r="AB760" s="127"/>
      <c r="AC760" s="127"/>
      <c r="AD760" s="127"/>
      <c r="AE760" s="127"/>
      <c r="AF760" s="127"/>
      <c r="AG760" s="127"/>
      <c r="AH760" s="127"/>
      <c r="AI760" s="127"/>
      <c r="AJ760" s="127"/>
      <c r="AK760" s="137"/>
      <c r="AL760" s="137"/>
      <c r="AM760" s="127"/>
      <c r="AN760" s="127"/>
      <c r="AO760" s="127"/>
      <c r="AP760" s="127"/>
      <c r="AQ760" s="127"/>
      <c r="AR760" s="127"/>
      <c r="AS760" s="127"/>
      <c r="AT760" s="127"/>
      <c r="AU760" s="127"/>
      <c r="AV760" s="127"/>
      <c r="AW760" s="137"/>
      <c r="AX760" s="137"/>
      <c r="AY760" s="137"/>
      <c r="AZ760" s="137"/>
      <c r="BA760" s="130"/>
      <c r="BB760" s="130"/>
      <c r="BC760" s="130"/>
      <c r="BD760" s="130"/>
      <c r="BE760" s="130"/>
      <c r="BF760" s="130"/>
      <c r="BG760" s="130"/>
      <c r="BH760" s="130"/>
      <c r="BI760" s="130"/>
      <c r="BJ760" s="130"/>
      <c r="BK760" s="137"/>
      <c r="BL760" s="98"/>
      <c r="BM760" s="160"/>
      <c r="BN760" s="98"/>
      <c r="BO760" s="182"/>
      <c r="BP760" s="182"/>
      <c r="BQ760" s="182"/>
      <c r="BR760" s="200"/>
      <c r="BS760" s="182"/>
      <c r="BT760" s="182"/>
      <c r="BU760" s="182"/>
      <c r="BV760" s="200"/>
      <c r="BW760" s="182"/>
      <c r="BX760" s="182"/>
      <c r="BY760" s="182"/>
      <c r="BZ760" s="200"/>
      <c r="CA760" s="200"/>
      <c r="CB760" s="182"/>
      <c r="CC760" s="100"/>
      <c r="CD760" s="100"/>
      <c r="CE760" s="100"/>
      <c r="CF760" s="103"/>
    </row>
    <row r="761" spans="5:84" s="24" customFormat="1" ht="15" customHeight="1" x14ac:dyDescent="0.25">
      <c r="E761" s="127"/>
      <c r="F761" s="127"/>
      <c r="G761" s="127"/>
      <c r="H761" s="137"/>
      <c r="I761" s="115"/>
      <c r="J761" s="127"/>
      <c r="K761" s="127"/>
      <c r="L761" s="127"/>
      <c r="M761" s="137"/>
      <c r="N761" s="115"/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37"/>
      <c r="Z761" s="137"/>
      <c r="AA761" s="127"/>
      <c r="AB761" s="127"/>
      <c r="AC761" s="127"/>
      <c r="AD761" s="127"/>
      <c r="AE761" s="127"/>
      <c r="AF761" s="127"/>
      <c r="AG761" s="127"/>
      <c r="AH761" s="127"/>
      <c r="AI761" s="127"/>
      <c r="AJ761" s="127"/>
      <c r="AK761" s="137"/>
      <c r="AL761" s="137"/>
      <c r="AM761" s="127"/>
      <c r="AN761" s="127"/>
      <c r="AO761" s="127"/>
      <c r="AP761" s="127"/>
      <c r="AQ761" s="127"/>
      <c r="AR761" s="127"/>
      <c r="AS761" s="127"/>
      <c r="AT761" s="127"/>
      <c r="AU761" s="127"/>
      <c r="AV761" s="127"/>
      <c r="AW761" s="137"/>
      <c r="AX761" s="137"/>
      <c r="AY761" s="137"/>
      <c r="AZ761" s="137"/>
      <c r="BA761" s="130"/>
      <c r="BB761" s="130"/>
      <c r="BC761" s="130"/>
      <c r="BD761" s="130"/>
      <c r="BE761" s="130"/>
      <c r="BF761" s="130"/>
      <c r="BG761" s="130"/>
      <c r="BH761" s="130"/>
      <c r="BI761" s="130"/>
      <c r="BJ761" s="130"/>
      <c r="BK761" s="137"/>
      <c r="BL761" s="98"/>
      <c r="BM761" s="160"/>
      <c r="BN761" s="98"/>
      <c r="BO761" s="182"/>
      <c r="BP761" s="182"/>
      <c r="BQ761" s="182"/>
      <c r="BR761" s="200"/>
      <c r="BS761" s="182"/>
      <c r="BT761" s="182"/>
      <c r="BU761" s="182"/>
      <c r="BV761" s="200"/>
      <c r="BW761" s="182"/>
      <c r="BX761" s="182"/>
      <c r="BY761" s="182"/>
      <c r="BZ761" s="200"/>
      <c r="CA761" s="200"/>
      <c r="CB761" s="182"/>
      <c r="CC761" s="100"/>
      <c r="CD761" s="100"/>
      <c r="CE761" s="100"/>
      <c r="CF761" s="103"/>
    </row>
    <row r="762" spans="5:84" s="24" customFormat="1" ht="15" customHeight="1" x14ac:dyDescent="0.25">
      <c r="E762" s="127"/>
      <c r="F762" s="127"/>
      <c r="G762" s="127"/>
      <c r="H762" s="137"/>
      <c r="I762" s="115"/>
      <c r="J762" s="127"/>
      <c r="K762" s="127"/>
      <c r="L762" s="127"/>
      <c r="M762" s="137"/>
      <c r="N762" s="115"/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37"/>
      <c r="Z762" s="137"/>
      <c r="AA762" s="127"/>
      <c r="AB762" s="127"/>
      <c r="AC762" s="127"/>
      <c r="AD762" s="127"/>
      <c r="AE762" s="127"/>
      <c r="AF762" s="127"/>
      <c r="AG762" s="127"/>
      <c r="AH762" s="127"/>
      <c r="AI762" s="127"/>
      <c r="AJ762" s="127"/>
      <c r="AK762" s="137"/>
      <c r="AL762" s="137"/>
      <c r="AM762" s="127"/>
      <c r="AN762" s="127"/>
      <c r="AO762" s="127"/>
      <c r="AP762" s="127"/>
      <c r="AQ762" s="127"/>
      <c r="AR762" s="127"/>
      <c r="AS762" s="127"/>
      <c r="AT762" s="127"/>
      <c r="AU762" s="127"/>
      <c r="AV762" s="127"/>
      <c r="AW762" s="137"/>
      <c r="AX762" s="137"/>
      <c r="AY762" s="137"/>
      <c r="AZ762" s="137"/>
      <c r="BA762" s="130"/>
      <c r="BB762" s="130"/>
      <c r="BC762" s="130"/>
      <c r="BD762" s="130"/>
      <c r="BE762" s="130"/>
      <c r="BF762" s="130"/>
      <c r="BG762" s="130"/>
      <c r="BH762" s="130"/>
      <c r="BI762" s="130"/>
      <c r="BJ762" s="130"/>
      <c r="BK762" s="137"/>
      <c r="BL762" s="98"/>
      <c r="BM762" s="160"/>
      <c r="BN762" s="98"/>
      <c r="BO762" s="182"/>
      <c r="BP762" s="182"/>
      <c r="BQ762" s="182"/>
      <c r="BR762" s="200"/>
      <c r="BS762" s="182"/>
      <c r="BT762" s="182"/>
      <c r="BU762" s="182"/>
      <c r="BV762" s="200"/>
      <c r="BW762" s="182"/>
      <c r="BX762" s="182"/>
      <c r="BY762" s="182"/>
      <c r="BZ762" s="200"/>
      <c r="CA762" s="200"/>
      <c r="CB762" s="182"/>
      <c r="CC762" s="100"/>
      <c r="CD762" s="100"/>
      <c r="CE762" s="100"/>
      <c r="CF762" s="103"/>
    </row>
    <row r="763" spans="5:84" s="24" customFormat="1" ht="15" customHeight="1" x14ac:dyDescent="0.25">
      <c r="E763" s="127"/>
      <c r="F763" s="127"/>
      <c r="G763" s="127"/>
      <c r="H763" s="137"/>
      <c r="I763" s="115"/>
      <c r="J763" s="127"/>
      <c r="K763" s="127"/>
      <c r="L763" s="127"/>
      <c r="M763" s="137"/>
      <c r="N763" s="115"/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37"/>
      <c r="Z763" s="137"/>
      <c r="AA763" s="127"/>
      <c r="AB763" s="127"/>
      <c r="AC763" s="127"/>
      <c r="AD763" s="127"/>
      <c r="AE763" s="127"/>
      <c r="AF763" s="127"/>
      <c r="AG763" s="127"/>
      <c r="AH763" s="127"/>
      <c r="AI763" s="127"/>
      <c r="AJ763" s="127"/>
      <c r="AK763" s="137"/>
      <c r="AL763" s="137"/>
      <c r="AM763" s="127"/>
      <c r="AN763" s="127"/>
      <c r="AO763" s="127"/>
      <c r="AP763" s="127"/>
      <c r="AQ763" s="127"/>
      <c r="AR763" s="127"/>
      <c r="AS763" s="127"/>
      <c r="AT763" s="127"/>
      <c r="AU763" s="127"/>
      <c r="AV763" s="127"/>
      <c r="AW763" s="137"/>
      <c r="AX763" s="137"/>
      <c r="AY763" s="137"/>
      <c r="AZ763" s="137"/>
      <c r="BA763" s="130"/>
      <c r="BB763" s="130"/>
      <c r="BC763" s="130"/>
      <c r="BD763" s="130"/>
      <c r="BE763" s="130"/>
      <c r="BF763" s="130"/>
      <c r="BG763" s="130"/>
      <c r="BH763" s="130"/>
      <c r="BI763" s="130"/>
      <c r="BJ763" s="130"/>
      <c r="BK763" s="137"/>
      <c r="BL763" s="98"/>
      <c r="BM763" s="160"/>
      <c r="BN763" s="98"/>
      <c r="BO763" s="182"/>
      <c r="BP763" s="182"/>
      <c r="BQ763" s="182"/>
      <c r="BR763" s="200"/>
      <c r="BS763" s="182"/>
      <c r="BT763" s="182"/>
      <c r="BU763" s="182"/>
      <c r="BV763" s="200"/>
      <c r="BW763" s="182"/>
      <c r="BX763" s="182"/>
      <c r="BY763" s="182"/>
      <c r="BZ763" s="200"/>
      <c r="CA763" s="200"/>
      <c r="CB763" s="182"/>
      <c r="CC763" s="100"/>
      <c r="CD763" s="100"/>
      <c r="CE763" s="100"/>
      <c r="CF763" s="103"/>
    </row>
    <row r="764" spans="5:84" s="24" customFormat="1" ht="15" customHeight="1" x14ac:dyDescent="0.25">
      <c r="E764" s="127"/>
      <c r="F764" s="127"/>
      <c r="G764" s="127"/>
      <c r="H764" s="137"/>
      <c r="I764" s="115"/>
      <c r="J764" s="127"/>
      <c r="K764" s="127"/>
      <c r="L764" s="127"/>
      <c r="M764" s="137"/>
      <c r="N764" s="115"/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37"/>
      <c r="Z764" s="137"/>
      <c r="AA764" s="127"/>
      <c r="AB764" s="127"/>
      <c r="AC764" s="127"/>
      <c r="AD764" s="127"/>
      <c r="AE764" s="127"/>
      <c r="AF764" s="127"/>
      <c r="AG764" s="127"/>
      <c r="AH764" s="127"/>
      <c r="AI764" s="127"/>
      <c r="AJ764" s="127"/>
      <c r="AK764" s="137"/>
      <c r="AL764" s="137"/>
      <c r="AM764" s="127"/>
      <c r="AN764" s="127"/>
      <c r="AO764" s="127"/>
      <c r="AP764" s="127"/>
      <c r="AQ764" s="127"/>
      <c r="AR764" s="127"/>
      <c r="AS764" s="127"/>
      <c r="AT764" s="127"/>
      <c r="AU764" s="127"/>
      <c r="AV764" s="127"/>
      <c r="AW764" s="137"/>
      <c r="AX764" s="137"/>
      <c r="AY764" s="137"/>
      <c r="AZ764" s="137"/>
      <c r="BA764" s="130"/>
      <c r="BB764" s="130"/>
      <c r="BC764" s="130"/>
      <c r="BD764" s="130"/>
      <c r="BE764" s="130"/>
      <c r="BF764" s="130"/>
      <c r="BG764" s="130"/>
      <c r="BH764" s="130"/>
      <c r="BI764" s="130"/>
      <c r="BJ764" s="130"/>
      <c r="BK764" s="137"/>
      <c r="BL764" s="98"/>
      <c r="BM764" s="160"/>
      <c r="BN764" s="98"/>
      <c r="BO764" s="182"/>
      <c r="BP764" s="182"/>
      <c r="BQ764" s="182"/>
      <c r="BR764" s="200"/>
      <c r="BS764" s="182"/>
      <c r="BT764" s="182"/>
      <c r="BU764" s="182"/>
      <c r="BV764" s="200"/>
      <c r="BW764" s="182"/>
      <c r="BX764" s="182"/>
      <c r="BY764" s="182"/>
      <c r="BZ764" s="200"/>
      <c r="CA764" s="200"/>
      <c r="CB764" s="182"/>
      <c r="CC764" s="100"/>
      <c r="CD764" s="100"/>
      <c r="CE764" s="100"/>
      <c r="CF764" s="103"/>
    </row>
    <row r="765" spans="5:84" s="24" customFormat="1" ht="15" customHeight="1" x14ac:dyDescent="0.25">
      <c r="E765" s="127"/>
      <c r="F765" s="127"/>
      <c r="G765" s="127"/>
      <c r="H765" s="137"/>
      <c r="I765" s="115"/>
      <c r="J765" s="127"/>
      <c r="K765" s="127"/>
      <c r="L765" s="127"/>
      <c r="M765" s="137"/>
      <c r="N765" s="115"/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37"/>
      <c r="Z765" s="137"/>
      <c r="AA765" s="127"/>
      <c r="AB765" s="127"/>
      <c r="AC765" s="127"/>
      <c r="AD765" s="127"/>
      <c r="AE765" s="127"/>
      <c r="AF765" s="127"/>
      <c r="AG765" s="127"/>
      <c r="AH765" s="127"/>
      <c r="AI765" s="127"/>
      <c r="AJ765" s="127"/>
      <c r="AK765" s="137"/>
      <c r="AL765" s="137"/>
      <c r="AM765" s="127"/>
      <c r="AN765" s="127"/>
      <c r="AO765" s="127"/>
      <c r="AP765" s="127"/>
      <c r="AQ765" s="127"/>
      <c r="AR765" s="127"/>
      <c r="AS765" s="127"/>
      <c r="AT765" s="127"/>
      <c r="AU765" s="127"/>
      <c r="AV765" s="127"/>
      <c r="AW765" s="137"/>
      <c r="AX765" s="137"/>
      <c r="AY765" s="137"/>
      <c r="AZ765" s="137"/>
      <c r="BA765" s="130"/>
      <c r="BB765" s="130"/>
      <c r="BC765" s="130"/>
      <c r="BD765" s="130"/>
      <c r="BE765" s="130"/>
      <c r="BF765" s="130"/>
      <c r="BG765" s="130"/>
      <c r="BH765" s="130"/>
      <c r="BI765" s="130"/>
      <c r="BJ765" s="130"/>
      <c r="BK765" s="137"/>
      <c r="BL765" s="98"/>
      <c r="BM765" s="160"/>
      <c r="BN765" s="98"/>
      <c r="BO765" s="182"/>
      <c r="BP765" s="182"/>
      <c r="BQ765" s="182"/>
      <c r="BR765" s="200"/>
      <c r="BS765" s="182"/>
      <c r="BT765" s="182"/>
      <c r="BU765" s="182"/>
      <c r="BV765" s="200"/>
      <c r="BW765" s="182"/>
      <c r="BX765" s="182"/>
      <c r="BY765" s="182"/>
      <c r="BZ765" s="200"/>
      <c r="CA765" s="200"/>
      <c r="CB765" s="182"/>
      <c r="CC765" s="100"/>
      <c r="CD765" s="100"/>
      <c r="CE765" s="100"/>
      <c r="CF765" s="103"/>
    </row>
    <row r="766" spans="5:84" s="24" customFormat="1" ht="15" customHeight="1" x14ac:dyDescent="0.25">
      <c r="E766" s="127"/>
      <c r="F766" s="127"/>
      <c r="G766" s="127"/>
      <c r="H766" s="137"/>
      <c r="I766" s="115"/>
      <c r="J766" s="127"/>
      <c r="K766" s="127"/>
      <c r="L766" s="127"/>
      <c r="M766" s="137"/>
      <c r="N766" s="115"/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37"/>
      <c r="Z766" s="137"/>
      <c r="AA766" s="127"/>
      <c r="AB766" s="127"/>
      <c r="AC766" s="127"/>
      <c r="AD766" s="127"/>
      <c r="AE766" s="127"/>
      <c r="AF766" s="127"/>
      <c r="AG766" s="127"/>
      <c r="AH766" s="127"/>
      <c r="AI766" s="127"/>
      <c r="AJ766" s="127"/>
      <c r="AK766" s="137"/>
      <c r="AL766" s="137"/>
      <c r="AM766" s="127"/>
      <c r="AN766" s="127"/>
      <c r="AO766" s="127"/>
      <c r="AP766" s="127"/>
      <c r="AQ766" s="127"/>
      <c r="AR766" s="127"/>
      <c r="AS766" s="127"/>
      <c r="AT766" s="127"/>
      <c r="AU766" s="127"/>
      <c r="AV766" s="127"/>
      <c r="AW766" s="137"/>
      <c r="AX766" s="137"/>
      <c r="AY766" s="137"/>
      <c r="AZ766" s="137"/>
      <c r="BA766" s="130"/>
      <c r="BB766" s="130"/>
      <c r="BC766" s="130"/>
      <c r="BD766" s="130"/>
      <c r="BE766" s="130"/>
      <c r="BF766" s="130"/>
      <c r="BG766" s="130"/>
      <c r="BH766" s="130"/>
      <c r="BI766" s="130"/>
      <c r="BJ766" s="130"/>
      <c r="BK766" s="137"/>
      <c r="BL766" s="98"/>
      <c r="BM766" s="160"/>
      <c r="BN766" s="98"/>
      <c r="BO766" s="182"/>
      <c r="BP766" s="182"/>
      <c r="BQ766" s="182"/>
      <c r="BR766" s="200"/>
      <c r="BS766" s="182"/>
      <c r="BT766" s="182"/>
      <c r="BU766" s="182"/>
      <c r="BV766" s="200"/>
      <c r="BW766" s="182"/>
      <c r="BX766" s="182"/>
      <c r="BY766" s="182"/>
      <c r="BZ766" s="200"/>
      <c r="CA766" s="200"/>
      <c r="CB766" s="182"/>
      <c r="CC766" s="100"/>
      <c r="CD766" s="100"/>
      <c r="CE766" s="100"/>
      <c r="CF766" s="103"/>
    </row>
    <row r="767" spans="5:84" s="24" customFormat="1" ht="15" customHeight="1" x14ac:dyDescent="0.25">
      <c r="E767" s="127"/>
      <c r="F767" s="127"/>
      <c r="G767" s="127"/>
      <c r="H767" s="137"/>
      <c r="I767" s="115"/>
      <c r="J767" s="127"/>
      <c r="K767" s="127"/>
      <c r="L767" s="127"/>
      <c r="M767" s="137"/>
      <c r="N767" s="115"/>
      <c r="O767" s="127"/>
      <c r="P767" s="127"/>
      <c r="Q767" s="127"/>
      <c r="R767" s="127"/>
      <c r="S767" s="127"/>
      <c r="T767" s="127"/>
      <c r="U767" s="127"/>
      <c r="V767" s="127"/>
      <c r="W767" s="127"/>
      <c r="X767" s="127"/>
      <c r="Y767" s="137"/>
      <c r="Z767" s="137"/>
      <c r="AA767" s="127"/>
      <c r="AB767" s="127"/>
      <c r="AC767" s="127"/>
      <c r="AD767" s="127"/>
      <c r="AE767" s="127"/>
      <c r="AF767" s="127"/>
      <c r="AG767" s="127"/>
      <c r="AH767" s="127"/>
      <c r="AI767" s="127"/>
      <c r="AJ767" s="127"/>
      <c r="AK767" s="137"/>
      <c r="AL767" s="137"/>
      <c r="AM767" s="127"/>
      <c r="AN767" s="127"/>
      <c r="AO767" s="127"/>
      <c r="AP767" s="127"/>
      <c r="AQ767" s="127"/>
      <c r="AR767" s="127"/>
      <c r="AS767" s="127"/>
      <c r="AT767" s="127"/>
      <c r="AU767" s="127"/>
      <c r="AV767" s="127"/>
      <c r="AW767" s="137"/>
      <c r="AX767" s="137"/>
      <c r="AY767" s="137"/>
      <c r="AZ767" s="137"/>
      <c r="BA767" s="130"/>
      <c r="BB767" s="130"/>
      <c r="BC767" s="130"/>
      <c r="BD767" s="130"/>
      <c r="BE767" s="130"/>
      <c r="BF767" s="130"/>
      <c r="BG767" s="130"/>
      <c r="BH767" s="130"/>
      <c r="BI767" s="130"/>
      <c r="BJ767" s="130"/>
      <c r="BK767" s="137"/>
      <c r="BL767" s="98"/>
      <c r="BM767" s="160"/>
      <c r="BN767" s="98"/>
      <c r="BO767" s="182"/>
      <c r="BP767" s="182"/>
      <c r="BQ767" s="182"/>
      <c r="BR767" s="200"/>
      <c r="BS767" s="182"/>
      <c r="BT767" s="182"/>
      <c r="BU767" s="182"/>
      <c r="BV767" s="200"/>
      <c r="BW767" s="182"/>
      <c r="BX767" s="182"/>
      <c r="BY767" s="182"/>
      <c r="BZ767" s="200"/>
      <c r="CA767" s="200"/>
      <c r="CB767" s="182"/>
      <c r="CC767" s="100"/>
      <c r="CD767" s="100"/>
      <c r="CE767" s="100"/>
      <c r="CF767" s="103"/>
    </row>
    <row r="768" spans="5:84" s="24" customFormat="1" ht="15" customHeight="1" x14ac:dyDescent="0.25">
      <c r="E768" s="127"/>
      <c r="F768" s="127"/>
      <c r="G768" s="127"/>
      <c r="H768" s="137"/>
      <c r="I768" s="115"/>
      <c r="J768" s="127"/>
      <c r="K768" s="127"/>
      <c r="L768" s="127"/>
      <c r="M768" s="137"/>
      <c r="N768" s="115"/>
      <c r="O768" s="127"/>
      <c r="P768" s="127"/>
      <c r="Q768" s="127"/>
      <c r="R768" s="127"/>
      <c r="S768" s="127"/>
      <c r="T768" s="127"/>
      <c r="U768" s="127"/>
      <c r="V768" s="127"/>
      <c r="W768" s="127"/>
      <c r="X768" s="127"/>
      <c r="Y768" s="137"/>
      <c r="Z768" s="137"/>
      <c r="AA768" s="127"/>
      <c r="AB768" s="127"/>
      <c r="AC768" s="127"/>
      <c r="AD768" s="127"/>
      <c r="AE768" s="127"/>
      <c r="AF768" s="127"/>
      <c r="AG768" s="127"/>
      <c r="AH768" s="127"/>
      <c r="AI768" s="127"/>
      <c r="AJ768" s="127"/>
      <c r="AK768" s="137"/>
      <c r="AL768" s="137"/>
      <c r="AM768" s="127"/>
      <c r="AN768" s="127"/>
      <c r="AO768" s="127"/>
      <c r="AP768" s="127"/>
      <c r="AQ768" s="127"/>
      <c r="AR768" s="127"/>
      <c r="AS768" s="127"/>
      <c r="AT768" s="127"/>
      <c r="AU768" s="127"/>
      <c r="AV768" s="127"/>
      <c r="AW768" s="137"/>
      <c r="AX768" s="137"/>
      <c r="AY768" s="137"/>
      <c r="AZ768" s="137"/>
      <c r="BA768" s="130"/>
      <c r="BB768" s="130"/>
      <c r="BC768" s="130"/>
      <c r="BD768" s="130"/>
      <c r="BE768" s="130"/>
      <c r="BF768" s="130"/>
      <c r="BG768" s="130"/>
      <c r="BH768" s="130"/>
      <c r="BI768" s="130"/>
      <c r="BJ768" s="130"/>
      <c r="BK768" s="137"/>
      <c r="BL768" s="98"/>
      <c r="BM768" s="160"/>
      <c r="BN768" s="98"/>
      <c r="BO768" s="182"/>
      <c r="BP768" s="182"/>
      <c r="BQ768" s="182"/>
      <c r="BR768" s="200"/>
      <c r="BS768" s="182"/>
      <c r="BT768" s="182"/>
      <c r="BU768" s="182"/>
      <c r="BV768" s="200"/>
      <c r="BW768" s="182"/>
      <c r="BX768" s="182"/>
      <c r="BY768" s="182"/>
      <c r="BZ768" s="200"/>
      <c r="CA768" s="200"/>
      <c r="CB768" s="182"/>
      <c r="CC768" s="100"/>
      <c r="CD768" s="100"/>
      <c r="CE768" s="100"/>
      <c r="CF768" s="103"/>
    </row>
    <row r="769" spans="5:84" s="24" customFormat="1" ht="15" customHeight="1" x14ac:dyDescent="0.25">
      <c r="E769" s="127"/>
      <c r="F769" s="127"/>
      <c r="G769" s="127"/>
      <c r="H769" s="137"/>
      <c r="I769" s="115"/>
      <c r="J769" s="127"/>
      <c r="K769" s="127"/>
      <c r="L769" s="127"/>
      <c r="M769" s="137"/>
      <c r="N769" s="115"/>
      <c r="O769" s="127"/>
      <c r="P769" s="127"/>
      <c r="Q769" s="127"/>
      <c r="R769" s="127"/>
      <c r="S769" s="127"/>
      <c r="T769" s="127"/>
      <c r="U769" s="127"/>
      <c r="V769" s="127"/>
      <c r="W769" s="127"/>
      <c r="X769" s="127"/>
      <c r="Y769" s="137"/>
      <c r="Z769" s="137"/>
      <c r="AA769" s="127"/>
      <c r="AB769" s="127"/>
      <c r="AC769" s="127"/>
      <c r="AD769" s="127"/>
      <c r="AE769" s="127"/>
      <c r="AF769" s="127"/>
      <c r="AG769" s="127"/>
      <c r="AH769" s="127"/>
      <c r="AI769" s="127"/>
      <c r="AJ769" s="127"/>
      <c r="AK769" s="137"/>
      <c r="AL769" s="137"/>
      <c r="AM769" s="127"/>
      <c r="AN769" s="127"/>
      <c r="AO769" s="127"/>
      <c r="AP769" s="127"/>
      <c r="AQ769" s="127"/>
      <c r="AR769" s="127"/>
      <c r="AS769" s="127"/>
      <c r="AT769" s="127"/>
      <c r="AU769" s="127"/>
      <c r="AV769" s="127"/>
      <c r="AW769" s="137"/>
      <c r="AX769" s="137"/>
      <c r="AY769" s="137"/>
      <c r="AZ769" s="137"/>
      <c r="BA769" s="130"/>
      <c r="BB769" s="130"/>
      <c r="BC769" s="130"/>
      <c r="BD769" s="130"/>
      <c r="BE769" s="130"/>
      <c r="BF769" s="130"/>
      <c r="BG769" s="130"/>
      <c r="BH769" s="130"/>
      <c r="BI769" s="130"/>
      <c r="BJ769" s="130"/>
      <c r="BK769" s="137"/>
      <c r="BL769" s="98"/>
      <c r="BM769" s="160"/>
      <c r="BN769" s="98"/>
      <c r="BO769" s="182"/>
      <c r="BP769" s="182"/>
      <c r="BQ769" s="182"/>
      <c r="BR769" s="200"/>
      <c r="BS769" s="182"/>
      <c r="BT769" s="182"/>
      <c r="BU769" s="182"/>
      <c r="BV769" s="200"/>
      <c r="BW769" s="182"/>
      <c r="BX769" s="182"/>
      <c r="BY769" s="182"/>
      <c r="BZ769" s="200"/>
      <c r="CA769" s="200"/>
      <c r="CB769" s="182"/>
      <c r="CC769" s="100"/>
      <c r="CD769" s="100"/>
      <c r="CE769" s="100"/>
      <c r="CF769" s="103"/>
    </row>
    <row r="770" spans="5:84" s="24" customFormat="1" ht="15" customHeight="1" x14ac:dyDescent="0.25">
      <c r="E770" s="127"/>
      <c r="F770" s="127"/>
      <c r="G770" s="127"/>
      <c r="H770" s="137"/>
      <c r="I770" s="115"/>
      <c r="J770" s="127"/>
      <c r="K770" s="127"/>
      <c r="L770" s="127"/>
      <c r="M770" s="137"/>
      <c r="N770" s="115"/>
      <c r="O770" s="127"/>
      <c r="P770" s="127"/>
      <c r="Q770" s="127"/>
      <c r="R770" s="127"/>
      <c r="S770" s="127"/>
      <c r="T770" s="127"/>
      <c r="U770" s="127"/>
      <c r="V770" s="127"/>
      <c r="W770" s="127"/>
      <c r="X770" s="127"/>
      <c r="Y770" s="137"/>
      <c r="Z770" s="137"/>
      <c r="AA770" s="127"/>
      <c r="AB770" s="127"/>
      <c r="AC770" s="127"/>
      <c r="AD770" s="127"/>
      <c r="AE770" s="127"/>
      <c r="AF770" s="127"/>
      <c r="AG770" s="127"/>
      <c r="AH770" s="127"/>
      <c r="AI770" s="127"/>
      <c r="AJ770" s="127"/>
      <c r="AK770" s="137"/>
      <c r="AL770" s="137"/>
      <c r="AM770" s="127"/>
      <c r="AN770" s="127"/>
      <c r="AO770" s="127"/>
      <c r="AP770" s="127"/>
      <c r="AQ770" s="127"/>
      <c r="AR770" s="127"/>
      <c r="AS770" s="127"/>
      <c r="AT770" s="127"/>
      <c r="AU770" s="127"/>
      <c r="AV770" s="127"/>
      <c r="AW770" s="137"/>
      <c r="AX770" s="137"/>
      <c r="AY770" s="137"/>
      <c r="AZ770" s="137"/>
      <c r="BA770" s="130"/>
      <c r="BB770" s="130"/>
      <c r="BC770" s="130"/>
      <c r="BD770" s="130"/>
      <c r="BE770" s="130"/>
      <c r="BF770" s="130"/>
      <c r="BG770" s="130"/>
      <c r="BH770" s="130"/>
      <c r="BI770" s="130"/>
      <c r="BJ770" s="130"/>
      <c r="BK770" s="137"/>
      <c r="BL770" s="98"/>
      <c r="BM770" s="160"/>
      <c r="BN770" s="98"/>
      <c r="BO770" s="182"/>
      <c r="BP770" s="182"/>
      <c r="BQ770" s="182"/>
      <c r="BR770" s="200"/>
      <c r="BS770" s="182"/>
      <c r="BT770" s="182"/>
      <c r="BU770" s="182"/>
      <c r="BV770" s="200"/>
      <c r="BW770" s="182"/>
      <c r="BX770" s="182"/>
      <c r="BY770" s="182"/>
      <c r="BZ770" s="200"/>
      <c r="CA770" s="200"/>
      <c r="CB770" s="182"/>
      <c r="CC770" s="100"/>
      <c r="CD770" s="100"/>
      <c r="CE770" s="100"/>
      <c r="CF770" s="103"/>
    </row>
    <row r="771" spans="5:84" s="24" customFormat="1" ht="15" customHeight="1" x14ac:dyDescent="0.25">
      <c r="E771" s="127"/>
      <c r="F771" s="127"/>
      <c r="G771" s="127"/>
      <c r="H771" s="137"/>
      <c r="I771" s="115"/>
      <c r="J771" s="127"/>
      <c r="K771" s="127"/>
      <c r="L771" s="127"/>
      <c r="M771" s="137"/>
      <c r="N771" s="115"/>
      <c r="O771" s="127"/>
      <c r="P771" s="127"/>
      <c r="Q771" s="127"/>
      <c r="R771" s="127"/>
      <c r="S771" s="127"/>
      <c r="T771" s="127"/>
      <c r="U771" s="127"/>
      <c r="V771" s="127"/>
      <c r="W771" s="127"/>
      <c r="X771" s="127"/>
      <c r="Y771" s="137"/>
      <c r="Z771" s="137"/>
      <c r="AA771" s="127"/>
      <c r="AB771" s="127"/>
      <c r="AC771" s="127"/>
      <c r="AD771" s="127"/>
      <c r="AE771" s="127"/>
      <c r="AF771" s="127"/>
      <c r="AG771" s="127"/>
      <c r="AH771" s="127"/>
      <c r="AI771" s="127"/>
      <c r="AJ771" s="127"/>
      <c r="AK771" s="137"/>
      <c r="AL771" s="137"/>
      <c r="AM771" s="127"/>
      <c r="AN771" s="127"/>
      <c r="AO771" s="127"/>
      <c r="AP771" s="127"/>
      <c r="AQ771" s="127"/>
      <c r="AR771" s="127"/>
      <c r="AS771" s="127"/>
      <c r="AT771" s="127"/>
      <c r="AU771" s="127"/>
      <c r="AV771" s="127"/>
      <c r="AW771" s="137"/>
      <c r="AX771" s="137"/>
      <c r="AY771" s="137"/>
      <c r="AZ771" s="137"/>
      <c r="BA771" s="130"/>
      <c r="BB771" s="130"/>
      <c r="BC771" s="130"/>
      <c r="BD771" s="130"/>
      <c r="BE771" s="130"/>
      <c r="BF771" s="130"/>
      <c r="BG771" s="130"/>
      <c r="BH771" s="130"/>
      <c r="BI771" s="130"/>
      <c r="BJ771" s="130"/>
      <c r="BK771" s="137"/>
      <c r="BL771" s="98"/>
      <c r="BM771" s="160"/>
      <c r="BN771" s="98"/>
      <c r="BO771" s="182"/>
      <c r="BP771" s="182"/>
      <c r="BQ771" s="182"/>
      <c r="BR771" s="200"/>
      <c r="BS771" s="182"/>
      <c r="BT771" s="182"/>
      <c r="BU771" s="182"/>
      <c r="BV771" s="200"/>
      <c r="BW771" s="182"/>
      <c r="BX771" s="182"/>
      <c r="BY771" s="182"/>
      <c r="BZ771" s="200"/>
      <c r="CA771" s="200"/>
      <c r="CB771" s="182"/>
      <c r="CC771" s="100"/>
      <c r="CD771" s="100"/>
      <c r="CE771" s="100"/>
      <c r="CF771" s="103"/>
    </row>
    <row r="772" spans="5:84" s="24" customFormat="1" ht="15" customHeight="1" x14ac:dyDescent="0.25">
      <c r="E772" s="127"/>
      <c r="F772" s="127"/>
      <c r="G772" s="127"/>
      <c r="H772" s="137"/>
      <c r="I772" s="115"/>
      <c r="J772" s="127"/>
      <c r="K772" s="127"/>
      <c r="L772" s="127"/>
      <c r="M772" s="137"/>
      <c r="N772" s="115"/>
      <c r="O772" s="127"/>
      <c r="P772" s="127"/>
      <c r="Q772" s="127"/>
      <c r="R772" s="127"/>
      <c r="S772" s="127"/>
      <c r="T772" s="127"/>
      <c r="U772" s="127"/>
      <c r="V772" s="127"/>
      <c r="W772" s="127"/>
      <c r="X772" s="127"/>
      <c r="Y772" s="137"/>
      <c r="Z772" s="137"/>
      <c r="AA772" s="127"/>
      <c r="AB772" s="127"/>
      <c r="AC772" s="127"/>
      <c r="AD772" s="127"/>
      <c r="AE772" s="127"/>
      <c r="AF772" s="127"/>
      <c r="AG772" s="127"/>
      <c r="AH772" s="127"/>
      <c r="AI772" s="127"/>
      <c r="AJ772" s="127"/>
      <c r="AK772" s="137"/>
      <c r="AL772" s="137"/>
      <c r="AM772" s="127"/>
      <c r="AN772" s="127"/>
      <c r="AO772" s="127"/>
      <c r="AP772" s="127"/>
      <c r="AQ772" s="127"/>
      <c r="AR772" s="127"/>
      <c r="AS772" s="127"/>
      <c r="AT772" s="127"/>
      <c r="AU772" s="127"/>
      <c r="AV772" s="127"/>
      <c r="AW772" s="137"/>
      <c r="AX772" s="137"/>
      <c r="AY772" s="137"/>
      <c r="AZ772" s="137"/>
      <c r="BA772" s="130"/>
      <c r="BB772" s="130"/>
      <c r="BC772" s="130"/>
      <c r="BD772" s="130"/>
      <c r="BE772" s="130"/>
      <c r="BF772" s="130"/>
      <c r="BG772" s="130"/>
      <c r="BH772" s="130"/>
      <c r="BI772" s="130"/>
      <c r="BJ772" s="130"/>
      <c r="BK772" s="137"/>
      <c r="BL772" s="98"/>
      <c r="BM772" s="160"/>
      <c r="BN772" s="98"/>
      <c r="BO772" s="182"/>
      <c r="BP772" s="182"/>
      <c r="BQ772" s="182"/>
      <c r="BR772" s="200"/>
      <c r="BS772" s="182"/>
      <c r="BT772" s="182"/>
      <c r="BU772" s="182"/>
      <c r="BV772" s="200"/>
      <c r="BW772" s="182"/>
      <c r="BX772" s="182"/>
      <c r="BY772" s="182"/>
      <c r="BZ772" s="200"/>
      <c r="CA772" s="200"/>
      <c r="CB772" s="182"/>
      <c r="CC772" s="100"/>
      <c r="CD772" s="100"/>
      <c r="CE772" s="100"/>
      <c r="CF772" s="103"/>
    </row>
    <row r="773" spans="5:84" s="24" customFormat="1" ht="15" customHeight="1" x14ac:dyDescent="0.25">
      <c r="E773" s="127"/>
      <c r="F773" s="127"/>
      <c r="G773" s="127"/>
      <c r="H773" s="137"/>
      <c r="I773" s="115"/>
      <c r="J773" s="127"/>
      <c r="K773" s="127"/>
      <c r="L773" s="127"/>
      <c r="M773" s="137"/>
      <c r="N773" s="115"/>
      <c r="O773" s="127"/>
      <c r="P773" s="127"/>
      <c r="Q773" s="127"/>
      <c r="R773" s="127"/>
      <c r="S773" s="127"/>
      <c r="T773" s="127"/>
      <c r="U773" s="127"/>
      <c r="V773" s="127"/>
      <c r="W773" s="127"/>
      <c r="X773" s="127"/>
      <c r="Y773" s="137"/>
      <c r="Z773" s="137"/>
      <c r="AA773" s="127"/>
      <c r="AB773" s="127"/>
      <c r="AC773" s="127"/>
      <c r="AD773" s="127"/>
      <c r="AE773" s="127"/>
      <c r="AF773" s="127"/>
      <c r="AG773" s="127"/>
      <c r="AH773" s="127"/>
      <c r="AI773" s="127"/>
      <c r="AJ773" s="127"/>
      <c r="AK773" s="137"/>
      <c r="AL773" s="137"/>
      <c r="AM773" s="127"/>
      <c r="AN773" s="127"/>
      <c r="AO773" s="127"/>
      <c r="AP773" s="127"/>
      <c r="AQ773" s="127"/>
      <c r="AR773" s="127"/>
      <c r="AS773" s="127"/>
      <c r="AT773" s="127"/>
      <c r="AU773" s="127"/>
      <c r="AV773" s="127"/>
      <c r="AW773" s="137"/>
      <c r="AX773" s="137"/>
      <c r="AY773" s="137"/>
      <c r="AZ773" s="137"/>
      <c r="BA773" s="130"/>
      <c r="BB773" s="130"/>
      <c r="BC773" s="130"/>
      <c r="BD773" s="130"/>
      <c r="BE773" s="130"/>
      <c r="BF773" s="130"/>
      <c r="BG773" s="130"/>
      <c r="BH773" s="130"/>
      <c r="BI773" s="130"/>
      <c r="BJ773" s="130"/>
      <c r="BK773" s="137"/>
      <c r="BL773" s="98"/>
      <c r="BM773" s="160"/>
      <c r="BN773" s="98"/>
      <c r="BO773" s="182"/>
      <c r="BP773" s="182"/>
      <c r="BQ773" s="182"/>
      <c r="BR773" s="200"/>
      <c r="BS773" s="182"/>
      <c r="BT773" s="182"/>
      <c r="BU773" s="182"/>
      <c r="BV773" s="200"/>
      <c r="BW773" s="182"/>
      <c r="BX773" s="182"/>
      <c r="BY773" s="182"/>
      <c r="BZ773" s="200"/>
      <c r="CA773" s="200"/>
      <c r="CB773" s="182"/>
      <c r="CC773" s="100"/>
      <c r="CD773" s="100"/>
      <c r="CE773" s="100"/>
      <c r="CF773" s="103"/>
    </row>
    <row r="774" spans="5:84" s="24" customFormat="1" ht="15" customHeight="1" x14ac:dyDescent="0.25">
      <c r="E774" s="127"/>
      <c r="F774" s="127"/>
      <c r="G774" s="127"/>
      <c r="H774" s="137"/>
      <c r="I774" s="115"/>
      <c r="J774" s="127"/>
      <c r="K774" s="127"/>
      <c r="L774" s="127"/>
      <c r="M774" s="137"/>
      <c r="N774" s="115"/>
      <c r="O774" s="127"/>
      <c r="P774" s="127"/>
      <c r="Q774" s="127"/>
      <c r="R774" s="127"/>
      <c r="S774" s="127"/>
      <c r="T774" s="127"/>
      <c r="U774" s="127"/>
      <c r="V774" s="127"/>
      <c r="W774" s="127"/>
      <c r="X774" s="127"/>
      <c r="Y774" s="137"/>
      <c r="Z774" s="137"/>
      <c r="AA774" s="127"/>
      <c r="AB774" s="127"/>
      <c r="AC774" s="127"/>
      <c r="AD774" s="127"/>
      <c r="AE774" s="127"/>
      <c r="AF774" s="127"/>
      <c r="AG774" s="127"/>
      <c r="AH774" s="127"/>
      <c r="AI774" s="127"/>
      <c r="AJ774" s="127"/>
      <c r="AK774" s="137"/>
      <c r="AL774" s="137"/>
      <c r="AM774" s="127"/>
      <c r="AN774" s="127"/>
      <c r="AO774" s="127"/>
      <c r="AP774" s="127"/>
      <c r="AQ774" s="127"/>
      <c r="AR774" s="127"/>
      <c r="AS774" s="127"/>
      <c r="AT774" s="127"/>
      <c r="AU774" s="127"/>
      <c r="AV774" s="127"/>
      <c r="AW774" s="137"/>
      <c r="AX774" s="137"/>
      <c r="AY774" s="137"/>
      <c r="AZ774" s="137"/>
      <c r="BA774" s="130"/>
      <c r="BB774" s="130"/>
      <c r="BC774" s="130"/>
      <c r="BD774" s="130"/>
      <c r="BE774" s="130"/>
      <c r="BF774" s="130"/>
      <c r="BG774" s="130"/>
      <c r="BH774" s="130"/>
      <c r="BI774" s="130"/>
      <c r="BJ774" s="130"/>
      <c r="BK774" s="137"/>
      <c r="BL774" s="98"/>
      <c r="BM774" s="160"/>
      <c r="BN774" s="98"/>
      <c r="BO774" s="182"/>
      <c r="BP774" s="182"/>
      <c r="BQ774" s="182"/>
      <c r="BR774" s="200"/>
      <c r="BS774" s="182"/>
      <c r="BT774" s="182"/>
      <c r="BU774" s="182"/>
      <c r="BV774" s="200"/>
      <c r="BW774" s="182"/>
      <c r="BX774" s="182"/>
      <c r="BY774" s="182"/>
      <c r="BZ774" s="200"/>
      <c r="CA774" s="200"/>
      <c r="CB774" s="182"/>
      <c r="CC774" s="100"/>
      <c r="CD774" s="100"/>
      <c r="CE774" s="100"/>
      <c r="CF774" s="103"/>
    </row>
    <row r="775" spans="5:84" s="24" customFormat="1" ht="15" customHeight="1" x14ac:dyDescent="0.25">
      <c r="E775" s="127"/>
      <c r="F775" s="127"/>
      <c r="G775" s="127"/>
      <c r="H775" s="137"/>
      <c r="I775" s="115"/>
      <c r="J775" s="127"/>
      <c r="K775" s="127"/>
      <c r="L775" s="127"/>
      <c r="M775" s="137"/>
      <c r="N775" s="115"/>
      <c r="O775" s="127"/>
      <c r="P775" s="127"/>
      <c r="Q775" s="127"/>
      <c r="R775" s="127"/>
      <c r="S775" s="127"/>
      <c r="T775" s="127"/>
      <c r="U775" s="127"/>
      <c r="V775" s="127"/>
      <c r="W775" s="127"/>
      <c r="X775" s="127"/>
      <c r="Y775" s="137"/>
      <c r="Z775" s="137"/>
      <c r="AA775" s="127"/>
      <c r="AB775" s="127"/>
      <c r="AC775" s="127"/>
      <c r="AD775" s="127"/>
      <c r="AE775" s="127"/>
      <c r="AF775" s="127"/>
      <c r="AG775" s="127"/>
      <c r="AH775" s="127"/>
      <c r="AI775" s="127"/>
      <c r="AJ775" s="127"/>
      <c r="AK775" s="137"/>
      <c r="AL775" s="137"/>
      <c r="AM775" s="127"/>
      <c r="AN775" s="127"/>
      <c r="AO775" s="127"/>
      <c r="AP775" s="127"/>
      <c r="AQ775" s="127"/>
      <c r="AR775" s="127"/>
      <c r="AS775" s="127"/>
      <c r="AT775" s="127"/>
      <c r="AU775" s="127"/>
      <c r="AV775" s="127"/>
      <c r="AW775" s="137"/>
      <c r="AX775" s="137"/>
      <c r="AY775" s="137"/>
      <c r="AZ775" s="137"/>
      <c r="BA775" s="130"/>
      <c r="BB775" s="130"/>
      <c r="BC775" s="130"/>
      <c r="BD775" s="130"/>
      <c r="BE775" s="130"/>
      <c r="BF775" s="130"/>
      <c r="BG775" s="130"/>
      <c r="BH775" s="130"/>
      <c r="BI775" s="130"/>
      <c r="BJ775" s="130"/>
      <c r="BK775" s="137"/>
      <c r="BL775" s="98"/>
      <c r="BM775" s="160"/>
      <c r="BN775" s="98"/>
      <c r="BO775" s="182"/>
      <c r="BP775" s="182"/>
      <c r="BQ775" s="182"/>
      <c r="BR775" s="200"/>
      <c r="BS775" s="182"/>
      <c r="BT775" s="182"/>
      <c r="BU775" s="182"/>
      <c r="BV775" s="200"/>
      <c r="BW775" s="182"/>
      <c r="BX775" s="182"/>
      <c r="BY775" s="182"/>
      <c r="BZ775" s="200"/>
      <c r="CA775" s="200"/>
      <c r="CB775" s="182"/>
      <c r="CC775" s="100"/>
      <c r="CD775" s="100"/>
      <c r="CE775" s="100"/>
      <c r="CF775" s="103"/>
    </row>
    <row r="776" spans="5:84" s="24" customFormat="1" ht="15" customHeight="1" x14ac:dyDescent="0.25">
      <c r="E776" s="127"/>
      <c r="F776" s="127"/>
      <c r="G776" s="127"/>
      <c r="H776" s="137"/>
      <c r="I776" s="115"/>
      <c r="J776" s="127"/>
      <c r="K776" s="127"/>
      <c r="L776" s="127"/>
      <c r="M776" s="137"/>
      <c r="N776" s="115"/>
      <c r="O776" s="127"/>
      <c r="P776" s="127"/>
      <c r="Q776" s="127"/>
      <c r="R776" s="127"/>
      <c r="S776" s="127"/>
      <c r="T776" s="127"/>
      <c r="U776" s="127"/>
      <c r="V776" s="127"/>
      <c r="W776" s="127"/>
      <c r="X776" s="127"/>
      <c r="Y776" s="137"/>
      <c r="Z776" s="137"/>
      <c r="AA776" s="127"/>
      <c r="AB776" s="127"/>
      <c r="AC776" s="127"/>
      <c r="AD776" s="127"/>
      <c r="AE776" s="127"/>
      <c r="AF776" s="127"/>
      <c r="AG776" s="127"/>
      <c r="AH776" s="127"/>
      <c r="AI776" s="127"/>
      <c r="AJ776" s="127"/>
      <c r="AK776" s="137"/>
      <c r="AL776" s="137"/>
      <c r="AM776" s="127"/>
      <c r="AN776" s="127"/>
      <c r="AO776" s="127"/>
      <c r="AP776" s="127"/>
      <c r="AQ776" s="127"/>
      <c r="AR776" s="127"/>
      <c r="AS776" s="127"/>
      <c r="AT776" s="127"/>
      <c r="AU776" s="127"/>
      <c r="AV776" s="127"/>
      <c r="AW776" s="137"/>
      <c r="AX776" s="137"/>
      <c r="AY776" s="137"/>
      <c r="AZ776" s="137"/>
      <c r="BA776" s="130"/>
      <c r="BB776" s="130"/>
      <c r="BC776" s="130"/>
      <c r="BD776" s="130"/>
      <c r="BE776" s="130"/>
      <c r="BF776" s="130"/>
      <c r="BG776" s="130"/>
      <c r="BH776" s="130"/>
      <c r="BI776" s="130"/>
      <c r="BJ776" s="130"/>
      <c r="BK776" s="137"/>
      <c r="BL776" s="98"/>
      <c r="BM776" s="160"/>
      <c r="BN776" s="98"/>
      <c r="BO776" s="182"/>
      <c r="BP776" s="182"/>
      <c r="BQ776" s="182"/>
      <c r="BR776" s="200"/>
      <c r="BS776" s="182"/>
      <c r="BT776" s="182"/>
      <c r="BU776" s="182"/>
      <c r="BV776" s="200"/>
      <c r="BW776" s="182"/>
      <c r="BX776" s="182"/>
      <c r="BY776" s="182"/>
      <c r="BZ776" s="200"/>
      <c r="CA776" s="200"/>
      <c r="CB776" s="182"/>
      <c r="CC776" s="100"/>
      <c r="CD776" s="100"/>
      <c r="CE776" s="100"/>
      <c r="CF776" s="103"/>
    </row>
    <row r="777" spans="5:84" s="24" customFormat="1" ht="15" customHeight="1" x14ac:dyDescent="0.25">
      <c r="E777" s="127"/>
      <c r="F777" s="127"/>
      <c r="G777" s="127"/>
      <c r="H777" s="137"/>
      <c r="I777" s="115"/>
      <c r="J777" s="127"/>
      <c r="K777" s="127"/>
      <c r="L777" s="127"/>
      <c r="M777" s="137"/>
      <c r="N777" s="115"/>
      <c r="O777" s="127"/>
      <c r="P777" s="127"/>
      <c r="Q777" s="127"/>
      <c r="R777" s="127"/>
      <c r="S777" s="127"/>
      <c r="T777" s="127"/>
      <c r="U777" s="127"/>
      <c r="V777" s="127"/>
      <c r="W777" s="127"/>
      <c r="X777" s="127"/>
      <c r="Y777" s="137"/>
      <c r="Z777" s="137"/>
      <c r="AA777" s="127"/>
      <c r="AB777" s="127"/>
      <c r="AC777" s="127"/>
      <c r="AD777" s="127"/>
      <c r="AE777" s="127"/>
      <c r="AF777" s="127"/>
      <c r="AG777" s="127"/>
      <c r="AH777" s="127"/>
      <c r="AI777" s="127"/>
      <c r="AJ777" s="127"/>
      <c r="AK777" s="137"/>
      <c r="AL777" s="137"/>
      <c r="AM777" s="127"/>
      <c r="AN777" s="127"/>
      <c r="AO777" s="127"/>
      <c r="AP777" s="127"/>
      <c r="AQ777" s="127"/>
      <c r="AR777" s="127"/>
      <c r="AS777" s="127"/>
      <c r="AT777" s="127"/>
      <c r="AU777" s="127"/>
      <c r="AV777" s="127"/>
      <c r="AW777" s="137"/>
      <c r="AX777" s="137"/>
      <c r="AY777" s="137"/>
      <c r="AZ777" s="137"/>
      <c r="BA777" s="130"/>
      <c r="BB777" s="130"/>
      <c r="BC777" s="130"/>
      <c r="BD777" s="130"/>
      <c r="BE777" s="130"/>
      <c r="BF777" s="130"/>
      <c r="BG777" s="130"/>
      <c r="BH777" s="130"/>
      <c r="BI777" s="130"/>
      <c r="BJ777" s="130"/>
      <c r="BK777" s="137"/>
      <c r="BL777" s="98"/>
      <c r="BM777" s="160"/>
      <c r="BN777" s="98"/>
      <c r="BO777" s="182"/>
      <c r="BP777" s="182"/>
      <c r="BQ777" s="182"/>
      <c r="BR777" s="200"/>
      <c r="BS777" s="182"/>
      <c r="BT777" s="182"/>
      <c r="BU777" s="182"/>
      <c r="BV777" s="200"/>
      <c r="BW777" s="182"/>
      <c r="BX777" s="182"/>
      <c r="BY777" s="182"/>
      <c r="BZ777" s="200"/>
      <c r="CA777" s="200"/>
      <c r="CB777" s="182"/>
      <c r="CC777" s="100"/>
      <c r="CD777" s="100"/>
      <c r="CE777" s="100"/>
      <c r="CF777" s="103"/>
    </row>
    <row r="778" spans="5:84" s="24" customFormat="1" ht="15" customHeight="1" x14ac:dyDescent="0.25">
      <c r="E778" s="127"/>
      <c r="F778" s="127"/>
      <c r="G778" s="127"/>
      <c r="H778" s="137"/>
      <c r="I778" s="115"/>
      <c r="J778" s="127"/>
      <c r="K778" s="127"/>
      <c r="L778" s="127"/>
      <c r="M778" s="137"/>
      <c r="N778" s="115"/>
      <c r="O778" s="127"/>
      <c r="P778" s="127"/>
      <c r="Q778" s="127"/>
      <c r="R778" s="127"/>
      <c r="S778" s="127"/>
      <c r="T778" s="127"/>
      <c r="U778" s="127"/>
      <c r="V778" s="127"/>
      <c r="W778" s="127"/>
      <c r="X778" s="127"/>
      <c r="Y778" s="137"/>
      <c r="Z778" s="137"/>
      <c r="AA778" s="127"/>
      <c r="AB778" s="127"/>
      <c r="AC778" s="127"/>
      <c r="AD778" s="127"/>
      <c r="AE778" s="127"/>
      <c r="AF778" s="127"/>
      <c r="AG778" s="127"/>
      <c r="AH778" s="127"/>
      <c r="AI778" s="127"/>
      <c r="AJ778" s="127"/>
      <c r="AK778" s="137"/>
      <c r="AL778" s="137"/>
      <c r="AM778" s="127"/>
      <c r="AN778" s="127"/>
      <c r="AO778" s="127"/>
      <c r="AP778" s="127"/>
      <c r="AQ778" s="127"/>
      <c r="AR778" s="127"/>
      <c r="AS778" s="127"/>
      <c r="AT778" s="127"/>
      <c r="AU778" s="127"/>
      <c r="AV778" s="127"/>
      <c r="AW778" s="137"/>
      <c r="AX778" s="137"/>
      <c r="AY778" s="137"/>
      <c r="AZ778" s="137"/>
      <c r="BA778" s="130"/>
      <c r="BB778" s="130"/>
      <c r="BC778" s="130"/>
      <c r="BD778" s="130"/>
      <c r="BE778" s="130"/>
      <c r="BF778" s="130"/>
      <c r="BG778" s="130"/>
      <c r="BH778" s="130"/>
      <c r="BI778" s="130"/>
      <c r="BJ778" s="130"/>
      <c r="BK778" s="137"/>
      <c r="BL778" s="98"/>
      <c r="BM778" s="160"/>
      <c r="BN778" s="98"/>
      <c r="BO778" s="182"/>
      <c r="BP778" s="182"/>
      <c r="BQ778" s="182"/>
      <c r="BR778" s="200"/>
      <c r="BS778" s="182"/>
      <c r="BT778" s="182"/>
      <c r="BU778" s="182"/>
      <c r="BV778" s="200"/>
      <c r="BW778" s="182"/>
      <c r="BX778" s="182"/>
      <c r="BY778" s="182"/>
      <c r="BZ778" s="200"/>
      <c r="CA778" s="200"/>
      <c r="CB778" s="182"/>
      <c r="CC778" s="100"/>
      <c r="CD778" s="100"/>
      <c r="CE778" s="100"/>
      <c r="CF778" s="103"/>
    </row>
    <row r="779" spans="5:84" s="24" customFormat="1" ht="15" customHeight="1" x14ac:dyDescent="0.25">
      <c r="E779" s="127"/>
      <c r="F779" s="127"/>
      <c r="G779" s="127"/>
      <c r="H779" s="137"/>
      <c r="I779" s="115"/>
      <c r="J779" s="127"/>
      <c r="K779" s="127"/>
      <c r="L779" s="127"/>
      <c r="M779" s="137"/>
      <c r="N779" s="115"/>
      <c r="O779" s="127"/>
      <c r="P779" s="127"/>
      <c r="Q779" s="127"/>
      <c r="R779" s="127"/>
      <c r="S779" s="127"/>
      <c r="T779" s="127"/>
      <c r="U779" s="127"/>
      <c r="V779" s="127"/>
      <c r="W779" s="127"/>
      <c r="X779" s="127"/>
      <c r="Y779" s="137"/>
      <c r="Z779" s="137"/>
      <c r="AA779" s="127"/>
      <c r="AB779" s="127"/>
      <c r="AC779" s="127"/>
      <c r="AD779" s="127"/>
      <c r="AE779" s="127"/>
      <c r="AF779" s="127"/>
      <c r="AG779" s="127"/>
      <c r="AH779" s="127"/>
      <c r="AI779" s="127"/>
      <c r="AJ779" s="127"/>
      <c r="AK779" s="137"/>
      <c r="AL779" s="137"/>
      <c r="AM779" s="127"/>
      <c r="AN779" s="127"/>
      <c r="AO779" s="127"/>
      <c r="AP779" s="127"/>
      <c r="AQ779" s="127"/>
      <c r="AR779" s="127"/>
      <c r="AS779" s="127"/>
      <c r="AT779" s="127"/>
      <c r="AU779" s="127"/>
      <c r="AV779" s="127"/>
      <c r="AW779" s="137"/>
      <c r="AX779" s="137"/>
      <c r="AY779" s="137"/>
      <c r="AZ779" s="137"/>
      <c r="BA779" s="130"/>
      <c r="BB779" s="130"/>
      <c r="BC779" s="130"/>
      <c r="BD779" s="130"/>
      <c r="BE779" s="130"/>
      <c r="BF779" s="130"/>
      <c r="BG779" s="130"/>
      <c r="BH779" s="130"/>
      <c r="BI779" s="130"/>
      <c r="BJ779" s="130"/>
      <c r="BK779" s="137"/>
      <c r="BL779" s="98"/>
      <c r="BM779" s="160"/>
      <c r="BN779" s="98"/>
      <c r="BO779" s="182"/>
      <c r="BP779" s="182"/>
      <c r="BQ779" s="182"/>
      <c r="BR779" s="200"/>
      <c r="BS779" s="182"/>
      <c r="BT779" s="182"/>
      <c r="BU779" s="182"/>
      <c r="BV779" s="200"/>
      <c r="BW779" s="182"/>
      <c r="BX779" s="182"/>
      <c r="BY779" s="182"/>
      <c r="BZ779" s="200"/>
      <c r="CA779" s="200"/>
      <c r="CB779" s="182"/>
      <c r="CC779" s="100"/>
      <c r="CD779" s="100"/>
      <c r="CE779" s="100"/>
      <c r="CF779" s="103"/>
    </row>
    <row r="780" spans="5:84" s="24" customFormat="1" ht="15" customHeight="1" x14ac:dyDescent="0.25">
      <c r="E780" s="127"/>
      <c r="F780" s="127"/>
      <c r="G780" s="127"/>
      <c r="H780" s="137"/>
      <c r="I780" s="115"/>
      <c r="J780" s="127"/>
      <c r="K780" s="127"/>
      <c r="L780" s="127"/>
      <c r="M780" s="137"/>
      <c r="N780" s="115"/>
      <c r="O780" s="127"/>
      <c r="P780" s="127"/>
      <c r="Q780" s="127"/>
      <c r="R780" s="127"/>
      <c r="S780" s="127"/>
      <c r="T780" s="127"/>
      <c r="U780" s="127"/>
      <c r="V780" s="127"/>
      <c r="W780" s="127"/>
      <c r="X780" s="127"/>
      <c r="Y780" s="137"/>
      <c r="Z780" s="137"/>
      <c r="AA780" s="127"/>
      <c r="AB780" s="127"/>
      <c r="AC780" s="127"/>
      <c r="AD780" s="127"/>
      <c r="AE780" s="127"/>
      <c r="AF780" s="127"/>
      <c r="AG780" s="127"/>
      <c r="AH780" s="127"/>
      <c r="AI780" s="127"/>
      <c r="AJ780" s="127"/>
      <c r="AK780" s="137"/>
      <c r="AL780" s="137"/>
      <c r="AM780" s="127"/>
      <c r="AN780" s="127"/>
      <c r="AO780" s="127"/>
      <c r="AP780" s="127"/>
      <c r="AQ780" s="127"/>
      <c r="AR780" s="127"/>
      <c r="AS780" s="127"/>
      <c r="AT780" s="127"/>
      <c r="AU780" s="127"/>
      <c r="AV780" s="127"/>
      <c r="AW780" s="137"/>
      <c r="AX780" s="137"/>
      <c r="AY780" s="137"/>
      <c r="AZ780" s="137"/>
      <c r="BA780" s="130"/>
      <c r="BB780" s="130"/>
      <c r="BC780" s="130"/>
      <c r="BD780" s="130"/>
      <c r="BE780" s="130"/>
      <c r="BF780" s="130"/>
      <c r="BG780" s="130"/>
      <c r="BH780" s="130"/>
      <c r="BI780" s="130"/>
      <c r="BJ780" s="130"/>
      <c r="BK780" s="137"/>
      <c r="BL780" s="98"/>
      <c r="BM780" s="160"/>
      <c r="BN780" s="98"/>
      <c r="BO780" s="182"/>
      <c r="BP780" s="182"/>
      <c r="BQ780" s="182"/>
      <c r="BR780" s="200"/>
      <c r="BS780" s="182"/>
      <c r="BT780" s="182"/>
      <c r="BU780" s="182"/>
      <c r="BV780" s="200"/>
      <c r="BW780" s="182"/>
      <c r="BX780" s="182"/>
      <c r="BY780" s="182"/>
      <c r="BZ780" s="200"/>
      <c r="CA780" s="200"/>
      <c r="CB780" s="182"/>
      <c r="CC780" s="100"/>
      <c r="CD780" s="100"/>
      <c r="CE780" s="100"/>
      <c r="CF780" s="103"/>
    </row>
    <row r="781" spans="5:84" s="24" customFormat="1" ht="15" customHeight="1" x14ac:dyDescent="0.25">
      <c r="E781" s="127"/>
      <c r="F781" s="127"/>
      <c r="G781" s="127"/>
      <c r="H781" s="137"/>
      <c r="I781" s="115"/>
      <c r="J781" s="127"/>
      <c r="K781" s="127"/>
      <c r="L781" s="127"/>
      <c r="M781" s="137"/>
      <c r="N781" s="115"/>
      <c r="O781" s="127"/>
      <c r="P781" s="127"/>
      <c r="Q781" s="127"/>
      <c r="R781" s="127"/>
      <c r="S781" s="127"/>
      <c r="T781" s="127"/>
      <c r="U781" s="127"/>
      <c r="V781" s="127"/>
      <c r="W781" s="127"/>
      <c r="X781" s="127"/>
      <c r="Y781" s="137"/>
      <c r="Z781" s="137"/>
      <c r="AA781" s="127"/>
      <c r="AB781" s="127"/>
      <c r="AC781" s="127"/>
      <c r="AD781" s="127"/>
      <c r="AE781" s="127"/>
      <c r="AF781" s="127"/>
      <c r="AG781" s="127"/>
      <c r="AH781" s="127"/>
      <c r="AI781" s="127"/>
      <c r="AJ781" s="127"/>
      <c r="AK781" s="137"/>
      <c r="AL781" s="137"/>
      <c r="AM781" s="127"/>
      <c r="AN781" s="127"/>
      <c r="AO781" s="127"/>
      <c r="AP781" s="127"/>
      <c r="AQ781" s="127"/>
      <c r="AR781" s="127"/>
      <c r="AS781" s="127"/>
      <c r="AT781" s="127"/>
      <c r="AU781" s="127"/>
      <c r="AV781" s="127"/>
      <c r="AW781" s="137"/>
      <c r="AX781" s="137"/>
      <c r="AY781" s="137"/>
      <c r="AZ781" s="137"/>
      <c r="BA781" s="130"/>
      <c r="BB781" s="130"/>
      <c r="BC781" s="130"/>
      <c r="BD781" s="130"/>
      <c r="BE781" s="130"/>
      <c r="BF781" s="130"/>
      <c r="BG781" s="130"/>
      <c r="BH781" s="130"/>
      <c r="BI781" s="130"/>
      <c r="BJ781" s="130"/>
      <c r="BK781" s="137"/>
      <c r="BL781" s="98"/>
      <c r="BM781" s="160"/>
      <c r="BN781" s="98"/>
      <c r="BO781" s="182"/>
      <c r="BP781" s="182"/>
      <c r="BQ781" s="182"/>
      <c r="BR781" s="200"/>
      <c r="BS781" s="182"/>
      <c r="BT781" s="182"/>
      <c r="BU781" s="182"/>
      <c r="BV781" s="200"/>
      <c r="BW781" s="182"/>
      <c r="BX781" s="182"/>
      <c r="BY781" s="182"/>
      <c r="BZ781" s="200"/>
      <c r="CA781" s="200"/>
      <c r="CB781" s="182"/>
      <c r="CC781" s="100"/>
      <c r="CD781" s="100"/>
      <c r="CE781" s="100"/>
      <c r="CF781" s="103"/>
    </row>
    <row r="782" spans="5:84" s="24" customFormat="1" ht="15" customHeight="1" x14ac:dyDescent="0.25">
      <c r="E782" s="127"/>
      <c r="F782" s="127"/>
      <c r="G782" s="127"/>
      <c r="H782" s="137"/>
      <c r="I782" s="115"/>
      <c r="J782" s="127"/>
      <c r="K782" s="127"/>
      <c r="L782" s="127"/>
      <c r="M782" s="137"/>
      <c r="N782" s="115"/>
      <c r="O782" s="127"/>
      <c r="P782" s="127"/>
      <c r="Q782" s="127"/>
      <c r="R782" s="127"/>
      <c r="S782" s="127"/>
      <c r="T782" s="127"/>
      <c r="U782" s="127"/>
      <c r="V782" s="127"/>
      <c r="W782" s="127"/>
      <c r="X782" s="127"/>
      <c r="Y782" s="137"/>
      <c r="Z782" s="137"/>
      <c r="AA782" s="127"/>
      <c r="AB782" s="127"/>
      <c r="AC782" s="127"/>
      <c r="AD782" s="127"/>
      <c r="AE782" s="127"/>
      <c r="AF782" s="127"/>
      <c r="AG782" s="127"/>
      <c r="AH782" s="127"/>
      <c r="AI782" s="127"/>
      <c r="AJ782" s="127"/>
      <c r="AK782" s="137"/>
      <c r="AL782" s="137"/>
      <c r="AM782" s="127"/>
      <c r="AN782" s="127"/>
      <c r="AO782" s="127"/>
      <c r="AP782" s="127"/>
      <c r="AQ782" s="127"/>
      <c r="AR782" s="127"/>
      <c r="AS782" s="127"/>
      <c r="AT782" s="127"/>
      <c r="AU782" s="127"/>
      <c r="AV782" s="127"/>
      <c r="AW782" s="137"/>
      <c r="AX782" s="137"/>
      <c r="AY782" s="137"/>
      <c r="AZ782" s="137"/>
      <c r="BA782" s="130"/>
      <c r="BB782" s="130"/>
      <c r="BC782" s="130"/>
      <c r="BD782" s="130"/>
      <c r="BE782" s="130"/>
      <c r="BF782" s="130"/>
      <c r="BG782" s="130"/>
      <c r="BH782" s="130"/>
      <c r="BI782" s="130"/>
      <c r="BJ782" s="130"/>
      <c r="BK782" s="137"/>
      <c r="BL782" s="98"/>
      <c r="BM782" s="160"/>
      <c r="BN782" s="98"/>
      <c r="BO782" s="182"/>
      <c r="BP782" s="182"/>
      <c r="BQ782" s="182"/>
      <c r="BR782" s="200"/>
      <c r="BS782" s="182"/>
      <c r="BT782" s="182"/>
      <c r="BU782" s="182"/>
      <c r="BV782" s="200"/>
      <c r="BW782" s="182"/>
      <c r="BX782" s="182"/>
      <c r="BY782" s="182"/>
      <c r="BZ782" s="200"/>
      <c r="CA782" s="200"/>
      <c r="CB782" s="182"/>
      <c r="CC782" s="100"/>
      <c r="CD782" s="100"/>
      <c r="CE782" s="100"/>
      <c r="CF782" s="103"/>
    </row>
    <row r="783" spans="5:84" s="24" customFormat="1" ht="15" customHeight="1" x14ac:dyDescent="0.25">
      <c r="E783" s="127"/>
      <c r="F783" s="127"/>
      <c r="G783" s="127"/>
      <c r="H783" s="137"/>
      <c r="I783" s="115"/>
      <c r="J783" s="127"/>
      <c r="K783" s="127"/>
      <c r="L783" s="127"/>
      <c r="M783" s="137"/>
      <c r="N783" s="115"/>
      <c r="O783" s="127"/>
      <c r="P783" s="127"/>
      <c r="Q783" s="127"/>
      <c r="R783" s="127"/>
      <c r="S783" s="127"/>
      <c r="T783" s="127"/>
      <c r="U783" s="127"/>
      <c r="V783" s="127"/>
      <c r="W783" s="127"/>
      <c r="X783" s="127"/>
      <c r="Y783" s="137"/>
      <c r="Z783" s="137"/>
      <c r="AA783" s="127"/>
      <c r="AB783" s="127"/>
      <c r="AC783" s="127"/>
      <c r="AD783" s="127"/>
      <c r="AE783" s="127"/>
      <c r="AF783" s="127"/>
      <c r="AG783" s="127"/>
      <c r="AH783" s="127"/>
      <c r="AI783" s="127"/>
      <c r="AJ783" s="127"/>
      <c r="AK783" s="137"/>
      <c r="AL783" s="137"/>
      <c r="AM783" s="127"/>
      <c r="AN783" s="127"/>
      <c r="AO783" s="127"/>
      <c r="AP783" s="127"/>
      <c r="AQ783" s="127"/>
      <c r="AR783" s="127"/>
      <c r="AS783" s="127"/>
      <c r="AT783" s="127"/>
      <c r="AU783" s="127"/>
      <c r="AV783" s="127"/>
      <c r="AW783" s="137"/>
      <c r="AX783" s="137"/>
      <c r="AY783" s="137"/>
      <c r="AZ783" s="137"/>
      <c r="BA783" s="130"/>
      <c r="BB783" s="130"/>
      <c r="BC783" s="130"/>
      <c r="BD783" s="130"/>
      <c r="BE783" s="130"/>
      <c r="BF783" s="130"/>
      <c r="BG783" s="130"/>
      <c r="BH783" s="130"/>
      <c r="BI783" s="130"/>
      <c r="BJ783" s="130"/>
      <c r="BK783" s="137"/>
      <c r="BL783" s="98"/>
      <c r="BM783" s="160"/>
      <c r="BN783" s="98"/>
      <c r="BO783" s="182"/>
      <c r="BP783" s="182"/>
      <c r="BQ783" s="182"/>
      <c r="BR783" s="200"/>
      <c r="BS783" s="182"/>
      <c r="BT783" s="182"/>
      <c r="BU783" s="182"/>
      <c r="BV783" s="200"/>
      <c r="BW783" s="182"/>
      <c r="BX783" s="182"/>
      <c r="BY783" s="182"/>
      <c r="BZ783" s="200"/>
      <c r="CA783" s="200"/>
      <c r="CB783" s="182"/>
      <c r="CC783" s="100"/>
      <c r="CD783" s="100"/>
      <c r="CE783" s="100"/>
      <c r="CF783" s="103"/>
    </row>
    <row r="784" spans="5:84" s="24" customFormat="1" ht="15" customHeight="1" x14ac:dyDescent="0.25">
      <c r="E784" s="127"/>
      <c r="F784" s="127"/>
      <c r="G784" s="127"/>
      <c r="H784" s="137"/>
      <c r="I784" s="115"/>
      <c r="J784" s="127"/>
      <c r="K784" s="127"/>
      <c r="L784" s="127"/>
      <c r="M784" s="137"/>
      <c r="N784" s="115"/>
      <c r="O784" s="127"/>
      <c r="P784" s="127"/>
      <c r="Q784" s="127"/>
      <c r="R784" s="127"/>
      <c r="S784" s="127"/>
      <c r="T784" s="127"/>
      <c r="U784" s="127"/>
      <c r="V784" s="127"/>
      <c r="W784" s="127"/>
      <c r="X784" s="127"/>
      <c r="Y784" s="137"/>
      <c r="Z784" s="137"/>
      <c r="AA784" s="127"/>
      <c r="AB784" s="127"/>
      <c r="AC784" s="127"/>
      <c r="AD784" s="127"/>
      <c r="AE784" s="127"/>
      <c r="AF784" s="127"/>
      <c r="AG784" s="127"/>
      <c r="AH784" s="127"/>
      <c r="AI784" s="127"/>
      <c r="AJ784" s="127"/>
      <c r="AK784" s="137"/>
      <c r="AL784" s="137"/>
      <c r="AM784" s="127"/>
      <c r="AN784" s="127"/>
      <c r="AO784" s="127"/>
      <c r="AP784" s="127"/>
      <c r="AQ784" s="127"/>
      <c r="AR784" s="127"/>
      <c r="AS784" s="127"/>
      <c r="AT784" s="127"/>
      <c r="AU784" s="127"/>
      <c r="AV784" s="127"/>
      <c r="AW784" s="137"/>
      <c r="AX784" s="137"/>
      <c r="AY784" s="137"/>
      <c r="AZ784" s="137"/>
      <c r="BA784" s="130"/>
      <c r="BB784" s="130"/>
      <c r="BC784" s="130"/>
      <c r="BD784" s="130"/>
      <c r="BE784" s="130"/>
      <c r="BF784" s="130"/>
      <c r="BG784" s="130"/>
      <c r="BH784" s="130"/>
      <c r="BI784" s="130"/>
      <c r="BJ784" s="130"/>
      <c r="BK784" s="137"/>
      <c r="BL784" s="98"/>
      <c r="BM784" s="160"/>
      <c r="BN784" s="98"/>
      <c r="BO784" s="182"/>
      <c r="BP784" s="182"/>
      <c r="BQ784" s="182"/>
      <c r="BR784" s="200"/>
      <c r="BS784" s="182"/>
      <c r="BT784" s="182"/>
      <c r="BU784" s="182"/>
      <c r="BV784" s="200"/>
      <c r="BW784" s="182"/>
      <c r="BX784" s="182"/>
      <c r="BY784" s="182"/>
      <c r="BZ784" s="200"/>
      <c r="CA784" s="200"/>
      <c r="CB784" s="182"/>
      <c r="CC784" s="100"/>
      <c r="CD784" s="100"/>
      <c r="CE784" s="100"/>
      <c r="CF784" s="103"/>
    </row>
    <row r="785" spans="5:84" s="24" customFormat="1" ht="15" customHeight="1" x14ac:dyDescent="0.25">
      <c r="E785" s="127"/>
      <c r="F785" s="127"/>
      <c r="G785" s="127"/>
      <c r="H785" s="137"/>
      <c r="I785" s="115"/>
      <c r="J785" s="127"/>
      <c r="K785" s="127"/>
      <c r="L785" s="127"/>
      <c r="M785" s="137"/>
      <c r="N785" s="115"/>
      <c r="O785" s="127"/>
      <c r="P785" s="127"/>
      <c r="Q785" s="127"/>
      <c r="R785" s="127"/>
      <c r="S785" s="127"/>
      <c r="T785" s="127"/>
      <c r="U785" s="127"/>
      <c r="V785" s="127"/>
      <c r="W785" s="127"/>
      <c r="X785" s="127"/>
      <c r="Y785" s="137"/>
      <c r="Z785" s="137"/>
      <c r="AA785" s="127"/>
      <c r="AB785" s="127"/>
      <c r="AC785" s="127"/>
      <c r="AD785" s="127"/>
      <c r="AE785" s="127"/>
      <c r="AF785" s="127"/>
      <c r="AG785" s="127"/>
      <c r="AH785" s="127"/>
      <c r="AI785" s="127"/>
      <c r="AJ785" s="127"/>
      <c r="AK785" s="137"/>
      <c r="AL785" s="137"/>
      <c r="AM785" s="127"/>
      <c r="AN785" s="127"/>
      <c r="AO785" s="127"/>
      <c r="AP785" s="127"/>
      <c r="AQ785" s="127"/>
      <c r="AR785" s="127"/>
      <c r="AS785" s="127"/>
      <c r="AT785" s="127"/>
      <c r="AU785" s="127"/>
      <c r="AV785" s="127"/>
      <c r="AW785" s="137"/>
      <c r="AX785" s="137"/>
      <c r="AY785" s="137"/>
      <c r="AZ785" s="137"/>
      <c r="BA785" s="130"/>
      <c r="BB785" s="130"/>
      <c r="BC785" s="130"/>
      <c r="BD785" s="130"/>
      <c r="BE785" s="130"/>
      <c r="BF785" s="130"/>
      <c r="BG785" s="130"/>
      <c r="BH785" s="130"/>
      <c r="BI785" s="130"/>
      <c r="BJ785" s="130"/>
      <c r="BK785" s="137"/>
      <c r="BL785" s="98"/>
      <c r="BM785" s="160"/>
      <c r="BN785" s="98"/>
      <c r="BO785" s="182"/>
      <c r="BP785" s="182"/>
      <c r="BQ785" s="182"/>
      <c r="BR785" s="200"/>
      <c r="BS785" s="182"/>
      <c r="BT785" s="182"/>
      <c r="BU785" s="182"/>
      <c r="BV785" s="200"/>
      <c r="BW785" s="182"/>
      <c r="BX785" s="182"/>
      <c r="BY785" s="182"/>
      <c r="BZ785" s="200"/>
      <c r="CA785" s="200"/>
      <c r="CB785" s="182"/>
      <c r="CC785" s="100"/>
      <c r="CD785" s="100"/>
      <c r="CE785" s="100"/>
      <c r="CF785" s="103"/>
    </row>
    <row r="786" spans="5:84" s="24" customFormat="1" ht="15" customHeight="1" x14ac:dyDescent="0.25">
      <c r="E786" s="127"/>
      <c r="F786" s="127"/>
      <c r="G786" s="127"/>
      <c r="H786" s="137"/>
      <c r="I786" s="115"/>
      <c r="J786" s="127"/>
      <c r="K786" s="127"/>
      <c r="L786" s="127"/>
      <c r="M786" s="137"/>
      <c r="N786" s="115"/>
      <c r="O786" s="127"/>
      <c r="P786" s="127"/>
      <c r="Q786" s="127"/>
      <c r="R786" s="127"/>
      <c r="S786" s="127"/>
      <c r="T786" s="127"/>
      <c r="U786" s="127"/>
      <c r="V786" s="127"/>
      <c r="W786" s="127"/>
      <c r="X786" s="127"/>
      <c r="Y786" s="137"/>
      <c r="Z786" s="137"/>
      <c r="AA786" s="127"/>
      <c r="AB786" s="127"/>
      <c r="AC786" s="127"/>
      <c r="AD786" s="127"/>
      <c r="AE786" s="127"/>
      <c r="AF786" s="127"/>
      <c r="AG786" s="127"/>
      <c r="AH786" s="127"/>
      <c r="AI786" s="127"/>
      <c r="AJ786" s="127"/>
      <c r="AK786" s="137"/>
      <c r="AL786" s="137"/>
      <c r="AM786" s="127"/>
      <c r="AN786" s="127"/>
      <c r="AO786" s="127"/>
      <c r="AP786" s="127"/>
      <c r="AQ786" s="127"/>
      <c r="AR786" s="127"/>
      <c r="AS786" s="127"/>
      <c r="AT786" s="127"/>
      <c r="AU786" s="127"/>
      <c r="AV786" s="127"/>
      <c r="AW786" s="137"/>
      <c r="AX786" s="137"/>
      <c r="AY786" s="137"/>
      <c r="AZ786" s="137"/>
      <c r="BA786" s="130"/>
      <c r="BB786" s="130"/>
      <c r="BC786" s="130"/>
      <c r="BD786" s="130"/>
      <c r="BE786" s="130"/>
      <c r="BF786" s="130"/>
      <c r="BG786" s="130"/>
      <c r="BH786" s="130"/>
      <c r="BI786" s="130"/>
      <c r="BJ786" s="130"/>
      <c r="BK786" s="137"/>
      <c r="BL786" s="98"/>
      <c r="BM786" s="160"/>
      <c r="BN786" s="98"/>
      <c r="BO786" s="182"/>
      <c r="BP786" s="182"/>
      <c r="BQ786" s="182"/>
      <c r="BR786" s="200"/>
      <c r="BS786" s="182"/>
      <c r="BT786" s="182"/>
      <c r="BU786" s="182"/>
      <c r="BV786" s="200"/>
      <c r="BW786" s="182"/>
      <c r="BX786" s="182"/>
      <c r="BY786" s="182"/>
      <c r="BZ786" s="200"/>
      <c r="CA786" s="200"/>
      <c r="CB786" s="182"/>
      <c r="CC786" s="100"/>
      <c r="CD786" s="100"/>
      <c r="CE786" s="100"/>
      <c r="CF786" s="103"/>
    </row>
    <row r="787" spans="5:84" s="24" customFormat="1" ht="15" customHeight="1" x14ac:dyDescent="0.25">
      <c r="E787" s="127"/>
      <c r="F787" s="127"/>
      <c r="G787" s="127"/>
      <c r="H787" s="137"/>
      <c r="I787" s="115"/>
      <c r="J787" s="127"/>
      <c r="K787" s="127"/>
      <c r="L787" s="127"/>
      <c r="M787" s="137"/>
      <c r="N787" s="115"/>
      <c r="O787" s="127"/>
      <c r="P787" s="127"/>
      <c r="Q787" s="127"/>
      <c r="R787" s="127"/>
      <c r="S787" s="127"/>
      <c r="T787" s="127"/>
      <c r="U787" s="127"/>
      <c r="V787" s="127"/>
      <c r="W787" s="127"/>
      <c r="X787" s="127"/>
      <c r="Y787" s="137"/>
      <c r="Z787" s="137"/>
      <c r="AA787" s="127"/>
      <c r="AB787" s="127"/>
      <c r="AC787" s="127"/>
      <c r="AD787" s="127"/>
      <c r="AE787" s="127"/>
      <c r="AF787" s="127"/>
      <c r="AG787" s="127"/>
      <c r="AH787" s="127"/>
      <c r="AI787" s="127"/>
      <c r="AJ787" s="127"/>
      <c r="AK787" s="137"/>
      <c r="AL787" s="137"/>
      <c r="AM787" s="127"/>
      <c r="AN787" s="127"/>
      <c r="AO787" s="127"/>
      <c r="AP787" s="127"/>
      <c r="AQ787" s="127"/>
      <c r="AR787" s="127"/>
      <c r="AS787" s="127"/>
      <c r="AT787" s="127"/>
      <c r="AU787" s="127"/>
      <c r="AV787" s="127"/>
      <c r="AW787" s="137"/>
      <c r="AX787" s="137"/>
      <c r="AY787" s="137"/>
      <c r="AZ787" s="137"/>
      <c r="BA787" s="130"/>
      <c r="BB787" s="130"/>
      <c r="BC787" s="130"/>
      <c r="BD787" s="130"/>
      <c r="BE787" s="130"/>
      <c r="BF787" s="130"/>
      <c r="BG787" s="130"/>
      <c r="BH787" s="130"/>
      <c r="BI787" s="130"/>
      <c r="BJ787" s="130"/>
      <c r="BK787" s="137"/>
      <c r="BL787" s="98"/>
      <c r="BM787" s="160"/>
      <c r="BN787" s="98"/>
      <c r="BO787" s="182"/>
      <c r="BP787" s="182"/>
      <c r="BQ787" s="182"/>
      <c r="BR787" s="200"/>
      <c r="BS787" s="182"/>
      <c r="BT787" s="182"/>
      <c r="BU787" s="182"/>
      <c r="BV787" s="200"/>
      <c r="BW787" s="182"/>
      <c r="BX787" s="182"/>
      <c r="BY787" s="182"/>
      <c r="BZ787" s="200"/>
      <c r="CA787" s="200"/>
      <c r="CB787" s="182"/>
      <c r="CC787" s="100"/>
      <c r="CD787" s="100"/>
      <c r="CE787" s="100"/>
      <c r="CF787" s="103"/>
    </row>
    <row r="788" spans="5:84" s="24" customFormat="1" ht="15" customHeight="1" x14ac:dyDescent="0.25">
      <c r="E788" s="127"/>
      <c r="F788" s="127"/>
      <c r="G788" s="127"/>
      <c r="H788" s="137"/>
      <c r="I788" s="115"/>
      <c r="J788" s="127"/>
      <c r="K788" s="127"/>
      <c r="L788" s="127"/>
      <c r="M788" s="137"/>
      <c r="N788" s="115"/>
      <c r="O788" s="127"/>
      <c r="P788" s="127"/>
      <c r="Q788" s="127"/>
      <c r="R788" s="127"/>
      <c r="S788" s="127"/>
      <c r="T788" s="127"/>
      <c r="U788" s="127"/>
      <c r="V788" s="127"/>
      <c r="W788" s="127"/>
      <c r="X788" s="127"/>
      <c r="Y788" s="137"/>
      <c r="Z788" s="137"/>
      <c r="AA788" s="127"/>
      <c r="AB788" s="127"/>
      <c r="AC788" s="127"/>
      <c r="AD788" s="127"/>
      <c r="AE788" s="127"/>
      <c r="AF788" s="127"/>
      <c r="AG788" s="127"/>
      <c r="AH788" s="127"/>
      <c r="AI788" s="127"/>
      <c r="AJ788" s="127"/>
      <c r="AK788" s="137"/>
      <c r="AL788" s="137"/>
      <c r="AM788" s="127"/>
      <c r="AN788" s="127"/>
      <c r="AO788" s="127"/>
      <c r="AP788" s="127"/>
      <c r="AQ788" s="127"/>
      <c r="AR788" s="127"/>
      <c r="AS788" s="127"/>
      <c r="AT788" s="127"/>
      <c r="AU788" s="127"/>
      <c r="AV788" s="127"/>
      <c r="AW788" s="137"/>
      <c r="AX788" s="137"/>
      <c r="AY788" s="137"/>
      <c r="AZ788" s="137"/>
      <c r="BA788" s="130"/>
      <c r="BB788" s="130"/>
      <c r="BC788" s="130"/>
      <c r="BD788" s="130"/>
      <c r="BE788" s="130"/>
      <c r="BF788" s="130"/>
      <c r="BG788" s="130"/>
      <c r="BH788" s="130"/>
      <c r="BI788" s="130"/>
      <c r="BJ788" s="130"/>
      <c r="BK788" s="137"/>
      <c r="BL788" s="98"/>
      <c r="BM788" s="160"/>
      <c r="BN788" s="98"/>
      <c r="BO788" s="182"/>
      <c r="BP788" s="182"/>
      <c r="BQ788" s="182"/>
      <c r="BR788" s="200"/>
      <c r="BS788" s="182"/>
      <c r="BT788" s="182"/>
      <c r="BU788" s="182"/>
      <c r="BV788" s="200"/>
      <c r="BW788" s="182"/>
      <c r="BX788" s="182"/>
      <c r="BY788" s="182"/>
      <c r="BZ788" s="200"/>
      <c r="CA788" s="200"/>
      <c r="CB788" s="182"/>
      <c r="CC788" s="100"/>
      <c r="CD788" s="100"/>
      <c r="CE788" s="100"/>
      <c r="CF788" s="103"/>
    </row>
    <row r="789" spans="5:84" s="24" customFormat="1" ht="15" customHeight="1" x14ac:dyDescent="0.25">
      <c r="E789" s="127"/>
      <c r="F789" s="127"/>
      <c r="G789" s="127"/>
      <c r="H789" s="137"/>
      <c r="I789" s="115"/>
      <c r="J789" s="127"/>
      <c r="K789" s="127"/>
      <c r="L789" s="127"/>
      <c r="M789" s="137"/>
      <c r="N789" s="115"/>
      <c r="O789" s="127"/>
      <c r="P789" s="127"/>
      <c r="Q789" s="127"/>
      <c r="R789" s="127"/>
      <c r="S789" s="127"/>
      <c r="T789" s="127"/>
      <c r="U789" s="127"/>
      <c r="V789" s="127"/>
      <c r="W789" s="127"/>
      <c r="X789" s="127"/>
      <c r="Y789" s="137"/>
      <c r="Z789" s="137"/>
      <c r="AA789" s="127"/>
      <c r="AB789" s="127"/>
      <c r="AC789" s="127"/>
      <c r="AD789" s="127"/>
      <c r="AE789" s="127"/>
      <c r="AF789" s="127"/>
      <c r="AG789" s="127"/>
      <c r="AH789" s="127"/>
      <c r="AI789" s="127"/>
      <c r="AJ789" s="127"/>
      <c r="AK789" s="137"/>
      <c r="AL789" s="137"/>
      <c r="AM789" s="127"/>
      <c r="AN789" s="127"/>
      <c r="AO789" s="127"/>
      <c r="AP789" s="127"/>
      <c r="AQ789" s="127"/>
      <c r="AR789" s="127"/>
      <c r="AS789" s="127"/>
      <c r="AT789" s="127"/>
      <c r="AU789" s="127"/>
      <c r="AV789" s="127"/>
      <c r="AW789" s="137"/>
      <c r="AX789" s="137"/>
      <c r="AY789" s="137"/>
      <c r="AZ789" s="137"/>
      <c r="BA789" s="130"/>
      <c r="BB789" s="130"/>
      <c r="BC789" s="130"/>
      <c r="BD789" s="130"/>
      <c r="BE789" s="130"/>
      <c r="BF789" s="130"/>
      <c r="BG789" s="130"/>
      <c r="BH789" s="130"/>
      <c r="BI789" s="130"/>
      <c r="BJ789" s="130"/>
      <c r="BK789" s="137"/>
      <c r="BL789" s="98"/>
      <c r="BM789" s="160"/>
      <c r="BN789" s="98"/>
      <c r="BO789" s="182"/>
      <c r="BP789" s="182"/>
      <c r="BQ789" s="182"/>
      <c r="BR789" s="200"/>
      <c r="BS789" s="182"/>
      <c r="BT789" s="182"/>
      <c r="BU789" s="182"/>
      <c r="BV789" s="200"/>
      <c r="BW789" s="182"/>
      <c r="BX789" s="182"/>
      <c r="BY789" s="182"/>
      <c r="BZ789" s="200"/>
      <c r="CA789" s="200"/>
      <c r="CB789" s="182"/>
      <c r="CC789" s="100"/>
      <c r="CD789" s="100"/>
      <c r="CE789" s="100"/>
      <c r="CF789" s="103"/>
    </row>
    <row r="790" spans="5:84" s="24" customFormat="1" ht="15" customHeight="1" x14ac:dyDescent="0.25">
      <c r="E790" s="127"/>
      <c r="F790" s="127"/>
      <c r="G790" s="127"/>
      <c r="H790" s="137"/>
      <c r="I790" s="115"/>
      <c r="J790" s="127"/>
      <c r="K790" s="127"/>
      <c r="L790" s="127"/>
      <c r="M790" s="137"/>
      <c r="N790" s="115"/>
      <c r="O790" s="127"/>
      <c r="P790" s="127"/>
      <c r="Q790" s="127"/>
      <c r="R790" s="127"/>
      <c r="S790" s="127"/>
      <c r="T790" s="127"/>
      <c r="U790" s="127"/>
      <c r="V790" s="127"/>
      <c r="W790" s="127"/>
      <c r="X790" s="127"/>
      <c r="Y790" s="137"/>
      <c r="Z790" s="137"/>
      <c r="AA790" s="127"/>
      <c r="AB790" s="127"/>
      <c r="AC790" s="127"/>
      <c r="AD790" s="127"/>
      <c r="AE790" s="127"/>
      <c r="AF790" s="127"/>
      <c r="AG790" s="127"/>
      <c r="AH790" s="127"/>
      <c r="AI790" s="127"/>
      <c r="AJ790" s="127"/>
      <c r="AK790" s="137"/>
      <c r="AL790" s="137"/>
      <c r="AM790" s="127"/>
      <c r="AN790" s="127"/>
      <c r="AO790" s="127"/>
      <c r="AP790" s="127"/>
      <c r="AQ790" s="127"/>
      <c r="AR790" s="127"/>
      <c r="AS790" s="127"/>
      <c r="AT790" s="127"/>
      <c r="AU790" s="127"/>
      <c r="AV790" s="127"/>
      <c r="AW790" s="137"/>
      <c r="AX790" s="137"/>
      <c r="AY790" s="137"/>
      <c r="AZ790" s="137"/>
      <c r="BA790" s="130"/>
      <c r="BB790" s="130"/>
      <c r="BC790" s="130"/>
      <c r="BD790" s="130"/>
      <c r="BE790" s="130"/>
      <c r="BF790" s="130"/>
      <c r="BG790" s="130"/>
      <c r="BH790" s="130"/>
      <c r="BI790" s="130"/>
      <c r="BJ790" s="130"/>
      <c r="BK790" s="137"/>
      <c r="BL790" s="98"/>
      <c r="BM790" s="160"/>
      <c r="BN790" s="98"/>
      <c r="BO790" s="182"/>
      <c r="BP790" s="182"/>
      <c r="BQ790" s="182"/>
      <c r="BR790" s="200"/>
      <c r="BS790" s="182"/>
      <c r="BT790" s="182"/>
      <c r="BU790" s="182"/>
      <c r="BV790" s="200"/>
      <c r="BW790" s="182"/>
      <c r="BX790" s="182"/>
      <c r="BY790" s="182"/>
      <c r="BZ790" s="200"/>
      <c r="CA790" s="200"/>
      <c r="CB790" s="182"/>
      <c r="CC790" s="100"/>
      <c r="CD790" s="100"/>
      <c r="CE790" s="100"/>
      <c r="CF790" s="103"/>
    </row>
    <row r="791" spans="5:84" s="24" customFormat="1" ht="15" customHeight="1" x14ac:dyDescent="0.25">
      <c r="E791" s="127"/>
      <c r="F791" s="127"/>
      <c r="G791" s="127"/>
      <c r="H791" s="137"/>
      <c r="I791" s="115"/>
      <c r="J791" s="127"/>
      <c r="K791" s="127"/>
      <c r="L791" s="127"/>
      <c r="M791" s="137"/>
      <c r="N791" s="115"/>
      <c r="O791" s="127"/>
      <c r="P791" s="127"/>
      <c r="Q791" s="127"/>
      <c r="R791" s="127"/>
      <c r="S791" s="127"/>
      <c r="T791" s="127"/>
      <c r="U791" s="127"/>
      <c r="V791" s="127"/>
      <c r="W791" s="127"/>
      <c r="X791" s="127"/>
      <c r="Y791" s="137"/>
      <c r="Z791" s="137"/>
      <c r="AA791" s="127"/>
      <c r="AB791" s="127"/>
      <c r="AC791" s="127"/>
      <c r="AD791" s="127"/>
      <c r="AE791" s="127"/>
      <c r="AF791" s="127"/>
      <c r="AG791" s="127"/>
      <c r="AH791" s="127"/>
      <c r="AI791" s="127"/>
      <c r="AJ791" s="127"/>
      <c r="AK791" s="137"/>
      <c r="AL791" s="137"/>
      <c r="AM791" s="127"/>
      <c r="AN791" s="127"/>
      <c r="AO791" s="127"/>
      <c r="AP791" s="127"/>
      <c r="AQ791" s="127"/>
      <c r="AR791" s="127"/>
      <c r="AS791" s="127"/>
      <c r="AT791" s="127"/>
      <c r="AU791" s="127"/>
      <c r="AV791" s="127"/>
      <c r="AW791" s="137"/>
      <c r="AX791" s="137"/>
      <c r="AY791" s="137"/>
      <c r="AZ791" s="137"/>
      <c r="BA791" s="130"/>
      <c r="BB791" s="130"/>
      <c r="BC791" s="130"/>
      <c r="BD791" s="130"/>
      <c r="BE791" s="130"/>
      <c r="BF791" s="130"/>
      <c r="BG791" s="130"/>
      <c r="BH791" s="130"/>
      <c r="BI791" s="130"/>
      <c r="BJ791" s="130"/>
      <c r="BK791" s="137"/>
      <c r="BL791" s="98"/>
      <c r="BM791" s="160"/>
      <c r="BN791" s="98"/>
      <c r="BO791" s="182"/>
      <c r="BP791" s="182"/>
      <c r="BQ791" s="182"/>
      <c r="BR791" s="200"/>
      <c r="BS791" s="182"/>
      <c r="BT791" s="182"/>
      <c r="BU791" s="182"/>
      <c r="BV791" s="200"/>
      <c r="BW791" s="182"/>
      <c r="BX791" s="182"/>
      <c r="BY791" s="182"/>
      <c r="BZ791" s="200"/>
      <c r="CA791" s="200"/>
      <c r="CB791" s="182"/>
      <c r="CC791" s="100"/>
      <c r="CD791" s="100"/>
      <c r="CE791" s="100"/>
      <c r="CF791" s="103"/>
    </row>
    <row r="792" spans="5:84" s="24" customFormat="1" ht="15" customHeight="1" x14ac:dyDescent="0.25">
      <c r="E792" s="127"/>
      <c r="F792" s="127"/>
      <c r="G792" s="127"/>
      <c r="H792" s="137"/>
      <c r="I792" s="115"/>
      <c r="J792" s="127"/>
      <c r="K792" s="127"/>
      <c r="L792" s="127"/>
      <c r="M792" s="137"/>
      <c r="N792" s="115"/>
      <c r="O792" s="127"/>
      <c r="P792" s="127"/>
      <c r="Q792" s="127"/>
      <c r="R792" s="127"/>
      <c r="S792" s="127"/>
      <c r="T792" s="127"/>
      <c r="U792" s="127"/>
      <c r="V792" s="127"/>
      <c r="W792" s="127"/>
      <c r="X792" s="127"/>
      <c r="Y792" s="137"/>
      <c r="Z792" s="137"/>
      <c r="AA792" s="127"/>
      <c r="AB792" s="127"/>
      <c r="AC792" s="127"/>
      <c r="AD792" s="127"/>
      <c r="AE792" s="127"/>
      <c r="AF792" s="127"/>
      <c r="AG792" s="127"/>
      <c r="AH792" s="127"/>
      <c r="AI792" s="127"/>
      <c r="AJ792" s="127"/>
      <c r="AK792" s="137"/>
      <c r="AL792" s="137"/>
      <c r="AM792" s="127"/>
      <c r="AN792" s="127"/>
      <c r="AO792" s="127"/>
      <c r="AP792" s="127"/>
      <c r="AQ792" s="127"/>
      <c r="AR792" s="127"/>
      <c r="AS792" s="127"/>
      <c r="AT792" s="127"/>
      <c r="AU792" s="127"/>
      <c r="AV792" s="127"/>
      <c r="AW792" s="137"/>
      <c r="AX792" s="137"/>
      <c r="AY792" s="137"/>
      <c r="AZ792" s="137"/>
      <c r="BA792" s="130"/>
      <c r="BB792" s="130"/>
      <c r="BC792" s="130"/>
      <c r="BD792" s="130"/>
      <c r="BE792" s="130"/>
      <c r="BF792" s="130"/>
      <c r="BG792" s="130"/>
      <c r="BH792" s="130"/>
      <c r="BI792" s="130"/>
      <c r="BJ792" s="130"/>
      <c r="BK792" s="137"/>
      <c r="BL792" s="98"/>
      <c r="BM792" s="160"/>
      <c r="BN792" s="98"/>
      <c r="BO792" s="182"/>
      <c r="BP792" s="182"/>
      <c r="BQ792" s="182"/>
      <c r="BR792" s="200"/>
      <c r="BS792" s="182"/>
      <c r="BT792" s="182"/>
      <c r="BU792" s="182"/>
      <c r="BV792" s="200"/>
      <c r="BW792" s="182"/>
      <c r="BX792" s="182"/>
      <c r="BY792" s="182"/>
      <c r="BZ792" s="200"/>
      <c r="CA792" s="200"/>
      <c r="CB792" s="182"/>
      <c r="CC792" s="100"/>
      <c r="CD792" s="100"/>
      <c r="CE792" s="100"/>
      <c r="CF792" s="103"/>
    </row>
    <row r="793" spans="5:84" s="24" customFormat="1" ht="15" customHeight="1" x14ac:dyDescent="0.25">
      <c r="E793" s="127"/>
      <c r="F793" s="127"/>
      <c r="G793" s="127"/>
      <c r="H793" s="137"/>
      <c r="I793" s="115"/>
      <c r="J793" s="127"/>
      <c r="K793" s="127"/>
      <c r="L793" s="127"/>
      <c r="M793" s="137"/>
      <c r="N793" s="115"/>
      <c r="O793" s="127"/>
      <c r="P793" s="127"/>
      <c r="Q793" s="127"/>
      <c r="R793" s="127"/>
      <c r="S793" s="127"/>
      <c r="T793" s="127"/>
      <c r="U793" s="127"/>
      <c r="V793" s="127"/>
      <c r="W793" s="127"/>
      <c r="X793" s="127"/>
      <c r="Y793" s="137"/>
      <c r="Z793" s="137"/>
      <c r="AA793" s="127"/>
      <c r="AB793" s="127"/>
      <c r="AC793" s="127"/>
      <c r="AD793" s="127"/>
      <c r="AE793" s="127"/>
      <c r="AF793" s="127"/>
      <c r="AG793" s="127"/>
      <c r="AH793" s="127"/>
      <c r="AI793" s="127"/>
      <c r="AJ793" s="127"/>
      <c r="AK793" s="137"/>
      <c r="AL793" s="137"/>
      <c r="AM793" s="127"/>
      <c r="AN793" s="127"/>
      <c r="AO793" s="127"/>
      <c r="AP793" s="127"/>
      <c r="AQ793" s="127"/>
      <c r="AR793" s="127"/>
      <c r="AS793" s="127"/>
      <c r="AT793" s="127"/>
      <c r="AU793" s="127"/>
      <c r="AV793" s="127"/>
      <c r="AW793" s="137"/>
      <c r="AX793" s="137"/>
      <c r="AY793" s="137"/>
      <c r="AZ793" s="137"/>
      <c r="BA793" s="130"/>
      <c r="BB793" s="130"/>
      <c r="BC793" s="130"/>
      <c r="BD793" s="130"/>
      <c r="BE793" s="130"/>
      <c r="BF793" s="130"/>
      <c r="BG793" s="130"/>
      <c r="BH793" s="130"/>
      <c r="BI793" s="130"/>
      <c r="BJ793" s="130"/>
      <c r="BK793" s="137"/>
      <c r="BL793" s="98"/>
      <c r="BM793" s="160"/>
      <c r="BN793" s="98"/>
      <c r="BO793" s="182"/>
      <c r="BP793" s="182"/>
      <c r="BQ793" s="182"/>
      <c r="BR793" s="200"/>
      <c r="BS793" s="182"/>
      <c r="BT793" s="182"/>
      <c r="BU793" s="182"/>
      <c r="BV793" s="200"/>
      <c r="BW793" s="182"/>
      <c r="BX793" s="182"/>
      <c r="BY793" s="182"/>
      <c r="BZ793" s="200"/>
      <c r="CA793" s="200"/>
      <c r="CB793" s="182"/>
      <c r="CC793" s="100"/>
      <c r="CD793" s="100"/>
      <c r="CE793" s="100"/>
      <c r="CF793" s="103"/>
    </row>
    <row r="794" spans="5:84" s="24" customFormat="1" ht="15" customHeight="1" x14ac:dyDescent="0.25">
      <c r="E794" s="127"/>
      <c r="F794" s="127"/>
      <c r="G794" s="127"/>
      <c r="H794" s="137"/>
      <c r="I794" s="115"/>
      <c r="J794" s="127"/>
      <c r="K794" s="127"/>
      <c r="L794" s="127"/>
      <c r="M794" s="137"/>
      <c r="N794" s="115"/>
      <c r="O794" s="127"/>
      <c r="P794" s="127"/>
      <c r="Q794" s="127"/>
      <c r="R794" s="127"/>
      <c r="S794" s="127"/>
      <c r="T794" s="127"/>
      <c r="U794" s="127"/>
      <c r="V794" s="127"/>
      <c r="W794" s="127"/>
      <c r="X794" s="127"/>
      <c r="Y794" s="137"/>
      <c r="Z794" s="137"/>
      <c r="AA794" s="127"/>
      <c r="AB794" s="127"/>
      <c r="AC794" s="127"/>
      <c r="AD794" s="127"/>
      <c r="AE794" s="127"/>
      <c r="AF794" s="127"/>
      <c r="AG794" s="127"/>
      <c r="AH794" s="127"/>
      <c r="AI794" s="127"/>
      <c r="AJ794" s="127"/>
      <c r="AK794" s="137"/>
      <c r="AL794" s="137"/>
      <c r="AM794" s="127"/>
      <c r="AN794" s="127"/>
      <c r="AO794" s="127"/>
      <c r="AP794" s="127"/>
      <c r="AQ794" s="127"/>
      <c r="AR794" s="127"/>
      <c r="AS794" s="127"/>
      <c r="AT794" s="127"/>
      <c r="AU794" s="127"/>
      <c r="AV794" s="127"/>
      <c r="AW794" s="137"/>
      <c r="AX794" s="137"/>
      <c r="AY794" s="137"/>
      <c r="AZ794" s="137"/>
      <c r="BA794" s="130"/>
      <c r="BB794" s="130"/>
      <c r="BC794" s="130"/>
      <c r="BD794" s="130"/>
      <c r="BE794" s="130"/>
      <c r="BF794" s="130"/>
      <c r="BG794" s="130"/>
      <c r="BH794" s="130"/>
      <c r="BI794" s="130"/>
      <c r="BJ794" s="130"/>
      <c r="BK794" s="137"/>
      <c r="BL794" s="98"/>
      <c r="BM794" s="160"/>
      <c r="BN794" s="98"/>
      <c r="BO794" s="182"/>
      <c r="BP794" s="182"/>
      <c r="BQ794" s="182"/>
      <c r="BR794" s="200"/>
      <c r="BS794" s="182"/>
      <c r="BT794" s="182"/>
      <c r="BU794" s="182"/>
      <c r="BV794" s="200"/>
      <c r="BW794" s="182"/>
      <c r="BX794" s="182"/>
      <c r="BY794" s="182"/>
      <c r="BZ794" s="200"/>
      <c r="CA794" s="200"/>
      <c r="CB794" s="182"/>
      <c r="CC794" s="100"/>
      <c r="CD794" s="100"/>
      <c r="CE794" s="100"/>
      <c r="CF794" s="103"/>
    </row>
    <row r="795" spans="5:84" s="24" customFormat="1" ht="15" customHeight="1" x14ac:dyDescent="0.25">
      <c r="E795" s="127"/>
      <c r="F795" s="127"/>
      <c r="G795" s="127"/>
      <c r="H795" s="137"/>
      <c r="I795" s="115"/>
      <c r="J795" s="127"/>
      <c r="K795" s="127"/>
      <c r="L795" s="127"/>
      <c r="M795" s="137"/>
      <c r="N795" s="115"/>
      <c r="O795" s="127"/>
      <c r="P795" s="127"/>
      <c r="Q795" s="127"/>
      <c r="R795" s="127"/>
      <c r="S795" s="127"/>
      <c r="T795" s="127"/>
      <c r="U795" s="127"/>
      <c r="V795" s="127"/>
      <c r="W795" s="127"/>
      <c r="X795" s="127"/>
      <c r="Y795" s="137"/>
      <c r="Z795" s="137"/>
      <c r="AA795" s="127"/>
      <c r="AB795" s="127"/>
      <c r="AC795" s="127"/>
      <c r="AD795" s="127"/>
      <c r="AE795" s="127"/>
      <c r="AF795" s="127"/>
      <c r="AG795" s="127"/>
      <c r="AH795" s="127"/>
      <c r="AI795" s="127"/>
      <c r="AJ795" s="127"/>
      <c r="AK795" s="137"/>
      <c r="AL795" s="137"/>
      <c r="AM795" s="127"/>
      <c r="AN795" s="127"/>
      <c r="AO795" s="127"/>
      <c r="AP795" s="127"/>
      <c r="AQ795" s="127"/>
      <c r="AR795" s="127"/>
      <c r="AS795" s="127"/>
      <c r="AT795" s="127"/>
      <c r="AU795" s="127"/>
      <c r="AV795" s="127"/>
      <c r="AW795" s="137"/>
      <c r="AX795" s="137"/>
      <c r="AY795" s="137"/>
      <c r="AZ795" s="137"/>
      <c r="BA795" s="130"/>
      <c r="BB795" s="130"/>
      <c r="BC795" s="130"/>
      <c r="BD795" s="130"/>
      <c r="BE795" s="130"/>
      <c r="BF795" s="130"/>
      <c r="BG795" s="130"/>
      <c r="BH795" s="130"/>
      <c r="BI795" s="130"/>
      <c r="BJ795" s="130"/>
      <c r="BK795" s="137"/>
      <c r="BL795" s="98"/>
      <c r="BM795" s="160"/>
      <c r="BN795" s="98"/>
      <c r="BO795" s="182"/>
      <c r="BP795" s="182"/>
      <c r="BQ795" s="182"/>
      <c r="BR795" s="200"/>
      <c r="BS795" s="182"/>
      <c r="BT795" s="182"/>
      <c r="BU795" s="182"/>
      <c r="BV795" s="200"/>
      <c r="BW795" s="182"/>
      <c r="BX795" s="182"/>
      <c r="BY795" s="182"/>
      <c r="BZ795" s="200"/>
      <c r="CA795" s="200"/>
      <c r="CB795" s="182"/>
      <c r="CC795" s="100"/>
      <c r="CD795" s="100"/>
      <c r="CE795" s="100"/>
      <c r="CF795" s="103"/>
    </row>
    <row r="796" spans="5:84" s="24" customFormat="1" ht="15" customHeight="1" x14ac:dyDescent="0.25">
      <c r="E796" s="127"/>
      <c r="F796" s="127"/>
      <c r="G796" s="127"/>
      <c r="H796" s="137"/>
      <c r="I796" s="115"/>
      <c r="J796" s="127"/>
      <c r="K796" s="127"/>
      <c r="L796" s="127"/>
      <c r="M796" s="137"/>
      <c r="N796" s="115"/>
      <c r="O796" s="127"/>
      <c r="P796" s="127"/>
      <c r="Q796" s="127"/>
      <c r="R796" s="127"/>
      <c r="S796" s="127"/>
      <c r="T796" s="127"/>
      <c r="U796" s="127"/>
      <c r="V796" s="127"/>
      <c r="W796" s="127"/>
      <c r="X796" s="127"/>
      <c r="Y796" s="137"/>
      <c r="Z796" s="137"/>
      <c r="AA796" s="127"/>
      <c r="AB796" s="127"/>
      <c r="AC796" s="127"/>
      <c r="AD796" s="127"/>
      <c r="AE796" s="127"/>
      <c r="AF796" s="127"/>
      <c r="AG796" s="127"/>
      <c r="AH796" s="127"/>
      <c r="AI796" s="127"/>
      <c r="AJ796" s="127"/>
      <c r="AK796" s="137"/>
      <c r="AL796" s="137"/>
      <c r="AM796" s="127"/>
      <c r="AN796" s="127"/>
      <c r="AO796" s="127"/>
      <c r="AP796" s="127"/>
      <c r="AQ796" s="127"/>
      <c r="AR796" s="127"/>
      <c r="AS796" s="127"/>
      <c r="AT796" s="127"/>
      <c r="AU796" s="127"/>
      <c r="AV796" s="127"/>
      <c r="AW796" s="137"/>
      <c r="AX796" s="137"/>
      <c r="AY796" s="137"/>
      <c r="AZ796" s="137"/>
      <c r="BA796" s="130"/>
      <c r="BB796" s="130"/>
      <c r="BC796" s="130"/>
      <c r="BD796" s="130"/>
      <c r="BE796" s="130"/>
      <c r="BF796" s="130"/>
      <c r="BG796" s="130"/>
      <c r="BH796" s="130"/>
      <c r="BI796" s="130"/>
      <c r="BJ796" s="130"/>
      <c r="BK796" s="137"/>
      <c r="BL796" s="98"/>
      <c r="BM796" s="160"/>
      <c r="BN796" s="98"/>
      <c r="BO796" s="182"/>
      <c r="BP796" s="182"/>
      <c r="BQ796" s="182"/>
      <c r="BR796" s="200"/>
      <c r="BS796" s="182"/>
      <c r="BT796" s="182"/>
      <c r="BU796" s="182"/>
      <c r="BV796" s="200"/>
      <c r="BW796" s="182"/>
      <c r="BX796" s="182"/>
      <c r="BY796" s="182"/>
      <c r="BZ796" s="200"/>
      <c r="CA796" s="200"/>
      <c r="CB796" s="182"/>
      <c r="CC796" s="100"/>
      <c r="CD796" s="100"/>
      <c r="CE796" s="100"/>
      <c r="CF796" s="103"/>
    </row>
    <row r="797" spans="5:84" s="24" customFormat="1" ht="15" customHeight="1" x14ac:dyDescent="0.25">
      <c r="E797" s="127"/>
      <c r="F797" s="127"/>
      <c r="G797" s="127"/>
      <c r="H797" s="137"/>
      <c r="I797" s="115"/>
      <c r="J797" s="127"/>
      <c r="K797" s="127"/>
      <c r="L797" s="127"/>
      <c r="M797" s="137"/>
      <c r="N797" s="115"/>
      <c r="O797" s="127"/>
      <c r="P797" s="127"/>
      <c r="Q797" s="127"/>
      <c r="R797" s="127"/>
      <c r="S797" s="127"/>
      <c r="T797" s="127"/>
      <c r="U797" s="127"/>
      <c r="V797" s="127"/>
      <c r="W797" s="127"/>
      <c r="X797" s="127"/>
      <c r="Y797" s="137"/>
      <c r="Z797" s="137"/>
      <c r="AA797" s="127"/>
      <c r="AB797" s="127"/>
      <c r="AC797" s="127"/>
      <c r="AD797" s="127"/>
      <c r="AE797" s="127"/>
      <c r="AF797" s="127"/>
      <c r="AG797" s="127"/>
      <c r="AH797" s="127"/>
      <c r="AI797" s="127"/>
      <c r="AJ797" s="127"/>
      <c r="AK797" s="137"/>
      <c r="AL797" s="137"/>
      <c r="AM797" s="127"/>
      <c r="AN797" s="127"/>
      <c r="AO797" s="127"/>
      <c r="AP797" s="127"/>
      <c r="AQ797" s="127"/>
      <c r="AR797" s="127"/>
      <c r="AS797" s="127"/>
      <c r="AT797" s="127"/>
      <c r="AU797" s="127"/>
      <c r="AV797" s="127"/>
      <c r="AW797" s="137"/>
      <c r="AX797" s="137"/>
      <c r="AY797" s="137"/>
      <c r="AZ797" s="137"/>
      <c r="BA797" s="130"/>
      <c r="BB797" s="130"/>
      <c r="BC797" s="130"/>
      <c r="BD797" s="130"/>
      <c r="BE797" s="130"/>
      <c r="BF797" s="130"/>
      <c r="BG797" s="130"/>
      <c r="BH797" s="130"/>
      <c r="BI797" s="130"/>
      <c r="BJ797" s="130"/>
      <c r="BK797" s="137"/>
      <c r="BL797" s="98"/>
      <c r="BM797" s="160"/>
      <c r="BN797" s="98"/>
      <c r="BO797" s="182"/>
      <c r="BP797" s="182"/>
      <c r="BQ797" s="182"/>
      <c r="BR797" s="200"/>
      <c r="BS797" s="182"/>
      <c r="BT797" s="182"/>
      <c r="BU797" s="182"/>
      <c r="BV797" s="200"/>
      <c r="BW797" s="182"/>
      <c r="BX797" s="182"/>
      <c r="BY797" s="182"/>
      <c r="BZ797" s="200"/>
      <c r="CA797" s="200"/>
      <c r="CB797" s="182"/>
      <c r="CC797" s="100"/>
      <c r="CD797" s="100"/>
      <c r="CE797" s="100"/>
      <c r="CF797" s="103"/>
    </row>
    <row r="798" spans="5:84" s="24" customFormat="1" ht="15" customHeight="1" x14ac:dyDescent="0.25">
      <c r="E798" s="127"/>
      <c r="F798" s="127"/>
      <c r="G798" s="127"/>
      <c r="H798" s="137"/>
      <c r="I798" s="115"/>
      <c r="J798" s="127"/>
      <c r="K798" s="127"/>
      <c r="L798" s="127"/>
      <c r="M798" s="137"/>
      <c r="N798" s="115"/>
      <c r="O798" s="127"/>
      <c r="P798" s="127"/>
      <c r="Q798" s="127"/>
      <c r="R798" s="127"/>
      <c r="S798" s="127"/>
      <c r="T798" s="127"/>
      <c r="U798" s="127"/>
      <c r="V798" s="127"/>
      <c r="W798" s="127"/>
      <c r="X798" s="127"/>
      <c r="Y798" s="137"/>
      <c r="Z798" s="137"/>
      <c r="AA798" s="127"/>
      <c r="AB798" s="127"/>
      <c r="AC798" s="127"/>
      <c r="AD798" s="127"/>
      <c r="AE798" s="127"/>
      <c r="AF798" s="127"/>
      <c r="AG798" s="127"/>
      <c r="AH798" s="127"/>
      <c r="AI798" s="127"/>
      <c r="AJ798" s="127"/>
      <c r="AK798" s="137"/>
      <c r="AL798" s="137"/>
      <c r="AM798" s="127"/>
      <c r="AN798" s="127"/>
      <c r="AO798" s="127"/>
      <c r="AP798" s="127"/>
      <c r="AQ798" s="127"/>
      <c r="AR798" s="127"/>
      <c r="AS798" s="127"/>
      <c r="AT798" s="127"/>
      <c r="AU798" s="127"/>
      <c r="AV798" s="127"/>
      <c r="AW798" s="137"/>
      <c r="AX798" s="137"/>
      <c r="AY798" s="137"/>
      <c r="AZ798" s="137"/>
      <c r="BA798" s="130"/>
      <c r="BB798" s="130"/>
      <c r="BC798" s="130"/>
      <c r="BD798" s="130"/>
      <c r="BE798" s="130"/>
      <c r="BF798" s="130"/>
      <c r="BG798" s="130"/>
      <c r="BH798" s="130"/>
      <c r="BI798" s="130"/>
      <c r="BJ798" s="130"/>
      <c r="BK798" s="137"/>
      <c r="BL798" s="98"/>
      <c r="BM798" s="160"/>
      <c r="BN798" s="98"/>
      <c r="BO798" s="182"/>
      <c r="BP798" s="182"/>
      <c r="BQ798" s="182"/>
      <c r="BR798" s="200"/>
      <c r="BS798" s="182"/>
      <c r="BT798" s="182"/>
      <c r="BU798" s="182"/>
      <c r="BV798" s="200"/>
      <c r="BW798" s="182"/>
      <c r="BX798" s="182"/>
      <c r="BY798" s="182"/>
      <c r="BZ798" s="200"/>
      <c r="CA798" s="200"/>
      <c r="CB798" s="182"/>
      <c r="CC798" s="100"/>
      <c r="CD798" s="100"/>
      <c r="CE798" s="100"/>
      <c r="CF798" s="103"/>
    </row>
    <row r="799" spans="5:84" s="24" customFormat="1" ht="15" customHeight="1" x14ac:dyDescent="0.25">
      <c r="E799" s="127"/>
      <c r="F799" s="127"/>
      <c r="G799" s="127"/>
      <c r="H799" s="137"/>
      <c r="I799" s="115"/>
      <c r="J799" s="127"/>
      <c r="K799" s="127"/>
      <c r="L799" s="127"/>
      <c r="M799" s="137"/>
      <c r="N799" s="115"/>
      <c r="O799" s="127"/>
      <c r="P799" s="127"/>
      <c r="Q799" s="127"/>
      <c r="R799" s="127"/>
      <c r="S799" s="127"/>
      <c r="T799" s="127"/>
      <c r="U799" s="127"/>
      <c r="V799" s="127"/>
      <c r="W799" s="127"/>
      <c r="X799" s="127"/>
      <c r="Y799" s="137"/>
      <c r="Z799" s="137"/>
      <c r="AA799" s="127"/>
      <c r="AB799" s="127"/>
      <c r="AC799" s="127"/>
      <c r="AD799" s="127"/>
      <c r="AE799" s="127"/>
      <c r="AF799" s="127"/>
      <c r="AG799" s="127"/>
      <c r="AH799" s="127"/>
      <c r="AI799" s="127"/>
      <c r="AJ799" s="127"/>
      <c r="AK799" s="137"/>
      <c r="AL799" s="137"/>
      <c r="AM799" s="127"/>
      <c r="AN799" s="127"/>
      <c r="AO799" s="127"/>
      <c r="AP799" s="127"/>
      <c r="AQ799" s="127"/>
      <c r="AR799" s="127"/>
      <c r="AS799" s="127"/>
      <c r="AT799" s="127"/>
      <c r="AU799" s="127"/>
      <c r="AV799" s="127"/>
      <c r="AW799" s="137"/>
      <c r="AX799" s="137"/>
      <c r="AY799" s="137"/>
      <c r="AZ799" s="137"/>
      <c r="BA799" s="130"/>
      <c r="BB799" s="130"/>
      <c r="BC799" s="130"/>
      <c r="BD799" s="130"/>
      <c r="BE799" s="130"/>
      <c r="BF799" s="130"/>
      <c r="BG799" s="130"/>
      <c r="BH799" s="130"/>
      <c r="BI799" s="130"/>
      <c r="BJ799" s="130"/>
      <c r="BK799" s="137"/>
      <c r="BL799" s="98"/>
      <c r="BM799" s="160"/>
      <c r="BN799" s="98"/>
      <c r="BO799" s="182"/>
      <c r="BP799" s="182"/>
      <c r="BQ799" s="182"/>
      <c r="BR799" s="200"/>
      <c r="BS799" s="182"/>
      <c r="BT799" s="182"/>
      <c r="BU799" s="182"/>
      <c r="BV799" s="200"/>
      <c r="BW799" s="182"/>
      <c r="BX799" s="182"/>
      <c r="BY799" s="182"/>
      <c r="BZ799" s="200"/>
      <c r="CA799" s="200"/>
      <c r="CB799" s="182"/>
      <c r="CC799" s="100"/>
      <c r="CD799" s="100"/>
      <c r="CE799" s="100"/>
      <c r="CF799" s="103"/>
    </row>
    <row r="800" spans="5:84" s="24" customFormat="1" ht="15" customHeight="1" x14ac:dyDescent="0.25">
      <c r="E800" s="127"/>
      <c r="F800" s="127"/>
      <c r="G800" s="127"/>
      <c r="H800" s="137"/>
      <c r="I800" s="115"/>
      <c r="J800" s="127"/>
      <c r="K800" s="127"/>
      <c r="L800" s="127"/>
      <c r="M800" s="137"/>
      <c r="N800" s="115"/>
      <c r="O800" s="127"/>
      <c r="P800" s="127"/>
      <c r="Q800" s="127"/>
      <c r="R800" s="127"/>
      <c r="S800" s="127"/>
      <c r="T800" s="127"/>
      <c r="U800" s="127"/>
      <c r="V800" s="127"/>
      <c r="W800" s="127"/>
      <c r="X800" s="127"/>
      <c r="Y800" s="137"/>
      <c r="Z800" s="137"/>
      <c r="AA800" s="127"/>
      <c r="AB800" s="127"/>
      <c r="AC800" s="127"/>
      <c r="AD800" s="127"/>
      <c r="AE800" s="127"/>
      <c r="AF800" s="127"/>
      <c r="AG800" s="127"/>
      <c r="AH800" s="127"/>
      <c r="AI800" s="127"/>
      <c r="AJ800" s="127"/>
      <c r="AK800" s="137"/>
      <c r="AL800" s="137"/>
      <c r="AM800" s="127"/>
      <c r="AN800" s="127"/>
      <c r="AO800" s="127"/>
      <c r="AP800" s="127"/>
      <c r="AQ800" s="127"/>
      <c r="AR800" s="127"/>
      <c r="AS800" s="127"/>
      <c r="AT800" s="127"/>
      <c r="AU800" s="127"/>
      <c r="AV800" s="127"/>
      <c r="AW800" s="137"/>
      <c r="AX800" s="137"/>
      <c r="AY800" s="137"/>
      <c r="AZ800" s="137"/>
      <c r="BA800" s="130"/>
      <c r="BB800" s="130"/>
      <c r="BC800" s="130"/>
      <c r="BD800" s="130"/>
      <c r="BE800" s="130"/>
      <c r="BF800" s="130"/>
      <c r="BG800" s="130"/>
      <c r="BH800" s="130"/>
      <c r="BI800" s="130"/>
      <c r="BJ800" s="130"/>
      <c r="BK800" s="137"/>
      <c r="BL800" s="98"/>
      <c r="BM800" s="160"/>
      <c r="BN800" s="98"/>
      <c r="BO800" s="182"/>
      <c r="BP800" s="182"/>
      <c r="BQ800" s="182"/>
      <c r="BR800" s="200"/>
      <c r="BS800" s="182"/>
      <c r="BT800" s="182"/>
      <c r="BU800" s="182"/>
      <c r="BV800" s="200"/>
      <c r="BW800" s="182"/>
      <c r="BX800" s="182"/>
      <c r="BY800" s="182"/>
      <c r="BZ800" s="200"/>
      <c r="CA800" s="200"/>
      <c r="CB800" s="182"/>
      <c r="CC800" s="100"/>
      <c r="CD800" s="100"/>
      <c r="CE800" s="100"/>
      <c r="CF800" s="103"/>
    </row>
    <row r="801" spans="5:84" s="24" customFormat="1" ht="15" customHeight="1" x14ac:dyDescent="0.25">
      <c r="E801" s="127"/>
      <c r="F801" s="127"/>
      <c r="G801" s="127"/>
      <c r="H801" s="137"/>
      <c r="I801" s="115"/>
      <c r="J801" s="127"/>
      <c r="K801" s="127"/>
      <c r="L801" s="127"/>
      <c r="M801" s="137"/>
      <c r="N801" s="115"/>
      <c r="O801" s="127"/>
      <c r="P801" s="127"/>
      <c r="Q801" s="127"/>
      <c r="R801" s="127"/>
      <c r="S801" s="127"/>
      <c r="T801" s="127"/>
      <c r="U801" s="127"/>
      <c r="V801" s="127"/>
      <c r="W801" s="127"/>
      <c r="X801" s="127"/>
      <c r="Y801" s="137"/>
      <c r="Z801" s="137"/>
      <c r="AA801" s="127"/>
      <c r="AB801" s="127"/>
      <c r="AC801" s="127"/>
      <c r="AD801" s="127"/>
      <c r="AE801" s="127"/>
      <c r="AF801" s="127"/>
      <c r="AG801" s="127"/>
      <c r="AH801" s="127"/>
      <c r="AI801" s="127"/>
      <c r="AJ801" s="127"/>
      <c r="AK801" s="137"/>
      <c r="AL801" s="137"/>
      <c r="AM801" s="127"/>
      <c r="AN801" s="127"/>
      <c r="AO801" s="127"/>
      <c r="AP801" s="127"/>
      <c r="AQ801" s="127"/>
      <c r="AR801" s="127"/>
      <c r="AS801" s="127"/>
      <c r="AT801" s="127"/>
      <c r="AU801" s="127"/>
      <c r="AV801" s="127"/>
      <c r="AW801" s="137"/>
      <c r="AX801" s="137"/>
      <c r="AY801" s="137"/>
      <c r="AZ801" s="137"/>
      <c r="BA801" s="130"/>
      <c r="BB801" s="130"/>
      <c r="BC801" s="130"/>
      <c r="BD801" s="130"/>
      <c r="BE801" s="130"/>
      <c r="BF801" s="130"/>
      <c r="BG801" s="130"/>
      <c r="BH801" s="130"/>
      <c r="BI801" s="130"/>
      <c r="BJ801" s="130"/>
      <c r="BK801" s="137"/>
      <c r="BL801" s="98"/>
      <c r="BM801" s="160"/>
      <c r="BN801" s="98"/>
      <c r="BO801" s="182"/>
      <c r="BP801" s="182"/>
      <c r="BQ801" s="182"/>
      <c r="BR801" s="200"/>
      <c r="BS801" s="182"/>
      <c r="BT801" s="182"/>
      <c r="BU801" s="182"/>
      <c r="BV801" s="200"/>
      <c r="BW801" s="182"/>
      <c r="BX801" s="182"/>
      <c r="BY801" s="182"/>
      <c r="BZ801" s="200"/>
      <c r="CA801" s="200"/>
      <c r="CB801" s="182"/>
      <c r="CC801" s="100"/>
      <c r="CD801" s="100"/>
      <c r="CE801" s="100"/>
      <c r="CF801" s="103"/>
    </row>
    <row r="802" spans="5:84" s="24" customFormat="1" ht="15" customHeight="1" x14ac:dyDescent="0.25">
      <c r="E802" s="127"/>
      <c r="F802" s="127"/>
      <c r="G802" s="127"/>
      <c r="H802" s="137"/>
      <c r="I802" s="115"/>
      <c r="J802" s="127"/>
      <c r="K802" s="127"/>
      <c r="L802" s="127"/>
      <c r="M802" s="137"/>
      <c r="N802" s="115"/>
      <c r="O802" s="127"/>
      <c r="P802" s="127"/>
      <c r="Q802" s="127"/>
      <c r="R802" s="127"/>
      <c r="S802" s="127"/>
      <c r="T802" s="127"/>
      <c r="U802" s="127"/>
      <c r="V802" s="127"/>
      <c r="W802" s="127"/>
      <c r="X802" s="127"/>
      <c r="Y802" s="137"/>
      <c r="Z802" s="137"/>
      <c r="AA802" s="127"/>
      <c r="AB802" s="127"/>
      <c r="AC802" s="127"/>
      <c r="AD802" s="127"/>
      <c r="AE802" s="127"/>
      <c r="AF802" s="127"/>
      <c r="AG802" s="127"/>
      <c r="AH802" s="127"/>
      <c r="AI802" s="127"/>
      <c r="AJ802" s="127"/>
      <c r="AK802" s="137"/>
      <c r="AL802" s="137"/>
      <c r="AM802" s="127"/>
      <c r="AN802" s="127"/>
      <c r="AO802" s="127"/>
      <c r="AP802" s="127"/>
      <c r="AQ802" s="127"/>
      <c r="AR802" s="127"/>
      <c r="AS802" s="127"/>
      <c r="AT802" s="127"/>
      <c r="AU802" s="127"/>
      <c r="AV802" s="127"/>
      <c r="AW802" s="137"/>
      <c r="AX802" s="137"/>
      <c r="AY802" s="137"/>
      <c r="AZ802" s="137"/>
      <c r="BA802" s="130"/>
      <c r="BB802" s="130"/>
      <c r="BC802" s="130"/>
      <c r="BD802" s="130"/>
      <c r="BE802" s="130"/>
      <c r="BF802" s="130"/>
      <c r="BG802" s="130"/>
      <c r="BH802" s="130"/>
      <c r="BI802" s="130"/>
      <c r="BJ802" s="130"/>
      <c r="BK802" s="137"/>
      <c r="BL802" s="98"/>
      <c r="BM802" s="160"/>
      <c r="BN802" s="98"/>
      <c r="BO802" s="182"/>
      <c r="BP802" s="182"/>
      <c r="BQ802" s="182"/>
      <c r="BR802" s="200"/>
      <c r="BS802" s="182"/>
      <c r="BT802" s="182"/>
      <c r="BU802" s="182"/>
      <c r="BV802" s="200"/>
      <c r="BW802" s="182"/>
      <c r="BX802" s="182"/>
      <c r="BY802" s="182"/>
      <c r="BZ802" s="200"/>
      <c r="CA802" s="200"/>
      <c r="CB802" s="182"/>
      <c r="CC802" s="100"/>
      <c r="CD802" s="100"/>
      <c r="CE802" s="100"/>
      <c r="CF802" s="103"/>
    </row>
    <row r="803" spans="5:84" s="24" customFormat="1" ht="15" customHeight="1" x14ac:dyDescent="0.25">
      <c r="E803" s="127"/>
      <c r="F803" s="127"/>
      <c r="G803" s="127"/>
      <c r="H803" s="137"/>
      <c r="I803" s="115"/>
      <c r="J803" s="127"/>
      <c r="K803" s="127"/>
      <c r="L803" s="127"/>
      <c r="M803" s="137"/>
      <c r="N803" s="115"/>
      <c r="O803" s="127"/>
      <c r="P803" s="127"/>
      <c r="Q803" s="127"/>
      <c r="R803" s="127"/>
      <c r="S803" s="127"/>
      <c r="T803" s="127"/>
      <c r="U803" s="127"/>
      <c r="V803" s="127"/>
      <c r="W803" s="127"/>
      <c r="X803" s="127"/>
      <c r="Y803" s="137"/>
      <c r="Z803" s="137"/>
      <c r="AA803" s="127"/>
      <c r="AB803" s="127"/>
      <c r="AC803" s="127"/>
      <c r="AD803" s="127"/>
      <c r="AE803" s="127"/>
      <c r="AF803" s="127"/>
      <c r="AG803" s="127"/>
      <c r="AH803" s="127"/>
      <c r="AI803" s="127"/>
      <c r="AJ803" s="127"/>
      <c r="AK803" s="137"/>
      <c r="AL803" s="137"/>
      <c r="AM803" s="127"/>
      <c r="AN803" s="127"/>
      <c r="AO803" s="127"/>
      <c r="AP803" s="127"/>
      <c r="AQ803" s="127"/>
      <c r="AR803" s="127"/>
      <c r="AS803" s="127"/>
      <c r="AT803" s="127"/>
      <c r="AU803" s="127"/>
      <c r="AV803" s="127"/>
      <c r="AW803" s="137"/>
      <c r="AX803" s="137"/>
      <c r="AY803" s="137"/>
      <c r="AZ803" s="137"/>
      <c r="BA803" s="130"/>
      <c r="BB803" s="130"/>
      <c r="BC803" s="130"/>
      <c r="BD803" s="130"/>
      <c r="BE803" s="130"/>
      <c r="BF803" s="130"/>
      <c r="BG803" s="130"/>
      <c r="BH803" s="130"/>
      <c r="BI803" s="130"/>
      <c r="BJ803" s="130"/>
      <c r="BK803" s="137"/>
      <c r="BL803" s="98"/>
      <c r="BM803" s="160"/>
      <c r="BN803" s="98"/>
      <c r="BO803" s="182"/>
      <c r="BP803" s="182"/>
      <c r="BQ803" s="182"/>
      <c r="BR803" s="200"/>
      <c r="BS803" s="182"/>
      <c r="BT803" s="182"/>
      <c r="BU803" s="182"/>
      <c r="BV803" s="200"/>
      <c r="BW803" s="182"/>
      <c r="BX803" s="182"/>
      <c r="BY803" s="182"/>
      <c r="BZ803" s="200"/>
      <c r="CA803" s="200"/>
      <c r="CB803" s="182"/>
      <c r="CC803" s="100"/>
      <c r="CD803" s="100"/>
      <c r="CE803" s="100"/>
      <c r="CF803" s="103"/>
    </row>
    <row r="804" spans="5:84" s="24" customFormat="1" ht="15" customHeight="1" x14ac:dyDescent="0.25">
      <c r="E804" s="127"/>
      <c r="F804" s="127"/>
      <c r="G804" s="127"/>
      <c r="H804" s="137"/>
      <c r="I804" s="115"/>
      <c r="J804" s="127"/>
      <c r="K804" s="127"/>
      <c r="L804" s="127"/>
      <c r="M804" s="137"/>
      <c r="N804" s="115"/>
      <c r="O804" s="127"/>
      <c r="P804" s="127"/>
      <c r="Q804" s="127"/>
      <c r="R804" s="127"/>
      <c r="S804" s="127"/>
      <c r="T804" s="127"/>
      <c r="U804" s="127"/>
      <c r="V804" s="127"/>
      <c r="W804" s="127"/>
      <c r="X804" s="127"/>
      <c r="Y804" s="137"/>
      <c r="Z804" s="137"/>
      <c r="AA804" s="127"/>
      <c r="AB804" s="127"/>
      <c r="AC804" s="127"/>
      <c r="AD804" s="127"/>
      <c r="AE804" s="127"/>
      <c r="AF804" s="127"/>
      <c r="AG804" s="127"/>
      <c r="AH804" s="127"/>
      <c r="AI804" s="127"/>
      <c r="AJ804" s="127"/>
      <c r="AK804" s="137"/>
      <c r="AL804" s="137"/>
      <c r="AM804" s="127"/>
      <c r="AN804" s="127"/>
      <c r="AO804" s="127"/>
      <c r="AP804" s="127"/>
      <c r="AQ804" s="127"/>
      <c r="AR804" s="127"/>
      <c r="AS804" s="127"/>
      <c r="AT804" s="127"/>
      <c r="AU804" s="127"/>
      <c r="AV804" s="127"/>
      <c r="AW804" s="137"/>
      <c r="AX804" s="137"/>
      <c r="AY804" s="137"/>
      <c r="AZ804" s="137"/>
      <c r="BA804" s="130"/>
      <c r="BB804" s="130"/>
      <c r="BC804" s="130"/>
      <c r="BD804" s="130"/>
      <c r="BE804" s="130"/>
      <c r="BF804" s="130"/>
      <c r="BG804" s="130"/>
      <c r="BH804" s="130"/>
      <c r="BI804" s="130"/>
      <c r="BJ804" s="130"/>
      <c r="BK804" s="137"/>
      <c r="BL804" s="98"/>
      <c r="BM804" s="160"/>
      <c r="BN804" s="98"/>
      <c r="BO804" s="182"/>
      <c r="BP804" s="182"/>
      <c r="BQ804" s="182"/>
      <c r="BR804" s="200"/>
      <c r="BS804" s="182"/>
      <c r="BT804" s="182"/>
      <c r="BU804" s="182"/>
      <c r="BV804" s="200"/>
      <c r="BW804" s="182"/>
      <c r="BX804" s="182"/>
      <c r="BY804" s="182"/>
      <c r="BZ804" s="200"/>
      <c r="CA804" s="200"/>
      <c r="CB804" s="182"/>
      <c r="CC804" s="100"/>
      <c r="CD804" s="100"/>
      <c r="CE804" s="100"/>
      <c r="CF804" s="103"/>
    </row>
    <row r="805" spans="5:84" s="24" customFormat="1" ht="15" customHeight="1" x14ac:dyDescent="0.25">
      <c r="E805" s="127"/>
      <c r="F805" s="127"/>
      <c r="G805" s="127"/>
      <c r="H805" s="137"/>
      <c r="I805" s="115"/>
      <c r="J805" s="127"/>
      <c r="K805" s="127"/>
      <c r="L805" s="127"/>
      <c r="M805" s="137"/>
      <c r="N805" s="115"/>
      <c r="O805" s="127"/>
      <c r="P805" s="127"/>
      <c r="Q805" s="127"/>
      <c r="R805" s="127"/>
      <c r="S805" s="127"/>
      <c r="T805" s="127"/>
      <c r="U805" s="127"/>
      <c r="V805" s="127"/>
      <c r="W805" s="127"/>
      <c r="X805" s="127"/>
      <c r="Y805" s="137"/>
      <c r="Z805" s="137"/>
      <c r="AA805" s="127"/>
      <c r="AB805" s="127"/>
      <c r="AC805" s="127"/>
      <c r="AD805" s="127"/>
      <c r="AE805" s="127"/>
      <c r="AF805" s="127"/>
      <c r="AG805" s="127"/>
      <c r="AH805" s="127"/>
      <c r="AI805" s="127"/>
      <c r="AJ805" s="127"/>
      <c r="AK805" s="137"/>
      <c r="AL805" s="137"/>
      <c r="AM805" s="127"/>
      <c r="AN805" s="127"/>
      <c r="AO805" s="127"/>
      <c r="AP805" s="127"/>
      <c r="AQ805" s="127"/>
      <c r="AR805" s="127"/>
      <c r="AS805" s="127"/>
      <c r="AT805" s="127"/>
      <c r="AU805" s="127"/>
      <c r="AV805" s="127"/>
      <c r="AW805" s="137"/>
      <c r="AX805" s="137"/>
      <c r="AY805" s="137"/>
      <c r="AZ805" s="137"/>
      <c r="BA805" s="130"/>
      <c r="BB805" s="130"/>
      <c r="BC805" s="130"/>
      <c r="BD805" s="130"/>
      <c r="BE805" s="130"/>
      <c r="BF805" s="130"/>
      <c r="BG805" s="130"/>
      <c r="BH805" s="130"/>
      <c r="BI805" s="130"/>
      <c r="BJ805" s="130"/>
      <c r="BK805" s="137"/>
      <c r="BL805" s="98"/>
      <c r="BM805" s="160"/>
      <c r="BN805" s="98"/>
      <c r="BO805" s="182"/>
      <c r="BP805" s="182"/>
      <c r="BQ805" s="182"/>
      <c r="BR805" s="200"/>
      <c r="BS805" s="182"/>
      <c r="BT805" s="182"/>
      <c r="BU805" s="182"/>
      <c r="BV805" s="200"/>
      <c r="BW805" s="182"/>
      <c r="BX805" s="182"/>
      <c r="BY805" s="182"/>
      <c r="BZ805" s="200"/>
      <c r="CA805" s="200"/>
      <c r="CB805" s="182"/>
      <c r="CC805" s="100"/>
      <c r="CD805" s="100"/>
      <c r="CE805" s="100"/>
      <c r="CF805" s="103"/>
    </row>
    <row r="806" spans="5:84" s="24" customFormat="1" ht="15" customHeight="1" x14ac:dyDescent="0.25">
      <c r="E806" s="127"/>
      <c r="F806" s="127"/>
      <c r="G806" s="127"/>
      <c r="H806" s="137"/>
      <c r="I806" s="115"/>
      <c r="J806" s="127"/>
      <c r="K806" s="127"/>
      <c r="L806" s="127"/>
      <c r="M806" s="137"/>
      <c r="N806" s="115"/>
      <c r="O806" s="127"/>
      <c r="P806" s="127"/>
      <c r="Q806" s="127"/>
      <c r="R806" s="127"/>
      <c r="S806" s="127"/>
      <c r="T806" s="127"/>
      <c r="U806" s="127"/>
      <c r="V806" s="127"/>
      <c r="W806" s="127"/>
      <c r="X806" s="127"/>
      <c r="Y806" s="137"/>
      <c r="Z806" s="137"/>
      <c r="AA806" s="127"/>
      <c r="AB806" s="127"/>
      <c r="AC806" s="127"/>
      <c r="AD806" s="127"/>
      <c r="AE806" s="127"/>
      <c r="AF806" s="127"/>
      <c r="AG806" s="127"/>
      <c r="AH806" s="127"/>
      <c r="AI806" s="127"/>
      <c r="AJ806" s="127"/>
      <c r="AK806" s="137"/>
      <c r="AL806" s="137"/>
      <c r="AM806" s="127"/>
      <c r="AN806" s="127"/>
      <c r="AO806" s="127"/>
      <c r="AP806" s="127"/>
      <c r="AQ806" s="127"/>
      <c r="AR806" s="127"/>
      <c r="AS806" s="127"/>
      <c r="AT806" s="127"/>
      <c r="AU806" s="127"/>
      <c r="AV806" s="127"/>
      <c r="AW806" s="137"/>
      <c r="AX806" s="137"/>
      <c r="AY806" s="137"/>
      <c r="AZ806" s="137"/>
      <c r="BA806" s="130"/>
      <c r="BB806" s="130"/>
      <c r="BC806" s="130"/>
      <c r="BD806" s="130"/>
      <c r="BE806" s="130"/>
      <c r="BF806" s="130"/>
      <c r="BG806" s="130"/>
      <c r="BH806" s="130"/>
      <c r="BI806" s="130"/>
      <c r="BJ806" s="130"/>
      <c r="BK806" s="137"/>
      <c r="BL806" s="98"/>
      <c r="BM806" s="160"/>
      <c r="BN806" s="98"/>
      <c r="BO806" s="182"/>
      <c r="BP806" s="182"/>
      <c r="BQ806" s="182"/>
      <c r="BR806" s="200"/>
      <c r="BS806" s="182"/>
      <c r="BT806" s="182"/>
      <c r="BU806" s="182"/>
      <c r="BV806" s="200"/>
      <c r="BW806" s="182"/>
      <c r="BX806" s="182"/>
      <c r="BY806" s="182"/>
      <c r="BZ806" s="200"/>
      <c r="CA806" s="200"/>
      <c r="CB806" s="182"/>
      <c r="CC806" s="100"/>
      <c r="CD806" s="100"/>
      <c r="CE806" s="100"/>
      <c r="CF806" s="103"/>
    </row>
    <row r="807" spans="5:84" s="24" customFormat="1" ht="15" customHeight="1" x14ac:dyDescent="0.25">
      <c r="E807" s="127"/>
      <c r="F807" s="127"/>
      <c r="G807" s="127"/>
      <c r="H807" s="137"/>
      <c r="I807" s="115"/>
      <c r="J807" s="127"/>
      <c r="K807" s="127"/>
      <c r="L807" s="127"/>
      <c r="M807" s="137"/>
      <c r="N807" s="115"/>
      <c r="O807" s="127"/>
      <c r="P807" s="127"/>
      <c r="Q807" s="127"/>
      <c r="R807" s="127"/>
      <c r="S807" s="127"/>
      <c r="T807" s="127"/>
      <c r="U807" s="127"/>
      <c r="V807" s="127"/>
      <c r="W807" s="127"/>
      <c r="X807" s="127"/>
      <c r="Y807" s="137"/>
      <c r="Z807" s="137"/>
      <c r="AA807" s="127"/>
      <c r="AB807" s="127"/>
      <c r="AC807" s="127"/>
      <c r="AD807" s="127"/>
      <c r="AE807" s="127"/>
      <c r="AF807" s="127"/>
      <c r="AG807" s="127"/>
      <c r="AH807" s="127"/>
      <c r="AI807" s="127"/>
      <c r="AJ807" s="127"/>
      <c r="AK807" s="137"/>
      <c r="AL807" s="137"/>
      <c r="AM807" s="127"/>
      <c r="AN807" s="127"/>
      <c r="AO807" s="127"/>
      <c r="AP807" s="127"/>
      <c r="AQ807" s="127"/>
      <c r="AR807" s="127"/>
      <c r="AS807" s="127"/>
      <c r="AT807" s="127"/>
      <c r="AU807" s="127"/>
      <c r="AV807" s="127"/>
      <c r="AW807" s="137"/>
      <c r="AX807" s="137"/>
      <c r="AY807" s="137"/>
      <c r="AZ807" s="137"/>
      <c r="BA807" s="130"/>
      <c r="BB807" s="130"/>
      <c r="BC807" s="130"/>
      <c r="BD807" s="130"/>
      <c r="BE807" s="130"/>
      <c r="BF807" s="130"/>
      <c r="BG807" s="130"/>
      <c r="BH807" s="130"/>
      <c r="BI807" s="130"/>
      <c r="BJ807" s="130"/>
      <c r="BK807" s="137"/>
      <c r="BL807" s="98"/>
      <c r="BM807" s="160"/>
      <c r="BN807" s="98"/>
      <c r="BO807" s="182"/>
      <c r="BP807" s="182"/>
      <c r="BQ807" s="182"/>
      <c r="BR807" s="200"/>
      <c r="BS807" s="182"/>
      <c r="BT807" s="182"/>
      <c r="BU807" s="182"/>
      <c r="BV807" s="200"/>
      <c r="BW807" s="182"/>
      <c r="BX807" s="182"/>
      <c r="BY807" s="182"/>
      <c r="BZ807" s="200"/>
      <c r="CA807" s="200"/>
      <c r="CB807" s="182"/>
      <c r="CC807" s="100"/>
      <c r="CD807" s="100"/>
      <c r="CE807" s="100"/>
      <c r="CF807" s="103"/>
    </row>
    <row r="808" spans="5:84" s="24" customFormat="1" ht="15" customHeight="1" x14ac:dyDescent="0.25">
      <c r="E808" s="127"/>
      <c r="F808" s="127"/>
      <c r="G808" s="127"/>
      <c r="H808" s="137"/>
      <c r="I808" s="115"/>
      <c r="J808" s="127"/>
      <c r="K808" s="127"/>
      <c r="L808" s="127"/>
      <c r="M808" s="137"/>
      <c r="N808" s="115"/>
      <c r="O808" s="127"/>
      <c r="P808" s="127"/>
      <c r="Q808" s="127"/>
      <c r="R808" s="127"/>
      <c r="S808" s="127"/>
      <c r="T808" s="127"/>
      <c r="U808" s="127"/>
      <c r="V808" s="127"/>
      <c r="W808" s="127"/>
      <c r="X808" s="127"/>
      <c r="Y808" s="137"/>
      <c r="Z808" s="137"/>
      <c r="AA808" s="127"/>
      <c r="AB808" s="127"/>
      <c r="AC808" s="127"/>
      <c r="AD808" s="127"/>
      <c r="AE808" s="127"/>
      <c r="AF808" s="127"/>
      <c r="AG808" s="127"/>
      <c r="AH808" s="127"/>
      <c r="AI808" s="127"/>
      <c r="AJ808" s="127"/>
      <c r="AK808" s="137"/>
      <c r="AL808" s="137"/>
      <c r="AM808" s="127"/>
      <c r="AN808" s="127"/>
      <c r="AO808" s="127"/>
      <c r="AP808" s="127"/>
      <c r="AQ808" s="127"/>
      <c r="AR808" s="127"/>
      <c r="AS808" s="127"/>
      <c r="AT808" s="127"/>
      <c r="AU808" s="127"/>
      <c r="AV808" s="127"/>
      <c r="AW808" s="137"/>
      <c r="AX808" s="137"/>
      <c r="AY808" s="137"/>
      <c r="AZ808" s="137"/>
      <c r="BA808" s="130"/>
      <c r="BB808" s="130"/>
      <c r="BC808" s="130"/>
      <c r="BD808" s="130"/>
      <c r="BE808" s="130"/>
      <c r="BF808" s="130"/>
      <c r="BG808" s="130"/>
      <c r="BH808" s="130"/>
      <c r="BI808" s="130"/>
      <c r="BJ808" s="130"/>
      <c r="BK808" s="137"/>
      <c r="BL808" s="98"/>
      <c r="BM808" s="160"/>
      <c r="BN808" s="98"/>
      <c r="BO808" s="182"/>
      <c r="BP808" s="182"/>
      <c r="BQ808" s="182"/>
      <c r="BR808" s="200"/>
      <c r="BS808" s="182"/>
      <c r="BT808" s="182"/>
      <c r="BU808" s="182"/>
      <c r="BV808" s="200"/>
      <c r="BW808" s="182"/>
      <c r="BX808" s="182"/>
      <c r="BY808" s="182"/>
      <c r="BZ808" s="200"/>
      <c r="CA808" s="200"/>
      <c r="CB808" s="182"/>
      <c r="CC808" s="100"/>
      <c r="CD808" s="100"/>
      <c r="CE808" s="100"/>
      <c r="CF808" s="103"/>
    </row>
    <row r="809" spans="5:84" s="24" customFormat="1" ht="15" customHeight="1" x14ac:dyDescent="0.25">
      <c r="E809" s="127"/>
      <c r="F809" s="127"/>
      <c r="G809" s="127"/>
      <c r="H809" s="137"/>
      <c r="I809" s="115"/>
      <c r="J809" s="127"/>
      <c r="K809" s="127"/>
      <c r="L809" s="127"/>
      <c r="M809" s="137"/>
      <c r="N809" s="115"/>
      <c r="O809" s="127"/>
      <c r="P809" s="127"/>
      <c r="Q809" s="127"/>
      <c r="R809" s="127"/>
      <c r="S809" s="127"/>
      <c r="T809" s="127"/>
      <c r="U809" s="127"/>
      <c r="V809" s="127"/>
      <c r="W809" s="127"/>
      <c r="X809" s="127"/>
      <c r="Y809" s="137"/>
      <c r="Z809" s="137"/>
      <c r="AA809" s="127"/>
      <c r="AB809" s="127"/>
      <c r="AC809" s="127"/>
      <c r="AD809" s="127"/>
      <c r="AE809" s="127"/>
      <c r="AF809" s="127"/>
      <c r="AG809" s="127"/>
      <c r="AH809" s="127"/>
      <c r="AI809" s="127"/>
      <c r="AJ809" s="127"/>
      <c r="AK809" s="137"/>
      <c r="AL809" s="137"/>
      <c r="AM809" s="127"/>
      <c r="AN809" s="127"/>
      <c r="AO809" s="127"/>
      <c r="AP809" s="127"/>
      <c r="AQ809" s="127"/>
      <c r="AR809" s="127"/>
      <c r="AS809" s="127"/>
      <c r="AT809" s="127"/>
      <c r="AU809" s="127"/>
      <c r="AV809" s="127"/>
      <c r="AW809" s="137"/>
      <c r="AX809" s="137"/>
      <c r="AY809" s="137"/>
      <c r="AZ809" s="137"/>
      <c r="BA809" s="130"/>
      <c r="BB809" s="130"/>
      <c r="BC809" s="130"/>
      <c r="BD809" s="130"/>
      <c r="BE809" s="130"/>
      <c r="BF809" s="130"/>
      <c r="BG809" s="130"/>
      <c r="BH809" s="130"/>
      <c r="BI809" s="130"/>
      <c r="BJ809" s="130"/>
      <c r="BK809" s="137"/>
      <c r="BL809" s="98"/>
      <c r="BM809" s="160"/>
      <c r="BN809" s="98"/>
      <c r="BO809" s="182"/>
      <c r="BP809" s="182"/>
      <c r="BQ809" s="182"/>
      <c r="BR809" s="200"/>
      <c r="BS809" s="182"/>
      <c r="BT809" s="182"/>
      <c r="BU809" s="182"/>
      <c r="BV809" s="200"/>
      <c r="BW809" s="182"/>
      <c r="BX809" s="182"/>
      <c r="BY809" s="182"/>
      <c r="BZ809" s="200"/>
      <c r="CA809" s="200"/>
      <c r="CB809" s="182"/>
      <c r="CC809" s="100"/>
      <c r="CD809" s="100"/>
      <c r="CE809" s="100"/>
      <c r="CF809" s="103"/>
    </row>
    <row r="810" spans="5:84" s="24" customFormat="1" ht="15" customHeight="1" x14ac:dyDescent="0.25">
      <c r="E810" s="127"/>
      <c r="F810" s="127"/>
      <c r="G810" s="127"/>
      <c r="H810" s="137"/>
      <c r="I810" s="115"/>
      <c r="J810" s="127"/>
      <c r="K810" s="127"/>
      <c r="L810" s="127"/>
      <c r="M810" s="137"/>
      <c r="N810" s="115"/>
      <c r="O810" s="127"/>
      <c r="P810" s="127"/>
      <c r="Q810" s="127"/>
      <c r="R810" s="127"/>
      <c r="S810" s="127"/>
      <c r="T810" s="127"/>
      <c r="U810" s="127"/>
      <c r="V810" s="127"/>
      <c r="W810" s="127"/>
      <c r="X810" s="127"/>
      <c r="Y810" s="137"/>
      <c r="Z810" s="137"/>
      <c r="AA810" s="127"/>
      <c r="AB810" s="127"/>
      <c r="AC810" s="127"/>
      <c r="AD810" s="127"/>
      <c r="AE810" s="127"/>
      <c r="AF810" s="127"/>
      <c r="AG810" s="127"/>
      <c r="AH810" s="127"/>
      <c r="AI810" s="127"/>
      <c r="AJ810" s="127"/>
      <c r="AK810" s="137"/>
      <c r="AL810" s="137"/>
      <c r="AM810" s="127"/>
      <c r="AN810" s="127"/>
      <c r="AO810" s="127"/>
      <c r="AP810" s="127"/>
      <c r="AQ810" s="127"/>
      <c r="AR810" s="127"/>
      <c r="AS810" s="127"/>
      <c r="AT810" s="127"/>
      <c r="AU810" s="127"/>
      <c r="AV810" s="127"/>
      <c r="AW810" s="137"/>
      <c r="AX810" s="137"/>
      <c r="AY810" s="137"/>
      <c r="AZ810" s="137"/>
      <c r="BA810" s="130"/>
      <c r="BB810" s="130"/>
      <c r="BC810" s="130"/>
      <c r="BD810" s="130"/>
      <c r="BE810" s="130"/>
      <c r="BF810" s="130"/>
      <c r="BG810" s="130"/>
      <c r="BH810" s="130"/>
      <c r="BI810" s="130"/>
      <c r="BJ810" s="130"/>
      <c r="BK810" s="137"/>
      <c r="BL810" s="98"/>
      <c r="BM810" s="160"/>
      <c r="BN810" s="98"/>
      <c r="BO810" s="182"/>
      <c r="BP810" s="182"/>
      <c r="BQ810" s="182"/>
      <c r="BR810" s="200"/>
      <c r="BS810" s="182"/>
      <c r="BT810" s="182"/>
      <c r="BU810" s="182"/>
      <c r="BV810" s="200"/>
      <c r="BW810" s="182"/>
      <c r="BX810" s="182"/>
      <c r="BY810" s="182"/>
      <c r="BZ810" s="200"/>
      <c r="CA810" s="200"/>
      <c r="CB810" s="182"/>
      <c r="CC810" s="100"/>
      <c r="CD810" s="100"/>
      <c r="CE810" s="100"/>
      <c r="CF810" s="103"/>
    </row>
    <row r="811" spans="5:84" s="24" customFormat="1" ht="15" customHeight="1" x14ac:dyDescent="0.25">
      <c r="E811" s="127"/>
      <c r="F811" s="127"/>
      <c r="G811" s="127"/>
      <c r="H811" s="137"/>
      <c r="I811" s="115"/>
      <c r="J811" s="127"/>
      <c r="K811" s="127"/>
      <c r="L811" s="127"/>
      <c r="M811" s="137"/>
      <c r="N811" s="115"/>
      <c r="O811" s="127"/>
      <c r="P811" s="127"/>
      <c r="Q811" s="127"/>
      <c r="R811" s="127"/>
      <c r="S811" s="127"/>
      <c r="T811" s="127"/>
      <c r="U811" s="127"/>
      <c r="V811" s="127"/>
      <c r="W811" s="127"/>
      <c r="X811" s="127"/>
      <c r="Y811" s="137"/>
      <c r="Z811" s="137"/>
      <c r="AA811" s="127"/>
      <c r="AB811" s="127"/>
      <c r="AC811" s="127"/>
      <c r="AD811" s="127"/>
      <c r="AE811" s="127"/>
      <c r="AF811" s="127"/>
      <c r="AG811" s="127"/>
      <c r="AH811" s="127"/>
      <c r="AI811" s="127"/>
      <c r="AJ811" s="127"/>
      <c r="AK811" s="137"/>
      <c r="AL811" s="137"/>
      <c r="AM811" s="127"/>
      <c r="AN811" s="127"/>
      <c r="AO811" s="127"/>
      <c r="AP811" s="127"/>
      <c r="AQ811" s="127"/>
      <c r="AR811" s="127"/>
      <c r="AS811" s="127"/>
      <c r="AT811" s="127"/>
      <c r="AU811" s="127"/>
      <c r="AV811" s="127"/>
      <c r="AW811" s="137"/>
      <c r="AX811" s="137"/>
      <c r="AY811" s="137"/>
      <c r="AZ811" s="137"/>
      <c r="BA811" s="130"/>
      <c r="BB811" s="130"/>
      <c r="BC811" s="130"/>
      <c r="BD811" s="130"/>
      <c r="BE811" s="130"/>
      <c r="BF811" s="130"/>
      <c r="BG811" s="130"/>
      <c r="BH811" s="130"/>
      <c r="BI811" s="130"/>
      <c r="BJ811" s="130"/>
      <c r="BK811" s="137"/>
      <c r="BL811" s="98"/>
      <c r="BM811" s="160"/>
      <c r="BN811" s="98"/>
      <c r="BO811" s="182"/>
      <c r="BP811" s="182"/>
      <c r="BQ811" s="182"/>
      <c r="BR811" s="200"/>
      <c r="BS811" s="182"/>
      <c r="BT811" s="182"/>
      <c r="BU811" s="182"/>
      <c r="BV811" s="200"/>
      <c r="BW811" s="182"/>
      <c r="BX811" s="182"/>
      <c r="BY811" s="182"/>
      <c r="BZ811" s="200"/>
      <c r="CA811" s="200"/>
      <c r="CB811" s="182"/>
      <c r="CC811" s="100"/>
      <c r="CD811" s="100"/>
      <c r="CE811" s="100"/>
      <c r="CF811" s="103"/>
    </row>
    <row r="812" spans="5:84" s="24" customFormat="1" ht="15" customHeight="1" x14ac:dyDescent="0.25">
      <c r="E812" s="127"/>
      <c r="F812" s="127"/>
      <c r="G812" s="127"/>
      <c r="H812" s="137"/>
      <c r="I812" s="115"/>
      <c r="J812" s="127"/>
      <c r="K812" s="127"/>
      <c r="L812" s="127"/>
      <c r="M812" s="137"/>
      <c r="N812" s="115"/>
      <c r="O812" s="127"/>
      <c r="P812" s="127"/>
      <c r="Q812" s="127"/>
      <c r="R812" s="127"/>
      <c r="S812" s="127"/>
      <c r="T812" s="127"/>
      <c r="U812" s="127"/>
      <c r="V812" s="127"/>
      <c r="W812" s="127"/>
      <c r="X812" s="127"/>
      <c r="Y812" s="137"/>
      <c r="Z812" s="137"/>
      <c r="AA812" s="127"/>
      <c r="AB812" s="127"/>
      <c r="AC812" s="127"/>
      <c r="AD812" s="127"/>
      <c r="AE812" s="127"/>
      <c r="AF812" s="127"/>
      <c r="AG812" s="127"/>
      <c r="AH812" s="127"/>
      <c r="AI812" s="127"/>
      <c r="AJ812" s="127"/>
      <c r="AK812" s="137"/>
      <c r="AL812" s="137"/>
      <c r="AM812" s="127"/>
      <c r="AN812" s="127"/>
      <c r="AO812" s="127"/>
      <c r="AP812" s="127"/>
      <c r="AQ812" s="127"/>
      <c r="AR812" s="127"/>
      <c r="AS812" s="127"/>
      <c r="AT812" s="127"/>
      <c r="AU812" s="127"/>
      <c r="AV812" s="127"/>
      <c r="AW812" s="137"/>
      <c r="AX812" s="137"/>
      <c r="AY812" s="137"/>
      <c r="AZ812" s="137"/>
      <c r="BA812" s="130"/>
      <c r="BB812" s="130"/>
      <c r="BC812" s="130"/>
      <c r="BD812" s="130"/>
      <c r="BE812" s="130"/>
      <c r="BF812" s="130"/>
      <c r="BG812" s="130"/>
      <c r="BH812" s="130"/>
      <c r="BI812" s="130"/>
      <c r="BJ812" s="130"/>
      <c r="BK812" s="137"/>
      <c r="BL812" s="98"/>
      <c r="BM812" s="160"/>
      <c r="BN812" s="98"/>
      <c r="BO812" s="182"/>
      <c r="BP812" s="182"/>
      <c r="BQ812" s="182"/>
      <c r="BR812" s="200"/>
      <c r="BS812" s="182"/>
      <c r="BT812" s="182"/>
      <c r="BU812" s="182"/>
      <c r="BV812" s="200"/>
      <c r="BW812" s="182"/>
      <c r="BX812" s="182"/>
      <c r="BY812" s="182"/>
      <c r="BZ812" s="200"/>
      <c r="CA812" s="200"/>
      <c r="CB812" s="182"/>
      <c r="CC812" s="100"/>
      <c r="CD812" s="100"/>
      <c r="CE812" s="100"/>
      <c r="CF812" s="103"/>
    </row>
    <row r="813" spans="5:84" s="24" customFormat="1" ht="15" customHeight="1" x14ac:dyDescent="0.25">
      <c r="E813" s="127"/>
      <c r="F813" s="127"/>
      <c r="G813" s="127"/>
      <c r="H813" s="137"/>
      <c r="I813" s="115"/>
      <c r="J813" s="127"/>
      <c r="K813" s="127"/>
      <c r="L813" s="127"/>
      <c r="M813" s="137"/>
      <c r="N813" s="115"/>
      <c r="O813" s="127"/>
      <c r="P813" s="127"/>
      <c r="Q813" s="127"/>
      <c r="R813" s="127"/>
      <c r="S813" s="127"/>
      <c r="T813" s="127"/>
      <c r="U813" s="127"/>
      <c r="V813" s="127"/>
      <c r="W813" s="127"/>
      <c r="X813" s="127"/>
      <c r="Y813" s="137"/>
      <c r="Z813" s="137"/>
      <c r="AA813" s="127"/>
      <c r="AB813" s="127"/>
      <c r="AC813" s="127"/>
      <c r="AD813" s="127"/>
      <c r="AE813" s="127"/>
      <c r="AF813" s="127"/>
      <c r="AG813" s="127"/>
      <c r="AH813" s="127"/>
      <c r="AI813" s="127"/>
      <c r="AJ813" s="127"/>
      <c r="AK813" s="137"/>
      <c r="AL813" s="137"/>
      <c r="AM813" s="127"/>
      <c r="AN813" s="127"/>
      <c r="AO813" s="127"/>
      <c r="AP813" s="127"/>
      <c r="AQ813" s="127"/>
      <c r="AR813" s="127"/>
      <c r="AS813" s="127"/>
      <c r="AT813" s="127"/>
      <c r="AU813" s="127"/>
      <c r="AV813" s="127"/>
      <c r="AW813" s="137"/>
      <c r="AX813" s="137"/>
      <c r="AY813" s="137"/>
      <c r="AZ813" s="137"/>
      <c r="BA813" s="130"/>
      <c r="BB813" s="130"/>
      <c r="BC813" s="130"/>
      <c r="BD813" s="130"/>
      <c r="BE813" s="130"/>
      <c r="BF813" s="130"/>
      <c r="BG813" s="130"/>
      <c r="BH813" s="130"/>
      <c r="BI813" s="130"/>
      <c r="BJ813" s="130"/>
      <c r="BK813" s="137"/>
      <c r="BL813" s="98"/>
      <c r="BM813" s="160"/>
      <c r="BN813" s="98"/>
      <c r="BO813" s="182"/>
      <c r="BP813" s="182"/>
      <c r="BQ813" s="182"/>
      <c r="BR813" s="200"/>
      <c r="BS813" s="182"/>
      <c r="BT813" s="182"/>
      <c r="BU813" s="182"/>
      <c r="BV813" s="200"/>
      <c r="BW813" s="182"/>
      <c r="BX813" s="182"/>
      <c r="BY813" s="182"/>
      <c r="BZ813" s="200"/>
      <c r="CA813" s="200"/>
      <c r="CB813" s="182"/>
      <c r="CC813" s="100"/>
      <c r="CD813" s="100"/>
      <c r="CE813" s="100"/>
      <c r="CF813" s="103"/>
    </row>
    <row r="814" spans="5:84" s="24" customFormat="1" ht="15" customHeight="1" x14ac:dyDescent="0.25">
      <c r="E814" s="127"/>
      <c r="F814" s="127"/>
      <c r="G814" s="127"/>
      <c r="H814" s="137"/>
      <c r="I814" s="115"/>
      <c r="J814" s="127"/>
      <c r="K814" s="127"/>
      <c r="L814" s="127"/>
      <c r="M814" s="137"/>
      <c r="N814" s="115"/>
      <c r="O814" s="127"/>
      <c r="P814" s="127"/>
      <c r="Q814" s="127"/>
      <c r="R814" s="127"/>
      <c r="S814" s="127"/>
      <c r="T814" s="127"/>
      <c r="U814" s="127"/>
      <c r="V814" s="127"/>
      <c r="W814" s="127"/>
      <c r="X814" s="127"/>
      <c r="Y814" s="137"/>
      <c r="Z814" s="137"/>
      <c r="AA814" s="127"/>
      <c r="AB814" s="127"/>
      <c r="AC814" s="127"/>
      <c r="AD814" s="127"/>
      <c r="AE814" s="127"/>
      <c r="AF814" s="127"/>
      <c r="AG814" s="127"/>
      <c r="AH814" s="127"/>
      <c r="AI814" s="127"/>
      <c r="AJ814" s="127"/>
      <c r="AK814" s="137"/>
      <c r="AL814" s="137"/>
      <c r="AM814" s="127"/>
      <c r="AN814" s="127"/>
      <c r="AO814" s="127"/>
      <c r="AP814" s="127"/>
      <c r="AQ814" s="127"/>
      <c r="AR814" s="127"/>
      <c r="AS814" s="127"/>
      <c r="AT814" s="127"/>
      <c r="AU814" s="127"/>
      <c r="AV814" s="127"/>
      <c r="AW814" s="137"/>
      <c r="AX814" s="137"/>
      <c r="AY814" s="137"/>
      <c r="AZ814" s="137"/>
      <c r="BA814" s="130"/>
      <c r="BB814" s="130"/>
      <c r="BC814" s="130"/>
      <c r="BD814" s="130"/>
      <c r="BE814" s="130"/>
      <c r="BF814" s="130"/>
      <c r="BG814" s="130"/>
      <c r="BH814" s="130"/>
      <c r="BI814" s="130"/>
      <c r="BJ814" s="130"/>
      <c r="BK814" s="137"/>
      <c r="BL814" s="98"/>
      <c r="BM814" s="160"/>
      <c r="BN814" s="98"/>
      <c r="BO814" s="182"/>
      <c r="BP814" s="182"/>
      <c r="BQ814" s="182"/>
      <c r="BR814" s="200"/>
      <c r="BS814" s="182"/>
      <c r="BT814" s="182"/>
      <c r="BU814" s="182"/>
      <c r="BV814" s="200"/>
      <c r="BW814" s="182"/>
      <c r="BX814" s="182"/>
      <c r="BY814" s="182"/>
      <c r="BZ814" s="200"/>
      <c r="CA814" s="200"/>
      <c r="CB814" s="182"/>
      <c r="CC814" s="100"/>
      <c r="CD814" s="100"/>
      <c r="CE814" s="100"/>
      <c r="CF814" s="103"/>
    </row>
    <row r="815" spans="5:84" s="24" customFormat="1" ht="15" customHeight="1" x14ac:dyDescent="0.25">
      <c r="E815" s="127"/>
      <c r="F815" s="127"/>
      <c r="G815" s="127"/>
      <c r="H815" s="137"/>
      <c r="I815" s="115"/>
      <c r="J815" s="127"/>
      <c r="K815" s="127"/>
      <c r="L815" s="127"/>
      <c r="M815" s="137"/>
      <c r="N815" s="115"/>
      <c r="O815" s="127"/>
      <c r="P815" s="127"/>
      <c r="Q815" s="127"/>
      <c r="R815" s="127"/>
      <c r="S815" s="127"/>
      <c r="T815" s="127"/>
      <c r="U815" s="127"/>
      <c r="V815" s="127"/>
      <c r="W815" s="127"/>
      <c r="X815" s="127"/>
      <c r="Y815" s="137"/>
      <c r="Z815" s="137"/>
      <c r="AA815" s="127"/>
      <c r="AB815" s="127"/>
      <c r="AC815" s="127"/>
      <c r="AD815" s="127"/>
      <c r="AE815" s="127"/>
      <c r="AF815" s="127"/>
      <c r="AG815" s="127"/>
      <c r="AH815" s="127"/>
      <c r="AI815" s="127"/>
      <c r="AJ815" s="127"/>
      <c r="AK815" s="137"/>
      <c r="AL815" s="137"/>
      <c r="AM815" s="127"/>
      <c r="AN815" s="127"/>
      <c r="AO815" s="127"/>
      <c r="AP815" s="127"/>
      <c r="AQ815" s="127"/>
      <c r="AR815" s="127"/>
      <c r="AS815" s="127"/>
      <c r="AT815" s="127"/>
      <c r="AU815" s="127"/>
      <c r="AV815" s="127"/>
      <c r="AW815" s="137"/>
      <c r="AX815" s="137"/>
      <c r="AY815" s="137"/>
      <c r="AZ815" s="137"/>
      <c r="BA815" s="130"/>
      <c r="BB815" s="130"/>
      <c r="BC815" s="130"/>
      <c r="BD815" s="130"/>
      <c r="BE815" s="130"/>
      <c r="BF815" s="130"/>
      <c r="BG815" s="130"/>
      <c r="BH815" s="130"/>
      <c r="BI815" s="130"/>
      <c r="BJ815" s="130"/>
      <c r="BK815" s="137"/>
      <c r="BL815" s="98"/>
      <c r="BM815" s="160"/>
      <c r="BN815" s="98"/>
      <c r="BO815" s="182"/>
      <c r="BP815" s="182"/>
      <c r="BQ815" s="182"/>
      <c r="BR815" s="200"/>
      <c r="BS815" s="182"/>
      <c r="BT815" s="182"/>
      <c r="BU815" s="182"/>
      <c r="BV815" s="200"/>
      <c r="BW815" s="182"/>
      <c r="BX815" s="182"/>
      <c r="BY815" s="182"/>
      <c r="BZ815" s="200"/>
      <c r="CA815" s="200"/>
      <c r="CB815" s="182"/>
      <c r="CC815" s="100"/>
      <c r="CD815" s="100"/>
      <c r="CE815" s="100"/>
      <c r="CF815" s="103"/>
    </row>
    <row r="816" spans="5:84" s="24" customFormat="1" ht="15" customHeight="1" x14ac:dyDescent="0.25">
      <c r="E816" s="127"/>
      <c r="F816" s="127"/>
      <c r="G816" s="127"/>
      <c r="H816" s="137"/>
      <c r="I816" s="115"/>
      <c r="J816" s="127"/>
      <c r="K816" s="127"/>
      <c r="L816" s="127"/>
      <c r="M816" s="137"/>
      <c r="N816" s="115"/>
      <c r="O816" s="127"/>
      <c r="P816" s="127"/>
      <c r="Q816" s="127"/>
      <c r="R816" s="127"/>
      <c r="S816" s="127"/>
      <c r="T816" s="127"/>
      <c r="U816" s="127"/>
      <c r="V816" s="127"/>
      <c r="W816" s="127"/>
      <c r="X816" s="127"/>
      <c r="Y816" s="137"/>
      <c r="Z816" s="137"/>
      <c r="AA816" s="127"/>
      <c r="AB816" s="127"/>
      <c r="AC816" s="127"/>
      <c r="AD816" s="127"/>
      <c r="AE816" s="127"/>
      <c r="AF816" s="127"/>
      <c r="AG816" s="127"/>
      <c r="AH816" s="127"/>
      <c r="AI816" s="127"/>
      <c r="AJ816" s="127"/>
      <c r="AK816" s="137"/>
      <c r="AL816" s="137"/>
      <c r="AM816" s="127"/>
      <c r="AN816" s="127"/>
      <c r="AO816" s="127"/>
      <c r="AP816" s="127"/>
      <c r="AQ816" s="127"/>
      <c r="AR816" s="127"/>
      <c r="AS816" s="127"/>
      <c r="AT816" s="127"/>
      <c r="AU816" s="127"/>
      <c r="AV816" s="127"/>
      <c r="AW816" s="137"/>
      <c r="AX816" s="137"/>
      <c r="AY816" s="137"/>
      <c r="AZ816" s="137"/>
      <c r="BA816" s="130"/>
      <c r="BB816" s="130"/>
      <c r="BC816" s="130"/>
      <c r="BD816" s="130"/>
      <c r="BE816" s="130"/>
      <c r="BF816" s="130"/>
      <c r="BG816" s="130"/>
      <c r="BH816" s="130"/>
      <c r="BI816" s="130"/>
      <c r="BJ816" s="130"/>
      <c r="BK816" s="137"/>
      <c r="BL816" s="98"/>
      <c r="BM816" s="160"/>
      <c r="BN816" s="98"/>
      <c r="BO816" s="182"/>
      <c r="BP816" s="182"/>
      <c r="BQ816" s="182"/>
      <c r="BR816" s="200"/>
      <c r="BS816" s="182"/>
      <c r="BT816" s="182"/>
      <c r="BU816" s="182"/>
      <c r="BV816" s="200"/>
      <c r="BW816" s="182"/>
      <c r="BX816" s="182"/>
      <c r="BY816" s="182"/>
      <c r="BZ816" s="200"/>
      <c r="CA816" s="200"/>
      <c r="CB816" s="182"/>
      <c r="CC816" s="100"/>
      <c r="CD816" s="100"/>
      <c r="CE816" s="100"/>
      <c r="CF816" s="103"/>
    </row>
    <row r="817" spans="5:84" s="24" customFormat="1" ht="15" customHeight="1" x14ac:dyDescent="0.25">
      <c r="E817" s="127"/>
      <c r="F817" s="127"/>
      <c r="G817" s="127"/>
      <c r="H817" s="137"/>
      <c r="I817" s="115"/>
      <c r="J817" s="127"/>
      <c r="K817" s="127"/>
      <c r="L817" s="127"/>
      <c r="M817" s="137"/>
      <c r="N817" s="115"/>
      <c r="O817" s="127"/>
      <c r="P817" s="127"/>
      <c r="Q817" s="127"/>
      <c r="R817" s="127"/>
      <c r="S817" s="127"/>
      <c r="T817" s="127"/>
      <c r="U817" s="127"/>
      <c r="V817" s="127"/>
      <c r="W817" s="127"/>
      <c r="X817" s="127"/>
      <c r="Y817" s="137"/>
      <c r="Z817" s="137"/>
      <c r="AA817" s="127"/>
      <c r="AB817" s="127"/>
      <c r="AC817" s="127"/>
      <c r="AD817" s="127"/>
      <c r="AE817" s="127"/>
      <c r="AF817" s="127"/>
      <c r="AG817" s="127"/>
      <c r="AH817" s="127"/>
      <c r="AI817" s="127"/>
      <c r="AJ817" s="127"/>
      <c r="AK817" s="137"/>
      <c r="AL817" s="137"/>
      <c r="AM817" s="127"/>
      <c r="AN817" s="127"/>
      <c r="AO817" s="127"/>
      <c r="AP817" s="127"/>
      <c r="AQ817" s="127"/>
      <c r="AR817" s="127"/>
      <c r="AS817" s="127"/>
      <c r="AT817" s="127"/>
      <c r="AU817" s="127"/>
      <c r="AV817" s="127"/>
      <c r="AW817" s="137"/>
      <c r="AX817" s="137"/>
      <c r="AY817" s="137"/>
      <c r="AZ817" s="137"/>
      <c r="BA817" s="130"/>
      <c r="BB817" s="130"/>
      <c r="BC817" s="130"/>
      <c r="BD817" s="130"/>
      <c r="BE817" s="130"/>
      <c r="BF817" s="130"/>
      <c r="BG817" s="130"/>
      <c r="BH817" s="130"/>
      <c r="BI817" s="130"/>
      <c r="BJ817" s="130"/>
      <c r="BK817" s="137"/>
      <c r="BL817" s="98"/>
      <c r="BM817" s="160"/>
      <c r="BN817" s="98"/>
      <c r="BO817" s="182"/>
      <c r="BP817" s="182"/>
      <c r="BQ817" s="182"/>
      <c r="BR817" s="200"/>
      <c r="BS817" s="182"/>
      <c r="BT817" s="182"/>
      <c r="BU817" s="182"/>
      <c r="BV817" s="200"/>
      <c r="BW817" s="182"/>
      <c r="BX817" s="182"/>
      <c r="BY817" s="182"/>
      <c r="BZ817" s="200"/>
      <c r="CA817" s="200"/>
      <c r="CB817" s="182"/>
      <c r="CC817" s="100"/>
      <c r="CD817" s="100"/>
      <c r="CE817" s="100"/>
      <c r="CF817" s="103"/>
    </row>
    <row r="818" spans="5:84" s="24" customFormat="1" ht="15" customHeight="1" x14ac:dyDescent="0.25">
      <c r="E818" s="127"/>
      <c r="F818" s="127"/>
      <c r="G818" s="127"/>
      <c r="H818" s="137"/>
      <c r="I818" s="115"/>
      <c r="J818" s="127"/>
      <c r="K818" s="127"/>
      <c r="L818" s="127"/>
      <c r="M818" s="137"/>
      <c r="N818" s="115"/>
      <c r="O818" s="127"/>
      <c r="P818" s="127"/>
      <c r="Q818" s="127"/>
      <c r="R818" s="127"/>
      <c r="S818" s="127"/>
      <c r="T818" s="127"/>
      <c r="U818" s="127"/>
      <c r="V818" s="127"/>
      <c r="W818" s="127"/>
      <c r="X818" s="127"/>
      <c r="Y818" s="137"/>
      <c r="Z818" s="137"/>
      <c r="AA818" s="127"/>
      <c r="AB818" s="127"/>
      <c r="AC818" s="127"/>
      <c r="AD818" s="127"/>
      <c r="AE818" s="127"/>
      <c r="AF818" s="127"/>
      <c r="AG818" s="127"/>
      <c r="AH818" s="127"/>
      <c r="AI818" s="127"/>
      <c r="AJ818" s="127"/>
      <c r="AK818" s="137"/>
      <c r="AL818" s="137"/>
      <c r="AM818" s="127"/>
      <c r="AN818" s="127"/>
      <c r="AO818" s="127"/>
      <c r="AP818" s="127"/>
      <c r="AQ818" s="127"/>
      <c r="AR818" s="127"/>
      <c r="AS818" s="127"/>
      <c r="AT818" s="127"/>
      <c r="AU818" s="127"/>
      <c r="AV818" s="127"/>
      <c r="AW818" s="137"/>
      <c r="AX818" s="137"/>
      <c r="AY818" s="137"/>
      <c r="AZ818" s="137"/>
      <c r="BA818" s="130"/>
      <c r="BB818" s="130"/>
      <c r="BC818" s="130"/>
      <c r="BD818" s="130"/>
      <c r="BE818" s="130"/>
      <c r="BF818" s="130"/>
      <c r="BG818" s="130"/>
      <c r="BH818" s="130"/>
      <c r="BI818" s="130"/>
      <c r="BJ818" s="130"/>
      <c r="BK818" s="137"/>
      <c r="BL818" s="98"/>
      <c r="BM818" s="160"/>
      <c r="BN818" s="98"/>
      <c r="BO818" s="182"/>
      <c r="BP818" s="182"/>
      <c r="BQ818" s="182"/>
      <c r="BR818" s="200"/>
      <c r="BS818" s="182"/>
      <c r="BT818" s="182"/>
      <c r="BU818" s="182"/>
      <c r="BV818" s="200"/>
      <c r="BW818" s="182"/>
      <c r="BX818" s="182"/>
      <c r="BY818" s="182"/>
      <c r="BZ818" s="200"/>
      <c r="CA818" s="200"/>
      <c r="CB818" s="182"/>
      <c r="CC818" s="100"/>
      <c r="CD818" s="100"/>
      <c r="CE818" s="100"/>
      <c r="CF818" s="103"/>
    </row>
    <row r="819" spans="5:84" s="24" customFormat="1" ht="15" customHeight="1" x14ac:dyDescent="0.25">
      <c r="E819" s="127"/>
      <c r="F819" s="127"/>
      <c r="G819" s="127"/>
      <c r="H819" s="137"/>
      <c r="I819" s="115"/>
      <c r="J819" s="127"/>
      <c r="K819" s="127"/>
      <c r="L819" s="127"/>
      <c r="M819" s="137"/>
      <c r="N819" s="115"/>
      <c r="O819" s="127"/>
      <c r="P819" s="127"/>
      <c r="Q819" s="127"/>
      <c r="R819" s="127"/>
      <c r="S819" s="127"/>
      <c r="T819" s="127"/>
      <c r="U819" s="127"/>
      <c r="V819" s="127"/>
      <c r="W819" s="127"/>
      <c r="X819" s="127"/>
      <c r="Y819" s="137"/>
      <c r="Z819" s="137"/>
      <c r="AA819" s="127"/>
      <c r="AB819" s="127"/>
      <c r="AC819" s="127"/>
      <c r="AD819" s="127"/>
      <c r="AE819" s="127"/>
      <c r="AF819" s="127"/>
      <c r="AG819" s="127"/>
      <c r="AH819" s="127"/>
      <c r="AI819" s="127"/>
      <c r="AJ819" s="127"/>
      <c r="AK819" s="137"/>
      <c r="AL819" s="137"/>
      <c r="AM819" s="127"/>
      <c r="AN819" s="127"/>
      <c r="AO819" s="127"/>
      <c r="AP819" s="127"/>
      <c r="AQ819" s="127"/>
      <c r="AR819" s="127"/>
      <c r="AS819" s="127"/>
      <c r="AT819" s="127"/>
      <c r="AU819" s="127"/>
      <c r="AV819" s="127"/>
      <c r="AW819" s="137"/>
      <c r="AX819" s="137"/>
      <c r="AY819" s="137"/>
      <c r="AZ819" s="137"/>
      <c r="BA819" s="130"/>
      <c r="BB819" s="130"/>
      <c r="BC819" s="130"/>
      <c r="BD819" s="130"/>
      <c r="BE819" s="130"/>
      <c r="BF819" s="130"/>
      <c r="BG819" s="130"/>
      <c r="BH819" s="130"/>
      <c r="BI819" s="130"/>
      <c r="BJ819" s="130"/>
      <c r="BK819" s="137"/>
      <c r="BL819" s="98"/>
      <c r="BM819" s="160"/>
      <c r="BN819" s="98"/>
      <c r="BO819" s="182"/>
      <c r="BP819" s="182"/>
      <c r="BQ819" s="182"/>
      <c r="BR819" s="200"/>
      <c r="BS819" s="182"/>
      <c r="BT819" s="182"/>
      <c r="BU819" s="182"/>
      <c r="BV819" s="200"/>
      <c r="BW819" s="182"/>
      <c r="BX819" s="182"/>
      <c r="BY819" s="182"/>
      <c r="BZ819" s="200"/>
      <c r="CA819" s="200"/>
      <c r="CB819" s="182"/>
      <c r="CC819" s="100"/>
      <c r="CD819" s="100"/>
      <c r="CE819" s="100"/>
      <c r="CF819" s="103"/>
    </row>
    <row r="820" spans="5:84" s="24" customFormat="1" ht="15" customHeight="1" x14ac:dyDescent="0.25">
      <c r="E820" s="127"/>
      <c r="F820" s="127"/>
      <c r="G820" s="127"/>
      <c r="H820" s="137"/>
      <c r="I820" s="115"/>
      <c r="J820" s="127"/>
      <c r="K820" s="127"/>
      <c r="L820" s="127"/>
      <c r="M820" s="137"/>
      <c r="N820" s="115"/>
      <c r="O820" s="127"/>
      <c r="P820" s="127"/>
      <c r="Q820" s="127"/>
      <c r="R820" s="127"/>
      <c r="S820" s="127"/>
      <c r="T820" s="127"/>
      <c r="U820" s="127"/>
      <c r="V820" s="127"/>
      <c r="W820" s="127"/>
      <c r="X820" s="127"/>
      <c r="Y820" s="137"/>
      <c r="Z820" s="137"/>
      <c r="AA820" s="127"/>
      <c r="AB820" s="127"/>
      <c r="AC820" s="127"/>
      <c r="AD820" s="127"/>
      <c r="AE820" s="127"/>
      <c r="AF820" s="127"/>
      <c r="AG820" s="127"/>
      <c r="AH820" s="127"/>
      <c r="AI820" s="127"/>
      <c r="AJ820" s="127"/>
      <c r="AK820" s="137"/>
      <c r="AL820" s="137"/>
      <c r="AM820" s="127"/>
      <c r="AN820" s="127"/>
      <c r="AO820" s="127"/>
      <c r="AP820" s="127"/>
      <c r="AQ820" s="127"/>
      <c r="AR820" s="127"/>
      <c r="AS820" s="127"/>
      <c r="AT820" s="127"/>
      <c r="AU820" s="127"/>
      <c r="AV820" s="127"/>
      <c r="AW820" s="137"/>
      <c r="AX820" s="137"/>
      <c r="AY820" s="137"/>
      <c r="AZ820" s="137"/>
      <c r="BA820" s="130"/>
      <c r="BB820" s="130"/>
      <c r="BC820" s="130"/>
      <c r="BD820" s="130"/>
      <c r="BE820" s="130"/>
      <c r="BF820" s="130"/>
      <c r="BG820" s="130"/>
      <c r="BH820" s="130"/>
      <c r="BI820" s="130"/>
      <c r="BJ820" s="130"/>
      <c r="BK820" s="137"/>
      <c r="BL820" s="98"/>
      <c r="BM820" s="160"/>
      <c r="BN820" s="98"/>
      <c r="BO820" s="182"/>
      <c r="BP820" s="182"/>
      <c r="BQ820" s="182"/>
      <c r="BR820" s="200"/>
      <c r="BS820" s="182"/>
      <c r="BT820" s="182"/>
      <c r="BU820" s="182"/>
      <c r="BV820" s="200"/>
      <c r="BW820" s="182"/>
      <c r="BX820" s="182"/>
      <c r="BY820" s="182"/>
      <c r="BZ820" s="200"/>
      <c r="CA820" s="200"/>
      <c r="CB820" s="182"/>
      <c r="CC820" s="100"/>
      <c r="CD820" s="100"/>
      <c r="CE820" s="100"/>
      <c r="CF820" s="103"/>
    </row>
    <row r="821" spans="5:84" s="24" customFormat="1" ht="15" customHeight="1" x14ac:dyDescent="0.25">
      <c r="E821" s="127"/>
      <c r="F821" s="127"/>
      <c r="G821" s="127"/>
      <c r="H821" s="137"/>
      <c r="I821" s="115"/>
      <c r="J821" s="127"/>
      <c r="K821" s="127"/>
      <c r="L821" s="127"/>
      <c r="M821" s="137"/>
      <c r="N821" s="115"/>
      <c r="O821" s="127"/>
      <c r="P821" s="127"/>
      <c r="Q821" s="127"/>
      <c r="R821" s="127"/>
      <c r="S821" s="127"/>
      <c r="T821" s="127"/>
      <c r="U821" s="127"/>
      <c r="V821" s="127"/>
      <c r="W821" s="127"/>
      <c r="X821" s="127"/>
      <c r="Y821" s="137"/>
      <c r="Z821" s="137"/>
      <c r="AA821" s="127"/>
      <c r="AB821" s="127"/>
      <c r="AC821" s="127"/>
      <c r="AD821" s="127"/>
      <c r="AE821" s="127"/>
      <c r="AF821" s="127"/>
      <c r="AG821" s="127"/>
      <c r="AH821" s="127"/>
      <c r="AI821" s="127"/>
      <c r="AJ821" s="127"/>
      <c r="AK821" s="137"/>
      <c r="AL821" s="137"/>
      <c r="AM821" s="127"/>
      <c r="AN821" s="127"/>
      <c r="AO821" s="127"/>
      <c r="AP821" s="127"/>
      <c r="AQ821" s="127"/>
      <c r="AR821" s="127"/>
      <c r="AS821" s="127"/>
      <c r="AT821" s="127"/>
      <c r="AU821" s="127"/>
      <c r="AV821" s="127"/>
      <c r="AW821" s="137"/>
      <c r="AX821" s="137"/>
      <c r="AY821" s="137"/>
      <c r="AZ821" s="137"/>
      <c r="BA821" s="130"/>
      <c r="BB821" s="130"/>
      <c r="BC821" s="130"/>
      <c r="BD821" s="130"/>
      <c r="BE821" s="130"/>
      <c r="BF821" s="130"/>
      <c r="BG821" s="130"/>
      <c r="BH821" s="130"/>
      <c r="BI821" s="130"/>
      <c r="BJ821" s="130"/>
      <c r="BK821" s="137"/>
      <c r="BL821" s="98"/>
      <c r="BM821" s="160"/>
      <c r="BN821" s="98"/>
      <c r="BO821" s="182"/>
      <c r="BP821" s="182"/>
      <c r="BQ821" s="182"/>
      <c r="BR821" s="200"/>
      <c r="BS821" s="182"/>
      <c r="BT821" s="182"/>
      <c r="BU821" s="182"/>
      <c r="BV821" s="200"/>
      <c r="BW821" s="182"/>
      <c r="BX821" s="182"/>
      <c r="BY821" s="182"/>
      <c r="BZ821" s="200"/>
      <c r="CA821" s="200"/>
      <c r="CB821" s="182"/>
      <c r="CC821" s="100"/>
      <c r="CD821" s="100"/>
      <c r="CE821" s="100"/>
      <c r="CF821" s="103"/>
    </row>
    <row r="822" spans="5:84" s="24" customFormat="1" ht="15" customHeight="1" x14ac:dyDescent="0.25">
      <c r="E822" s="127"/>
      <c r="F822" s="127"/>
      <c r="G822" s="127"/>
      <c r="H822" s="137"/>
      <c r="I822" s="115"/>
      <c r="J822" s="127"/>
      <c r="K822" s="127"/>
      <c r="L822" s="127"/>
      <c r="M822" s="137"/>
      <c r="N822" s="115"/>
      <c r="O822" s="127"/>
      <c r="P822" s="127"/>
      <c r="Q822" s="127"/>
      <c r="R822" s="127"/>
      <c r="S822" s="127"/>
      <c r="T822" s="127"/>
      <c r="U822" s="127"/>
      <c r="V822" s="127"/>
      <c r="W822" s="127"/>
      <c r="X822" s="127"/>
      <c r="Y822" s="137"/>
      <c r="Z822" s="137"/>
      <c r="AA822" s="127"/>
      <c r="AB822" s="127"/>
      <c r="AC822" s="127"/>
      <c r="AD822" s="127"/>
      <c r="AE822" s="127"/>
      <c r="AF822" s="127"/>
      <c r="AG822" s="127"/>
      <c r="AH822" s="127"/>
      <c r="AI822" s="127"/>
      <c r="AJ822" s="127"/>
      <c r="AK822" s="137"/>
      <c r="AL822" s="137"/>
      <c r="AM822" s="127"/>
      <c r="AN822" s="127"/>
      <c r="AO822" s="127"/>
      <c r="AP822" s="127"/>
      <c r="AQ822" s="127"/>
      <c r="AR822" s="127"/>
      <c r="AS822" s="127"/>
      <c r="AT822" s="127"/>
      <c r="AU822" s="127"/>
      <c r="AV822" s="127"/>
      <c r="AW822" s="137"/>
      <c r="AX822" s="137"/>
      <c r="AY822" s="137"/>
      <c r="AZ822" s="137"/>
      <c r="BA822" s="130"/>
      <c r="BB822" s="130"/>
      <c r="BC822" s="130"/>
      <c r="BD822" s="130"/>
      <c r="BE822" s="130"/>
      <c r="BF822" s="130"/>
      <c r="BG822" s="130"/>
      <c r="BH822" s="130"/>
      <c r="BI822" s="130"/>
      <c r="BJ822" s="130"/>
      <c r="BK822" s="137"/>
      <c r="BL822" s="98"/>
      <c r="BM822" s="160"/>
      <c r="BN822" s="98"/>
      <c r="BO822" s="182"/>
      <c r="BP822" s="182"/>
      <c r="BQ822" s="182"/>
      <c r="BR822" s="200"/>
      <c r="BS822" s="182"/>
      <c r="BT822" s="182"/>
      <c r="BU822" s="182"/>
      <c r="BV822" s="200"/>
      <c r="BW822" s="182"/>
      <c r="BX822" s="182"/>
      <c r="BY822" s="182"/>
      <c r="BZ822" s="200"/>
      <c r="CA822" s="200"/>
      <c r="CB822" s="182"/>
      <c r="CC822" s="100"/>
      <c r="CD822" s="100"/>
      <c r="CE822" s="100"/>
      <c r="CF822" s="103"/>
    </row>
    <row r="823" spans="5:84" s="24" customFormat="1" ht="15" customHeight="1" x14ac:dyDescent="0.25">
      <c r="E823" s="127"/>
      <c r="F823" s="127"/>
      <c r="G823" s="127"/>
      <c r="H823" s="137"/>
      <c r="I823" s="115"/>
      <c r="J823" s="127"/>
      <c r="K823" s="127"/>
      <c r="L823" s="127"/>
      <c r="M823" s="137"/>
      <c r="N823" s="115"/>
      <c r="O823" s="127"/>
      <c r="P823" s="127"/>
      <c r="Q823" s="127"/>
      <c r="R823" s="127"/>
      <c r="S823" s="127"/>
      <c r="T823" s="127"/>
      <c r="U823" s="127"/>
      <c r="V823" s="127"/>
      <c r="W823" s="127"/>
      <c r="X823" s="127"/>
      <c r="Y823" s="137"/>
      <c r="Z823" s="137"/>
      <c r="AA823" s="127"/>
      <c r="AB823" s="127"/>
      <c r="AC823" s="127"/>
      <c r="AD823" s="127"/>
      <c r="AE823" s="127"/>
      <c r="AF823" s="127"/>
      <c r="AG823" s="127"/>
      <c r="AH823" s="127"/>
      <c r="AI823" s="127"/>
      <c r="AJ823" s="127"/>
      <c r="AK823" s="137"/>
      <c r="AL823" s="137"/>
      <c r="AM823" s="127"/>
      <c r="AN823" s="127"/>
      <c r="AO823" s="127"/>
      <c r="AP823" s="127"/>
      <c r="AQ823" s="127"/>
      <c r="AR823" s="127"/>
      <c r="AS823" s="127"/>
      <c r="AT823" s="127"/>
      <c r="AU823" s="127"/>
      <c r="AV823" s="127"/>
      <c r="AW823" s="137"/>
      <c r="AX823" s="137"/>
      <c r="AY823" s="137"/>
      <c r="AZ823" s="137"/>
      <c r="BA823" s="130"/>
      <c r="BB823" s="130"/>
      <c r="BC823" s="130"/>
      <c r="BD823" s="130"/>
      <c r="BE823" s="130"/>
      <c r="BF823" s="130"/>
      <c r="BG823" s="130"/>
      <c r="BH823" s="130"/>
      <c r="BI823" s="130"/>
      <c r="BJ823" s="130"/>
      <c r="BK823" s="137"/>
      <c r="BL823" s="98"/>
      <c r="BM823" s="160"/>
      <c r="BN823" s="98"/>
      <c r="BO823" s="182"/>
      <c r="BP823" s="182"/>
      <c r="BQ823" s="182"/>
      <c r="BR823" s="200"/>
      <c r="BS823" s="182"/>
      <c r="BT823" s="182"/>
      <c r="BU823" s="182"/>
      <c r="BV823" s="200"/>
      <c r="BW823" s="182"/>
      <c r="BX823" s="182"/>
      <c r="BY823" s="182"/>
      <c r="BZ823" s="200"/>
      <c r="CA823" s="200"/>
      <c r="CB823" s="182"/>
      <c r="CC823" s="100"/>
      <c r="CD823" s="100"/>
      <c r="CE823" s="100"/>
      <c r="CF823" s="103"/>
    </row>
    <row r="824" spans="5:84" s="24" customFormat="1" ht="15" customHeight="1" x14ac:dyDescent="0.25">
      <c r="E824" s="127"/>
      <c r="F824" s="127"/>
      <c r="G824" s="127"/>
      <c r="H824" s="137"/>
      <c r="I824" s="115"/>
      <c r="J824" s="127"/>
      <c r="K824" s="127"/>
      <c r="L824" s="127"/>
      <c r="M824" s="137"/>
      <c r="N824" s="115"/>
      <c r="O824" s="127"/>
      <c r="P824" s="127"/>
      <c r="Q824" s="127"/>
      <c r="R824" s="127"/>
      <c r="S824" s="127"/>
      <c r="T824" s="127"/>
      <c r="U824" s="127"/>
      <c r="V824" s="127"/>
      <c r="W824" s="127"/>
      <c r="X824" s="127"/>
      <c r="Y824" s="137"/>
      <c r="Z824" s="137"/>
      <c r="AA824" s="127"/>
      <c r="AB824" s="127"/>
      <c r="AC824" s="127"/>
      <c r="AD824" s="127"/>
      <c r="AE824" s="127"/>
      <c r="AF824" s="127"/>
      <c r="AG824" s="127"/>
      <c r="AH824" s="127"/>
      <c r="AI824" s="127"/>
      <c r="AJ824" s="127"/>
      <c r="AK824" s="137"/>
      <c r="AL824" s="137"/>
      <c r="AM824" s="127"/>
      <c r="AN824" s="127"/>
      <c r="AO824" s="127"/>
      <c r="AP824" s="127"/>
      <c r="AQ824" s="127"/>
      <c r="AR824" s="127"/>
      <c r="AS824" s="127"/>
      <c r="AT824" s="127"/>
      <c r="AU824" s="127"/>
      <c r="AV824" s="127"/>
      <c r="AW824" s="137"/>
      <c r="AX824" s="137"/>
      <c r="AY824" s="137"/>
      <c r="AZ824" s="137"/>
      <c r="BA824" s="130"/>
      <c r="BB824" s="130"/>
      <c r="BC824" s="130"/>
      <c r="BD824" s="130"/>
      <c r="BE824" s="130"/>
      <c r="BF824" s="130"/>
      <c r="BG824" s="130"/>
      <c r="BH824" s="130"/>
      <c r="BI824" s="130"/>
      <c r="BJ824" s="130"/>
      <c r="BK824" s="137"/>
      <c r="BL824" s="98"/>
      <c r="BM824" s="160"/>
      <c r="BN824" s="98"/>
      <c r="BO824" s="182"/>
      <c r="BP824" s="182"/>
      <c r="BQ824" s="182"/>
      <c r="BR824" s="200"/>
      <c r="BS824" s="182"/>
      <c r="BT824" s="182"/>
      <c r="BU824" s="182"/>
      <c r="BV824" s="200"/>
      <c r="BW824" s="182"/>
      <c r="BX824" s="182"/>
      <c r="BY824" s="182"/>
      <c r="BZ824" s="200"/>
      <c r="CA824" s="200"/>
      <c r="CB824" s="182"/>
      <c r="CC824" s="100"/>
      <c r="CD824" s="100"/>
      <c r="CE824" s="100"/>
      <c r="CF824" s="103"/>
    </row>
    <row r="825" spans="5:84" s="24" customFormat="1" ht="15" customHeight="1" x14ac:dyDescent="0.25">
      <c r="E825" s="127"/>
      <c r="F825" s="127"/>
      <c r="G825" s="127"/>
      <c r="H825" s="137"/>
      <c r="I825" s="115"/>
      <c r="J825" s="127"/>
      <c r="K825" s="127"/>
      <c r="L825" s="127"/>
      <c r="M825" s="137"/>
      <c r="N825" s="115"/>
      <c r="O825" s="127"/>
      <c r="P825" s="127"/>
      <c r="Q825" s="127"/>
      <c r="R825" s="127"/>
      <c r="S825" s="127"/>
      <c r="T825" s="127"/>
      <c r="U825" s="127"/>
      <c r="V825" s="127"/>
      <c r="W825" s="127"/>
      <c r="X825" s="127"/>
      <c r="Y825" s="137"/>
      <c r="Z825" s="137"/>
      <c r="AA825" s="127"/>
      <c r="AB825" s="127"/>
      <c r="AC825" s="127"/>
      <c r="AD825" s="127"/>
      <c r="AE825" s="127"/>
      <c r="AF825" s="127"/>
      <c r="AG825" s="127"/>
      <c r="AH825" s="127"/>
      <c r="AI825" s="127"/>
      <c r="AJ825" s="127"/>
      <c r="AK825" s="137"/>
      <c r="AL825" s="137"/>
      <c r="AM825" s="127"/>
      <c r="AN825" s="127"/>
      <c r="AO825" s="127"/>
      <c r="AP825" s="127"/>
      <c r="AQ825" s="127"/>
      <c r="AR825" s="127"/>
      <c r="AS825" s="127"/>
      <c r="AT825" s="127"/>
      <c r="AU825" s="127"/>
      <c r="AV825" s="127"/>
      <c r="AW825" s="137"/>
      <c r="AX825" s="137"/>
      <c r="AY825" s="137"/>
      <c r="AZ825" s="137"/>
      <c r="BA825" s="130"/>
      <c r="BB825" s="130"/>
      <c r="BC825" s="130"/>
      <c r="BD825" s="130"/>
      <c r="BE825" s="130"/>
      <c r="BF825" s="130"/>
      <c r="BG825" s="130"/>
      <c r="BH825" s="130"/>
      <c r="BI825" s="130"/>
      <c r="BJ825" s="130"/>
      <c r="BK825" s="137"/>
      <c r="BL825" s="98"/>
      <c r="BM825" s="160"/>
      <c r="BN825" s="98"/>
      <c r="BO825" s="182"/>
      <c r="BP825" s="182"/>
      <c r="BQ825" s="182"/>
      <c r="BR825" s="200"/>
      <c r="BS825" s="182"/>
      <c r="BT825" s="182"/>
      <c r="BU825" s="182"/>
      <c r="BV825" s="200"/>
      <c r="BW825" s="182"/>
      <c r="BX825" s="182"/>
      <c r="BY825" s="182"/>
      <c r="BZ825" s="200"/>
      <c r="CA825" s="200"/>
      <c r="CB825" s="182"/>
      <c r="CC825" s="100"/>
      <c r="CD825" s="100"/>
      <c r="CE825" s="100"/>
      <c r="CF825" s="103"/>
    </row>
    <row r="826" spans="5:84" s="24" customFormat="1" ht="15" customHeight="1" x14ac:dyDescent="0.25">
      <c r="E826" s="127"/>
      <c r="F826" s="127"/>
      <c r="G826" s="127"/>
      <c r="H826" s="137"/>
      <c r="I826" s="115"/>
      <c r="J826" s="127"/>
      <c r="K826" s="127"/>
      <c r="L826" s="127"/>
      <c r="M826" s="137"/>
      <c r="N826" s="115"/>
      <c r="O826" s="127"/>
      <c r="P826" s="127"/>
      <c r="Q826" s="127"/>
      <c r="R826" s="127"/>
      <c r="S826" s="127"/>
      <c r="T826" s="127"/>
      <c r="U826" s="127"/>
      <c r="V826" s="127"/>
      <c r="W826" s="127"/>
      <c r="X826" s="127"/>
      <c r="Y826" s="137"/>
      <c r="Z826" s="137"/>
      <c r="AA826" s="127"/>
      <c r="AB826" s="127"/>
      <c r="AC826" s="127"/>
      <c r="AD826" s="127"/>
      <c r="AE826" s="127"/>
      <c r="AF826" s="127"/>
      <c r="AG826" s="127"/>
      <c r="AH826" s="127"/>
      <c r="AI826" s="127"/>
      <c r="AJ826" s="127"/>
      <c r="AK826" s="137"/>
      <c r="AL826" s="137"/>
      <c r="AM826" s="127"/>
      <c r="AN826" s="127"/>
      <c r="AO826" s="127"/>
      <c r="AP826" s="127"/>
      <c r="AQ826" s="127"/>
      <c r="AR826" s="127"/>
      <c r="AS826" s="127"/>
      <c r="AT826" s="127"/>
      <c r="AU826" s="127"/>
      <c r="AV826" s="127"/>
      <c r="AW826" s="137"/>
      <c r="AX826" s="137"/>
      <c r="AY826" s="137"/>
      <c r="AZ826" s="137"/>
      <c r="BA826" s="130"/>
      <c r="BB826" s="130"/>
      <c r="BC826" s="130"/>
      <c r="BD826" s="130"/>
      <c r="BE826" s="130"/>
      <c r="BF826" s="130"/>
      <c r="BG826" s="130"/>
      <c r="BH826" s="130"/>
      <c r="BI826" s="130"/>
      <c r="BJ826" s="130"/>
      <c r="BK826" s="137"/>
      <c r="BL826" s="98"/>
      <c r="BM826" s="160"/>
      <c r="BN826" s="98"/>
      <c r="BO826" s="182"/>
      <c r="BP826" s="182"/>
      <c r="BQ826" s="182"/>
      <c r="BR826" s="200"/>
      <c r="BS826" s="182"/>
      <c r="BT826" s="182"/>
      <c r="BU826" s="182"/>
      <c r="BV826" s="200"/>
      <c r="BW826" s="182"/>
      <c r="BX826" s="182"/>
      <c r="BY826" s="182"/>
      <c r="BZ826" s="200"/>
      <c r="CA826" s="200"/>
      <c r="CB826" s="182"/>
      <c r="CC826" s="100"/>
      <c r="CD826" s="100"/>
      <c r="CE826" s="100"/>
      <c r="CF826" s="103"/>
    </row>
    <row r="827" spans="5:84" s="24" customFormat="1" ht="15" customHeight="1" x14ac:dyDescent="0.25">
      <c r="E827" s="127"/>
      <c r="F827" s="127"/>
      <c r="G827" s="127"/>
      <c r="H827" s="137"/>
      <c r="I827" s="115"/>
      <c r="J827" s="127"/>
      <c r="K827" s="127"/>
      <c r="L827" s="127"/>
      <c r="M827" s="137"/>
      <c r="N827" s="115"/>
      <c r="O827" s="127"/>
      <c r="P827" s="127"/>
      <c r="Q827" s="127"/>
      <c r="R827" s="127"/>
      <c r="S827" s="127"/>
      <c r="T827" s="127"/>
      <c r="U827" s="127"/>
      <c r="V827" s="127"/>
      <c r="W827" s="127"/>
      <c r="X827" s="127"/>
      <c r="Y827" s="137"/>
      <c r="Z827" s="137"/>
      <c r="AA827" s="127"/>
      <c r="AB827" s="127"/>
      <c r="AC827" s="127"/>
      <c r="AD827" s="127"/>
      <c r="AE827" s="127"/>
      <c r="AF827" s="127"/>
      <c r="AG827" s="127"/>
      <c r="AH827" s="127"/>
      <c r="AI827" s="127"/>
      <c r="AJ827" s="127"/>
      <c r="AK827" s="137"/>
      <c r="AL827" s="137"/>
      <c r="AM827" s="127"/>
      <c r="AN827" s="127"/>
      <c r="AO827" s="127"/>
      <c r="AP827" s="127"/>
      <c r="AQ827" s="127"/>
      <c r="AR827" s="127"/>
      <c r="AS827" s="127"/>
      <c r="AT827" s="127"/>
      <c r="AU827" s="127"/>
      <c r="AV827" s="127"/>
      <c r="AW827" s="137"/>
      <c r="AX827" s="137"/>
      <c r="AY827" s="137"/>
      <c r="AZ827" s="137"/>
      <c r="BA827" s="130"/>
      <c r="BB827" s="130"/>
      <c r="BC827" s="130"/>
      <c r="BD827" s="130"/>
      <c r="BE827" s="130"/>
      <c r="BF827" s="130"/>
      <c r="BG827" s="130"/>
      <c r="BH827" s="130"/>
      <c r="BI827" s="130"/>
      <c r="BJ827" s="130"/>
      <c r="BK827" s="137"/>
      <c r="BL827" s="98"/>
      <c r="BM827" s="160"/>
      <c r="BN827" s="98"/>
      <c r="BO827" s="182"/>
      <c r="BP827" s="182"/>
      <c r="BQ827" s="182"/>
      <c r="BR827" s="200"/>
      <c r="BS827" s="182"/>
      <c r="BT827" s="182"/>
      <c r="BU827" s="182"/>
      <c r="BV827" s="200"/>
      <c r="BW827" s="182"/>
      <c r="BX827" s="182"/>
      <c r="BY827" s="182"/>
      <c r="BZ827" s="200"/>
      <c r="CA827" s="200"/>
      <c r="CB827" s="182"/>
      <c r="CC827" s="100"/>
      <c r="CD827" s="100"/>
      <c r="CE827" s="100"/>
      <c r="CF827" s="103"/>
    </row>
    <row r="828" spans="5:84" s="24" customFormat="1" ht="15" customHeight="1" x14ac:dyDescent="0.25">
      <c r="E828" s="127"/>
      <c r="F828" s="127"/>
      <c r="G828" s="127"/>
      <c r="H828" s="137"/>
      <c r="I828" s="115"/>
      <c r="J828" s="127"/>
      <c r="K828" s="127"/>
      <c r="L828" s="127"/>
      <c r="M828" s="137"/>
      <c r="N828" s="115"/>
      <c r="O828" s="127"/>
      <c r="P828" s="127"/>
      <c r="Q828" s="127"/>
      <c r="R828" s="127"/>
      <c r="S828" s="127"/>
      <c r="T828" s="127"/>
      <c r="U828" s="127"/>
      <c r="V828" s="127"/>
      <c r="W828" s="127"/>
      <c r="X828" s="127"/>
      <c r="Y828" s="137"/>
      <c r="Z828" s="137"/>
      <c r="AA828" s="127"/>
      <c r="AB828" s="127"/>
      <c r="AC828" s="127"/>
      <c r="AD828" s="127"/>
      <c r="AE828" s="127"/>
      <c r="AF828" s="127"/>
      <c r="AG828" s="127"/>
      <c r="AH828" s="127"/>
      <c r="AI828" s="127"/>
      <c r="AJ828" s="127"/>
      <c r="AK828" s="137"/>
      <c r="AL828" s="137"/>
      <c r="AM828" s="127"/>
      <c r="AN828" s="127"/>
      <c r="AO828" s="127"/>
      <c r="AP828" s="127"/>
      <c r="AQ828" s="127"/>
      <c r="AR828" s="127"/>
      <c r="AS828" s="127"/>
      <c r="AT828" s="127"/>
      <c r="AU828" s="127"/>
      <c r="AV828" s="127"/>
      <c r="AW828" s="137"/>
      <c r="AX828" s="137"/>
      <c r="AY828" s="137"/>
      <c r="AZ828" s="137"/>
      <c r="BA828" s="130"/>
      <c r="BB828" s="130"/>
      <c r="BC828" s="130"/>
      <c r="BD828" s="130"/>
      <c r="BE828" s="130"/>
      <c r="BF828" s="130"/>
      <c r="BG828" s="130"/>
      <c r="BH828" s="130"/>
      <c r="BI828" s="130"/>
      <c r="BJ828" s="130"/>
      <c r="BK828" s="137"/>
      <c r="BL828" s="98"/>
      <c r="BM828" s="160"/>
      <c r="BN828" s="98"/>
      <c r="BO828" s="182"/>
      <c r="BP828" s="182"/>
      <c r="BQ828" s="182"/>
      <c r="BR828" s="200"/>
      <c r="BS828" s="182"/>
      <c r="BT828" s="182"/>
      <c r="BU828" s="182"/>
      <c r="BV828" s="200"/>
      <c r="BW828" s="182"/>
      <c r="BX828" s="182"/>
      <c r="BY828" s="182"/>
      <c r="BZ828" s="200"/>
      <c r="CA828" s="200"/>
      <c r="CB828" s="182"/>
      <c r="CC828" s="100"/>
      <c r="CD828" s="100"/>
      <c r="CE828" s="100"/>
      <c r="CF828" s="103"/>
    </row>
    <row r="829" spans="5:84" s="24" customFormat="1" ht="15" customHeight="1" x14ac:dyDescent="0.25">
      <c r="E829" s="127"/>
      <c r="F829" s="127"/>
      <c r="G829" s="127"/>
      <c r="H829" s="137"/>
      <c r="I829" s="115"/>
      <c r="J829" s="127"/>
      <c r="K829" s="127"/>
      <c r="L829" s="127"/>
      <c r="M829" s="137"/>
      <c r="N829" s="115"/>
      <c r="O829" s="127"/>
      <c r="P829" s="127"/>
      <c r="Q829" s="127"/>
      <c r="R829" s="127"/>
      <c r="S829" s="127"/>
      <c r="T829" s="127"/>
      <c r="U829" s="127"/>
      <c r="V829" s="127"/>
      <c r="W829" s="127"/>
      <c r="X829" s="127"/>
      <c r="Y829" s="137"/>
      <c r="Z829" s="137"/>
      <c r="AA829" s="127"/>
      <c r="AB829" s="127"/>
      <c r="AC829" s="127"/>
      <c r="AD829" s="127"/>
      <c r="AE829" s="127"/>
      <c r="AF829" s="127"/>
      <c r="AG829" s="127"/>
      <c r="AH829" s="127"/>
      <c r="AI829" s="127"/>
      <c r="AJ829" s="127"/>
      <c r="AK829" s="137"/>
      <c r="AL829" s="137"/>
      <c r="AM829" s="127"/>
      <c r="AN829" s="127"/>
      <c r="AO829" s="127"/>
      <c r="AP829" s="127"/>
      <c r="AQ829" s="127"/>
      <c r="AR829" s="127"/>
      <c r="AS829" s="127"/>
      <c r="AT829" s="127"/>
      <c r="AU829" s="127"/>
      <c r="AV829" s="127"/>
      <c r="AW829" s="137"/>
      <c r="AX829" s="137"/>
      <c r="AY829" s="137"/>
      <c r="AZ829" s="137"/>
      <c r="BA829" s="130"/>
      <c r="BB829" s="130"/>
      <c r="BC829" s="130"/>
      <c r="BD829" s="130"/>
      <c r="BE829" s="130"/>
      <c r="BF829" s="130"/>
      <c r="BG829" s="130"/>
      <c r="BH829" s="130"/>
      <c r="BI829" s="130"/>
      <c r="BJ829" s="130"/>
      <c r="BK829" s="137"/>
      <c r="BL829" s="98"/>
      <c r="BM829" s="160"/>
      <c r="BN829" s="98"/>
      <c r="BO829" s="182"/>
      <c r="BP829" s="182"/>
      <c r="BQ829" s="182"/>
      <c r="BR829" s="200"/>
      <c r="BS829" s="182"/>
      <c r="BT829" s="182"/>
      <c r="BU829" s="182"/>
      <c r="BV829" s="200"/>
      <c r="BW829" s="182"/>
      <c r="BX829" s="182"/>
      <c r="BY829" s="182"/>
      <c r="BZ829" s="200"/>
      <c r="CA829" s="200"/>
      <c r="CB829" s="182"/>
      <c r="CC829" s="100"/>
      <c r="CD829" s="100"/>
      <c r="CE829" s="100"/>
      <c r="CF829" s="103"/>
    </row>
    <row r="830" spans="5:84" s="24" customFormat="1" ht="15" customHeight="1" x14ac:dyDescent="0.25">
      <c r="E830" s="127"/>
      <c r="F830" s="127"/>
      <c r="G830" s="127"/>
      <c r="H830" s="137"/>
      <c r="I830" s="115"/>
      <c r="J830" s="127"/>
      <c r="K830" s="127"/>
      <c r="L830" s="127"/>
      <c r="M830" s="137"/>
      <c r="N830" s="115"/>
      <c r="O830" s="127"/>
      <c r="P830" s="127"/>
      <c r="Q830" s="127"/>
      <c r="R830" s="127"/>
      <c r="S830" s="127"/>
      <c r="T830" s="127"/>
      <c r="U830" s="127"/>
      <c r="V830" s="127"/>
      <c r="W830" s="127"/>
      <c r="X830" s="127"/>
      <c r="Y830" s="137"/>
      <c r="Z830" s="137"/>
      <c r="AA830" s="127"/>
      <c r="AB830" s="127"/>
      <c r="AC830" s="127"/>
      <c r="AD830" s="127"/>
      <c r="AE830" s="127"/>
      <c r="AF830" s="127"/>
      <c r="AG830" s="127"/>
      <c r="AH830" s="127"/>
      <c r="AI830" s="127"/>
      <c r="AJ830" s="127"/>
      <c r="AK830" s="137"/>
      <c r="AL830" s="137"/>
      <c r="AM830" s="127"/>
      <c r="AN830" s="127"/>
      <c r="AO830" s="127"/>
      <c r="AP830" s="127"/>
      <c r="AQ830" s="127"/>
      <c r="AR830" s="127"/>
      <c r="AS830" s="127"/>
      <c r="AT830" s="127"/>
      <c r="AU830" s="127"/>
      <c r="AV830" s="127"/>
      <c r="AW830" s="137"/>
      <c r="AX830" s="137"/>
      <c r="AY830" s="137"/>
      <c r="AZ830" s="137"/>
      <c r="BA830" s="130"/>
      <c r="BB830" s="130"/>
      <c r="BC830" s="130"/>
      <c r="BD830" s="130"/>
      <c r="BE830" s="130"/>
      <c r="BF830" s="130"/>
      <c r="BG830" s="130"/>
      <c r="BH830" s="130"/>
      <c r="BI830" s="130"/>
      <c r="BJ830" s="130"/>
      <c r="BK830" s="137"/>
      <c r="BL830" s="98"/>
      <c r="BM830" s="160"/>
      <c r="BN830" s="98"/>
      <c r="BO830" s="182"/>
      <c r="BP830" s="182"/>
      <c r="BQ830" s="182"/>
      <c r="BR830" s="200"/>
      <c r="BS830" s="182"/>
      <c r="BT830" s="182"/>
      <c r="BU830" s="182"/>
      <c r="BV830" s="200"/>
      <c r="BW830" s="182"/>
      <c r="BX830" s="182"/>
      <c r="BY830" s="182"/>
      <c r="BZ830" s="200"/>
      <c r="CA830" s="200"/>
      <c r="CB830" s="182"/>
      <c r="CC830" s="100"/>
      <c r="CD830" s="100"/>
      <c r="CE830" s="100"/>
      <c r="CF830" s="103"/>
    </row>
    <row r="831" spans="5:84" s="24" customFormat="1" ht="15" customHeight="1" x14ac:dyDescent="0.25">
      <c r="E831" s="127"/>
      <c r="F831" s="127"/>
      <c r="G831" s="127"/>
      <c r="H831" s="137"/>
      <c r="I831" s="115"/>
      <c r="J831" s="127"/>
      <c r="K831" s="127"/>
      <c r="L831" s="127"/>
      <c r="M831" s="137"/>
      <c r="N831" s="115"/>
      <c r="O831" s="127"/>
      <c r="P831" s="127"/>
      <c r="Q831" s="127"/>
      <c r="R831" s="127"/>
      <c r="S831" s="127"/>
      <c r="T831" s="127"/>
      <c r="U831" s="127"/>
      <c r="V831" s="127"/>
      <c r="W831" s="127"/>
      <c r="X831" s="127"/>
      <c r="Y831" s="137"/>
      <c r="Z831" s="137"/>
      <c r="AA831" s="127"/>
      <c r="AB831" s="127"/>
      <c r="AC831" s="127"/>
      <c r="AD831" s="127"/>
      <c r="AE831" s="127"/>
      <c r="AF831" s="127"/>
      <c r="AG831" s="127"/>
      <c r="AH831" s="127"/>
      <c r="AI831" s="127"/>
      <c r="AJ831" s="127"/>
      <c r="AK831" s="137"/>
      <c r="AL831" s="137"/>
      <c r="AM831" s="127"/>
      <c r="AN831" s="127"/>
      <c r="AO831" s="127"/>
      <c r="AP831" s="127"/>
      <c r="AQ831" s="127"/>
      <c r="AR831" s="127"/>
      <c r="AS831" s="127"/>
      <c r="AT831" s="127"/>
      <c r="AU831" s="127"/>
      <c r="AV831" s="127"/>
      <c r="AW831" s="137"/>
      <c r="AX831" s="137"/>
      <c r="AY831" s="137"/>
      <c r="AZ831" s="137"/>
      <c r="BA831" s="130"/>
      <c r="BB831" s="130"/>
      <c r="BC831" s="130"/>
      <c r="BD831" s="130"/>
      <c r="BE831" s="130"/>
      <c r="BF831" s="130"/>
      <c r="BG831" s="130"/>
      <c r="BH831" s="130"/>
      <c r="BI831" s="130"/>
      <c r="BJ831" s="130"/>
      <c r="BK831" s="137"/>
      <c r="BL831" s="98"/>
      <c r="BM831" s="160"/>
      <c r="BN831" s="98"/>
      <c r="BO831" s="182"/>
      <c r="BP831" s="182"/>
      <c r="BQ831" s="182"/>
      <c r="BR831" s="200"/>
      <c r="BS831" s="182"/>
      <c r="BT831" s="182"/>
      <c r="BU831" s="182"/>
      <c r="BV831" s="200"/>
      <c r="BW831" s="182"/>
      <c r="BX831" s="182"/>
      <c r="BY831" s="182"/>
      <c r="BZ831" s="200"/>
      <c r="CA831" s="200"/>
      <c r="CB831" s="182"/>
      <c r="CC831" s="100"/>
      <c r="CD831" s="100"/>
      <c r="CE831" s="100"/>
      <c r="CF831" s="103"/>
    </row>
    <row r="832" spans="5:84" s="24" customFormat="1" ht="15" customHeight="1" x14ac:dyDescent="0.25">
      <c r="E832" s="127"/>
      <c r="F832" s="127"/>
      <c r="G832" s="127"/>
      <c r="H832" s="137"/>
      <c r="I832" s="115"/>
      <c r="J832" s="127"/>
      <c r="K832" s="127"/>
      <c r="L832" s="127"/>
      <c r="M832" s="137"/>
      <c r="N832" s="115"/>
      <c r="O832" s="127"/>
      <c r="P832" s="127"/>
      <c r="Q832" s="127"/>
      <c r="R832" s="127"/>
      <c r="S832" s="127"/>
      <c r="T832" s="127"/>
      <c r="U832" s="127"/>
      <c r="V832" s="127"/>
      <c r="W832" s="127"/>
      <c r="X832" s="127"/>
      <c r="Y832" s="137"/>
      <c r="Z832" s="137"/>
      <c r="AA832" s="127"/>
      <c r="AB832" s="127"/>
      <c r="AC832" s="127"/>
      <c r="AD832" s="127"/>
      <c r="AE832" s="127"/>
      <c r="AF832" s="127"/>
      <c r="AG832" s="127"/>
      <c r="AH832" s="127"/>
      <c r="AI832" s="127"/>
      <c r="AJ832" s="127"/>
      <c r="AK832" s="137"/>
      <c r="AL832" s="137"/>
      <c r="AM832" s="127"/>
      <c r="AN832" s="127"/>
      <c r="AO832" s="127"/>
      <c r="AP832" s="127"/>
      <c r="AQ832" s="127"/>
      <c r="AR832" s="127"/>
      <c r="AS832" s="127"/>
      <c r="AT832" s="127"/>
      <c r="AU832" s="127"/>
      <c r="AV832" s="127"/>
      <c r="AW832" s="137"/>
      <c r="AX832" s="137"/>
      <c r="AY832" s="137"/>
      <c r="AZ832" s="137"/>
      <c r="BA832" s="130"/>
      <c r="BB832" s="130"/>
      <c r="BC832" s="130"/>
      <c r="BD832" s="130"/>
      <c r="BE832" s="130"/>
      <c r="BF832" s="130"/>
      <c r="BG832" s="130"/>
      <c r="BH832" s="130"/>
      <c r="BI832" s="130"/>
      <c r="BJ832" s="130"/>
      <c r="BK832" s="137"/>
      <c r="BL832" s="98"/>
      <c r="BM832" s="160"/>
      <c r="BN832" s="98"/>
      <c r="BO832" s="182"/>
      <c r="BP832" s="182"/>
      <c r="BQ832" s="182"/>
      <c r="BR832" s="200"/>
      <c r="BS832" s="182"/>
      <c r="BT832" s="182"/>
      <c r="BU832" s="182"/>
      <c r="BV832" s="200"/>
      <c r="BW832" s="182"/>
      <c r="BX832" s="182"/>
      <c r="BY832" s="182"/>
      <c r="BZ832" s="200"/>
      <c r="CA832" s="200"/>
      <c r="CB832" s="182"/>
      <c r="CC832" s="100"/>
      <c r="CD832" s="100"/>
      <c r="CE832" s="100"/>
      <c r="CF832" s="103"/>
    </row>
    <row r="833" spans="5:84" s="24" customFormat="1" ht="15" customHeight="1" x14ac:dyDescent="0.25">
      <c r="E833" s="127"/>
      <c r="F833" s="127"/>
      <c r="G833" s="127"/>
      <c r="H833" s="137"/>
      <c r="I833" s="115"/>
      <c r="J833" s="127"/>
      <c r="K833" s="127"/>
      <c r="L833" s="127"/>
      <c r="M833" s="137"/>
      <c r="N833" s="115"/>
      <c r="O833" s="127"/>
      <c r="P833" s="127"/>
      <c r="Q833" s="127"/>
      <c r="R833" s="127"/>
      <c r="S833" s="127"/>
      <c r="T833" s="127"/>
      <c r="U833" s="127"/>
      <c r="V833" s="127"/>
      <c r="W833" s="127"/>
      <c r="X833" s="127"/>
      <c r="Y833" s="137"/>
      <c r="Z833" s="137"/>
      <c r="AA833" s="127"/>
      <c r="AB833" s="127"/>
      <c r="AC833" s="127"/>
      <c r="AD833" s="127"/>
      <c r="AE833" s="127"/>
      <c r="AF833" s="127"/>
      <c r="AG833" s="127"/>
      <c r="AH833" s="127"/>
      <c r="AI833" s="127"/>
      <c r="AJ833" s="127"/>
      <c r="AK833" s="137"/>
      <c r="AL833" s="137"/>
      <c r="AM833" s="127"/>
      <c r="AN833" s="127"/>
      <c r="AO833" s="127"/>
      <c r="AP833" s="127"/>
      <c r="AQ833" s="127"/>
      <c r="AR833" s="127"/>
      <c r="AS833" s="127"/>
      <c r="AT833" s="127"/>
      <c r="AU833" s="127"/>
      <c r="AV833" s="127"/>
      <c r="AW833" s="137"/>
      <c r="AX833" s="137"/>
      <c r="AY833" s="137"/>
      <c r="AZ833" s="137"/>
      <c r="BA833" s="130"/>
      <c r="BB833" s="130"/>
      <c r="BC833" s="130"/>
      <c r="BD833" s="130"/>
      <c r="BE833" s="130"/>
      <c r="BF833" s="130"/>
      <c r="BG833" s="130"/>
      <c r="BH833" s="130"/>
      <c r="BI833" s="130"/>
      <c r="BJ833" s="130"/>
      <c r="BK833" s="137"/>
      <c r="BL833" s="98"/>
      <c r="BM833" s="160"/>
      <c r="BN833" s="98"/>
      <c r="BO833" s="182"/>
      <c r="BP833" s="182"/>
      <c r="BQ833" s="182"/>
      <c r="BR833" s="200"/>
      <c r="BS833" s="182"/>
      <c r="BT833" s="182"/>
      <c r="BU833" s="182"/>
      <c r="BV833" s="200"/>
      <c r="BW833" s="182"/>
      <c r="BX833" s="182"/>
      <c r="BY833" s="182"/>
      <c r="BZ833" s="200"/>
      <c r="CA833" s="200"/>
      <c r="CB833" s="182"/>
      <c r="CC833" s="100"/>
      <c r="CD833" s="100"/>
      <c r="CE833" s="100"/>
      <c r="CF833" s="103"/>
    </row>
    <row r="834" spans="5:84" s="24" customFormat="1" ht="15" customHeight="1" x14ac:dyDescent="0.25">
      <c r="E834" s="127"/>
      <c r="F834" s="127"/>
      <c r="G834" s="127"/>
      <c r="H834" s="137"/>
      <c r="I834" s="115"/>
      <c r="J834" s="127"/>
      <c r="K834" s="127"/>
      <c r="L834" s="127"/>
      <c r="M834" s="137"/>
      <c r="N834" s="115"/>
      <c r="O834" s="127"/>
      <c r="P834" s="127"/>
      <c r="Q834" s="127"/>
      <c r="R834" s="127"/>
      <c r="S834" s="127"/>
      <c r="T834" s="127"/>
      <c r="U834" s="127"/>
      <c r="V834" s="127"/>
      <c r="W834" s="127"/>
      <c r="X834" s="127"/>
      <c r="Y834" s="137"/>
      <c r="Z834" s="137"/>
      <c r="AA834" s="127"/>
      <c r="AB834" s="127"/>
      <c r="AC834" s="127"/>
      <c r="AD834" s="127"/>
      <c r="AE834" s="127"/>
      <c r="AF834" s="127"/>
      <c r="AG834" s="127"/>
      <c r="AH834" s="127"/>
      <c r="AI834" s="127"/>
      <c r="AJ834" s="127"/>
      <c r="AK834" s="137"/>
      <c r="AL834" s="137"/>
      <c r="AM834" s="127"/>
      <c r="AN834" s="127"/>
      <c r="AO834" s="127"/>
      <c r="AP834" s="127"/>
      <c r="AQ834" s="127"/>
      <c r="AR834" s="127"/>
      <c r="AS834" s="127"/>
      <c r="AT834" s="127"/>
      <c r="AU834" s="127"/>
      <c r="AV834" s="127"/>
      <c r="AW834" s="137"/>
      <c r="AX834" s="137"/>
      <c r="AY834" s="137"/>
      <c r="AZ834" s="137"/>
      <c r="BA834" s="130"/>
      <c r="BB834" s="130"/>
      <c r="BC834" s="130"/>
      <c r="BD834" s="130"/>
      <c r="BE834" s="130"/>
      <c r="BF834" s="130"/>
      <c r="BG834" s="130"/>
      <c r="BH834" s="130"/>
      <c r="BI834" s="130"/>
      <c r="BJ834" s="130"/>
      <c r="BK834" s="137"/>
      <c r="BL834" s="98"/>
      <c r="BM834" s="160"/>
      <c r="BN834" s="98"/>
      <c r="BO834" s="182"/>
      <c r="BP834" s="182"/>
      <c r="BQ834" s="182"/>
      <c r="BR834" s="200"/>
      <c r="BS834" s="182"/>
      <c r="BT834" s="182"/>
      <c r="BU834" s="182"/>
      <c r="BV834" s="200"/>
      <c r="BW834" s="182"/>
      <c r="BX834" s="182"/>
      <c r="BY834" s="182"/>
      <c r="BZ834" s="200"/>
      <c r="CA834" s="200"/>
      <c r="CB834" s="182"/>
      <c r="CC834" s="100"/>
      <c r="CD834" s="100"/>
      <c r="CE834" s="100"/>
      <c r="CF834" s="103"/>
    </row>
    <row r="835" spans="5:84" s="24" customFormat="1" ht="15" customHeight="1" x14ac:dyDescent="0.25">
      <c r="E835" s="127"/>
      <c r="F835" s="127"/>
      <c r="G835" s="127"/>
      <c r="H835" s="137"/>
      <c r="I835" s="115"/>
      <c r="J835" s="127"/>
      <c r="K835" s="127"/>
      <c r="L835" s="127"/>
      <c r="M835" s="137"/>
      <c r="N835" s="115"/>
      <c r="O835" s="127"/>
      <c r="P835" s="127"/>
      <c r="Q835" s="127"/>
      <c r="R835" s="127"/>
      <c r="S835" s="127"/>
      <c r="T835" s="127"/>
      <c r="U835" s="127"/>
      <c r="V835" s="127"/>
      <c r="W835" s="127"/>
      <c r="X835" s="127"/>
      <c r="Y835" s="137"/>
      <c r="Z835" s="137"/>
      <c r="AA835" s="127"/>
      <c r="AB835" s="127"/>
      <c r="AC835" s="127"/>
      <c r="AD835" s="127"/>
      <c r="AE835" s="127"/>
      <c r="AF835" s="127"/>
      <c r="AG835" s="127"/>
      <c r="AH835" s="127"/>
      <c r="AI835" s="127"/>
      <c r="AJ835" s="127"/>
      <c r="AK835" s="137"/>
      <c r="AL835" s="137"/>
      <c r="AM835" s="127"/>
      <c r="AN835" s="127"/>
      <c r="AO835" s="127"/>
      <c r="AP835" s="127"/>
      <c r="AQ835" s="127"/>
      <c r="AR835" s="127"/>
      <c r="AS835" s="127"/>
      <c r="AT835" s="127"/>
      <c r="AU835" s="127"/>
      <c r="AV835" s="127"/>
      <c r="AW835" s="137"/>
      <c r="AX835" s="137"/>
      <c r="AY835" s="137"/>
      <c r="AZ835" s="137"/>
      <c r="BA835" s="130"/>
      <c r="BB835" s="130"/>
      <c r="BC835" s="130"/>
      <c r="BD835" s="130"/>
      <c r="BE835" s="130"/>
      <c r="BF835" s="130"/>
      <c r="BG835" s="130"/>
      <c r="BH835" s="130"/>
      <c r="BI835" s="130"/>
      <c r="BJ835" s="130"/>
      <c r="BK835" s="137"/>
      <c r="BL835" s="98"/>
      <c r="BM835" s="160"/>
      <c r="BN835" s="98"/>
      <c r="BO835" s="182"/>
      <c r="BP835" s="182"/>
      <c r="BQ835" s="182"/>
      <c r="BR835" s="200"/>
      <c r="BS835" s="182"/>
      <c r="BT835" s="182"/>
      <c r="BU835" s="182"/>
      <c r="BV835" s="200"/>
      <c r="BW835" s="182"/>
      <c r="BX835" s="182"/>
      <c r="BY835" s="182"/>
      <c r="BZ835" s="200"/>
      <c r="CA835" s="200"/>
      <c r="CB835" s="182"/>
      <c r="CC835" s="100"/>
      <c r="CD835" s="100"/>
      <c r="CE835" s="100"/>
      <c r="CF835" s="103"/>
    </row>
    <row r="836" spans="5:84" s="24" customFormat="1" ht="15" customHeight="1" x14ac:dyDescent="0.25">
      <c r="E836" s="127"/>
      <c r="F836" s="127"/>
      <c r="G836" s="127"/>
      <c r="H836" s="137"/>
      <c r="I836" s="115"/>
      <c r="J836" s="127"/>
      <c r="K836" s="127"/>
      <c r="L836" s="127"/>
      <c r="M836" s="137"/>
      <c r="N836" s="115"/>
      <c r="O836" s="127"/>
      <c r="P836" s="127"/>
      <c r="Q836" s="127"/>
      <c r="R836" s="127"/>
      <c r="S836" s="127"/>
      <c r="T836" s="127"/>
      <c r="U836" s="127"/>
      <c r="V836" s="127"/>
      <c r="W836" s="127"/>
      <c r="X836" s="127"/>
      <c r="Y836" s="137"/>
      <c r="Z836" s="137"/>
      <c r="AA836" s="127"/>
      <c r="AB836" s="127"/>
      <c r="AC836" s="127"/>
      <c r="AD836" s="127"/>
      <c r="AE836" s="127"/>
      <c r="AF836" s="127"/>
      <c r="AG836" s="127"/>
      <c r="AH836" s="127"/>
      <c r="AI836" s="127"/>
      <c r="AJ836" s="127"/>
      <c r="AK836" s="137"/>
      <c r="AL836" s="137"/>
      <c r="AM836" s="127"/>
      <c r="AN836" s="127"/>
      <c r="AO836" s="127"/>
      <c r="AP836" s="127"/>
      <c r="AQ836" s="127"/>
      <c r="AR836" s="127"/>
      <c r="AS836" s="127"/>
      <c r="AT836" s="127"/>
      <c r="AU836" s="127"/>
      <c r="AV836" s="127"/>
      <c r="AW836" s="137"/>
      <c r="AX836" s="137"/>
      <c r="AY836" s="137"/>
      <c r="AZ836" s="137"/>
      <c r="BA836" s="130"/>
      <c r="BB836" s="130"/>
      <c r="BC836" s="130"/>
      <c r="BD836" s="130"/>
      <c r="BE836" s="130"/>
      <c r="BF836" s="130"/>
      <c r="BG836" s="130"/>
      <c r="BH836" s="130"/>
      <c r="BI836" s="130"/>
      <c r="BJ836" s="130"/>
      <c r="BK836" s="137"/>
      <c r="BL836" s="98"/>
      <c r="BM836" s="160"/>
      <c r="BN836" s="98"/>
      <c r="BO836" s="182"/>
      <c r="BP836" s="182"/>
      <c r="BQ836" s="182"/>
      <c r="BR836" s="200"/>
      <c r="BS836" s="182"/>
      <c r="BT836" s="182"/>
      <c r="BU836" s="182"/>
      <c r="BV836" s="200"/>
      <c r="BW836" s="182"/>
      <c r="BX836" s="182"/>
      <c r="BY836" s="182"/>
      <c r="BZ836" s="200"/>
      <c r="CA836" s="200"/>
      <c r="CB836" s="182"/>
      <c r="CC836" s="100"/>
      <c r="CD836" s="100"/>
      <c r="CE836" s="100"/>
      <c r="CF836" s="103"/>
    </row>
    <row r="837" spans="5:84" s="24" customFormat="1" ht="15" customHeight="1" x14ac:dyDescent="0.25">
      <c r="E837" s="127"/>
      <c r="F837" s="127"/>
      <c r="G837" s="127"/>
      <c r="H837" s="137"/>
      <c r="I837" s="115"/>
      <c r="J837" s="127"/>
      <c r="K837" s="127"/>
      <c r="L837" s="127"/>
      <c r="M837" s="137"/>
      <c r="N837" s="115"/>
      <c r="O837" s="127"/>
      <c r="P837" s="127"/>
      <c r="Q837" s="127"/>
      <c r="R837" s="127"/>
      <c r="S837" s="127"/>
      <c r="T837" s="127"/>
      <c r="U837" s="127"/>
      <c r="V837" s="127"/>
      <c r="W837" s="127"/>
      <c r="X837" s="127"/>
      <c r="Y837" s="137"/>
      <c r="Z837" s="137"/>
      <c r="AA837" s="127"/>
      <c r="AB837" s="127"/>
      <c r="AC837" s="127"/>
      <c r="AD837" s="127"/>
      <c r="AE837" s="127"/>
      <c r="AF837" s="127"/>
      <c r="AG837" s="127"/>
      <c r="AH837" s="127"/>
      <c r="AI837" s="127"/>
      <c r="AJ837" s="127"/>
      <c r="AK837" s="137"/>
      <c r="AL837" s="137"/>
      <c r="AM837" s="127"/>
      <c r="AN837" s="127"/>
      <c r="AO837" s="127"/>
      <c r="AP837" s="127"/>
      <c r="AQ837" s="127"/>
      <c r="AR837" s="127"/>
      <c r="AS837" s="127"/>
      <c r="AT837" s="127"/>
      <c r="AU837" s="127"/>
      <c r="AV837" s="127"/>
      <c r="AW837" s="137"/>
      <c r="AX837" s="137"/>
      <c r="AY837" s="137"/>
      <c r="AZ837" s="137"/>
      <c r="BA837" s="130"/>
      <c r="BB837" s="130"/>
      <c r="BC837" s="130"/>
      <c r="BD837" s="130"/>
      <c r="BE837" s="130"/>
      <c r="BF837" s="130"/>
      <c r="BG837" s="130"/>
      <c r="BH837" s="130"/>
      <c r="BI837" s="130"/>
      <c r="BJ837" s="130"/>
      <c r="BK837" s="137"/>
      <c r="BL837" s="98"/>
      <c r="BM837" s="160"/>
      <c r="BN837" s="98"/>
      <c r="BO837" s="182"/>
      <c r="BP837" s="182"/>
      <c r="BQ837" s="182"/>
      <c r="BR837" s="200"/>
      <c r="BS837" s="182"/>
      <c r="BT837" s="182"/>
      <c r="BU837" s="182"/>
      <c r="BV837" s="200"/>
      <c r="BW837" s="182"/>
      <c r="BX837" s="182"/>
      <c r="BY837" s="182"/>
      <c r="BZ837" s="200"/>
      <c r="CA837" s="200"/>
      <c r="CB837" s="182"/>
      <c r="CC837" s="100"/>
      <c r="CD837" s="100"/>
      <c r="CE837" s="100"/>
      <c r="CF837" s="103"/>
    </row>
    <row r="838" spans="5:84" s="24" customFormat="1" ht="15" customHeight="1" x14ac:dyDescent="0.25">
      <c r="E838" s="127"/>
      <c r="F838" s="127"/>
      <c r="G838" s="127"/>
      <c r="H838" s="137"/>
      <c r="I838" s="115"/>
      <c r="J838" s="127"/>
      <c r="K838" s="127"/>
      <c r="L838" s="127"/>
      <c r="M838" s="137"/>
      <c r="N838" s="115"/>
      <c r="O838" s="127"/>
      <c r="P838" s="127"/>
      <c r="Q838" s="127"/>
      <c r="R838" s="127"/>
      <c r="S838" s="127"/>
      <c r="T838" s="127"/>
      <c r="U838" s="127"/>
      <c r="V838" s="127"/>
      <c r="W838" s="127"/>
      <c r="X838" s="127"/>
      <c r="Y838" s="137"/>
      <c r="Z838" s="137"/>
      <c r="AA838" s="127"/>
      <c r="AB838" s="127"/>
      <c r="AC838" s="127"/>
      <c r="AD838" s="127"/>
      <c r="AE838" s="127"/>
      <c r="AF838" s="127"/>
      <c r="AG838" s="127"/>
      <c r="AH838" s="127"/>
      <c r="AI838" s="127"/>
      <c r="AJ838" s="127"/>
      <c r="AK838" s="137"/>
      <c r="AL838" s="137"/>
      <c r="AM838" s="127"/>
      <c r="AN838" s="127"/>
      <c r="AO838" s="127"/>
      <c r="AP838" s="127"/>
      <c r="AQ838" s="127"/>
      <c r="AR838" s="127"/>
      <c r="AS838" s="127"/>
      <c r="AT838" s="127"/>
      <c r="AU838" s="127"/>
      <c r="AV838" s="127"/>
      <c r="AW838" s="137"/>
      <c r="AX838" s="137"/>
      <c r="AY838" s="137"/>
      <c r="AZ838" s="137"/>
      <c r="BA838" s="130"/>
      <c r="BB838" s="130"/>
      <c r="BC838" s="130"/>
      <c r="BD838" s="130"/>
      <c r="BE838" s="130"/>
      <c r="BF838" s="130"/>
      <c r="BG838" s="130"/>
      <c r="BH838" s="130"/>
      <c r="BI838" s="130"/>
      <c r="BJ838" s="130"/>
      <c r="BK838" s="137"/>
      <c r="BL838" s="98"/>
      <c r="BM838" s="160"/>
      <c r="BN838" s="98"/>
      <c r="BO838" s="182"/>
      <c r="BP838" s="182"/>
      <c r="BQ838" s="182"/>
      <c r="BR838" s="200"/>
      <c r="BS838" s="182"/>
      <c r="BT838" s="182"/>
      <c r="BU838" s="182"/>
      <c r="BV838" s="200"/>
      <c r="BW838" s="182"/>
      <c r="BX838" s="182"/>
      <c r="BY838" s="182"/>
      <c r="BZ838" s="200"/>
      <c r="CA838" s="200"/>
      <c r="CB838" s="182"/>
      <c r="CC838" s="100"/>
      <c r="CD838" s="100"/>
      <c r="CE838" s="100"/>
      <c r="CF838" s="103"/>
    </row>
    <row r="839" spans="5:84" s="24" customFormat="1" ht="15" customHeight="1" x14ac:dyDescent="0.25">
      <c r="E839" s="127"/>
      <c r="F839" s="127"/>
      <c r="G839" s="127"/>
      <c r="H839" s="137"/>
      <c r="I839" s="115"/>
      <c r="J839" s="127"/>
      <c r="K839" s="127"/>
      <c r="L839" s="127"/>
      <c r="M839" s="137"/>
      <c r="N839" s="115"/>
      <c r="O839" s="127"/>
      <c r="P839" s="127"/>
      <c r="Q839" s="127"/>
      <c r="R839" s="127"/>
      <c r="S839" s="127"/>
      <c r="T839" s="127"/>
      <c r="U839" s="127"/>
      <c r="V839" s="127"/>
      <c r="W839" s="127"/>
      <c r="X839" s="127"/>
      <c r="Y839" s="137"/>
      <c r="Z839" s="137"/>
      <c r="AA839" s="127"/>
      <c r="AB839" s="127"/>
      <c r="AC839" s="127"/>
      <c r="AD839" s="127"/>
      <c r="AE839" s="127"/>
      <c r="AF839" s="127"/>
      <c r="AG839" s="127"/>
      <c r="AH839" s="127"/>
      <c r="AI839" s="127"/>
      <c r="AJ839" s="127"/>
      <c r="AK839" s="137"/>
      <c r="AL839" s="137"/>
      <c r="AM839" s="127"/>
      <c r="AN839" s="127"/>
      <c r="AO839" s="127"/>
      <c r="AP839" s="127"/>
      <c r="AQ839" s="127"/>
      <c r="AR839" s="127"/>
      <c r="AS839" s="127"/>
      <c r="AT839" s="127"/>
      <c r="AU839" s="127"/>
      <c r="AV839" s="127"/>
      <c r="AW839" s="137"/>
      <c r="AX839" s="137"/>
      <c r="AY839" s="137"/>
      <c r="AZ839" s="137"/>
      <c r="BA839" s="130"/>
      <c r="BB839" s="130"/>
      <c r="BC839" s="130"/>
      <c r="BD839" s="130"/>
      <c r="BE839" s="130"/>
      <c r="BF839" s="130"/>
      <c r="BG839" s="130"/>
      <c r="BH839" s="130"/>
      <c r="BI839" s="130"/>
      <c r="BJ839" s="130"/>
      <c r="BK839" s="137"/>
      <c r="BL839" s="98"/>
      <c r="BM839" s="160"/>
      <c r="BN839" s="98"/>
      <c r="BO839" s="182"/>
      <c r="BP839" s="182"/>
      <c r="BQ839" s="182"/>
      <c r="BR839" s="200"/>
      <c r="BS839" s="182"/>
      <c r="BT839" s="182"/>
      <c r="BU839" s="182"/>
      <c r="BV839" s="200"/>
      <c r="BW839" s="182"/>
      <c r="BX839" s="182"/>
      <c r="BY839" s="182"/>
      <c r="BZ839" s="200"/>
      <c r="CA839" s="200"/>
      <c r="CB839" s="182"/>
      <c r="CC839" s="100"/>
      <c r="CD839" s="100"/>
      <c r="CE839" s="100"/>
      <c r="CF839" s="103"/>
    </row>
    <row r="840" spans="5:84" s="24" customFormat="1" ht="15" customHeight="1" x14ac:dyDescent="0.25">
      <c r="E840" s="127"/>
      <c r="F840" s="127"/>
      <c r="G840" s="127"/>
      <c r="H840" s="137"/>
      <c r="I840" s="115"/>
      <c r="J840" s="127"/>
      <c r="K840" s="127"/>
      <c r="L840" s="127"/>
      <c r="M840" s="137"/>
      <c r="N840" s="115"/>
      <c r="O840" s="127"/>
      <c r="P840" s="127"/>
      <c r="Q840" s="127"/>
      <c r="R840" s="127"/>
      <c r="S840" s="127"/>
      <c r="T840" s="127"/>
      <c r="U840" s="127"/>
      <c r="V840" s="127"/>
      <c r="W840" s="127"/>
      <c r="X840" s="127"/>
      <c r="Y840" s="137"/>
      <c r="Z840" s="137"/>
      <c r="AA840" s="127"/>
      <c r="AB840" s="127"/>
      <c r="AC840" s="127"/>
      <c r="AD840" s="127"/>
      <c r="AE840" s="127"/>
      <c r="AF840" s="127"/>
      <c r="AG840" s="127"/>
      <c r="AH840" s="127"/>
      <c r="AI840" s="127"/>
      <c r="AJ840" s="127"/>
      <c r="AK840" s="137"/>
      <c r="AL840" s="137"/>
      <c r="AM840" s="127"/>
      <c r="AN840" s="127"/>
      <c r="AO840" s="127"/>
      <c r="AP840" s="127"/>
      <c r="AQ840" s="127"/>
      <c r="AR840" s="127"/>
      <c r="AS840" s="127"/>
      <c r="AT840" s="127"/>
      <c r="AU840" s="127"/>
      <c r="AV840" s="127"/>
      <c r="AW840" s="137"/>
      <c r="AX840" s="137"/>
      <c r="AY840" s="137"/>
      <c r="AZ840" s="137"/>
      <c r="BA840" s="130"/>
      <c r="BB840" s="130"/>
      <c r="BC840" s="130"/>
      <c r="BD840" s="130"/>
      <c r="BE840" s="130"/>
      <c r="BF840" s="130"/>
      <c r="BG840" s="130"/>
      <c r="BH840" s="130"/>
      <c r="BI840" s="130"/>
      <c r="BJ840" s="130"/>
      <c r="BK840" s="137"/>
      <c r="BL840" s="98"/>
      <c r="BM840" s="160"/>
      <c r="BN840" s="98"/>
      <c r="BO840" s="182"/>
      <c r="BP840" s="182"/>
      <c r="BQ840" s="182"/>
      <c r="BR840" s="200"/>
      <c r="BS840" s="182"/>
      <c r="BT840" s="182"/>
      <c r="BU840" s="182"/>
      <c r="BV840" s="200"/>
      <c r="BW840" s="182"/>
      <c r="BX840" s="182"/>
      <c r="BY840" s="182"/>
      <c r="BZ840" s="200"/>
      <c r="CA840" s="200"/>
      <c r="CB840" s="182"/>
      <c r="CC840" s="100"/>
      <c r="CD840" s="100"/>
      <c r="CE840" s="100"/>
      <c r="CF840" s="103"/>
    </row>
    <row r="841" spans="5:84" s="24" customFormat="1" ht="15" customHeight="1" x14ac:dyDescent="0.25">
      <c r="E841" s="127"/>
      <c r="F841" s="127"/>
      <c r="G841" s="127"/>
      <c r="H841" s="137"/>
      <c r="I841" s="115"/>
      <c r="J841" s="127"/>
      <c r="K841" s="127"/>
      <c r="L841" s="127"/>
      <c r="M841" s="137"/>
      <c r="N841" s="115"/>
      <c r="O841" s="127"/>
      <c r="P841" s="127"/>
      <c r="Q841" s="127"/>
      <c r="R841" s="127"/>
      <c r="S841" s="127"/>
      <c r="T841" s="127"/>
      <c r="U841" s="127"/>
      <c r="V841" s="127"/>
      <c r="W841" s="127"/>
      <c r="X841" s="127"/>
      <c r="Y841" s="137"/>
      <c r="Z841" s="137"/>
      <c r="AA841" s="127"/>
      <c r="AB841" s="127"/>
      <c r="AC841" s="127"/>
      <c r="AD841" s="127"/>
      <c r="AE841" s="127"/>
      <c r="AF841" s="127"/>
      <c r="AG841" s="127"/>
      <c r="AH841" s="127"/>
      <c r="AI841" s="127"/>
      <c r="AJ841" s="127"/>
      <c r="AK841" s="137"/>
      <c r="AL841" s="137"/>
      <c r="AM841" s="127"/>
      <c r="AN841" s="127"/>
      <c r="AO841" s="127"/>
      <c r="AP841" s="127"/>
      <c r="AQ841" s="127"/>
      <c r="AR841" s="127"/>
      <c r="AS841" s="127"/>
      <c r="AT841" s="127"/>
      <c r="AU841" s="127"/>
      <c r="AV841" s="127"/>
      <c r="AW841" s="137"/>
      <c r="AX841" s="137"/>
      <c r="AY841" s="137"/>
      <c r="AZ841" s="137"/>
      <c r="BA841" s="130"/>
      <c r="BB841" s="130"/>
      <c r="BC841" s="130"/>
      <c r="BD841" s="130"/>
      <c r="BE841" s="130"/>
      <c r="BF841" s="130"/>
      <c r="BG841" s="130"/>
      <c r="BH841" s="130"/>
      <c r="BI841" s="130"/>
      <c r="BJ841" s="130"/>
      <c r="BK841" s="137"/>
      <c r="BL841" s="98"/>
      <c r="BM841" s="160"/>
      <c r="BN841" s="98"/>
      <c r="BO841" s="182"/>
      <c r="BP841" s="182"/>
      <c r="BQ841" s="182"/>
      <c r="BR841" s="200"/>
      <c r="BS841" s="182"/>
      <c r="BT841" s="182"/>
      <c r="BU841" s="182"/>
      <c r="BV841" s="200"/>
      <c r="BW841" s="182"/>
      <c r="BX841" s="182"/>
      <c r="BY841" s="182"/>
      <c r="BZ841" s="200"/>
      <c r="CA841" s="200"/>
      <c r="CB841" s="182"/>
      <c r="CC841" s="100"/>
      <c r="CD841" s="100"/>
      <c r="CE841" s="100"/>
      <c r="CF841" s="103"/>
    </row>
    <row r="842" spans="5:84" s="24" customFormat="1" ht="15" customHeight="1" x14ac:dyDescent="0.25">
      <c r="E842" s="127"/>
      <c r="F842" s="127"/>
      <c r="G842" s="127"/>
      <c r="H842" s="137"/>
      <c r="I842" s="115"/>
      <c r="J842" s="127"/>
      <c r="K842" s="127"/>
      <c r="L842" s="127"/>
      <c r="M842" s="137"/>
      <c r="N842" s="115"/>
      <c r="O842" s="127"/>
      <c r="P842" s="127"/>
      <c r="Q842" s="127"/>
      <c r="R842" s="127"/>
      <c r="S842" s="127"/>
      <c r="T842" s="127"/>
      <c r="U842" s="127"/>
      <c r="V842" s="127"/>
      <c r="W842" s="127"/>
      <c r="X842" s="127"/>
      <c r="Y842" s="137"/>
      <c r="Z842" s="137"/>
      <c r="AA842" s="127"/>
      <c r="AB842" s="127"/>
      <c r="AC842" s="127"/>
      <c r="AD842" s="127"/>
      <c r="AE842" s="127"/>
      <c r="AF842" s="127"/>
      <c r="AG842" s="127"/>
      <c r="AH842" s="127"/>
      <c r="AI842" s="127"/>
      <c r="AJ842" s="127"/>
      <c r="AK842" s="137"/>
      <c r="AL842" s="137"/>
      <c r="AM842" s="127"/>
      <c r="AN842" s="127"/>
      <c r="AO842" s="127"/>
      <c r="AP842" s="127"/>
      <c r="AQ842" s="127"/>
      <c r="AR842" s="127"/>
      <c r="AS842" s="127"/>
      <c r="AT842" s="127"/>
      <c r="AU842" s="127"/>
      <c r="AV842" s="127"/>
      <c r="AW842" s="137"/>
      <c r="AX842" s="137"/>
      <c r="AY842" s="137"/>
      <c r="AZ842" s="137"/>
      <c r="BA842" s="130"/>
      <c r="BB842" s="130"/>
      <c r="BC842" s="130"/>
      <c r="BD842" s="130"/>
      <c r="BE842" s="130"/>
      <c r="BF842" s="130"/>
      <c r="BG842" s="130"/>
      <c r="BH842" s="130"/>
      <c r="BI842" s="130"/>
      <c r="BJ842" s="130"/>
      <c r="BK842" s="137"/>
      <c r="BL842" s="98"/>
      <c r="BM842" s="160"/>
      <c r="BN842" s="98"/>
      <c r="BO842" s="182"/>
      <c r="BP842" s="182"/>
      <c r="BQ842" s="182"/>
      <c r="BR842" s="200"/>
      <c r="BS842" s="182"/>
      <c r="BT842" s="182"/>
      <c r="BU842" s="182"/>
      <c r="BV842" s="200"/>
      <c r="BW842" s="182"/>
      <c r="BX842" s="182"/>
      <c r="BY842" s="182"/>
      <c r="BZ842" s="200"/>
      <c r="CA842" s="200"/>
      <c r="CB842" s="182"/>
      <c r="CC842" s="100"/>
      <c r="CD842" s="100"/>
      <c r="CE842" s="100"/>
      <c r="CF842" s="103"/>
    </row>
    <row r="843" spans="5:84" s="24" customFormat="1" ht="15" customHeight="1" x14ac:dyDescent="0.25">
      <c r="E843" s="127"/>
      <c r="F843" s="127"/>
      <c r="G843" s="127"/>
      <c r="H843" s="137"/>
      <c r="I843" s="115"/>
      <c r="J843" s="127"/>
      <c r="K843" s="127"/>
      <c r="L843" s="127"/>
      <c r="M843" s="137"/>
      <c r="N843" s="115"/>
      <c r="O843" s="127"/>
      <c r="P843" s="127"/>
      <c r="Q843" s="127"/>
      <c r="R843" s="127"/>
      <c r="S843" s="127"/>
      <c r="T843" s="127"/>
      <c r="U843" s="127"/>
      <c r="V843" s="127"/>
      <c r="W843" s="127"/>
      <c r="X843" s="127"/>
      <c r="Y843" s="137"/>
      <c r="Z843" s="137"/>
      <c r="AA843" s="127"/>
      <c r="AB843" s="127"/>
      <c r="AC843" s="127"/>
      <c r="AD843" s="127"/>
      <c r="AE843" s="127"/>
      <c r="AF843" s="127"/>
      <c r="AG843" s="127"/>
      <c r="AH843" s="127"/>
      <c r="AI843" s="127"/>
      <c r="AJ843" s="127"/>
      <c r="AK843" s="137"/>
      <c r="AL843" s="137"/>
      <c r="AM843" s="127"/>
      <c r="AN843" s="127"/>
      <c r="AO843" s="127"/>
      <c r="AP843" s="127"/>
      <c r="AQ843" s="127"/>
      <c r="AR843" s="127"/>
      <c r="AS843" s="127"/>
      <c r="AT843" s="127"/>
      <c r="AU843" s="127"/>
      <c r="AV843" s="127"/>
      <c r="AW843" s="137"/>
      <c r="AX843" s="137"/>
      <c r="AY843" s="137"/>
      <c r="AZ843" s="137"/>
      <c r="BA843" s="130"/>
      <c r="BB843" s="130"/>
      <c r="BC843" s="130"/>
      <c r="BD843" s="130"/>
      <c r="BE843" s="130"/>
      <c r="BF843" s="130"/>
      <c r="BG843" s="130"/>
      <c r="BH843" s="130"/>
      <c r="BI843" s="130"/>
      <c r="BJ843" s="130"/>
      <c r="BK843" s="137"/>
      <c r="BL843" s="98"/>
      <c r="BM843" s="160"/>
      <c r="BN843" s="98"/>
      <c r="BO843" s="182"/>
      <c r="BP843" s="182"/>
      <c r="BQ843" s="182"/>
      <c r="BR843" s="200"/>
      <c r="BS843" s="182"/>
      <c r="BT843" s="182"/>
      <c r="BU843" s="182"/>
      <c r="BV843" s="200"/>
      <c r="BW843" s="182"/>
      <c r="BX843" s="182"/>
      <c r="BY843" s="182"/>
      <c r="BZ843" s="200"/>
      <c r="CA843" s="200"/>
      <c r="CB843" s="182"/>
      <c r="CC843" s="100"/>
      <c r="CD843" s="100"/>
      <c r="CE843" s="100"/>
      <c r="CF843" s="103"/>
    </row>
    <row r="844" spans="5:84" s="24" customFormat="1" ht="15" customHeight="1" x14ac:dyDescent="0.25">
      <c r="E844" s="127"/>
      <c r="F844" s="127"/>
      <c r="G844" s="127"/>
      <c r="H844" s="137"/>
      <c r="I844" s="115"/>
      <c r="J844" s="127"/>
      <c r="K844" s="127"/>
      <c r="L844" s="127"/>
      <c r="M844" s="137"/>
      <c r="N844" s="115"/>
      <c r="O844" s="127"/>
      <c r="P844" s="127"/>
      <c r="Q844" s="127"/>
      <c r="R844" s="127"/>
      <c r="S844" s="127"/>
      <c r="T844" s="127"/>
      <c r="U844" s="127"/>
      <c r="V844" s="127"/>
      <c r="W844" s="127"/>
      <c r="X844" s="127"/>
      <c r="Y844" s="137"/>
      <c r="Z844" s="137"/>
      <c r="AA844" s="127"/>
      <c r="AB844" s="127"/>
      <c r="AC844" s="127"/>
      <c r="AD844" s="127"/>
      <c r="AE844" s="127"/>
      <c r="AF844" s="127"/>
      <c r="AG844" s="127"/>
      <c r="AH844" s="127"/>
      <c r="AI844" s="127"/>
      <c r="AJ844" s="127"/>
      <c r="AK844" s="137"/>
      <c r="AL844" s="137"/>
      <c r="AM844" s="127"/>
      <c r="AN844" s="127"/>
      <c r="AO844" s="127"/>
      <c r="AP844" s="127"/>
      <c r="AQ844" s="127"/>
      <c r="AR844" s="127"/>
      <c r="AS844" s="127"/>
      <c r="AT844" s="127"/>
      <c r="AU844" s="127"/>
      <c r="AV844" s="127"/>
      <c r="AW844" s="137"/>
      <c r="AX844" s="137"/>
      <c r="AY844" s="137"/>
      <c r="AZ844" s="137"/>
      <c r="BA844" s="130"/>
      <c r="BB844" s="130"/>
      <c r="BC844" s="130"/>
      <c r="BD844" s="130"/>
      <c r="BE844" s="130"/>
      <c r="BF844" s="130"/>
      <c r="BG844" s="130"/>
      <c r="BH844" s="130"/>
      <c r="BI844" s="130"/>
      <c r="BJ844" s="130"/>
      <c r="BK844" s="137"/>
      <c r="BL844" s="98"/>
      <c r="BM844" s="160"/>
      <c r="BN844" s="98"/>
      <c r="BO844" s="182"/>
      <c r="BP844" s="182"/>
      <c r="BQ844" s="182"/>
      <c r="BR844" s="200"/>
      <c r="BS844" s="182"/>
      <c r="BT844" s="182"/>
      <c r="BU844" s="182"/>
      <c r="BV844" s="200"/>
      <c r="BW844" s="182"/>
      <c r="BX844" s="182"/>
      <c r="BY844" s="182"/>
      <c r="BZ844" s="200"/>
      <c r="CA844" s="200"/>
      <c r="CB844" s="182"/>
      <c r="CC844" s="100"/>
      <c r="CD844" s="100"/>
      <c r="CE844" s="100"/>
      <c r="CF844" s="103"/>
    </row>
    <row r="845" spans="5:84" s="24" customFormat="1" ht="15" customHeight="1" x14ac:dyDescent="0.25">
      <c r="E845" s="127"/>
      <c r="F845" s="127"/>
      <c r="G845" s="127"/>
      <c r="H845" s="137"/>
      <c r="I845" s="115"/>
      <c r="J845" s="127"/>
      <c r="K845" s="127"/>
      <c r="L845" s="127"/>
      <c r="M845" s="137"/>
      <c r="N845" s="115"/>
      <c r="O845" s="127"/>
      <c r="P845" s="127"/>
      <c r="Q845" s="127"/>
      <c r="R845" s="127"/>
      <c r="S845" s="127"/>
      <c r="T845" s="127"/>
      <c r="U845" s="127"/>
      <c r="V845" s="127"/>
      <c r="W845" s="127"/>
      <c r="X845" s="127"/>
      <c r="Y845" s="137"/>
      <c r="Z845" s="137"/>
      <c r="AA845" s="127"/>
      <c r="AB845" s="127"/>
      <c r="AC845" s="127"/>
      <c r="AD845" s="127"/>
      <c r="AE845" s="127"/>
      <c r="AF845" s="127"/>
      <c r="AG845" s="127"/>
      <c r="AH845" s="127"/>
      <c r="AI845" s="127"/>
      <c r="AJ845" s="127"/>
      <c r="AK845" s="137"/>
      <c r="AL845" s="137"/>
      <c r="AM845" s="127"/>
      <c r="AN845" s="127"/>
      <c r="AO845" s="127"/>
      <c r="AP845" s="127"/>
      <c r="AQ845" s="127"/>
      <c r="AR845" s="127"/>
      <c r="AS845" s="127"/>
      <c r="AT845" s="127"/>
      <c r="AU845" s="127"/>
      <c r="AV845" s="127"/>
      <c r="AW845" s="137"/>
      <c r="AX845" s="137"/>
      <c r="AY845" s="137"/>
      <c r="AZ845" s="137"/>
      <c r="BA845" s="130"/>
      <c r="BB845" s="130"/>
      <c r="BC845" s="130"/>
      <c r="BD845" s="130"/>
      <c r="BE845" s="130"/>
      <c r="BF845" s="130"/>
      <c r="BG845" s="130"/>
      <c r="BH845" s="130"/>
      <c r="BI845" s="130"/>
      <c r="BJ845" s="130"/>
      <c r="BK845" s="137"/>
      <c r="BL845" s="98"/>
      <c r="BM845" s="160"/>
      <c r="BN845" s="98"/>
      <c r="BO845" s="182"/>
      <c r="BP845" s="182"/>
      <c r="BQ845" s="182"/>
      <c r="BR845" s="200"/>
      <c r="BS845" s="182"/>
      <c r="BT845" s="182"/>
      <c r="BU845" s="182"/>
      <c r="BV845" s="200"/>
      <c r="BW845" s="182"/>
      <c r="BX845" s="182"/>
      <c r="BY845" s="182"/>
      <c r="BZ845" s="200"/>
      <c r="CA845" s="200"/>
      <c r="CB845" s="182"/>
      <c r="CC845" s="100"/>
      <c r="CD845" s="100"/>
      <c r="CE845" s="100"/>
      <c r="CF845" s="103"/>
    </row>
    <row r="846" spans="5:84" s="24" customFormat="1" ht="15" customHeight="1" x14ac:dyDescent="0.25">
      <c r="E846" s="127"/>
      <c r="F846" s="127"/>
      <c r="G846" s="127"/>
      <c r="H846" s="137"/>
      <c r="I846" s="115"/>
      <c r="J846" s="127"/>
      <c r="K846" s="127"/>
      <c r="L846" s="127"/>
      <c r="M846" s="137"/>
      <c r="N846" s="115"/>
      <c r="O846" s="127"/>
      <c r="P846" s="127"/>
      <c r="Q846" s="127"/>
      <c r="R846" s="127"/>
      <c r="S846" s="127"/>
      <c r="T846" s="127"/>
      <c r="U846" s="127"/>
      <c r="V846" s="127"/>
      <c r="W846" s="127"/>
      <c r="X846" s="127"/>
      <c r="Y846" s="137"/>
      <c r="Z846" s="137"/>
      <c r="AA846" s="127"/>
      <c r="AB846" s="127"/>
      <c r="AC846" s="127"/>
      <c r="AD846" s="127"/>
      <c r="AE846" s="127"/>
      <c r="AF846" s="127"/>
      <c r="AG846" s="127"/>
      <c r="AH846" s="127"/>
      <c r="AI846" s="127"/>
      <c r="AJ846" s="127"/>
      <c r="AK846" s="137"/>
      <c r="AL846" s="137"/>
      <c r="AM846" s="127"/>
      <c r="AN846" s="127"/>
      <c r="AO846" s="127"/>
      <c r="AP846" s="127"/>
      <c r="AQ846" s="127"/>
      <c r="AR846" s="127"/>
      <c r="AS846" s="127"/>
      <c r="AT846" s="127"/>
      <c r="AU846" s="127"/>
      <c r="AV846" s="127"/>
      <c r="AW846" s="137"/>
      <c r="AX846" s="137"/>
      <c r="AY846" s="137"/>
      <c r="AZ846" s="137"/>
      <c r="BA846" s="130"/>
      <c r="BB846" s="130"/>
      <c r="BC846" s="130"/>
      <c r="BD846" s="130"/>
      <c r="BE846" s="130"/>
      <c r="BF846" s="130"/>
      <c r="BG846" s="130"/>
      <c r="BH846" s="130"/>
      <c r="BI846" s="130"/>
      <c r="BJ846" s="130"/>
      <c r="BK846" s="137"/>
      <c r="BL846" s="98"/>
      <c r="BM846" s="160"/>
      <c r="BN846" s="98"/>
      <c r="BO846" s="182"/>
      <c r="BP846" s="182"/>
      <c r="BQ846" s="182"/>
      <c r="BR846" s="200"/>
      <c r="BS846" s="182"/>
      <c r="BT846" s="182"/>
      <c r="BU846" s="182"/>
      <c r="BV846" s="200"/>
      <c r="BW846" s="182"/>
      <c r="BX846" s="182"/>
      <c r="BY846" s="182"/>
      <c r="BZ846" s="200"/>
      <c r="CA846" s="200"/>
      <c r="CB846" s="182"/>
      <c r="CC846" s="100"/>
      <c r="CD846" s="100"/>
      <c r="CE846" s="100"/>
      <c r="CF846" s="103"/>
    </row>
    <row r="847" spans="5:84" s="24" customFormat="1" ht="15" customHeight="1" x14ac:dyDescent="0.25">
      <c r="E847" s="127"/>
      <c r="F847" s="127"/>
      <c r="G847" s="127"/>
      <c r="H847" s="137"/>
      <c r="I847" s="115"/>
      <c r="J847" s="127"/>
      <c r="K847" s="127"/>
      <c r="L847" s="127"/>
      <c r="M847" s="137"/>
      <c r="N847" s="115"/>
      <c r="O847" s="127"/>
      <c r="P847" s="127"/>
      <c r="Q847" s="127"/>
      <c r="R847" s="127"/>
      <c r="S847" s="127"/>
      <c r="T847" s="127"/>
      <c r="U847" s="127"/>
      <c r="V847" s="127"/>
      <c r="W847" s="127"/>
      <c r="X847" s="127"/>
      <c r="Y847" s="137"/>
      <c r="Z847" s="137"/>
      <c r="AA847" s="127"/>
      <c r="AB847" s="127"/>
      <c r="AC847" s="127"/>
      <c r="AD847" s="127"/>
      <c r="AE847" s="127"/>
      <c r="AF847" s="127"/>
      <c r="AG847" s="127"/>
      <c r="AH847" s="127"/>
      <c r="AI847" s="127"/>
      <c r="AJ847" s="127"/>
      <c r="AK847" s="137"/>
      <c r="AL847" s="137"/>
      <c r="AM847" s="127"/>
      <c r="AN847" s="127"/>
      <c r="AO847" s="127"/>
      <c r="AP847" s="127"/>
      <c r="AQ847" s="127"/>
      <c r="AR847" s="127"/>
      <c r="AS847" s="127"/>
      <c r="AT847" s="127"/>
      <c r="AU847" s="127"/>
      <c r="AV847" s="127"/>
      <c r="AW847" s="137"/>
      <c r="AX847" s="137"/>
      <c r="AY847" s="137"/>
      <c r="AZ847" s="137"/>
      <c r="BA847" s="130"/>
      <c r="BB847" s="130"/>
      <c r="BC847" s="130"/>
      <c r="BD847" s="130"/>
      <c r="BE847" s="130"/>
      <c r="BF847" s="130"/>
      <c r="BG847" s="130"/>
      <c r="BH847" s="130"/>
      <c r="BI847" s="130"/>
      <c r="BJ847" s="130"/>
      <c r="BK847" s="137"/>
      <c r="BL847" s="98"/>
      <c r="BM847" s="160"/>
      <c r="BN847" s="98"/>
      <c r="BO847" s="182"/>
      <c r="BP847" s="182"/>
      <c r="BQ847" s="182"/>
      <c r="BR847" s="200"/>
      <c r="BS847" s="182"/>
      <c r="BT847" s="182"/>
      <c r="BU847" s="182"/>
      <c r="BV847" s="200"/>
      <c r="BW847" s="182"/>
      <c r="BX847" s="182"/>
      <c r="BY847" s="182"/>
      <c r="BZ847" s="200"/>
      <c r="CA847" s="200"/>
      <c r="CB847" s="182"/>
      <c r="CC847" s="100"/>
      <c r="CD847" s="100"/>
      <c r="CE847" s="100"/>
      <c r="CF847" s="103"/>
    </row>
    <row r="848" spans="5:84" s="24" customFormat="1" ht="15" customHeight="1" x14ac:dyDescent="0.25">
      <c r="E848" s="127"/>
      <c r="F848" s="127"/>
      <c r="G848" s="127"/>
      <c r="H848" s="137"/>
      <c r="I848" s="115"/>
      <c r="J848" s="127"/>
      <c r="K848" s="127"/>
      <c r="L848" s="127"/>
      <c r="M848" s="137"/>
      <c r="N848" s="115"/>
      <c r="O848" s="127"/>
      <c r="P848" s="127"/>
      <c r="Q848" s="127"/>
      <c r="R848" s="127"/>
      <c r="S848" s="127"/>
      <c r="T848" s="127"/>
      <c r="U848" s="127"/>
      <c r="V848" s="127"/>
      <c r="W848" s="127"/>
      <c r="X848" s="127"/>
      <c r="Y848" s="137"/>
      <c r="Z848" s="137"/>
      <c r="AA848" s="127"/>
      <c r="AB848" s="127"/>
      <c r="AC848" s="127"/>
      <c r="AD848" s="127"/>
      <c r="AE848" s="127"/>
      <c r="AF848" s="127"/>
      <c r="AG848" s="127"/>
      <c r="AH848" s="127"/>
      <c r="AI848" s="127"/>
      <c r="AJ848" s="127"/>
      <c r="AK848" s="137"/>
      <c r="AL848" s="137"/>
      <c r="AM848" s="127"/>
      <c r="AN848" s="127"/>
      <c r="AO848" s="127"/>
      <c r="AP848" s="127"/>
      <c r="AQ848" s="127"/>
      <c r="AR848" s="127"/>
      <c r="AS848" s="127"/>
      <c r="AT848" s="127"/>
      <c r="AU848" s="127"/>
      <c r="AV848" s="127"/>
      <c r="AW848" s="137"/>
      <c r="AX848" s="137"/>
      <c r="AY848" s="137"/>
      <c r="AZ848" s="137"/>
      <c r="BA848" s="130"/>
      <c r="BB848" s="130"/>
      <c r="BC848" s="130"/>
      <c r="BD848" s="130"/>
      <c r="BE848" s="130"/>
      <c r="BF848" s="130"/>
      <c r="BG848" s="130"/>
      <c r="BH848" s="130"/>
      <c r="BI848" s="130"/>
      <c r="BJ848" s="130"/>
      <c r="BK848" s="137"/>
      <c r="BL848" s="98"/>
      <c r="BM848" s="160"/>
      <c r="BN848" s="98"/>
      <c r="BO848" s="182"/>
      <c r="BP848" s="182"/>
      <c r="BQ848" s="182"/>
      <c r="BR848" s="200"/>
      <c r="BS848" s="182"/>
      <c r="BT848" s="182"/>
      <c r="BU848" s="182"/>
      <c r="BV848" s="200"/>
      <c r="BW848" s="182"/>
      <c r="BX848" s="182"/>
      <c r="BY848" s="182"/>
      <c r="BZ848" s="200"/>
      <c r="CA848" s="200"/>
      <c r="CB848" s="182"/>
      <c r="CC848" s="100"/>
      <c r="CD848" s="100"/>
      <c r="CE848" s="100"/>
      <c r="CF848" s="103"/>
    </row>
    <row r="849" spans="5:84" s="24" customFormat="1" ht="15" customHeight="1" x14ac:dyDescent="0.25">
      <c r="E849" s="127"/>
      <c r="F849" s="127"/>
      <c r="G849" s="127"/>
      <c r="H849" s="137"/>
      <c r="I849" s="115"/>
      <c r="J849" s="127"/>
      <c r="K849" s="127"/>
      <c r="L849" s="127"/>
      <c r="M849" s="137"/>
      <c r="N849" s="115"/>
      <c r="O849" s="127"/>
      <c r="P849" s="127"/>
      <c r="Q849" s="127"/>
      <c r="R849" s="127"/>
      <c r="S849" s="127"/>
      <c r="T849" s="127"/>
      <c r="U849" s="127"/>
      <c r="V849" s="127"/>
      <c r="W849" s="127"/>
      <c r="X849" s="127"/>
      <c r="Y849" s="137"/>
      <c r="Z849" s="137"/>
      <c r="AA849" s="127"/>
      <c r="AB849" s="127"/>
      <c r="AC849" s="127"/>
      <c r="AD849" s="127"/>
      <c r="AE849" s="127"/>
      <c r="AF849" s="127"/>
      <c r="AG849" s="127"/>
      <c r="AH849" s="127"/>
      <c r="AI849" s="127"/>
      <c r="AJ849" s="127"/>
      <c r="AK849" s="137"/>
      <c r="AL849" s="137"/>
      <c r="AM849" s="127"/>
      <c r="AN849" s="127"/>
      <c r="AO849" s="127"/>
      <c r="AP849" s="127"/>
      <c r="AQ849" s="127"/>
      <c r="AR849" s="127"/>
      <c r="AS849" s="127"/>
      <c r="AT849" s="127"/>
      <c r="AU849" s="127"/>
      <c r="AV849" s="127"/>
      <c r="AW849" s="137"/>
      <c r="AX849" s="137"/>
      <c r="AY849" s="137"/>
      <c r="AZ849" s="137"/>
      <c r="BA849" s="130"/>
      <c r="BB849" s="130"/>
      <c r="BC849" s="130"/>
      <c r="BD849" s="130"/>
      <c r="BE849" s="130"/>
      <c r="BF849" s="130"/>
      <c r="BG849" s="130"/>
      <c r="BH849" s="130"/>
      <c r="BI849" s="130"/>
      <c r="BJ849" s="130"/>
      <c r="BK849" s="137"/>
      <c r="BL849" s="98"/>
      <c r="BM849" s="160"/>
      <c r="BN849" s="98"/>
      <c r="BO849" s="182"/>
      <c r="BP849" s="182"/>
      <c r="BQ849" s="182"/>
      <c r="BR849" s="200"/>
      <c r="BS849" s="182"/>
      <c r="BT849" s="182"/>
      <c r="BU849" s="182"/>
      <c r="BV849" s="200"/>
      <c r="BW849" s="182"/>
      <c r="BX849" s="182"/>
      <c r="BY849" s="182"/>
      <c r="BZ849" s="200"/>
      <c r="CA849" s="200"/>
      <c r="CB849" s="182"/>
      <c r="CC849" s="100"/>
      <c r="CD849" s="100"/>
      <c r="CE849" s="100"/>
      <c r="CF849" s="103"/>
    </row>
    <row r="850" spans="5:84" s="24" customFormat="1" ht="15" customHeight="1" x14ac:dyDescent="0.25">
      <c r="E850" s="127"/>
      <c r="F850" s="127"/>
      <c r="G850" s="127"/>
      <c r="H850" s="137"/>
      <c r="I850" s="115"/>
      <c r="J850" s="127"/>
      <c r="K850" s="127"/>
      <c r="L850" s="127"/>
      <c r="M850" s="137"/>
      <c r="N850" s="115"/>
      <c r="O850" s="127"/>
      <c r="P850" s="127"/>
      <c r="Q850" s="127"/>
      <c r="R850" s="127"/>
      <c r="S850" s="127"/>
      <c r="T850" s="127"/>
      <c r="U850" s="127"/>
      <c r="V850" s="127"/>
      <c r="W850" s="127"/>
      <c r="X850" s="127"/>
      <c r="Y850" s="137"/>
      <c r="Z850" s="137"/>
      <c r="AA850" s="127"/>
      <c r="AB850" s="127"/>
      <c r="AC850" s="127"/>
      <c r="AD850" s="127"/>
      <c r="AE850" s="127"/>
      <c r="AF850" s="127"/>
      <c r="AG850" s="127"/>
      <c r="AH850" s="127"/>
      <c r="AI850" s="127"/>
      <c r="AJ850" s="127"/>
      <c r="AK850" s="137"/>
      <c r="AL850" s="137"/>
      <c r="AM850" s="127"/>
      <c r="AN850" s="127"/>
      <c r="AO850" s="127"/>
      <c r="AP850" s="127"/>
      <c r="AQ850" s="127"/>
      <c r="AR850" s="127"/>
      <c r="AS850" s="127"/>
      <c r="AT850" s="127"/>
      <c r="AU850" s="127"/>
      <c r="AV850" s="127"/>
      <c r="AW850" s="137"/>
      <c r="AX850" s="137"/>
      <c r="AY850" s="137"/>
      <c r="AZ850" s="137"/>
      <c r="BA850" s="130"/>
      <c r="BB850" s="130"/>
      <c r="BC850" s="130"/>
      <c r="BD850" s="130"/>
      <c r="BE850" s="130"/>
      <c r="BF850" s="130"/>
      <c r="BG850" s="130"/>
      <c r="BH850" s="130"/>
      <c r="BI850" s="130"/>
      <c r="BJ850" s="130"/>
      <c r="BK850" s="137"/>
      <c r="BL850" s="98"/>
      <c r="BM850" s="160"/>
      <c r="BN850" s="98"/>
      <c r="BO850" s="182"/>
      <c r="BP850" s="182"/>
      <c r="BQ850" s="182"/>
      <c r="BR850" s="200"/>
      <c r="BS850" s="182"/>
      <c r="BT850" s="182"/>
      <c r="BU850" s="182"/>
      <c r="BV850" s="200"/>
      <c r="BW850" s="182"/>
      <c r="BX850" s="182"/>
      <c r="BY850" s="182"/>
      <c r="BZ850" s="200"/>
      <c r="CA850" s="200"/>
      <c r="CB850" s="182"/>
      <c r="CC850" s="100"/>
      <c r="CD850" s="100"/>
      <c r="CE850" s="100"/>
      <c r="CF850" s="103"/>
    </row>
    <row r="851" spans="5:84" s="24" customFormat="1" ht="15" customHeight="1" x14ac:dyDescent="0.25">
      <c r="E851" s="127"/>
      <c r="F851" s="127"/>
      <c r="G851" s="127"/>
      <c r="H851" s="137"/>
      <c r="I851" s="115"/>
      <c r="J851" s="127"/>
      <c r="K851" s="127"/>
      <c r="L851" s="127"/>
      <c r="M851" s="137"/>
      <c r="N851" s="115"/>
      <c r="O851" s="127"/>
      <c r="P851" s="127"/>
      <c r="Q851" s="127"/>
      <c r="R851" s="127"/>
      <c r="S851" s="127"/>
      <c r="T851" s="127"/>
      <c r="U851" s="127"/>
      <c r="V851" s="127"/>
      <c r="W851" s="127"/>
      <c r="X851" s="127"/>
      <c r="Y851" s="137"/>
      <c r="Z851" s="137"/>
      <c r="AA851" s="127"/>
      <c r="AB851" s="127"/>
      <c r="AC851" s="127"/>
      <c r="AD851" s="127"/>
      <c r="AE851" s="127"/>
      <c r="AF851" s="127"/>
      <c r="AG851" s="127"/>
      <c r="AH851" s="127"/>
      <c r="AI851" s="127"/>
      <c r="AJ851" s="127"/>
      <c r="AK851" s="137"/>
      <c r="AL851" s="137"/>
      <c r="AM851" s="127"/>
      <c r="AN851" s="127"/>
      <c r="AO851" s="127"/>
      <c r="AP851" s="127"/>
      <c r="AQ851" s="127"/>
      <c r="AR851" s="127"/>
      <c r="AS851" s="127"/>
      <c r="AT851" s="127"/>
      <c r="AU851" s="127"/>
      <c r="AV851" s="127"/>
      <c r="AW851" s="137"/>
      <c r="AX851" s="137"/>
      <c r="AY851" s="137"/>
      <c r="AZ851" s="137"/>
      <c r="BA851" s="130"/>
      <c r="BB851" s="130"/>
      <c r="BC851" s="130"/>
      <c r="BD851" s="130"/>
      <c r="BE851" s="130"/>
      <c r="BF851" s="130"/>
      <c r="BG851" s="130"/>
      <c r="BH851" s="130"/>
      <c r="BI851" s="130"/>
      <c r="BJ851" s="130"/>
      <c r="BK851" s="137"/>
      <c r="BL851" s="98"/>
      <c r="BM851" s="160"/>
      <c r="BN851" s="98"/>
      <c r="BO851" s="182"/>
      <c r="BP851" s="182"/>
      <c r="BQ851" s="182"/>
      <c r="BR851" s="200"/>
      <c r="BS851" s="182"/>
      <c r="BT851" s="182"/>
      <c r="BU851" s="182"/>
      <c r="BV851" s="200"/>
      <c r="BW851" s="182"/>
      <c r="BX851" s="182"/>
      <c r="BY851" s="182"/>
      <c r="BZ851" s="200"/>
      <c r="CA851" s="200"/>
      <c r="CB851" s="182"/>
      <c r="CC851" s="100"/>
      <c r="CD851" s="100"/>
      <c r="CE851" s="100"/>
      <c r="CF851" s="103"/>
    </row>
    <row r="852" spans="5:84" s="24" customFormat="1" ht="15" customHeight="1" x14ac:dyDescent="0.25">
      <c r="E852" s="127"/>
      <c r="F852" s="127"/>
      <c r="G852" s="127"/>
      <c r="H852" s="137"/>
      <c r="I852" s="115"/>
      <c r="J852" s="127"/>
      <c r="K852" s="127"/>
      <c r="L852" s="127"/>
      <c r="M852" s="137"/>
      <c r="N852" s="115"/>
      <c r="O852" s="127"/>
      <c r="P852" s="127"/>
      <c r="Q852" s="127"/>
      <c r="R852" s="127"/>
      <c r="S852" s="127"/>
      <c r="T852" s="127"/>
      <c r="U852" s="127"/>
      <c r="V852" s="127"/>
      <c r="W852" s="127"/>
      <c r="X852" s="127"/>
      <c r="Y852" s="137"/>
      <c r="Z852" s="137"/>
      <c r="AA852" s="127"/>
      <c r="AB852" s="127"/>
      <c r="AC852" s="127"/>
      <c r="AD852" s="127"/>
      <c r="AE852" s="127"/>
      <c r="AF852" s="127"/>
      <c r="AG852" s="127"/>
      <c r="AH852" s="127"/>
      <c r="AI852" s="127"/>
      <c r="AJ852" s="127"/>
      <c r="AK852" s="137"/>
      <c r="AL852" s="137"/>
      <c r="AM852" s="127"/>
      <c r="AN852" s="127"/>
      <c r="AO852" s="127"/>
      <c r="AP852" s="127"/>
      <c r="AQ852" s="127"/>
      <c r="AR852" s="127"/>
      <c r="AS852" s="127"/>
      <c r="AT852" s="127"/>
      <c r="AU852" s="127"/>
      <c r="AV852" s="127"/>
      <c r="AW852" s="137"/>
      <c r="AX852" s="137"/>
      <c r="AY852" s="137"/>
      <c r="AZ852" s="137"/>
      <c r="BA852" s="130"/>
      <c r="BB852" s="130"/>
      <c r="BC852" s="130"/>
      <c r="BD852" s="130"/>
      <c r="BE852" s="130"/>
      <c r="BF852" s="130"/>
      <c r="BG852" s="130"/>
      <c r="BH852" s="130"/>
      <c r="BI852" s="130"/>
      <c r="BJ852" s="130"/>
      <c r="BK852" s="137"/>
      <c r="BL852" s="98"/>
      <c r="BM852" s="160"/>
      <c r="BN852" s="98"/>
      <c r="BO852" s="182"/>
      <c r="BP852" s="182"/>
      <c r="BQ852" s="182"/>
      <c r="BR852" s="200"/>
      <c r="BS852" s="182"/>
      <c r="BT852" s="182"/>
      <c r="BU852" s="182"/>
      <c r="BV852" s="200"/>
      <c r="BW852" s="182"/>
      <c r="BX852" s="182"/>
      <c r="BY852" s="182"/>
      <c r="BZ852" s="200"/>
      <c r="CA852" s="200"/>
      <c r="CB852" s="182"/>
      <c r="CC852" s="100"/>
      <c r="CD852" s="100"/>
      <c r="CE852" s="100"/>
      <c r="CF852" s="103"/>
    </row>
    <row r="853" spans="5:84" s="24" customFormat="1" ht="15" customHeight="1" x14ac:dyDescent="0.25">
      <c r="E853" s="127"/>
      <c r="F853" s="127"/>
      <c r="G853" s="127"/>
      <c r="H853" s="137"/>
      <c r="I853" s="115"/>
      <c r="J853" s="127"/>
      <c r="K853" s="127"/>
      <c r="L853" s="127"/>
      <c r="M853" s="137"/>
      <c r="N853" s="115"/>
      <c r="O853" s="127"/>
      <c r="P853" s="127"/>
      <c r="Q853" s="127"/>
      <c r="R853" s="127"/>
      <c r="S853" s="127"/>
      <c r="T853" s="127"/>
      <c r="U853" s="127"/>
      <c r="V853" s="127"/>
      <c r="W853" s="127"/>
      <c r="X853" s="127"/>
      <c r="Y853" s="137"/>
      <c r="Z853" s="137"/>
      <c r="AA853" s="127"/>
      <c r="AB853" s="127"/>
      <c r="AC853" s="127"/>
      <c r="AD853" s="127"/>
      <c r="AE853" s="127"/>
      <c r="AF853" s="127"/>
      <c r="AG853" s="127"/>
      <c r="AH853" s="127"/>
      <c r="AI853" s="127"/>
      <c r="AJ853" s="127"/>
      <c r="AK853" s="137"/>
      <c r="AL853" s="137"/>
      <c r="AM853" s="127"/>
      <c r="AN853" s="127"/>
      <c r="AO853" s="127"/>
      <c r="AP853" s="127"/>
      <c r="AQ853" s="127"/>
      <c r="AR853" s="127"/>
      <c r="AS853" s="127"/>
      <c r="AT853" s="127"/>
      <c r="AU853" s="127"/>
      <c r="AV853" s="127"/>
      <c r="AW853" s="137"/>
      <c r="AX853" s="137"/>
      <c r="AY853" s="137"/>
      <c r="AZ853" s="137"/>
      <c r="BA853" s="130"/>
      <c r="BB853" s="130"/>
      <c r="BC853" s="130"/>
      <c r="BD853" s="130"/>
      <c r="BE853" s="130"/>
      <c r="BF853" s="130"/>
      <c r="BG853" s="130"/>
      <c r="BH853" s="130"/>
      <c r="BI853" s="130"/>
      <c r="BJ853" s="130"/>
      <c r="BK853" s="137"/>
      <c r="BL853" s="98"/>
      <c r="BM853" s="160"/>
      <c r="BN853" s="98"/>
      <c r="BO853" s="182"/>
      <c r="BP853" s="182"/>
      <c r="BQ853" s="182"/>
      <c r="BR853" s="200"/>
      <c r="BS853" s="182"/>
      <c r="BT853" s="182"/>
      <c r="BU853" s="182"/>
      <c r="BV853" s="200"/>
      <c r="BW853" s="182"/>
      <c r="BX853" s="182"/>
      <c r="BY853" s="182"/>
      <c r="BZ853" s="200"/>
      <c r="CA853" s="200"/>
      <c r="CB853" s="182"/>
      <c r="CC853" s="100"/>
      <c r="CD853" s="100"/>
      <c r="CE853" s="100"/>
      <c r="CF853" s="103"/>
    </row>
    <row r="854" spans="5:84" s="24" customFormat="1" ht="15" customHeight="1" x14ac:dyDescent="0.25">
      <c r="E854" s="127"/>
      <c r="F854" s="127"/>
      <c r="G854" s="127"/>
      <c r="H854" s="137"/>
      <c r="I854" s="115"/>
      <c r="J854" s="127"/>
      <c r="K854" s="127"/>
      <c r="L854" s="127"/>
      <c r="M854" s="137"/>
      <c r="N854" s="115"/>
      <c r="O854" s="127"/>
      <c r="P854" s="127"/>
      <c r="Q854" s="127"/>
      <c r="R854" s="127"/>
      <c r="S854" s="127"/>
      <c r="T854" s="127"/>
      <c r="U854" s="127"/>
      <c r="V854" s="127"/>
      <c r="W854" s="127"/>
      <c r="X854" s="127"/>
      <c r="Y854" s="137"/>
      <c r="Z854" s="137"/>
      <c r="AA854" s="127"/>
      <c r="AB854" s="127"/>
      <c r="AC854" s="127"/>
      <c r="AD854" s="127"/>
      <c r="AE854" s="127"/>
      <c r="AF854" s="127"/>
      <c r="AG854" s="127"/>
      <c r="AH854" s="127"/>
      <c r="AI854" s="127"/>
      <c r="AJ854" s="127"/>
      <c r="AK854" s="137"/>
      <c r="AL854" s="137"/>
      <c r="AM854" s="127"/>
      <c r="AN854" s="127"/>
      <c r="AO854" s="127"/>
      <c r="AP854" s="127"/>
      <c r="AQ854" s="127"/>
      <c r="AR854" s="127"/>
      <c r="AS854" s="127"/>
      <c r="AT854" s="127"/>
      <c r="AU854" s="127"/>
      <c r="AV854" s="127"/>
      <c r="AW854" s="137"/>
      <c r="AX854" s="137"/>
      <c r="AY854" s="137"/>
      <c r="AZ854" s="137"/>
      <c r="BA854" s="130"/>
      <c r="BB854" s="130"/>
      <c r="BC854" s="130"/>
      <c r="BD854" s="130"/>
      <c r="BE854" s="130"/>
      <c r="BF854" s="130"/>
      <c r="BG854" s="130"/>
      <c r="BH854" s="130"/>
      <c r="BI854" s="130"/>
      <c r="BJ854" s="130"/>
      <c r="BK854" s="137"/>
      <c r="BL854" s="98"/>
      <c r="BM854" s="160"/>
      <c r="BN854" s="98"/>
      <c r="BO854" s="182"/>
      <c r="BP854" s="182"/>
      <c r="BQ854" s="182"/>
      <c r="BR854" s="200"/>
      <c r="BS854" s="182"/>
      <c r="BT854" s="182"/>
      <c r="BU854" s="182"/>
      <c r="BV854" s="200"/>
      <c r="BW854" s="182"/>
      <c r="BX854" s="182"/>
      <c r="BY854" s="182"/>
      <c r="BZ854" s="200"/>
      <c r="CA854" s="200"/>
      <c r="CB854" s="182"/>
      <c r="CC854" s="100"/>
      <c r="CD854" s="100"/>
      <c r="CE854" s="100"/>
      <c r="CF854" s="103"/>
    </row>
    <row r="855" spans="5:84" s="24" customFormat="1" ht="15" customHeight="1" x14ac:dyDescent="0.25">
      <c r="E855" s="127"/>
      <c r="F855" s="127"/>
      <c r="G855" s="127"/>
      <c r="H855" s="137"/>
      <c r="I855" s="115"/>
      <c r="J855" s="127"/>
      <c r="K855" s="127"/>
      <c r="L855" s="127"/>
      <c r="M855" s="137"/>
      <c r="N855" s="115"/>
      <c r="O855" s="127"/>
      <c r="P855" s="127"/>
      <c r="Q855" s="127"/>
      <c r="R855" s="127"/>
      <c r="S855" s="127"/>
      <c r="T855" s="127"/>
      <c r="U855" s="127"/>
      <c r="V855" s="127"/>
      <c r="W855" s="127"/>
      <c r="X855" s="127"/>
      <c r="Y855" s="137"/>
      <c r="Z855" s="137"/>
      <c r="AA855" s="127"/>
      <c r="AB855" s="127"/>
      <c r="AC855" s="127"/>
      <c r="AD855" s="127"/>
      <c r="AE855" s="127"/>
      <c r="AF855" s="127"/>
      <c r="AG855" s="127"/>
      <c r="AH855" s="127"/>
      <c r="AI855" s="127"/>
      <c r="AJ855" s="127"/>
      <c r="AK855" s="137"/>
      <c r="AL855" s="137"/>
      <c r="AM855" s="127"/>
      <c r="AN855" s="127"/>
      <c r="AO855" s="127"/>
      <c r="AP855" s="127"/>
      <c r="AQ855" s="127"/>
      <c r="AR855" s="127"/>
      <c r="AS855" s="127"/>
      <c r="AT855" s="127"/>
      <c r="AU855" s="127"/>
      <c r="AV855" s="127"/>
      <c r="AW855" s="137"/>
      <c r="AX855" s="137"/>
      <c r="AY855" s="137"/>
      <c r="AZ855" s="137"/>
      <c r="BA855" s="130"/>
      <c r="BB855" s="130"/>
      <c r="BC855" s="130"/>
      <c r="BD855" s="130"/>
      <c r="BE855" s="130"/>
      <c r="BF855" s="130"/>
      <c r="BG855" s="130"/>
      <c r="BH855" s="130"/>
      <c r="BI855" s="130"/>
      <c r="BJ855" s="130"/>
      <c r="BK855" s="137"/>
      <c r="BL855" s="98"/>
      <c r="BM855" s="160"/>
      <c r="BN855" s="98"/>
      <c r="BO855" s="182"/>
      <c r="BP855" s="182"/>
      <c r="BQ855" s="182"/>
      <c r="BR855" s="200"/>
      <c r="BS855" s="182"/>
      <c r="BT855" s="182"/>
      <c r="BU855" s="182"/>
      <c r="BV855" s="200"/>
      <c r="BW855" s="182"/>
      <c r="BX855" s="182"/>
      <c r="BY855" s="182"/>
      <c r="BZ855" s="200"/>
      <c r="CA855" s="200"/>
      <c r="CB855" s="182"/>
      <c r="CC855" s="100"/>
      <c r="CD855" s="100"/>
      <c r="CE855" s="100"/>
      <c r="CF855" s="103"/>
    </row>
    <row r="856" spans="5:84" s="24" customFormat="1" ht="15" customHeight="1" x14ac:dyDescent="0.25">
      <c r="E856" s="127"/>
      <c r="F856" s="127"/>
      <c r="G856" s="127"/>
      <c r="H856" s="137"/>
      <c r="I856" s="115"/>
      <c r="J856" s="127"/>
      <c r="K856" s="127"/>
      <c r="L856" s="127"/>
      <c r="M856" s="137"/>
      <c r="N856" s="115"/>
      <c r="O856" s="127"/>
      <c r="P856" s="127"/>
      <c r="Q856" s="127"/>
      <c r="R856" s="127"/>
      <c r="S856" s="127"/>
      <c r="T856" s="127"/>
      <c r="U856" s="127"/>
      <c r="V856" s="127"/>
      <c r="W856" s="127"/>
      <c r="X856" s="127"/>
      <c r="Y856" s="137"/>
      <c r="Z856" s="137"/>
      <c r="AA856" s="127"/>
      <c r="AB856" s="127"/>
      <c r="AC856" s="127"/>
      <c r="AD856" s="127"/>
      <c r="AE856" s="127"/>
      <c r="AF856" s="127"/>
      <c r="AG856" s="127"/>
      <c r="AH856" s="127"/>
      <c r="AI856" s="127"/>
      <c r="AJ856" s="127"/>
      <c r="AK856" s="137"/>
      <c r="AL856" s="137"/>
      <c r="AM856" s="127"/>
      <c r="AN856" s="127"/>
      <c r="AO856" s="127"/>
      <c r="AP856" s="127"/>
      <c r="AQ856" s="127"/>
      <c r="AR856" s="127"/>
      <c r="AS856" s="127"/>
      <c r="AT856" s="127"/>
      <c r="AU856" s="127"/>
      <c r="AV856" s="127"/>
      <c r="AW856" s="137"/>
      <c r="AX856" s="137"/>
      <c r="AY856" s="137"/>
      <c r="AZ856" s="137"/>
      <c r="BA856" s="130"/>
      <c r="BB856" s="130"/>
      <c r="BC856" s="130"/>
      <c r="BD856" s="130"/>
      <c r="BE856" s="130"/>
      <c r="BF856" s="130"/>
      <c r="BG856" s="130"/>
      <c r="BH856" s="130"/>
      <c r="BI856" s="130"/>
      <c r="BJ856" s="130"/>
      <c r="BK856" s="137"/>
      <c r="BL856" s="98"/>
      <c r="BM856" s="160"/>
      <c r="BN856" s="98"/>
      <c r="BO856" s="182"/>
      <c r="BP856" s="182"/>
      <c r="BQ856" s="182"/>
      <c r="BR856" s="200"/>
      <c r="BS856" s="182"/>
      <c r="BT856" s="182"/>
      <c r="BU856" s="182"/>
      <c r="BV856" s="200"/>
      <c r="BW856" s="182"/>
      <c r="BX856" s="182"/>
      <c r="BY856" s="182"/>
      <c r="BZ856" s="200"/>
      <c r="CA856" s="200"/>
      <c r="CB856" s="182"/>
      <c r="CC856" s="100"/>
      <c r="CD856" s="100"/>
      <c r="CE856" s="100"/>
      <c r="CF856" s="103"/>
    </row>
    <row r="857" spans="5:84" s="24" customFormat="1" ht="15" customHeight="1" x14ac:dyDescent="0.25">
      <c r="E857" s="127"/>
      <c r="F857" s="127"/>
      <c r="G857" s="127"/>
      <c r="H857" s="137"/>
      <c r="I857" s="115"/>
      <c r="J857" s="127"/>
      <c r="K857" s="127"/>
      <c r="L857" s="127"/>
      <c r="M857" s="137"/>
      <c r="N857" s="115"/>
      <c r="O857" s="127"/>
      <c r="P857" s="127"/>
      <c r="Q857" s="127"/>
      <c r="R857" s="127"/>
      <c r="S857" s="127"/>
      <c r="T857" s="127"/>
      <c r="U857" s="127"/>
      <c r="V857" s="127"/>
      <c r="W857" s="127"/>
      <c r="X857" s="127"/>
      <c r="Y857" s="137"/>
      <c r="Z857" s="137"/>
      <c r="AA857" s="127"/>
      <c r="AB857" s="127"/>
      <c r="AC857" s="127"/>
      <c r="AD857" s="127"/>
      <c r="AE857" s="127"/>
      <c r="AF857" s="127"/>
      <c r="AG857" s="127"/>
      <c r="AH857" s="127"/>
      <c r="AI857" s="127"/>
      <c r="AJ857" s="127"/>
      <c r="AK857" s="137"/>
      <c r="AL857" s="137"/>
      <c r="AM857" s="127"/>
      <c r="AN857" s="127"/>
      <c r="AO857" s="127"/>
      <c r="AP857" s="127"/>
      <c r="AQ857" s="127"/>
      <c r="AR857" s="127"/>
      <c r="AS857" s="127"/>
      <c r="AT857" s="127"/>
      <c r="AU857" s="127"/>
      <c r="AV857" s="127"/>
      <c r="AW857" s="137"/>
      <c r="AX857" s="137"/>
      <c r="AY857" s="137"/>
      <c r="AZ857" s="137"/>
      <c r="BA857" s="130"/>
      <c r="BB857" s="130"/>
      <c r="BC857" s="130"/>
      <c r="BD857" s="130"/>
      <c r="BE857" s="130"/>
      <c r="BF857" s="130"/>
      <c r="BG857" s="130"/>
      <c r="BH857" s="130"/>
      <c r="BI857" s="130"/>
      <c r="BJ857" s="130"/>
      <c r="BK857" s="137"/>
      <c r="BL857" s="98"/>
      <c r="BM857" s="160"/>
      <c r="BN857" s="98"/>
      <c r="BO857" s="182"/>
      <c r="BP857" s="182"/>
      <c r="BQ857" s="182"/>
      <c r="BR857" s="200"/>
      <c r="BS857" s="182"/>
      <c r="BT857" s="182"/>
      <c r="BU857" s="182"/>
      <c r="BV857" s="200"/>
      <c r="BW857" s="182"/>
      <c r="BX857" s="182"/>
      <c r="BY857" s="182"/>
      <c r="BZ857" s="200"/>
      <c r="CA857" s="200"/>
      <c r="CB857" s="182"/>
      <c r="CC857" s="100"/>
      <c r="CD857" s="100"/>
      <c r="CE857" s="100"/>
      <c r="CF857" s="103"/>
    </row>
    <row r="858" spans="5:84" s="24" customFormat="1" ht="15" customHeight="1" x14ac:dyDescent="0.25">
      <c r="E858" s="127"/>
      <c r="F858" s="127"/>
      <c r="G858" s="127"/>
      <c r="H858" s="137"/>
      <c r="I858" s="115"/>
      <c r="J858" s="127"/>
      <c r="K858" s="127"/>
      <c r="L858" s="127"/>
      <c r="M858" s="137"/>
      <c r="N858" s="115"/>
      <c r="O858" s="127"/>
      <c r="P858" s="127"/>
      <c r="Q858" s="127"/>
      <c r="R858" s="127"/>
      <c r="S858" s="127"/>
      <c r="T858" s="127"/>
      <c r="U858" s="127"/>
      <c r="V858" s="127"/>
      <c r="W858" s="127"/>
      <c r="X858" s="127"/>
      <c r="Y858" s="137"/>
      <c r="Z858" s="137"/>
      <c r="AA858" s="127"/>
      <c r="AB858" s="127"/>
      <c r="AC858" s="127"/>
      <c r="AD858" s="127"/>
      <c r="AE858" s="127"/>
      <c r="AF858" s="127"/>
      <c r="AG858" s="127"/>
      <c r="AH858" s="127"/>
      <c r="AI858" s="127"/>
      <c r="AJ858" s="127"/>
      <c r="AK858" s="137"/>
      <c r="AL858" s="137"/>
      <c r="AM858" s="127"/>
      <c r="AN858" s="127"/>
      <c r="AO858" s="127"/>
      <c r="AP858" s="127"/>
      <c r="AQ858" s="127"/>
      <c r="AR858" s="127"/>
      <c r="AS858" s="127"/>
      <c r="AT858" s="127"/>
      <c r="AU858" s="127"/>
      <c r="AV858" s="127"/>
      <c r="AW858" s="137"/>
      <c r="AX858" s="137"/>
      <c r="AY858" s="137"/>
      <c r="AZ858" s="137"/>
      <c r="BA858" s="130"/>
      <c r="BB858" s="130"/>
      <c r="BC858" s="130"/>
      <c r="BD858" s="130"/>
      <c r="BE858" s="130"/>
      <c r="BF858" s="130"/>
      <c r="BG858" s="130"/>
      <c r="BH858" s="130"/>
      <c r="BI858" s="130"/>
      <c r="BJ858" s="130"/>
      <c r="BK858" s="137"/>
      <c r="BL858" s="98"/>
      <c r="BM858" s="160"/>
      <c r="BN858" s="98"/>
      <c r="BO858" s="182"/>
      <c r="BP858" s="182"/>
      <c r="BQ858" s="182"/>
      <c r="BR858" s="200"/>
      <c r="BS858" s="182"/>
      <c r="BT858" s="182"/>
      <c r="BU858" s="182"/>
      <c r="BV858" s="200"/>
      <c r="BW858" s="182"/>
      <c r="BX858" s="182"/>
      <c r="BY858" s="182"/>
      <c r="BZ858" s="200"/>
      <c r="CA858" s="200"/>
      <c r="CB858" s="182"/>
      <c r="CC858" s="100"/>
      <c r="CD858" s="100"/>
      <c r="CE858" s="100"/>
      <c r="CF858" s="103"/>
    </row>
    <row r="859" spans="5:84" s="24" customFormat="1" ht="15" customHeight="1" x14ac:dyDescent="0.25">
      <c r="E859" s="127"/>
      <c r="F859" s="127"/>
      <c r="G859" s="127"/>
      <c r="H859" s="137"/>
      <c r="I859" s="115"/>
      <c r="J859" s="127"/>
      <c r="K859" s="127"/>
      <c r="L859" s="127"/>
      <c r="M859" s="137"/>
      <c r="N859" s="115"/>
      <c r="O859" s="127"/>
      <c r="P859" s="127"/>
      <c r="Q859" s="127"/>
      <c r="R859" s="127"/>
      <c r="S859" s="127"/>
      <c r="T859" s="127"/>
      <c r="U859" s="127"/>
      <c r="V859" s="127"/>
      <c r="W859" s="127"/>
      <c r="X859" s="127"/>
      <c r="Y859" s="137"/>
      <c r="Z859" s="137"/>
      <c r="AA859" s="127"/>
      <c r="AB859" s="127"/>
      <c r="AC859" s="127"/>
      <c r="AD859" s="127"/>
      <c r="AE859" s="127"/>
      <c r="AF859" s="127"/>
      <c r="AG859" s="127"/>
      <c r="AH859" s="127"/>
      <c r="AI859" s="127"/>
      <c r="AJ859" s="127"/>
      <c r="AK859" s="137"/>
      <c r="AL859" s="137"/>
      <c r="AM859" s="127"/>
      <c r="AN859" s="127"/>
      <c r="AO859" s="127"/>
      <c r="AP859" s="127"/>
      <c r="AQ859" s="127"/>
      <c r="AR859" s="127"/>
      <c r="AS859" s="127"/>
      <c r="AT859" s="127"/>
      <c r="AU859" s="127"/>
      <c r="AV859" s="127"/>
      <c r="AW859" s="137"/>
      <c r="AX859" s="137"/>
      <c r="AY859" s="137"/>
      <c r="AZ859" s="137"/>
      <c r="BA859" s="130"/>
      <c r="BB859" s="130"/>
      <c r="BC859" s="130"/>
      <c r="BD859" s="130"/>
      <c r="BE859" s="130"/>
      <c r="BF859" s="130"/>
      <c r="BG859" s="130"/>
      <c r="BH859" s="130"/>
      <c r="BI859" s="130"/>
      <c r="BJ859" s="130"/>
      <c r="BK859" s="137"/>
      <c r="BL859" s="98"/>
      <c r="BM859" s="160"/>
      <c r="BN859" s="98"/>
      <c r="BO859" s="182"/>
      <c r="BP859" s="182"/>
      <c r="BQ859" s="182"/>
      <c r="BR859" s="200"/>
      <c r="BS859" s="182"/>
      <c r="BT859" s="182"/>
      <c r="BU859" s="182"/>
      <c r="BV859" s="200"/>
      <c r="BW859" s="182"/>
      <c r="BX859" s="182"/>
      <c r="BY859" s="182"/>
      <c r="BZ859" s="200"/>
      <c r="CA859" s="200"/>
      <c r="CB859" s="182"/>
      <c r="CC859" s="100"/>
      <c r="CD859" s="100"/>
      <c r="CE859" s="100"/>
      <c r="CF859" s="103"/>
    </row>
    <row r="860" spans="5:84" s="24" customFormat="1" ht="15" customHeight="1" x14ac:dyDescent="0.25">
      <c r="E860" s="127"/>
      <c r="F860" s="127"/>
      <c r="G860" s="127"/>
      <c r="H860" s="137"/>
      <c r="I860" s="115"/>
      <c r="J860" s="127"/>
      <c r="K860" s="127"/>
      <c r="L860" s="127"/>
      <c r="M860" s="137"/>
      <c r="N860" s="115"/>
      <c r="O860" s="127"/>
      <c r="P860" s="127"/>
      <c r="Q860" s="127"/>
      <c r="R860" s="127"/>
      <c r="S860" s="127"/>
      <c r="T860" s="127"/>
      <c r="U860" s="127"/>
      <c r="V860" s="127"/>
      <c r="W860" s="127"/>
      <c r="X860" s="127"/>
      <c r="Y860" s="137"/>
      <c r="Z860" s="137"/>
      <c r="AA860" s="127"/>
      <c r="AB860" s="127"/>
      <c r="AC860" s="127"/>
      <c r="AD860" s="127"/>
      <c r="AE860" s="127"/>
      <c r="AF860" s="127"/>
      <c r="AG860" s="127"/>
      <c r="AH860" s="127"/>
      <c r="AI860" s="127"/>
      <c r="AJ860" s="127"/>
      <c r="AK860" s="137"/>
      <c r="AL860" s="137"/>
      <c r="AM860" s="127"/>
      <c r="AN860" s="127"/>
      <c r="AO860" s="127"/>
      <c r="AP860" s="127"/>
      <c r="AQ860" s="127"/>
      <c r="AR860" s="127"/>
      <c r="AS860" s="127"/>
      <c r="AT860" s="127"/>
      <c r="AU860" s="127"/>
      <c r="AV860" s="127"/>
      <c r="AW860" s="137"/>
      <c r="AX860" s="137"/>
      <c r="AY860" s="137"/>
      <c r="AZ860" s="137"/>
      <c r="BA860" s="130"/>
      <c r="BB860" s="130"/>
      <c r="BC860" s="130"/>
      <c r="BD860" s="130"/>
      <c r="BE860" s="130"/>
      <c r="BF860" s="130"/>
      <c r="BG860" s="130"/>
      <c r="BH860" s="130"/>
      <c r="BI860" s="130"/>
      <c r="BJ860" s="130"/>
      <c r="BK860" s="137"/>
      <c r="BL860" s="98"/>
      <c r="BM860" s="160"/>
      <c r="BN860" s="98"/>
      <c r="BO860" s="182"/>
      <c r="BP860" s="182"/>
      <c r="BQ860" s="182"/>
      <c r="BR860" s="200"/>
      <c r="BS860" s="182"/>
      <c r="BT860" s="182"/>
      <c r="BU860" s="182"/>
      <c r="BV860" s="200"/>
      <c r="BW860" s="182"/>
      <c r="BX860" s="182"/>
      <c r="BY860" s="182"/>
      <c r="BZ860" s="200"/>
      <c r="CA860" s="200"/>
      <c r="CB860" s="182"/>
      <c r="CC860" s="100"/>
      <c r="CD860" s="100"/>
      <c r="CE860" s="100"/>
      <c r="CF860" s="103"/>
    </row>
    <row r="861" spans="5:84" s="24" customFormat="1" ht="15" customHeight="1" x14ac:dyDescent="0.25">
      <c r="E861" s="127"/>
      <c r="F861" s="127"/>
      <c r="G861" s="127"/>
      <c r="H861" s="137"/>
      <c r="I861" s="115"/>
      <c r="J861" s="127"/>
      <c r="K861" s="127"/>
      <c r="L861" s="127"/>
      <c r="M861" s="137"/>
      <c r="N861" s="115"/>
      <c r="O861" s="127"/>
      <c r="P861" s="127"/>
      <c r="Q861" s="127"/>
      <c r="R861" s="127"/>
      <c r="S861" s="127"/>
      <c r="T861" s="127"/>
      <c r="U861" s="127"/>
      <c r="V861" s="127"/>
      <c r="W861" s="127"/>
      <c r="X861" s="127"/>
      <c r="Y861" s="137"/>
      <c r="Z861" s="137"/>
      <c r="AA861" s="127"/>
      <c r="AB861" s="127"/>
      <c r="AC861" s="127"/>
      <c r="AD861" s="127"/>
      <c r="AE861" s="127"/>
      <c r="AF861" s="127"/>
      <c r="AG861" s="127"/>
      <c r="AH861" s="127"/>
      <c r="AI861" s="127"/>
      <c r="AJ861" s="127"/>
      <c r="AK861" s="137"/>
      <c r="AL861" s="137"/>
      <c r="AM861" s="127"/>
      <c r="AN861" s="127"/>
      <c r="AO861" s="127"/>
      <c r="AP861" s="127"/>
      <c r="AQ861" s="127"/>
      <c r="AR861" s="127"/>
      <c r="AS861" s="127"/>
      <c r="AT861" s="127"/>
      <c r="AU861" s="127"/>
      <c r="AV861" s="127"/>
      <c r="AW861" s="137"/>
      <c r="AX861" s="137"/>
      <c r="AY861" s="137"/>
      <c r="AZ861" s="137"/>
      <c r="BA861" s="130"/>
      <c r="BB861" s="130"/>
      <c r="BC861" s="130"/>
      <c r="BD861" s="130"/>
      <c r="BE861" s="130"/>
      <c r="BF861" s="130"/>
      <c r="BG861" s="130"/>
      <c r="BH861" s="130"/>
      <c r="BI861" s="130"/>
      <c r="BJ861" s="130"/>
      <c r="BK861" s="137"/>
      <c r="BL861" s="98"/>
      <c r="BM861" s="160"/>
      <c r="BN861" s="98"/>
      <c r="BO861" s="182"/>
      <c r="BP861" s="182"/>
      <c r="BQ861" s="182"/>
      <c r="BR861" s="200"/>
      <c r="BS861" s="182"/>
      <c r="BT861" s="182"/>
      <c r="BU861" s="182"/>
      <c r="BV861" s="200"/>
      <c r="BW861" s="182"/>
      <c r="BX861" s="182"/>
      <c r="BY861" s="182"/>
      <c r="BZ861" s="200"/>
      <c r="CA861" s="200"/>
      <c r="CB861" s="182"/>
      <c r="CC861" s="100"/>
      <c r="CD861" s="100"/>
      <c r="CE861" s="100"/>
      <c r="CF861" s="103"/>
    </row>
    <row r="862" spans="5:84" s="24" customFormat="1" ht="15" customHeight="1" x14ac:dyDescent="0.25">
      <c r="E862" s="127"/>
      <c r="F862" s="127"/>
      <c r="G862" s="127"/>
      <c r="H862" s="137"/>
      <c r="I862" s="115"/>
      <c r="J862" s="127"/>
      <c r="K862" s="127"/>
      <c r="L862" s="127"/>
      <c r="M862" s="137"/>
      <c r="N862" s="115"/>
      <c r="O862" s="127"/>
      <c r="P862" s="127"/>
      <c r="Q862" s="127"/>
      <c r="R862" s="127"/>
      <c r="S862" s="127"/>
      <c r="T862" s="127"/>
      <c r="U862" s="127"/>
      <c r="V862" s="127"/>
      <c r="W862" s="127"/>
      <c r="X862" s="127"/>
      <c r="Y862" s="137"/>
      <c r="Z862" s="137"/>
      <c r="AA862" s="127"/>
      <c r="AB862" s="127"/>
      <c r="AC862" s="127"/>
      <c r="AD862" s="127"/>
      <c r="AE862" s="127"/>
      <c r="AF862" s="127"/>
      <c r="AG862" s="127"/>
      <c r="AH862" s="127"/>
      <c r="AI862" s="127"/>
      <c r="AJ862" s="127"/>
      <c r="AK862" s="137"/>
      <c r="AL862" s="137"/>
      <c r="AM862" s="127"/>
      <c r="AN862" s="127"/>
      <c r="AO862" s="127"/>
      <c r="AP862" s="127"/>
      <c r="AQ862" s="127"/>
      <c r="AR862" s="127"/>
      <c r="AS862" s="127"/>
      <c r="AT862" s="127"/>
      <c r="AU862" s="127"/>
      <c r="AV862" s="127"/>
      <c r="AW862" s="137"/>
      <c r="AX862" s="137"/>
      <c r="AY862" s="137"/>
      <c r="AZ862" s="137"/>
      <c r="BA862" s="130"/>
      <c r="BB862" s="130"/>
      <c r="BC862" s="130"/>
      <c r="BD862" s="130"/>
      <c r="BE862" s="130"/>
      <c r="BF862" s="130"/>
      <c r="BG862" s="130"/>
      <c r="BH862" s="130"/>
      <c r="BI862" s="130"/>
      <c r="BJ862" s="130"/>
      <c r="BK862" s="137"/>
      <c r="BL862" s="98"/>
      <c r="BM862" s="160"/>
      <c r="BN862" s="98"/>
      <c r="BO862" s="182"/>
      <c r="BP862" s="182"/>
      <c r="BQ862" s="182"/>
      <c r="BR862" s="200"/>
      <c r="BS862" s="182"/>
      <c r="BT862" s="182"/>
      <c r="BU862" s="182"/>
      <c r="BV862" s="200"/>
      <c r="BW862" s="182"/>
      <c r="BX862" s="182"/>
      <c r="BY862" s="182"/>
      <c r="BZ862" s="200"/>
      <c r="CA862" s="200"/>
      <c r="CB862" s="182"/>
      <c r="CC862" s="100"/>
      <c r="CD862" s="100"/>
      <c r="CE862" s="100"/>
      <c r="CF862" s="103"/>
    </row>
    <row r="863" spans="5:84" s="24" customFormat="1" ht="15" customHeight="1" x14ac:dyDescent="0.25">
      <c r="E863" s="127"/>
      <c r="F863" s="127"/>
      <c r="G863" s="127"/>
      <c r="H863" s="137"/>
      <c r="I863" s="115"/>
      <c r="J863" s="127"/>
      <c r="K863" s="127"/>
      <c r="L863" s="127"/>
      <c r="M863" s="137"/>
      <c r="N863" s="115"/>
      <c r="O863" s="127"/>
      <c r="P863" s="127"/>
      <c r="Q863" s="127"/>
      <c r="R863" s="127"/>
      <c r="S863" s="127"/>
      <c r="T863" s="127"/>
      <c r="U863" s="127"/>
      <c r="V863" s="127"/>
      <c r="W863" s="127"/>
      <c r="X863" s="127"/>
      <c r="Y863" s="137"/>
      <c r="Z863" s="137"/>
      <c r="AA863" s="127"/>
      <c r="AB863" s="127"/>
      <c r="AC863" s="127"/>
      <c r="AD863" s="127"/>
      <c r="AE863" s="127"/>
      <c r="AF863" s="127"/>
      <c r="AG863" s="127"/>
      <c r="AH863" s="127"/>
      <c r="AI863" s="127"/>
      <c r="AJ863" s="127"/>
      <c r="AK863" s="137"/>
      <c r="AL863" s="137"/>
      <c r="AM863" s="127"/>
      <c r="AN863" s="127"/>
      <c r="AO863" s="127"/>
      <c r="AP863" s="127"/>
      <c r="AQ863" s="127"/>
      <c r="AR863" s="127"/>
      <c r="AS863" s="127"/>
      <c r="AT863" s="127"/>
      <c r="AU863" s="127"/>
      <c r="AV863" s="127"/>
      <c r="AW863" s="137"/>
      <c r="AX863" s="137"/>
      <c r="AY863" s="137"/>
      <c r="AZ863" s="137"/>
      <c r="BA863" s="130"/>
      <c r="BB863" s="130"/>
      <c r="BC863" s="130"/>
      <c r="BD863" s="130"/>
      <c r="BE863" s="130"/>
      <c r="BF863" s="130"/>
      <c r="BG863" s="130"/>
      <c r="BH863" s="130"/>
      <c r="BI863" s="130"/>
      <c r="BJ863" s="130"/>
      <c r="BK863" s="137"/>
      <c r="BL863" s="98"/>
      <c r="BM863" s="160"/>
      <c r="BN863" s="98"/>
      <c r="BO863" s="182"/>
      <c r="BP863" s="182"/>
      <c r="BQ863" s="182"/>
      <c r="BR863" s="200"/>
      <c r="BS863" s="182"/>
      <c r="BT863" s="182"/>
      <c r="BU863" s="182"/>
      <c r="BV863" s="200"/>
      <c r="BW863" s="182"/>
      <c r="BX863" s="182"/>
      <c r="BY863" s="182"/>
      <c r="BZ863" s="200"/>
      <c r="CA863" s="200"/>
      <c r="CB863" s="182"/>
      <c r="CC863" s="100"/>
      <c r="CD863" s="100"/>
      <c r="CE863" s="100"/>
      <c r="CF863" s="103"/>
    </row>
    <row r="864" spans="5:84" s="24" customFormat="1" ht="15" customHeight="1" x14ac:dyDescent="0.25">
      <c r="E864" s="127"/>
      <c r="F864" s="127"/>
      <c r="G864" s="127"/>
      <c r="H864" s="137"/>
      <c r="I864" s="115"/>
      <c r="J864" s="127"/>
      <c r="K864" s="127"/>
      <c r="L864" s="127"/>
      <c r="M864" s="137"/>
      <c r="N864" s="115"/>
      <c r="O864" s="127"/>
      <c r="P864" s="127"/>
      <c r="Q864" s="127"/>
      <c r="R864" s="127"/>
      <c r="S864" s="127"/>
      <c r="T864" s="127"/>
      <c r="U864" s="127"/>
      <c r="V864" s="127"/>
      <c r="W864" s="127"/>
      <c r="X864" s="127"/>
      <c r="Y864" s="137"/>
      <c r="Z864" s="137"/>
      <c r="AA864" s="127"/>
      <c r="AB864" s="127"/>
      <c r="AC864" s="127"/>
      <c r="AD864" s="127"/>
      <c r="AE864" s="127"/>
      <c r="AF864" s="127"/>
      <c r="AG864" s="127"/>
      <c r="AH864" s="127"/>
      <c r="AI864" s="127"/>
      <c r="AJ864" s="127"/>
      <c r="AK864" s="137"/>
      <c r="AL864" s="137"/>
      <c r="AM864" s="127"/>
      <c r="AN864" s="127"/>
      <c r="AO864" s="127"/>
      <c r="AP864" s="127"/>
      <c r="AQ864" s="127"/>
      <c r="AR864" s="127"/>
      <c r="AS864" s="127"/>
      <c r="AT864" s="127"/>
      <c r="AU864" s="127"/>
      <c r="AV864" s="127"/>
      <c r="AW864" s="137"/>
      <c r="AX864" s="137"/>
      <c r="AY864" s="137"/>
      <c r="AZ864" s="137"/>
      <c r="BA864" s="130"/>
      <c r="BB864" s="130"/>
      <c r="BC864" s="130"/>
      <c r="BD864" s="130"/>
      <c r="BE864" s="130"/>
      <c r="BF864" s="130"/>
      <c r="BG864" s="130"/>
      <c r="BH864" s="130"/>
      <c r="BI864" s="130"/>
      <c r="BJ864" s="130"/>
      <c r="BK864" s="137"/>
      <c r="BL864" s="98"/>
      <c r="BM864" s="160"/>
      <c r="BN864" s="98"/>
      <c r="BO864" s="182"/>
      <c r="BP864" s="182"/>
      <c r="BQ864" s="182"/>
      <c r="BR864" s="200"/>
      <c r="BS864" s="182"/>
      <c r="BT864" s="182"/>
      <c r="BU864" s="182"/>
      <c r="BV864" s="200"/>
      <c r="BW864" s="182"/>
      <c r="BX864" s="182"/>
      <c r="BY864" s="182"/>
      <c r="BZ864" s="200"/>
      <c r="CA864" s="200"/>
      <c r="CB864" s="182"/>
      <c r="CC864" s="100"/>
      <c r="CD864" s="100"/>
      <c r="CE864" s="100"/>
      <c r="CF864" s="103"/>
    </row>
    <row r="865" spans="5:84" s="24" customFormat="1" ht="15" customHeight="1" x14ac:dyDescent="0.25">
      <c r="E865" s="127"/>
      <c r="F865" s="127"/>
      <c r="G865" s="127"/>
      <c r="H865" s="137"/>
      <c r="I865" s="115"/>
      <c r="J865" s="127"/>
      <c r="K865" s="127"/>
      <c r="L865" s="127"/>
      <c r="M865" s="137"/>
      <c r="N865" s="115"/>
      <c r="O865" s="127"/>
      <c r="P865" s="127"/>
      <c r="Q865" s="127"/>
      <c r="R865" s="127"/>
      <c r="S865" s="127"/>
      <c r="T865" s="127"/>
      <c r="U865" s="127"/>
      <c r="V865" s="127"/>
      <c r="W865" s="127"/>
      <c r="X865" s="127"/>
      <c r="Y865" s="137"/>
      <c r="Z865" s="137"/>
      <c r="AA865" s="127"/>
      <c r="AB865" s="127"/>
      <c r="AC865" s="127"/>
      <c r="AD865" s="127"/>
      <c r="AE865" s="127"/>
      <c r="AF865" s="127"/>
      <c r="AG865" s="127"/>
      <c r="AH865" s="127"/>
      <c r="AI865" s="127"/>
      <c r="AJ865" s="127"/>
      <c r="AK865" s="137"/>
      <c r="AL865" s="137"/>
      <c r="AM865" s="127"/>
      <c r="AN865" s="127"/>
      <c r="AO865" s="127"/>
      <c r="AP865" s="127"/>
      <c r="AQ865" s="127"/>
      <c r="AR865" s="127"/>
      <c r="AS865" s="127"/>
      <c r="AT865" s="127"/>
      <c r="AU865" s="127"/>
      <c r="AV865" s="127"/>
      <c r="AW865" s="137"/>
      <c r="AX865" s="137"/>
      <c r="AY865" s="137"/>
      <c r="AZ865" s="137"/>
      <c r="BA865" s="130"/>
      <c r="BB865" s="130"/>
      <c r="BC865" s="130"/>
      <c r="BD865" s="130"/>
      <c r="BE865" s="130"/>
      <c r="BF865" s="130"/>
      <c r="BG865" s="130"/>
      <c r="BH865" s="130"/>
      <c r="BI865" s="130"/>
      <c r="BJ865" s="130"/>
      <c r="BK865" s="137"/>
      <c r="BL865" s="98"/>
      <c r="BM865" s="160"/>
      <c r="BN865" s="98"/>
      <c r="BO865" s="182"/>
      <c r="BP865" s="182"/>
      <c r="BQ865" s="182"/>
      <c r="BR865" s="200"/>
      <c r="BS865" s="182"/>
      <c r="BT865" s="182"/>
      <c r="BU865" s="182"/>
      <c r="BV865" s="200"/>
      <c r="BW865" s="182"/>
      <c r="BX865" s="182"/>
      <c r="BY865" s="182"/>
      <c r="BZ865" s="200"/>
      <c r="CA865" s="200"/>
      <c r="CB865" s="182"/>
      <c r="CC865" s="100"/>
      <c r="CD865" s="100"/>
      <c r="CE865" s="100"/>
      <c r="CF865" s="103"/>
    </row>
    <row r="866" spans="5:84" s="24" customFormat="1" ht="15" customHeight="1" x14ac:dyDescent="0.25">
      <c r="E866" s="127"/>
      <c r="F866" s="127"/>
      <c r="G866" s="127"/>
      <c r="H866" s="137"/>
      <c r="I866" s="115"/>
      <c r="J866" s="127"/>
      <c r="K866" s="127"/>
      <c r="L866" s="127"/>
      <c r="M866" s="137"/>
      <c r="N866" s="115"/>
      <c r="O866" s="127"/>
      <c r="P866" s="127"/>
      <c r="Q866" s="127"/>
      <c r="R866" s="127"/>
      <c r="S866" s="127"/>
      <c r="T866" s="127"/>
      <c r="U866" s="127"/>
      <c r="V866" s="127"/>
      <c r="W866" s="127"/>
      <c r="X866" s="127"/>
      <c r="Y866" s="137"/>
      <c r="Z866" s="137"/>
      <c r="AA866" s="127"/>
      <c r="AB866" s="127"/>
      <c r="AC866" s="127"/>
      <c r="AD866" s="127"/>
      <c r="AE866" s="127"/>
      <c r="AF866" s="127"/>
      <c r="AG866" s="127"/>
      <c r="AH866" s="127"/>
      <c r="AI866" s="127"/>
      <c r="AJ866" s="127"/>
      <c r="AK866" s="137"/>
      <c r="AL866" s="137"/>
      <c r="AM866" s="127"/>
      <c r="AN866" s="127"/>
      <c r="AO866" s="127"/>
      <c r="AP866" s="127"/>
      <c r="AQ866" s="127"/>
      <c r="AR866" s="127"/>
      <c r="AS866" s="127"/>
      <c r="AT866" s="127"/>
      <c r="AU866" s="127"/>
      <c r="AV866" s="127"/>
      <c r="AW866" s="137"/>
      <c r="AX866" s="137"/>
      <c r="AY866" s="137"/>
      <c r="AZ866" s="137"/>
      <c r="BA866" s="130"/>
      <c r="BB866" s="130"/>
      <c r="BC866" s="130"/>
      <c r="BD866" s="130"/>
      <c r="BE866" s="130"/>
      <c r="BF866" s="130"/>
      <c r="BG866" s="130"/>
      <c r="BH866" s="130"/>
      <c r="BI866" s="130"/>
      <c r="BJ866" s="130"/>
      <c r="BK866" s="137"/>
      <c r="BL866" s="98"/>
      <c r="BM866" s="160"/>
      <c r="BN866" s="98"/>
      <c r="BO866" s="182"/>
      <c r="BP866" s="182"/>
      <c r="BQ866" s="182"/>
      <c r="BR866" s="200"/>
      <c r="BS866" s="182"/>
      <c r="BT866" s="182"/>
      <c r="BU866" s="182"/>
      <c r="BV866" s="200"/>
      <c r="BW866" s="182"/>
      <c r="BX866" s="182"/>
      <c r="BY866" s="182"/>
      <c r="BZ866" s="200"/>
      <c r="CA866" s="200"/>
      <c r="CB866" s="182"/>
      <c r="CC866" s="100"/>
      <c r="CD866" s="100"/>
      <c r="CE866" s="100"/>
      <c r="CF866" s="103"/>
    </row>
    <row r="867" spans="5:84" s="24" customFormat="1" ht="15" customHeight="1" x14ac:dyDescent="0.25">
      <c r="E867" s="127"/>
      <c r="F867" s="127"/>
      <c r="G867" s="127"/>
      <c r="H867" s="137"/>
      <c r="I867" s="115"/>
      <c r="J867" s="127"/>
      <c r="K867" s="127"/>
      <c r="L867" s="127"/>
      <c r="M867" s="137"/>
      <c r="N867" s="115"/>
      <c r="O867" s="127"/>
      <c r="P867" s="127"/>
      <c r="Q867" s="127"/>
      <c r="R867" s="127"/>
      <c r="S867" s="127"/>
      <c r="T867" s="127"/>
      <c r="U867" s="127"/>
      <c r="V867" s="127"/>
      <c r="W867" s="127"/>
      <c r="X867" s="127"/>
      <c r="Y867" s="137"/>
      <c r="Z867" s="137"/>
      <c r="AA867" s="127"/>
      <c r="AB867" s="127"/>
      <c r="AC867" s="127"/>
      <c r="AD867" s="127"/>
      <c r="AE867" s="127"/>
      <c r="AF867" s="127"/>
      <c r="AG867" s="127"/>
      <c r="AH867" s="127"/>
      <c r="AI867" s="127"/>
      <c r="AJ867" s="127"/>
      <c r="AK867" s="137"/>
      <c r="AL867" s="137"/>
      <c r="AM867" s="127"/>
      <c r="AN867" s="127"/>
      <c r="AO867" s="127"/>
      <c r="AP867" s="127"/>
      <c r="AQ867" s="127"/>
      <c r="AR867" s="127"/>
      <c r="AS867" s="127"/>
      <c r="AT867" s="127"/>
      <c r="AU867" s="127"/>
      <c r="AV867" s="127"/>
      <c r="AW867" s="137"/>
      <c r="AX867" s="137"/>
      <c r="AY867" s="137"/>
      <c r="AZ867" s="137"/>
      <c r="BA867" s="130"/>
      <c r="BB867" s="130"/>
      <c r="BC867" s="130"/>
      <c r="BD867" s="130"/>
      <c r="BE867" s="130"/>
      <c r="BF867" s="130"/>
      <c r="BG867" s="130"/>
      <c r="BH867" s="130"/>
      <c r="BI867" s="130"/>
      <c r="BJ867" s="130"/>
      <c r="BK867" s="137"/>
      <c r="BL867" s="98"/>
      <c r="BM867" s="160"/>
      <c r="BN867" s="98"/>
      <c r="BO867" s="182"/>
      <c r="BP867" s="182"/>
      <c r="BQ867" s="182"/>
      <c r="BR867" s="200"/>
      <c r="BS867" s="182"/>
      <c r="BT867" s="182"/>
      <c r="BU867" s="182"/>
      <c r="BV867" s="200"/>
      <c r="BW867" s="182"/>
      <c r="BX867" s="182"/>
      <c r="BY867" s="182"/>
      <c r="BZ867" s="200"/>
      <c r="CA867" s="200"/>
      <c r="CB867" s="182"/>
      <c r="CC867" s="100"/>
      <c r="CD867" s="100"/>
      <c r="CE867" s="100"/>
      <c r="CF867" s="103"/>
    </row>
    <row r="868" spans="5:84" s="24" customFormat="1" ht="15" customHeight="1" x14ac:dyDescent="0.25">
      <c r="E868" s="127"/>
      <c r="F868" s="127"/>
      <c r="G868" s="127"/>
      <c r="H868" s="137"/>
      <c r="I868" s="115"/>
      <c r="J868" s="127"/>
      <c r="K868" s="127"/>
      <c r="L868" s="127"/>
      <c r="M868" s="137"/>
      <c r="N868" s="115"/>
      <c r="O868" s="127"/>
      <c r="P868" s="127"/>
      <c r="Q868" s="127"/>
      <c r="R868" s="127"/>
      <c r="S868" s="127"/>
      <c r="T868" s="127"/>
      <c r="U868" s="127"/>
      <c r="V868" s="127"/>
      <c r="W868" s="127"/>
      <c r="X868" s="127"/>
      <c r="Y868" s="137"/>
      <c r="Z868" s="137"/>
      <c r="AA868" s="127"/>
      <c r="AB868" s="127"/>
      <c r="AC868" s="127"/>
      <c r="AD868" s="127"/>
      <c r="AE868" s="127"/>
      <c r="AF868" s="127"/>
      <c r="AG868" s="127"/>
      <c r="AH868" s="127"/>
      <c r="AI868" s="127"/>
      <c r="AJ868" s="127"/>
      <c r="AK868" s="137"/>
      <c r="AL868" s="137"/>
      <c r="AM868" s="127"/>
      <c r="AN868" s="127"/>
      <c r="AO868" s="127"/>
      <c r="AP868" s="127"/>
      <c r="AQ868" s="127"/>
      <c r="AR868" s="127"/>
      <c r="AS868" s="127"/>
      <c r="AT868" s="127"/>
      <c r="AU868" s="127"/>
      <c r="AV868" s="127"/>
      <c r="AW868" s="137"/>
      <c r="AX868" s="137"/>
      <c r="AY868" s="137"/>
      <c r="AZ868" s="137"/>
      <c r="BA868" s="130"/>
      <c r="BB868" s="130"/>
      <c r="BC868" s="130"/>
      <c r="BD868" s="130"/>
      <c r="BE868" s="130"/>
      <c r="BF868" s="130"/>
      <c r="BG868" s="130"/>
      <c r="BH868" s="130"/>
      <c r="BI868" s="130"/>
      <c r="BJ868" s="130"/>
      <c r="BK868" s="137"/>
      <c r="BL868" s="98"/>
      <c r="BM868" s="160"/>
      <c r="BN868" s="98"/>
      <c r="BO868" s="182"/>
      <c r="BP868" s="182"/>
      <c r="BQ868" s="182"/>
      <c r="BR868" s="200"/>
      <c r="BS868" s="182"/>
      <c r="BT868" s="182"/>
      <c r="BU868" s="182"/>
      <c r="BV868" s="200"/>
      <c r="BW868" s="182"/>
      <c r="BX868" s="182"/>
      <c r="BY868" s="182"/>
      <c r="BZ868" s="200"/>
      <c r="CA868" s="200"/>
      <c r="CB868" s="182"/>
      <c r="CC868" s="100"/>
      <c r="CD868" s="100"/>
      <c r="CE868" s="100"/>
      <c r="CF868" s="103"/>
    </row>
    <row r="869" spans="5:84" s="24" customFormat="1" ht="15" customHeight="1" x14ac:dyDescent="0.25">
      <c r="E869" s="127"/>
      <c r="F869" s="127"/>
      <c r="G869" s="127"/>
      <c r="H869" s="137"/>
      <c r="I869" s="115"/>
      <c r="J869" s="127"/>
      <c r="K869" s="127"/>
      <c r="L869" s="127"/>
      <c r="M869" s="137"/>
      <c r="N869" s="115"/>
      <c r="O869" s="127"/>
      <c r="P869" s="127"/>
      <c r="Q869" s="127"/>
      <c r="R869" s="127"/>
      <c r="S869" s="127"/>
      <c r="T869" s="127"/>
      <c r="U869" s="127"/>
      <c r="V869" s="127"/>
      <c r="W869" s="127"/>
      <c r="X869" s="127"/>
      <c r="Y869" s="137"/>
      <c r="Z869" s="137"/>
      <c r="AA869" s="127"/>
      <c r="AB869" s="127"/>
      <c r="AC869" s="127"/>
      <c r="AD869" s="127"/>
      <c r="AE869" s="127"/>
      <c r="AF869" s="127"/>
      <c r="AG869" s="127"/>
      <c r="AH869" s="127"/>
      <c r="AI869" s="127"/>
      <c r="AJ869" s="127"/>
      <c r="AK869" s="137"/>
      <c r="AL869" s="137"/>
      <c r="AM869" s="127"/>
      <c r="AN869" s="127"/>
      <c r="AO869" s="127"/>
      <c r="AP869" s="127"/>
      <c r="AQ869" s="127"/>
      <c r="AR869" s="127"/>
      <c r="AS869" s="127"/>
      <c r="AT869" s="127"/>
      <c r="AU869" s="127"/>
      <c r="AV869" s="127"/>
      <c r="AW869" s="137"/>
      <c r="AX869" s="137"/>
      <c r="AY869" s="137"/>
      <c r="AZ869" s="137"/>
      <c r="BA869" s="130"/>
      <c r="BB869" s="130"/>
      <c r="BC869" s="130"/>
      <c r="BD869" s="130"/>
      <c r="BE869" s="130"/>
      <c r="BF869" s="130"/>
      <c r="BG869" s="130"/>
      <c r="BH869" s="130"/>
      <c r="BI869" s="130"/>
      <c r="BJ869" s="130"/>
      <c r="BK869" s="137"/>
      <c r="BL869" s="98"/>
      <c r="BM869" s="160"/>
      <c r="BN869" s="98"/>
      <c r="BO869" s="182"/>
      <c r="BP869" s="182"/>
      <c r="BQ869" s="182"/>
      <c r="BR869" s="200"/>
      <c r="BS869" s="182"/>
      <c r="BT869" s="182"/>
      <c r="BU869" s="182"/>
      <c r="BV869" s="200"/>
      <c r="BW869" s="182"/>
      <c r="BX869" s="182"/>
      <c r="BY869" s="182"/>
      <c r="BZ869" s="200"/>
      <c r="CA869" s="200"/>
      <c r="CB869" s="182"/>
      <c r="CC869" s="100"/>
      <c r="CD869" s="100"/>
      <c r="CE869" s="100"/>
      <c r="CF869" s="103"/>
    </row>
    <row r="870" spans="5:84" s="24" customFormat="1" ht="15" customHeight="1" x14ac:dyDescent="0.25">
      <c r="E870" s="127"/>
      <c r="F870" s="127"/>
      <c r="G870" s="127"/>
      <c r="H870" s="137"/>
      <c r="I870" s="115"/>
      <c r="J870" s="127"/>
      <c r="K870" s="127"/>
      <c r="L870" s="127"/>
      <c r="M870" s="137"/>
      <c r="N870" s="115"/>
      <c r="O870" s="127"/>
      <c r="P870" s="127"/>
      <c r="Q870" s="127"/>
      <c r="R870" s="127"/>
      <c r="S870" s="127"/>
      <c r="T870" s="127"/>
      <c r="U870" s="127"/>
      <c r="V870" s="127"/>
      <c r="W870" s="127"/>
      <c r="X870" s="127"/>
      <c r="Y870" s="137"/>
      <c r="Z870" s="137"/>
      <c r="AA870" s="127"/>
      <c r="AB870" s="127"/>
      <c r="AC870" s="127"/>
      <c r="AD870" s="127"/>
      <c r="AE870" s="127"/>
      <c r="AF870" s="127"/>
      <c r="AG870" s="127"/>
      <c r="AH870" s="127"/>
      <c r="AI870" s="127"/>
      <c r="AJ870" s="127"/>
      <c r="AK870" s="137"/>
      <c r="AL870" s="137"/>
      <c r="AM870" s="127"/>
      <c r="AN870" s="127"/>
      <c r="AO870" s="127"/>
      <c r="AP870" s="127"/>
      <c r="AQ870" s="127"/>
      <c r="AR870" s="127"/>
      <c r="AS870" s="127"/>
      <c r="AT870" s="127"/>
      <c r="AU870" s="127"/>
      <c r="AV870" s="127"/>
      <c r="AW870" s="137"/>
      <c r="AX870" s="137"/>
      <c r="AY870" s="137"/>
      <c r="AZ870" s="137"/>
      <c r="BA870" s="130"/>
      <c r="BB870" s="130"/>
      <c r="BC870" s="130"/>
      <c r="BD870" s="130"/>
      <c r="BE870" s="130"/>
      <c r="BF870" s="130"/>
      <c r="BG870" s="130"/>
      <c r="BH870" s="130"/>
      <c r="BI870" s="130"/>
      <c r="BJ870" s="130"/>
      <c r="BK870" s="137"/>
      <c r="BL870" s="98"/>
      <c r="BM870" s="160"/>
      <c r="BN870" s="98"/>
      <c r="BO870" s="182"/>
      <c r="BP870" s="182"/>
      <c r="BQ870" s="182"/>
      <c r="BR870" s="200"/>
      <c r="BS870" s="182"/>
      <c r="BT870" s="182"/>
      <c r="BU870" s="182"/>
      <c r="BV870" s="200"/>
      <c r="BW870" s="182"/>
      <c r="BX870" s="182"/>
      <c r="BY870" s="182"/>
      <c r="BZ870" s="200"/>
      <c r="CA870" s="200"/>
      <c r="CB870" s="182"/>
      <c r="CC870" s="100"/>
      <c r="CD870" s="100"/>
      <c r="CE870" s="100"/>
      <c r="CF870" s="103"/>
    </row>
    <row r="871" spans="5:84" s="24" customFormat="1" ht="15" customHeight="1" x14ac:dyDescent="0.25">
      <c r="E871" s="127"/>
      <c r="F871" s="127"/>
      <c r="G871" s="127"/>
      <c r="H871" s="137"/>
      <c r="I871" s="115"/>
      <c r="J871" s="127"/>
      <c r="K871" s="127"/>
      <c r="L871" s="127"/>
      <c r="M871" s="137"/>
      <c r="N871" s="115"/>
      <c r="O871" s="127"/>
      <c r="P871" s="127"/>
      <c r="Q871" s="127"/>
      <c r="R871" s="127"/>
      <c r="S871" s="127"/>
      <c r="T871" s="127"/>
      <c r="U871" s="127"/>
      <c r="V871" s="127"/>
      <c r="W871" s="127"/>
      <c r="X871" s="127"/>
      <c r="Y871" s="137"/>
      <c r="Z871" s="137"/>
      <c r="AA871" s="127"/>
      <c r="AB871" s="127"/>
      <c r="AC871" s="127"/>
      <c r="AD871" s="127"/>
      <c r="AE871" s="127"/>
      <c r="AF871" s="127"/>
      <c r="AG871" s="127"/>
      <c r="AH871" s="127"/>
      <c r="AI871" s="127"/>
      <c r="AJ871" s="127"/>
      <c r="AK871" s="137"/>
      <c r="AL871" s="137"/>
      <c r="AM871" s="127"/>
      <c r="AN871" s="127"/>
      <c r="AO871" s="127"/>
      <c r="AP871" s="127"/>
      <c r="AQ871" s="127"/>
      <c r="AR871" s="127"/>
      <c r="AS871" s="127"/>
      <c r="AT871" s="127"/>
      <c r="AU871" s="127"/>
      <c r="AV871" s="127"/>
      <c r="AW871" s="137"/>
      <c r="AX871" s="137"/>
      <c r="AY871" s="137"/>
      <c r="AZ871" s="137"/>
      <c r="BA871" s="130"/>
      <c r="BB871" s="130"/>
      <c r="BC871" s="130"/>
      <c r="BD871" s="130"/>
      <c r="BE871" s="130"/>
      <c r="BF871" s="130"/>
      <c r="BG871" s="130"/>
      <c r="BH871" s="130"/>
      <c r="BI871" s="130"/>
      <c r="BJ871" s="130"/>
      <c r="BK871" s="137"/>
      <c r="BL871" s="98"/>
      <c r="BM871" s="160"/>
      <c r="BN871" s="98"/>
      <c r="BO871" s="182"/>
      <c r="BP871" s="182"/>
      <c r="BQ871" s="182"/>
      <c r="BR871" s="200"/>
      <c r="BS871" s="182"/>
      <c r="BT871" s="182"/>
      <c r="BU871" s="182"/>
      <c r="BV871" s="200"/>
      <c r="BW871" s="182"/>
      <c r="BX871" s="182"/>
      <c r="BY871" s="182"/>
      <c r="BZ871" s="200"/>
      <c r="CA871" s="200"/>
      <c r="CB871" s="182"/>
      <c r="CC871" s="100"/>
      <c r="CD871" s="100"/>
      <c r="CE871" s="100"/>
      <c r="CF871" s="103"/>
    </row>
    <row r="872" spans="5:84" s="24" customFormat="1" ht="15" customHeight="1" x14ac:dyDescent="0.25">
      <c r="E872" s="127"/>
      <c r="F872" s="127"/>
      <c r="G872" s="127"/>
      <c r="H872" s="137"/>
      <c r="I872" s="115"/>
      <c r="J872" s="127"/>
      <c r="K872" s="127"/>
      <c r="L872" s="127"/>
      <c r="M872" s="137"/>
      <c r="N872" s="115"/>
      <c r="O872" s="127"/>
      <c r="P872" s="127"/>
      <c r="Q872" s="127"/>
      <c r="R872" s="127"/>
      <c r="S872" s="127"/>
      <c r="T872" s="127"/>
      <c r="U872" s="127"/>
      <c r="V872" s="127"/>
      <c r="W872" s="127"/>
      <c r="X872" s="127"/>
      <c r="Y872" s="137"/>
      <c r="Z872" s="137"/>
      <c r="AA872" s="127"/>
      <c r="AB872" s="127"/>
      <c r="AC872" s="127"/>
      <c r="AD872" s="127"/>
      <c r="AE872" s="127"/>
      <c r="AF872" s="127"/>
      <c r="AG872" s="127"/>
      <c r="AH872" s="127"/>
      <c r="AI872" s="127"/>
      <c r="AJ872" s="127"/>
      <c r="AK872" s="137"/>
      <c r="AL872" s="137"/>
      <c r="AM872" s="127"/>
      <c r="AN872" s="127"/>
      <c r="AO872" s="127"/>
      <c r="AP872" s="127"/>
      <c r="AQ872" s="127"/>
      <c r="AR872" s="127"/>
      <c r="AS872" s="127"/>
      <c r="AT872" s="127"/>
      <c r="AU872" s="127"/>
      <c r="AV872" s="127"/>
      <c r="AW872" s="137"/>
      <c r="AX872" s="137"/>
      <c r="AY872" s="137"/>
      <c r="AZ872" s="137"/>
      <c r="BA872" s="130"/>
      <c r="BB872" s="130"/>
      <c r="BC872" s="130"/>
      <c r="BD872" s="130"/>
      <c r="BE872" s="130"/>
      <c r="BF872" s="130"/>
      <c r="BG872" s="130"/>
      <c r="BH872" s="130"/>
      <c r="BI872" s="130"/>
      <c r="BJ872" s="130"/>
      <c r="BK872" s="137"/>
      <c r="BL872" s="98"/>
      <c r="BM872" s="160"/>
      <c r="BN872" s="98"/>
      <c r="BO872" s="182"/>
      <c r="BP872" s="182"/>
      <c r="BQ872" s="182"/>
      <c r="BR872" s="200"/>
      <c r="BS872" s="182"/>
      <c r="BT872" s="182"/>
      <c r="BU872" s="182"/>
      <c r="BV872" s="200"/>
      <c r="BW872" s="182"/>
      <c r="BX872" s="182"/>
      <c r="BY872" s="182"/>
      <c r="BZ872" s="200"/>
      <c r="CA872" s="200"/>
      <c r="CB872" s="182"/>
      <c r="CC872" s="100"/>
      <c r="CD872" s="100"/>
      <c r="CE872" s="100"/>
      <c r="CF872" s="103"/>
    </row>
    <row r="873" spans="5:84" s="24" customFormat="1" ht="15" customHeight="1" x14ac:dyDescent="0.25">
      <c r="E873" s="127"/>
      <c r="F873" s="127"/>
      <c r="G873" s="127"/>
      <c r="H873" s="137"/>
      <c r="I873" s="115"/>
      <c r="J873" s="127"/>
      <c r="K873" s="127"/>
      <c r="L873" s="127"/>
      <c r="M873" s="137"/>
      <c r="N873" s="115"/>
      <c r="O873" s="127"/>
      <c r="P873" s="127"/>
      <c r="Q873" s="127"/>
      <c r="R873" s="127"/>
      <c r="S873" s="127"/>
      <c r="T873" s="127"/>
      <c r="U873" s="127"/>
      <c r="V873" s="127"/>
      <c r="W873" s="127"/>
      <c r="X873" s="127"/>
      <c r="Y873" s="137"/>
      <c r="Z873" s="137"/>
      <c r="AA873" s="127"/>
      <c r="AB873" s="127"/>
      <c r="AC873" s="127"/>
      <c r="AD873" s="127"/>
      <c r="AE873" s="127"/>
      <c r="AF873" s="127"/>
      <c r="AG873" s="127"/>
      <c r="AH873" s="127"/>
      <c r="AI873" s="127"/>
      <c r="AJ873" s="127"/>
      <c r="AK873" s="137"/>
      <c r="AL873" s="137"/>
      <c r="AM873" s="127"/>
      <c r="AN873" s="127"/>
      <c r="AO873" s="127"/>
      <c r="AP873" s="127"/>
      <c r="AQ873" s="127"/>
      <c r="AR873" s="127"/>
      <c r="AS873" s="127"/>
      <c r="AT873" s="127"/>
      <c r="AU873" s="127"/>
      <c r="AV873" s="127"/>
      <c r="AW873" s="137"/>
      <c r="AX873" s="137"/>
      <c r="AY873" s="137"/>
      <c r="AZ873" s="137"/>
      <c r="BA873" s="130"/>
      <c r="BB873" s="130"/>
      <c r="BC873" s="130"/>
      <c r="BD873" s="130"/>
      <c r="BE873" s="130"/>
      <c r="BF873" s="130"/>
      <c r="BG873" s="130"/>
      <c r="BH873" s="130"/>
      <c r="BI873" s="130"/>
      <c r="BJ873" s="130"/>
      <c r="BK873" s="137"/>
      <c r="BL873" s="98"/>
      <c r="BM873" s="160"/>
      <c r="BN873" s="98"/>
      <c r="BO873" s="182"/>
      <c r="BP873" s="182"/>
      <c r="BQ873" s="182"/>
      <c r="BR873" s="200"/>
      <c r="BS873" s="182"/>
      <c r="BT873" s="182"/>
      <c r="BU873" s="182"/>
      <c r="BV873" s="200"/>
      <c r="BW873" s="182"/>
      <c r="BX873" s="182"/>
      <c r="BY873" s="182"/>
      <c r="BZ873" s="200"/>
      <c r="CA873" s="200"/>
      <c r="CB873" s="182"/>
      <c r="CC873" s="100"/>
      <c r="CD873" s="100"/>
      <c r="CE873" s="100"/>
      <c r="CF873" s="103"/>
    </row>
    <row r="874" spans="5:84" s="24" customFormat="1" ht="15" customHeight="1" x14ac:dyDescent="0.25">
      <c r="E874" s="127"/>
      <c r="F874" s="127"/>
      <c r="G874" s="127"/>
      <c r="H874" s="137"/>
      <c r="I874" s="115"/>
      <c r="J874" s="127"/>
      <c r="K874" s="127"/>
      <c r="L874" s="127"/>
      <c r="M874" s="137"/>
      <c r="N874" s="115"/>
      <c r="O874" s="127"/>
      <c r="P874" s="127"/>
      <c r="Q874" s="127"/>
      <c r="R874" s="127"/>
      <c r="S874" s="127"/>
      <c r="T874" s="127"/>
      <c r="U874" s="127"/>
      <c r="V874" s="127"/>
      <c r="W874" s="127"/>
      <c r="X874" s="127"/>
      <c r="Y874" s="137"/>
      <c r="Z874" s="137"/>
      <c r="AA874" s="127"/>
      <c r="AB874" s="127"/>
      <c r="AC874" s="127"/>
      <c r="AD874" s="127"/>
      <c r="AE874" s="127"/>
      <c r="AF874" s="127"/>
      <c r="AG874" s="127"/>
      <c r="AH874" s="127"/>
      <c r="AI874" s="127"/>
      <c r="AJ874" s="127"/>
      <c r="AK874" s="137"/>
      <c r="AL874" s="137"/>
      <c r="AM874" s="127"/>
      <c r="AN874" s="127"/>
      <c r="AO874" s="127"/>
      <c r="AP874" s="127"/>
      <c r="AQ874" s="127"/>
      <c r="AR874" s="127"/>
      <c r="AS874" s="127"/>
      <c r="AT874" s="127"/>
      <c r="AU874" s="127"/>
      <c r="AV874" s="127"/>
      <c r="AW874" s="137"/>
      <c r="AX874" s="137"/>
      <c r="AY874" s="137"/>
      <c r="AZ874" s="137"/>
      <c r="BA874" s="130"/>
      <c r="BB874" s="130"/>
      <c r="BC874" s="130"/>
      <c r="BD874" s="130"/>
      <c r="BE874" s="130"/>
      <c r="BF874" s="130"/>
      <c r="BG874" s="130"/>
      <c r="BH874" s="130"/>
      <c r="BI874" s="130"/>
      <c r="BJ874" s="130"/>
      <c r="BK874" s="137"/>
      <c r="BL874" s="98"/>
      <c r="BM874" s="160"/>
      <c r="BN874" s="98"/>
      <c r="BO874" s="182"/>
      <c r="BP874" s="182"/>
      <c r="BQ874" s="182"/>
      <c r="BR874" s="200"/>
      <c r="BS874" s="182"/>
      <c r="BT874" s="182"/>
      <c r="BU874" s="182"/>
      <c r="BV874" s="200"/>
      <c r="BW874" s="182"/>
      <c r="BX874" s="182"/>
      <c r="BY874" s="182"/>
      <c r="BZ874" s="200"/>
      <c r="CA874" s="200"/>
      <c r="CB874" s="182"/>
      <c r="CC874" s="100"/>
      <c r="CD874" s="100"/>
      <c r="CE874" s="100"/>
      <c r="CF874" s="103"/>
    </row>
    <row r="875" spans="5:84" s="24" customFormat="1" ht="15" customHeight="1" x14ac:dyDescent="0.25">
      <c r="E875" s="127"/>
      <c r="F875" s="127"/>
      <c r="G875" s="127"/>
      <c r="H875" s="137"/>
      <c r="I875" s="115"/>
      <c r="J875" s="127"/>
      <c r="K875" s="127"/>
      <c r="L875" s="127"/>
      <c r="M875" s="137"/>
      <c r="N875" s="115"/>
      <c r="O875" s="127"/>
      <c r="P875" s="127"/>
      <c r="Q875" s="127"/>
      <c r="R875" s="127"/>
      <c r="S875" s="127"/>
      <c r="T875" s="127"/>
      <c r="U875" s="127"/>
      <c r="V875" s="127"/>
      <c r="W875" s="127"/>
      <c r="X875" s="127"/>
      <c r="Y875" s="137"/>
      <c r="Z875" s="137"/>
      <c r="AA875" s="127"/>
      <c r="AB875" s="127"/>
      <c r="AC875" s="127"/>
      <c r="AD875" s="127"/>
      <c r="AE875" s="127"/>
      <c r="AF875" s="127"/>
      <c r="AG875" s="127"/>
      <c r="AH875" s="127"/>
      <c r="AI875" s="127"/>
      <c r="AJ875" s="127"/>
      <c r="AK875" s="137"/>
      <c r="AL875" s="137"/>
      <c r="AM875" s="127"/>
      <c r="AN875" s="127"/>
      <c r="AO875" s="127"/>
      <c r="AP875" s="127"/>
      <c r="AQ875" s="127"/>
      <c r="AR875" s="127"/>
      <c r="AS875" s="127"/>
      <c r="AT875" s="127"/>
      <c r="AU875" s="127"/>
      <c r="AV875" s="127"/>
      <c r="AW875" s="137"/>
      <c r="AX875" s="137"/>
      <c r="AY875" s="137"/>
      <c r="AZ875" s="137"/>
      <c r="BA875" s="130"/>
      <c r="BB875" s="130"/>
      <c r="BC875" s="130"/>
      <c r="BD875" s="130"/>
      <c r="BE875" s="130"/>
      <c r="BF875" s="130"/>
      <c r="BG875" s="130"/>
      <c r="BH875" s="130"/>
      <c r="BI875" s="130"/>
      <c r="BJ875" s="130"/>
      <c r="BK875" s="137"/>
      <c r="BL875" s="98"/>
      <c r="BM875" s="160"/>
      <c r="BN875" s="98"/>
      <c r="BO875" s="182"/>
      <c r="BP875" s="182"/>
      <c r="BQ875" s="182"/>
      <c r="BR875" s="200"/>
      <c r="BS875" s="182"/>
      <c r="BT875" s="182"/>
      <c r="BU875" s="182"/>
      <c r="BV875" s="200"/>
      <c r="BW875" s="182"/>
      <c r="BX875" s="182"/>
      <c r="BY875" s="182"/>
      <c r="BZ875" s="200"/>
      <c r="CA875" s="200"/>
      <c r="CB875" s="182"/>
      <c r="CC875" s="100"/>
      <c r="CD875" s="100"/>
      <c r="CE875" s="100"/>
      <c r="CF875" s="103"/>
    </row>
    <row r="876" spans="5:84" s="24" customFormat="1" ht="15" customHeight="1" x14ac:dyDescent="0.25">
      <c r="E876" s="127"/>
      <c r="F876" s="127"/>
      <c r="G876" s="127"/>
      <c r="H876" s="137"/>
      <c r="I876" s="115"/>
      <c r="J876" s="127"/>
      <c r="K876" s="127"/>
      <c r="L876" s="127"/>
      <c r="M876" s="137"/>
      <c r="N876" s="115"/>
      <c r="O876" s="127"/>
      <c r="P876" s="127"/>
      <c r="Q876" s="127"/>
      <c r="R876" s="127"/>
      <c r="S876" s="127"/>
      <c r="T876" s="127"/>
      <c r="U876" s="127"/>
      <c r="V876" s="127"/>
      <c r="W876" s="127"/>
      <c r="X876" s="127"/>
      <c r="Y876" s="137"/>
      <c r="Z876" s="137"/>
      <c r="AA876" s="127"/>
      <c r="AB876" s="127"/>
      <c r="AC876" s="127"/>
      <c r="AD876" s="127"/>
      <c r="AE876" s="127"/>
      <c r="AF876" s="127"/>
      <c r="AG876" s="127"/>
      <c r="AH876" s="127"/>
      <c r="AI876" s="127"/>
      <c r="AJ876" s="127"/>
      <c r="AK876" s="137"/>
      <c r="AL876" s="137"/>
      <c r="AM876" s="127"/>
      <c r="AN876" s="127"/>
      <c r="AO876" s="127"/>
      <c r="AP876" s="127"/>
      <c r="AQ876" s="127"/>
      <c r="AR876" s="127"/>
      <c r="AS876" s="127"/>
      <c r="AT876" s="127"/>
      <c r="AU876" s="127"/>
      <c r="AV876" s="127"/>
      <c r="AW876" s="137"/>
      <c r="AX876" s="137"/>
      <c r="AY876" s="137"/>
      <c r="AZ876" s="137"/>
      <c r="BA876" s="130"/>
      <c r="BB876" s="130"/>
      <c r="BC876" s="130"/>
      <c r="BD876" s="130"/>
      <c r="BE876" s="130"/>
      <c r="BF876" s="130"/>
      <c r="BG876" s="130"/>
      <c r="BH876" s="130"/>
      <c r="BI876" s="130"/>
      <c r="BJ876" s="130"/>
      <c r="BK876" s="137"/>
      <c r="BL876" s="98"/>
      <c r="BM876" s="160"/>
      <c r="BN876" s="98"/>
      <c r="BO876" s="182"/>
      <c r="BP876" s="182"/>
      <c r="BQ876" s="182"/>
      <c r="BR876" s="200"/>
      <c r="BS876" s="182"/>
      <c r="BT876" s="182"/>
      <c r="BU876" s="182"/>
      <c r="BV876" s="200"/>
      <c r="BW876" s="182"/>
      <c r="BX876" s="182"/>
      <c r="BY876" s="182"/>
      <c r="BZ876" s="200"/>
      <c r="CA876" s="200"/>
      <c r="CB876" s="182"/>
      <c r="CC876" s="100"/>
      <c r="CD876" s="100"/>
      <c r="CE876" s="100"/>
      <c r="CF876" s="103"/>
    </row>
    <row r="877" spans="5:84" s="24" customFormat="1" ht="15" customHeight="1" x14ac:dyDescent="0.25">
      <c r="E877" s="127"/>
      <c r="F877" s="127"/>
      <c r="G877" s="127"/>
      <c r="H877" s="137"/>
      <c r="I877" s="115"/>
      <c r="J877" s="127"/>
      <c r="K877" s="127"/>
      <c r="L877" s="127"/>
      <c r="M877" s="137"/>
      <c r="N877" s="115"/>
      <c r="O877" s="127"/>
      <c r="P877" s="127"/>
      <c r="Q877" s="127"/>
      <c r="R877" s="127"/>
      <c r="S877" s="127"/>
      <c r="T877" s="127"/>
      <c r="U877" s="127"/>
      <c r="V877" s="127"/>
      <c r="W877" s="127"/>
      <c r="X877" s="127"/>
      <c r="Y877" s="137"/>
      <c r="Z877" s="137"/>
      <c r="AA877" s="127"/>
      <c r="AB877" s="127"/>
      <c r="AC877" s="127"/>
      <c r="AD877" s="127"/>
      <c r="AE877" s="127"/>
      <c r="AF877" s="127"/>
      <c r="AG877" s="127"/>
      <c r="AH877" s="127"/>
      <c r="AI877" s="127"/>
      <c r="AJ877" s="127"/>
      <c r="AK877" s="137"/>
      <c r="AL877" s="137"/>
      <c r="AM877" s="127"/>
      <c r="AN877" s="127"/>
      <c r="AO877" s="127"/>
      <c r="AP877" s="127"/>
      <c r="AQ877" s="127"/>
      <c r="AR877" s="127"/>
      <c r="AS877" s="127"/>
      <c r="AT877" s="127"/>
      <c r="AU877" s="127"/>
      <c r="AV877" s="127"/>
      <c r="AW877" s="137"/>
      <c r="AX877" s="137"/>
      <c r="AY877" s="137"/>
      <c r="AZ877" s="137"/>
      <c r="BA877" s="130"/>
      <c r="BB877" s="130"/>
      <c r="BC877" s="130"/>
      <c r="BD877" s="130"/>
      <c r="BE877" s="130"/>
      <c r="BF877" s="130"/>
      <c r="BG877" s="130"/>
      <c r="BH877" s="130"/>
      <c r="BI877" s="130"/>
      <c r="BJ877" s="130"/>
      <c r="BK877" s="137"/>
      <c r="BL877" s="98"/>
      <c r="BM877" s="160"/>
      <c r="BN877" s="98"/>
      <c r="BO877" s="182"/>
      <c r="BP877" s="182"/>
      <c r="BQ877" s="182"/>
      <c r="BR877" s="200"/>
      <c r="BS877" s="182"/>
      <c r="BT877" s="182"/>
      <c r="BU877" s="182"/>
      <c r="BV877" s="200"/>
      <c r="BW877" s="182"/>
      <c r="BX877" s="182"/>
      <c r="BY877" s="182"/>
      <c r="BZ877" s="200"/>
      <c r="CA877" s="200"/>
      <c r="CB877" s="182"/>
      <c r="CC877" s="100"/>
      <c r="CD877" s="100"/>
      <c r="CE877" s="100"/>
      <c r="CF877" s="103"/>
    </row>
    <row r="878" spans="5:84" s="24" customFormat="1" ht="15" customHeight="1" x14ac:dyDescent="0.25">
      <c r="E878" s="127"/>
      <c r="F878" s="127"/>
      <c r="G878" s="127"/>
      <c r="H878" s="137"/>
      <c r="I878" s="115"/>
      <c r="J878" s="127"/>
      <c r="K878" s="127"/>
      <c r="L878" s="127"/>
      <c r="M878" s="137"/>
      <c r="N878" s="115"/>
      <c r="O878" s="127"/>
      <c r="P878" s="127"/>
      <c r="Q878" s="127"/>
      <c r="R878" s="127"/>
      <c r="S878" s="127"/>
      <c r="T878" s="127"/>
      <c r="U878" s="127"/>
      <c r="V878" s="127"/>
      <c r="W878" s="127"/>
      <c r="X878" s="127"/>
      <c r="Y878" s="137"/>
      <c r="Z878" s="137"/>
      <c r="AA878" s="127"/>
      <c r="AB878" s="127"/>
      <c r="AC878" s="127"/>
      <c r="AD878" s="127"/>
      <c r="AE878" s="127"/>
      <c r="AF878" s="127"/>
      <c r="AG878" s="127"/>
      <c r="AH878" s="127"/>
      <c r="AI878" s="127"/>
      <c r="AJ878" s="127"/>
      <c r="AK878" s="137"/>
      <c r="AL878" s="137"/>
      <c r="AM878" s="127"/>
      <c r="AN878" s="127"/>
      <c r="AO878" s="127"/>
      <c r="AP878" s="127"/>
      <c r="AQ878" s="127"/>
      <c r="AR878" s="127"/>
      <c r="AS878" s="127"/>
      <c r="AT878" s="127"/>
      <c r="AU878" s="127"/>
      <c r="AV878" s="127"/>
      <c r="AW878" s="137"/>
      <c r="AX878" s="137"/>
      <c r="AY878" s="137"/>
      <c r="AZ878" s="137"/>
      <c r="BA878" s="130"/>
      <c r="BB878" s="130"/>
      <c r="BC878" s="130"/>
      <c r="BD878" s="130"/>
      <c r="BE878" s="130"/>
      <c r="BF878" s="130"/>
      <c r="BG878" s="130"/>
      <c r="BH878" s="130"/>
      <c r="BI878" s="130"/>
      <c r="BJ878" s="130"/>
      <c r="BK878" s="137"/>
      <c r="BL878" s="98"/>
      <c r="BM878" s="160"/>
      <c r="BN878" s="98"/>
      <c r="BO878" s="182"/>
      <c r="BP878" s="182"/>
      <c r="BQ878" s="182"/>
      <c r="BR878" s="200"/>
      <c r="BS878" s="182"/>
      <c r="BT878" s="182"/>
      <c r="BU878" s="182"/>
      <c r="BV878" s="200"/>
      <c r="BW878" s="182"/>
      <c r="BX878" s="182"/>
      <c r="BY878" s="182"/>
      <c r="BZ878" s="200"/>
      <c r="CA878" s="200"/>
      <c r="CB878" s="182"/>
      <c r="CC878" s="100"/>
      <c r="CD878" s="100"/>
      <c r="CE878" s="100"/>
      <c r="CF878" s="103"/>
    </row>
    <row r="879" spans="5:84" s="24" customFormat="1" ht="15" customHeight="1" x14ac:dyDescent="0.25">
      <c r="E879" s="127"/>
      <c r="F879" s="127"/>
      <c r="G879" s="127"/>
      <c r="H879" s="137"/>
      <c r="I879" s="115"/>
      <c r="J879" s="127"/>
      <c r="K879" s="127"/>
      <c r="L879" s="127"/>
      <c r="M879" s="137"/>
      <c r="N879" s="115"/>
      <c r="O879" s="127"/>
      <c r="P879" s="127"/>
      <c r="Q879" s="127"/>
      <c r="R879" s="127"/>
      <c r="S879" s="127"/>
      <c r="T879" s="127"/>
      <c r="U879" s="127"/>
      <c r="V879" s="127"/>
      <c r="W879" s="127"/>
      <c r="X879" s="127"/>
      <c r="Y879" s="137"/>
      <c r="Z879" s="137"/>
      <c r="AA879" s="127"/>
      <c r="AB879" s="127"/>
      <c r="AC879" s="127"/>
      <c r="AD879" s="127"/>
      <c r="AE879" s="127"/>
      <c r="AF879" s="127"/>
      <c r="AG879" s="127"/>
      <c r="AH879" s="127"/>
      <c r="AI879" s="127"/>
      <c r="AJ879" s="127"/>
      <c r="AK879" s="137"/>
      <c r="AL879" s="137"/>
      <c r="AM879" s="127"/>
      <c r="AN879" s="127"/>
      <c r="AO879" s="127"/>
      <c r="AP879" s="127"/>
      <c r="AQ879" s="127"/>
      <c r="AR879" s="127"/>
      <c r="AS879" s="127"/>
      <c r="AT879" s="127"/>
      <c r="AU879" s="127"/>
      <c r="AV879" s="127"/>
      <c r="AW879" s="137"/>
      <c r="AX879" s="137"/>
      <c r="AY879" s="137"/>
      <c r="AZ879" s="137"/>
      <c r="BA879" s="130"/>
      <c r="BB879" s="130"/>
      <c r="BC879" s="130"/>
      <c r="BD879" s="130"/>
      <c r="BE879" s="130"/>
      <c r="BF879" s="130"/>
      <c r="BG879" s="130"/>
      <c r="BH879" s="130"/>
      <c r="BI879" s="130"/>
      <c r="BJ879" s="130"/>
      <c r="BK879" s="137"/>
      <c r="BL879" s="98"/>
      <c r="BM879" s="160"/>
      <c r="BN879" s="98"/>
      <c r="BO879" s="182"/>
      <c r="BP879" s="182"/>
      <c r="BQ879" s="182"/>
      <c r="BR879" s="200"/>
      <c r="BS879" s="182"/>
      <c r="BT879" s="182"/>
      <c r="BU879" s="182"/>
      <c r="BV879" s="200"/>
      <c r="BW879" s="182"/>
      <c r="BX879" s="182"/>
      <c r="BY879" s="182"/>
      <c r="BZ879" s="200"/>
      <c r="CA879" s="200"/>
      <c r="CB879" s="182"/>
      <c r="CC879" s="100"/>
      <c r="CD879" s="100"/>
      <c r="CE879" s="100"/>
      <c r="CF879" s="103"/>
    </row>
    <row r="880" spans="5:84" s="24" customFormat="1" ht="15" customHeight="1" x14ac:dyDescent="0.25">
      <c r="E880" s="127"/>
      <c r="F880" s="127"/>
      <c r="G880" s="127"/>
      <c r="H880" s="137"/>
      <c r="I880" s="115"/>
      <c r="J880" s="127"/>
      <c r="K880" s="127"/>
      <c r="L880" s="127"/>
      <c r="M880" s="137"/>
      <c r="N880" s="115"/>
      <c r="O880" s="127"/>
      <c r="P880" s="127"/>
      <c r="Q880" s="127"/>
      <c r="R880" s="127"/>
      <c r="S880" s="127"/>
      <c r="T880" s="127"/>
      <c r="U880" s="127"/>
      <c r="V880" s="127"/>
      <c r="W880" s="127"/>
      <c r="X880" s="127"/>
      <c r="Y880" s="137"/>
      <c r="Z880" s="137"/>
      <c r="AA880" s="127"/>
      <c r="AB880" s="127"/>
      <c r="AC880" s="127"/>
      <c r="AD880" s="127"/>
      <c r="AE880" s="127"/>
      <c r="AF880" s="127"/>
      <c r="AG880" s="127"/>
      <c r="AH880" s="127"/>
      <c r="AI880" s="127"/>
      <c r="AJ880" s="127"/>
      <c r="AK880" s="137"/>
      <c r="AL880" s="137"/>
      <c r="AM880" s="127"/>
      <c r="AN880" s="127"/>
      <c r="AO880" s="127"/>
      <c r="AP880" s="127"/>
      <c r="AQ880" s="127"/>
      <c r="AR880" s="127"/>
      <c r="AS880" s="127"/>
      <c r="AT880" s="127"/>
      <c r="AU880" s="127"/>
      <c r="AV880" s="127"/>
      <c r="AW880" s="137"/>
      <c r="AX880" s="137"/>
      <c r="AY880" s="137"/>
      <c r="AZ880" s="137"/>
      <c r="BA880" s="130"/>
      <c r="BB880" s="130"/>
      <c r="BC880" s="130"/>
      <c r="BD880" s="130"/>
      <c r="BE880" s="130"/>
      <c r="BF880" s="130"/>
      <c r="BG880" s="130"/>
      <c r="BH880" s="130"/>
      <c r="BI880" s="130"/>
      <c r="BJ880" s="130"/>
      <c r="BK880" s="137"/>
      <c r="BL880" s="98"/>
      <c r="BM880" s="160"/>
      <c r="BN880" s="98"/>
      <c r="BO880" s="182"/>
      <c r="BP880" s="182"/>
      <c r="BQ880" s="182"/>
      <c r="BR880" s="200"/>
      <c r="BS880" s="182"/>
      <c r="BT880" s="182"/>
      <c r="BU880" s="182"/>
      <c r="BV880" s="200"/>
      <c r="BW880" s="182"/>
      <c r="BX880" s="182"/>
      <c r="BY880" s="182"/>
      <c r="BZ880" s="200"/>
      <c r="CA880" s="200"/>
      <c r="CB880" s="182"/>
      <c r="CC880" s="100"/>
      <c r="CD880" s="100"/>
      <c r="CE880" s="100"/>
      <c r="CF880" s="103"/>
    </row>
    <row r="881" spans="5:84" s="24" customFormat="1" ht="15" customHeight="1" x14ac:dyDescent="0.25">
      <c r="E881" s="127"/>
      <c r="F881" s="127"/>
      <c r="G881" s="127"/>
      <c r="H881" s="137"/>
      <c r="I881" s="115"/>
      <c r="J881" s="127"/>
      <c r="K881" s="127"/>
      <c r="L881" s="127"/>
      <c r="M881" s="137"/>
      <c r="N881" s="115"/>
      <c r="O881" s="127"/>
      <c r="P881" s="127"/>
      <c r="Q881" s="127"/>
      <c r="R881" s="127"/>
      <c r="S881" s="127"/>
      <c r="T881" s="127"/>
      <c r="U881" s="127"/>
      <c r="V881" s="127"/>
      <c r="W881" s="127"/>
      <c r="X881" s="127"/>
      <c r="Y881" s="137"/>
      <c r="Z881" s="137"/>
      <c r="AA881" s="127"/>
      <c r="AB881" s="127"/>
      <c r="AC881" s="127"/>
      <c r="AD881" s="127"/>
      <c r="AE881" s="127"/>
      <c r="AF881" s="127"/>
      <c r="AG881" s="127"/>
      <c r="AH881" s="127"/>
      <c r="AI881" s="127"/>
      <c r="AJ881" s="127"/>
      <c r="AK881" s="137"/>
      <c r="AL881" s="137"/>
      <c r="AM881" s="127"/>
      <c r="AN881" s="127"/>
      <c r="AO881" s="127"/>
      <c r="AP881" s="127"/>
      <c r="AQ881" s="127"/>
      <c r="AR881" s="127"/>
      <c r="AS881" s="127"/>
      <c r="AT881" s="127"/>
      <c r="AU881" s="127"/>
      <c r="AV881" s="127"/>
      <c r="AW881" s="137"/>
      <c r="AX881" s="137"/>
      <c r="AY881" s="137"/>
      <c r="AZ881" s="137"/>
      <c r="BA881" s="130"/>
      <c r="BB881" s="130"/>
      <c r="BC881" s="130"/>
      <c r="BD881" s="130"/>
      <c r="BE881" s="130"/>
      <c r="BF881" s="130"/>
      <c r="BG881" s="130"/>
      <c r="BH881" s="130"/>
      <c r="BI881" s="130"/>
      <c r="BJ881" s="130"/>
      <c r="BK881" s="137"/>
      <c r="BL881" s="98"/>
      <c r="BM881" s="160"/>
      <c r="BN881" s="98"/>
      <c r="BO881" s="182"/>
      <c r="BP881" s="182"/>
      <c r="BQ881" s="182"/>
      <c r="BR881" s="200"/>
      <c r="BS881" s="182"/>
      <c r="BT881" s="182"/>
      <c r="BU881" s="182"/>
      <c r="BV881" s="200"/>
      <c r="BW881" s="182"/>
      <c r="BX881" s="182"/>
      <c r="BY881" s="182"/>
      <c r="BZ881" s="200"/>
      <c r="CA881" s="200"/>
      <c r="CB881" s="182"/>
      <c r="CC881" s="100"/>
      <c r="CD881" s="100"/>
      <c r="CE881" s="100"/>
      <c r="CF881" s="103"/>
    </row>
    <row r="882" spans="5:84" s="24" customFormat="1" ht="15" customHeight="1" x14ac:dyDescent="0.25">
      <c r="E882" s="127"/>
      <c r="F882" s="127"/>
      <c r="G882" s="127"/>
      <c r="H882" s="137"/>
      <c r="I882" s="115"/>
      <c r="J882" s="127"/>
      <c r="K882" s="127"/>
      <c r="L882" s="127"/>
      <c r="M882" s="137"/>
      <c r="N882" s="115"/>
      <c r="O882" s="127"/>
      <c r="P882" s="127"/>
      <c r="Q882" s="127"/>
      <c r="R882" s="127"/>
      <c r="S882" s="127"/>
      <c r="T882" s="127"/>
      <c r="U882" s="127"/>
      <c r="V882" s="127"/>
      <c r="W882" s="127"/>
      <c r="X882" s="127"/>
      <c r="Y882" s="137"/>
      <c r="Z882" s="137"/>
      <c r="AA882" s="127"/>
      <c r="AB882" s="127"/>
      <c r="AC882" s="127"/>
      <c r="AD882" s="127"/>
      <c r="AE882" s="127"/>
      <c r="AF882" s="127"/>
      <c r="AG882" s="127"/>
      <c r="AH882" s="127"/>
      <c r="AI882" s="127"/>
      <c r="AJ882" s="127"/>
      <c r="AK882" s="137"/>
      <c r="AL882" s="137"/>
      <c r="AM882" s="127"/>
      <c r="AN882" s="127"/>
      <c r="AO882" s="127"/>
      <c r="AP882" s="127"/>
      <c r="AQ882" s="127"/>
      <c r="AR882" s="127"/>
      <c r="AS882" s="127"/>
      <c r="AT882" s="127"/>
      <c r="AU882" s="127"/>
      <c r="AV882" s="127"/>
      <c r="AW882" s="137"/>
      <c r="AX882" s="137"/>
      <c r="AY882" s="137"/>
      <c r="AZ882" s="137"/>
      <c r="BA882" s="130"/>
      <c r="BB882" s="130"/>
      <c r="BC882" s="130"/>
      <c r="BD882" s="130"/>
      <c r="BE882" s="130"/>
      <c r="BF882" s="130"/>
      <c r="BG882" s="130"/>
      <c r="BH882" s="130"/>
      <c r="BI882" s="130"/>
      <c r="BJ882" s="130"/>
      <c r="BK882" s="137"/>
      <c r="BL882" s="98"/>
      <c r="BM882" s="160"/>
      <c r="BN882" s="98"/>
      <c r="BO882" s="182"/>
      <c r="BP882" s="182"/>
      <c r="BQ882" s="182"/>
      <c r="BR882" s="200"/>
      <c r="BS882" s="182"/>
      <c r="BT882" s="182"/>
      <c r="BU882" s="182"/>
      <c r="BV882" s="200"/>
      <c r="BW882" s="182"/>
      <c r="BX882" s="182"/>
      <c r="BY882" s="182"/>
      <c r="BZ882" s="200"/>
      <c r="CA882" s="200"/>
      <c r="CB882" s="182"/>
      <c r="CC882" s="100"/>
      <c r="CD882" s="100"/>
      <c r="CE882" s="100"/>
      <c r="CF882" s="103"/>
    </row>
    <row r="883" spans="5:84" s="24" customFormat="1" ht="15" customHeight="1" x14ac:dyDescent="0.25">
      <c r="E883" s="127"/>
      <c r="F883" s="127"/>
      <c r="G883" s="127"/>
      <c r="H883" s="137"/>
      <c r="I883" s="115"/>
      <c r="J883" s="127"/>
      <c r="K883" s="127"/>
      <c r="L883" s="127"/>
      <c r="M883" s="137"/>
      <c r="N883" s="115"/>
      <c r="O883" s="127"/>
      <c r="P883" s="127"/>
      <c r="Q883" s="127"/>
      <c r="R883" s="127"/>
      <c r="S883" s="127"/>
      <c r="T883" s="127"/>
      <c r="U883" s="127"/>
      <c r="V883" s="127"/>
      <c r="W883" s="127"/>
      <c r="X883" s="127"/>
      <c r="Y883" s="137"/>
      <c r="Z883" s="137"/>
      <c r="AA883" s="127"/>
      <c r="AB883" s="127"/>
      <c r="AC883" s="127"/>
      <c r="AD883" s="127"/>
      <c r="AE883" s="127"/>
      <c r="AF883" s="127"/>
      <c r="AG883" s="127"/>
      <c r="AH883" s="127"/>
      <c r="AI883" s="127"/>
      <c r="AJ883" s="127"/>
      <c r="AK883" s="137"/>
      <c r="AL883" s="137"/>
      <c r="AM883" s="127"/>
      <c r="AN883" s="127"/>
      <c r="AO883" s="127"/>
      <c r="AP883" s="127"/>
      <c r="AQ883" s="127"/>
      <c r="AR883" s="127"/>
      <c r="AS883" s="127"/>
      <c r="AT883" s="127"/>
      <c r="AU883" s="127"/>
      <c r="AV883" s="127"/>
      <c r="AW883" s="137"/>
      <c r="AX883" s="137"/>
      <c r="AY883" s="137"/>
      <c r="AZ883" s="137"/>
      <c r="BA883" s="130"/>
      <c r="BB883" s="130"/>
      <c r="BC883" s="130"/>
      <c r="BD883" s="130"/>
      <c r="BE883" s="130"/>
      <c r="BF883" s="130"/>
      <c r="BG883" s="130"/>
      <c r="BH883" s="130"/>
      <c r="BI883" s="130"/>
      <c r="BJ883" s="130"/>
      <c r="BK883" s="137"/>
      <c r="BL883" s="98"/>
      <c r="BM883" s="160"/>
      <c r="BN883" s="98"/>
      <c r="BO883" s="182"/>
      <c r="BP883" s="182"/>
      <c r="BQ883" s="182"/>
      <c r="BR883" s="200"/>
      <c r="BS883" s="182"/>
      <c r="BT883" s="182"/>
      <c r="BU883" s="182"/>
      <c r="BV883" s="200"/>
      <c r="BW883" s="182"/>
      <c r="BX883" s="182"/>
      <c r="BY883" s="182"/>
      <c r="BZ883" s="200"/>
      <c r="CA883" s="200"/>
      <c r="CB883" s="182"/>
      <c r="CC883" s="100"/>
      <c r="CD883" s="100"/>
      <c r="CE883" s="100"/>
      <c r="CF883" s="103"/>
    </row>
  </sheetData>
  <autoFilter ref="A2:CF38"/>
  <mergeCells count="5">
    <mergeCell ref="CC1:CF1"/>
    <mergeCell ref="E1:X1"/>
    <mergeCell ref="BA1:BH1"/>
    <mergeCell ref="BL1:BN1"/>
    <mergeCell ref="BO1:CB1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3"/>
  <sheetViews>
    <sheetView zoomScale="60" zoomScaleNormal="60" workbookViewId="0">
      <selection activeCell="X3" sqref="X3"/>
    </sheetView>
  </sheetViews>
  <sheetFormatPr defaultColWidth="13.28515625" defaultRowHeight="15" customHeight="1" x14ac:dyDescent="0.25"/>
  <cols>
    <col min="1" max="1" width="13.28515625" style="21" customWidth="1"/>
    <col min="2" max="2" width="21" style="21" customWidth="1"/>
    <col min="3" max="3" width="24.140625" style="21" customWidth="1"/>
    <col min="4" max="4" width="25.5703125" style="21" customWidth="1"/>
    <col min="5" max="16" width="13.28515625" style="131" customWidth="1"/>
    <col min="17" max="18" width="13.28515625" style="103" customWidth="1"/>
    <col min="19" max="28" width="13.28515625" style="131"/>
    <col min="29" max="29" width="13.28515625" style="138"/>
    <col min="30" max="30" width="13.28515625" style="98"/>
    <col min="31" max="31" width="17.85546875" style="160" bestFit="1" customWidth="1"/>
    <col min="32" max="32" width="47.140625" style="98" bestFit="1" customWidth="1"/>
    <col min="33" max="16384" width="13.28515625" style="21"/>
  </cols>
  <sheetData>
    <row r="1" spans="1:32" ht="15" customHeight="1" x14ac:dyDescent="0.25">
      <c r="E1" s="222" t="s">
        <v>793</v>
      </c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83"/>
      <c r="R1" s="83"/>
      <c r="S1" s="224" t="s">
        <v>1738</v>
      </c>
      <c r="T1" s="215"/>
      <c r="U1" s="215"/>
      <c r="V1" s="215"/>
      <c r="W1" s="215"/>
      <c r="X1" s="215"/>
      <c r="Y1" s="215"/>
      <c r="Z1" s="215"/>
      <c r="AA1" s="98"/>
      <c r="AB1" s="98"/>
      <c r="AC1" s="106"/>
      <c r="AD1" s="224" t="s">
        <v>1766</v>
      </c>
      <c r="AE1" s="215"/>
      <c r="AF1" s="225"/>
    </row>
    <row r="2" spans="1:32" ht="15" customHeight="1" x14ac:dyDescent="0.25">
      <c r="A2" s="20" t="s">
        <v>1617</v>
      </c>
      <c r="B2" s="20" t="s">
        <v>1663</v>
      </c>
      <c r="C2" s="20" t="s">
        <v>878</v>
      </c>
      <c r="D2" s="20" t="s">
        <v>1199</v>
      </c>
      <c r="E2" s="129" t="s">
        <v>1618</v>
      </c>
      <c r="F2" s="129" t="s">
        <v>1619</v>
      </c>
      <c r="G2" s="150" t="s">
        <v>1653</v>
      </c>
      <c r="H2" s="150" t="s">
        <v>1654</v>
      </c>
      <c r="I2" s="150" t="s">
        <v>1655</v>
      </c>
      <c r="J2" s="150" t="s">
        <v>1656</v>
      </c>
      <c r="K2" s="150" t="s">
        <v>1657</v>
      </c>
      <c r="L2" s="150" t="s">
        <v>1658</v>
      </c>
      <c r="M2" s="150" t="s">
        <v>1659</v>
      </c>
      <c r="N2" s="150" t="s">
        <v>1660</v>
      </c>
      <c r="O2" s="150" t="s">
        <v>1661</v>
      </c>
      <c r="P2" s="174" t="s">
        <v>1662</v>
      </c>
      <c r="Q2" s="145" t="s">
        <v>794</v>
      </c>
      <c r="R2" s="145" t="s">
        <v>795</v>
      </c>
      <c r="S2" s="148" t="s">
        <v>1201</v>
      </c>
      <c r="T2" s="43" t="s">
        <v>1730</v>
      </c>
      <c r="U2" s="44" t="s">
        <v>1731</v>
      </c>
      <c r="V2" s="44" t="s">
        <v>1732</v>
      </c>
      <c r="W2" s="44" t="s">
        <v>1733</v>
      </c>
      <c r="X2" s="44" t="s">
        <v>1734</v>
      </c>
      <c r="Y2" s="72" t="s">
        <v>1735</v>
      </c>
      <c r="Z2" s="156" t="s">
        <v>1736</v>
      </c>
      <c r="AA2" s="44" t="s">
        <v>1612</v>
      </c>
      <c r="AB2" s="44" t="s">
        <v>1613</v>
      </c>
      <c r="AC2" s="105" t="s">
        <v>1615</v>
      </c>
      <c r="AD2" s="44" t="s">
        <v>1741</v>
      </c>
      <c r="AE2" s="156" t="s">
        <v>1742</v>
      </c>
      <c r="AF2" s="44" t="s">
        <v>1743</v>
      </c>
    </row>
    <row r="3" spans="1:32" ht="101.25" customHeight="1" x14ac:dyDescent="0.25">
      <c r="A3" s="20" t="s">
        <v>1749</v>
      </c>
      <c r="B3" s="25" t="s">
        <v>1748</v>
      </c>
      <c r="C3" s="26" t="s">
        <v>1747</v>
      </c>
      <c r="D3" s="20"/>
      <c r="E3" s="129">
        <v>47.55</v>
      </c>
      <c r="F3" s="129" t="s">
        <v>1767</v>
      </c>
      <c r="G3" s="150">
        <v>23.62</v>
      </c>
      <c r="H3" s="150">
        <v>57.83</v>
      </c>
      <c r="I3" s="149">
        <v>67.290000000000006</v>
      </c>
      <c r="J3" s="149">
        <v>63.36</v>
      </c>
      <c r="K3" s="149">
        <v>77.75</v>
      </c>
      <c r="L3" s="149">
        <v>64.77</v>
      </c>
      <c r="M3" s="149">
        <v>63.64</v>
      </c>
      <c r="N3" s="149">
        <v>53.4</v>
      </c>
      <c r="O3" s="149">
        <v>60.3</v>
      </c>
      <c r="P3" s="175">
        <v>66.150000000000006</v>
      </c>
      <c r="Q3" s="155">
        <v>9.9600000000000009</v>
      </c>
      <c r="R3" s="155" t="s">
        <v>1739</v>
      </c>
      <c r="S3" s="162" t="s">
        <v>1739</v>
      </c>
      <c r="T3" s="162" t="s">
        <v>1739</v>
      </c>
      <c r="U3" s="161">
        <v>16</v>
      </c>
      <c r="V3" s="162" t="s">
        <v>1739</v>
      </c>
      <c r="W3" s="162" t="s">
        <v>1739</v>
      </c>
      <c r="X3" s="162" t="s">
        <v>1739</v>
      </c>
      <c r="Y3" s="162">
        <v>2</v>
      </c>
      <c r="Z3" s="163" t="s">
        <v>1739</v>
      </c>
      <c r="AA3" s="162" t="s">
        <v>1739</v>
      </c>
      <c r="AB3" s="162" t="s">
        <v>1739</v>
      </c>
      <c r="AC3" s="169" t="s">
        <v>1739</v>
      </c>
      <c r="AD3" s="172"/>
    </row>
    <row r="4" spans="1:32" ht="96" customHeight="1" x14ac:dyDescent="0.25">
      <c r="A4" s="25" t="s">
        <v>1750</v>
      </c>
      <c r="B4" s="25" t="s">
        <v>1756</v>
      </c>
      <c r="C4" s="26" t="s">
        <v>1760</v>
      </c>
      <c r="D4" s="20"/>
      <c r="E4" s="129">
        <v>1.64</v>
      </c>
      <c r="F4" s="129" t="s">
        <v>1767</v>
      </c>
      <c r="G4" s="150">
        <v>2.5099999999999998</v>
      </c>
      <c r="H4" s="150">
        <v>65.650000000000006</v>
      </c>
      <c r="I4" s="149">
        <v>67.650000000000006</v>
      </c>
      <c r="J4" s="149">
        <v>71.95</v>
      </c>
      <c r="K4" s="149">
        <v>73.819999999999993</v>
      </c>
      <c r="L4" s="149">
        <v>75.78</v>
      </c>
      <c r="M4" s="149">
        <v>74.510000000000005</v>
      </c>
      <c r="N4" s="149">
        <v>94.56</v>
      </c>
      <c r="O4" s="149">
        <v>73.540000000000006</v>
      </c>
      <c r="P4" s="175">
        <v>69.25</v>
      </c>
      <c r="Q4" s="155">
        <v>10.25</v>
      </c>
      <c r="R4" s="155">
        <v>15.08</v>
      </c>
      <c r="S4" s="162" t="s">
        <v>1739</v>
      </c>
      <c r="T4" s="162">
        <v>16</v>
      </c>
      <c r="U4" s="161">
        <v>4</v>
      </c>
      <c r="V4" s="162" t="s">
        <v>1739</v>
      </c>
      <c r="W4" s="162" t="s">
        <v>1739</v>
      </c>
      <c r="X4" s="162" t="s">
        <v>1739</v>
      </c>
      <c r="Y4" s="162">
        <v>2</v>
      </c>
      <c r="Z4" s="163">
        <v>16</v>
      </c>
      <c r="AA4" s="162">
        <v>16</v>
      </c>
      <c r="AB4" s="162">
        <v>16</v>
      </c>
      <c r="AC4" s="169">
        <v>16</v>
      </c>
      <c r="AD4" s="172"/>
    </row>
    <row r="5" spans="1:32" ht="96" customHeight="1" x14ac:dyDescent="0.25">
      <c r="A5" s="25" t="s">
        <v>1751</v>
      </c>
      <c r="B5" s="25" t="s">
        <v>1757</v>
      </c>
      <c r="C5" s="26" t="s">
        <v>1761</v>
      </c>
      <c r="D5" s="20"/>
      <c r="E5" s="129">
        <v>0.41</v>
      </c>
      <c r="F5" s="129" t="s">
        <v>1767</v>
      </c>
      <c r="G5" s="150">
        <v>1.91</v>
      </c>
      <c r="H5" s="150">
        <v>56.14</v>
      </c>
      <c r="I5" s="149">
        <v>56.01</v>
      </c>
      <c r="J5" s="149">
        <v>65.09</v>
      </c>
      <c r="K5" s="149">
        <v>73.36</v>
      </c>
      <c r="L5" s="149">
        <v>72.36</v>
      </c>
      <c r="M5" s="149">
        <v>74.599999999999994</v>
      </c>
      <c r="N5" s="149">
        <v>72.040000000000006</v>
      </c>
      <c r="O5" s="149">
        <v>74.5</v>
      </c>
      <c r="P5" s="175">
        <v>66.97</v>
      </c>
      <c r="Q5" s="155">
        <v>9.14</v>
      </c>
      <c r="R5" s="155">
        <v>14.82</v>
      </c>
      <c r="S5" s="162" t="s">
        <v>1739</v>
      </c>
      <c r="T5" s="162">
        <v>8</v>
      </c>
      <c r="U5" s="161">
        <v>8</v>
      </c>
      <c r="V5" s="162">
        <v>8</v>
      </c>
      <c r="W5" s="162" t="s">
        <v>1739</v>
      </c>
      <c r="X5" s="162" t="s">
        <v>1739</v>
      </c>
      <c r="Y5" s="162">
        <v>4</v>
      </c>
      <c r="Z5" s="163">
        <v>16</v>
      </c>
      <c r="AA5" s="162">
        <v>16</v>
      </c>
      <c r="AB5" s="162" t="s">
        <v>1739</v>
      </c>
      <c r="AC5" s="169">
        <v>16</v>
      </c>
      <c r="AD5" s="172"/>
    </row>
    <row r="6" spans="1:32" ht="96" customHeight="1" x14ac:dyDescent="0.25">
      <c r="A6" s="25" t="s">
        <v>1752</v>
      </c>
      <c r="B6" s="25" t="s">
        <v>1758</v>
      </c>
      <c r="C6" s="26" t="s">
        <v>1762</v>
      </c>
      <c r="D6" s="20"/>
      <c r="E6" s="129">
        <v>2.0099999999999998</v>
      </c>
      <c r="F6" s="129" t="s">
        <v>1767</v>
      </c>
      <c r="G6" s="150">
        <v>2.6</v>
      </c>
      <c r="H6" s="150">
        <v>3.74</v>
      </c>
      <c r="I6" s="149">
        <v>3.15</v>
      </c>
      <c r="J6" s="149">
        <v>2.0099999999999998</v>
      </c>
      <c r="K6" s="149">
        <v>46.59</v>
      </c>
      <c r="L6" s="149">
        <v>69.52</v>
      </c>
      <c r="M6" s="149">
        <v>84.29</v>
      </c>
      <c r="N6" s="149">
        <v>63.91</v>
      </c>
      <c r="O6" s="149">
        <v>81.08</v>
      </c>
      <c r="P6" s="175">
        <v>65.64</v>
      </c>
      <c r="Q6" s="155">
        <v>0.92</v>
      </c>
      <c r="R6" s="155">
        <v>1.67</v>
      </c>
      <c r="S6" s="149">
        <v>4</v>
      </c>
      <c r="T6" s="162">
        <v>4</v>
      </c>
      <c r="U6" s="161">
        <v>0.5</v>
      </c>
      <c r="V6" s="162">
        <v>0.5</v>
      </c>
      <c r="W6" s="162">
        <v>4</v>
      </c>
      <c r="X6" s="162">
        <v>1</v>
      </c>
      <c r="Y6" s="162">
        <v>4</v>
      </c>
      <c r="Z6" s="163">
        <v>0.5</v>
      </c>
      <c r="AA6" s="162">
        <v>0.5</v>
      </c>
      <c r="AB6" s="162">
        <v>1</v>
      </c>
      <c r="AC6" s="169">
        <v>1</v>
      </c>
      <c r="AD6" s="172"/>
      <c r="AE6" s="163"/>
      <c r="AF6" s="162"/>
    </row>
    <row r="7" spans="1:32" ht="96" customHeight="1" x14ac:dyDescent="0.25">
      <c r="A7" s="25" t="s">
        <v>1753</v>
      </c>
      <c r="B7" s="25" t="s">
        <v>1706</v>
      </c>
      <c r="C7" s="26" t="s">
        <v>1763</v>
      </c>
      <c r="D7" s="20"/>
      <c r="E7" s="176">
        <v>1.0900000000000001</v>
      </c>
      <c r="F7" s="129" t="s">
        <v>1767</v>
      </c>
      <c r="G7" s="150">
        <v>3.51</v>
      </c>
      <c r="H7" s="150">
        <v>0.59</v>
      </c>
      <c r="I7" s="149">
        <v>0.18</v>
      </c>
      <c r="J7" s="149">
        <v>1.32</v>
      </c>
      <c r="K7" s="149">
        <v>42.43</v>
      </c>
      <c r="L7" s="149">
        <v>74.19</v>
      </c>
      <c r="M7" s="149">
        <v>81.86</v>
      </c>
      <c r="N7" s="149">
        <v>88.21</v>
      </c>
      <c r="O7" s="149">
        <v>76.7</v>
      </c>
      <c r="P7" s="175">
        <v>95.52</v>
      </c>
      <c r="Q7" s="155">
        <v>0.85</v>
      </c>
      <c r="R7" s="155">
        <v>1.65</v>
      </c>
      <c r="S7" s="162">
        <v>4</v>
      </c>
      <c r="T7" s="162">
        <v>4</v>
      </c>
      <c r="U7" s="161">
        <v>0.5</v>
      </c>
      <c r="V7" s="162">
        <v>2</v>
      </c>
      <c r="W7" s="162">
        <v>4</v>
      </c>
      <c r="X7" s="162">
        <v>1</v>
      </c>
      <c r="Y7" s="162">
        <v>4</v>
      </c>
      <c r="Z7" s="163">
        <v>1</v>
      </c>
      <c r="AA7" s="162">
        <v>1</v>
      </c>
      <c r="AB7" s="162">
        <v>1</v>
      </c>
      <c r="AC7" s="169">
        <v>1</v>
      </c>
      <c r="AD7" s="172"/>
    </row>
    <row r="8" spans="1:32" ht="96" customHeight="1" x14ac:dyDescent="0.25">
      <c r="A8" s="25" t="s">
        <v>1754</v>
      </c>
      <c r="B8" s="25" t="s">
        <v>1759</v>
      </c>
      <c r="C8" s="26" t="s">
        <v>1764</v>
      </c>
      <c r="D8" s="20"/>
      <c r="E8" s="129">
        <v>-0.41</v>
      </c>
      <c r="F8" s="129" t="s">
        <v>1767</v>
      </c>
      <c r="G8" s="150">
        <v>-1.01</v>
      </c>
      <c r="H8" s="150">
        <v>-1.32</v>
      </c>
      <c r="I8" s="149">
        <v>4.5199999999999996</v>
      </c>
      <c r="J8" s="149">
        <v>41.93</v>
      </c>
      <c r="K8" s="149">
        <v>59.07</v>
      </c>
      <c r="L8" s="149">
        <v>61.99</v>
      </c>
      <c r="M8" s="149">
        <v>79.39</v>
      </c>
      <c r="N8" s="149">
        <v>78.98</v>
      </c>
      <c r="O8" s="149">
        <v>70.400000000000006</v>
      </c>
      <c r="P8" s="175">
        <v>69.3</v>
      </c>
      <c r="Q8" s="155">
        <v>1.55</v>
      </c>
      <c r="R8" s="155">
        <v>3.48</v>
      </c>
      <c r="S8" s="162">
        <v>4</v>
      </c>
      <c r="T8" s="162">
        <v>2</v>
      </c>
      <c r="U8" s="161">
        <v>1</v>
      </c>
      <c r="V8" s="162" t="s">
        <v>1739</v>
      </c>
      <c r="W8" s="162">
        <v>8</v>
      </c>
      <c r="X8" s="162">
        <v>2</v>
      </c>
      <c r="Y8" s="162">
        <v>0.5</v>
      </c>
      <c r="Z8" s="163">
        <v>2</v>
      </c>
      <c r="AA8" s="162">
        <v>2</v>
      </c>
      <c r="AB8" s="162">
        <v>2</v>
      </c>
      <c r="AC8" s="169">
        <v>2</v>
      </c>
      <c r="AD8" s="172"/>
    </row>
    <row r="9" spans="1:32" ht="96" customHeight="1" x14ac:dyDescent="0.25">
      <c r="A9" s="25" t="s">
        <v>1755</v>
      </c>
      <c r="B9" s="25" t="s">
        <v>1690</v>
      </c>
      <c r="C9" s="26" t="s">
        <v>1765</v>
      </c>
      <c r="D9" s="20"/>
      <c r="E9" s="129">
        <v>-0.32</v>
      </c>
      <c r="F9" s="129" t="s">
        <v>1767</v>
      </c>
      <c r="G9" s="150">
        <v>-1.64</v>
      </c>
      <c r="H9" s="150">
        <v>-0.91</v>
      </c>
      <c r="I9" s="149">
        <v>-0.95</v>
      </c>
      <c r="J9" s="149">
        <v>-0.82</v>
      </c>
      <c r="K9" s="149">
        <v>-0.69</v>
      </c>
      <c r="L9" s="149">
        <v>31.93</v>
      </c>
      <c r="M9" s="149">
        <v>50.66</v>
      </c>
      <c r="N9" s="149">
        <v>40.380000000000003</v>
      </c>
      <c r="O9" s="149">
        <v>54.82</v>
      </c>
      <c r="P9" s="175">
        <v>43.85</v>
      </c>
      <c r="Q9" s="155">
        <v>0.03</v>
      </c>
      <c r="R9" s="155">
        <v>0.75</v>
      </c>
      <c r="S9" s="162">
        <v>1</v>
      </c>
      <c r="T9" s="162">
        <v>4</v>
      </c>
      <c r="U9" s="161">
        <v>0.5</v>
      </c>
      <c r="V9" s="162">
        <v>1</v>
      </c>
      <c r="W9" s="162">
        <v>4</v>
      </c>
      <c r="X9" s="162">
        <v>0.5</v>
      </c>
      <c r="Y9" s="162">
        <v>0.06</v>
      </c>
      <c r="Z9" s="163">
        <v>0.5</v>
      </c>
      <c r="AA9" s="162">
        <v>0.5</v>
      </c>
      <c r="AB9" s="162">
        <v>1</v>
      </c>
      <c r="AC9" s="169">
        <v>0.5</v>
      </c>
      <c r="AD9" s="172"/>
    </row>
    <row r="10" spans="1:32" ht="96" customHeight="1" x14ac:dyDescent="0.25">
      <c r="A10" s="20"/>
      <c r="B10" s="20"/>
      <c r="C10" s="20"/>
      <c r="D10" s="20"/>
      <c r="E10" s="129"/>
      <c r="F10" s="129"/>
      <c r="G10" s="150"/>
      <c r="H10" s="150"/>
      <c r="I10" s="150"/>
      <c r="J10" s="150"/>
      <c r="K10" s="150"/>
      <c r="L10" s="150"/>
      <c r="M10" s="150"/>
      <c r="N10" s="150"/>
      <c r="O10" s="150"/>
      <c r="P10" s="174"/>
      <c r="Q10" s="145"/>
      <c r="R10" s="145"/>
      <c r="S10" s="98"/>
      <c r="T10" s="98"/>
      <c r="U10" s="96"/>
      <c r="V10" s="98"/>
      <c r="W10" s="98"/>
      <c r="X10" s="98"/>
      <c r="Y10" s="98"/>
      <c r="Z10" s="160"/>
      <c r="AA10" s="98"/>
      <c r="AB10" s="98"/>
      <c r="AC10" s="106"/>
      <c r="AD10" s="172"/>
    </row>
    <row r="11" spans="1:32" ht="96" customHeight="1" x14ac:dyDescent="0.25">
      <c r="A11" s="20"/>
      <c r="B11" s="20"/>
      <c r="C11" s="20"/>
      <c r="D11" s="20"/>
      <c r="E11" s="129"/>
      <c r="F11" s="129"/>
      <c r="G11" s="150"/>
      <c r="H11" s="150"/>
      <c r="I11" s="150"/>
      <c r="J11" s="150"/>
      <c r="K11" s="150"/>
      <c r="L11" s="150"/>
      <c r="M11" s="150"/>
      <c r="N11" s="150"/>
      <c r="O11" s="150"/>
      <c r="P11" s="174"/>
      <c r="Q11" s="145"/>
      <c r="R11" s="145"/>
      <c r="S11" s="98"/>
      <c r="T11" s="98"/>
      <c r="U11" s="96"/>
      <c r="V11" s="98"/>
      <c r="W11" s="98"/>
      <c r="X11" s="98"/>
      <c r="Y11" s="98"/>
      <c r="Z11" s="160"/>
      <c r="AA11" s="98"/>
      <c r="AB11" s="98"/>
      <c r="AC11" s="106"/>
      <c r="AD11" s="172"/>
    </row>
    <row r="12" spans="1:32" ht="96" customHeight="1" x14ac:dyDescent="0.25">
      <c r="A12" s="20"/>
      <c r="B12" s="20"/>
      <c r="C12" s="20"/>
      <c r="D12" s="20"/>
      <c r="E12" s="129"/>
      <c r="F12" s="129"/>
      <c r="G12" s="150"/>
      <c r="H12" s="150"/>
      <c r="I12" s="150"/>
      <c r="J12" s="150"/>
      <c r="K12" s="150"/>
      <c r="L12" s="150"/>
      <c r="M12" s="150"/>
      <c r="N12" s="150"/>
      <c r="O12" s="150"/>
      <c r="P12" s="174"/>
      <c r="Q12" s="145"/>
      <c r="R12" s="145"/>
      <c r="S12" s="98"/>
      <c r="T12" s="98"/>
      <c r="U12" s="96"/>
      <c r="V12" s="98"/>
      <c r="W12" s="98"/>
      <c r="X12" s="98"/>
      <c r="Y12" s="98"/>
      <c r="Z12" s="160"/>
      <c r="AA12" s="98"/>
      <c r="AB12" s="98"/>
      <c r="AC12" s="106"/>
      <c r="AD12" s="172"/>
    </row>
    <row r="13" spans="1:32" ht="96" customHeight="1" x14ac:dyDescent="0.25">
      <c r="A13" s="20"/>
      <c r="B13" s="20"/>
      <c r="C13" s="20"/>
      <c r="D13" s="20"/>
      <c r="E13" s="129"/>
      <c r="F13" s="129"/>
      <c r="G13" s="150"/>
      <c r="H13" s="150"/>
      <c r="I13" s="150"/>
      <c r="J13" s="150"/>
      <c r="K13" s="150"/>
      <c r="L13" s="150"/>
      <c r="M13" s="150"/>
      <c r="N13" s="150"/>
      <c r="O13" s="150"/>
      <c r="P13" s="174"/>
      <c r="Q13" s="145"/>
      <c r="R13" s="145"/>
      <c r="S13" s="98"/>
      <c r="T13" s="98"/>
      <c r="U13" s="96"/>
      <c r="V13" s="98"/>
      <c r="W13" s="98"/>
      <c r="X13" s="98"/>
      <c r="Y13" s="98"/>
      <c r="Z13" s="160"/>
      <c r="AA13" s="98"/>
      <c r="AB13" s="98"/>
      <c r="AC13" s="106"/>
      <c r="AD13" s="172"/>
    </row>
    <row r="14" spans="1:32" ht="96" customHeight="1" x14ac:dyDescent="0.25">
      <c r="A14" s="20"/>
      <c r="B14" s="20"/>
      <c r="C14" s="20"/>
      <c r="D14" s="20"/>
      <c r="E14" s="129"/>
      <c r="F14" s="129"/>
      <c r="G14" s="150"/>
      <c r="H14" s="150"/>
      <c r="I14" s="150"/>
      <c r="J14" s="150"/>
      <c r="K14" s="150"/>
      <c r="L14" s="150"/>
      <c r="M14" s="150"/>
      <c r="N14" s="150"/>
      <c r="O14" s="150"/>
      <c r="P14" s="174"/>
      <c r="Q14" s="145"/>
      <c r="R14" s="145"/>
      <c r="S14" s="98"/>
      <c r="T14" s="98"/>
      <c r="U14" s="96"/>
      <c r="V14" s="98"/>
      <c r="W14" s="98"/>
      <c r="X14" s="98"/>
      <c r="Y14" s="98"/>
      <c r="Z14" s="160"/>
      <c r="AA14" s="98"/>
      <c r="AB14" s="98"/>
      <c r="AC14" s="106"/>
      <c r="AD14" s="172"/>
    </row>
    <row r="15" spans="1:32" ht="96" customHeight="1" x14ac:dyDescent="0.25">
      <c r="A15" s="20"/>
      <c r="B15" s="20"/>
      <c r="C15" s="20"/>
      <c r="D15" s="20"/>
      <c r="E15" s="129"/>
      <c r="F15" s="129"/>
      <c r="G15" s="150"/>
      <c r="H15" s="150"/>
      <c r="I15" s="150"/>
      <c r="J15" s="150"/>
      <c r="K15" s="150"/>
      <c r="L15" s="150"/>
      <c r="M15" s="150"/>
      <c r="N15" s="150"/>
      <c r="O15" s="150"/>
      <c r="P15" s="174"/>
      <c r="Q15" s="145"/>
      <c r="R15" s="145"/>
      <c r="S15" s="98"/>
      <c r="T15" s="98"/>
      <c r="U15" s="96"/>
      <c r="V15" s="98"/>
      <c r="W15" s="98"/>
      <c r="X15" s="98"/>
      <c r="Y15" s="98"/>
      <c r="Z15" s="160"/>
      <c r="AA15" s="98"/>
      <c r="AB15" s="98"/>
      <c r="AC15" s="106"/>
      <c r="AD15" s="172"/>
    </row>
    <row r="16" spans="1:32" ht="96" customHeight="1" x14ac:dyDescent="0.25">
      <c r="A16" s="20"/>
      <c r="B16" s="20"/>
      <c r="C16" s="20"/>
      <c r="D16" s="20"/>
      <c r="E16" s="129"/>
      <c r="F16" s="129"/>
      <c r="G16" s="150"/>
      <c r="H16" s="150"/>
      <c r="I16" s="150"/>
      <c r="J16" s="150"/>
      <c r="K16" s="150"/>
      <c r="L16" s="150"/>
      <c r="M16" s="150"/>
      <c r="N16" s="150"/>
      <c r="O16" s="150"/>
      <c r="P16" s="174"/>
      <c r="Q16" s="145"/>
      <c r="R16" s="145"/>
      <c r="S16" s="149"/>
      <c r="T16" s="162"/>
      <c r="U16" s="161"/>
      <c r="V16" s="162"/>
      <c r="W16" s="162"/>
      <c r="X16" s="162"/>
      <c r="Y16" s="162"/>
      <c r="Z16" s="163"/>
      <c r="AA16" s="162"/>
      <c r="AB16" s="162"/>
      <c r="AC16" s="169"/>
      <c r="AD16" s="172"/>
      <c r="AE16" s="163"/>
      <c r="AF16" s="162"/>
    </row>
    <row r="17" spans="1:32" ht="96" customHeight="1" x14ac:dyDescent="0.25">
      <c r="A17" s="20"/>
      <c r="B17" s="20"/>
      <c r="C17" s="20"/>
      <c r="D17" s="20"/>
      <c r="E17" s="129"/>
      <c r="F17" s="129"/>
      <c r="G17" s="150"/>
      <c r="H17" s="150"/>
      <c r="I17" s="150"/>
      <c r="J17" s="150"/>
      <c r="K17" s="150"/>
      <c r="L17" s="150"/>
      <c r="M17" s="150"/>
      <c r="N17" s="150"/>
      <c r="O17" s="150"/>
      <c r="P17" s="174"/>
      <c r="Q17" s="145"/>
      <c r="R17" s="145"/>
      <c r="S17" s="98"/>
      <c r="T17" s="98"/>
      <c r="U17" s="96"/>
      <c r="V17" s="98"/>
      <c r="W17" s="98"/>
      <c r="X17" s="98"/>
      <c r="Y17" s="98"/>
      <c r="Z17" s="160"/>
      <c r="AA17" s="98"/>
      <c r="AB17" s="98"/>
      <c r="AC17" s="106"/>
      <c r="AD17" s="172"/>
    </row>
    <row r="18" spans="1:32" ht="96" customHeight="1" x14ac:dyDescent="0.25">
      <c r="A18" s="20"/>
      <c r="B18" s="20"/>
      <c r="C18" s="20"/>
      <c r="D18" s="20"/>
      <c r="E18" s="129"/>
      <c r="F18" s="129"/>
      <c r="G18" s="150"/>
      <c r="H18" s="150"/>
      <c r="I18" s="150"/>
      <c r="J18" s="150"/>
      <c r="K18" s="150"/>
      <c r="L18" s="150"/>
      <c r="M18" s="150"/>
      <c r="N18" s="150"/>
      <c r="O18" s="150"/>
      <c r="P18" s="174"/>
      <c r="Q18" s="145"/>
      <c r="R18" s="145"/>
      <c r="S18" s="98"/>
      <c r="T18" s="98"/>
      <c r="U18" s="96"/>
      <c r="V18" s="98"/>
      <c r="W18" s="98"/>
      <c r="X18" s="98"/>
      <c r="Y18" s="98"/>
      <c r="Z18" s="160"/>
      <c r="AA18" s="98"/>
      <c r="AB18" s="98"/>
      <c r="AC18" s="106"/>
      <c r="AD18" s="172"/>
    </row>
    <row r="19" spans="1:32" ht="96" customHeight="1" x14ac:dyDescent="0.25">
      <c r="A19" s="20"/>
      <c r="B19" s="20"/>
      <c r="C19" s="20"/>
      <c r="D19" s="20"/>
      <c r="E19" s="129"/>
      <c r="F19" s="129"/>
      <c r="G19" s="150"/>
      <c r="H19" s="150"/>
      <c r="I19" s="150"/>
      <c r="J19" s="150"/>
      <c r="K19" s="150"/>
      <c r="L19" s="150"/>
      <c r="M19" s="150"/>
      <c r="N19" s="150"/>
      <c r="O19" s="150"/>
      <c r="P19" s="174"/>
      <c r="Q19" s="145"/>
      <c r="R19" s="145"/>
      <c r="S19" s="98"/>
      <c r="T19" s="98"/>
      <c r="U19" s="96"/>
      <c r="V19" s="98"/>
      <c r="W19" s="98"/>
      <c r="X19" s="98"/>
      <c r="Y19" s="98"/>
      <c r="Z19" s="160"/>
      <c r="AA19" s="98"/>
      <c r="AB19" s="98"/>
      <c r="AC19" s="106"/>
      <c r="AD19" s="172"/>
    </row>
    <row r="20" spans="1:32" ht="96" customHeight="1" x14ac:dyDescent="0.25">
      <c r="A20" s="20"/>
      <c r="B20" s="20"/>
      <c r="C20" s="20"/>
      <c r="D20" s="20"/>
      <c r="E20" s="129"/>
      <c r="F20" s="129"/>
      <c r="G20" s="150"/>
      <c r="H20" s="150"/>
      <c r="I20" s="150"/>
      <c r="J20" s="150"/>
      <c r="K20" s="150"/>
      <c r="L20" s="150"/>
      <c r="M20" s="150"/>
      <c r="N20" s="150"/>
      <c r="O20" s="150"/>
      <c r="P20" s="174"/>
      <c r="Q20" s="145"/>
      <c r="R20" s="145"/>
      <c r="S20" s="98"/>
      <c r="T20" s="98"/>
      <c r="U20" s="96"/>
      <c r="V20" s="98"/>
      <c r="W20" s="98"/>
      <c r="X20" s="98"/>
      <c r="Y20" s="98"/>
      <c r="Z20" s="160"/>
      <c r="AA20" s="98"/>
      <c r="AB20" s="98"/>
      <c r="AC20" s="106"/>
      <c r="AD20" s="172"/>
    </row>
    <row r="21" spans="1:32" ht="96" customHeight="1" x14ac:dyDescent="0.25">
      <c r="A21" s="20"/>
      <c r="B21" s="20"/>
      <c r="C21" s="20"/>
      <c r="D21" s="20"/>
      <c r="E21" s="129"/>
      <c r="F21" s="129"/>
      <c r="G21" s="150"/>
      <c r="H21" s="150"/>
      <c r="I21" s="150"/>
      <c r="J21" s="150"/>
      <c r="K21" s="150"/>
      <c r="L21" s="150"/>
      <c r="M21" s="150"/>
      <c r="N21" s="150"/>
      <c r="O21" s="150"/>
      <c r="P21" s="174"/>
      <c r="Q21" s="145"/>
      <c r="R21" s="145"/>
      <c r="S21" s="98"/>
      <c r="T21" s="98"/>
      <c r="U21" s="96"/>
      <c r="V21" s="98"/>
      <c r="W21" s="98"/>
      <c r="X21" s="98"/>
      <c r="Y21" s="98"/>
      <c r="Z21" s="160"/>
      <c r="AA21" s="98"/>
      <c r="AB21" s="98"/>
      <c r="AC21" s="106"/>
      <c r="AD21" s="172"/>
    </row>
    <row r="22" spans="1:32" ht="96" customHeight="1" x14ac:dyDescent="0.25">
      <c r="A22" s="20"/>
      <c r="B22" s="20"/>
      <c r="C22" s="20"/>
      <c r="D22" s="20"/>
      <c r="E22" s="129"/>
      <c r="F22" s="129"/>
      <c r="G22" s="150"/>
      <c r="H22" s="150"/>
      <c r="I22" s="150"/>
      <c r="J22" s="150"/>
      <c r="K22" s="150"/>
      <c r="L22" s="150"/>
      <c r="M22" s="150"/>
      <c r="N22" s="150"/>
      <c r="O22" s="150"/>
      <c r="P22" s="174"/>
      <c r="Q22" s="145"/>
      <c r="R22" s="145"/>
      <c r="S22" s="98"/>
      <c r="T22" s="98"/>
      <c r="U22" s="96"/>
      <c r="V22" s="98"/>
      <c r="W22" s="98"/>
      <c r="X22" s="98"/>
      <c r="Y22" s="98"/>
      <c r="Z22" s="160"/>
      <c r="AA22" s="98"/>
      <c r="AB22" s="98"/>
      <c r="AC22" s="106"/>
      <c r="AD22" s="172"/>
    </row>
    <row r="23" spans="1:32" ht="96" customHeight="1" x14ac:dyDescent="0.25">
      <c r="A23" s="20"/>
      <c r="B23" s="20"/>
      <c r="C23" s="20"/>
      <c r="D23" s="20"/>
      <c r="E23" s="129"/>
      <c r="F23" s="129"/>
      <c r="G23" s="150"/>
      <c r="H23" s="150"/>
      <c r="I23" s="150"/>
      <c r="J23" s="150"/>
      <c r="K23" s="150"/>
      <c r="L23" s="150"/>
      <c r="M23" s="150"/>
      <c r="N23" s="150"/>
      <c r="O23" s="150"/>
      <c r="P23" s="174"/>
      <c r="Q23" s="145"/>
      <c r="R23" s="145"/>
      <c r="S23" s="98"/>
      <c r="T23" s="98"/>
      <c r="U23" s="96"/>
      <c r="V23" s="98"/>
      <c r="W23" s="98"/>
      <c r="X23" s="98"/>
      <c r="Y23" s="98"/>
      <c r="Z23" s="160"/>
      <c r="AA23" s="98"/>
      <c r="AB23" s="98"/>
      <c r="AC23" s="106"/>
      <c r="AD23" s="172"/>
    </row>
    <row r="24" spans="1:32" ht="96" customHeight="1" x14ac:dyDescent="0.25">
      <c r="A24" s="20"/>
      <c r="B24" s="20"/>
      <c r="C24" s="20"/>
      <c r="D24" s="20"/>
      <c r="E24" s="129"/>
      <c r="F24" s="129"/>
      <c r="G24" s="150"/>
      <c r="H24" s="150"/>
      <c r="I24" s="150"/>
      <c r="J24" s="150"/>
      <c r="K24" s="150"/>
      <c r="L24" s="150"/>
      <c r="M24" s="150"/>
      <c r="N24" s="150"/>
      <c r="O24" s="150"/>
      <c r="P24" s="174"/>
      <c r="Q24" s="145"/>
      <c r="R24" s="145"/>
      <c r="S24" s="98"/>
      <c r="T24" s="98"/>
      <c r="U24" s="96"/>
      <c r="V24" s="98"/>
      <c r="W24" s="98"/>
      <c r="X24" s="98"/>
      <c r="Y24" s="98"/>
      <c r="Z24" s="160"/>
      <c r="AA24" s="98"/>
      <c r="AB24" s="98"/>
      <c r="AC24" s="106"/>
      <c r="AD24" s="172"/>
    </row>
    <row r="25" spans="1:32" ht="96" customHeight="1" x14ac:dyDescent="0.25">
      <c r="A25" s="20"/>
      <c r="B25" s="20"/>
      <c r="C25" s="20"/>
      <c r="D25" s="20"/>
      <c r="E25" s="129"/>
      <c r="F25" s="129"/>
      <c r="G25" s="150"/>
      <c r="H25" s="150"/>
      <c r="I25" s="150"/>
      <c r="J25" s="150"/>
      <c r="K25" s="150"/>
      <c r="L25" s="150"/>
      <c r="M25" s="150"/>
      <c r="N25" s="150"/>
      <c r="O25" s="150"/>
      <c r="P25" s="174"/>
      <c r="Q25" s="145"/>
      <c r="R25" s="145"/>
      <c r="S25" s="98"/>
      <c r="T25" s="98"/>
      <c r="U25" s="96"/>
      <c r="V25" s="98"/>
      <c r="W25" s="98"/>
      <c r="X25" s="98"/>
      <c r="Y25" s="98"/>
      <c r="Z25" s="160"/>
      <c r="AA25" s="98"/>
      <c r="AB25" s="98"/>
      <c r="AC25" s="106"/>
      <c r="AD25" s="172"/>
    </row>
    <row r="26" spans="1:32" ht="96" customHeight="1" x14ac:dyDescent="0.25">
      <c r="A26" s="20"/>
      <c r="B26" s="20"/>
      <c r="C26" s="20"/>
      <c r="D26" s="20"/>
      <c r="E26" s="129"/>
      <c r="F26" s="129"/>
      <c r="G26" s="150"/>
      <c r="H26" s="150"/>
      <c r="I26" s="150"/>
      <c r="J26" s="150"/>
      <c r="K26" s="150"/>
      <c r="L26" s="150"/>
      <c r="M26" s="150"/>
      <c r="N26" s="150"/>
      <c r="O26" s="150"/>
      <c r="P26" s="174"/>
      <c r="Q26" s="145"/>
      <c r="R26" s="145"/>
      <c r="S26" s="98"/>
      <c r="T26" s="98"/>
      <c r="U26" s="96"/>
      <c r="V26" s="98"/>
      <c r="W26" s="98"/>
      <c r="X26" s="98"/>
      <c r="Y26" s="98"/>
      <c r="Z26" s="160"/>
      <c r="AA26" s="98"/>
      <c r="AB26" s="98"/>
      <c r="AC26" s="106"/>
      <c r="AD26" s="172"/>
    </row>
    <row r="27" spans="1:32" ht="96" customHeight="1" x14ac:dyDescent="0.25">
      <c r="A27" s="20"/>
      <c r="B27" s="20"/>
      <c r="C27" s="20"/>
      <c r="D27" s="20"/>
      <c r="E27" s="129"/>
      <c r="F27" s="129"/>
      <c r="G27" s="150"/>
      <c r="H27" s="150"/>
      <c r="I27" s="150"/>
      <c r="J27" s="150"/>
      <c r="K27" s="150"/>
      <c r="L27" s="150"/>
      <c r="M27" s="150"/>
      <c r="N27" s="150"/>
      <c r="O27" s="150"/>
      <c r="P27" s="174"/>
      <c r="Q27" s="145"/>
      <c r="R27" s="145"/>
      <c r="S27" s="98"/>
      <c r="T27" s="98"/>
      <c r="U27" s="96"/>
      <c r="V27" s="98"/>
      <c r="W27" s="98"/>
      <c r="X27" s="98"/>
      <c r="Y27" s="98"/>
      <c r="Z27" s="160"/>
      <c r="AA27" s="98"/>
      <c r="AB27" s="98"/>
      <c r="AC27" s="106"/>
      <c r="AD27" s="172"/>
    </row>
    <row r="28" spans="1:32" ht="96" customHeight="1" x14ac:dyDescent="0.25">
      <c r="A28" s="20"/>
      <c r="B28" s="20"/>
      <c r="C28" s="20"/>
      <c r="D28" s="20"/>
      <c r="E28" s="129"/>
      <c r="F28" s="129"/>
      <c r="G28" s="150"/>
      <c r="H28" s="150"/>
      <c r="I28" s="150"/>
      <c r="J28" s="150"/>
      <c r="K28" s="150"/>
      <c r="L28" s="150"/>
      <c r="M28" s="150"/>
      <c r="N28" s="150"/>
      <c r="O28" s="150"/>
      <c r="P28" s="174"/>
      <c r="Q28" s="145"/>
      <c r="R28" s="145"/>
      <c r="S28" s="150"/>
      <c r="T28" s="162"/>
      <c r="U28" s="161"/>
      <c r="V28" s="162"/>
      <c r="W28" s="162"/>
      <c r="X28" s="162"/>
      <c r="Y28" s="162"/>
      <c r="Z28" s="163"/>
      <c r="AA28" s="162"/>
      <c r="AB28" s="162"/>
      <c r="AC28" s="169"/>
      <c r="AD28" s="172"/>
      <c r="AE28" s="163"/>
      <c r="AF28" s="162"/>
    </row>
    <row r="29" spans="1:32" ht="96" customHeight="1" x14ac:dyDescent="0.25">
      <c r="A29" s="20"/>
      <c r="B29" s="20"/>
      <c r="C29" s="20"/>
      <c r="D29" s="20"/>
      <c r="E29" s="129"/>
      <c r="F29" s="129"/>
      <c r="G29" s="150"/>
      <c r="H29" s="150"/>
      <c r="I29" s="150"/>
      <c r="J29" s="150"/>
      <c r="K29" s="150"/>
      <c r="L29" s="150"/>
      <c r="M29" s="150"/>
      <c r="N29" s="150"/>
      <c r="O29" s="150"/>
      <c r="P29" s="174"/>
      <c r="Q29" s="145"/>
      <c r="R29" s="145"/>
      <c r="S29" s="98"/>
      <c r="T29" s="98"/>
      <c r="U29" s="96"/>
      <c r="V29" s="98"/>
      <c r="W29" s="98"/>
      <c r="X29" s="98"/>
      <c r="Y29" s="98"/>
      <c r="Z29" s="160"/>
      <c r="AA29" s="98"/>
      <c r="AB29" s="98"/>
      <c r="AC29" s="106"/>
      <c r="AD29" s="172"/>
    </row>
    <row r="30" spans="1:32" ht="96" customHeight="1" x14ac:dyDescent="0.25">
      <c r="A30" s="20"/>
      <c r="B30" s="20"/>
      <c r="C30" s="20"/>
      <c r="D30" s="20"/>
      <c r="E30" s="129"/>
      <c r="F30" s="129"/>
      <c r="G30" s="150"/>
      <c r="H30" s="150"/>
      <c r="I30" s="150"/>
      <c r="J30" s="150"/>
      <c r="K30" s="150"/>
      <c r="L30" s="150"/>
      <c r="M30" s="150"/>
      <c r="N30" s="150"/>
      <c r="O30" s="150"/>
      <c r="P30" s="174"/>
      <c r="Q30" s="145"/>
      <c r="R30" s="145"/>
      <c r="S30" s="98"/>
      <c r="T30" s="98"/>
      <c r="U30" s="96"/>
      <c r="V30" s="98"/>
      <c r="W30" s="98"/>
      <c r="X30" s="98"/>
      <c r="Y30" s="98"/>
      <c r="Z30" s="160"/>
      <c r="AA30" s="98"/>
      <c r="AB30" s="98"/>
      <c r="AC30" s="106"/>
      <c r="AD30" s="172"/>
    </row>
    <row r="31" spans="1:32" ht="96" customHeight="1" x14ac:dyDescent="0.25">
      <c r="A31" s="23"/>
      <c r="B31" s="23"/>
      <c r="C31" s="23"/>
      <c r="D31" s="23"/>
      <c r="E31" s="129"/>
      <c r="F31" s="129"/>
      <c r="G31" s="150"/>
      <c r="H31" s="150"/>
      <c r="I31" s="150"/>
      <c r="J31" s="150"/>
      <c r="K31" s="150"/>
      <c r="L31" s="150"/>
      <c r="M31" s="150"/>
      <c r="N31" s="150"/>
      <c r="O31" s="150"/>
      <c r="P31" s="174"/>
      <c r="Q31" s="145"/>
      <c r="R31" s="145"/>
      <c r="S31" s="98"/>
      <c r="T31" s="98"/>
      <c r="U31" s="96"/>
      <c r="V31" s="98"/>
      <c r="W31" s="98"/>
      <c r="X31" s="98"/>
      <c r="Y31" s="98"/>
      <c r="Z31" s="160"/>
      <c r="AA31" s="98"/>
      <c r="AB31" s="98"/>
      <c r="AC31" s="106"/>
      <c r="AD31" s="172"/>
    </row>
    <row r="32" spans="1:32" ht="96" customHeight="1" x14ac:dyDescent="0.25">
      <c r="A32" s="20"/>
      <c r="B32" s="20"/>
      <c r="C32" s="20"/>
      <c r="D32" s="20"/>
      <c r="E32" s="129"/>
      <c r="F32" s="129"/>
      <c r="G32" s="150"/>
      <c r="H32" s="150"/>
      <c r="I32" s="150"/>
      <c r="J32" s="150"/>
      <c r="K32" s="150"/>
      <c r="L32" s="150"/>
      <c r="M32" s="150"/>
      <c r="N32" s="150"/>
      <c r="O32" s="150"/>
      <c r="P32" s="174"/>
      <c r="Q32" s="145"/>
      <c r="R32" s="145"/>
      <c r="S32" s="98"/>
      <c r="T32" s="98"/>
      <c r="U32" s="96"/>
      <c r="V32" s="98"/>
      <c r="W32" s="98"/>
      <c r="X32" s="98"/>
      <c r="Y32" s="98"/>
      <c r="Z32" s="160"/>
      <c r="AA32" s="98"/>
      <c r="AB32" s="98"/>
      <c r="AC32" s="106"/>
      <c r="AD32" s="172"/>
    </row>
    <row r="33" spans="1:32" ht="96" customHeight="1" x14ac:dyDescent="0.25">
      <c r="A33" s="20"/>
      <c r="B33" s="20"/>
      <c r="C33" s="20"/>
      <c r="D33" s="20"/>
      <c r="E33" s="129"/>
      <c r="F33" s="129"/>
      <c r="G33" s="150"/>
      <c r="H33" s="150"/>
      <c r="I33" s="150"/>
      <c r="J33" s="150"/>
      <c r="K33" s="150"/>
      <c r="L33" s="150"/>
      <c r="M33" s="150"/>
      <c r="N33" s="150"/>
      <c r="O33" s="150"/>
      <c r="P33" s="174"/>
      <c r="Q33" s="145"/>
      <c r="R33" s="145"/>
      <c r="S33" s="151"/>
      <c r="T33" s="152"/>
      <c r="U33" s="164"/>
      <c r="V33" s="152"/>
      <c r="W33" s="152"/>
      <c r="X33" s="152"/>
      <c r="Y33" s="152"/>
      <c r="Z33" s="165"/>
      <c r="AA33" s="152"/>
      <c r="AB33" s="152"/>
      <c r="AC33" s="169"/>
      <c r="AD33" s="172"/>
      <c r="AE33" s="163"/>
      <c r="AF33" s="162"/>
    </row>
    <row r="34" spans="1:32" ht="96" customHeight="1" x14ac:dyDescent="0.25">
      <c r="A34" s="20"/>
      <c r="B34" s="20"/>
      <c r="C34" s="20"/>
      <c r="D34" s="20"/>
      <c r="E34" s="129"/>
      <c r="F34" s="129"/>
      <c r="G34" s="150"/>
      <c r="H34" s="150"/>
      <c r="I34" s="150"/>
      <c r="J34" s="150"/>
      <c r="K34" s="150"/>
      <c r="L34" s="150"/>
      <c r="M34" s="150"/>
      <c r="N34" s="150"/>
      <c r="O34" s="150"/>
      <c r="P34" s="174"/>
      <c r="Q34" s="145"/>
      <c r="R34" s="145"/>
      <c r="S34" s="152"/>
      <c r="T34" s="152"/>
      <c r="U34" s="164"/>
      <c r="V34" s="152"/>
      <c r="W34" s="152"/>
      <c r="X34" s="152"/>
      <c r="Y34" s="152"/>
      <c r="Z34" s="165"/>
      <c r="AA34" s="152"/>
      <c r="AB34" s="152"/>
      <c r="AC34" s="106"/>
      <c r="AD34" s="172"/>
    </row>
    <row r="35" spans="1:32" ht="96" customHeight="1" x14ac:dyDescent="0.25">
      <c r="A35" s="22"/>
      <c r="B35" s="22"/>
      <c r="C35" s="22"/>
      <c r="D35" s="22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77"/>
      <c r="Q35" s="146"/>
      <c r="R35" s="146"/>
      <c r="S35" s="153"/>
      <c r="T35" s="167"/>
      <c r="U35" s="166"/>
      <c r="V35" s="167"/>
      <c r="W35" s="167"/>
      <c r="X35" s="167"/>
      <c r="Y35" s="167"/>
      <c r="Z35" s="168"/>
      <c r="AA35" s="167"/>
      <c r="AB35" s="167"/>
      <c r="AC35" s="170"/>
      <c r="AD35" s="173"/>
      <c r="AE35" s="168"/>
      <c r="AF35" s="167"/>
    </row>
    <row r="36" spans="1:32" ht="96" customHeight="1" x14ac:dyDescent="0.25">
      <c r="A36" s="20"/>
      <c r="B36" s="20"/>
      <c r="C36" s="20"/>
      <c r="D36" s="20"/>
      <c r="E36" s="129"/>
      <c r="F36" s="129"/>
      <c r="G36" s="150"/>
      <c r="H36" s="150"/>
      <c r="I36" s="150"/>
      <c r="J36" s="150"/>
      <c r="K36" s="150"/>
      <c r="L36" s="150"/>
      <c r="M36" s="150"/>
      <c r="N36" s="150"/>
      <c r="O36" s="150"/>
      <c r="P36" s="174"/>
      <c r="Q36" s="145"/>
      <c r="R36" s="145"/>
      <c r="S36" s="98"/>
      <c r="T36" s="98"/>
      <c r="U36" s="96"/>
      <c r="V36" s="98"/>
      <c r="W36" s="98"/>
      <c r="X36" s="98"/>
      <c r="Y36" s="98"/>
      <c r="Z36" s="160"/>
      <c r="AA36" s="98"/>
      <c r="AB36" s="98"/>
      <c r="AC36" s="106"/>
      <c r="AD36" s="172"/>
    </row>
    <row r="37" spans="1:32" ht="96" customHeight="1" x14ac:dyDescent="0.25">
      <c r="A37" s="20"/>
      <c r="B37" s="20"/>
      <c r="C37" s="20"/>
      <c r="D37" s="20"/>
      <c r="E37" s="139"/>
      <c r="F37" s="139"/>
      <c r="G37" s="178"/>
      <c r="H37" s="178"/>
      <c r="I37" s="178"/>
      <c r="J37" s="178"/>
      <c r="K37" s="178"/>
      <c r="L37" s="178"/>
      <c r="M37" s="178"/>
      <c r="N37" s="178"/>
      <c r="O37" s="178"/>
      <c r="P37" s="179"/>
      <c r="Q37" s="147"/>
      <c r="R37" s="147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06"/>
      <c r="AD37" s="172"/>
    </row>
    <row r="38" spans="1:32" s="24" customFormat="1" ht="15" customHeight="1" x14ac:dyDescent="0.25"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7"/>
      <c r="R38" s="137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7"/>
      <c r="AD38" s="172"/>
      <c r="AE38" s="160"/>
      <c r="AF38" s="98"/>
    </row>
    <row r="39" spans="1:32" s="24" customFormat="1" ht="15" customHeight="1" x14ac:dyDescent="0.25"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7"/>
      <c r="R39" s="137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7"/>
      <c r="AD39" s="172"/>
      <c r="AE39" s="160"/>
      <c r="AF39" s="98"/>
    </row>
    <row r="40" spans="1:32" s="24" customFormat="1" ht="15" customHeight="1" x14ac:dyDescent="0.25"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7"/>
      <c r="R40" s="137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7"/>
      <c r="AD40" s="98"/>
      <c r="AE40" s="160"/>
      <c r="AF40" s="98"/>
    </row>
    <row r="41" spans="1:32" s="24" customFormat="1" ht="15" customHeight="1" x14ac:dyDescent="0.25"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7"/>
      <c r="R41" s="137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7"/>
      <c r="AD41" s="98"/>
      <c r="AE41" s="160"/>
      <c r="AF41" s="98"/>
    </row>
    <row r="42" spans="1:32" s="24" customFormat="1" ht="15" customHeight="1" x14ac:dyDescent="0.25"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7"/>
      <c r="R42" s="137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7"/>
      <c r="AD42" s="98"/>
      <c r="AE42" s="160"/>
      <c r="AF42" s="98"/>
    </row>
    <row r="43" spans="1:32" s="24" customFormat="1" ht="15" customHeight="1" x14ac:dyDescent="0.25"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7"/>
      <c r="R43" s="137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7"/>
      <c r="AD43" s="98"/>
      <c r="AE43" s="160"/>
      <c r="AF43" s="98"/>
    </row>
    <row r="44" spans="1:32" s="24" customFormat="1" ht="15" customHeight="1" x14ac:dyDescent="0.25"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7"/>
      <c r="R44" s="137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7"/>
      <c r="AD44" s="98"/>
      <c r="AE44" s="160"/>
      <c r="AF44" s="98"/>
    </row>
    <row r="45" spans="1:32" s="24" customFormat="1" ht="15" customHeight="1" x14ac:dyDescent="0.25"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7"/>
      <c r="R45" s="137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7"/>
      <c r="AD45" s="98"/>
      <c r="AE45" s="160"/>
      <c r="AF45" s="98"/>
    </row>
    <row r="46" spans="1:32" s="24" customFormat="1" ht="15" customHeight="1" x14ac:dyDescent="0.25"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7"/>
      <c r="R46" s="137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7"/>
      <c r="AD46" s="98"/>
      <c r="AE46" s="160"/>
      <c r="AF46" s="98"/>
    </row>
    <row r="47" spans="1:32" s="24" customFormat="1" ht="15" customHeight="1" x14ac:dyDescent="0.25"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7"/>
      <c r="R47" s="137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7"/>
      <c r="AD47" s="98"/>
      <c r="AE47" s="160"/>
      <c r="AF47" s="98"/>
    </row>
    <row r="48" spans="1:32" s="24" customFormat="1" ht="15" customHeight="1" x14ac:dyDescent="0.25"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7"/>
      <c r="R48" s="137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7"/>
      <c r="AD48" s="98"/>
      <c r="AE48" s="160"/>
      <c r="AF48" s="98"/>
    </row>
    <row r="49" spans="5:32" s="24" customFormat="1" ht="15" customHeight="1" x14ac:dyDescent="0.25"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7"/>
      <c r="R49" s="137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7"/>
      <c r="AD49" s="98"/>
      <c r="AE49" s="160"/>
      <c r="AF49" s="98"/>
    </row>
    <row r="50" spans="5:32" s="24" customFormat="1" ht="15" customHeight="1" x14ac:dyDescent="0.25"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7"/>
      <c r="R50" s="137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7"/>
      <c r="AD50" s="98"/>
      <c r="AE50" s="160"/>
      <c r="AF50" s="98"/>
    </row>
    <row r="51" spans="5:32" s="24" customFormat="1" ht="15" customHeight="1" x14ac:dyDescent="0.25"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7"/>
      <c r="R51" s="137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7"/>
      <c r="AD51" s="98"/>
      <c r="AE51" s="160"/>
      <c r="AF51" s="98"/>
    </row>
    <row r="52" spans="5:32" s="24" customFormat="1" ht="15" customHeight="1" x14ac:dyDescent="0.25"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7"/>
      <c r="R52" s="137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7"/>
      <c r="AD52" s="98"/>
      <c r="AE52" s="160"/>
      <c r="AF52" s="98"/>
    </row>
    <row r="53" spans="5:32" s="24" customFormat="1" ht="15" customHeight="1" x14ac:dyDescent="0.25"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7"/>
      <c r="R53" s="137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7"/>
      <c r="AD53" s="98"/>
      <c r="AE53" s="160"/>
      <c r="AF53" s="98"/>
    </row>
    <row r="54" spans="5:32" s="24" customFormat="1" ht="15" customHeight="1" x14ac:dyDescent="0.25"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7"/>
      <c r="R54" s="137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7"/>
      <c r="AD54" s="98"/>
      <c r="AE54" s="160"/>
      <c r="AF54" s="98"/>
    </row>
    <row r="55" spans="5:32" s="24" customFormat="1" ht="15" customHeight="1" x14ac:dyDescent="0.25"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7"/>
      <c r="R55" s="137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7"/>
      <c r="AD55" s="98"/>
      <c r="AE55" s="160"/>
      <c r="AF55" s="98"/>
    </row>
    <row r="56" spans="5:32" s="24" customFormat="1" ht="15" customHeight="1" x14ac:dyDescent="0.25"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7"/>
      <c r="R56" s="137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7"/>
      <c r="AD56" s="98"/>
      <c r="AE56" s="160"/>
      <c r="AF56" s="98"/>
    </row>
    <row r="57" spans="5:32" s="24" customFormat="1" ht="15" customHeight="1" x14ac:dyDescent="0.25"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7"/>
      <c r="R57" s="137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7"/>
      <c r="AD57" s="98"/>
      <c r="AE57" s="160"/>
      <c r="AF57" s="98"/>
    </row>
    <row r="58" spans="5:32" s="24" customFormat="1" ht="15" customHeight="1" x14ac:dyDescent="0.25"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7"/>
      <c r="R58" s="137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7"/>
      <c r="AD58" s="98"/>
      <c r="AE58" s="160"/>
      <c r="AF58" s="98"/>
    </row>
    <row r="59" spans="5:32" s="24" customFormat="1" ht="15" customHeight="1" x14ac:dyDescent="0.25"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7"/>
      <c r="R59" s="137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7"/>
      <c r="AD59" s="98"/>
      <c r="AE59" s="160"/>
      <c r="AF59" s="98"/>
    </row>
    <row r="60" spans="5:32" s="24" customFormat="1" ht="15" customHeight="1" x14ac:dyDescent="0.25"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7"/>
      <c r="R60" s="137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7"/>
      <c r="AD60" s="98"/>
      <c r="AE60" s="160"/>
      <c r="AF60" s="98"/>
    </row>
    <row r="61" spans="5:32" s="24" customFormat="1" ht="15" customHeight="1" x14ac:dyDescent="0.25"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7"/>
      <c r="R61" s="137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7"/>
      <c r="AD61" s="98"/>
      <c r="AE61" s="160"/>
      <c r="AF61" s="98"/>
    </row>
    <row r="62" spans="5:32" s="24" customFormat="1" ht="15" customHeight="1" x14ac:dyDescent="0.25"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7"/>
      <c r="R62" s="137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7"/>
      <c r="AD62" s="98"/>
      <c r="AE62" s="160"/>
      <c r="AF62" s="98"/>
    </row>
    <row r="63" spans="5:32" s="24" customFormat="1" ht="15" customHeight="1" x14ac:dyDescent="0.25"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7"/>
      <c r="R63" s="137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7"/>
      <c r="AD63" s="98"/>
      <c r="AE63" s="160"/>
      <c r="AF63" s="98"/>
    </row>
    <row r="64" spans="5:32" s="24" customFormat="1" ht="15" customHeight="1" x14ac:dyDescent="0.25"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7"/>
      <c r="R64" s="137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7"/>
      <c r="AD64" s="98"/>
      <c r="AE64" s="160"/>
      <c r="AF64" s="98"/>
    </row>
    <row r="65" spans="5:32" s="24" customFormat="1" ht="15" customHeight="1" x14ac:dyDescent="0.25"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7"/>
      <c r="R65" s="137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7"/>
      <c r="AD65" s="98"/>
      <c r="AE65" s="160"/>
      <c r="AF65" s="98"/>
    </row>
    <row r="66" spans="5:32" s="24" customFormat="1" ht="15" customHeight="1" x14ac:dyDescent="0.25"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7"/>
      <c r="R66" s="137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7"/>
      <c r="AD66" s="98"/>
      <c r="AE66" s="160"/>
      <c r="AF66" s="98"/>
    </row>
    <row r="67" spans="5:32" s="24" customFormat="1" ht="15" customHeight="1" x14ac:dyDescent="0.25"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7"/>
      <c r="R67" s="137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7"/>
      <c r="AD67" s="98"/>
      <c r="AE67" s="160"/>
      <c r="AF67" s="98"/>
    </row>
    <row r="68" spans="5:32" s="24" customFormat="1" ht="15" customHeight="1" x14ac:dyDescent="0.25"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7"/>
      <c r="R68" s="137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7"/>
      <c r="AD68" s="98"/>
      <c r="AE68" s="160"/>
      <c r="AF68" s="98"/>
    </row>
    <row r="69" spans="5:32" s="24" customFormat="1" ht="15" customHeight="1" x14ac:dyDescent="0.25"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7"/>
      <c r="R69" s="137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7"/>
      <c r="AD69" s="98"/>
      <c r="AE69" s="160"/>
      <c r="AF69" s="98"/>
    </row>
    <row r="70" spans="5:32" s="24" customFormat="1" ht="15" customHeight="1" x14ac:dyDescent="0.25"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7"/>
      <c r="R70" s="137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7"/>
      <c r="AD70" s="98"/>
      <c r="AE70" s="160"/>
      <c r="AF70" s="98"/>
    </row>
    <row r="71" spans="5:32" s="24" customFormat="1" ht="15" customHeight="1" x14ac:dyDescent="0.25"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7"/>
      <c r="R71" s="137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7"/>
      <c r="AD71" s="98"/>
      <c r="AE71" s="160"/>
      <c r="AF71" s="98"/>
    </row>
    <row r="72" spans="5:32" s="24" customFormat="1" ht="15" customHeight="1" x14ac:dyDescent="0.25"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7"/>
      <c r="R72" s="137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7"/>
      <c r="AD72" s="98"/>
      <c r="AE72" s="160"/>
      <c r="AF72" s="98"/>
    </row>
    <row r="73" spans="5:32" s="24" customFormat="1" ht="15" customHeight="1" x14ac:dyDescent="0.25"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7"/>
      <c r="R73" s="137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7"/>
      <c r="AD73" s="98"/>
      <c r="AE73" s="160"/>
      <c r="AF73" s="98"/>
    </row>
    <row r="74" spans="5:32" s="24" customFormat="1" ht="15" customHeight="1" x14ac:dyDescent="0.25"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7"/>
      <c r="R74" s="137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7"/>
      <c r="AD74" s="98"/>
      <c r="AE74" s="160"/>
      <c r="AF74" s="98"/>
    </row>
    <row r="75" spans="5:32" s="24" customFormat="1" ht="15" customHeight="1" x14ac:dyDescent="0.25"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7"/>
      <c r="R75" s="137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7"/>
      <c r="AD75" s="98"/>
      <c r="AE75" s="160"/>
      <c r="AF75" s="98"/>
    </row>
    <row r="76" spans="5:32" s="24" customFormat="1" ht="15" customHeight="1" x14ac:dyDescent="0.25"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7"/>
      <c r="R76" s="137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7"/>
      <c r="AD76" s="98"/>
      <c r="AE76" s="160"/>
      <c r="AF76" s="98"/>
    </row>
    <row r="77" spans="5:32" s="24" customFormat="1" ht="15" customHeight="1" x14ac:dyDescent="0.25"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7"/>
      <c r="R77" s="137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7"/>
      <c r="AD77" s="98"/>
      <c r="AE77" s="160"/>
      <c r="AF77" s="98"/>
    </row>
    <row r="78" spans="5:32" s="24" customFormat="1" ht="15" customHeight="1" x14ac:dyDescent="0.25"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7"/>
      <c r="R78" s="137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7"/>
      <c r="AD78" s="98"/>
      <c r="AE78" s="160"/>
      <c r="AF78" s="98"/>
    </row>
    <row r="79" spans="5:32" s="24" customFormat="1" ht="15" customHeight="1" x14ac:dyDescent="0.25"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7"/>
      <c r="R79" s="137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7"/>
      <c r="AD79" s="98"/>
      <c r="AE79" s="160"/>
      <c r="AF79" s="98"/>
    </row>
    <row r="80" spans="5:32" s="24" customFormat="1" ht="15" customHeight="1" x14ac:dyDescent="0.25"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7"/>
      <c r="R80" s="137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7"/>
      <c r="AD80" s="98"/>
      <c r="AE80" s="160"/>
      <c r="AF80" s="98"/>
    </row>
    <row r="81" spans="5:32" s="24" customFormat="1" ht="15" customHeight="1" x14ac:dyDescent="0.25"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7"/>
      <c r="R81" s="137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7"/>
      <c r="AD81" s="98"/>
      <c r="AE81" s="160"/>
      <c r="AF81" s="98"/>
    </row>
    <row r="82" spans="5:32" s="24" customFormat="1" ht="15" customHeight="1" x14ac:dyDescent="0.25"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7"/>
      <c r="R82" s="137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7"/>
      <c r="AD82" s="98"/>
      <c r="AE82" s="160"/>
      <c r="AF82" s="98"/>
    </row>
    <row r="83" spans="5:32" s="24" customFormat="1" ht="15" customHeight="1" x14ac:dyDescent="0.25"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7"/>
      <c r="R83" s="137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7"/>
      <c r="AD83" s="98"/>
      <c r="AE83" s="160"/>
      <c r="AF83" s="98"/>
    </row>
    <row r="84" spans="5:32" s="24" customFormat="1" ht="15" customHeight="1" x14ac:dyDescent="0.25"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7"/>
      <c r="R84" s="137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7"/>
      <c r="AD84" s="98"/>
      <c r="AE84" s="160"/>
      <c r="AF84" s="98"/>
    </row>
    <row r="85" spans="5:32" s="24" customFormat="1" ht="15" customHeight="1" x14ac:dyDescent="0.25"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7"/>
      <c r="R85" s="137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7"/>
      <c r="AD85" s="98"/>
      <c r="AE85" s="160"/>
      <c r="AF85" s="98"/>
    </row>
    <row r="86" spans="5:32" s="24" customFormat="1" ht="15" customHeight="1" x14ac:dyDescent="0.25"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7"/>
      <c r="R86" s="137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7"/>
      <c r="AD86" s="98"/>
      <c r="AE86" s="160"/>
      <c r="AF86" s="98"/>
    </row>
    <row r="87" spans="5:32" s="24" customFormat="1" ht="15" customHeight="1" x14ac:dyDescent="0.25"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7"/>
      <c r="R87" s="137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7"/>
      <c r="AD87" s="98"/>
      <c r="AE87" s="160"/>
      <c r="AF87" s="98"/>
    </row>
    <row r="88" spans="5:32" s="24" customFormat="1" ht="15" customHeight="1" x14ac:dyDescent="0.25"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7"/>
      <c r="R88" s="137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7"/>
      <c r="AD88" s="98"/>
      <c r="AE88" s="160"/>
      <c r="AF88" s="98"/>
    </row>
    <row r="89" spans="5:32" s="24" customFormat="1" ht="15" customHeight="1" x14ac:dyDescent="0.25"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7"/>
      <c r="R89" s="137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7"/>
      <c r="AD89" s="98"/>
      <c r="AE89" s="160"/>
      <c r="AF89" s="98"/>
    </row>
    <row r="90" spans="5:32" s="24" customFormat="1" ht="15" customHeight="1" x14ac:dyDescent="0.25"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7"/>
      <c r="R90" s="137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7"/>
      <c r="AD90" s="98"/>
      <c r="AE90" s="160"/>
      <c r="AF90" s="98"/>
    </row>
    <row r="91" spans="5:32" s="24" customFormat="1" ht="15" customHeight="1" x14ac:dyDescent="0.25"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7"/>
      <c r="R91" s="137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7"/>
      <c r="AD91" s="98"/>
      <c r="AE91" s="160"/>
      <c r="AF91" s="98"/>
    </row>
    <row r="92" spans="5:32" s="24" customFormat="1" ht="15" customHeight="1" x14ac:dyDescent="0.25"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7"/>
      <c r="R92" s="137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7"/>
      <c r="AD92" s="98"/>
      <c r="AE92" s="160"/>
      <c r="AF92" s="98"/>
    </row>
    <row r="93" spans="5:32" s="24" customFormat="1" ht="15" customHeight="1" x14ac:dyDescent="0.25"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7"/>
      <c r="R93" s="137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7"/>
      <c r="AD93" s="98"/>
      <c r="AE93" s="160"/>
      <c r="AF93" s="98"/>
    </row>
    <row r="94" spans="5:32" s="24" customFormat="1" ht="15" customHeight="1" x14ac:dyDescent="0.25"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7"/>
      <c r="R94" s="137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7"/>
      <c r="AD94" s="98"/>
      <c r="AE94" s="160"/>
      <c r="AF94" s="98"/>
    </row>
    <row r="95" spans="5:32" s="24" customFormat="1" ht="15" customHeight="1" x14ac:dyDescent="0.25"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7"/>
      <c r="R95" s="137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7"/>
      <c r="AD95" s="98"/>
      <c r="AE95" s="160"/>
      <c r="AF95" s="98"/>
    </row>
    <row r="96" spans="5:32" s="24" customFormat="1" ht="15" customHeight="1" x14ac:dyDescent="0.25"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7"/>
      <c r="R96" s="137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7"/>
      <c r="AD96" s="98"/>
      <c r="AE96" s="160"/>
      <c r="AF96" s="98"/>
    </row>
    <row r="97" spans="5:32" s="24" customFormat="1" ht="15" customHeight="1" x14ac:dyDescent="0.25"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7"/>
      <c r="R97" s="137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7"/>
      <c r="AD97" s="98"/>
      <c r="AE97" s="160"/>
      <c r="AF97" s="98"/>
    </row>
    <row r="98" spans="5:32" s="24" customFormat="1" ht="15" customHeight="1" x14ac:dyDescent="0.25"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7"/>
      <c r="R98" s="137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7"/>
      <c r="AD98" s="98"/>
      <c r="AE98" s="160"/>
      <c r="AF98" s="98"/>
    </row>
    <row r="99" spans="5:32" s="24" customFormat="1" ht="15" customHeight="1" x14ac:dyDescent="0.25"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7"/>
      <c r="R99" s="137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7"/>
      <c r="AD99" s="98"/>
      <c r="AE99" s="160"/>
      <c r="AF99" s="98"/>
    </row>
    <row r="100" spans="5:32" s="24" customFormat="1" ht="15" customHeight="1" x14ac:dyDescent="0.25"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7"/>
      <c r="R100" s="137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  <c r="AC100" s="137"/>
      <c r="AD100" s="98"/>
      <c r="AE100" s="160"/>
      <c r="AF100" s="98"/>
    </row>
    <row r="101" spans="5:32" s="24" customFormat="1" ht="15" customHeight="1" x14ac:dyDescent="0.25"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7"/>
      <c r="R101" s="137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  <c r="AC101" s="137"/>
      <c r="AD101" s="98"/>
      <c r="AE101" s="160"/>
      <c r="AF101" s="98"/>
    </row>
    <row r="102" spans="5:32" s="24" customFormat="1" ht="15" customHeight="1" x14ac:dyDescent="0.25"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7"/>
      <c r="R102" s="137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7"/>
      <c r="AD102" s="98"/>
      <c r="AE102" s="160"/>
      <c r="AF102" s="98"/>
    </row>
    <row r="103" spans="5:32" s="24" customFormat="1" ht="15" customHeight="1" x14ac:dyDescent="0.25"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7"/>
      <c r="R103" s="137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  <c r="AC103" s="137"/>
      <c r="AD103" s="98"/>
      <c r="AE103" s="160"/>
      <c r="AF103" s="98"/>
    </row>
    <row r="104" spans="5:32" s="24" customFormat="1" ht="15" customHeight="1" x14ac:dyDescent="0.25"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7"/>
      <c r="R104" s="137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7"/>
      <c r="AD104" s="98"/>
      <c r="AE104" s="160"/>
      <c r="AF104" s="98"/>
    </row>
    <row r="105" spans="5:32" s="24" customFormat="1" ht="15" customHeight="1" x14ac:dyDescent="0.25"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7"/>
      <c r="R105" s="137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7"/>
      <c r="AD105" s="98"/>
      <c r="AE105" s="160"/>
      <c r="AF105" s="98"/>
    </row>
    <row r="106" spans="5:32" s="24" customFormat="1" ht="15" customHeight="1" x14ac:dyDescent="0.25"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7"/>
      <c r="R106" s="137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7"/>
      <c r="AD106" s="98"/>
      <c r="AE106" s="160"/>
      <c r="AF106" s="98"/>
    </row>
    <row r="107" spans="5:32" s="24" customFormat="1" ht="15" customHeight="1" x14ac:dyDescent="0.25"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7"/>
      <c r="R107" s="137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7"/>
      <c r="AD107" s="98"/>
      <c r="AE107" s="160"/>
      <c r="AF107" s="98"/>
    </row>
    <row r="108" spans="5:32" s="24" customFormat="1" ht="15" customHeight="1" x14ac:dyDescent="0.25"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7"/>
      <c r="R108" s="137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7"/>
      <c r="AD108" s="98"/>
      <c r="AE108" s="160"/>
      <c r="AF108" s="98"/>
    </row>
    <row r="109" spans="5:32" s="24" customFormat="1" ht="15" customHeight="1" x14ac:dyDescent="0.25"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7"/>
      <c r="R109" s="137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7"/>
      <c r="AD109" s="98"/>
      <c r="AE109" s="160"/>
      <c r="AF109" s="98"/>
    </row>
    <row r="110" spans="5:32" s="24" customFormat="1" ht="15" customHeight="1" x14ac:dyDescent="0.25"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7"/>
      <c r="R110" s="137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7"/>
      <c r="AD110" s="98"/>
      <c r="AE110" s="160"/>
      <c r="AF110" s="98"/>
    </row>
    <row r="111" spans="5:32" s="24" customFormat="1" ht="15" customHeight="1" x14ac:dyDescent="0.25"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7"/>
      <c r="R111" s="137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137"/>
      <c r="AD111" s="98"/>
      <c r="AE111" s="160"/>
      <c r="AF111" s="98"/>
    </row>
    <row r="112" spans="5:32" s="24" customFormat="1" ht="15" customHeight="1" x14ac:dyDescent="0.25"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7"/>
      <c r="R112" s="137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7"/>
      <c r="AD112" s="98"/>
      <c r="AE112" s="160"/>
      <c r="AF112" s="98"/>
    </row>
    <row r="113" spans="5:32" s="24" customFormat="1" ht="15" customHeight="1" x14ac:dyDescent="0.25"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7"/>
      <c r="R113" s="137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7"/>
      <c r="AD113" s="98"/>
      <c r="AE113" s="160"/>
      <c r="AF113" s="98"/>
    </row>
    <row r="114" spans="5:32" s="24" customFormat="1" ht="15" customHeight="1" x14ac:dyDescent="0.25"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7"/>
      <c r="R114" s="137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137"/>
      <c r="AD114" s="98"/>
      <c r="AE114" s="160"/>
      <c r="AF114" s="98"/>
    </row>
    <row r="115" spans="5:32" s="24" customFormat="1" ht="15" customHeight="1" x14ac:dyDescent="0.25"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7"/>
      <c r="R115" s="137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7"/>
      <c r="AD115" s="98"/>
      <c r="AE115" s="160"/>
      <c r="AF115" s="98"/>
    </row>
    <row r="116" spans="5:32" s="24" customFormat="1" ht="15" customHeight="1" x14ac:dyDescent="0.25"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7"/>
      <c r="R116" s="137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7"/>
      <c r="AD116" s="98"/>
      <c r="AE116" s="160"/>
      <c r="AF116" s="98"/>
    </row>
    <row r="117" spans="5:32" s="24" customFormat="1" ht="15" customHeight="1" x14ac:dyDescent="0.25"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7"/>
      <c r="R117" s="137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  <c r="AC117" s="137"/>
      <c r="AD117" s="98"/>
      <c r="AE117" s="160"/>
      <c r="AF117" s="98"/>
    </row>
    <row r="118" spans="5:32" s="24" customFormat="1" ht="15" customHeight="1" x14ac:dyDescent="0.25"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7"/>
      <c r="R118" s="137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7"/>
      <c r="AD118" s="98"/>
      <c r="AE118" s="160"/>
      <c r="AF118" s="98"/>
    </row>
    <row r="119" spans="5:32" s="24" customFormat="1" ht="15" customHeight="1" x14ac:dyDescent="0.25"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7"/>
      <c r="R119" s="137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137"/>
      <c r="AD119" s="98"/>
      <c r="AE119" s="160"/>
      <c r="AF119" s="98"/>
    </row>
    <row r="120" spans="5:32" s="24" customFormat="1" ht="15" customHeight="1" x14ac:dyDescent="0.25"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7"/>
      <c r="R120" s="137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  <c r="AC120" s="137"/>
      <c r="AD120" s="98"/>
      <c r="AE120" s="160"/>
      <c r="AF120" s="98"/>
    </row>
    <row r="121" spans="5:32" s="24" customFormat="1" ht="15" customHeight="1" x14ac:dyDescent="0.25"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7"/>
      <c r="R121" s="137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  <c r="AC121" s="137"/>
      <c r="AD121" s="98"/>
      <c r="AE121" s="160"/>
      <c r="AF121" s="98"/>
    </row>
    <row r="122" spans="5:32" s="24" customFormat="1" ht="15" customHeight="1" x14ac:dyDescent="0.25"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7"/>
      <c r="R122" s="137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  <c r="AC122" s="137"/>
      <c r="AD122" s="98"/>
      <c r="AE122" s="160"/>
      <c r="AF122" s="98"/>
    </row>
    <row r="123" spans="5:32" s="24" customFormat="1" ht="15" customHeight="1" x14ac:dyDescent="0.25"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7"/>
      <c r="R123" s="137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  <c r="AC123" s="137"/>
      <c r="AD123" s="98"/>
      <c r="AE123" s="160"/>
      <c r="AF123" s="98"/>
    </row>
    <row r="124" spans="5:32" s="24" customFormat="1" ht="15" customHeight="1" x14ac:dyDescent="0.25"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7"/>
      <c r="R124" s="137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  <c r="AC124" s="137"/>
      <c r="AD124" s="98"/>
      <c r="AE124" s="160"/>
      <c r="AF124" s="98"/>
    </row>
    <row r="125" spans="5:32" s="24" customFormat="1" ht="15" customHeight="1" x14ac:dyDescent="0.25"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7"/>
      <c r="R125" s="137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  <c r="AC125" s="137"/>
      <c r="AD125" s="98"/>
      <c r="AE125" s="160"/>
      <c r="AF125" s="98"/>
    </row>
    <row r="126" spans="5:32" s="24" customFormat="1" ht="15" customHeight="1" x14ac:dyDescent="0.25"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7"/>
      <c r="R126" s="137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  <c r="AC126" s="137"/>
      <c r="AD126" s="98"/>
      <c r="AE126" s="160"/>
      <c r="AF126" s="98"/>
    </row>
    <row r="127" spans="5:32" s="24" customFormat="1" ht="15" customHeight="1" x14ac:dyDescent="0.25"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7"/>
      <c r="R127" s="137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  <c r="AC127" s="137"/>
      <c r="AD127" s="98"/>
      <c r="AE127" s="160"/>
      <c r="AF127" s="98"/>
    </row>
    <row r="128" spans="5:32" s="24" customFormat="1" ht="15" customHeight="1" x14ac:dyDescent="0.25"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7"/>
      <c r="R128" s="137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  <c r="AC128" s="137"/>
      <c r="AD128" s="98"/>
      <c r="AE128" s="160"/>
      <c r="AF128" s="98"/>
    </row>
    <row r="129" spans="5:32" s="24" customFormat="1" ht="15" customHeight="1" x14ac:dyDescent="0.25"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7"/>
      <c r="R129" s="137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  <c r="AC129" s="137"/>
      <c r="AD129" s="98"/>
      <c r="AE129" s="160"/>
      <c r="AF129" s="98"/>
    </row>
    <row r="130" spans="5:32" s="24" customFormat="1" ht="15" customHeight="1" x14ac:dyDescent="0.25"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7"/>
      <c r="R130" s="137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  <c r="AC130" s="137"/>
      <c r="AD130" s="98"/>
      <c r="AE130" s="160"/>
      <c r="AF130" s="98"/>
    </row>
    <row r="131" spans="5:32" s="24" customFormat="1" ht="15" customHeight="1" x14ac:dyDescent="0.25"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7"/>
      <c r="R131" s="137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  <c r="AC131" s="137"/>
      <c r="AD131" s="98"/>
      <c r="AE131" s="160"/>
      <c r="AF131" s="98"/>
    </row>
    <row r="132" spans="5:32" s="24" customFormat="1" ht="15" customHeight="1" x14ac:dyDescent="0.25"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7"/>
      <c r="R132" s="137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  <c r="AC132" s="137"/>
      <c r="AD132" s="98"/>
      <c r="AE132" s="160"/>
      <c r="AF132" s="98"/>
    </row>
    <row r="133" spans="5:32" s="24" customFormat="1" ht="15" customHeight="1" x14ac:dyDescent="0.25"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7"/>
      <c r="R133" s="137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  <c r="AC133" s="137"/>
      <c r="AD133" s="98"/>
      <c r="AE133" s="160"/>
      <c r="AF133" s="98"/>
    </row>
    <row r="134" spans="5:32" s="24" customFormat="1" ht="15" customHeight="1" x14ac:dyDescent="0.25"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7"/>
      <c r="R134" s="137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  <c r="AC134" s="137"/>
      <c r="AD134" s="98"/>
      <c r="AE134" s="160"/>
      <c r="AF134" s="98"/>
    </row>
    <row r="135" spans="5:32" s="24" customFormat="1" ht="15" customHeight="1" x14ac:dyDescent="0.25"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7"/>
      <c r="R135" s="137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  <c r="AC135" s="137"/>
      <c r="AD135" s="98"/>
      <c r="AE135" s="160"/>
      <c r="AF135" s="98"/>
    </row>
    <row r="136" spans="5:32" s="24" customFormat="1" ht="15" customHeight="1" x14ac:dyDescent="0.25"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7"/>
      <c r="R136" s="137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  <c r="AC136" s="137"/>
      <c r="AD136" s="98"/>
      <c r="AE136" s="160"/>
      <c r="AF136" s="98"/>
    </row>
    <row r="137" spans="5:32" s="24" customFormat="1" ht="15" customHeight="1" x14ac:dyDescent="0.25"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7"/>
      <c r="R137" s="137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  <c r="AC137" s="137"/>
      <c r="AD137" s="98"/>
      <c r="AE137" s="160"/>
      <c r="AF137" s="98"/>
    </row>
    <row r="138" spans="5:32" s="24" customFormat="1" ht="15" customHeight="1" x14ac:dyDescent="0.25"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7"/>
      <c r="R138" s="137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  <c r="AC138" s="137"/>
      <c r="AD138" s="98"/>
      <c r="AE138" s="160"/>
      <c r="AF138" s="98"/>
    </row>
    <row r="139" spans="5:32" s="24" customFormat="1" ht="15" customHeight="1" x14ac:dyDescent="0.25"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7"/>
      <c r="R139" s="137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  <c r="AC139" s="137"/>
      <c r="AD139" s="98"/>
      <c r="AE139" s="160"/>
      <c r="AF139" s="98"/>
    </row>
    <row r="140" spans="5:32" s="24" customFormat="1" ht="15" customHeight="1" x14ac:dyDescent="0.25"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7"/>
      <c r="R140" s="137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  <c r="AC140" s="137"/>
      <c r="AD140" s="98"/>
      <c r="AE140" s="160"/>
      <c r="AF140" s="98"/>
    </row>
    <row r="141" spans="5:32" s="24" customFormat="1" ht="15" customHeight="1" x14ac:dyDescent="0.25"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7"/>
      <c r="R141" s="137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  <c r="AC141" s="137"/>
      <c r="AD141" s="98"/>
      <c r="AE141" s="160"/>
      <c r="AF141" s="98"/>
    </row>
    <row r="142" spans="5:32" s="24" customFormat="1" ht="15" customHeight="1" x14ac:dyDescent="0.25"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7"/>
      <c r="R142" s="137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  <c r="AC142" s="137"/>
      <c r="AD142" s="98"/>
      <c r="AE142" s="160"/>
      <c r="AF142" s="98"/>
    </row>
    <row r="143" spans="5:32" s="24" customFormat="1" ht="15" customHeight="1" x14ac:dyDescent="0.25"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7"/>
      <c r="R143" s="137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  <c r="AC143" s="137"/>
      <c r="AD143" s="98"/>
      <c r="AE143" s="160"/>
      <c r="AF143" s="98"/>
    </row>
    <row r="144" spans="5:32" s="24" customFormat="1" ht="15" customHeight="1" x14ac:dyDescent="0.25"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7"/>
      <c r="R144" s="137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  <c r="AC144" s="137"/>
      <c r="AD144" s="98"/>
      <c r="AE144" s="160"/>
      <c r="AF144" s="98"/>
    </row>
    <row r="145" spans="5:32" s="24" customFormat="1" ht="15" customHeight="1" x14ac:dyDescent="0.25"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7"/>
      <c r="R145" s="137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  <c r="AC145" s="137"/>
      <c r="AD145" s="98"/>
      <c r="AE145" s="160"/>
      <c r="AF145" s="98"/>
    </row>
    <row r="146" spans="5:32" s="24" customFormat="1" ht="15" customHeight="1" x14ac:dyDescent="0.25"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7"/>
      <c r="R146" s="137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  <c r="AC146" s="137"/>
      <c r="AD146" s="98"/>
      <c r="AE146" s="160"/>
      <c r="AF146" s="98"/>
    </row>
    <row r="147" spans="5:32" s="24" customFormat="1" ht="15" customHeight="1" x14ac:dyDescent="0.25"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7"/>
      <c r="R147" s="137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  <c r="AC147" s="137"/>
      <c r="AD147" s="98"/>
      <c r="AE147" s="160"/>
      <c r="AF147" s="98"/>
    </row>
    <row r="148" spans="5:32" s="24" customFormat="1" ht="15" customHeight="1" x14ac:dyDescent="0.25"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7"/>
      <c r="R148" s="137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37"/>
      <c r="AD148" s="98"/>
      <c r="AE148" s="160"/>
      <c r="AF148" s="98"/>
    </row>
    <row r="149" spans="5:32" s="24" customFormat="1" ht="15" customHeight="1" x14ac:dyDescent="0.25"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7"/>
      <c r="R149" s="137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  <c r="AC149" s="137"/>
      <c r="AD149" s="98"/>
      <c r="AE149" s="160"/>
      <c r="AF149" s="98"/>
    </row>
    <row r="150" spans="5:32" s="24" customFormat="1" ht="15" customHeight="1" x14ac:dyDescent="0.25"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7"/>
      <c r="R150" s="137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  <c r="AC150" s="137"/>
      <c r="AD150" s="98"/>
      <c r="AE150" s="160"/>
      <c r="AF150" s="98"/>
    </row>
    <row r="151" spans="5:32" s="24" customFormat="1" ht="15" customHeight="1" x14ac:dyDescent="0.25"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7"/>
      <c r="R151" s="137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  <c r="AC151" s="137"/>
      <c r="AD151" s="98"/>
      <c r="AE151" s="160"/>
      <c r="AF151" s="98"/>
    </row>
    <row r="152" spans="5:32" s="24" customFormat="1" ht="15" customHeight="1" x14ac:dyDescent="0.25"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7"/>
      <c r="R152" s="137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  <c r="AC152" s="137"/>
      <c r="AD152" s="98"/>
      <c r="AE152" s="160"/>
      <c r="AF152" s="98"/>
    </row>
    <row r="153" spans="5:32" s="24" customFormat="1" ht="15" customHeight="1" x14ac:dyDescent="0.25"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7"/>
      <c r="R153" s="137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7"/>
      <c r="AD153" s="98"/>
      <c r="AE153" s="160"/>
      <c r="AF153" s="98"/>
    </row>
    <row r="154" spans="5:32" s="24" customFormat="1" ht="15" customHeight="1" x14ac:dyDescent="0.25"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7"/>
      <c r="R154" s="137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  <c r="AC154" s="137"/>
      <c r="AD154" s="98"/>
      <c r="AE154" s="160"/>
      <c r="AF154" s="98"/>
    </row>
    <row r="155" spans="5:32" s="24" customFormat="1" ht="15" customHeight="1" x14ac:dyDescent="0.25"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7"/>
      <c r="R155" s="137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  <c r="AC155" s="137"/>
      <c r="AD155" s="98"/>
      <c r="AE155" s="160"/>
      <c r="AF155" s="98"/>
    </row>
    <row r="156" spans="5:32" s="24" customFormat="1" ht="15" customHeight="1" x14ac:dyDescent="0.25"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7"/>
      <c r="R156" s="137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  <c r="AC156" s="137"/>
      <c r="AD156" s="98"/>
      <c r="AE156" s="160"/>
      <c r="AF156" s="98"/>
    </row>
    <row r="157" spans="5:32" s="24" customFormat="1" ht="15" customHeight="1" x14ac:dyDescent="0.25"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7"/>
      <c r="R157" s="137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  <c r="AC157" s="137"/>
      <c r="AD157" s="98"/>
      <c r="AE157" s="160"/>
      <c r="AF157" s="98"/>
    </row>
    <row r="158" spans="5:32" s="24" customFormat="1" ht="15" customHeight="1" x14ac:dyDescent="0.25"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7"/>
      <c r="R158" s="137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  <c r="AC158" s="137"/>
      <c r="AD158" s="98"/>
      <c r="AE158" s="160"/>
      <c r="AF158" s="98"/>
    </row>
    <row r="159" spans="5:32" s="24" customFormat="1" ht="15" customHeight="1" x14ac:dyDescent="0.25"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7"/>
      <c r="R159" s="137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  <c r="AC159" s="137"/>
      <c r="AD159" s="98"/>
      <c r="AE159" s="160"/>
      <c r="AF159" s="98"/>
    </row>
    <row r="160" spans="5:32" s="24" customFormat="1" ht="15" customHeight="1" x14ac:dyDescent="0.25"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7"/>
      <c r="R160" s="137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  <c r="AC160" s="137"/>
      <c r="AD160" s="98"/>
      <c r="AE160" s="160"/>
      <c r="AF160" s="98"/>
    </row>
    <row r="161" spans="5:32" s="24" customFormat="1" ht="15" customHeight="1" x14ac:dyDescent="0.25"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7"/>
      <c r="R161" s="137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  <c r="AC161" s="137"/>
      <c r="AD161" s="98"/>
      <c r="AE161" s="160"/>
      <c r="AF161" s="98"/>
    </row>
    <row r="162" spans="5:32" s="24" customFormat="1" ht="15" customHeight="1" x14ac:dyDescent="0.25"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7"/>
      <c r="R162" s="137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  <c r="AC162" s="137"/>
      <c r="AD162" s="98"/>
      <c r="AE162" s="160"/>
      <c r="AF162" s="98"/>
    </row>
    <row r="163" spans="5:32" s="24" customFormat="1" ht="15" customHeight="1" x14ac:dyDescent="0.25"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7"/>
      <c r="R163" s="137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  <c r="AC163" s="137"/>
      <c r="AD163" s="98"/>
      <c r="AE163" s="160"/>
      <c r="AF163" s="98"/>
    </row>
    <row r="164" spans="5:32" s="24" customFormat="1" ht="15" customHeight="1" x14ac:dyDescent="0.25"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7"/>
      <c r="R164" s="137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  <c r="AC164" s="137"/>
      <c r="AD164" s="98"/>
      <c r="AE164" s="160"/>
      <c r="AF164" s="98"/>
    </row>
    <row r="165" spans="5:32" s="24" customFormat="1" ht="15" customHeight="1" x14ac:dyDescent="0.25"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7"/>
      <c r="R165" s="137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  <c r="AC165" s="137"/>
      <c r="AD165" s="98"/>
      <c r="AE165" s="160"/>
      <c r="AF165" s="98"/>
    </row>
    <row r="166" spans="5:32" s="24" customFormat="1" ht="15" customHeight="1" x14ac:dyDescent="0.25"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7"/>
      <c r="R166" s="137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  <c r="AC166" s="137"/>
      <c r="AD166" s="98"/>
      <c r="AE166" s="160"/>
      <c r="AF166" s="98"/>
    </row>
    <row r="167" spans="5:32" s="24" customFormat="1" ht="15" customHeight="1" x14ac:dyDescent="0.25"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7"/>
      <c r="R167" s="137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  <c r="AC167" s="137"/>
      <c r="AD167" s="98"/>
      <c r="AE167" s="160"/>
      <c r="AF167" s="98"/>
    </row>
    <row r="168" spans="5:32" s="24" customFormat="1" ht="15" customHeight="1" x14ac:dyDescent="0.25"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7"/>
      <c r="R168" s="137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  <c r="AC168" s="137"/>
      <c r="AD168" s="98"/>
      <c r="AE168" s="160"/>
      <c r="AF168" s="98"/>
    </row>
    <row r="169" spans="5:32" s="24" customFormat="1" ht="15" customHeight="1" x14ac:dyDescent="0.25"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7"/>
      <c r="R169" s="137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  <c r="AC169" s="137"/>
      <c r="AD169" s="98"/>
      <c r="AE169" s="160"/>
      <c r="AF169" s="98"/>
    </row>
    <row r="170" spans="5:32" s="24" customFormat="1" ht="15" customHeight="1" x14ac:dyDescent="0.25"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7"/>
      <c r="R170" s="137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  <c r="AC170" s="137"/>
      <c r="AD170" s="98"/>
      <c r="AE170" s="160"/>
      <c r="AF170" s="98"/>
    </row>
    <row r="171" spans="5:32" s="24" customFormat="1" ht="15" customHeight="1" x14ac:dyDescent="0.25"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7"/>
      <c r="R171" s="137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  <c r="AC171" s="137"/>
      <c r="AD171" s="98"/>
      <c r="AE171" s="160"/>
      <c r="AF171" s="98"/>
    </row>
    <row r="172" spans="5:32" s="24" customFormat="1" ht="15" customHeight="1" x14ac:dyDescent="0.25"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7"/>
      <c r="R172" s="137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  <c r="AC172" s="137"/>
      <c r="AD172" s="98"/>
      <c r="AE172" s="160"/>
      <c r="AF172" s="98"/>
    </row>
    <row r="173" spans="5:32" s="24" customFormat="1" ht="15" customHeight="1" x14ac:dyDescent="0.25"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7"/>
      <c r="R173" s="137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  <c r="AC173" s="137"/>
      <c r="AD173" s="98"/>
      <c r="AE173" s="160"/>
      <c r="AF173" s="98"/>
    </row>
    <row r="174" spans="5:32" s="24" customFormat="1" ht="15" customHeight="1" x14ac:dyDescent="0.25"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7"/>
      <c r="R174" s="137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  <c r="AC174" s="137"/>
      <c r="AD174" s="98"/>
      <c r="AE174" s="160"/>
      <c r="AF174" s="98"/>
    </row>
    <row r="175" spans="5:32" s="24" customFormat="1" ht="15" customHeight="1" x14ac:dyDescent="0.25"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7"/>
      <c r="R175" s="137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  <c r="AC175" s="137"/>
      <c r="AD175" s="98"/>
      <c r="AE175" s="160"/>
      <c r="AF175" s="98"/>
    </row>
    <row r="176" spans="5:32" s="24" customFormat="1" ht="15" customHeight="1" x14ac:dyDescent="0.25"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7"/>
      <c r="R176" s="137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  <c r="AC176" s="137"/>
      <c r="AD176" s="98"/>
      <c r="AE176" s="160"/>
      <c r="AF176" s="98"/>
    </row>
    <row r="177" spans="5:32" s="24" customFormat="1" ht="15" customHeight="1" x14ac:dyDescent="0.25"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7"/>
      <c r="R177" s="137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  <c r="AC177" s="137"/>
      <c r="AD177" s="98"/>
      <c r="AE177" s="160"/>
      <c r="AF177" s="98"/>
    </row>
    <row r="178" spans="5:32" s="24" customFormat="1" ht="15" customHeight="1" x14ac:dyDescent="0.25"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7"/>
      <c r="R178" s="137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  <c r="AC178" s="137"/>
      <c r="AD178" s="98"/>
      <c r="AE178" s="160"/>
      <c r="AF178" s="98"/>
    </row>
    <row r="179" spans="5:32" s="24" customFormat="1" ht="15" customHeight="1" x14ac:dyDescent="0.25"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7"/>
      <c r="R179" s="137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  <c r="AC179" s="137"/>
      <c r="AD179" s="98"/>
      <c r="AE179" s="160"/>
      <c r="AF179" s="98"/>
    </row>
    <row r="180" spans="5:32" s="24" customFormat="1" ht="15" customHeight="1" x14ac:dyDescent="0.25"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7"/>
      <c r="R180" s="137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  <c r="AC180" s="137"/>
      <c r="AD180" s="98"/>
      <c r="AE180" s="160"/>
      <c r="AF180" s="98"/>
    </row>
    <row r="181" spans="5:32" s="24" customFormat="1" ht="15" customHeight="1" x14ac:dyDescent="0.25"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7"/>
      <c r="R181" s="137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  <c r="AC181" s="137"/>
      <c r="AD181" s="98"/>
      <c r="AE181" s="160"/>
      <c r="AF181" s="98"/>
    </row>
    <row r="182" spans="5:32" s="24" customFormat="1" ht="15" customHeight="1" x14ac:dyDescent="0.25"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7"/>
      <c r="R182" s="137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  <c r="AC182" s="137"/>
      <c r="AD182" s="98"/>
      <c r="AE182" s="160"/>
      <c r="AF182" s="98"/>
    </row>
    <row r="183" spans="5:32" s="24" customFormat="1" ht="15" customHeight="1" x14ac:dyDescent="0.25"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7"/>
      <c r="R183" s="137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  <c r="AC183" s="137"/>
      <c r="AD183" s="98"/>
      <c r="AE183" s="160"/>
      <c r="AF183" s="98"/>
    </row>
    <row r="184" spans="5:32" s="24" customFormat="1" ht="15" customHeight="1" x14ac:dyDescent="0.25"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7"/>
      <c r="R184" s="137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  <c r="AC184" s="137"/>
      <c r="AD184" s="98"/>
      <c r="AE184" s="160"/>
      <c r="AF184" s="98"/>
    </row>
    <row r="185" spans="5:32" s="24" customFormat="1" ht="15" customHeight="1" x14ac:dyDescent="0.25"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7"/>
      <c r="R185" s="137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  <c r="AC185" s="137"/>
      <c r="AD185" s="98"/>
      <c r="AE185" s="160"/>
      <c r="AF185" s="98"/>
    </row>
    <row r="186" spans="5:32" s="24" customFormat="1" ht="15" customHeight="1" x14ac:dyDescent="0.25"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7"/>
      <c r="R186" s="137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  <c r="AC186" s="137"/>
      <c r="AD186" s="98"/>
      <c r="AE186" s="160"/>
      <c r="AF186" s="98"/>
    </row>
    <row r="187" spans="5:32" s="24" customFormat="1" ht="15" customHeight="1" x14ac:dyDescent="0.25"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7"/>
      <c r="R187" s="137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  <c r="AC187" s="137"/>
      <c r="AD187" s="98"/>
      <c r="AE187" s="160"/>
      <c r="AF187" s="98"/>
    </row>
    <row r="188" spans="5:32" s="24" customFormat="1" ht="15" customHeight="1" x14ac:dyDescent="0.25"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7"/>
      <c r="R188" s="137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  <c r="AC188" s="137"/>
      <c r="AD188" s="98"/>
      <c r="AE188" s="160"/>
      <c r="AF188" s="98"/>
    </row>
    <row r="189" spans="5:32" s="24" customFormat="1" ht="15" customHeight="1" x14ac:dyDescent="0.25"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7"/>
      <c r="R189" s="137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  <c r="AC189" s="137"/>
      <c r="AD189" s="98"/>
      <c r="AE189" s="160"/>
      <c r="AF189" s="98"/>
    </row>
    <row r="190" spans="5:32" s="24" customFormat="1" ht="15" customHeight="1" x14ac:dyDescent="0.25"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7"/>
      <c r="R190" s="137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  <c r="AC190" s="137"/>
      <c r="AD190" s="98"/>
      <c r="AE190" s="160"/>
      <c r="AF190" s="98"/>
    </row>
    <row r="191" spans="5:32" s="24" customFormat="1" ht="15" customHeight="1" x14ac:dyDescent="0.25"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7"/>
      <c r="R191" s="137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  <c r="AC191" s="137"/>
      <c r="AD191" s="98"/>
      <c r="AE191" s="160"/>
      <c r="AF191" s="98"/>
    </row>
    <row r="192" spans="5:32" s="24" customFormat="1" ht="15" customHeight="1" x14ac:dyDescent="0.25"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7"/>
      <c r="R192" s="137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  <c r="AC192" s="137"/>
      <c r="AD192" s="98"/>
      <c r="AE192" s="160"/>
      <c r="AF192" s="98"/>
    </row>
    <row r="193" spans="5:32" s="24" customFormat="1" ht="15" customHeight="1" x14ac:dyDescent="0.25"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7"/>
      <c r="R193" s="137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  <c r="AC193" s="137"/>
      <c r="AD193" s="98"/>
      <c r="AE193" s="160"/>
      <c r="AF193" s="98"/>
    </row>
    <row r="194" spans="5:32" s="24" customFormat="1" ht="15" customHeight="1" x14ac:dyDescent="0.25"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7"/>
      <c r="R194" s="137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  <c r="AC194" s="137"/>
      <c r="AD194" s="98"/>
      <c r="AE194" s="160"/>
      <c r="AF194" s="98"/>
    </row>
    <row r="195" spans="5:32" s="24" customFormat="1" ht="15" customHeight="1" x14ac:dyDescent="0.25"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7"/>
      <c r="R195" s="137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  <c r="AC195" s="137"/>
      <c r="AD195" s="98"/>
      <c r="AE195" s="160"/>
      <c r="AF195" s="98"/>
    </row>
    <row r="196" spans="5:32" s="24" customFormat="1" ht="15" customHeight="1" x14ac:dyDescent="0.25"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7"/>
      <c r="R196" s="137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  <c r="AC196" s="137"/>
      <c r="AD196" s="98"/>
      <c r="AE196" s="160"/>
      <c r="AF196" s="98"/>
    </row>
    <row r="197" spans="5:32" s="24" customFormat="1" ht="15" customHeight="1" x14ac:dyDescent="0.25"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7"/>
      <c r="R197" s="137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  <c r="AC197" s="137"/>
      <c r="AD197" s="98"/>
      <c r="AE197" s="160"/>
      <c r="AF197" s="98"/>
    </row>
    <row r="198" spans="5:32" s="24" customFormat="1" ht="15" customHeight="1" x14ac:dyDescent="0.25"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7"/>
      <c r="R198" s="137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  <c r="AC198" s="137"/>
      <c r="AD198" s="98"/>
      <c r="AE198" s="160"/>
      <c r="AF198" s="98"/>
    </row>
    <row r="199" spans="5:32" s="24" customFormat="1" ht="15" customHeight="1" x14ac:dyDescent="0.25"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7"/>
      <c r="R199" s="137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  <c r="AC199" s="137"/>
      <c r="AD199" s="98"/>
      <c r="AE199" s="160"/>
      <c r="AF199" s="98"/>
    </row>
    <row r="200" spans="5:32" s="24" customFormat="1" ht="15" customHeight="1" x14ac:dyDescent="0.25"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7"/>
      <c r="R200" s="137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  <c r="AC200" s="137"/>
      <c r="AD200" s="98"/>
      <c r="AE200" s="160"/>
      <c r="AF200" s="98"/>
    </row>
    <row r="201" spans="5:32" s="24" customFormat="1" ht="15" customHeight="1" x14ac:dyDescent="0.25"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7"/>
      <c r="R201" s="137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  <c r="AC201" s="137"/>
      <c r="AD201" s="98"/>
      <c r="AE201" s="160"/>
      <c r="AF201" s="98"/>
    </row>
    <row r="202" spans="5:32" s="24" customFormat="1" ht="15" customHeight="1" x14ac:dyDescent="0.25"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7"/>
      <c r="R202" s="137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  <c r="AC202" s="137"/>
      <c r="AD202" s="98"/>
      <c r="AE202" s="160"/>
      <c r="AF202" s="98"/>
    </row>
    <row r="203" spans="5:32" s="24" customFormat="1" ht="15" customHeight="1" x14ac:dyDescent="0.25"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7"/>
      <c r="R203" s="137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  <c r="AC203" s="137"/>
      <c r="AD203" s="98"/>
      <c r="AE203" s="160"/>
      <c r="AF203" s="98"/>
    </row>
    <row r="204" spans="5:32" s="24" customFormat="1" ht="15" customHeight="1" x14ac:dyDescent="0.25"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7"/>
      <c r="R204" s="137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  <c r="AC204" s="137"/>
      <c r="AD204" s="98"/>
      <c r="AE204" s="160"/>
      <c r="AF204" s="98"/>
    </row>
    <row r="205" spans="5:32" s="24" customFormat="1" ht="15" customHeight="1" x14ac:dyDescent="0.25"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7"/>
      <c r="R205" s="137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  <c r="AC205" s="137"/>
      <c r="AD205" s="98"/>
      <c r="AE205" s="160"/>
      <c r="AF205" s="98"/>
    </row>
    <row r="206" spans="5:32" s="24" customFormat="1" ht="15" customHeight="1" x14ac:dyDescent="0.25"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7"/>
      <c r="R206" s="137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  <c r="AC206" s="137"/>
      <c r="AD206" s="98"/>
      <c r="AE206" s="160"/>
      <c r="AF206" s="98"/>
    </row>
    <row r="207" spans="5:32" s="24" customFormat="1" ht="15" customHeight="1" x14ac:dyDescent="0.25"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7"/>
      <c r="R207" s="137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  <c r="AC207" s="137"/>
      <c r="AD207" s="98"/>
      <c r="AE207" s="160"/>
      <c r="AF207" s="98"/>
    </row>
    <row r="208" spans="5:32" s="24" customFormat="1" ht="15" customHeight="1" x14ac:dyDescent="0.25"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7"/>
      <c r="R208" s="137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  <c r="AC208" s="137"/>
      <c r="AD208" s="98"/>
      <c r="AE208" s="160"/>
      <c r="AF208" s="98"/>
    </row>
    <row r="209" spans="5:32" s="24" customFormat="1" ht="15" customHeight="1" x14ac:dyDescent="0.25"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7"/>
      <c r="R209" s="137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  <c r="AC209" s="137"/>
      <c r="AD209" s="98"/>
      <c r="AE209" s="160"/>
      <c r="AF209" s="98"/>
    </row>
    <row r="210" spans="5:32" s="24" customFormat="1" ht="15" customHeight="1" x14ac:dyDescent="0.25"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7"/>
      <c r="R210" s="137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  <c r="AC210" s="137"/>
      <c r="AD210" s="98"/>
      <c r="AE210" s="160"/>
      <c r="AF210" s="98"/>
    </row>
    <row r="211" spans="5:32" s="24" customFormat="1" ht="15" customHeight="1" x14ac:dyDescent="0.25"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7"/>
      <c r="R211" s="137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  <c r="AC211" s="137"/>
      <c r="AD211" s="98"/>
      <c r="AE211" s="160"/>
      <c r="AF211" s="98"/>
    </row>
    <row r="212" spans="5:32" s="24" customFormat="1" ht="15" customHeight="1" x14ac:dyDescent="0.25"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7"/>
      <c r="R212" s="137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  <c r="AC212" s="137"/>
      <c r="AD212" s="98"/>
      <c r="AE212" s="160"/>
      <c r="AF212" s="98"/>
    </row>
    <row r="213" spans="5:32" s="24" customFormat="1" ht="15" customHeight="1" x14ac:dyDescent="0.25"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7"/>
      <c r="R213" s="137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  <c r="AC213" s="137"/>
      <c r="AD213" s="98"/>
      <c r="AE213" s="160"/>
      <c r="AF213" s="98"/>
    </row>
    <row r="214" spans="5:32" s="24" customFormat="1" ht="15" customHeight="1" x14ac:dyDescent="0.25"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7"/>
      <c r="R214" s="137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  <c r="AC214" s="137"/>
      <c r="AD214" s="98"/>
      <c r="AE214" s="160"/>
      <c r="AF214" s="98"/>
    </row>
    <row r="215" spans="5:32" s="24" customFormat="1" ht="15" customHeight="1" x14ac:dyDescent="0.25"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7"/>
      <c r="R215" s="137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  <c r="AC215" s="137"/>
      <c r="AD215" s="98"/>
      <c r="AE215" s="160"/>
      <c r="AF215" s="98"/>
    </row>
    <row r="216" spans="5:32" s="24" customFormat="1" ht="15" customHeight="1" x14ac:dyDescent="0.25"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7"/>
      <c r="R216" s="137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  <c r="AC216" s="137"/>
      <c r="AD216" s="98"/>
      <c r="AE216" s="160"/>
      <c r="AF216" s="98"/>
    </row>
    <row r="217" spans="5:32" s="24" customFormat="1" ht="15" customHeight="1" x14ac:dyDescent="0.25"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7"/>
      <c r="R217" s="137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  <c r="AC217" s="137"/>
      <c r="AD217" s="98"/>
      <c r="AE217" s="160"/>
      <c r="AF217" s="98"/>
    </row>
    <row r="218" spans="5:32" s="24" customFormat="1" ht="15" customHeight="1" x14ac:dyDescent="0.25"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7"/>
      <c r="R218" s="137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  <c r="AC218" s="137"/>
      <c r="AD218" s="98"/>
      <c r="AE218" s="160"/>
      <c r="AF218" s="98"/>
    </row>
    <row r="219" spans="5:32" s="24" customFormat="1" ht="15" customHeight="1" x14ac:dyDescent="0.25"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7"/>
      <c r="R219" s="137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  <c r="AC219" s="137"/>
      <c r="AD219" s="98"/>
      <c r="AE219" s="160"/>
      <c r="AF219" s="98"/>
    </row>
    <row r="220" spans="5:32" s="24" customFormat="1" ht="15" customHeight="1" x14ac:dyDescent="0.25"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7"/>
      <c r="R220" s="137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  <c r="AC220" s="137"/>
      <c r="AD220" s="98"/>
      <c r="AE220" s="160"/>
      <c r="AF220" s="98"/>
    </row>
    <row r="221" spans="5:32" s="24" customFormat="1" ht="15" customHeight="1" x14ac:dyDescent="0.25"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7"/>
      <c r="R221" s="137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  <c r="AC221" s="137"/>
      <c r="AD221" s="98"/>
      <c r="AE221" s="160"/>
      <c r="AF221" s="98"/>
    </row>
    <row r="222" spans="5:32" s="24" customFormat="1" ht="15" customHeight="1" x14ac:dyDescent="0.25"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7"/>
      <c r="R222" s="137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  <c r="AC222" s="137"/>
      <c r="AD222" s="98"/>
      <c r="AE222" s="160"/>
      <c r="AF222" s="98"/>
    </row>
    <row r="223" spans="5:32" s="24" customFormat="1" ht="15" customHeight="1" x14ac:dyDescent="0.25"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7"/>
      <c r="R223" s="137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  <c r="AC223" s="137"/>
      <c r="AD223" s="98"/>
      <c r="AE223" s="160"/>
      <c r="AF223" s="98"/>
    </row>
    <row r="224" spans="5:32" s="24" customFormat="1" ht="15" customHeight="1" x14ac:dyDescent="0.25"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7"/>
      <c r="R224" s="137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  <c r="AC224" s="137"/>
      <c r="AD224" s="98"/>
      <c r="AE224" s="160"/>
      <c r="AF224" s="98"/>
    </row>
    <row r="225" spans="5:32" s="24" customFormat="1" ht="15" customHeight="1" x14ac:dyDescent="0.25"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7"/>
      <c r="R225" s="137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  <c r="AC225" s="137"/>
      <c r="AD225" s="98"/>
      <c r="AE225" s="160"/>
      <c r="AF225" s="98"/>
    </row>
    <row r="226" spans="5:32" s="24" customFormat="1" ht="15" customHeight="1" x14ac:dyDescent="0.25"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7"/>
      <c r="R226" s="137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  <c r="AC226" s="137"/>
      <c r="AD226" s="98"/>
      <c r="AE226" s="160"/>
      <c r="AF226" s="98"/>
    </row>
    <row r="227" spans="5:32" s="24" customFormat="1" ht="15" customHeight="1" x14ac:dyDescent="0.25"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7"/>
      <c r="R227" s="137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  <c r="AC227" s="137"/>
      <c r="AD227" s="98"/>
      <c r="AE227" s="160"/>
      <c r="AF227" s="98"/>
    </row>
    <row r="228" spans="5:32" s="24" customFormat="1" ht="15" customHeight="1" x14ac:dyDescent="0.25"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7"/>
      <c r="R228" s="137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  <c r="AC228" s="137"/>
      <c r="AD228" s="98"/>
      <c r="AE228" s="160"/>
      <c r="AF228" s="98"/>
    </row>
    <row r="229" spans="5:32" s="24" customFormat="1" ht="15" customHeight="1" x14ac:dyDescent="0.25"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7"/>
      <c r="R229" s="137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  <c r="AC229" s="137"/>
      <c r="AD229" s="98"/>
      <c r="AE229" s="160"/>
      <c r="AF229" s="98"/>
    </row>
    <row r="230" spans="5:32" s="24" customFormat="1" ht="15" customHeight="1" x14ac:dyDescent="0.25"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7"/>
      <c r="R230" s="137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  <c r="AC230" s="137"/>
      <c r="AD230" s="98"/>
      <c r="AE230" s="160"/>
      <c r="AF230" s="98"/>
    </row>
    <row r="231" spans="5:32" s="24" customFormat="1" ht="15" customHeight="1" x14ac:dyDescent="0.25"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7"/>
      <c r="R231" s="137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  <c r="AC231" s="137"/>
      <c r="AD231" s="98"/>
      <c r="AE231" s="160"/>
      <c r="AF231" s="98"/>
    </row>
    <row r="232" spans="5:32" s="24" customFormat="1" ht="15" customHeight="1" x14ac:dyDescent="0.25"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7"/>
      <c r="R232" s="137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  <c r="AC232" s="137"/>
      <c r="AD232" s="98"/>
      <c r="AE232" s="160"/>
      <c r="AF232" s="98"/>
    </row>
    <row r="233" spans="5:32" s="24" customFormat="1" ht="15" customHeight="1" x14ac:dyDescent="0.25"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7"/>
      <c r="R233" s="137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  <c r="AC233" s="137"/>
      <c r="AD233" s="98"/>
      <c r="AE233" s="160"/>
      <c r="AF233" s="98"/>
    </row>
    <row r="234" spans="5:32" s="24" customFormat="1" ht="15" customHeight="1" x14ac:dyDescent="0.25"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7"/>
      <c r="R234" s="137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  <c r="AC234" s="137"/>
      <c r="AD234" s="98"/>
      <c r="AE234" s="160"/>
      <c r="AF234" s="98"/>
    </row>
    <row r="235" spans="5:32" s="24" customFormat="1" ht="15" customHeight="1" x14ac:dyDescent="0.25"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7"/>
      <c r="R235" s="137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  <c r="AC235" s="137"/>
      <c r="AD235" s="98"/>
      <c r="AE235" s="160"/>
      <c r="AF235" s="98"/>
    </row>
    <row r="236" spans="5:32" s="24" customFormat="1" ht="15" customHeight="1" x14ac:dyDescent="0.25"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7"/>
      <c r="R236" s="137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  <c r="AC236" s="137"/>
      <c r="AD236" s="98"/>
      <c r="AE236" s="160"/>
      <c r="AF236" s="98"/>
    </row>
    <row r="237" spans="5:32" s="24" customFormat="1" ht="15" customHeight="1" x14ac:dyDescent="0.25"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7"/>
      <c r="R237" s="137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  <c r="AC237" s="137"/>
      <c r="AD237" s="98"/>
      <c r="AE237" s="160"/>
      <c r="AF237" s="98"/>
    </row>
    <row r="238" spans="5:32" s="24" customFormat="1" ht="15" customHeight="1" x14ac:dyDescent="0.25"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7"/>
      <c r="R238" s="137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  <c r="AC238" s="137"/>
      <c r="AD238" s="98"/>
      <c r="AE238" s="160"/>
      <c r="AF238" s="98"/>
    </row>
    <row r="239" spans="5:32" s="24" customFormat="1" ht="15" customHeight="1" x14ac:dyDescent="0.25"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7"/>
      <c r="R239" s="137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  <c r="AC239" s="137"/>
      <c r="AD239" s="98"/>
      <c r="AE239" s="160"/>
      <c r="AF239" s="98"/>
    </row>
    <row r="240" spans="5:32" s="24" customFormat="1" ht="15" customHeight="1" x14ac:dyDescent="0.25"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7"/>
      <c r="R240" s="137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  <c r="AC240" s="137"/>
      <c r="AD240" s="98"/>
      <c r="AE240" s="160"/>
      <c r="AF240" s="98"/>
    </row>
    <row r="241" spans="5:32" s="24" customFormat="1" ht="15" customHeight="1" x14ac:dyDescent="0.25"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7"/>
      <c r="R241" s="137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  <c r="AC241" s="137"/>
      <c r="AD241" s="98"/>
      <c r="AE241" s="160"/>
      <c r="AF241" s="98"/>
    </row>
    <row r="242" spans="5:32" s="24" customFormat="1" ht="15" customHeight="1" x14ac:dyDescent="0.25"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7"/>
      <c r="R242" s="137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  <c r="AC242" s="137"/>
      <c r="AD242" s="98"/>
      <c r="AE242" s="160"/>
      <c r="AF242" s="98"/>
    </row>
    <row r="243" spans="5:32" s="24" customFormat="1" ht="15" customHeight="1" x14ac:dyDescent="0.25"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7"/>
      <c r="R243" s="137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  <c r="AC243" s="137"/>
      <c r="AD243" s="98"/>
      <c r="AE243" s="160"/>
      <c r="AF243" s="98"/>
    </row>
    <row r="244" spans="5:32" s="24" customFormat="1" ht="15" customHeight="1" x14ac:dyDescent="0.25"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7"/>
      <c r="R244" s="137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  <c r="AC244" s="137"/>
      <c r="AD244" s="98"/>
      <c r="AE244" s="160"/>
      <c r="AF244" s="98"/>
    </row>
    <row r="245" spans="5:32" s="24" customFormat="1" ht="15" customHeight="1" x14ac:dyDescent="0.25"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7"/>
      <c r="R245" s="137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  <c r="AC245" s="137"/>
      <c r="AD245" s="98"/>
      <c r="AE245" s="160"/>
      <c r="AF245" s="98"/>
    </row>
    <row r="246" spans="5:32" s="24" customFormat="1" ht="15" customHeight="1" x14ac:dyDescent="0.25"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7"/>
      <c r="R246" s="137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  <c r="AC246" s="137"/>
      <c r="AD246" s="98"/>
      <c r="AE246" s="160"/>
      <c r="AF246" s="98"/>
    </row>
    <row r="247" spans="5:32" s="24" customFormat="1" ht="15" customHeight="1" x14ac:dyDescent="0.25"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7"/>
      <c r="R247" s="137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  <c r="AC247" s="137"/>
      <c r="AD247" s="98"/>
      <c r="AE247" s="160"/>
      <c r="AF247" s="98"/>
    </row>
    <row r="248" spans="5:32" s="24" customFormat="1" ht="15" customHeight="1" x14ac:dyDescent="0.25"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7"/>
      <c r="R248" s="137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  <c r="AC248" s="137"/>
      <c r="AD248" s="98"/>
      <c r="AE248" s="160"/>
      <c r="AF248" s="98"/>
    </row>
    <row r="249" spans="5:32" s="24" customFormat="1" ht="15" customHeight="1" x14ac:dyDescent="0.25"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7"/>
      <c r="R249" s="137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  <c r="AC249" s="137"/>
      <c r="AD249" s="98"/>
      <c r="AE249" s="160"/>
      <c r="AF249" s="98"/>
    </row>
    <row r="250" spans="5:32" s="24" customFormat="1" ht="15" customHeight="1" x14ac:dyDescent="0.25"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7"/>
      <c r="R250" s="137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  <c r="AC250" s="137"/>
      <c r="AD250" s="98"/>
      <c r="AE250" s="160"/>
      <c r="AF250" s="98"/>
    </row>
    <row r="251" spans="5:32" s="24" customFormat="1" ht="15" customHeight="1" x14ac:dyDescent="0.25"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7"/>
      <c r="R251" s="137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  <c r="AC251" s="137"/>
      <c r="AD251" s="98"/>
      <c r="AE251" s="160"/>
      <c r="AF251" s="98"/>
    </row>
    <row r="252" spans="5:32" s="24" customFormat="1" ht="15" customHeight="1" x14ac:dyDescent="0.25"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7"/>
      <c r="R252" s="137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  <c r="AC252" s="137"/>
      <c r="AD252" s="98"/>
      <c r="AE252" s="160"/>
      <c r="AF252" s="98"/>
    </row>
    <row r="253" spans="5:32" s="24" customFormat="1" ht="15" customHeight="1" x14ac:dyDescent="0.25"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7"/>
      <c r="R253" s="137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  <c r="AC253" s="137"/>
      <c r="AD253" s="98"/>
      <c r="AE253" s="160"/>
      <c r="AF253" s="98"/>
    </row>
    <row r="254" spans="5:32" s="24" customFormat="1" ht="15" customHeight="1" x14ac:dyDescent="0.25"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7"/>
      <c r="R254" s="137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  <c r="AC254" s="137"/>
      <c r="AD254" s="98"/>
      <c r="AE254" s="160"/>
      <c r="AF254" s="98"/>
    </row>
    <row r="255" spans="5:32" s="24" customFormat="1" ht="15" customHeight="1" x14ac:dyDescent="0.25"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7"/>
      <c r="R255" s="137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  <c r="AC255" s="137"/>
      <c r="AD255" s="98"/>
      <c r="AE255" s="160"/>
      <c r="AF255" s="98"/>
    </row>
    <row r="256" spans="5:32" s="24" customFormat="1" ht="15" customHeight="1" x14ac:dyDescent="0.25"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7"/>
      <c r="R256" s="137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  <c r="AC256" s="137"/>
      <c r="AD256" s="98"/>
      <c r="AE256" s="160"/>
      <c r="AF256" s="98"/>
    </row>
    <row r="257" spans="5:32" s="24" customFormat="1" ht="15" customHeight="1" x14ac:dyDescent="0.25"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7"/>
      <c r="R257" s="137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0"/>
      <c r="AC257" s="137"/>
      <c r="AD257" s="98"/>
      <c r="AE257" s="160"/>
      <c r="AF257" s="98"/>
    </row>
    <row r="258" spans="5:32" s="24" customFormat="1" ht="15" customHeight="1" x14ac:dyDescent="0.25"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7"/>
      <c r="R258" s="137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0"/>
      <c r="AC258" s="137"/>
      <c r="AD258" s="98"/>
      <c r="AE258" s="160"/>
      <c r="AF258" s="98"/>
    </row>
    <row r="259" spans="5:32" s="24" customFormat="1" ht="15" customHeight="1" x14ac:dyDescent="0.25"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7"/>
      <c r="R259" s="137"/>
      <c r="S259" s="130"/>
      <c r="T259" s="130"/>
      <c r="U259" s="130"/>
      <c r="V259" s="130"/>
      <c r="W259" s="130"/>
      <c r="X259" s="130"/>
      <c r="Y259" s="130"/>
      <c r="Z259" s="130"/>
      <c r="AA259" s="130"/>
      <c r="AB259" s="130"/>
      <c r="AC259" s="137"/>
      <c r="AD259" s="98"/>
      <c r="AE259" s="160"/>
      <c r="AF259" s="98"/>
    </row>
    <row r="260" spans="5:32" s="24" customFormat="1" ht="15" customHeight="1" x14ac:dyDescent="0.25"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7"/>
      <c r="R260" s="137"/>
      <c r="S260" s="130"/>
      <c r="T260" s="130"/>
      <c r="U260" s="130"/>
      <c r="V260" s="130"/>
      <c r="W260" s="130"/>
      <c r="X260" s="130"/>
      <c r="Y260" s="130"/>
      <c r="Z260" s="130"/>
      <c r="AA260" s="130"/>
      <c r="AB260" s="130"/>
      <c r="AC260" s="137"/>
      <c r="AD260" s="98"/>
      <c r="AE260" s="160"/>
      <c r="AF260" s="98"/>
    </row>
    <row r="261" spans="5:32" s="24" customFormat="1" ht="15" customHeight="1" x14ac:dyDescent="0.25"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7"/>
      <c r="R261" s="137"/>
      <c r="S261" s="130"/>
      <c r="T261" s="130"/>
      <c r="U261" s="130"/>
      <c r="V261" s="130"/>
      <c r="W261" s="130"/>
      <c r="X261" s="130"/>
      <c r="Y261" s="130"/>
      <c r="Z261" s="130"/>
      <c r="AA261" s="130"/>
      <c r="AB261" s="130"/>
      <c r="AC261" s="137"/>
      <c r="AD261" s="98"/>
      <c r="AE261" s="160"/>
      <c r="AF261" s="98"/>
    </row>
    <row r="262" spans="5:32" s="24" customFormat="1" ht="15" customHeight="1" x14ac:dyDescent="0.25"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7"/>
      <c r="R262" s="137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  <c r="AC262" s="137"/>
      <c r="AD262" s="98"/>
      <c r="AE262" s="160"/>
      <c r="AF262" s="98"/>
    </row>
    <row r="263" spans="5:32" s="24" customFormat="1" ht="15" customHeight="1" x14ac:dyDescent="0.25"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7"/>
      <c r="R263" s="137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0"/>
      <c r="AC263" s="137"/>
      <c r="AD263" s="98"/>
      <c r="AE263" s="160"/>
      <c r="AF263" s="98"/>
    </row>
    <row r="264" spans="5:32" s="24" customFormat="1" ht="15" customHeight="1" x14ac:dyDescent="0.25"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7"/>
      <c r="R264" s="137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  <c r="AC264" s="137"/>
      <c r="AD264" s="98"/>
      <c r="AE264" s="160"/>
      <c r="AF264" s="98"/>
    </row>
    <row r="265" spans="5:32" s="24" customFormat="1" ht="15" customHeight="1" x14ac:dyDescent="0.25"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7"/>
      <c r="R265" s="137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  <c r="AC265" s="137"/>
      <c r="AD265" s="98"/>
      <c r="AE265" s="160"/>
      <c r="AF265" s="98"/>
    </row>
    <row r="266" spans="5:32" s="24" customFormat="1" ht="15" customHeight="1" x14ac:dyDescent="0.25"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7"/>
      <c r="R266" s="137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  <c r="AC266" s="137"/>
      <c r="AD266" s="98"/>
      <c r="AE266" s="160"/>
      <c r="AF266" s="98"/>
    </row>
    <row r="267" spans="5:32" s="24" customFormat="1" ht="15" customHeight="1" x14ac:dyDescent="0.25"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7"/>
      <c r="R267" s="137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0"/>
      <c r="AC267" s="137"/>
      <c r="AD267" s="98"/>
      <c r="AE267" s="160"/>
      <c r="AF267" s="98"/>
    </row>
    <row r="268" spans="5:32" s="24" customFormat="1" ht="15" customHeight="1" x14ac:dyDescent="0.25"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7"/>
      <c r="R268" s="137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0"/>
      <c r="AC268" s="137"/>
      <c r="AD268" s="98"/>
      <c r="AE268" s="160"/>
      <c r="AF268" s="98"/>
    </row>
    <row r="269" spans="5:32" s="24" customFormat="1" ht="15" customHeight="1" x14ac:dyDescent="0.25"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7"/>
      <c r="R269" s="137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  <c r="AC269" s="137"/>
      <c r="AD269" s="98"/>
      <c r="AE269" s="160"/>
      <c r="AF269" s="98"/>
    </row>
    <row r="270" spans="5:32" s="24" customFormat="1" ht="15" customHeight="1" x14ac:dyDescent="0.25"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7"/>
      <c r="R270" s="137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  <c r="AC270" s="137"/>
      <c r="AD270" s="98"/>
      <c r="AE270" s="160"/>
      <c r="AF270" s="98"/>
    </row>
    <row r="271" spans="5:32" s="24" customFormat="1" ht="15" customHeight="1" x14ac:dyDescent="0.25"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7"/>
      <c r="R271" s="137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0"/>
      <c r="AC271" s="137"/>
      <c r="AD271" s="98"/>
      <c r="AE271" s="160"/>
      <c r="AF271" s="98"/>
    </row>
    <row r="272" spans="5:32" s="24" customFormat="1" ht="15" customHeight="1" x14ac:dyDescent="0.25"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7"/>
      <c r="R272" s="137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  <c r="AC272" s="137"/>
      <c r="AD272" s="98"/>
      <c r="AE272" s="160"/>
      <c r="AF272" s="98"/>
    </row>
    <row r="273" spans="5:32" s="24" customFormat="1" ht="15" customHeight="1" x14ac:dyDescent="0.25"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7"/>
      <c r="R273" s="137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0"/>
      <c r="AC273" s="137"/>
      <c r="AD273" s="98"/>
      <c r="AE273" s="160"/>
      <c r="AF273" s="98"/>
    </row>
    <row r="274" spans="5:32" s="24" customFormat="1" ht="15" customHeight="1" x14ac:dyDescent="0.25"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7"/>
      <c r="R274" s="137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  <c r="AC274" s="137"/>
      <c r="AD274" s="98"/>
      <c r="AE274" s="160"/>
      <c r="AF274" s="98"/>
    </row>
    <row r="275" spans="5:32" s="24" customFormat="1" ht="15" customHeight="1" x14ac:dyDescent="0.25"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7"/>
      <c r="R275" s="137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7"/>
      <c r="AD275" s="98"/>
      <c r="AE275" s="160"/>
      <c r="AF275" s="98"/>
    </row>
    <row r="276" spans="5:32" s="24" customFormat="1" ht="15" customHeight="1" x14ac:dyDescent="0.25"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7"/>
      <c r="R276" s="137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  <c r="AC276" s="137"/>
      <c r="AD276" s="98"/>
      <c r="AE276" s="160"/>
      <c r="AF276" s="98"/>
    </row>
    <row r="277" spans="5:32" s="24" customFormat="1" ht="15" customHeight="1" x14ac:dyDescent="0.25"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7"/>
      <c r="R277" s="137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  <c r="AC277" s="137"/>
      <c r="AD277" s="98"/>
      <c r="AE277" s="160"/>
      <c r="AF277" s="98"/>
    </row>
    <row r="278" spans="5:32" s="24" customFormat="1" ht="15" customHeight="1" x14ac:dyDescent="0.25"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7"/>
      <c r="R278" s="137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  <c r="AC278" s="137"/>
      <c r="AD278" s="98"/>
      <c r="AE278" s="160"/>
      <c r="AF278" s="98"/>
    </row>
    <row r="279" spans="5:32" s="24" customFormat="1" ht="15" customHeight="1" x14ac:dyDescent="0.25"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7"/>
      <c r="R279" s="137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  <c r="AC279" s="137"/>
      <c r="AD279" s="98"/>
      <c r="AE279" s="160"/>
      <c r="AF279" s="98"/>
    </row>
    <row r="280" spans="5:32" s="24" customFormat="1" ht="15" customHeight="1" x14ac:dyDescent="0.25"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7"/>
      <c r="R280" s="137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  <c r="AC280" s="137"/>
      <c r="AD280" s="98"/>
      <c r="AE280" s="160"/>
      <c r="AF280" s="98"/>
    </row>
    <row r="281" spans="5:32" s="24" customFormat="1" ht="15" customHeight="1" x14ac:dyDescent="0.25"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7"/>
      <c r="R281" s="137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  <c r="AC281" s="137"/>
      <c r="AD281" s="98"/>
      <c r="AE281" s="160"/>
      <c r="AF281" s="98"/>
    </row>
    <row r="282" spans="5:32" s="24" customFormat="1" ht="15" customHeight="1" x14ac:dyDescent="0.25"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7"/>
      <c r="R282" s="137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  <c r="AC282" s="137"/>
      <c r="AD282" s="98"/>
      <c r="AE282" s="160"/>
      <c r="AF282" s="98"/>
    </row>
    <row r="283" spans="5:32" s="24" customFormat="1" ht="15" customHeight="1" x14ac:dyDescent="0.25"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7"/>
      <c r="R283" s="137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  <c r="AC283" s="137"/>
      <c r="AD283" s="98"/>
      <c r="AE283" s="160"/>
      <c r="AF283" s="98"/>
    </row>
    <row r="284" spans="5:32" s="24" customFormat="1" ht="15" customHeight="1" x14ac:dyDescent="0.25"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7"/>
      <c r="R284" s="137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  <c r="AC284" s="137"/>
      <c r="AD284" s="98"/>
      <c r="AE284" s="160"/>
      <c r="AF284" s="98"/>
    </row>
    <row r="285" spans="5:32" s="24" customFormat="1" ht="15" customHeight="1" x14ac:dyDescent="0.25"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7"/>
      <c r="R285" s="137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  <c r="AC285" s="137"/>
      <c r="AD285" s="98"/>
      <c r="AE285" s="160"/>
      <c r="AF285" s="98"/>
    </row>
    <row r="286" spans="5:32" s="24" customFormat="1" ht="15" customHeight="1" x14ac:dyDescent="0.25"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7"/>
      <c r="R286" s="137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  <c r="AC286" s="137"/>
      <c r="AD286" s="98"/>
      <c r="AE286" s="160"/>
      <c r="AF286" s="98"/>
    </row>
    <row r="287" spans="5:32" s="24" customFormat="1" ht="15" customHeight="1" x14ac:dyDescent="0.25"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7"/>
      <c r="R287" s="137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  <c r="AC287" s="137"/>
      <c r="AD287" s="98"/>
      <c r="AE287" s="160"/>
      <c r="AF287" s="98"/>
    </row>
    <row r="288" spans="5:32" s="24" customFormat="1" ht="15" customHeight="1" x14ac:dyDescent="0.25"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7"/>
      <c r="R288" s="137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  <c r="AC288" s="137"/>
      <c r="AD288" s="98"/>
      <c r="AE288" s="160"/>
      <c r="AF288" s="98"/>
    </row>
    <row r="289" spans="5:32" s="24" customFormat="1" ht="15" customHeight="1" x14ac:dyDescent="0.25"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7"/>
      <c r="R289" s="137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  <c r="AC289" s="137"/>
      <c r="AD289" s="98"/>
      <c r="AE289" s="160"/>
      <c r="AF289" s="98"/>
    </row>
    <row r="290" spans="5:32" s="24" customFormat="1" ht="15" customHeight="1" x14ac:dyDescent="0.25"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7"/>
      <c r="R290" s="137"/>
      <c r="S290" s="130"/>
      <c r="T290" s="130"/>
      <c r="U290" s="130"/>
      <c r="V290" s="130"/>
      <c r="W290" s="130"/>
      <c r="X290" s="130"/>
      <c r="Y290" s="130"/>
      <c r="Z290" s="130"/>
      <c r="AA290" s="130"/>
      <c r="AB290" s="130"/>
      <c r="AC290" s="137"/>
      <c r="AD290" s="98"/>
      <c r="AE290" s="160"/>
      <c r="AF290" s="98"/>
    </row>
    <row r="291" spans="5:32" s="24" customFormat="1" ht="15" customHeight="1" x14ac:dyDescent="0.25"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7"/>
      <c r="R291" s="137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  <c r="AC291" s="137"/>
      <c r="AD291" s="98"/>
      <c r="AE291" s="160"/>
      <c r="AF291" s="98"/>
    </row>
    <row r="292" spans="5:32" s="24" customFormat="1" ht="15" customHeight="1" x14ac:dyDescent="0.25"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7"/>
      <c r="R292" s="137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7"/>
      <c r="AD292" s="98"/>
      <c r="AE292" s="160"/>
      <c r="AF292" s="98"/>
    </row>
    <row r="293" spans="5:32" s="24" customFormat="1" ht="15" customHeight="1" x14ac:dyDescent="0.25"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7"/>
      <c r="R293" s="137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  <c r="AC293" s="137"/>
      <c r="AD293" s="98"/>
      <c r="AE293" s="160"/>
      <c r="AF293" s="98"/>
    </row>
    <row r="294" spans="5:32" s="24" customFormat="1" ht="15" customHeight="1" x14ac:dyDescent="0.25"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7"/>
      <c r="R294" s="137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  <c r="AC294" s="137"/>
      <c r="AD294" s="98"/>
      <c r="AE294" s="160"/>
      <c r="AF294" s="98"/>
    </row>
    <row r="295" spans="5:32" s="24" customFormat="1" ht="15" customHeight="1" x14ac:dyDescent="0.25"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7"/>
      <c r="R295" s="137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  <c r="AC295" s="137"/>
      <c r="AD295" s="98"/>
      <c r="AE295" s="160"/>
      <c r="AF295" s="98"/>
    </row>
    <row r="296" spans="5:32" s="24" customFormat="1" ht="15" customHeight="1" x14ac:dyDescent="0.25"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7"/>
      <c r="R296" s="137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  <c r="AC296" s="137"/>
      <c r="AD296" s="98"/>
      <c r="AE296" s="160"/>
      <c r="AF296" s="98"/>
    </row>
    <row r="297" spans="5:32" s="24" customFormat="1" ht="15" customHeight="1" x14ac:dyDescent="0.25"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7"/>
      <c r="R297" s="137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  <c r="AC297" s="137"/>
      <c r="AD297" s="98"/>
      <c r="AE297" s="160"/>
      <c r="AF297" s="98"/>
    </row>
    <row r="298" spans="5:32" s="24" customFormat="1" ht="15" customHeight="1" x14ac:dyDescent="0.25"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7"/>
      <c r="R298" s="137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  <c r="AC298" s="137"/>
      <c r="AD298" s="98"/>
      <c r="AE298" s="160"/>
      <c r="AF298" s="98"/>
    </row>
    <row r="299" spans="5:32" s="24" customFormat="1" ht="15" customHeight="1" x14ac:dyDescent="0.25"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7"/>
      <c r="R299" s="137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  <c r="AC299" s="137"/>
      <c r="AD299" s="98"/>
      <c r="AE299" s="160"/>
      <c r="AF299" s="98"/>
    </row>
    <row r="300" spans="5:32" s="24" customFormat="1" ht="15" customHeight="1" x14ac:dyDescent="0.25"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7"/>
      <c r="R300" s="137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  <c r="AC300" s="137"/>
      <c r="AD300" s="98"/>
      <c r="AE300" s="160"/>
      <c r="AF300" s="98"/>
    </row>
    <row r="301" spans="5:32" s="24" customFormat="1" ht="15" customHeight="1" x14ac:dyDescent="0.25"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7"/>
      <c r="R301" s="137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  <c r="AC301" s="137"/>
      <c r="AD301" s="98"/>
      <c r="AE301" s="160"/>
      <c r="AF301" s="98"/>
    </row>
    <row r="302" spans="5:32" s="24" customFormat="1" ht="15" customHeight="1" x14ac:dyDescent="0.25"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7"/>
      <c r="R302" s="137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  <c r="AC302" s="137"/>
      <c r="AD302" s="98"/>
      <c r="AE302" s="160"/>
      <c r="AF302" s="98"/>
    </row>
    <row r="303" spans="5:32" s="24" customFormat="1" ht="15" customHeight="1" x14ac:dyDescent="0.25"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7"/>
      <c r="R303" s="137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  <c r="AC303" s="137"/>
      <c r="AD303" s="98"/>
      <c r="AE303" s="160"/>
      <c r="AF303" s="98"/>
    </row>
    <row r="304" spans="5:32" s="24" customFormat="1" ht="15" customHeight="1" x14ac:dyDescent="0.25"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7"/>
      <c r="R304" s="137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  <c r="AC304" s="137"/>
      <c r="AD304" s="98"/>
      <c r="AE304" s="160"/>
      <c r="AF304" s="98"/>
    </row>
    <row r="305" spans="5:32" s="24" customFormat="1" ht="15" customHeight="1" x14ac:dyDescent="0.25"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7"/>
      <c r="R305" s="137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  <c r="AC305" s="137"/>
      <c r="AD305" s="98"/>
      <c r="AE305" s="160"/>
      <c r="AF305" s="98"/>
    </row>
    <row r="306" spans="5:32" s="24" customFormat="1" ht="15" customHeight="1" x14ac:dyDescent="0.25"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7"/>
      <c r="R306" s="137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  <c r="AC306" s="137"/>
      <c r="AD306" s="98"/>
      <c r="AE306" s="160"/>
      <c r="AF306" s="98"/>
    </row>
    <row r="307" spans="5:32" s="24" customFormat="1" ht="15" customHeight="1" x14ac:dyDescent="0.25"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7"/>
      <c r="R307" s="137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0"/>
      <c r="AC307" s="137"/>
      <c r="AD307" s="98"/>
      <c r="AE307" s="160"/>
      <c r="AF307" s="98"/>
    </row>
    <row r="308" spans="5:32" s="24" customFormat="1" ht="15" customHeight="1" x14ac:dyDescent="0.25"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7"/>
      <c r="R308" s="137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  <c r="AC308" s="137"/>
      <c r="AD308" s="98"/>
      <c r="AE308" s="160"/>
      <c r="AF308" s="98"/>
    </row>
    <row r="309" spans="5:32" s="24" customFormat="1" ht="15" customHeight="1" x14ac:dyDescent="0.25"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7"/>
      <c r="R309" s="137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  <c r="AC309" s="137"/>
      <c r="AD309" s="98"/>
      <c r="AE309" s="160"/>
      <c r="AF309" s="98"/>
    </row>
    <row r="310" spans="5:32" s="24" customFormat="1" ht="15" customHeight="1" x14ac:dyDescent="0.25"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7"/>
      <c r="R310" s="137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  <c r="AC310" s="137"/>
      <c r="AD310" s="98"/>
      <c r="AE310" s="160"/>
      <c r="AF310" s="98"/>
    </row>
    <row r="311" spans="5:32" s="24" customFormat="1" ht="15" customHeight="1" x14ac:dyDescent="0.25"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7"/>
      <c r="R311" s="137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  <c r="AC311" s="137"/>
      <c r="AD311" s="98"/>
      <c r="AE311" s="160"/>
      <c r="AF311" s="98"/>
    </row>
    <row r="312" spans="5:32" s="24" customFormat="1" ht="15" customHeight="1" x14ac:dyDescent="0.25"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7"/>
      <c r="R312" s="137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  <c r="AC312" s="137"/>
      <c r="AD312" s="98"/>
      <c r="AE312" s="160"/>
      <c r="AF312" s="98"/>
    </row>
    <row r="313" spans="5:32" s="24" customFormat="1" ht="15" customHeight="1" x14ac:dyDescent="0.25"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7"/>
      <c r="R313" s="137"/>
      <c r="S313" s="130"/>
      <c r="T313" s="130"/>
      <c r="U313" s="130"/>
      <c r="V313" s="130"/>
      <c r="W313" s="130"/>
      <c r="X313" s="130"/>
      <c r="Y313" s="130"/>
      <c r="Z313" s="130"/>
      <c r="AA313" s="130"/>
      <c r="AB313" s="130"/>
      <c r="AC313" s="137"/>
      <c r="AD313" s="98"/>
      <c r="AE313" s="160"/>
      <c r="AF313" s="98"/>
    </row>
    <row r="314" spans="5:32" s="24" customFormat="1" ht="15" customHeight="1" x14ac:dyDescent="0.25"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7"/>
      <c r="R314" s="137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  <c r="AC314" s="137"/>
      <c r="AD314" s="98"/>
      <c r="AE314" s="160"/>
      <c r="AF314" s="98"/>
    </row>
    <row r="315" spans="5:32" s="24" customFormat="1" ht="15" customHeight="1" x14ac:dyDescent="0.25"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7"/>
      <c r="R315" s="137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  <c r="AC315" s="137"/>
      <c r="AD315" s="98"/>
      <c r="AE315" s="160"/>
      <c r="AF315" s="98"/>
    </row>
    <row r="316" spans="5:32" s="24" customFormat="1" ht="15" customHeight="1" x14ac:dyDescent="0.25"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7"/>
      <c r="R316" s="137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  <c r="AC316" s="137"/>
      <c r="AD316" s="98"/>
      <c r="AE316" s="160"/>
      <c r="AF316" s="98"/>
    </row>
    <row r="317" spans="5:32" s="24" customFormat="1" ht="15" customHeight="1" x14ac:dyDescent="0.25"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7"/>
      <c r="R317" s="137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  <c r="AC317" s="137"/>
      <c r="AD317" s="98"/>
      <c r="AE317" s="160"/>
      <c r="AF317" s="98"/>
    </row>
    <row r="318" spans="5:32" s="24" customFormat="1" ht="15" customHeight="1" x14ac:dyDescent="0.25"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7"/>
      <c r="R318" s="137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  <c r="AC318" s="137"/>
      <c r="AD318" s="98"/>
      <c r="AE318" s="160"/>
      <c r="AF318" s="98"/>
    </row>
    <row r="319" spans="5:32" s="24" customFormat="1" ht="15" customHeight="1" x14ac:dyDescent="0.25"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7"/>
      <c r="R319" s="137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  <c r="AC319" s="137"/>
      <c r="AD319" s="98"/>
      <c r="AE319" s="160"/>
      <c r="AF319" s="98"/>
    </row>
    <row r="320" spans="5:32" s="24" customFormat="1" ht="15" customHeight="1" x14ac:dyDescent="0.25"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7"/>
      <c r="R320" s="137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  <c r="AC320" s="137"/>
      <c r="AD320" s="98"/>
      <c r="AE320" s="160"/>
      <c r="AF320" s="98"/>
    </row>
    <row r="321" spans="5:32" s="24" customFormat="1" ht="15" customHeight="1" x14ac:dyDescent="0.25"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7"/>
      <c r="R321" s="137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  <c r="AC321" s="137"/>
      <c r="AD321" s="98"/>
      <c r="AE321" s="160"/>
      <c r="AF321" s="98"/>
    </row>
    <row r="322" spans="5:32" s="24" customFormat="1" ht="15" customHeight="1" x14ac:dyDescent="0.25"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7"/>
      <c r="R322" s="137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  <c r="AC322" s="137"/>
      <c r="AD322" s="98"/>
      <c r="AE322" s="160"/>
      <c r="AF322" s="98"/>
    </row>
    <row r="323" spans="5:32" s="24" customFormat="1" ht="15" customHeight="1" x14ac:dyDescent="0.25"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7"/>
      <c r="R323" s="137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  <c r="AC323" s="137"/>
      <c r="AD323" s="98"/>
      <c r="AE323" s="160"/>
      <c r="AF323" s="98"/>
    </row>
    <row r="324" spans="5:32" s="24" customFormat="1" ht="15" customHeight="1" x14ac:dyDescent="0.25"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7"/>
      <c r="R324" s="137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  <c r="AC324" s="137"/>
      <c r="AD324" s="98"/>
      <c r="AE324" s="160"/>
      <c r="AF324" s="98"/>
    </row>
    <row r="325" spans="5:32" s="24" customFormat="1" ht="15" customHeight="1" x14ac:dyDescent="0.25"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7"/>
      <c r="R325" s="137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  <c r="AC325" s="137"/>
      <c r="AD325" s="98"/>
      <c r="AE325" s="160"/>
      <c r="AF325" s="98"/>
    </row>
    <row r="326" spans="5:32" s="24" customFormat="1" ht="15" customHeight="1" x14ac:dyDescent="0.25"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7"/>
      <c r="R326" s="137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  <c r="AC326" s="137"/>
      <c r="AD326" s="98"/>
      <c r="AE326" s="160"/>
      <c r="AF326" s="98"/>
    </row>
    <row r="327" spans="5:32" s="24" customFormat="1" ht="15" customHeight="1" x14ac:dyDescent="0.25"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7"/>
      <c r="R327" s="137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  <c r="AC327" s="137"/>
      <c r="AD327" s="98"/>
      <c r="AE327" s="160"/>
      <c r="AF327" s="98"/>
    </row>
    <row r="328" spans="5:32" s="24" customFormat="1" ht="15" customHeight="1" x14ac:dyDescent="0.25"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7"/>
      <c r="R328" s="137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  <c r="AC328" s="137"/>
      <c r="AD328" s="98"/>
      <c r="AE328" s="160"/>
      <c r="AF328" s="98"/>
    </row>
    <row r="329" spans="5:32" s="24" customFormat="1" ht="15" customHeight="1" x14ac:dyDescent="0.25"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7"/>
      <c r="R329" s="137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7"/>
      <c r="AD329" s="98"/>
      <c r="AE329" s="160"/>
      <c r="AF329" s="98"/>
    </row>
    <row r="330" spans="5:32" s="24" customFormat="1" ht="15" customHeight="1" x14ac:dyDescent="0.25"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7"/>
      <c r="R330" s="137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137"/>
      <c r="AD330" s="98"/>
      <c r="AE330" s="160"/>
      <c r="AF330" s="98"/>
    </row>
    <row r="331" spans="5:32" s="24" customFormat="1" ht="15" customHeight="1" x14ac:dyDescent="0.25"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7"/>
      <c r="R331" s="137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  <c r="AC331" s="137"/>
      <c r="AD331" s="98"/>
      <c r="AE331" s="160"/>
      <c r="AF331" s="98"/>
    </row>
    <row r="332" spans="5:32" s="24" customFormat="1" ht="15" customHeight="1" x14ac:dyDescent="0.25"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7"/>
      <c r="R332" s="137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  <c r="AC332" s="137"/>
      <c r="AD332" s="98"/>
      <c r="AE332" s="160"/>
      <c r="AF332" s="98"/>
    </row>
    <row r="333" spans="5:32" s="24" customFormat="1" ht="15" customHeight="1" x14ac:dyDescent="0.25"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7"/>
      <c r="R333" s="137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0"/>
      <c r="AC333" s="137"/>
      <c r="AD333" s="98"/>
      <c r="AE333" s="160"/>
      <c r="AF333" s="98"/>
    </row>
    <row r="334" spans="5:32" s="24" customFormat="1" ht="15" customHeight="1" x14ac:dyDescent="0.25"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7"/>
      <c r="R334" s="137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0"/>
      <c r="AC334" s="137"/>
      <c r="AD334" s="98"/>
      <c r="AE334" s="160"/>
      <c r="AF334" s="98"/>
    </row>
    <row r="335" spans="5:32" s="24" customFormat="1" ht="15" customHeight="1" x14ac:dyDescent="0.25"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7"/>
      <c r="R335" s="137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0"/>
      <c r="AC335" s="137"/>
      <c r="AD335" s="98"/>
      <c r="AE335" s="160"/>
      <c r="AF335" s="98"/>
    </row>
    <row r="336" spans="5:32" s="24" customFormat="1" ht="15" customHeight="1" x14ac:dyDescent="0.25"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7"/>
      <c r="R336" s="137"/>
      <c r="S336" s="130"/>
      <c r="T336" s="130"/>
      <c r="U336" s="130"/>
      <c r="V336" s="130"/>
      <c r="W336" s="130"/>
      <c r="X336" s="130"/>
      <c r="Y336" s="130"/>
      <c r="Z336" s="130"/>
      <c r="AA336" s="130"/>
      <c r="AB336" s="130"/>
      <c r="AC336" s="137"/>
      <c r="AD336" s="98"/>
      <c r="AE336" s="160"/>
      <c r="AF336" s="98"/>
    </row>
    <row r="337" spans="5:32" s="24" customFormat="1" ht="15" customHeight="1" x14ac:dyDescent="0.25"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7"/>
      <c r="R337" s="137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  <c r="AC337" s="137"/>
      <c r="AD337" s="98"/>
      <c r="AE337" s="160"/>
      <c r="AF337" s="98"/>
    </row>
    <row r="338" spans="5:32" s="24" customFormat="1" ht="15" customHeight="1" x14ac:dyDescent="0.25"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7"/>
      <c r="R338" s="137"/>
      <c r="S338" s="130"/>
      <c r="T338" s="130"/>
      <c r="U338" s="130"/>
      <c r="V338" s="130"/>
      <c r="W338" s="130"/>
      <c r="X338" s="130"/>
      <c r="Y338" s="130"/>
      <c r="Z338" s="130"/>
      <c r="AA338" s="130"/>
      <c r="AB338" s="130"/>
      <c r="AC338" s="137"/>
      <c r="AD338" s="98"/>
      <c r="AE338" s="160"/>
      <c r="AF338" s="98"/>
    </row>
    <row r="339" spans="5:32" s="24" customFormat="1" ht="15" customHeight="1" x14ac:dyDescent="0.25"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7"/>
      <c r="R339" s="137"/>
      <c r="S339" s="130"/>
      <c r="T339" s="130"/>
      <c r="U339" s="130"/>
      <c r="V339" s="130"/>
      <c r="W339" s="130"/>
      <c r="X339" s="130"/>
      <c r="Y339" s="130"/>
      <c r="Z339" s="130"/>
      <c r="AA339" s="130"/>
      <c r="AB339" s="130"/>
      <c r="AC339" s="137"/>
      <c r="AD339" s="98"/>
      <c r="AE339" s="160"/>
      <c r="AF339" s="98"/>
    </row>
    <row r="340" spans="5:32" s="24" customFormat="1" ht="15" customHeight="1" x14ac:dyDescent="0.25"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7"/>
      <c r="R340" s="137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0"/>
      <c r="AC340" s="137"/>
      <c r="AD340" s="98"/>
      <c r="AE340" s="160"/>
      <c r="AF340" s="98"/>
    </row>
    <row r="341" spans="5:32" s="24" customFormat="1" ht="15" customHeight="1" x14ac:dyDescent="0.25"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7"/>
      <c r="R341" s="137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  <c r="AC341" s="137"/>
      <c r="AD341" s="98"/>
      <c r="AE341" s="160"/>
      <c r="AF341" s="98"/>
    </row>
    <row r="342" spans="5:32" s="24" customFormat="1" ht="15" customHeight="1" x14ac:dyDescent="0.25"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7"/>
      <c r="R342" s="137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0"/>
      <c r="AC342" s="137"/>
      <c r="AD342" s="98"/>
      <c r="AE342" s="160"/>
      <c r="AF342" s="98"/>
    </row>
    <row r="343" spans="5:32" s="24" customFormat="1" ht="15" customHeight="1" x14ac:dyDescent="0.25"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7"/>
      <c r="R343" s="137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0"/>
      <c r="AC343" s="137"/>
      <c r="AD343" s="98"/>
      <c r="AE343" s="160"/>
      <c r="AF343" s="98"/>
    </row>
    <row r="344" spans="5:32" s="24" customFormat="1" ht="15" customHeight="1" x14ac:dyDescent="0.25"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7"/>
      <c r="R344" s="137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0"/>
      <c r="AC344" s="137"/>
      <c r="AD344" s="98"/>
      <c r="AE344" s="160"/>
      <c r="AF344" s="98"/>
    </row>
    <row r="345" spans="5:32" s="24" customFormat="1" ht="15" customHeight="1" x14ac:dyDescent="0.25"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7"/>
      <c r="R345" s="137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  <c r="AC345" s="137"/>
      <c r="AD345" s="98"/>
      <c r="AE345" s="160"/>
      <c r="AF345" s="98"/>
    </row>
    <row r="346" spans="5:32" s="24" customFormat="1" ht="15" customHeight="1" x14ac:dyDescent="0.25"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7"/>
      <c r="R346" s="137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  <c r="AC346" s="137"/>
      <c r="AD346" s="98"/>
      <c r="AE346" s="160"/>
      <c r="AF346" s="98"/>
    </row>
    <row r="347" spans="5:32" s="24" customFormat="1" ht="15" customHeight="1" x14ac:dyDescent="0.25"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7"/>
      <c r="R347" s="137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  <c r="AC347" s="137"/>
      <c r="AD347" s="98"/>
      <c r="AE347" s="160"/>
      <c r="AF347" s="98"/>
    </row>
    <row r="348" spans="5:32" s="24" customFormat="1" ht="15" customHeight="1" x14ac:dyDescent="0.25"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7"/>
      <c r="R348" s="137"/>
      <c r="S348" s="130"/>
      <c r="T348" s="130"/>
      <c r="U348" s="130"/>
      <c r="V348" s="130"/>
      <c r="W348" s="130"/>
      <c r="X348" s="130"/>
      <c r="Y348" s="130"/>
      <c r="Z348" s="130"/>
      <c r="AA348" s="130"/>
      <c r="AB348" s="130"/>
      <c r="AC348" s="137"/>
      <c r="AD348" s="98"/>
      <c r="AE348" s="160"/>
      <c r="AF348" s="98"/>
    </row>
    <row r="349" spans="5:32" s="24" customFormat="1" ht="15" customHeight="1" x14ac:dyDescent="0.25"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7"/>
      <c r="R349" s="137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  <c r="AC349" s="137"/>
      <c r="AD349" s="98"/>
      <c r="AE349" s="160"/>
      <c r="AF349" s="98"/>
    </row>
    <row r="350" spans="5:32" s="24" customFormat="1" ht="15" customHeight="1" x14ac:dyDescent="0.25"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7"/>
      <c r="R350" s="137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0"/>
      <c r="AC350" s="137"/>
      <c r="AD350" s="98"/>
      <c r="AE350" s="160"/>
      <c r="AF350" s="98"/>
    </row>
    <row r="351" spans="5:32" s="24" customFormat="1" ht="15" customHeight="1" x14ac:dyDescent="0.25"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7"/>
      <c r="R351" s="137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  <c r="AC351" s="137"/>
      <c r="AD351" s="98"/>
      <c r="AE351" s="160"/>
      <c r="AF351" s="98"/>
    </row>
    <row r="352" spans="5:32" s="24" customFormat="1" ht="15" customHeight="1" x14ac:dyDescent="0.25"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7"/>
      <c r="R352" s="137"/>
      <c r="S352" s="130"/>
      <c r="T352" s="130"/>
      <c r="U352" s="130"/>
      <c r="V352" s="130"/>
      <c r="W352" s="130"/>
      <c r="X352" s="130"/>
      <c r="Y352" s="130"/>
      <c r="Z352" s="130"/>
      <c r="AA352" s="130"/>
      <c r="AB352" s="130"/>
      <c r="AC352" s="137"/>
      <c r="AD352" s="98"/>
      <c r="AE352" s="160"/>
      <c r="AF352" s="98"/>
    </row>
    <row r="353" spans="5:32" s="24" customFormat="1" ht="15" customHeight="1" x14ac:dyDescent="0.25"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7"/>
      <c r="R353" s="137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0"/>
      <c r="AC353" s="137"/>
      <c r="AD353" s="98"/>
      <c r="AE353" s="160"/>
      <c r="AF353" s="98"/>
    </row>
    <row r="354" spans="5:32" s="24" customFormat="1" ht="15" customHeight="1" x14ac:dyDescent="0.25"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7"/>
      <c r="R354" s="137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  <c r="AC354" s="137"/>
      <c r="AD354" s="98"/>
      <c r="AE354" s="160"/>
      <c r="AF354" s="98"/>
    </row>
    <row r="355" spans="5:32" s="24" customFormat="1" ht="15" customHeight="1" x14ac:dyDescent="0.25"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7"/>
      <c r="R355" s="137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  <c r="AC355" s="137"/>
      <c r="AD355" s="98"/>
      <c r="AE355" s="160"/>
      <c r="AF355" s="98"/>
    </row>
    <row r="356" spans="5:32" s="24" customFormat="1" ht="15" customHeight="1" x14ac:dyDescent="0.25"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7"/>
      <c r="R356" s="137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0"/>
      <c r="AC356" s="137"/>
      <c r="AD356" s="98"/>
      <c r="AE356" s="160"/>
      <c r="AF356" s="98"/>
    </row>
    <row r="357" spans="5:32" s="24" customFormat="1" ht="15" customHeight="1" x14ac:dyDescent="0.25"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7"/>
      <c r="R357" s="137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  <c r="AC357" s="137"/>
      <c r="AD357" s="98"/>
      <c r="AE357" s="160"/>
      <c r="AF357" s="98"/>
    </row>
    <row r="358" spans="5:32" s="24" customFormat="1" ht="15" customHeight="1" x14ac:dyDescent="0.25"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7"/>
      <c r="R358" s="137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0"/>
      <c r="AC358" s="137"/>
      <c r="AD358" s="98"/>
      <c r="AE358" s="160"/>
      <c r="AF358" s="98"/>
    </row>
    <row r="359" spans="5:32" s="24" customFormat="1" ht="15" customHeight="1" x14ac:dyDescent="0.25"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7"/>
      <c r="R359" s="137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0"/>
      <c r="AC359" s="137"/>
      <c r="AD359" s="98"/>
      <c r="AE359" s="160"/>
      <c r="AF359" s="98"/>
    </row>
    <row r="360" spans="5:32" s="24" customFormat="1" ht="15" customHeight="1" x14ac:dyDescent="0.25"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7"/>
      <c r="R360" s="137"/>
      <c r="S360" s="130"/>
      <c r="T360" s="130"/>
      <c r="U360" s="130"/>
      <c r="V360" s="130"/>
      <c r="W360" s="130"/>
      <c r="X360" s="130"/>
      <c r="Y360" s="130"/>
      <c r="Z360" s="130"/>
      <c r="AA360" s="130"/>
      <c r="AB360" s="130"/>
      <c r="AC360" s="137"/>
      <c r="AD360" s="98"/>
      <c r="AE360" s="160"/>
      <c r="AF360" s="98"/>
    </row>
    <row r="361" spans="5:32" s="24" customFormat="1" ht="15" customHeight="1" x14ac:dyDescent="0.25"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7"/>
      <c r="R361" s="137"/>
      <c r="S361" s="130"/>
      <c r="T361" s="130"/>
      <c r="U361" s="130"/>
      <c r="V361" s="130"/>
      <c r="W361" s="130"/>
      <c r="X361" s="130"/>
      <c r="Y361" s="130"/>
      <c r="Z361" s="130"/>
      <c r="AA361" s="130"/>
      <c r="AB361" s="130"/>
      <c r="AC361" s="137"/>
      <c r="AD361" s="98"/>
      <c r="AE361" s="160"/>
      <c r="AF361" s="98"/>
    </row>
    <row r="362" spans="5:32" s="24" customFormat="1" ht="15" customHeight="1" x14ac:dyDescent="0.25"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7"/>
      <c r="R362" s="137"/>
      <c r="S362" s="130"/>
      <c r="T362" s="130"/>
      <c r="U362" s="130"/>
      <c r="V362" s="130"/>
      <c r="W362" s="130"/>
      <c r="X362" s="130"/>
      <c r="Y362" s="130"/>
      <c r="Z362" s="130"/>
      <c r="AA362" s="130"/>
      <c r="AB362" s="130"/>
      <c r="AC362" s="137"/>
      <c r="AD362" s="98"/>
      <c r="AE362" s="160"/>
      <c r="AF362" s="98"/>
    </row>
    <row r="363" spans="5:32" s="24" customFormat="1" ht="15" customHeight="1" x14ac:dyDescent="0.25"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7"/>
      <c r="R363" s="137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  <c r="AC363" s="137"/>
      <c r="AD363" s="98"/>
      <c r="AE363" s="160"/>
      <c r="AF363" s="98"/>
    </row>
    <row r="364" spans="5:32" s="24" customFormat="1" ht="15" customHeight="1" x14ac:dyDescent="0.25"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7"/>
      <c r="R364" s="137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  <c r="AC364" s="137"/>
      <c r="AD364" s="98"/>
      <c r="AE364" s="160"/>
      <c r="AF364" s="98"/>
    </row>
    <row r="365" spans="5:32" s="24" customFormat="1" ht="15" customHeight="1" x14ac:dyDescent="0.25"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7"/>
      <c r="R365" s="137"/>
      <c r="S365" s="130"/>
      <c r="T365" s="130"/>
      <c r="U365" s="130"/>
      <c r="V365" s="130"/>
      <c r="W365" s="130"/>
      <c r="X365" s="130"/>
      <c r="Y365" s="130"/>
      <c r="Z365" s="130"/>
      <c r="AA365" s="130"/>
      <c r="AB365" s="130"/>
      <c r="AC365" s="137"/>
      <c r="AD365" s="98"/>
      <c r="AE365" s="160"/>
      <c r="AF365" s="98"/>
    </row>
    <row r="366" spans="5:32" s="24" customFormat="1" ht="15" customHeight="1" x14ac:dyDescent="0.25"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7"/>
      <c r="R366" s="137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0"/>
      <c r="AC366" s="137"/>
      <c r="AD366" s="98"/>
      <c r="AE366" s="160"/>
      <c r="AF366" s="98"/>
    </row>
    <row r="367" spans="5:32" s="24" customFormat="1" ht="15" customHeight="1" x14ac:dyDescent="0.25"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7"/>
      <c r="R367" s="137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  <c r="AC367" s="137"/>
      <c r="AD367" s="98"/>
      <c r="AE367" s="160"/>
      <c r="AF367" s="98"/>
    </row>
    <row r="368" spans="5:32" s="24" customFormat="1" ht="15" customHeight="1" x14ac:dyDescent="0.25"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7"/>
      <c r="R368" s="137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  <c r="AC368" s="137"/>
      <c r="AD368" s="98"/>
      <c r="AE368" s="160"/>
      <c r="AF368" s="98"/>
    </row>
    <row r="369" spans="5:32" s="24" customFormat="1" ht="15" customHeight="1" x14ac:dyDescent="0.25"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7"/>
      <c r="R369" s="137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  <c r="AC369" s="137"/>
      <c r="AD369" s="98"/>
      <c r="AE369" s="160"/>
      <c r="AF369" s="98"/>
    </row>
    <row r="370" spans="5:32" s="24" customFormat="1" ht="15" customHeight="1" x14ac:dyDescent="0.25"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7"/>
      <c r="R370" s="137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0"/>
      <c r="AC370" s="137"/>
      <c r="AD370" s="98"/>
      <c r="AE370" s="160"/>
      <c r="AF370" s="98"/>
    </row>
    <row r="371" spans="5:32" s="24" customFormat="1" ht="15" customHeight="1" x14ac:dyDescent="0.25"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7"/>
      <c r="R371" s="137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0"/>
      <c r="AC371" s="137"/>
      <c r="AD371" s="98"/>
      <c r="AE371" s="160"/>
      <c r="AF371" s="98"/>
    </row>
    <row r="372" spans="5:32" s="24" customFormat="1" ht="15" customHeight="1" x14ac:dyDescent="0.25"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7"/>
      <c r="R372" s="137"/>
      <c r="S372" s="130"/>
      <c r="T372" s="130"/>
      <c r="U372" s="130"/>
      <c r="V372" s="130"/>
      <c r="W372" s="130"/>
      <c r="X372" s="130"/>
      <c r="Y372" s="130"/>
      <c r="Z372" s="130"/>
      <c r="AA372" s="130"/>
      <c r="AB372" s="130"/>
      <c r="AC372" s="137"/>
      <c r="AD372" s="98"/>
      <c r="AE372" s="160"/>
      <c r="AF372" s="98"/>
    </row>
    <row r="373" spans="5:32" s="24" customFormat="1" ht="15" customHeight="1" x14ac:dyDescent="0.25"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7"/>
      <c r="R373" s="137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0"/>
      <c r="AC373" s="137"/>
      <c r="AD373" s="98"/>
      <c r="AE373" s="160"/>
      <c r="AF373" s="98"/>
    </row>
    <row r="374" spans="5:32" s="24" customFormat="1" ht="15" customHeight="1" x14ac:dyDescent="0.25"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7"/>
      <c r="R374" s="137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  <c r="AC374" s="137"/>
      <c r="AD374" s="98"/>
      <c r="AE374" s="160"/>
      <c r="AF374" s="98"/>
    </row>
    <row r="375" spans="5:32" s="24" customFormat="1" ht="15" customHeight="1" x14ac:dyDescent="0.25"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7"/>
      <c r="R375" s="137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0"/>
      <c r="AC375" s="137"/>
      <c r="AD375" s="98"/>
      <c r="AE375" s="160"/>
      <c r="AF375" s="98"/>
    </row>
    <row r="376" spans="5:32" s="24" customFormat="1" ht="15" customHeight="1" x14ac:dyDescent="0.25"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7"/>
      <c r="R376" s="137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  <c r="AC376" s="137"/>
      <c r="AD376" s="98"/>
      <c r="AE376" s="160"/>
      <c r="AF376" s="98"/>
    </row>
    <row r="377" spans="5:32" s="24" customFormat="1" ht="15" customHeight="1" x14ac:dyDescent="0.25"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7"/>
      <c r="R377" s="137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  <c r="AC377" s="137"/>
      <c r="AD377" s="98"/>
      <c r="AE377" s="160"/>
      <c r="AF377" s="98"/>
    </row>
    <row r="378" spans="5:32" s="24" customFormat="1" ht="15" customHeight="1" x14ac:dyDescent="0.25"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7"/>
      <c r="R378" s="137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  <c r="AC378" s="137"/>
      <c r="AD378" s="98"/>
      <c r="AE378" s="160"/>
      <c r="AF378" s="98"/>
    </row>
    <row r="379" spans="5:32" s="24" customFormat="1" ht="15" customHeight="1" x14ac:dyDescent="0.25"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7"/>
      <c r="R379" s="137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  <c r="AC379" s="137"/>
      <c r="AD379" s="98"/>
      <c r="AE379" s="160"/>
      <c r="AF379" s="98"/>
    </row>
    <row r="380" spans="5:32" s="24" customFormat="1" ht="15" customHeight="1" x14ac:dyDescent="0.25"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7"/>
      <c r="R380" s="137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  <c r="AC380" s="137"/>
      <c r="AD380" s="98"/>
      <c r="AE380" s="160"/>
      <c r="AF380" s="98"/>
    </row>
    <row r="381" spans="5:32" s="24" customFormat="1" ht="15" customHeight="1" x14ac:dyDescent="0.25"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7"/>
      <c r="R381" s="137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  <c r="AC381" s="137"/>
      <c r="AD381" s="98"/>
      <c r="AE381" s="160"/>
      <c r="AF381" s="98"/>
    </row>
    <row r="382" spans="5:32" s="24" customFormat="1" ht="15" customHeight="1" x14ac:dyDescent="0.25"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7"/>
      <c r="R382" s="137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  <c r="AC382" s="137"/>
      <c r="AD382" s="98"/>
      <c r="AE382" s="160"/>
      <c r="AF382" s="98"/>
    </row>
    <row r="383" spans="5:32" s="24" customFormat="1" ht="15" customHeight="1" x14ac:dyDescent="0.25"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7"/>
      <c r="R383" s="137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  <c r="AC383" s="137"/>
      <c r="AD383" s="98"/>
      <c r="AE383" s="160"/>
      <c r="AF383" s="98"/>
    </row>
    <row r="384" spans="5:32" s="24" customFormat="1" ht="15" customHeight="1" x14ac:dyDescent="0.25"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7"/>
      <c r="R384" s="137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  <c r="AC384" s="137"/>
      <c r="AD384" s="98"/>
      <c r="AE384" s="160"/>
      <c r="AF384" s="98"/>
    </row>
    <row r="385" spans="5:32" s="24" customFormat="1" ht="15" customHeight="1" x14ac:dyDescent="0.25"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7"/>
      <c r="R385" s="137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0"/>
      <c r="AC385" s="137"/>
      <c r="AD385" s="98"/>
      <c r="AE385" s="160"/>
      <c r="AF385" s="98"/>
    </row>
    <row r="386" spans="5:32" s="24" customFormat="1" ht="15" customHeight="1" x14ac:dyDescent="0.25"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7"/>
      <c r="R386" s="137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0"/>
      <c r="AC386" s="137"/>
      <c r="AD386" s="98"/>
      <c r="AE386" s="160"/>
      <c r="AF386" s="98"/>
    </row>
    <row r="387" spans="5:32" s="24" customFormat="1" ht="15" customHeight="1" x14ac:dyDescent="0.25"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7"/>
      <c r="R387" s="137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0"/>
      <c r="AC387" s="137"/>
      <c r="AD387" s="98"/>
      <c r="AE387" s="160"/>
      <c r="AF387" s="98"/>
    </row>
    <row r="388" spans="5:32" s="24" customFormat="1" ht="15" customHeight="1" x14ac:dyDescent="0.25"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7"/>
      <c r="R388" s="137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0"/>
      <c r="AC388" s="137"/>
      <c r="AD388" s="98"/>
      <c r="AE388" s="160"/>
      <c r="AF388" s="98"/>
    </row>
    <row r="389" spans="5:32" s="24" customFormat="1" ht="15" customHeight="1" x14ac:dyDescent="0.25"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7"/>
      <c r="R389" s="137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0"/>
      <c r="AC389" s="137"/>
      <c r="AD389" s="98"/>
      <c r="AE389" s="160"/>
      <c r="AF389" s="98"/>
    </row>
    <row r="390" spans="5:32" s="24" customFormat="1" ht="15" customHeight="1" x14ac:dyDescent="0.25"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7"/>
      <c r="R390" s="137"/>
      <c r="S390" s="130"/>
      <c r="T390" s="130"/>
      <c r="U390" s="130"/>
      <c r="V390" s="130"/>
      <c r="W390" s="130"/>
      <c r="X390" s="130"/>
      <c r="Y390" s="130"/>
      <c r="Z390" s="130"/>
      <c r="AA390" s="130"/>
      <c r="AB390" s="130"/>
      <c r="AC390" s="137"/>
      <c r="AD390" s="98"/>
      <c r="AE390" s="160"/>
      <c r="AF390" s="98"/>
    </row>
    <row r="391" spans="5:32" s="24" customFormat="1" ht="15" customHeight="1" x14ac:dyDescent="0.25"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7"/>
      <c r="R391" s="137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0"/>
      <c r="AC391" s="137"/>
      <c r="AD391" s="98"/>
      <c r="AE391" s="160"/>
      <c r="AF391" s="98"/>
    </row>
    <row r="392" spans="5:32" s="24" customFormat="1" ht="15" customHeight="1" x14ac:dyDescent="0.25"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7"/>
      <c r="R392" s="137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0"/>
      <c r="AC392" s="137"/>
      <c r="AD392" s="98"/>
      <c r="AE392" s="160"/>
      <c r="AF392" s="98"/>
    </row>
    <row r="393" spans="5:32" s="24" customFormat="1" ht="15" customHeight="1" x14ac:dyDescent="0.25"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7"/>
      <c r="R393" s="137"/>
      <c r="S393" s="130"/>
      <c r="T393" s="130"/>
      <c r="U393" s="130"/>
      <c r="V393" s="130"/>
      <c r="W393" s="130"/>
      <c r="X393" s="130"/>
      <c r="Y393" s="130"/>
      <c r="Z393" s="130"/>
      <c r="AA393" s="130"/>
      <c r="AB393" s="130"/>
      <c r="AC393" s="137"/>
      <c r="AD393" s="98"/>
      <c r="AE393" s="160"/>
      <c r="AF393" s="98"/>
    </row>
    <row r="394" spans="5:32" s="24" customFormat="1" ht="15" customHeight="1" x14ac:dyDescent="0.25"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7"/>
      <c r="R394" s="137"/>
      <c r="S394" s="130"/>
      <c r="T394" s="130"/>
      <c r="U394" s="130"/>
      <c r="V394" s="130"/>
      <c r="W394" s="130"/>
      <c r="X394" s="130"/>
      <c r="Y394" s="130"/>
      <c r="Z394" s="130"/>
      <c r="AA394" s="130"/>
      <c r="AB394" s="130"/>
      <c r="AC394" s="137"/>
      <c r="AD394" s="98"/>
      <c r="AE394" s="160"/>
      <c r="AF394" s="98"/>
    </row>
    <row r="395" spans="5:32" s="24" customFormat="1" ht="15" customHeight="1" x14ac:dyDescent="0.25"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7"/>
      <c r="R395" s="137"/>
      <c r="S395" s="130"/>
      <c r="T395" s="130"/>
      <c r="U395" s="130"/>
      <c r="V395" s="130"/>
      <c r="W395" s="130"/>
      <c r="X395" s="130"/>
      <c r="Y395" s="130"/>
      <c r="Z395" s="130"/>
      <c r="AA395" s="130"/>
      <c r="AB395" s="130"/>
      <c r="AC395" s="137"/>
      <c r="AD395" s="98"/>
      <c r="AE395" s="160"/>
      <c r="AF395" s="98"/>
    </row>
    <row r="396" spans="5:32" s="24" customFormat="1" ht="15" customHeight="1" x14ac:dyDescent="0.25"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7"/>
      <c r="R396" s="137"/>
      <c r="S396" s="130"/>
      <c r="T396" s="130"/>
      <c r="U396" s="130"/>
      <c r="V396" s="130"/>
      <c r="W396" s="130"/>
      <c r="X396" s="130"/>
      <c r="Y396" s="130"/>
      <c r="Z396" s="130"/>
      <c r="AA396" s="130"/>
      <c r="AB396" s="130"/>
      <c r="AC396" s="137"/>
      <c r="AD396" s="98"/>
      <c r="AE396" s="160"/>
      <c r="AF396" s="98"/>
    </row>
    <row r="397" spans="5:32" s="24" customFormat="1" ht="15" customHeight="1" x14ac:dyDescent="0.25"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7"/>
      <c r="R397" s="137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  <c r="AC397" s="137"/>
      <c r="AD397" s="98"/>
      <c r="AE397" s="160"/>
      <c r="AF397" s="98"/>
    </row>
    <row r="398" spans="5:32" s="24" customFormat="1" ht="15" customHeight="1" x14ac:dyDescent="0.25"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7"/>
      <c r="R398" s="137"/>
      <c r="S398" s="130"/>
      <c r="T398" s="130"/>
      <c r="U398" s="130"/>
      <c r="V398" s="130"/>
      <c r="W398" s="130"/>
      <c r="X398" s="130"/>
      <c r="Y398" s="130"/>
      <c r="Z398" s="130"/>
      <c r="AA398" s="130"/>
      <c r="AB398" s="130"/>
      <c r="AC398" s="137"/>
      <c r="AD398" s="98"/>
      <c r="AE398" s="160"/>
      <c r="AF398" s="98"/>
    </row>
    <row r="399" spans="5:32" s="24" customFormat="1" ht="15" customHeight="1" x14ac:dyDescent="0.25"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7"/>
      <c r="R399" s="137"/>
      <c r="S399" s="130"/>
      <c r="T399" s="130"/>
      <c r="U399" s="130"/>
      <c r="V399" s="130"/>
      <c r="W399" s="130"/>
      <c r="X399" s="130"/>
      <c r="Y399" s="130"/>
      <c r="Z399" s="130"/>
      <c r="AA399" s="130"/>
      <c r="AB399" s="130"/>
      <c r="AC399" s="137"/>
      <c r="AD399" s="98"/>
      <c r="AE399" s="160"/>
      <c r="AF399" s="98"/>
    </row>
    <row r="400" spans="5:32" s="24" customFormat="1" ht="15" customHeight="1" x14ac:dyDescent="0.25"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7"/>
      <c r="R400" s="137"/>
      <c r="S400" s="130"/>
      <c r="T400" s="130"/>
      <c r="U400" s="130"/>
      <c r="V400" s="130"/>
      <c r="W400" s="130"/>
      <c r="X400" s="130"/>
      <c r="Y400" s="130"/>
      <c r="Z400" s="130"/>
      <c r="AA400" s="130"/>
      <c r="AB400" s="130"/>
      <c r="AC400" s="137"/>
      <c r="AD400" s="98"/>
      <c r="AE400" s="160"/>
      <c r="AF400" s="98"/>
    </row>
    <row r="401" spans="5:32" s="24" customFormat="1" ht="15" customHeight="1" x14ac:dyDescent="0.25"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7"/>
      <c r="R401" s="137"/>
      <c r="S401" s="130"/>
      <c r="T401" s="130"/>
      <c r="U401" s="130"/>
      <c r="V401" s="130"/>
      <c r="W401" s="130"/>
      <c r="X401" s="130"/>
      <c r="Y401" s="130"/>
      <c r="Z401" s="130"/>
      <c r="AA401" s="130"/>
      <c r="AB401" s="130"/>
      <c r="AC401" s="137"/>
      <c r="AD401" s="98"/>
      <c r="AE401" s="160"/>
      <c r="AF401" s="98"/>
    </row>
    <row r="402" spans="5:32" s="24" customFormat="1" ht="15" customHeight="1" x14ac:dyDescent="0.25"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7"/>
      <c r="R402" s="137"/>
      <c r="S402" s="130"/>
      <c r="T402" s="130"/>
      <c r="U402" s="130"/>
      <c r="V402" s="130"/>
      <c r="W402" s="130"/>
      <c r="X402" s="130"/>
      <c r="Y402" s="130"/>
      <c r="Z402" s="130"/>
      <c r="AA402" s="130"/>
      <c r="AB402" s="130"/>
      <c r="AC402" s="137"/>
      <c r="AD402" s="98"/>
      <c r="AE402" s="160"/>
      <c r="AF402" s="98"/>
    </row>
    <row r="403" spans="5:32" s="24" customFormat="1" ht="15" customHeight="1" x14ac:dyDescent="0.25"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7"/>
      <c r="R403" s="137"/>
      <c r="S403" s="130"/>
      <c r="T403" s="130"/>
      <c r="U403" s="130"/>
      <c r="V403" s="130"/>
      <c r="W403" s="130"/>
      <c r="X403" s="130"/>
      <c r="Y403" s="130"/>
      <c r="Z403" s="130"/>
      <c r="AA403" s="130"/>
      <c r="AB403" s="130"/>
      <c r="AC403" s="137"/>
      <c r="AD403" s="98"/>
      <c r="AE403" s="160"/>
      <c r="AF403" s="98"/>
    </row>
    <row r="404" spans="5:32" s="24" customFormat="1" ht="15" customHeight="1" x14ac:dyDescent="0.25"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7"/>
      <c r="R404" s="137"/>
      <c r="S404" s="130"/>
      <c r="T404" s="130"/>
      <c r="U404" s="130"/>
      <c r="V404" s="130"/>
      <c r="W404" s="130"/>
      <c r="X404" s="130"/>
      <c r="Y404" s="130"/>
      <c r="Z404" s="130"/>
      <c r="AA404" s="130"/>
      <c r="AB404" s="130"/>
      <c r="AC404" s="137"/>
      <c r="AD404" s="98"/>
      <c r="AE404" s="160"/>
      <c r="AF404" s="98"/>
    </row>
    <row r="405" spans="5:32" s="24" customFormat="1" ht="15" customHeight="1" x14ac:dyDescent="0.25"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7"/>
      <c r="R405" s="137"/>
      <c r="S405" s="130"/>
      <c r="T405" s="130"/>
      <c r="U405" s="130"/>
      <c r="V405" s="130"/>
      <c r="W405" s="130"/>
      <c r="X405" s="130"/>
      <c r="Y405" s="130"/>
      <c r="Z405" s="130"/>
      <c r="AA405" s="130"/>
      <c r="AB405" s="130"/>
      <c r="AC405" s="137"/>
      <c r="AD405" s="98"/>
      <c r="AE405" s="160"/>
      <c r="AF405" s="98"/>
    </row>
    <row r="406" spans="5:32" s="24" customFormat="1" ht="15" customHeight="1" x14ac:dyDescent="0.25"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7"/>
      <c r="R406" s="137"/>
      <c r="S406" s="130"/>
      <c r="T406" s="130"/>
      <c r="U406" s="130"/>
      <c r="V406" s="130"/>
      <c r="W406" s="130"/>
      <c r="X406" s="130"/>
      <c r="Y406" s="130"/>
      <c r="Z406" s="130"/>
      <c r="AA406" s="130"/>
      <c r="AB406" s="130"/>
      <c r="AC406" s="137"/>
      <c r="AD406" s="98"/>
      <c r="AE406" s="160"/>
      <c r="AF406" s="98"/>
    </row>
    <row r="407" spans="5:32" s="24" customFormat="1" ht="15" customHeight="1" x14ac:dyDescent="0.25"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7"/>
      <c r="R407" s="137"/>
      <c r="S407" s="130"/>
      <c r="T407" s="130"/>
      <c r="U407" s="130"/>
      <c r="V407" s="130"/>
      <c r="W407" s="130"/>
      <c r="X407" s="130"/>
      <c r="Y407" s="130"/>
      <c r="Z407" s="130"/>
      <c r="AA407" s="130"/>
      <c r="AB407" s="130"/>
      <c r="AC407" s="137"/>
      <c r="AD407" s="98"/>
      <c r="AE407" s="160"/>
      <c r="AF407" s="98"/>
    </row>
    <row r="408" spans="5:32" s="24" customFormat="1" ht="15" customHeight="1" x14ac:dyDescent="0.25"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7"/>
      <c r="R408" s="137"/>
      <c r="S408" s="130"/>
      <c r="T408" s="130"/>
      <c r="U408" s="130"/>
      <c r="V408" s="130"/>
      <c r="W408" s="130"/>
      <c r="X408" s="130"/>
      <c r="Y408" s="130"/>
      <c r="Z408" s="130"/>
      <c r="AA408" s="130"/>
      <c r="AB408" s="130"/>
      <c r="AC408" s="137"/>
      <c r="AD408" s="98"/>
      <c r="AE408" s="160"/>
      <c r="AF408" s="98"/>
    </row>
    <row r="409" spans="5:32" s="24" customFormat="1" ht="15" customHeight="1" x14ac:dyDescent="0.25"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7"/>
      <c r="R409" s="137"/>
      <c r="S409" s="130"/>
      <c r="T409" s="130"/>
      <c r="U409" s="130"/>
      <c r="V409" s="130"/>
      <c r="W409" s="130"/>
      <c r="X409" s="130"/>
      <c r="Y409" s="130"/>
      <c r="Z409" s="130"/>
      <c r="AA409" s="130"/>
      <c r="AB409" s="130"/>
      <c r="AC409" s="137"/>
      <c r="AD409" s="98"/>
      <c r="AE409" s="160"/>
      <c r="AF409" s="98"/>
    </row>
    <row r="410" spans="5:32" s="24" customFormat="1" ht="15" customHeight="1" x14ac:dyDescent="0.25"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7"/>
      <c r="R410" s="137"/>
      <c r="S410" s="130"/>
      <c r="T410" s="130"/>
      <c r="U410" s="130"/>
      <c r="V410" s="130"/>
      <c r="W410" s="130"/>
      <c r="X410" s="130"/>
      <c r="Y410" s="130"/>
      <c r="Z410" s="130"/>
      <c r="AA410" s="130"/>
      <c r="AB410" s="130"/>
      <c r="AC410" s="137"/>
      <c r="AD410" s="98"/>
      <c r="AE410" s="160"/>
      <c r="AF410" s="98"/>
    </row>
    <row r="411" spans="5:32" s="24" customFormat="1" ht="15" customHeight="1" x14ac:dyDescent="0.25"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7"/>
      <c r="R411" s="137"/>
      <c r="S411" s="130"/>
      <c r="T411" s="130"/>
      <c r="U411" s="130"/>
      <c r="V411" s="130"/>
      <c r="W411" s="130"/>
      <c r="X411" s="130"/>
      <c r="Y411" s="130"/>
      <c r="Z411" s="130"/>
      <c r="AA411" s="130"/>
      <c r="AB411" s="130"/>
      <c r="AC411" s="137"/>
      <c r="AD411" s="98"/>
      <c r="AE411" s="160"/>
      <c r="AF411" s="98"/>
    </row>
    <row r="412" spans="5:32" s="24" customFormat="1" ht="15" customHeight="1" x14ac:dyDescent="0.25"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7"/>
      <c r="R412" s="137"/>
      <c r="S412" s="130"/>
      <c r="T412" s="130"/>
      <c r="U412" s="130"/>
      <c r="V412" s="130"/>
      <c r="W412" s="130"/>
      <c r="X412" s="130"/>
      <c r="Y412" s="130"/>
      <c r="Z412" s="130"/>
      <c r="AA412" s="130"/>
      <c r="AB412" s="130"/>
      <c r="AC412" s="137"/>
      <c r="AD412" s="98"/>
      <c r="AE412" s="160"/>
      <c r="AF412" s="98"/>
    </row>
    <row r="413" spans="5:32" s="24" customFormat="1" ht="15" customHeight="1" x14ac:dyDescent="0.25"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7"/>
      <c r="R413" s="137"/>
      <c r="S413" s="130"/>
      <c r="T413" s="130"/>
      <c r="U413" s="130"/>
      <c r="V413" s="130"/>
      <c r="W413" s="130"/>
      <c r="X413" s="130"/>
      <c r="Y413" s="130"/>
      <c r="Z413" s="130"/>
      <c r="AA413" s="130"/>
      <c r="AB413" s="130"/>
      <c r="AC413" s="137"/>
      <c r="AD413" s="98"/>
      <c r="AE413" s="160"/>
      <c r="AF413" s="98"/>
    </row>
    <row r="414" spans="5:32" s="24" customFormat="1" ht="15" customHeight="1" x14ac:dyDescent="0.25"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7"/>
      <c r="R414" s="137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  <c r="AC414" s="137"/>
      <c r="AD414" s="98"/>
      <c r="AE414" s="160"/>
      <c r="AF414" s="98"/>
    </row>
    <row r="415" spans="5:32" s="24" customFormat="1" ht="15" customHeight="1" x14ac:dyDescent="0.25"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7"/>
      <c r="R415" s="137"/>
      <c r="S415" s="130"/>
      <c r="T415" s="130"/>
      <c r="U415" s="130"/>
      <c r="V415" s="130"/>
      <c r="W415" s="130"/>
      <c r="X415" s="130"/>
      <c r="Y415" s="130"/>
      <c r="Z415" s="130"/>
      <c r="AA415" s="130"/>
      <c r="AB415" s="130"/>
      <c r="AC415" s="137"/>
      <c r="AD415" s="98"/>
      <c r="AE415" s="160"/>
      <c r="AF415" s="98"/>
    </row>
    <row r="416" spans="5:32" s="24" customFormat="1" ht="15" customHeight="1" x14ac:dyDescent="0.25"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7"/>
      <c r="R416" s="137"/>
      <c r="S416" s="130"/>
      <c r="T416" s="130"/>
      <c r="U416" s="130"/>
      <c r="V416" s="130"/>
      <c r="W416" s="130"/>
      <c r="X416" s="130"/>
      <c r="Y416" s="130"/>
      <c r="Z416" s="130"/>
      <c r="AA416" s="130"/>
      <c r="AB416" s="130"/>
      <c r="AC416" s="137"/>
      <c r="AD416" s="98"/>
      <c r="AE416" s="160"/>
      <c r="AF416" s="98"/>
    </row>
    <row r="417" spans="5:32" s="24" customFormat="1" ht="15" customHeight="1" x14ac:dyDescent="0.25"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7"/>
      <c r="R417" s="137"/>
      <c r="S417" s="130"/>
      <c r="T417" s="130"/>
      <c r="U417" s="130"/>
      <c r="V417" s="130"/>
      <c r="W417" s="130"/>
      <c r="X417" s="130"/>
      <c r="Y417" s="130"/>
      <c r="Z417" s="130"/>
      <c r="AA417" s="130"/>
      <c r="AB417" s="130"/>
      <c r="AC417" s="137"/>
      <c r="AD417" s="98"/>
      <c r="AE417" s="160"/>
      <c r="AF417" s="98"/>
    </row>
    <row r="418" spans="5:32" s="24" customFormat="1" ht="15" customHeight="1" x14ac:dyDescent="0.25"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7"/>
      <c r="R418" s="137"/>
      <c r="S418" s="130"/>
      <c r="T418" s="130"/>
      <c r="U418" s="130"/>
      <c r="V418" s="130"/>
      <c r="W418" s="130"/>
      <c r="X418" s="130"/>
      <c r="Y418" s="130"/>
      <c r="Z418" s="130"/>
      <c r="AA418" s="130"/>
      <c r="AB418" s="130"/>
      <c r="AC418" s="137"/>
      <c r="AD418" s="98"/>
      <c r="AE418" s="160"/>
      <c r="AF418" s="98"/>
    </row>
    <row r="419" spans="5:32" s="24" customFormat="1" ht="15" customHeight="1" x14ac:dyDescent="0.25"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7"/>
      <c r="R419" s="137"/>
      <c r="S419" s="130"/>
      <c r="T419" s="130"/>
      <c r="U419" s="130"/>
      <c r="V419" s="130"/>
      <c r="W419" s="130"/>
      <c r="X419" s="130"/>
      <c r="Y419" s="130"/>
      <c r="Z419" s="130"/>
      <c r="AA419" s="130"/>
      <c r="AB419" s="130"/>
      <c r="AC419" s="137"/>
      <c r="AD419" s="98"/>
      <c r="AE419" s="160"/>
      <c r="AF419" s="98"/>
    </row>
    <row r="420" spans="5:32" s="24" customFormat="1" ht="15" customHeight="1" x14ac:dyDescent="0.25"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7"/>
      <c r="R420" s="137"/>
      <c r="S420" s="130"/>
      <c r="T420" s="130"/>
      <c r="U420" s="130"/>
      <c r="V420" s="130"/>
      <c r="W420" s="130"/>
      <c r="X420" s="130"/>
      <c r="Y420" s="130"/>
      <c r="Z420" s="130"/>
      <c r="AA420" s="130"/>
      <c r="AB420" s="130"/>
      <c r="AC420" s="137"/>
      <c r="AD420" s="98"/>
      <c r="AE420" s="160"/>
      <c r="AF420" s="98"/>
    </row>
    <row r="421" spans="5:32" s="24" customFormat="1" ht="15" customHeight="1" x14ac:dyDescent="0.25"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7"/>
      <c r="R421" s="137"/>
      <c r="S421" s="130"/>
      <c r="T421" s="130"/>
      <c r="U421" s="130"/>
      <c r="V421" s="130"/>
      <c r="W421" s="130"/>
      <c r="X421" s="130"/>
      <c r="Y421" s="130"/>
      <c r="Z421" s="130"/>
      <c r="AA421" s="130"/>
      <c r="AB421" s="130"/>
      <c r="AC421" s="137"/>
      <c r="AD421" s="98"/>
      <c r="AE421" s="160"/>
      <c r="AF421" s="98"/>
    </row>
    <row r="422" spans="5:32" s="24" customFormat="1" ht="15" customHeight="1" x14ac:dyDescent="0.25"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7"/>
      <c r="R422" s="137"/>
      <c r="S422" s="130"/>
      <c r="T422" s="130"/>
      <c r="U422" s="130"/>
      <c r="V422" s="130"/>
      <c r="W422" s="130"/>
      <c r="X422" s="130"/>
      <c r="Y422" s="130"/>
      <c r="Z422" s="130"/>
      <c r="AA422" s="130"/>
      <c r="AB422" s="130"/>
      <c r="AC422" s="137"/>
      <c r="AD422" s="98"/>
      <c r="AE422" s="160"/>
      <c r="AF422" s="98"/>
    </row>
    <row r="423" spans="5:32" s="24" customFormat="1" ht="15" customHeight="1" x14ac:dyDescent="0.25"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7"/>
      <c r="R423" s="137"/>
      <c r="S423" s="130"/>
      <c r="T423" s="130"/>
      <c r="U423" s="130"/>
      <c r="V423" s="130"/>
      <c r="W423" s="130"/>
      <c r="X423" s="130"/>
      <c r="Y423" s="130"/>
      <c r="Z423" s="130"/>
      <c r="AA423" s="130"/>
      <c r="AB423" s="130"/>
      <c r="AC423" s="137"/>
      <c r="AD423" s="98"/>
      <c r="AE423" s="160"/>
      <c r="AF423" s="98"/>
    </row>
    <row r="424" spans="5:32" s="24" customFormat="1" ht="15" customHeight="1" x14ac:dyDescent="0.25"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7"/>
      <c r="R424" s="137"/>
      <c r="S424" s="130"/>
      <c r="T424" s="130"/>
      <c r="U424" s="130"/>
      <c r="V424" s="130"/>
      <c r="W424" s="130"/>
      <c r="X424" s="130"/>
      <c r="Y424" s="130"/>
      <c r="Z424" s="130"/>
      <c r="AA424" s="130"/>
      <c r="AB424" s="130"/>
      <c r="AC424" s="137"/>
      <c r="AD424" s="98"/>
      <c r="AE424" s="160"/>
      <c r="AF424" s="98"/>
    </row>
    <row r="425" spans="5:32" s="24" customFormat="1" ht="15" customHeight="1" x14ac:dyDescent="0.25"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7"/>
      <c r="R425" s="137"/>
      <c r="S425" s="130"/>
      <c r="T425" s="130"/>
      <c r="U425" s="130"/>
      <c r="V425" s="130"/>
      <c r="W425" s="130"/>
      <c r="X425" s="130"/>
      <c r="Y425" s="130"/>
      <c r="Z425" s="130"/>
      <c r="AA425" s="130"/>
      <c r="AB425" s="130"/>
      <c r="AC425" s="137"/>
      <c r="AD425" s="98"/>
      <c r="AE425" s="160"/>
      <c r="AF425" s="98"/>
    </row>
    <row r="426" spans="5:32" s="24" customFormat="1" ht="15" customHeight="1" x14ac:dyDescent="0.25"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7"/>
      <c r="R426" s="137"/>
      <c r="S426" s="130"/>
      <c r="T426" s="130"/>
      <c r="U426" s="130"/>
      <c r="V426" s="130"/>
      <c r="W426" s="130"/>
      <c r="X426" s="130"/>
      <c r="Y426" s="130"/>
      <c r="Z426" s="130"/>
      <c r="AA426" s="130"/>
      <c r="AB426" s="130"/>
      <c r="AC426" s="137"/>
      <c r="AD426" s="98"/>
      <c r="AE426" s="160"/>
      <c r="AF426" s="98"/>
    </row>
    <row r="427" spans="5:32" s="24" customFormat="1" ht="15" customHeight="1" x14ac:dyDescent="0.25"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7"/>
      <c r="R427" s="137"/>
      <c r="S427" s="130"/>
      <c r="T427" s="130"/>
      <c r="U427" s="130"/>
      <c r="V427" s="130"/>
      <c r="W427" s="130"/>
      <c r="X427" s="130"/>
      <c r="Y427" s="130"/>
      <c r="Z427" s="130"/>
      <c r="AA427" s="130"/>
      <c r="AB427" s="130"/>
      <c r="AC427" s="137"/>
      <c r="AD427" s="98"/>
      <c r="AE427" s="160"/>
      <c r="AF427" s="98"/>
    </row>
    <row r="428" spans="5:32" s="24" customFormat="1" ht="15" customHeight="1" x14ac:dyDescent="0.25"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7"/>
      <c r="R428" s="137"/>
      <c r="S428" s="130"/>
      <c r="T428" s="130"/>
      <c r="U428" s="130"/>
      <c r="V428" s="130"/>
      <c r="W428" s="130"/>
      <c r="X428" s="130"/>
      <c r="Y428" s="130"/>
      <c r="Z428" s="130"/>
      <c r="AA428" s="130"/>
      <c r="AB428" s="130"/>
      <c r="AC428" s="137"/>
      <c r="AD428" s="98"/>
      <c r="AE428" s="160"/>
      <c r="AF428" s="98"/>
    </row>
    <row r="429" spans="5:32" s="24" customFormat="1" ht="15" customHeight="1" x14ac:dyDescent="0.25"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7"/>
      <c r="R429" s="137"/>
      <c r="S429" s="130"/>
      <c r="T429" s="130"/>
      <c r="U429" s="130"/>
      <c r="V429" s="130"/>
      <c r="W429" s="130"/>
      <c r="X429" s="130"/>
      <c r="Y429" s="130"/>
      <c r="Z429" s="130"/>
      <c r="AA429" s="130"/>
      <c r="AB429" s="130"/>
      <c r="AC429" s="137"/>
      <c r="AD429" s="98"/>
      <c r="AE429" s="160"/>
      <c r="AF429" s="98"/>
    </row>
    <row r="430" spans="5:32" s="24" customFormat="1" ht="15" customHeight="1" x14ac:dyDescent="0.25"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7"/>
      <c r="R430" s="137"/>
      <c r="S430" s="130"/>
      <c r="T430" s="130"/>
      <c r="U430" s="130"/>
      <c r="V430" s="130"/>
      <c r="W430" s="130"/>
      <c r="X430" s="130"/>
      <c r="Y430" s="130"/>
      <c r="Z430" s="130"/>
      <c r="AA430" s="130"/>
      <c r="AB430" s="130"/>
      <c r="AC430" s="137"/>
      <c r="AD430" s="98"/>
      <c r="AE430" s="160"/>
      <c r="AF430" s="98"/>
    </row>
    <row r="431" spans="5:32" s="24" customFormat="1" ht="15" customHeight="1" x14ac:dyDescent="0.25"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7"/>
      <c r="R431" s="137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  <c r="AC431" s="137"/>
      <c r="AD431" s="98"/>
      <c r="AE431" s="160"/>
      <c r="AF431" s="98"/>
    </row>
    <row r="432" spans="5:32" s="24" customFormat="1" ht="15" customHeight="1" x14ac:dyDescent="0.25"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7"/>
      <c r="R432" s="137"/>
      <c r="S432" s="130"/>
      <c r="T432" s="130"/>
      <c r="U432" s="130"/>
      <c r="V432" s="130"/>
      <c r="W432" s="130"/>
      <c r="X432" s="130"/>
      <c r="Y432" s="130"/>
      <c r="Z432" s="130"/>
      <c r="AA432" s="130"/>
      <c r="AB432" s="130"/>
      <c r="AC432" s="137"/>
      <c r="AD432" s="98"/>
      <c r="AE432" s="160"/>
      <c r="AF432" s="98"/>
    </row>
    <row r="433" spans="5:32" s="24" customFormat="1" ht="15" customHeight="1" x14ac:dyDescent="0.25"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7"/>
      <c r="R433" s="137"/>
      <c r="S433" s="130"/>
      <c r="T433" s="130"/>
      <c r="U433" s="130"/>
      <c r="V433" s="130"/>
      <c r="W433" s="130"/>
      <c r="X433" s="130"/>
      <c r="Y433" s="130"/>
      <c r="Z433" s="130"/>
      <c r="AA433" s="130"/>
      <c r="AB433" s="130"/>
      <c r="AC433" s="137"/>
      <c r="AD433" s="98"/>
      <c r="AE433" s="160"/>
      <c r="AF433" s="98"/>
    </row>
    <row r="434" spans="5:32" s="24" customFormat="1" ht="15" customHeight="1" x14ac:dyDescent="0.25"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7"/>
      <c r="R434" s="137"/>
      <c r="S434" s="130"/>
      <c r="T434" s="130"/>
      <c r="U434" s="130"/>
      <c r="V434" s="130"/>
      <c r="W434" s="130"/>
      <c r="X434" s="130"/>
      <c r="Y434" s="130"/>
      <c r="Z434" s="130"/>
      <c r="AA434" s="130"/>
      <c r="AB434" s="130"/>
      <c r="AC434" s="137"/>
      <c r="AD434" s="98"/>
      <c r="AE434" s="160"/>
      <c r="AF434" s="98"/>
    </row>
    <row r="435" spans="5:32" s="24" customFormat="1" ht="15" customHeight="1" x14ac:dyDescent="0.25"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7"/>
      <c r="R435" s="137"/>
      <c r="S435" s="130"/>
      <c r="T435" s="130"/>
      <c r="U435" s="130"/>
      <c r="V435" s="130"/>
      <c r="W435" s="130"/>
      <c r="X435" s="130"/>
      <c r="Y435" s="130"/>
      <c r="Z435" s="130"/>
      <c r="AA435" s="130"/>
      <c r="AB435" s="130"/>
      <c r="AC435" s="137"/>
      <c r="AD435" s="98"/>
      <c r="AE435" s="160"/>
      <c r="AF435" s="98"/>
    </row>
    <row r="436" spans="5:32" s="24" customFormat="1" ht="15" customHeight="1" x14ac:dyDescent="0.25"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7"/>
      <c r="R436" s="137"/>
      <c r="S436" s="130"/>
      <c r="T436" s="130"/>
      <c r="U436" s="130"/>
      <c r="V436" s="130"/>
      <c r="W436" s="130"/>
      <c r="X436" s="130"/>
      <c r="Y436" s="130"/>
      <c r="Z436" s="130"/>
      <c r="AA436" s="130"/>
      <c r="AB436" s="130"/>
      <c r="AC436" s="137"/>
      <c r="AD436" s="98"/>
      <c r="AE436" s="160"/>
      <c r="AF436" s="98"/>
    </row>
    <row r="437" spans="5:32" s="24" customFormat="1" ht="15" customHeight="1" x14ac:dyDescent="0.25"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7"/>
      <c r="R437" s="137"/>
      <c r="S437" s="130"/>
      <c r="T437" s="130"/>
      <c r="U437" s="130"/>
      <c r="V437" s="130"/>
      <c r="W437" s="130"/>
      <c r="X437" s="130"/>
      <c r="Y437" s="130"/>
      <c r="Z437" s="130"/>
      <c r="AA437" s="130"/>
      <c r="AB437" s="130"/>
      <c r="AC437" s="137"/>
      <c r="AD437" s="98"/>
      <c r="AE437" s="160"/>
      <c r="AF437" s="98"/>
    </row>
    <row r="438" spans="5:32" s="24" customFormat="1" ht="15" customHeight="1" x14ac:dyDescent="0.25"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7"/>
      <c r="R438" s="137"/>
      <c r="S438" s="130"/>
      <c r="T438" s="130"/>
      <c r="U438" s="130"/>
      <c r="V438" s="130"/>
      <c r="W438" s="130"/>
      <c r="X438" s="130"/>
      <c r="Y438" s="130"/>
      <c r="Z438" s="130"/>
      <c r="AA438" s="130"/>
      <c r="AB438" s="130"/>
      <c r="AC438" s="137"/>
      <c r="AD438" s="98"/>
      <c r="AE438" s="160"/>
      <c r="AF438" s="98"/>
    </row>
    <row r="439" spans="5:32" s="24" customFormat="1" ht="15" customHeight="1" x14ac:dyDescent="0.25"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7"/>
      <c r="R439" s="137"/>
      <c r="S439" s="130"/>
      <c r="T439" s="130"/>
      <c r="U439" s="130"/>
      <c r="V439" s="130"/>
      <c r="W439" s="130"/>
      <c r="X439" s="130"/>
      <c r="Y439" s="130"/>
      <c r="Z439" s="130"/>
      <c r="AA439" s="130"/>
      <c r="AB439" s="130"/>
      <c r="AC439" s="137"/>
      <c r="AD439" s="98"/>
      <c r="AE439" s="160"/>
      <c r="AF439" s="98"/>
    </row>
    <row r="440" spans="5:32" s="24" customFormat="1" ht="15" customHeight="1" x14ac:dyDescent="0.25"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7"/>
      <c r="R440" s="137"/>
      <c r="S440" s="130"/>
      <c r="T440" s="130"/>
      <c r="U440" s="130"/>
      <c r="V440" s="130"/>
      <c r="W440" s="130"/>
      <c r="X440" s="130"/>
      <c r="Y440" s="130"/>
      <c r="Z440" s="130"/>
      <c r="AA440" s="130"/>
      <c r="AB440" s="130"/>
      <c r="AC440" s="137"/>
      <c r="AD440" s="98"/>
      <c r="AE440" s="160"/>
      <c r="AF440" s="98"/>
    </row>
    <row r="441" spans="5:32" s="24" customFormat="1" ht="15" customHeight="1" x14ac:dyDescent="0.25"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7"/>
      <c r="R441" s="137"/>
      <c r="S441" s="130"/>
      <c r="T441" s="130"/>
      <c r="U441" s="130"/>
      <c r="V441" s="130"/>
      <c r="W441" s="130"/>
      <c r="X441" s="130"/>
      <c r="Y441" s="130"/>
      <c r="Z441" s="130"/>
      <c r="AA441" s="130"/>
      <c r="AB441" s="130"/>
      <c r="AC441" s="137"/>
      <c r="AD441" s="98"/>
      <c r="AE441" s="160"/>
      <c r="AF441" s="98"/>
    </row>
    <row r="442" spans="5:32" s="24" customFormat="1" ht="15" customHeight="1" x14ac:dyDescent="0.25"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7"/>
      <c r="R442" s="137"/>
      <c r="S442" s="130"/>
      <c r="T442" s="130"/>
      <c r="U442" s="130"/>
      <c r="V442" s="130"/>
      <c r="W442" s="130"/>
      <c r="X442" s="130"/>
      <c r="Y442" s="130"/>
      <c r="Z442" s="130"/>
      <c r="AA442" s="130"/>
      <c r="AB442" s="130"/>
      <c r="AC442" s="137"/>
      <c r="AD442" s="98"/>
      <c r="AE442" s="160"/>
      <c r="AF442" s="98"/>
    </row>
    <row r="443" spans="5:32" s="24" customFormat="1" ht="15" customHeight="1" x14ac:dyDescent="0.25"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7"/>
      <c r="R443" s="137"/>
      <c r="S443" s="130"/>
      <c r="T443" s="130"/>
      <c r="U443" s="130"/>
      <c r="V443" s="130"/>
      <c r="W443" s="130"/>
      <c r="X443" s="130"/>
      <c r="Y443" s="130"/>
      <c r="Z443" s="130"/>
      <c r="AA443" s="130"/>
      <c r="AB443" s="130"/>
      <c r="AC443" s="137"/>
      <c r="AD443" s="98"/>
      <c r="AE443" s="160"/>
      <c r="AF443" s="98"/>
    </row>
    <row r="444" spans="5:32" s="24" customFormat="1" ht="15" customHeight="1" x14ac:dyDescent="0.25"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7"/>
      <c r="R444" s="137"/>
      <c r="S444" s="130"/>
      <c r="T444" s="130"/>
      <c r="U444" s="130"/>
      <c r="V444" s="130"/>
      <c r="W444" s="130"/>
      <c r="X444" s="130"/>
      <c r="Y444" s="130"/>
      <c r="Z444" s="130"/>
      <c r="AA444" s="130"/>
      <c r="AB444" s="130"/>
      <c r="AC444" s="137"/>
      <c r="AD444" s="98"/>
      <c r="AE444" s="160"/>
      <c r="AF444" s="98"/>
    </row>
    <row r="445" spans="5:32" s="24" customFormat="1" ht="15" customHeight="1" x14ac:dyDescent="0.25"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7"/>
      <c r="R445" s="137"/>
      <c r="S445" s="130"/>
      <c r="T445" s="130"/>
      <c r="U445" s="130"/>
      <c r="V445" s="130"/>
      <c r="W445" s="130"/>
      <c r="X445" s="130"/>
      <c r="Y445" s="130"/>
      <c r="Z445" s="130"/>
      <c r="AA445" s="130"/>
      <c r="AB445" s="130"/>
      <c r="AC445" s="137"/>
      <c r="AD445" s="98"/>
      <c r="AE445" s="160"/>
      <c r="AF445" s="98"/>
    </row>
    <row r="446" spans="5:32" s="24" customFormat="1" ht="15" customHeight="1" x14ac:dyDescent="0.25"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7"/>
      <c r="R446" s="137"/>
      <c r="S446" s="130"/>
      <c r="T446" s="130"/>
      <c r="U446" s="130"/>
      <c r="V446" s="130"/>
      <c r="W446" s="130"/>
      <c r="X446" s="130"/>
      <c r="Y446" s="130"/>
      <c r="Z446" s="130"/>
      <c r="AA446" s="130"/>
      <c r="AB446" s="130"/>
      <c r="AC446" s="137"/>
      <c r="AD446" s="98"/>
      <c r="AE446" s="160"/>
      <c r="AF446" s="98"/>
    </row>
    <row r="447" spans="5:32" s="24" customFormat="1" ht="15" customHeight="1" x14ac:dyDescent="0.25"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7"/>
      <c r="R447" s="137"/>
      <c r="S447" s="130"/>
      <c r="T447" s="130"/>
      <c r="U447" s="130"/>
      <c r="V447" s="130"/>
      <c r="W447" s="130"/>
      <c r="X447" s="130"/>
      <c r="Y447" s="130"/>
      <c r="Z447" s="130"/>
      <c r="AA447" s="130"/>
      <c r="AB447" s="130"/>
      <c r="AC447" s="137"/>
      <c r="AD447" s="98"/>
      <c r="AE447" s="160"/>
      <c r="AF447" s="98"/>
    </row>
    <row r="448" spans="5:32" s="24" customFormat="1" ht="15" customHeight="1" x14ac:dyDescent="0.25"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7"/>
      <c r="R448" s="137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  <c r="AC448" s="137"/>
      <c r="AD448" s="98"/>
      <c r="AE448" s="160"/>
      <c r="AF448" s="98"/>
    </row>
    <row r="449" spans="5:32" s="24" customFormat="1" ht="15" customHeight="1" x14ac:dyDescent="0.25"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7"/>
      <c r="R449" s="137"/>
      <c r="S449" s="130"/>
      <c r="T449" s="130"/>
      <c r="U449" s="130"/>
      <c r="V449" s="130"/>
      <c r="W449" s="130"/>
      <c r="X449" s="130"/>
      <c r="Y449" s="130"/>
      <c r="Z449" s="130"/>
      <c r="AA449" s="130"/>
      <c r="AB449" s="130"/>
      <c r="AC449" s="137"/>
      <c r="AD449" s="98"/>
      <c r="AE449" s="160"/>
      <c r="AF449" s="98"/>
    </row>
    <row r="450" spans="5:32" s="24" customFormat="1" ht="15" customHeight="1" x14ac:dyDescent="0.25"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7"/>
      <c r="R450" s="137"/>
      <c r="S450" s="130"/>
      <c r="T450" s="130"/>
      <c r="U450" s="130"/>
      <c r="V450" s="130"/>
      <c r="W450" s="130"/>
      <c r="X450" s="130"/>
      <c r="Y450" s="130"/>
      <c r="Z450" s="130"/>
      <c r="AA450" s="130"/>
      <c r="AB450" s="130"/>
      <c r="AC450" s="137"/>
      <c r="AD450" s="98"/>
      <c r="AE450" s="160"/>
      <c r="AF450" s="98"/>
    </row>
    <row r="451" spans="5:32" s="24" customFormat="1" ht="15" customHeight="1" x14ac:dyDescent="0.25"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7"/>
      <c r="R451" s="137"/>
      <c r="S451" s="130"/>
      <c r="T451" s="130"/>
      <c r="U451" s="130"/>
      <c r="V451" s="130"/>
      <c r="W451" s="130"/>
      <c r="X451" s="130"/>
      <c r="Y451" s="130"/>
      <c r="Z451" s="130"/>
      <c r="AA451" s="130"/>
      <c r="AB451" s="130"/>
      <c r="AC451" s="137"/>
      <c r="AD451" s="98"/>
      <c r="AE451" s="160"/>
      <c r="AF451" s="98"/>
    </row>
    <row r="452" spans="5:32" s="24" customFormat="1" ht="15" customHeight="1" x14ac:dyDescent="0.25"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7"/>
      <c r="R452" s="137"/>
      <c r="S452" s="130"/>
      <c r="T452" s="130"/>
      <c r="U452" s="130"/>
      <c r="V452" s="130"/>
      <c r="W452" s="130"/>
      <c r="X452" s="130"/>
      <c r="Y452" s="130"/>
      <c r="Z452" s="130"/>
      <c r="AA452" s="130"/>
      <c r="AB452" s="130"/>
      <c r="AC452" s="137"/>
      <c r="AD452" s="98"/>
      <c r="AE452" s="160"/>
      <c r="AF452" s="98"/>
    </row>
    <row r="453" spans="5:32" s="24" customFormat="1" ht="15" customHeight="1" x14ac:dyDescent="0.25"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7"/>
      <c r="R453" s="137"/>
      <c r="S453" s="130"/>
      <c r="T453" s="130"/>
      <c r="U453" s="130"/>
      <c r="V453" s="130"/>
      <c r="W453" s="130"/>
      <c r="X453" s="130"/>
      <c r="Y453" s="130"/>
      <c r="Z453" s="130"/>
      <c r="AA453" s="130"/>
      <c r="AB453" s="130"/>
      <c r="AC453" s="137"/>
      <c r="AD453" s="98"/>
      <c r="AE453" s="160"/>
      <c r="AF453" s="98"/>
    </row>
    <row r="454" spans="5:32" s="24" customFormat="1" ht="15" customHeight="1" x14ac:dyDescent="0.25"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7"/>
      <c r="R454" s="137"/>
      <c r="S454" s="130"/>
      <c r="T454" s="130"/>
      <c r="U454" s="130"/>
      <c r="V454" s="130"/>
      <c r="W454" s="130"/>
      <c r="X454" s="130"/>
      <c r="Y454" s="130"/>
      <c r="Z454" s="130"/>
      <c r="AA454" s="130"/>
      <c r="AB454" s="130"/>
      <c r="AC454" s="137"/>
      <c r="AD454" s="98"/>
      <c r="AE454" s="160"/>
      <c r="AF454" s="98"/>
    </row>
    <row r="455" spans="5:32" s="24" customFormat="1" ht="15" customHeight="1" x14ac:dyDescent="0.25"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7"/>
      <c r="R455" s="137"/>
      <c r="S455" s="130"/>
      <c r="T455" s="130"/>
      <c r="U455" s="130"/>
      <c r="V455" s="130"/>
      <c r="W455" s="130"/>
      <c r="X455" s="130"/>
      <c r="Y455" s="130"/>
      <c r="Z455" s="130"/>
      <c r="AA455" s="130"/>
      <c r="AB455" s="130"/>
      <c r="AC455" s="137"/>
      <c r="AD455" s="98"/>
      <c r="AE455" s="160"/>
      <c r="AF455" s="98"/>
    </row>
    <row r="456" spans="5:32" s="24" customFormat="1" ht="15" customHeight="1" x14ac:dyDescent="0.25"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7"/>
      <c r="R456" s="137"/>
      <c r="S456" s="130"/>
      <c r="T456" s="130"/>
      <c r="U456" s="130"/>
      <c r="V456" s="130"/>
      <c r="W456" s="130"/>
      <c r="X456" s="130"/>
      <c r="Y456" s="130"/>
      <c r="Z456" s="130"/>
      <c r="AA456" s="130"/>
      <c r="AB456" s="130"/>
      <c r="AC456" s="137"/>
      <c r="AD456" s="98"/>
      <c r="AE456" s="160"/>
      <c r="AF456" s="98"/>
    </row>
    <row r="457" spans="5:32" s="24" customFormat="1" ht="15" customHeight="1" x14ac:dyDescent="0.25"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7"/>
      <c r="R457" s="137"/>
      <c r="S457" s="130"/>
      <c r="T457" s="130"/>
      <c r="U457" s="130"/>
      <c r="V457" s="130"/>
      <c r="W457" s="130"/>
      <c r="X457" s="130"/>
      <c r="Y457" s="130"/>
      <c r="Z457" s="130"/>
      <c r="AA457" s="130"/>
      <c r="AB457" s="130"/>
      <c r="AC457" s="137"/>
      <c r="AD457" s="98"/>
      <c r="AE457" s="160"/>
      <c r="AF457" s="98"/>
    </row>
    <row r="458" spans="5:32" s="24" customFormat="1" ht="15" customHeight="1" x14ac:dyDescent="0.25"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7"/>
      <c r="R458" s="137"/>
      <c r="S458" s="130"/>
      <c r="T458" s="130"/>
      <c r="U458" s="130"/>
      <c r="V458" s="130"/>
      <c r="W458" s="130"/>
      <c r="X458" s="130"/>
      <c r="Y458" s="130"/>
      <c r="Z458" s="130"/>
      <c r="AA458" s="130"/>
      <c r="AB458" s="130"/>
      <c r="AC458" s="137"/>
      <c r="AD458" s="98"/>
      <c r="AE458" s="160"/>
      <c r="AF458" s="98"/>
    </row>
    <row r="459" spans="5:32" s="24" customFormat="1" ht="15" customHeight="1" x14ac:dyDescent="0.25"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7"/>
      <c r="R459" s="137"/>
      <c r="S459" s="130"/>
      <c r="T459" s="130"/>
      <c r="U459" s="130"/>
      <c r="V459" s="130"/>
      <c r="W459" s="130"/>
      <c r="X459" s="130"/>
      <c r="Y459" s="130"/>
      <c r="Z459" s="130"/>
      <c r="AA459" s="130"/>
      <c r="AB459" s="130"/>
      <c r="AC459" s="137"/>
      <c r="AD459" s="98"/>
      <c r="AE459" s="160"/>
      <c r="AF459" s="98"/>
    </row>
    <row r="460" spans="5:32" s="24" customFormat="1" ht="15" customHeight="1" x14ac:dyDescent="0.25"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7"/>
      <c r="R460" s="137"/>
      <c r="S460" s="130"/>
      <c r="T460" s="130"/>
      <c r="U460" s="130"/>
      <c r="V460" s="130"/>
      <c r="W460" s="130"/>
      <c r="X460" s="130"/>
      <c r="Y460" s="130"/>
      <c r="Z460" s="130"/>
      <c r="AA460" s="130"/>
      <c r="AB460" s="130"/>
      <c r="AC460" s="137"/>
      <c r="AD460" s="98"/>
      <c r="AE460" s="160"/>
      <c r="AF460" s="98"/>
    </row>
    <row r="461" spans="5:32" s="24" customFormat="1" ht="15" customHeight="1" x14ac:dyDescent="0.25"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7"/>
      <c r="R461" s="137"/>
      <c r="S461" s="130"/>
      <c r="T461" s="130"/>
      <c r="U461" s="130"/>
      <c r="V461" s="130"/>
      <c r="W461" s="130"/>
      <c r="X461" s="130"/>
      <c r="Y461" s="130"/>
      <c r="Z461" s="130"/>
      <c r="AA461" s="130"/>
      <c r="AB461" s="130"/>
      <c r="AC461" s="137"/>
      <c r="AD461" s="98"/>
      <c r="AE461" s="160"/>
      <c r="AF461" s="98"/>
    </row>
    <row r="462" spans="5:32" s="24" customFormat="1" ht="15" customHeight="1" x14ac:dyDescent="0.25"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7"/>
      <c r="R462" s="137"/>
      <c r="S462" s="130"/>
      <c r="T462" s="130"/>
      <c r="U462" s="130"/>
      <c r="V462" s="130"/>
      <c r="W462" s="130"/>
      <c r="X462" s="130"/>
      <c r="Y462" s="130"/>
      <c r="Z462" s="130"/>
      <c r="AA462" s="130"/>
      <c r="AB462" s="130"/>
      <c r="AC462" s="137"/>
      <c r="AD462" s="98"/>
      <c r="AE462" s="160"/>
      <c r="AF462" s="98"/>
    </row>
    <row r="463" spans="5:32" s="24" customFormat="1" ht="15" customHeight="1" x14ac:dyDescent="0.25"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7"/>
      <c r="R463" s="137"/>
      <c r="S463" s="130"/>
      <c r="T463" s="130"/>
      <c r="U463" s="130"/>
      <c r="V463" s="130"/>
      <c r="W463" s="130"/>
      <c r="X463" s="130"/>
      <c r="Y463" s="130"/>
      <c r="Z463" s="130"/>
      <c r="AA463" s="130"/>
      <c r="AB463" s="130"/>
      <c r="AC463" s="137"/>
      <c r="AD463" s="98"/>
      <c r="AE463" s="160"/>
      <c r="AF463" s="98"/>
    </row>
    <row r="464" spans="5:32" s="24" customFormat="1" ht="15" customHeight="1" x14ac:dyDescent="0.25"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7"/>
      <c r="R464" s="137"/>
      <c r="S464" s="130"/>
      <c r="T464" s="130"/>
      <c r="U464" s="130"/>
      <c r="V464" s="130"/>
      <c r="W464" s="130"/>
      <c r="X464" s="130"/>
      <c r="Y464" s="130"/>
      <c r="Z464" s="130"/>
      <c r="AA464" s="130"/>
      <c r="AB464" s="130"/>
      <c r="AC464" s="137"/>
      <c r="AD464" s="98"/>
      <c r="AE464" s="160"/>
      <c r="AF464" s="98"/>
    </row>
    <row r="465" spans="5:32" s="24" customFormat="1" ht="15" customHeight="1" x14ac:dyDescent="0.25"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7"/>
      <c r="R465" s="137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  <c r="AC465" s="137"/>
      <c r="AD465" s="98"/>
      <c r="AE465" s="160"/>
      <c r="AF465" s="98"/>
    </row>
    <row r="466" spans="5:32" s="24" customFormat="1" ht="15" customHeight="1" x14ac:dyDescent="0.25"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7"/>
      <c r="R466" s="137"/>
      <c r="S466" s="130"/>
      <c r="T466" s="130"/>
      <c r="U466" s="130"/>
      <c r="V466" s="130"/>
      <c r="W466" s="130"/>
      <c r="X466" s="130"/>
      <c r="Y466" s="130"/>
      <c r="Z466" s="130"/>
      <c r="AA466" s="130"/>
      <c r="AB466" s="130"/>
      <c r="AC466" s="137"/>
      <c r="AD466" s="98"/>
      <c r="AE466" s="160"/>
      <c r="AF466" s="98"/>
    </row>
    <row r="467" spans="5:32" s="24" customFormat="1" ht="15" customHeight="1" x14ac:dyDescent="0.25"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7"/>
      <c r="R467" s="137"/>
      <c r="S467" s="130"/>
      <c r="T467" s="130"/>
      <c r="U467" s="130"/>
      <c r="V467" s="130"/>
      <c r="W467" s="130"/>
      <c r="X467" s="130"/>
      <c r="Y467" s="130"/>
      <c r="Z467" s="130"/>
      <c r="AA467" s="130"/>
      <c r="AB467" s="130"/>
      <c r="AC467" s="137"/>
      <c r="AD467" s="98"/>
      <c r="AE467" s="160"/>
      <c r="AF467" s="98"/>
    </row>
    <row r="468" spans="5:32" s="24" customFormat="1" ht="15" customHeight="1" x14ac:dyDescent="0.25"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7"/>
      <c r="R468" s="137"/>
      <c r="S468" s="130"/>
      <c r="T468" s="130"/>
      <c r="U468" s="130"/>
      <c r="V468" s="130"/>
      <c r="W468" s="130"/>
      <c r="X468" s="130"/>
      <c r="Y468" s="130"/>
      <c r="Z468" s="130"/>
      <c r="AA468" s="130"/>
      <c r="AB468" s="130"/>
      <c r="AC468" s="137"/>
      <c r="AD468" s="98"/>
      <c r="AE468" s="160"/>
      <c r="AF468" s="98"/>
    </row>
    <row r="469" spans="5:32" s="24" customFormat="1" ht="15" customHeight="1" x14ac:dyDescent="0.25"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7"/>
      <c r="R469" s="137"/>
      <c r="S469" s="130"/>
      <c r="T469" s="130"/>
      <c r="U469" s="130"/>
      <c r="V469" s="130"/>
      <c r="W469" s="130"/>
      <c r="X469" s="130"/>
      <c r="Y469" s="130"/>
      <c r="Z469" s="130"/>
      <c r="AA469" s="130"/>
      <c r="AB469" s="130"/>
      <c r="AC469" s="137"/>
      <c r="AD469" s="98"/>
      <c r="AE469" s="160"/>
      <c r="AF469" s="98"/>
    </row>
    <row r="470" spans="5:32" s="24" customFormat="1" ht="15" customHeight="1" x14ac:dyDescent="0.25"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7"/>
      <c r="R470" s="137"/>
      <c r="S470" s="130"/>
      <c r="T470" s="130"/>
      <c r="U470" s="130"/>
      <c r="V470" s="130"/>
      <c r="W470" s="130"/>
      <c r="X470" s="130"/>
      <c r="Y470" s="130"/>
      <c r="Z470" s="130"/>
      <c r="AA470" s="130"/>
      <c r="AB470" s="130"/>
      <c r="AC470" s="137"/>
      <c r="AD470" s="98"/>
      <c r="AE470" s="160"/>
      <c r="AF470" s="98"/>
    </row>
    <row r="471" spans="5:32" s="24" customFormat="1" ht="15" customHeight="1" x14ac:dyDescent="0.25"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7"/>
      <c r="R471" s="137"/>
      <c r="S471" s="130"/>
      <c r="T471" s="130"/>
      <c r="U471" s="130"/>
      <c r="V471" s="130"/>
      <c r="W471" s="130"/>
      <c r="X471" s="130"/>
      <c r="Y471" s="130"/>
      <c r="Z471" s="130"/>
      <c r="AA471" s="130"/>
      <c r="AB471" s="130"/>
      <c r="AC471" s="137"/>
      <c r="AD471" s="98"/>
      <c r="AE471" s="160"/>
      <c r="AF471" s="98"/>
    </row>
    <row r="472" spans="5:32" s="24" customFormat="1" ht="15" customHeight="1" x14ac:dyDescent="0.25"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7"/>
      <c r="R472" s="137"/>
      <c r="S472" s="130"/>
      <c r="T472" s="130"/>
      <c r="U472" s="130"/>
      <c r="V472" s="130"/>
      <c r="W472" s="130"/>
      <c r="X472" s="130"/>
      <c r="Y472" s="130"/>
      <c r="Z472" s="130"/>
      <c r="AA472" s="130"/>
      <c r="AB472" s="130"/>
      <c r="AC472" s="137"/>
      <c r="AD472" s="98"/>
      <c r="AE472" s="160"/>
      <c r="AF472" s="98"/>
    </row>
    <row r="473" spans="5:32" s="24" customFormat="1" ht="15" customHeight="1" x14ac:dyDescent="0.25"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7"/>
      <c r="R473" s="137"/>
      <c r="S473" s="130"/>
      <c r="T473" s="130"/>
      <c r="U473" s="130"/>
      <c r="V473" s="130"/>
      <c r="W473" s="130"/>
      <c r="X473" s="130"/>
      <c r="Y473" s="130"/>
      <c r="Z473" s="130"/>
      <c r="AA473" s="130"/>
      <c r="AB473" s="130"/>
      <c r="AC473" s="137"/>
      <c r="AD473" s="98"/>
      <c r="AE473" s="160"/>
      <c r="AF473" s="98"/>
    </row>
    <row r="474" spans="5:32" s="24" customFormat="1" ht="15" customHeight="1" x14ac:dyDescent="0.25"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7"/>
      <c r="R474" s="137"/>
      <c r="S474" s="130"/>
      <c r="T474" s="130"/>
      <c r="U474" s="130"/>
      <c r="V474" s="130"/>
      <c r="W474" s="130"/>
      <c r="X474" s="130"/>
      <c r="Y474" s="130"/>
      <c r="Z474" s="130"/>
      <c r="AA474" s="130"/>
      <c r="AB474" s="130"/>
      <c r="AC474" s="137"/>
      <c r="AD474" s="98"/>
      <c r="AE474" s="160"/>
      <c r="AF474" s="98"/>
    </row>
    <row r="475" spans="5:32" s="24" customFormat="1" ht="15" customHeight="1" x14ac:dyDescent="0.25"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7"/>
      <c r="R475" s="137"/>
      <c r="S475" s="130"/>
      <c r="T475" s="130"/>
      <c r="U475" s="130"/>
      <c r="V475" s="130"/>
      <c r="W475" s="130"/>
      <c r="X475" s="130"/>
      <c r="Y475" s="130"/>
      <c r="Z475" s="130"/>
      <c r="AA475" s="130"/>
      <c r="AB475" s="130"/>
      <c r="AC475" s="137"/>
      <c r="AD475" s="98"/>
      <c r="AE475" s="160"/>
      <c r="AF475" s="98"/>
    </row>
    <row r="476" spans="5:32" s="24" customFormat="1" ht="15" customHeight="1" x14ac:dyDescent="0.25"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7"/>
      <c r="R476" s="137"/>
      <c r="S476" s="130"/>
      <c r="T476" s="130"/>
      <c r="U476" s="130"/>
      <c r="V476" s="130"/>
      <c r="W476" s="130"/>
      <c r="X476" s="130"/>
      <c r="Y476" s="130"/>
      <c r="Z476" s="130"/>
      <c r="AA476" s="130"/>
      <c r="AB476" s="130"/>
      <c r="AC476" s="137"/>
      <c r="AD476" s="98"/>
      <c r="AE476" s="160"/>
      <c r="AF476" s="98"/>
    </row>
    <row r="477" spans="5:32" s="24" customFormat="1" ht="15" customHeight="1" x14ac:dyDescent="0.25"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7"/>
      <c r="R477" s="137"/>
      <c r="S477" s="130"/>
      <c r="T477" s="130"/>
      <c r="U477" s="130"/>
      <c r="V477" s="130"/>
      <c r="W477" s="130"/>
      <c r="X477" s="130"/>
      <c r="Y477" s="130"/>
      <c r="Z477" s="130"/>
      <c r="AA477" s="130"/>
      <c r="AB477" s="130"/>
      <c r="AC477" s="137"/>
      <c r="AD477" s="98"/>
      <c r="AE477" s="160"/>
      <c r="AF477" s="98"/>
    </row>
    <row r="478" spans="5:32" s="24" customFormat="1" ht="15" customHeight="1" x14ac:dyDescent="0.25"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7"/>
      <c r="R478" s="137"/>
      <c r="S478" s="130"/>
      <c r="T478" s="130"/>
      <c r="U478" s="130"/>
      <c r="V478" s="130"/>
      <c r="W478" s="130"/>
      <c r="X478" s="130"/>
      <c r="Y478" s="130"/>
      <c r="Z478" s="130"/>
      <c r="AA478" s="130"/>
      <c r="AB478" s="130"/>
      <c r="AC478" s="137"/>
      <c r="AD478" s="98"/>
      <c r="AE478" s="160"/>
      <c r="AF478" s="98"/>
    </row>
    <row r="479" spans="5:32" s="24" customFormat="1" ht="15" customHeight="1" x14ac:dyDescent="0.25"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7"/>
      <c r="R479" s="137"/>
      <c r="S479" s="130"/>
      <c r="T479" s="130"/>
      <c r="U479" s="130"/>
      <c r="V479" s="130"/>
      <c r="W479" s="130"/>
      <c r="X479" s="130"/>
      <c r="Y479" s="130"/>
      <c r="Z479" s="130"/>
      <c r="AA479" s="130"/>
      <c r="AB479" s="130"/>
      <c r="AC479" s="137"/>
      <c r="AD479" s="98"/>
      <c r="AE479" s="160"/>
      <c r="AF479" s="98"/>
    </row>
    <row r="480" spans="5:32" s="24" customFormat="1" ht="15" customHeight="1" x14ac:dyDescent="0.25"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7"/>
      <c r="R480" s="137"/>
      <c r="S480" s="130"/>
      <c r="T480" s="130"/>
      <c r="U480" s="130"/>
      <c r="V480" s="130"/>
      <c r="W480" s="130"/>
      <c r="X480" s="130"/>
      <c r="Y480" s="130"/>
      <c r="Z480" s="130"/>
      <c r="AA480" s="130"/>
      <c r="AB480" s="130"/>
      <c r="AC480" s="137"/>
      <c r="AD480" s="98"/>
      <c r="AE480" s="160"/>
      <c r="AF480" s="98"/>
    </row>
    <row r="481" spans="5:32" s="24" customFormat="1" ht="15" customHeight="1" x14ac:dyDescent="0.25"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7"/>
      <c r="R481" s="137"/>
      <c r="S481" s="130"/>
      <c r="T481" s="130"/>
      <c r="U481" s="130"/>
      <c r="V481" s="130"/>
      <c r="W481" s="130"/>
      <c r="X481" s="130"/>
      <c r="Y481" s="130"/>
      <c r="Z481" s="130"/>
      <c r="AA481" s="130"/>
      <c r="AB481" s="130"/>
      <c r="AC481" s="137"/>
      <c r="AD481" s="98"/>
      <c r="AE481" s="160"/>
      <c r="AF481" s="98"/>
    </row>
    <row r="482" spans="5:32" s="24" customFormat="1" ht="15" customHeight="1" x14ac:dyDescent="0.25"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7"/>
      <c r="R482" s="137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  <c r="AC482" s="137"/>
      <c r="AD482" s="98"/>
      <c r="AE482" s="160"/>
      <c r="AF482" s="98"/>
    </row>
    <row r="483" spans="5:32" s="24" customFormat="1" ht="15" customHeight="1" x14ac:dyDescent="0.25"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7"/>
      <c r="R483" s="137"/>
      <c r="S483" s="130"/>
      <c r="T483" s="130"/>
      <c r="U483" s="130"/>
      <c r="V483" s="130"/>
      <c r="W483" s="130"/>
      <c r="X483" s="130"/>
      <c r="Y483" s="130"/>
      <c r="Z483" s="130"/>
      <c r="AA483" s="130"/>
      <c r="AB483" s="130"/>
      <c r="AC483" s="137"/>
      <c r="AD483" s="98"/>
      <c r="AE483" s="160"/>
      <c r="AF483" s="98"/>
    </row>
    <row r="484" spans="5:32" s="24" customFormat="1" ht="15" customHeight="1" x14ac:dyDescent="0.25"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7"/>
      <c r="R484" s="137"/>
      <c r="S484" s="130"/>
      <c r="T484" s="130"/>
      <c r="U484" s="130"/>
      <c r="V484" s="130"/>
      <c r="W484" s="130"/>
      <c r="X484" s="130"/>
      <c r="Y484" s="130"/>
      <c r="Z484" s="130"/>
      <c r="AA484" s="130"/>
      <c r="AB484" s="130"/>
      <c r="AC484" s="137"/>
      <c r="AD484" s="98"/>
      <c r="AE484" s="160"/>
      <c r="AF484" s="98"/>
    </row>
    <row r="485" spans="5:32" s="24" customFormat="1" ht="15" customHeight="1" x14ac:dyDescent="0.25"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7"/>
      <c r="R485" s="137"/>
      <c r="S485" s="130"/>
      <c r="T485" s="130"/>
      <c r="U485" s="130"/>
      <c r="V485" s="130"/>
      <c r="W485" s="130"/>
      <c r="X485" s="130"/>
      <c r="Y485" s="130"/>
      <c r="Z485" s="130"/>
      <c r="AA485" s="130"/>
      <c r="AB485" s="130"/>
      <c r="AC485" s="137"/>
      <c r="AD485" s="98"/>
      <c r="AE485" s="160"/>
      <c r="AF485" s="98"/>
    </row>
    <row r="486" spans="5:32" s="24" customFormat="1" ht="15" customHeight="1" x14ac:dyDescent="0.25"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7"/>
      <c r="R486" s="137"/>
      <c r="S486" s="130"/>
      <c r="T486" s="130"/>
      <c r="U486" s="130"/>
      <c r="V486" s="130"/>
      <c r="W486" s="130"/>
      <c r="X486" s="130"/>
      <c r="Y486" s="130"/>
      <c r="Z486" s="130"/>
      <c r="AA486" s="130"/>
      <c r="AB486" s="130"/>
      <c r="AC486" s="137"/>
      <c r="AD486" s="98"/>
      <c r="AE486" s="160"/>
      <c r="AF486" s="98"/>
    </row>
    <row r="487" spans="5:32" s="24" customFormat="1" ht="15" customHeight="1" x14ac:dyDescent="0.25"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7"/>
      <c r="R487" s="137"/>
      <c r="S487" s="130"/>
      <c r="T487" s="130"/>
      <c r="U487" s="130"/>
      <c r="V487" s="130"/>
      <c r="W487" s="130"/>
      <c r="X487" s="130"/>
      <c r="Y487" s="130"/>
      <c r="Z487" s="130"/>
      <c r="AA487" s="130"/>
      <c r="AB487" s="130"/>
      <c r="AC487" s="137"/>
      <c r="AD487" s="98"/>
      <c r="AE487" s="160"/>
      <c r="AF487" s="98"/>
    </row>
    <row r="488" spans="5:32" s="24" customFormat="1" ht="15" customHeight="1" x14ac:dyDescent="0.25"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7"/>
      <c r="R488" s="137"/>
      <c r="S488" s="130"/>
      <c r="T488" s="130"/>
      <c r="U488" s="130"/>
      <c r="V488" s="130"/>
      <c r="W488" s="130"/>
      <c r="X488" s="130"/>
      <c r="Y488" s="130"/>
      <c r="Z488" s="130"/>
      <c r="AA488" s="130"/>
      <c r="AB488" s="130"/>
      <c r="AC488" s="137"/>
      <c r="AD488" s="98"/>
      <c r="AE488" s="160"/>
      <c r="AF488" s="98"/>
    </row>
    <row r="489" spans="5:32" s="24" customFormat="1" ht="15" customHeight="1" x14ac:dyDescent="0.25"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7"/>
      <c r="R489" s="137"/>
      <c r="S489" s="130"/>
      <c r="T489" s="130"/>
      <c r="U489" s="130"/>
      <c r="V489" s="130"/>
      <c r="W489" s="130"/>
      <c r="X489" s="130"/>
      <c r="Y489" s="130"/>
      <c r="Z489" s="130"/>
      <c r="AA489" s="130"/>
      <c r="AB489" s="130"/>
      <c r="AC489" s="137"/>
      <c r="AD489" s="98"/>
      <c r="AE489" s="160"/>
      <c r="AF489" s="98"/>
    </row>
    <row r="490" spans="5:32" s="24" customFormat="1" ht="15" customHeight="1" x14ac:dyDescent="0.25"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7"/>
      <c r="R490" s="137"/>
      <c r="S490" s="130"/>
      <c r="T490" s="130"/>
      <c r="U490" s="130"/>
      <c r="V490" s="130"/>
      <c r="W490" s="130"/>
      <c r="X490" s="130"/>
      <c r="Y490" s="130"/>
      <c r="Z490" s="130"/>
      <c r="AA490" s="130"/>
      <c r="AB490" s="130"/>
      <c r="AC490" s="137"/>
      <c r="AD490" s="98"/>
      <c r="AE490" s="160"/>
      <c r="AF490" s="98"/>
    </row>
    <row r="491" spans="5:32" s="24" customFormat="1" ht="15" customHeight="1" x14ac:dyDescent="0.25"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7"/>
      <c r="R491" s="137"/>
      <c r="S491" s="130"/>
      <c r="T491" s="130"/>
      <c r="U491" s="130"/>
      <c r="V491" s="130"/>
      <c r="W491" s="130"/>
      <c r="X491" s="130"/>
      <c r="Y491" s="130"/>
      <c r="Z491" s="130"/>
      <c r="AA491" s="130"/>
      <c r="AB491" s="130"/>
      <c r="AC491" s="137"/>
      <c r="AD491" s="98"/>
      <c r="AE491" s="160"/>
      <c r="AF491" s="98"/>
    </row>
    <row r="492" spans="5:32" s="24" customFormat="1" ht="15" customHeight="1" x14ac:dyDescent="0.25"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7"/>
      <c r="R492" s="137"/>
      <c r="S492" s="130"/>
      <c r="T492" s="130"/>
      <c r="U492" s="130"/>
      <c r="V492" s="130"/>
      <c r="W492" s="130"/>
      <c r="X492" s="130"/>
      <c r="Y492" s="130"/>
      <c r="Z492" s="130"/>
      <c r="AA492" s="130"/>
      <c r="AB492" s="130"/>
      <c r="AC492" s="137"/>
      <c r="AD492" s="98"/>
      <c r="AE492" s="160"/>
      <c r="AF492" s="98"/>
    </row>
    <row r="493" spans="5:32" s="24" customFormat="1" ht="15" customHeight="1" x14ac:dyDescent="0.25"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7"/>
      <c r="R493" s="137"/>
      <c r="S493" s="130"/>
      <c r="T493" s="130"/>
      <c r="U493" s="130"/>
      <c r="V493" s="130"/>
      <c r="W493" s="130"/>
      <c r="X493" s="130"/>
      <c r="Y493" s="130"/>
      <c r="Z493" s="130"/>
      <c r="AA493" s="130"/>
      <c r="AB493" s="130"/>
      <c r="AC493" s="137"/>
      <c r="AD493" s="98"/>
      <c r="AE493" s="160"/>
      <c r="AF493" s="98"/>
    </row>
    <row r="494" spans="5:32" s="24" customFormat="1" ht="15" customHeight="1" x14ac:dyDescent="0.25"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7"/>
      <c r="R494" s="137"/>
      <c r="S494" s="130"/>
      <c r="T494" s="130"/>
      <c r="U494" s="130"/>
      <c r="V494" s="130"/>
      <c r="W494" s="130"/>
      <c r="X494" s="130"/>
      <c r="Y494" s="130"/>
      <c r="Z494" s="130"/>
      <c r="AA494" s="130"/>
      <c r="AB494" s="130"/>
      <c r="AC494" s="137"/>
      <c r="AD494" s="98"/>
      <c r="AE494" s="160"/>
      <c r="AF494" s="98"/>
    </row>
    <row r="495" spans="5:32" s="24" customFormat="1" ht="15" customHeight="1" x14ac:dyDescent="0.25"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7"/>
      <c r="R495" s="137"/>
      <c r="S495" s="130"/>
      <c r="T495" s="130"/>
      <c r="U495" s="130"/>
      <c r="V495" s="130"/>
      <c r="W495" s="130"/>
      <c r="X495" s="130"/>
      <c r="Y495" s="130"/>
      <c r="Z495" s="130"/>
      <c r="AA495" s="130"/>
      <c r="AB495" s="130"/>
      <c r="AC495" s="137"/>
      <c r="AD495" s="98"/>
      <c r="AE495" s="160"/>
      <c r="AF495" s="98"/>
    </row>
    <row r="496" spans="5:32" s="24" customFormat="1" ht="15" customHeight="1" x14ac:dyDescent="0.25"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7"/>
      <c r="R496" s="137"/>
      <c r="S496" s="130"/>
      <c r="T496" s="130"/>
      <c r="U496" s="130"/>
      <c r="V496" s="130"/>
      <c r="W496" s="130"/>
      <c r="X496" s="130"/>
      <c r="Y496" s="130"/>
      <c r="Z496" s="130"/>
      <c r="AA496" s="130"/>
      <c r="AB496" s="130"/>
      <c r="AC496" s="137"/>
      <c r="AD496" s="98"/>
      <c r="AE496" s="160"/>
      <c r="AF496" s="98"/>
    </row>
    <row r="497" spans="5:32" s="24" customFormat="1" ht="15" customHeight="1" x14ac:dyDescent="0.25"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7"/>
      <c r="R497" s="137"/>
      <c r="S497" s="130"/>
      <c r="T497" s="130"/>
      <c r="U497" s="130"/>
      <c r="V497" s="130"/>
      <c r="W497" s="130"/>
      <c r="X497" s="130"/>
      <c r="Y497" s="130"/>
      <c r="Z497" s="130"/>
      <c r="AA497" s="130"/>
      <c r="AB497" s="130"/>
      <c r="AC497" s="137"/>
      <c r="AD497" s="98"/>
      <c r="AE497" s="160"/>
      <c r="AF497" s="98"/>
    </row>
    <row r="498" spans="5:32" s="24" customFormat="1" ht="15" customHeight="1" x14ac:dyDescent="0.25"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7"/>
      <c r="R498" s="137"/>
      <c r="S498" s="130"/>
      <c r="T498" s="130"/>
      <c r="U498" s="130"/>
      <c r="V498" s="130"/>
      <c r="W498" s="130"/>
      <c r="X498" s="130"/>
      <c r="Y498" s="130"/>
      <c r="Z498" s="130"/>
      <c r="AA498" s="130"/>
      <c r="AB498" s="130"/>
      <c r="AC498" s="137"/>
      <c r="AD498" s="98"/>
      <c r="AE498" s="160"/>
      <c r="AF498" s="98"/>
    </row>
    <row r="499" spans="5:32" s="24" customFormat="1" ht="15" customHeight="1" x14ac:dyDescent="0.25"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7"/>
      <c r="R499" s="137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  <c r="AC499" s="137"/>
      <c r="AD499" s="98"/>
      <c r="AE499" s="160"/>
      <c r="AF499" s="98"/>
    </row>
    <row r="500" spans="5:32" s="24" customFormat="1" ht="15" customHeight="1" x14ac:dyDescent="0.25"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7"/>
      <c r="R500" s="137"/>
      <c r="S500" s="130"/>
      <c r="T500" s="130"/>
      <c r="U500" s="130"/>
      <c r="V500" s="130"/>
      <c r="W500" s="130"/>
      <c r="X500" s="130"/>
      <c r="Y500" s="130"/>
      <c r="Z500" s="130"/>
      <c r="AA500" s="130"/>
      <c r="AB500" s="130"/>
      <c r="AC500" s="137"/>
      <c r="AD500" s="98"/>
      <c r="AE500" s="160"/>
      <c r="AF500" s="98"/>
    </row>
    <row r="501" spans="5:32" s="24" customFormat="1" ht="15" customHeight="1" x14ac:dyDescent="0.25"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7"/>
      <c r="R501" s="137"/>
      <c r="S501" s="130"/>
      <c r="T501" s="130"/>
      <c r="U501" s="130"/>
      <c r="V501" s="130"/>
      <c r="W501" s="130"/>
      <c r="X501" s="130"/>
      <c r="Y501" s="130"/>
      <c r="Z501" s="130"/>
      <c r="AA501" s="130"/>
      <c r="AB501" s="130"/>
      <c r="AC501" s="137"/>
      <c r="AD501" s="98"/>
      <c r="AE501" s="160"/>
      <c r="AF501" s="98"/>
    </row>
    <row r="502" spans="5:32" s="24" customFormat="1" ht="15" customHeight="1" x14ac:dyDescent="0.25"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7"/>
      <c r="R502" s="137"/>
      <c r="S502" s="130"/>
      <c r="T502" s="130"/>
      <c r="U502" s="130"/>
      <c r="V502" s="130"/>
      <c r="W502" s="130"/>
      <c r="X502" s="130"/>
      <c r="Y502" s="130"/>
      <c r="Z502" s="130"/>
      <c r="AA502" s="130"/>
      <c r="AB502" s="130"/>
      <c r="AC502" s="137"/>
      <c r="AD502" s="98"/>
      <c r="AE502" s="160"/>
      <c r="AF502" s="98"/>
    </row>
    <row r="503" spans="5:32" s="24" customFormat="1" ht="15" customHeight="1" x14ac:dyDescent="0.25"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7"/>
      <c r="R503" s="137"/>
      <c r="S503" s="130"/>
      <c r="T503" s="130"/>
      <c r="U503" s="130"/>
      <c r="V503" s="130"/>
      <c r="W503" s="130"/>
      <c r="X503" s="130"/>
      <c r="Y503" s="130"/>
      <c r="Z503" s="130"/>
      <c r="AA503" s="130"/>
      <c r="AB503" s="130"/>
      <c r="AC503" s="137"/>
      <c r="AD503" s="98"/>
      <c r="AE503" s="160"/>
      <c r="AF503" s="98"/>
    </row>
    <row r="504" spans="5:32" s="24" customFormat="1" ht="15" customHeight="1" x14ac:dyDescent="0.25"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7"/>
      <c r="R504" s="137"/>
      <c r="S504" s="130"/>
      <c r="T504" s="130"/>
      <c r="U504" s="130"/>
      <c r="V504" s="130"/>
      <c r="W504" s="130"/>
      <c r="X504" s="130"/>
      <c r="Y504" s="130"/>
      <c r="Z504" s="130"/>
      <c r="AA504" s="130"/>
      <c r="AB504" s="130"/>
      <c r="AC504" s="137"/>
      <c r="AD504" s="98"/>
      <c r="AE504" s="160"/>
      <c r="AF504" s="98"/>
    </row>
    <row r="505" spans="5:32" s="24" customFormat="1" ht="15" customHeight="1" x14ac:dyDescent="0.25"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7"/>
      <c r="R505" s="137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  <c r="AC505" s="137"/>
      <c r="AD505" s="98"/>
      <c r="AE505" s="160"/>
      <c r="AF505" s="98"/>
    </row>
    <row r="506" spans="5:32" s="24" customFormat="1" ht="15" customHeight="1" x14ac:dyDescent="0.25"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7"/>
      <c r="R506" s="137"/>
      <c r="S506" s="130"/>
      <c r="T506" s="130"/>
      <c r="U506" s="130"/>
      <c r="V506" s="130"/>
      <c r="W506" s="130"/>
      <c r="X506" s="130"/>
      <c r="Y506" s="130"/>
      <c r="Z506" s="130"/>
      <c r="AA506" s="130"/>
      <c r="AB506" s="130"/>
      <c r="AC506" s="137"/>
      <c r="AD506" s="98"/>
      <c r="AE506" s="160"/>
      <c r="AF506" s="98"/>
    </row>
    <row r="507" spans="5:32" s="24" customFormat="1" ht="15" customHeight="1" x14ac:dyDescent="0.25"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7"/>
      <c r="R507" s="137"/>
      <c r="S507" s="130"/>
      <c r="T507" s="130"/>
      <c r="U507" s="130"/>
      <c r="V507" s="130"/>
      <c r="W507" s="130"/>
      <c r="X507" s="130"/>
      <c r="Y507" s="130"/>
      <c r="Z507" s="130"/>
      <c r="AA507" s="130"/>
      <c r="AB507" s="130"/>
      <c r="AC507" s="137"/>
      <c r="AD507" s="98"/>
      <c r="AE507" s="160"/>
      <c r="AF507" s="98"/>
    </row>
    <row r="508" spans="5:32" s="24" customFormat="1" ht="15" customHeight="1" x14ac:dyDescent="0.25"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7"/>
      <c r="R508" s="137"/>
      <c r="S508" s="130"/>
      <c r="T508" s="130"/>
      <c r="U508" s="130"/>
      <c r="V508" s="130"/>
      <c r="W508" s="130"/>
      <c r="X508" s="130"/>
      <c r="Y508" s="130"/>
      <c r="Z508" s="130"/>
      <c r="AA508" s="130"/>
      <c r="AB508" s="130"/>
      <c r="AC508" s="137"/>
      <c r="AD508" s="98"/>
      <c r="AE508" s="160"/>
      <c r="AF508" s="98"/>
    </row>
    <row r="509" spans="5:32" s="24" customFormat="1" ht="15" customHeight="1" x14ac:dyDescent="0.25"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7"/>
      <c r="R509" s="137"/>
      <c r="S509" s="130"/>
      <c r="T509" s="130"/>
      <c r="U509" s="130"/>
      <c r="V509" s="130"/>
      <c r="W509" s="130"/>
      <c r="X509" s="130"/>
      <c r="Y509" s="130"/>
      <c r="Z509" s="130"/>
      <c r="AA509" s="130"/>
      <c r="AB509" s="130"/>
      <c r="AC509" s="137"/>
      <c r="AD509" s="98"/>
      <c r="AE509" s="160"/>
      <c r="AF509" s="98"/>
    </row>
    <row r="510" spans="5:32" s="24" customFormat="1" ht="15" customHeight="1" x14ac:dyDescent="0.25"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7"/>
      <c r="R510" s="137"/>
      <c r="S510" s="130"/>
      <c r="T510" s="130"/>
      <c r="U510" s="130"/>
      <c r="V510" s="130"/>
      <c r="W510" s="130"/>
      <c r="X510" s="130"/>
      <c r="Y510" s="130"/>
      <c r="Z510" s="130"/>
      <c r="AA510" s="130"/>
      <c r="AB510" s="130"/>
      <c r="AC510" s="137"/>
      <c r="AD510" s="98"/>
      <c r="AE510" s="160"/>
      <c r="AF510" s="98"/>
    </row>
    <row r="511" spans="5:32" s="24" customFormat="1" ht="15" customHeight="1" x14ac:dyDescent="0.25"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7"/>
      <c r="R511" s="137"/>
      <c r="S511" s="130"/>
      <c r="T511" s="130"/>
      <c r="U511" s="130"/>
      <c r="V511" s="130"/>
      <c r="W511" s="130"/>
      <c r="X511" s="130"/>
      <c r="Y511" s="130"/>
      <c r="Z511" s="130"/>
      <c r="AA511" s="130"/>
      <c r="AB511" s="130"/>
      <c r="AC511" s="137"/>
      <c r="AD511" s="98"/>
      <c r="AE511" s="160"/>
      <c r="AF511" s="98"/>
    </row>
    <row r="512" spans="5:32" s="24" customFormat="1" ht="15" customHeight="1" x14ac:dyDescent="0.25"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7"/>
      <c r="R512" s="137"/>
      <c r="S512" s="130"/>
      <c r="T512" s="130"/>
      <c r="U512" s="130"/>
      <c r="V512" s="130"/>
      <c r="W512" s="130"/>
      <c r="X512" s="130"/>
      <c r="Y512" s="130"/>
      <c r="Z512" s="130"/>
      <c r="AA512" s="130"/>
      <c r="AB512" s="130"/>
      <c r="AC512" s="137"/>
      <c r="AD512" s="98"/>
      <c r="AE512" s="160"/>
      <c r="AF512" s="98"/>
    </row>
    <row r="513" spans="5:32" s="24" customFormat="1" ht="15" customHeight="1" x14ac:dyDescent="0.25"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7"/>
      <c r="R513" s="137"/>
      <c r="S513" s="130"/>
      <c r="T513" s="130"/>
      <c r="U513" s="130"/>
      <c r="V513" s="130"/>
      <c r="W513" s="130"/>
      <c r="X513" s="130"/>
      <c r="Y513" s="130"/>
      <c r="Z513" s="130"/>
      <c r="AA513" s="130"/>
      <c r="AB513" s="130"/>
      <c r="AC513" s="137"/>
      <c r="AD513" s="98"/>
      <c r="AE513" s="160"/>
      <c r="AF513" s="98"/>
    </row>
    <row r="514" spans="5:32" s="24" customFormat="1" ht="15" customHeight="1" x14ac:dyDescent="0.25"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7"/>
      <c r="R514" s="137"/>
      <c r="S514" s="130"/>
      <c r="T514" s="130"/>
      <c r="U514" s="130"/>
      <c r="V514" s="130"/>
      <c r="W514" s="130"/>
      <c r="X514" s="130"/>
      <c r="Y514" s="130"/>
      <c r="Z514" s="130"/>
      <c r="AA514" s="130"/>
      <c r="AB514" s="130"/>
      <c r="AC514" s="137"/>
      <c r="AD514" s="98"/>
      <c r="AE514" s="160"/>
      <c r="AF514" s="98"/>
    </row>
    <row r="515" spans="5:32" s="24" customFormat="1" ht="15" customHeight="1" x14ac:dyDescent="0.25"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7"/>
      <c r="R515" s="137"/>
      <c r="S515" s="130"/>
      <c r="T515" s="130"/>
      <c r="U515" s="130"/>
      <c r="V515" s="130"/>
      <c r="W515" s="130"/>
      <c r="X515" s="130"/>
      <c r="Y515" s="130"/>
      <c r="Z515" s="130"/>
      <c r="AA515" s="130"/>
      <c r="AB515" s="130"/>
      <c r="AC515" s="137"/>
      <c r="AD515" s="98"/>
      <c r="AE515" s="160"/>
      <c r="AF515" s="98"/>
    </row>
    <row r="516" spans="5:32" s="24" customFormat="1" ht="15" customHeight="1" x14ac:dyDescent="0.25"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7"/>
      <c r="R516" s="137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  <c r="AC516" s="137"/>
      <c r="AD516" s="98"/>
      <c r="AE516" s="160"/>
      <c r="AF516" s="98"/>
    </row>
    <row r="517" spans="5:32" s="24" customFormat="1" ht="15" customHeight="1" x14ac:dyDescent="0.25"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7"/>
      <c r="R517" s="137"/>
      <c r="S517" s="130"/>
      <c r="T517" s="130"/>
      <c r="U517" s="130"/>
      <c r="V517" s="130"/>
      <c r="W517" s="130"/>
      <c r="X517" s="130"/>
      <c r="Y517" s="130"/>
      <c r="Z517" s="130"/>
      <c r="AA517" s="130"/>
      <c r="AB517" s="130"/>
      <c r="AC517" s="137"/>
      <c r="AD517" s="98"/>
      <c r="AE517" s="160"/>
      <c r="AF517" s="98"/>
    </row>
    <row r="518" spans="5:32" s="24" customFormat="1" ht="15" customHeight="1" x14ac:dyDescent="0.25"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7"/>
      <c r="R518" s="137"/>
      <c r="S518" s="130"/>
      <c r="T518" s="130"/>
      <c r="U518" s="130"/>
      <c r="V518" s="130"/>
      <c r="W518" s="130"/>
      <c r="X518" s="130"/>
      <c r="Y518" s="130"/>
      <c r="Z518" s="130"/>
      <c r="AA518" s="130"/>
      <c r="AB518" s="130"/>
      <c r="AC518" s="137"/>
      <c r="AD518" s="98"/>
      <c r="AE518" s="160"/>
      <c r="AF518" s="98"/>
    </row>
    <row r="519" spans="5:32" s="24" customFormat="1" ht="15" customHeight="1" x14ac:dyDescent="0.25"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7"/>
      <c r="R519" s="137"/>
      <c r="S519" s="130"/>
      <c r="T519" s="130"/>
      <c r="U519" s="130"/>
      <c r="V519" s="130"/>
      <c r="W519" s="130"/>
      <c r="X519" s="130"/>
      <c r="Y519" s="130"/>
      <c r="Z519" s="130"/>
      <c r="AA519" s="130"/>
      <c r="AB519" s="130"/>
      <c r="AC519" s="137"/>
      <c r="AD519" s="98"/>
      <c r="AE519" s="160"/>
      <c r="AF519" s="98"/>
    </row>
    <row r="520" spans="5:32" s="24" customFormat="1" ht="15" customHeight="1" x14ac:dyDescent="0.25"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7"/>
      <c r="R520" s="137"/>
      <c r="S520" s="130"/>
      <c r="T520" s="130"/>
      <c r="U520" s="130"/>
      <c r="V520" s="130"/>
      <c r="W520" s="130"/>
      <c r="X520" s="130"/>
      <c r="Y520" s="130"/>
      <c r="Z520" s="130"/>
      <c r="AA520" s="130"/>
      <c r="AB520" s="130"/>
      <c r="AC520" s="137"/>
      <c r="AD520" s="98"/>
      <c r="AE520" s="160"/>
      <c r="AF520" s="98"/>
    </row>
    <row r="521" spans="5:32" s="24" customFormat="1" ht="15" customHeight="1" x14ac:dyDescent="0.25"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7"/>
      <c r="R521" s="137"/>
      <c r="S521" s="130"/>
      <c r="T521" s="130"/>
      <c r="U521" s="130"/>
      <c r="V521" s="130"/>
      <c r="W521" s="130"/>
      <c r="X521" s="130"/>
      <c r="Y521" s="130"/>
      <c r="Z521" s="130"/>
      <c r="AA521" s="130"/>
      <c r="AB521" s="130"/>
      <c r="AC521" s="137"/>
      <c r="AD521" s="98"/>
      <c r="AE521" s="160"/>
      <c r="AF521" s="98"/>
    </row>
    <row r="522" spans="5:32" s="24" customFormat="1" ht="15" customHeight="1" x14ac:dyDescent="0.25"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7"/>
      <c r="R522" s="137"/>
      <c r="S522" s="130"/>
      <c r="T522" s="130"/>
      <c r="U522" s="130"/>
      <c r="V522" s="130"/>
      <c r="W522" s="130"/>
      <c r="X522" s="130"/>
      <c r="Y522" s="130"/>
      <c r="Z522" s="130"/>
      <c r="AA522" s="130"/>
      <c r="AB522" s="130"/>
      <c r="AC522" s="137"/>
      <c r="AD522" s="98"/>
      <c r="AE522" s="160"/>
      <c r="AF522" s="98"/>
    </row>
    <row r="523" spans="5:32" s="24" customFormat="1" ht="15" customHeight="1" x14ac:dyDescent="0.25"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7"/>
      <c r="R523" s="137"/>
      <c r="S523" s="130"/>
      <c r="T523" s="130"/>
      <c r="U523" s="130"/>
      <c r="V523" s="130"/>
      <c r="W523" s="130"/>
      <c r="X523" s="130"/>
      <c r="Y523" s="130"/>
      <c r="Z523" s="130"/>
      <c r="AA523" s="130"/>
      <c r="AB523" s="130"/>
      <c r="AC523" s="137"/>
      <c r="AD523" s="98"/>
      <c r="AE523" s="160"/>
      <c r="AF523" s="98"/>
    </row>
    <row r="524" spans="5:32" s="24" customFormat="1" ht="15" customHeight="1" x14ac:dyDescent="0.25"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7"/>
      <c r="R524" s="137"/>
      <c r="S524" s="130"/>
      <c r="T524" s="130"/>
      <c r="U524" s="130"/>
      <c r="V524" s="130"/>
      <c r="W524" s="130"/>
      <c r="X524" s="130"/>
      <c r="Y524" s="130"/>
      <c r="Z524" s="130"/>
      <c r="AA524" s="130"/>
      <c r="AB524" s="130"/>
      <c r="AC524" s="137"/>
      <c r="AD524" s="98"/>
      <c r="AE524" s="160"/>
      <c r="AF524" s="98"/>
    </row>
    <row r="525" spans="5:32" s="24" customFormat="1" ht="15" customHeight="1" x14ac:dyDescent="0.25"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7"/>
      <c r="R525" s="137"/>
      <c r="S525" s="130"/>
      <c r="T525" s="130"/>
      <c r="U525" s="130"/>
      <c r="V525" s="130"/>
      <c r="W525" s="130"/>
      <c r="X525" s="130"/>
      <c r="Y525" s="130"/>
      <c r="Z525" s="130"/>
      <c r="AA525" s="130"/>
      <c r="AB525" s="130"/>
      <c r="AC525" s="137"/>
      <c r="AD525" s="98"/>
      <c r="AE525" s="160"/>
      <c r="AF525" s="98"/>
    </row>
    <row r="526" spans="5:32" s="24" customFormat="1" ht="15" customHeight="1" x14ac:dyDescent="0.25"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7"/>
      <c r="R526" s="137"/>
      <c r="S526" s="130"/>
      <c r="T526" s="130"/>
      <c r="U526" s="130"/>
      <c r="V526" s="130"/>
      <c r="W526" s="130"/>
      <c r="X526" s="130"/>
      <c r="Y526" s="130"/>
      <c r="Z526" s="130"/>
      <c r="AA526" s="130"/>
      <c r="AB526" s="130"/>
      <c r="AC526" s="137"/>
      <c r="AD526" s="98"/>
      <c r="AE526" s="160"/>
      <c r="AF526" s="98"/>
    </row>
    <row r="527" spans="5:32" s="24" customFormat="1" ht="15" customHeight="1" x14ac:dyDescent="0.25"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7"/>
      <c r="R527" s="137"/>
      <c r="S527" s="130"/>
      <c r="T527" s="130"/>
      <c r="U527" s="130"/>
      <c r="V527" s="130"/>
      <c r="W527" s="130"/>
      <c r="X527" s="130"/>
      <c r="Y527" s="130"/>
      <c r="Z527" s="130"/>
      <c r="AA527" s="130"/>
      <c r="AB527" s="130"/>
      <c r="AC527" s="137"/>
      <c r="AD527" s="98"/>
      <c r="AE527" s="160"/>
      <c r="AF527" s="98"/>
    </row>
    <row r="528" spans="5:32" s="24" customFormat="1" ht="15" customHeight="1" x14ac:dyDescent="0.25"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7"/>
      <c r="R528" s="137"/>
      <c r="S528" s="130"/>
      <c r="T528" s="130"/>
      <c r="U528" s="130"/>
      <c r="V528" s="130"/>
      <c r="W528" s="130"/>
      <c r="X528" s="130"/>
      <c r="Y528" s="130"/>
      <c r="Z528" s="130"/>
      <c r="AA528" s="130"/>
      <c r="AB528" s="130"/>
      <c r="AC528" s="137"/>
      <c r="AD528" s="98"/>
      <c r="AE528" s="160"/>
      <c r="AF528" s="98"/>
    </row>
    <row r="529" spans="5:32" s="24" customFormat="1" ht="15" customHeight="1" x14ac:dyDescent="0.25"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7"/>
      <c r="R529" s="137"/>
      <c r="S529" s="130"/>
      <c r="T529" s="130"/>
      <c r="U529" s="130"/>
      <c r="V529" s="130"/>
      <c r="W529" s="130"/>
      <c r="X529" s="130"/>
      <c r="Y529" s="130"/>
      <c r="Z529" s="130"/>
      <c r="AA529" s="130"/>
      <c r="AB529" s="130"/>
      <c r="AC529" s="137"/>
      <c r="AD529" s="98"/>
      <c r="AE529" s="160"/>
      <c r="AF529" s="98"/>
    </row>
    <row r="530" spans="5:32" s="24" customFormat="1" ht="15" customHeight="1" x14ac:dyDescent="0.25"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7"/>
      <c r="R530" s="137"/>
      <c r="S530" s="130"/>
      <c r="T530" s="130"/>
      <c r="U530" s="130"/>
      <c r="V530" s="130"/>
      <c r="W530" s="130"/>
      <c r="X530" s="130"/>
      <c r="Y530" s="130"/>
      <c r="Z530" s="130"/>
      <c r="AA530" s="130"/>
      <c r="AB530" s="130"/>
      <c r="AC530" s="137"/>
      <c r="AD530" s="98"/>
      <c r="AE530" s="160"/>
      <c r="AF530" s="98"/>
    </row>
    <row r="531" spans="5:32" s="24" customFormat="1" ht="15" customHeight="1" x14ac:dyDescent="0.25"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7"/>
      <c r="R531" s="137"/>
      <c r="S531" s="130"/>
      <c r="T531" s="130"/>
      <c r="U531" s="130"/>
      <c r="V531" s="130"/>
      <c r="W531" s="130"/>
      <c r="X531" s="130"/>
      <c r="Y531" s="130"/>
      <c r="Z531" s="130"/>
      <c r="AA531" s="130"/>
      <c r="AB531" s="130"/>
      <c r="AC531" s="137"/>
      <c r="AD531" s="98"/>
      <c r="AE531" s="160"/>
      <c r="AF531" s="98"/>
    </row>
    <row r="532" spans="5:32" s="24" customFormat="1" ht="15" customHeight="1" x14ac:dyDescent="0.25"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7"/>
      <c r="R532" s="137"/>
      <c r="S532" s="130"/>
      <c r="T532" s="130"/>
      <c r="U532" s="130"/>
      <c r="V532" s="130"/>
      <c r="W532" s="130"/>
      <c r="X532" s="130"/>
      <c r="Y532" s="130"/>
      <c r="Z532" s="130"/>
      <c r="AA532" s="130"/>
      <c r="AB532" s="130"/>
      <c r="AC532" s="137"/>
      <c r="AD532" s="98"/>
      <c r="AE532" s="160"/>
      <c r="AF532" s="98"/>
    </row>
    <row r="533" spans="5:32" s="24" customFormat="1" ht="15" customHeight="1" x14ac:dyDescent="0.25"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7"/>
      <c r="R533" s="137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  <c r="AC533" s="137"/>
      <c r="AD533" s="98"/>
      <c r="AE533" s="160"/>
      <c r="AF533" s="98"/>
    </row>
    <row r="534" spans="5:32" s="24" customFormat="1" ht="15" customHeight="1" x14ac:dyDescent="0.25"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7"/>
      <c r="R534" s="137"/>
      <c r="S534" s="130"/>
      <c r="T534" s="130"/>
      <c r="U534" s="130"/>
      <c r="V534" s="130"/>
      <c r="W534" s="130"/>
      <c r="X534" s="130"/>
      <c r="Y534" s="130"/>
      <c r="Z534" s="130"/>
      <c r="AA534" s="130"/>
      <c r="AB534" s="130"/>
      <c r="AC534" s="137"/>
      <c r="AD534" s="98"/>
      <c r="AE534" s="160"/>
      <c r="AF534" s="98"/>
    </row>
    <row r="535" spans="5:32" s="24" customFormat="1" ht="15" customHeight="1" x14ac:dyDescent="0.25"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7"/>
      <c r="R535" s="137"/>
      <c r="S535" s="130"/>
      <c r="T535" s="130"/>
      <c r="U535" s="130"/>
      <c r="V535" s="130"/>
      <c r="W535" s="130"/>
      <c r="X535" s="130"/>
      <c r="Y535" s="130"/>
      <c r="Z535" s="130"/>
      <c r="AA535" s="130"/>
      <c r="AB535" s="130"/>
      <c r="AC535" s="137"/>
      <c r="AD535" s="98"/>
      <c r="AE535" s="160"/>
      <c r="AF535" s="98"/>
    </row>
    <row r="536" spans="5:32" s="24" customFormat="1" ht="15" customHeight="1" x14ac:dyDescent="0.25"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7"/>
      <c r="R536" s="137"/>
      <c r="S536" s="130"/>
      <c r="T536" s="130"/>
      <c r="U536" s="130"/>
      <c r="V536" s="130"/>
      <c r="W536" s="130"/>
      <c r="X536" s="130"/>
      <c r="Y536" s="130"/>
      <c r="Z536" s="130"/>
      <c r="AA536" s="130"/>
      <c r="AB536" s="130"/>
      <c r="AC536" s="137"/>
      <c r="AD536" s="98"/>
      <c r="AE536" s="160"/>
      <c r="AF536" s="98"/>
    </row>
    <row r="537" spans="5:32" s="24" customFormat="1" ht="15" customHeight="1" x14ac:dyDescent="0.25"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7"/>
      <c r="R537" s="137"/>
      <c r="S537" s="130"/>
      <c r="T537" s="130"/>
      <c r="U537" s="130"/>
      <c r="V537" s="130"/>
      <c r="W537" s="130"/>
      <c r="X537" s="130"/>
      <c r="Y537" s="130"/>
      <c r="Z537" s="130"/>
      <c r="AA537" s="130"/>
      <c r="AB537" s="130"/>
      <c r="AC537" s="137"/>
      <c r="AD537" s="98"/>
      <c r="AE537" s="160"/>
      <c r="AF537" s="98"/>
    </row>
    <row r="538" spans="5:32" s="24" customFormat="1" ht="15" customHeight="1" x14ac:dyDescent="0.25"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7"/>
      <c r="R538" s="137"/>
      <c r="S538" s="130"/>
      <c r="T538" s="130"/>
      <c r="U538" s="130"/>
      <c r="V538" s="130"/>
      <c r="W538" s="130"/>
      <c r="X538" s="130"/>
      <c r="Y538" s="130"/>
      <c r="Z538" s="130"/>
      <c r="AA538" s="130"/>
      <c r="AB538" s="130"/>
      <c r="AC538" s="137"/>
      <c r="AD538" s="98"/>
      <c r="AE538" s="160"/>
      <c r="AF538" s="98"/>
    </row>
    <row r="539" spans="5:32" s="24" customFormat="1" ht="15" customHeight="1" x14ac:dyDescent="0.25"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7"/>
      <c r="R539" s="137"/>
      <c r="S539" s="130"/>
      <c r="T539" s="130"/>
      <c r="U539" s="130"/>
      <c r="V539" s="130"/>
      <c r="W539" s="130"/>
      <c r="X539" s="130"/>
      <c r="Y539" s="130"/>
      <c r="Z539" s="130"/>
      <c r="AA539" s="130"/>
      <c r="AB539" s="130"/>
      <c r="AC539" s="137"/>
      <c r="AD539" s="98"/>
      <c r="AE539" s="160"/>
      <c r="AF539" s="98"/>
    </row>
    <row r="540" spans="5:32" s="24" customFormat="1" ht="15" customHeight="1" x14ac:dyDescent="0.25"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7"/>
      <c r="R540" s="137"/>
      <c r="S540" s="130"/>
      <c r="T540" s="130"/>
      <c r="U540" s="130"/>
      <c r="V540" s="130"/>
      <c r="W540" s="130"/>
      <c r="X540" s="130"/>
      <c r="Y540" s="130"/>
      <c r="Z540" s="130"/>
      <c r="AA540" s="130"/>
      <c r="AB540" s="130"/>
      <c r="AC540" s="137"/>
      <c r="AD540" s="98"/>
      <c r="AE540" s="160"/>
      <c r="AF540" s="98"/>
    </row>
    <row r="541" spans="5:32" s="24" customFormat="1" ht="15" customHeight="1" x14ac:dyDescent="0.25"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7"/>
      <c r="R541" s="137"/>
      <c r="S541" s="130"/>
      <c r="T541" s="130"/>
      <c r="U541" s="130"/>
      <c r="V541" s="130"/>
      <c r="W541" s="130"/>
      <c r="X541" s="130"/>
      <c r="Y541" s="130"/>
      <c r="Z541" s="130"/>
      <c r="AA541" s="130"/>
      <c r="AB541" s="130"/>
      <c r="AC541" s="137"/>
      <c r="AD541" s="98"/>
      <c r="AE541" s="160"/>
      <c r="AF541" s="98"/>
    </row>
    <row r="542" spans="5:32" s="24" customFormat="1" ht="15" customHeight="1" x14ac:dyDescent="0.25"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7"/>
      <c r="R542" s="137"/>
      <c r="S542" s="130"/>
      <c r="T542" s="130"/>
      <c r="U542" s="130"/>
      <c r="V542" s="130"/>
      <c r="W542" s="130"/>
      <c r="X542" s="130"/>
      <c r="Y542" s="130"/>
      <c r="Z542" s="130"/>
      <c r="AA542" s="130"/>
      <c r="AB542" s="130"/>
      <c r="AC542" s="137"/>
      <c r="AD542" s="98"/>
      <c r="AE542" s="160"/>
      <c r="AF542" s="98"/>
    </row>
    <row r="543" spans="5:32" s="24" customFormat="1" ht="15" customHeight="1" x14ac:dyDescent="0.25"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7"/>
      <c r="R543" s="137"/>
      <c r="S543" s="130"/>
      <c r="T543" s="130"/>
      <c r="U543" s="130"/>
      <c r="V543" s="130"/>
      <c r="W543" s="130"/>
      <c r="X543" s="130"/>
      <c r="Y543" s="130"/>
      <c r="Z543" s="130"/>
      <c r="AA543" s="130"/>
      <c r="AB543" s="130"/>
      <c r="AC543" s="137"/>
      <c r="AD543" s="98"/>
      <c r="AE543" s="160"/>
      <c r="AF543" s="98"/>
    </row>
    <row r="544" spans="5:32" s="24" customFormat="1" ht="15" customHeight="1" x14ac:dyDescent="0.25"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7"/>
      <c r="R544" s="137"/>
      <c r="S544" s="130"/>
      <c r="T544" s="130"/>
      <c r="U544" s="130"/>
      <c r="V544" s="130"/>
      <c r="W544" s="130"/>
      <c r="X544" s="130"/>
      <c r="Y544" s="130"/>
      <c r="Z544" s="130"/>
      <c r="AA544" s="130"/>
      <c r="AB544" s="130"/>
      <c r="AC544" s="137"/>
      <c r="AD544" s="98"/>
      <c r="AE544" s="160"/>
      <c r="AF544" s="98"/>
    </row>
    <row r="545" spans="5:32" s="24" customFormat="1" ht="15" customHeight="1" x14ac:dyDescent="0.25"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7"/>
      <c r="R545" s="137"/>
      <c r="S545" s="130"/>
      <c r="T545" s="130"/>
      <c r="U545" s="130"/>
      <c r="V545" s="130"/>
      <c r="W545" s="130"/>
      <c r="X545" s="130"/>
      <c r="Y545" s="130"/>
      <c r="Z545" s="130"/>
      <c r="AA545" s="130"/>
      <c r="AB545" s="130"/>
      <c r="AC545" s="137"/>
      <c r="AD545" s="98"/>
      <c r="AE545" s="160"/>
      <c r="AF545" s="98"/>
    </row>
    <row r="546" spans="5:32" s="24" customFormat="1" ht="15" customHeight="1" x14ac:dyDescent="0.25"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7"/>
      <c r="R546" s="137"/>
      <c r="S546" s="130"/>
      <c r="T546" s="130"/>
      <c r="U546" s="130"/>
      <c r="V546" s="130"/>
      <c r="W546" s="130"/>
      <c r="X546" s="130"/>
      <c r="Y546" s="130"/>
      <c r="Z546" s="130"/>
      <c r="AA546" s="130"/>
      <c r="AB546" s="130"/>
      <c r="AC546" s="137"/>
      <c r="AD546" s="98"/>
      <c r="AE546" s="160"/>
      <c r="AF546" s="98"/>
    </row>
    <row r="547" spans="5:32" s="24" customFormat="1" ht="15" customHeight="1" x14ac:dyDescent="0.25"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7"/>
      <c r="R547" s="137"/>
      <c r="S547" s="130"/>
      <c r="T547" s="130"/>
      <c r="U547" s="130"/>
      <c r="V547" s="130"/>
      <c r="W547" s="130"/>
      <c r="X547" s="130"/>
      <c r="Y547" s="130"/>
      <c r="Z547" s="130"/>
      <c r="AA547" s="130"/>
      <c r="AB547" s="130"/>
      <c r="AC547" s="137"/>
      <c r="AD547" s="98"/>
      <c r="AE547" s="160"/>
      <c r="AF547" s="98"/>
    </row>
    <row r="548" spans="5:32" s="24" customFormat="1" ht="15" customHeight="1" x14ac:dyDescent="0.25"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7"/>
      <c r="R548" s="137"/>
      <c r="S548" s="130"/>
      <c r="T548" s="130"/>
      <c r="U548" s="130"/>
      <c r="V548" s="130"/>
      <c r="W548" s="130"/>
      <c r="X548" s="130"/>
      <c r="Y548" s="130"/>
      <c r="Z548" s="130"/>
      <c r="AA548" s="130"/>
      <c r="AB548" s="130"/>
      <c r="AC548" s="137"/>
      <c r="AD548" s="98"/>
      <c r="AE548" s="160"/>
      <c r="AF548" s="98"/>
    </row>
    <row r="549" spans="5:32" s="24" customFormat="1" ht="15" customHeight="1" x14ac:dyDescent="0.25"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7"/>
      <c r="R549" s="137"/>
      <c r="S549" s="130"/>
      <c r="T549" s="130"/>
      <c r="U549" s="130"/>
      <c r="V549" s="130"/>
      <c r="W549" s="130"/>
      <c r="X549" s="130"/>
      <c r="Y549" s="130"/>
      <c r="Z549" s="130"/>
      <c r="AA549" s="130"/>
      <c r="AB549" s="130"/>
      <c r="AC549" s="137"/>
      <c r="AD549" s="98"/>
      <c r="AE549" s="160"/>
      <c r="AF549" s="98"/>
    </row>
    <row r="550" spans="5:32" s="24" customFormat="1" ht="15" customHeight="1" x14ac:dyDescent="0.25"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7"/>
      <c r="R550" s="137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  <c r="AC550" s="137"/>
      <c r="AD550" s="98"/>
      <c r="AE550" s="160"/>
      <c r="AF550" s="98"/>
    </row>
    <row r="551" spans="5:32" s="24" customFormat="1" ht="15" customHeight="1" x14ac:dyDescent="0.25"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7"/>
      <c r="R551" s="137"/>
      <c r="S551" s="130"/>
      <c r="T551" s="130"/>
      <c r="U551" s="130"/>
      <c r="V551" s="130"/>
      <c r="W551" s="130"/>
      <c r="X551" s="130"/>
      <c r="Y551" s="130"/>
      <c r="Z551" s="130"/>
      <c r="AA551" s="130"/>
      <c r="AB551" s="130"/>
      <c r="AC551" s="137"/>
      <c r="AD551" s="98"/>
      <c r="AE551" s="160"/>
      <c r="AF551" s="98"/>
    </row>
    <row r="552" spans="5:32" s="24" customFormat="1" ht="15" customHeight="1" x14ac:dyDescent="0.25"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7"/>
      <c r="R552" s="137"/>
      <c r="S552" s="130"/>
      <c r="T552" s="130"/>
      <c r="U552" s="130"/>
      <c r="V552" s="130"/>
      <c r="W552" s="130"/>
      <c r="X552" s="130"/>
      <c r="Y552" s="130"/>
      <c r="Z552" s="130"/>
      <c r="AA552" s="130"/>
      <c r="AB552" s="130"/>
      <c r="AC552" s="137"/>
      <c r="AD552" s="98"/>
      <c r="AE552" s="160"/>
      <c r="AF552" s="98"/>
    </row>
    <row r="553" spans="5:32" s="24" customFormat="1" ht="15" customHeight="1" x14ac:dyDescent="0.25"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7"/>
      <c r="R553" s="137"/>
      <c r="S553" s="130"/>
      <c r="T553" s="130"/>
      <c r="U553" s="130"/>
      <c r="V553" s="130"/>
      <c r="W553" s="130"/>
      <c r="X553" s="130"/>
      <c r="Y553" s="130"/>
      <c r="Z553" s="130"/>
      <c r="AA553" s="130"/>
      <c r="AB553" s="130"/>
      <c r="AC553" s="137"/>
      <c r="AD553" s="98"/>
      <c r="AE553" s="160"/>
      <c r="AF553" s="98"/>
    </row>
    <row r="554" spans="5:32" s="24" customFormat="1" ht="15" customHeight="1" x14ac:dyDescent="0.25"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7"/>
      <c r="R554" s="137"/>
      <c r="S554" s="130"/>
      <c r="T554" s="130"/>
      <c r="U554" s="130"/>
      <c r="V554" s="130"/>
      <c r="W554" s="130"/>
      <c r="X554" s="130"/>
      <c r="Y554" s="130"/>
      <c r="Z554" s="130"/>
      <c r="AA554" s="130"/>
      <c r="AB554" s="130"/>
      <c r="AC554" s="137"/>
      <c r="AD554" s="98"/>
      <c r="AE554" s="160"/>
      <c r="AF554" s="98"/>
    </row>
    <row r="555" spans="5:32" s="24" customFormat="1" ht="15" customHeight="1" x14ac:dyDescent="0.25"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7"/>
      <c r="R555" s="137"/>
      <c r="S555" s="130"/>
      <c r="T555" s="130"/>
      <c r="U555" s="130"/>
      <c r="V555" s="130"/>
      <c r="W555" s="130"/>
      <c r="X555" s="130"/>
      <c r="Y555" s="130"/>
      <c r="Z555" s="130"/>
      <c r="AA555" s="130"/>
      <c r="AB555" s="130"/>
      <c r="AC555" s="137"/>
      <c r="AD555" s="98"/>
      <c r="AE555" s="160"/>
      <c r="AF555" s="98"/>
    </row>
    <row r="556" spans="5:32" s="24" customFormat="1" ht="15" customHeight="1" x14ac:dyDescent="0.25"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7"/>
      <c r="R556" s="137"/>
      <c r="S556" s="130"/>
      <c r="T556" s="130"/>
      <c r="U556" s="130"/>
      <c r="V556" s="130"/>
      <c r="W556" s="130"/>
      <c r="X556" s="130"/>
      <c r="Y556" s="130"/>
      <c r="Z556" s="130"/>
      <c r="AA556" s="130"/>
      <c r="AB556" s="130"/>
      <c r="AC556" s="137"/>
      <c r="AD556" s="98"/>
      <c r="AE556" s="160"/>
      <c r="AF556" s="98"/>
    </row>
    <row r="557" spans="5:32" s="24" customFormat="1" ht="15" customHeight="1" x14ac:dyDescent="0.25"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7"/>
      <c r="R557" s="137"/>
      <c r="S557" s="130"/>
      <c r="T557" s="130"/>
      <c r="U557" s="130"/>
      <c r="V557" s="130"/>
      <c r="W557" s="130"/>
      <c r="X557" s="130"/>
      <c r="Y557" s="130"/>
      <c r="Z557" s="130"/>
      <c r="AA557" s="130"/>
      <c r="AB557" s="130"/>
      <c r="AC557" s="137"/>
      <c r="AD557" s="98"/>
      <c r="AE557" s="160"/>
      <c r="AF557" s="98"/>
    </row>
    <row r="558" spans="5:32" s="24" customFormat="1" ht="15" customHeight="1" x14ac:dyDescent="0.25"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7"/>
      <c r="R558" s="137"/>
      <c r="S558" s="130"/>
      <c r="T558" s="130"/>
      <c r="U558" s="130"/>
      <c r="V558" s="130"/>
      <c r="W558" s="130"/>
      <c r="X558" s="130"/>
      <c r="Y558" s="130"/>
      <c r="Z558" s="130"/>
      <c r="AA558" s="130"/>
      <c r="AB558" s="130"/>
      <c r="AC558" s="137"/>
      <c r="AD558" s="98"/>
      <c r="AE558" s="160"/>
      <c r="AF558" s="98"/>
    </row>
    <row r="559" spans="5:32" s="24" customFormat="1" ht="15" customHeight="1" x14ac:dyDescent="0.25"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7"/>
      <c r="R559" s="137"/>
      <c r="S559" s="130"/>
      <c r="T559" s="130"/>
      <c r="U559" s="130"/>
      <c r="V559" s="130"/>
      <c r="W559" s="130"/>
      <c r="X559" s="130"/>
      <c r="Y559" s="130"/>
      <c r="Z559" s="130"/>
      <c r="AA559" s="130"/>
      <c r="AB559" s="130"/>
      <c r="AC559" s="137"/>
      <c r="AD559" s="98"/>
      <c r="AE559" s="160"/>
      <c r="AF559" s="98"/>
    </row>
    <row r="560" spans="5:32" s="24" customFormat="1" ht="15" customHeight="1" x14ac:dyDescent="0.25"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7"/>
      <c r="R560" s="137"/>
      <c r="S560" s="130"/>
      <c r="T560" s="130"/>
      <c r="U560" s="130"/>
      <c r="V560" s="130"/>
      <c r="W560" s="130"/>
      <c r="X560" s="130"/>
      <c r="Y560" s="130"/>
      <c r="Z560" s="130"/>
      <c r="AA560" s="130"/>
      <c r="AB560" s="130"/>
      <c r="AC560" s="137"/>
      <c r="AD560" s="98"/>
      <c r="AE560" s="160"/>
      <c r="AF560" s="98"/>
    </row>
    <row r="561" spans="5:32" s="24" customFormat="1" ht="15" customHeight="1" x14ac:dyDescent="0.25"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7"/>
      <c r="R561" s="137"/>
      <c r="S561" s="130"/>
      <c r="T561" s="130"/>
      <c r="U561" s="130"/>
      <c r="V561" s="130"/>
      <c r="W561" s="130"/>
      <c r="X561" s="130"/>
      <c r="Y561" s="130"/>
      <c r="Z561" s="130"/>
      <c r="AA561" s="130"/>
      <c r="AB561" s="130"/>
      <c r="AC561" s="137"/>
      <c r="AD561" s="98"/>
      <c r="AE561" s="160"/>
      <c r="AF561" s="98"/>
    </row>
    <row r="562" spans="5:32" s="24" customFormat="1" ht="15" customHeight="1" x14ac:dyDescent="0.25"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7"/>
      <c r="R562" s="137"/>
      <c r="S562" s="130"/>
      <c r="T562" s="130"/>
      <c r="U562" s="130"/>
      <c r="V562" s="130"/>
      <c r="W562" s="130"/>
      <c r="X562" s="130"/>
      <c r="Y562" s="130"/>
      <c r="Z562" s="130"/>
      <c r="AA562" s="130"/>
      <c r="AB562" s="130"/>
      <c r="AC562" s="137"/>
      <c r="AD562" s="98"/>
      <c r="AE562" s="160"/>
      <c r="AF562" s="98"/>
    </row>
    <row r="563" spans="5:32" s="24" customFormat="1" ht="15" customHeight="1" x14ac:dyDescent="0.25"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7"/>
      <c r="R563" s="137"/>
      <c r="S563" s="130"/>
      <c r="T563" s="130"/>
      <c r="U563" s="130"/>
      <c r="V563" s="130"/>
      <c r="W563" s="130"/>
      <c r="X563" s="130"/>
      <c r="Y563" s="130"/>
      <c r="Z563" s="130"/>
      <c r="AA563" s="130"/>
      <c r="AB563" s="130"/>
      <c r="AC563" s="137"/>
      <c r="AD563" s="98"/>
      <c r="AE563" s="160"/>
      <c r="AF563" s="98"/>
    </row>
    <row r="564" spans="5:32" s="24" customFormat="1" ht="15" customHeight="1" x14ac:dyDescent="0.25"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7"/>
      <c r="R564" s="137"/>
      <c r="S564" s="130"/>
      <c r="T564" s="130"/>
      <c r="U564" s="130"/>
      <c r="V564" s="130"/>
      <c r="W564" s="130"/>
      <c r="X564" s="130"/>
      <c r="Y564" s="130"/>
      <c r="Z564" s="130"/>
      <c r="AA564" s="130"/>
      <c r="AB564" s="130"/>
      <c r="AC564" s="137"/>
      <c r="AD564" s="98"/>
      <c r="AE564" s="160"/>
      <c r="AF564" s="98"/>
    </row>
    <row r="565" spans="5:32" s="24" customFormat="1" ht="15" customHeight="1" x14ac:dyDescent="0.25"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7"/>
      <c r="R565" s="137"/>
      <c r="S565" s="130"/>
      <c r="T565" s="130"/>
      <c r="U565" s="130"/>
      <c r="V565" s="130"/>
      <c r="W565" s="130"/>
      <c r="X565" s="130"/>
      <c r="Y565" s="130"/>
      <c r="Z565" s="130"/>
      <c r="AA565" s="130"/>
      <c r="AB565" s="130"/>
      <c r="AC565" s="137"/>
      <c r="AD565" s="98"/>
      <c r="AE565" s="160"/>
      <c r="AF565" s="98"/>
    </row>
    <row r="566" spans="5:32" s="24" customFormat="1" ht="15" customHeight="1" x14ac:dyDescent="0.25"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7"/>
      <c r="R566" s="137"/>
      <c r="S566" s="130"/>
      <c r="T566" s="130"/>
      <c r="U566" s="130"/>
      <c r="V566" s="130"/>
      <c r="W566" s="130"/>
      <c r="X566" s="130"/>
      <c r="Y566" s="130"/>
      <c r="Z566" s="130"/>
      <c r="AA566" s="130"/>
      <c r="AB566" s="130"/>
      <c r="AC566" s="137"/>
      <c r="AD566" s="98"/>
      <c r="AE566" s="160"/>
      <c r="AF566" s="98"/>
    </row>
    <row r="567" spans="5:32" s="24" customFormat="1" ht="15" customHeight="1" x14ac:dyDescent="0.25"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7"/>
      <c r="R567" s="137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  <c r="AC567" s="137"/>
      <c r="AD567" s="98"/>
      <c r="AE567" s="160"/>
      <c r="AF567" s="98"/>
    </row>
    <row r="568" spans="5:32" s="24" customFormat="1" ht="15" customHeight="1" x14ac:dyDescent="0.25"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7"/>
      <c r="R568" s="137"/>
      <c r="S568" s="130"/>
      <c r="T568" s="130"/>
      <c r="U568" s="130"/>
      <c r="V568" s="130"/>
      <c r="W568" s="130"/>
      <c r="X568" s="130"/>
      <c r="Y568" s="130"/>
      <c r="Z568" s="130"/>
      <c r="AA568" s="130"/>
      <c r="AB568" s="130"/>
      <c r="AC568" s="137"/>
      <c r="AD568" s="98"/>
      <c r="AE568" s="160"/>
      <c r="AF568" s="98"/>
    </row>
    <row r="569" spans="5:32" s="24" customFormat="1" ht="15" customHeight="1" x14ac:dyDescent="0.25"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7"/>
      <c r="R569" s="137"/>
      <c r="S569" s="130"/>
      <c r="T569" s="130"/>
      <c r="U569" s="130"/>
      <c r="V569" s="130"/>
      <c r="W569" s="130"/>
      <c r="X569" s="130"/>
      <c r="Y569" s="130"/>
      <c r="Z569" s="130"/>
      <c r="AA569" s="130"/>
      <c r="AB569" s="130"/>
      <c r="AC569" s="137"/>
      <c r="AD569" s="98"/>
      <c r="AE569" s="160"/>
      <c r="AF569" s="98"/>
    </row>
    <row r="570" spans="5:32" s="24" customFormat="1" ht="15" customHeight="1" x14ac:dyDescent="0.25"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7"/>
      <c r="R570" s="137"/>
      <c r="S570" s="130"/>
      <c r="T570" s="130"/>
      <c r="U570" s="130"/>
      <c r="V570" s="130"/>
      <c r="W570" s="130"/>
      <c r="X570" s="130"/>
      <c r="Y570" s="130"/>
      <c r="Z570" s="130"/>
      <c r="AA570" s="130"/>
      <c r="AB570" s="130"/>
      <c r="AC570" s="137"/>
      <c r="AD570" s="98"/>
      <c r="AE570" s="160"/>
      <c r="AF570" s="98"/>
    </row>
    <row r="571" spans="5:32" s="24" customFormat="1" ht="15" customHeight="1" x14ac:dyDescent="0.25"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7"/>
      <c r="R571" s="137"/>
      <c r="S571" s="130"/>
      <c r="T571" s="130"/>
      <c r="U571" s="130"/>
      <c r="V571" s="130"/>
      <c r="W571" s="130"/>
      <c r="X571" s="130"/>
      <c r="Y571" s="130"/>
      <c r="Z571" s="130"/>
      <c r="AA571" s="130"/>
      <c r="AB571" s="130"/>
      <c r="AC571" s="137"/>
      <c r="AD571" s="98"/>
      <c r="AE571" s="160"/>
      <c r="AF571" s="98"/>
    </row>
    <row r="572" spans="5:32" s="24" customFormat="1" ht="15" customHeight="1" x14ac:dyDescent="0.25"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7"/>
      <c r="R572" s="137"/>
      <c r="S572" s="130"/>
      <c r="T572" s="130"/>
      <c r="U572" s="130"/>
      <c r="V572" s="130"/>
      <c r="W572" s="130"/>
      <c r="X572" s="130"/>
      <c r="Y572" s="130"/>
      <c r="Z572" s="130"/>
      <c r="AA572" s="130"/>
      <c r="AB572" s="130"/>
      <c r="AC572" s="137"/>
      <c r="AD572" s="98"/>
      <c r="AE572" s="160"/>
      <c r="AF572" s="98"/>
    </row>
    <row r="573" spans="5:32" s="24" customFormat="1" ht="15" customHeight="1" x14ac:dyDescent="0.25"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7"/>
      <c r="R573" s="137"/>
      <c r="S573" s="130"/>
      <c r="T573" s="130"/>
      <c r="U573" s="130"/>
      <c r="V573" s="130"/>
      <c r="W573" s="130"/>
      <c r="X573" s="130"/>
      <c r="Y573" s="130"/>
      <c r="Z573" s="130"/>
      <c r="AA573" s="130"/>
      <c r="AB573" s="130"/>
      <c r="AC573" s="137"/>
      <c r="AD573" s="98"/>
      <c r="AE573" s="160"/>
      <c r="AF573" s="98"/>
    </row>
    <row r="574" spans="5:32" s="24" customFormat="1" ht="15" customHeight="1" x14ac:dyDescent="0.25"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7"/>
      <c r="R574" s="137"/>
      <c r="S574" s="130"/>
      <c r="T574" s="130"/>
      <c r="U574" s="130"/>
      <c r="V574" s="130"/>
      <c r="W574" s="130"/>
      <c r="X574" s="130"/>
      <c r="Y574" s="130"/>
      <c r="Z574" s="130"/>
      <c r="AA574" s="130"/>
      <c r="AB574" s="130"/>
      <c r="AC574" s="137"/>
      <c r="AD574" s="98"/>
      <c r="AE574" s="160"/>
      <c r="AF574" s="98"/>
    </row>
    <row r="575" spans="5:32" s="24" customFormat="1" ht="15" customHeight="1" x14ac:dyDescent="0.25"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7"/>
      <c r="R575" s="137"/>
      <c r="S575" s="130"/>
      <c r="T575" s="130"/>
      <c r="U575" s="130"/>
      <c r="V575" s="130"/>
      <c r="W575" s="130"/>
      <c r="X575" s="130"/>
      <c r="Y575" s="130"/>
      <c r="Z575" s="130"/>
      <c r="AA575" s="130"/>
      <c r="AB575" s="130"/>
      <c r="AC575" s="137"/>
      <c r="AD575" s="98"/>
      <c r="AE575" s="160"/>
      <c r="AF575" s="98"/>
    </row>
    <row r="576" spans="5:32" s="24" customFormat="1" ht="15" customHeight="1" x14ac:dyDescent="0.25"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7"/>
      <c r="R576" s="137"/>
      <c r="S576" s="130"/>
      <c r="T576" s="130"/>
      <c r="U576" s="130"/>
      <c r="V576" s="130"/>
      <c r="W576" s="130"/>
      <c r="X576" s="130"/>
      <c r="Y576" s="130"/>
      <c r="Z576" s="130"/>
      <c r="AA576" s="130"/>
      <c r="AB576" s="130"/>
      <c r="AC576" s="137"/>
      <c r="AD576" s="98"/>
      <c r="AE576" s="160"/>
      <c r="AF576" s="98"/>
    </row>
    <row r="577" spans="5:32" s="24" customFormat="1" ht="15" customHeight="1" x14ac:dyDescent="0.25"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7"/>
      <c r="R577" s="137"/>
      <c r="S577" s="130"/>
      <c r="T577" s="130"/>
      <c r="U577" s="130"/>
      <c r="V577" s="130"/>
      <c r="W577" s="130"/>
      <c r="X577" s="130"/>
      <c r="Y577" s="130"/>
      <c r="Z577" s="130"/>
      <c r="AA577" s="130"/>
      <c r="AB577" s="130"/>
      <c r="AC577" s="137"/>
      <c r="AD577" s="98"/>
      <c r="AE577" s="160"/>
      <c r="AF577" s="98"/>
    </row>
    <row r="578" spans="5:32" s="24" customFormat="1" ht="15" customHeight="1" x14ac:dyDescent="0.25"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7"/>
      <c r="R578" s="137"/>
      <c r="S578" s="130"/>
      <c r="T578" s="130"/>
      <c r="U578" s="130"/>
      <c r="V578" s="130"/>
      <c r="W578" s="130"/>
      <c r="X578" s="130"/>
      <c r="Y578" s="130"/>
      <c r="Z578" s="130"/>
      <c r="AA578" s="130"/>
      <c r="AB578" s="130"/>
      <c r="AC578" s="137"/>
      <c r="AD578" s="98"/>
      <c r="AE578" s="160"/>
      <c r="AF578" s="98"/>
    </row>
    <row r="579" spans="5:32" s="24" customFormat="1" ht="15" customHeight="1" x14ac:dyDescent="0.25"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7"/>
      <c r="R579" s="137"/>
      <c r="S579" s="130"/>
      <c r="T579" s="130"/>
      <c r="U579" s="130"/>
      <c r="V579" s="130"/>
      <c r="W579" s="130"/>
      <c r="X579" s="130"/>
      <c r="Y579" s="130"/>
      <c r="Z579" s="130"/>
      <c r="AA579" s="130"/>
      <c r="AB579" s="130"/>
      <c r="AC579" s="137"/>
      <c r="AD579" s="98"/>
      <c r="AE579" s="160"/>
      <c r="AF579" s="98"/>
    </row>
    <row r="580" spans="5:32" s="24" customFormat="1" ht="15" customHeight="1" x14ac:dyDescent="0.25"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7"/>
      <c r="R580" s="137"/>
      <c r="S580" s="130"/>
      <c r="T580" s="130"/>
      <c r="U580" s="130"/>
      <c r="V580" s="130"/>
      <c r="W580" s="130"/>
      <c r="X580" s="130"/>
      <c r="Y580" s="130"/>
      <c r="Z580" s="130"/>
      <c r="AA580" s="130"/>
      <c r="AB580" s="130"/>
      <c r="AC580" s="137"/>
      <c r="AD580" s="98"/>
      <c r="AE580" s="160"/>
      <c r="AF580" s="98"/>
    </row>
    <row r="581" spans="5:32" s="24" customFormat="1" ht="15" customHeight="1" x14ac:dyDescent="0.25"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7"/>
      <c r="R581" s="137"/>
      <c r="S581" s="130"/>
      <c r="T581" s="130"/>
      <c r="U581" s="130"/>
      <c r="V581" s="130"/>
      <c r="W581" s="130"/>
      <c r="X581" s="130"/>
      <c r="Y581" s="130"/>
      <c r="Z581" s="130"/>
      <c r="AA581" s="130"/>
      <c r="AB581" s="130"/>
      <c r="AC581" s="137"/>
      <c r="AD581" s="98"/>
      <c r="AE581" s="160"/>
      <c r="AF581" s="98"/>
    </row>
    <row r="582" spans="5:32" s="24" customFormat="1" ht="15" customHeight="1" x14ac:dyDescent="0.25"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7"/>
      <c r="R582" s="137"/>
      <c r="S582" s="130"/>
      <c r="T582" s="130"/>
      <c r="U582" s="130"/>
      <c r="V582" s="130"/>
      <c r="W582" s="130"/>
      <c r="X582" s="130"/>
      <c r="Y582" s="130"/>
      <c r="Z582" s="130"/>
      <c r="AA582" s="130"/>
      <c r="AB582" s="130"/>
      <c r="AC582" s="137"/>
      <c r="AD582" s="98"/>
      <c r="AE582" s="160"/>
      <c r="AF582" s="98"/>
    </row>
    <row r="583" spans="5:32" s="24" customFormat="1" ht="15" customHeight="1" x14ac:dyDescent="0.25"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7"/>
      <c r="R583" s="137"/>
      <c r="S583" s="130"/>
      <c r="T583" s="130"/>
      <c r="U583" s="130"/>
      <c r="V583" s="130"/>
      <c r="W583" s="130"/>
      <c r="X583" s="130"/>
      <c r="Y583" s="130"/>
      <c r="Z583" s="130"/>
      <c r="AA583" s="130"/>
      <c r="AB583" s="130"/>
      <c r="AC583" s="137"/>
      <c r="AD583" s="98"/>
      <c r="AE583" s="160"/>
      <c r="AF583" s="98"/>
    </row>
    <row r="584" spans="5:32" s="24" customFormat="1" ht="15" customHeight="1" x14ac:dyDescent="0.25"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7"/>
      <c r="R584" s="137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  <c r="AC584" s="137"/>
      <c r="AD584" s="98"/>
      <c r="AE584" s="160"/>
      <c r="AF584" s="98"/>
    </row>
    <row r="585" spans="5:32" s="24" customFormat="1" ht="15" customHeight="1" x14ac:dyDescent="0.25"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7"/>
      <c r="R585" s="137"/>
      <c r="S585" s="130"/>
      <c r="T585" s="130"/>
      <c r="U585" s="130"/>
      <c r="V585" s="130"/>
      <c r="W585" s="130"/>
      <c r="X585" s="130"/>
      <c r="Y585" s="130"/>
      <c r="Z585" s="130"/>
      <c r="AA585" s="130"/>
      <c r="AB585" s="130"/>
      <c r="AC585" s="137"/>
      <c r="AD585" s="98"/>
      <c r="AE585" s="160"/>
      <c r="AF585" s="98"/>
    </row>
    <row r="586" spans="5:32" s="24" customFormat="1" ht="15" customHeight="1" x14ac:dyDescent="0.25"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7"/>
      <c r="R586" s="137"/>
      <c r="S586" s="130"/>
      <c r="T586" s="130"/>
      <c r="U586" s="130"/>
      <c r="V586" s="130"/>
      <c r="W586" s="130"/>
      <c r="X586" s="130"/>
      <c r="Y586" s="130"/>
      <c r="Z586" s="130"/>
      <c r="AA586" s="130"/>
      <c r="AB586" s="130"/>
      <c r="AC586" s="137"/>
      <c r="AD586" s="98"/>
      <c r="AE586" s="160"/>
      <c r="AF586" s="98"/>
    </row>
    <row r="587" spans="5:32" s="24" customFormat="1" ht="15" customHeight="1" x14ac:dyDescent="0.25"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7"/>
      <c r="R587" s="137"/>
      <c r="S587" s="130"/>
      <c r="T587" s="130"/>
      <c r="U587" s="130"/>
      <c r="V587" s="130"/>
      <c r="W587" s="130"/>
      <c r="X587" s="130"/>
      <c r="Y587" s="130"/>
      <c r="Z587" s="130"/>
      <c r="AA587" s="130"/>
      <c r="AB587" s="130"/>
      <c r="AC587" s="137"/>
      <c r="AD587" s="98"/>
      <c r="AE587" s="160"/>
      <c r="AF587" s="98"/>
    </row>
    <row r="588" spans="5:32" s="24" customFormat="1" ht="15" customHeight="1" x14ac:dyDescent="0.25"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7"/>
      <c r="R588" s="137"/>
      <c r="S588" s="130"/>
      <c r="T588" s="130"/>
      <c r="U588" s="130"/>
      <c r="V588" s="130"/>
      <c r="W588" s="130"/>
      <c r="X588" s="130"/>
      <c r="Y588" s="130"/>
      <c r="Z588" s="130"/>
      <c r="AA588" s="130"/>
      <c r="AB588" s="130"/>
      <c r="AC588" s="137"/>
      <c r="AD588" s="98"/>
      <c r="AE588" s="160"/>
      <c r="AF588" s="98"/>
    </row>
    <row r="589" spans="5:32" s="24" customFormat="1" ht="15" customHeight="1" x14ac:dyDescent="0.25"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7"/>
      <c r="R589" s="137"/>
      <c r="S589" s="130"/>
      <c r="T589" s="130"/>
      <c r="U589" s="130"/>
      <c r="V589" s="130"/>
      <c r="W589" s="130"/>
      <c r="X589" s="130"/>
      <c r="Y589" s="130"/>
      <c r="Z589" s="130"/>
      <c r="AA589" s="130"/>
      <c r="AB589" s="130"/>
      <c r="AC589" s="137"/>
      <c r="AD589" s="98"/>
      <c r="AE589" s="160"/>
      <c r="AF589" s="98"/>
    </row>
    <row r="590" spans="5:32" s="24" customFormat="1" ht="15" customHeight="1" x14ac:dyDescent="0.25"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7"/>
      <c r="R590" s="137"/>
      <c r="S590" s="130"/>
      <c r="T590" s="130"/>
      <c r="U590" s="130"/>
      <c r="V590" s="130"/>
      <c r="W590" s="130"/>
      <c r="X590" s="130"/>
      <c r="Y590" s="130"/>
      <c r="Z590" s="130"/>
      <c r="AA590" s="130"/>
      <c r="AB590" s="130"/>
      <c r="AC590" s="137"/>
      <c r="AD590" s="98"/>
      <c r="AE590" s="160"/>
      <c r="AF590" s="98"/>
    </row>
    <row r="591" spans="5:32" s="24" customFormat="1" ht="15" customHeight="1" x14ac:dyDescent="0.25"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7"/>
      <c r="R591" s="137"/>
      <c r="S591" s="130"/>
      <c r="T591" s="130"/>
      <c r="U591" s="130"/>
      <c r="V591" s="130"/>
      <c r="W591" s="130"/>
      <c r="X591" s="130"/>
      <c r="Y591" s="130"/>
      <c r="Z591" s="130"/>
      <c r="AA591" s="130"/>
      <c r="AB591" s="130"/>
      <c r="AC591" s="137"/>
      <c r="AD591" s="98"/>
      <c r="AE591" s="160"/>
      <c r="AF591" s="98"/>
    </row>
    <row r="592" spans="5:32" s="24" customFormat="1" ht="15" customHeight="1" x14ac:dyDescent="0.25"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7"/>
      <c r="R592" s="137"/>
      <c r="S592" s="130"/>
      <c r="T592" s="130"/>
      <c r="U592" s="130"/>
      <c r="V592" s="130"/>
      <c r="W592" s="130"/>
      <c r="X592" s="130"/>
      <c r="Y592" s="130"/>
      <c r="Z592" s="130"/>
      <c r="AA592" s="130"/>
      <c r="AB592" s="130"/>
      <c r="AC592" s="137"/>
      <c r="AD592" s="98"/>
      <c r="AE592" s="160"/>
      <c r="AF592" s="98"/>
    </row>
    <row r="593" spans="5:32" s="24" customFormat="1" ht="15" customHeight="1" x14ac:dyDescent="0.25"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7"/>
      <c r="R593" s="137"/>
      <c r="S593" s="130"/>
      <c r="T593" s="130"/>
      <c r="U593" s="130"/>
      <c r="V593" s="130"/>
      <c r="W593" s="130"/>
      <c r="X593" s="130"/>
      <c r="Y593" s="130"/>
      <c r="Z593" s="130"/>
      <c r="AA593" s="130"/>
      <c r="AB593" s="130"/>
      <c r="AC593" s="137"/>
      <c r="AD593" s="98"/>
      <c r="AE593" s="160"/>
      <c r="AF593" s="98"/>
    </row>
    <row r="594" spans="5:32" s="24" customFormat="1" ht="15" customHeight="1" x14ac:dyDescent="0.25"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7"/>
      <c r="R594" s="137"/>
      <c r="S594" s="130"/>
      <c r="T594" s="130"/>
      <c r="U594" s="130"/>
      <c r="V594" s="130"/>
      <c r="W594" s="130"/>
      <c r="X594" s="130"/>
      <c r="Y594" s="130"/>
      <c r="Z594" s="130"/>
      <c r="AA594" s="130"/>
      <c r="AB594" s="130"/>
      <c r="AC594" s="137"/>
      <c r="AD594" s="98"/>
      <c r="AE594" s="160"/>
      <c r="AF594" s="98"/>
    </row>
    <row r="595" spans="5:32" s="24" customFormat="1" ht="15" customHeight="1" x14ac:dyDescent="0.25"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7"/>
      <c r="R595" s="137"/>
      <c r="S595" s="130"/>
      <c r="T595" s="130"/>
      <c r="U595" s="130"/>
      <c r="V595" s="130"/>
      <c r="W595" s="130"/>
      <c r="X595" s="130"/>
      <c r="Y595" s="130"/>
      <c r="Z595" s="130"/>
      <c r="AA595" s="130"/>
      <c r="AB595" s="130"/>
      <c r="AC595" s="137"/>
      <c r="AD595" s="98"/>
      <c r="AE595" s="160"/>
      <c r="AF595" s="98"/>
    </row>
    <row r="596" spans="5:32" s="24" customFormat="1" ht="15" customHeight="1" x14ac:dyDescent="0.25"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7"/>
      <c r="R596" s="137"/>
      <c r="S596" s="130"/>
      <c r="T596" s="130"/>
      <c r="U596" s="130"/>
      <c r="V596" s="130"/>
      <c r="W596" s="130"/>
      <c r="X596" s="130"/>
      <c r="Y596" s="130"/>
      <c r="Z596" s="130"/>
      <c r="AA596" s="130"/>
      <c r="AB596" s="130"/>
      <c r="AC596" s="137"/>
      <c r="AD596" s="98"/>
      <c r="AE596" s="160"/>
      <c r="AF596" s="98"/>
    </row>
    <row r="597" spans="5:32" s="24" customFormat="1" ht="15" customHeight="1" x14ac:dyDescent="0.25"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7"/>
      <c r="R597" s="137"/>
      <c r="S597" s="130"/>
      <c r="T597" s="130"/>
      <c r="U597" s="130"/>
      <c r="V597" s="130"/>
      <c r="W597" s="130"/>
      <c r="X597" s="130"/>
      <c r="Y597" s="130"/>
      <c r="Z597" s="130"/>
      <c r="AA597" s="130"/>
      <c r="AB597" s="130"/>
      <c r="AC597" s="137"/>
      <c r="AD597" s="98"/>
      <c r="AE597" s="160"/>
      <c r="AF597" s="98"/>
    </row>
    <row r="598" spans="5:32" s="24" customFormat="1" ht="15" customHeight="1" x14ac:dyDescent="0.25"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7"/>
      <c r="R598" s="137"/>
      <c r="S598" s="130"/>
      <c r="T598" s="130"/>
      <c r="U598" s="130"/>
      <c r="V598" s="130"/>
      <c r="W598" s="130"/>
      <c r="X598" s="130"/>
      <c r="Y598" s="130"/>
      <c r="Z598" s="130"/>
      <c r="AA598" s="130"/>
      <c r="AB598" s="130"/>
      <c r="AC598" s="137"/>
      <c r="AD598" s="98"/>
      <c r="AE598" s="160"/>
      <c r="AF598" s="98"/>
    </row>
    <row r="599" spans="5:32" s="24" customFormat="1" ht="15" customHeight="1" x14ac:dyDescent="0.25"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7"/>
      <c r="R599" s="137"/>
      <c r="S599" s="130"/>
      <c r="T599" s="130"/>
      <c r="U599" s="130"/>
      <c r="V599" s="130"/>
      <c r="W599" s="130"/>
      <c r="X599" s="130"/>
      <c r="Y599" s="130"/>
      <c r="Z599" s="130"/>
      <c r="AA599" s="130"/>
      <c r="AB599" s="130"/>
      <c r="AC599" s="137"/>
      <c r="AD599" s="98"/>
      <c r="AE599" s="160"/>
      <c r="AF599" s="98"/>
    </row>
    <row r="600" spans="5:32" s="24" customFormat="1" ht="15" customHeight="1" x14ac:dyDescent="0.25"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7"/>
      <c r="R600" s="137"/>
      <c r="S600" s="130"/>
      <c r="T600" s="130"/>
      <c r="U600" s="130"/>
      <c r="V600" s="130"/>
      <c r="W600" s="130"/>
      <c r="X600" s="130"/>
      <c r="Y600" s="130"/>
      <c r="Z600" s="130"/>
      <c r="AA600" s="130"/>
      <c r="AB600" s="130"/>
      <c r="AC600" s="137"/>
      <c r="AD600" s="98"/>
      <c r="AE600" s="160"/>
      <c r="AF600" s="98"/>
    </row>
    <row r="601" spans="5:32" s="24" customFormat="1" ht="15" customHeight="1" x14ac:dyDescent="0.25"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7"/>
      <c r="R601" s="137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  <c r="AC601" s="137"/>
      <c r="AD601" s="98"/>
      <c r="AE601" s="160"/>
      <c r="AF601" s="98"/>
    </row>
    <row r="602" spans="5:32" s="24" customFormat="1" ht="15" customHeight="1" x14ac:dyDescent="0.25"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7"/>
      <c r="R602" s="137"/>
      <c r="S602" s="130"/>
      <c r="T602" s="130"/>
      <c r="U602" s="130"/>
      <c r="V602" s="130"/>
      <c r="W602" s="130"/>
      <c r="X602" s="130"/>
      <c r="Y602" s="130"/>
      <c r="Z602" s="130"/>
      <c r="AA602" s="130"/>
      <c r="AB602" s="130"/>
      <c r="AC602" s="137"/>
      <c r="AD602" s="98"/>
      <c r="AE602" s="160"/>
      <c r="AF602" s="98"/>
    </row>
    <row r="603" spans="5:32" s="24" customFormat="1" ht="15" customHeight="1" x14ac:dyDescent="0.25"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7"/>
      <c r="R603" s="137"/>
      <c r="S603" s="130"/>
      <c r="T603" s="130"/>
      <c r="U603" s="130"/>
      <c r="V603" s="130"/>
      <c r="W603" s="130"/>
      <c r="X603" s="130"/>
      <c r="Y603" s="130"/>
      <c r="Z603" s="130"/>
      <c r="AA603" s="130"/>
      <c r="AB603" s="130"/>
      <c r="AC603" s="137"/>
      <c r="AD603" s="98"/>
      <c r="AE603" s="160"/>
      <c r="AF603" s="98"/>
    </row>
    <row r="604" spans="5:32" s="24" customFormat="1" ht="15" customHeight="1" x14ac:dyDescent="0.25"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7"/>
      <c r="R604" s="137"/>
      <c r="S604" s="130"/>
      <c r="T604" s="130"/>
      <c r="U604" s="130"/>
      <c r="V604" s="130"/>
      <c r="W604" s="130"/>
      <c r="X604" s="130"/>
      <c r="Y604" s="130"/>
      <c r="Z604" s="130"/>
      <c r="AA604" s="130"/>
      <c r="AB604" s="130"/>
      <c r="AC604" s="137"/>
      <c r="AD604" s="98"/>
      <c r="AE604" s="160"/>
      <c r="AF604" s="98"/>
    </row>
    <row r="605" spans="5:32" s="24" customFormat="1" ht="15" customHeight="1" x14ac:dyDescent="0.25"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7"/>
      <c r="R605" s="137"/>
      <c r="S605" s="130"/>
      <c r="T605" s="130"/>
      <c r="U605" s="130"/>
      <c r="V605" s="130"/>
      <c r="W605" s="130"/>
      <c r="X605" s="130"/>
      <c r="Y605" s="130"/>
      <c r="Z605" s="130"/>
      <c r="AA605" s="130"/>
      <c r="AB605" s="130"/>
      <c r="AC605" s="137"/>
      <c r="AD605" s="98"/>
      <c r="AE605" s="160"/>
      <c r="AF605" s="98"/>
    </row>
    <row r="606" spans="5:32" s="24" customFormat="1" ht="15" customHeight="1" x14ac:dyDescent="0.25"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7"/>
      <c r="R606" s="137"/>
      <c r="S606" s="130"/>
      <c r="T606" s="130"/>
      <c r="U606" s="130"/>
      <c r="V606" s="130"/>
      <c r="W606" s="130"/>
      <c r="X606" s="130"/>
      <c r="Y606" s="130"/>
      <c r="Z606" s="130"/>
      <c r="AA606" s="130"/>
      <c r="AB606" s="130"/>
      <c r="AC606" s="137"/>
      <c r="AD606" s="98"/>
      <c r="AE606" s="160"/>
      <c r="AF606" s="98"/>
    </row>
    <row r="607" spans="5:32" s="24" customFormat="1" ht="15" customHeight="1" x14ac:dyDescent="0.25"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7"/>
      <c r="R607" s="137"/>
      <c r="S607" s="130"/>
      <c r="T607" s="130"/>
      <c r="U607" s="130"/>
      <c r="V607" s="130"/>
      <c r="W607" s="130"/>
      <c r="X607" s="130"/>
      <c r="Y607" s="130"/>
      <c r="Z607" s="130"/>
      <c r="AA607" s="130"/>
      <c r="AB607" s="130"/>
      <c r="AC607" s="137"/>
      <c r="AD607" s="98"/>
      <c r="AE607" s="160"/>
      <c r="AF607" s="98"/>
    </row>
    <row r="608" spans="5:32" s="24" customFormat="1" ht="15" customHeight="1" x14ac:dyDescent="0.25"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7"/>
      <c r="R608" s="137"/>
      <c r="S608" s="130"/>
      <c r="T608" s="130"/>
      <c r="U608" s="130"/>
      <c r="V608" s="130"/>
      <c r="W608" s="130"/>
      <c r="X608" s="130"/>
      <c r="Y608" s="130"/>
      <c r="Z608" s="130"/>
      <c r="AA608" s="130"/>
      <c r="AB608" s="130"/>
      <c r="AC608" s="137"/>
      <c r="AD608" s="98"/>
      <c r="AE608" s="160"/>
      <c r="AF608" s="98"/>
    </row>
    <row r="609" spans="5:32" s="24" customFormat="1" ht="15" customHeight="1" x14ac:dyDescent="0.25"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7"/>
      <c r="R609" s="137"/>
      <c r="S609" s="130"/>
      <c r="T609" s="130"/>
      <c r="U609" s="130"/>
      <c r="V609" s="130"/>
      <c r="W609" s="130"/>
      <c r="X609" s="130"/>
      <c r="Y609" s="130"/>
      <c r="Z609" s="130"/>
      <c r="AA609" s="130"/>
      <c r="AB609" s="130"/>
      <c r="AC609" s="137"/>
      <c r="AD609" s="98"/>
      <c r="AE609" s="160"/>
      <c r="AF609" s="98"/>
    </row>
    <row r="610" spans="5:32" s="24" customFormat="1" ht="15" customHeight="1" x14ac:dyDescent="0.25"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7"/>
      <c r="R610" s="137"/>
      <c r="S610" s="130"/>
      <c r="T610" s="130"/>
      <c r="U610" s="130"/>
      <c r="V610" s="130"/>
      <c r="W610" s="130"/>
      <c r="X610" s="130"/>
      <c r="Y610" s="130"/>
      <c r="Z610" s="130"/>
      <c r="AA610" s="130"/>
      <c r="AB610" s="130"/>
      <c r="AC610" s="137"/>
      <c r="AD610" s="98"/>
      <c r="AE610" s="160"/>
      <c r="AF610" s="98"/>
    </row>
    <row r="611" spans="5:32" s="24" customFormat="1" ht="15" customHeight="1" x14ac:dyDescent="0.25"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7"/>
      <c r="R611" s="137"/>
      <c r="S611" s="130"/>
      <c r="T611" s="130"/>
      <c r="U611" s="130"/>
      <c r="V611" s="130"/>
      <c r="W611" s="130"/>
      <c r="X611" s="130"/>
      <c r="Y611" s="130"/>
      <c r="Z611" s="130"/>
      <c r="AA611" s="130"/>
      <c r="AB611" s="130"/>
      <c r="AC611" s="137"/>
      <c r="AD611" s="98"/>
      <c r="AE611" s="160"/>
      <c r="AF611" s="98"/>
    </row>
    <row r="612" spans="5:32" s="24" customFormat="1" ht="15" customHeight="1" x14ac:dyDescent="0.25"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7"/>
      <c r="R612" s="137"/>
      <c r="S612" s="130"/>
      <c r="T612" s="130"/>
      <c r="U612" s="130"/>
      <c r="V612" s="130"/>
      <c r="W612" s="130"/>
      <c r="X612" s="130"/>
      <c r="Y612" s="130"/>
      <c r="Z612" s="130"/>
      <c r="AA612" s="130"/>
      <c r="AB612" s="130"/>
      <c r="AC612" s="137"/>
      <c r="AD612" s="98"/>
      <c r="AE612" s="160"/>
      <c r="AF612" s="98"/>
    </row>
    <row r="613" spans="5:32" s="24" customFormat="1" ht="15" customHeight="1" x14ac:dyDescent="0.25"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7"/>
      <c r="R613" s="137"/>
      <c r="S613" s="130"/>
      <c r="T613" s="130"/>
      <c r="U613" s="130"/>
      <c r="V613" s="130"/>
      <c r="W613" s="130"/>
      <c r="X613" s="130"/>
      <c r="Y613" s="130"/>
      <c r="Z613" s="130"/>
      <c r="AA613" s="130"/>
      <c r="AB613" s="130"/>
      <c r="AC613" s="137"/>
      <c r="AD613" s="98"/>
      <c r="AE613" s="160"/>
      <c r="AF613" s="98"/>
    </row>
    <row r="614" spans="5:32" s="24" customFormat="1" ht="15" customHeight="1" x14ac:dyDescent="0.25"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7"/>
      <c r="R614" s="137"/>
      <c r="S614" s="130"/>
      <c r="T614" s="130"/>
      <c r="U614" s="130"/>
      <c r="V614" s="130"/>
      <c r="W614" s="130"/>
      <c r="X614" s="130"/>
      <c r="Y614" s="130"/>
      <c r="Z614" s="130"/>
      <c r="AA614" s="130"/>
      <c r="AB614" s="130"/>
      <c r="AC614" s="137"/>
      <c r="AD614" s="98"/>
      <c r="AE614" s="160"/>
      <c r="AF614" s="98"/>
    </row>
    <row r="615" spans="5:32" s="24" customFormat="1" ht="15" customHeight="1" x14ac:dyDescent="0.25"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7"/>
      <c r="R615" s="137"/>
      <c r="S615" s="130"/>
      <c r="T615" s="130"/>
      <c r="U615" s="130"/>
      <c r="V615" s="130"/>
      <c r="W615" s="130"/>
      <c r="X615" s="130"/>
      <c r="Y615" s="130"/>
      <c r="Z615" s="130"/>
      <c r="AA615" s="130"/>
      <c r="AB615" s="130"/>
      <c r="AC615" s="137"/>
      <c r="AD615" s="98"/>
      <c r="AE615" s="160"/>
      <c r="AF615" s="98"/>
    </row>
    <row r="616" spans="5:32" s="24" customFormat="1" ht="15" customHeight="1" x14ac:dyDescent="0.25"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7"/>
      <c r="R616" s="137"/>
      <c r="S616" s="130"/>
      <c r="T616" s="130"/>
      <c r="U616" s="130"/>
      <c r="V616" s="130"/>
      <c r="W616" s="130"/>
      <c r="X616" s="130"/>
      <c r="Y616" s="130"/>
      <c r="Z616" s="130"/>
      <c r="AA616" s="130"/>
      <c r="AB616" s="130"/>
      <c r="AC616" s="137"/>
      <c r="AD616" s="98"/>
      <c r="AE616" s="160"/>
      <c r="AF616" s="98"/>
    </row>
    <row r="617" spans="5:32" s="24" customFormat="1" ht="15" customHeight="1" x14ac:dyDescent="0.25"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7"/>
      <c r="R617" s="137"/>
      <c r="S617" s="130"/>
      <c r="T617" s="130"/>
      <c r="U617" s="130"/>
      <c r="V617" s="130"/>
      <c r="W617" s="130"/>
      <c r="X617" s="130"/>
      <c r="Y617" s="130"/>
      <c r="Z617" s="130"/>
      <c r="AA617" s="130"/>
      <c r="AB617" s="130"/>
      <c r="AC617" s="137"/>
      <c r="AD617" s="98"/>
      <c r="AE617" s="160"/>
      <c r="AF617" s="98"/>
    </row>
    <row r="618" spans="5:32" s="24" customFormat="1" ht="15" customHeight="1" x14ac:dyDescent="0.25"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7"/>
      <c r="R618" s="137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  <c r="AC618" s="137"/>
      <c r="AD618" s="98"/>
      <c r="AE618" s="160"/>
      <c r="AF618" s="98"/>
    </row>
    <row r="619" spans="5:32" s="24" customFormat="1" ht="15" customHeight="1" x14ac:dyDescent="0.25"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7"/>
      <c r="R619" s="137"/>
      <c r="S619" s="130"/>
      <c r="T619" s="130"/>
      <c r="U619" s="130"/>
      <c r="V619" s="130"/>
      <c r="W619" s="130"/>
      <c r="X619" s="130"/>
      <c r="Y619" s="130"/>
      <c r="Z619" s="130"/>
      <c r="AA619" s="130"/>
      <c r="AB619" s="130"/>
      <c r="AC619" s="137"/>
      <c r="AD619" s="98"/>
      <c r="AE619" s="160"/>
      <c r="AF619" s="98"/>
    </row>
    <row r="620" spans="5:32" s="24" customFormat="1" ht="15" customHeight="1" x14ac:dyDescent="0.25"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7"/>
      <c r="R620" s="137"/>
      <c r="S620" s="130"/>
      <c r="T620" s="130"/>
      <c r="U620" s="130"/>
      <c r="V620" s="130"/>
      <c r="W620" s="130"/>
      <c r="X620" s="130"/>
      <c r="Y620" s="130"/>
      <c r="Z620" s="130"/>
      <c r="AA620" s="130"/>
      <c r="AB620" s="130"/>
      <c r="AC620" s="137"/>
      <c r="AD620" s="98"/>
      <c r="AE620" s="160"/>
      <c r="AF620" s="98"/>
    </row>
    <row r="621" spans="5:32" s="24" customFormat="1" ht="15" customHeight="1" x14ac:dyDescent="0.25"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7"/>
      <c r="R621" s="137"/>
      <c r="S621" s="130"/>
      <c r="T621" s="130"/>
      <c r="U621" s="130"/>
      <c r="V621" s="130"/>
      <c r="W621" s="130"/>
      <c r="X621" s="130"/>
      <c r="Y621" s="130"/>
      <c r="Z621" s="130"/>
      <c r="AA621" s="130"/>
      <c r="AB621" s="130"/>
      <c r="AC621" s="137"/>
      <c r="AD621" s="98"/>
      <c r="AE621" s="160"/>
      <c r="AF621" s="98"/>
    </row>
    <row r="622" spans="5:32" s="24" customFormat="1" ht="15" customHeight="1" x14ac:dyDescent="0.25"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7"/>
      <c r="R622" s="137"/>
      <c r="S622" s="130"/>
      <c r="T622" s="130"/>
      <c r="U622" s="130"/>
      <c r="V622" s="130"/>
      <c r="W622" s="130"/>
      <c r="X622" s="130"/>
      <c r="Y622" s="130"/>
      <c r="Z622" s="130"/>
      <c r="AA622" s="130"/>
      <c r="AB622" s="130"/>
      <c r="AC622" s="137"/>
      <c r="AD622" s="98"/>
      <c r="AE622" s="160"/>
      <c r="AF622" s="98"/>
    </row>
    <row r="623" spans="5:32" s="24" customFormat="1" ht="15" customHeight="1" x14ac:dyDescent="0.25"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7"/>
      <c r="R623" s="137"/>
      <c r="S623" s="130"/>
      <c r="T623" s="130"/>
      <c r="U623" s="130"/>
      <c r="V623" s="130"/>
      <c r="W623" s="130"/>
      <c r="X623" s="130"/>
      <c r="Y623" s="130"/>
      <c r="Z623" s="130"/>
      <c r="AA623" s="130"/>
      <c r="AB623" s="130"/>
      <c r="AC623" s="137"/>
      <c r="AD623" s="98"/>
      <c r="AE623" s="160"/>
      <c r="AF623" s="98"/>
    </row>
    <row r="624" spans="5:32" s="24" customFormat="1" ht="15" customHeight="1" x14ac:dyDescent="0.25"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7"/>
      <c r="R624" s="137"/>
      <c r="S624" s="130"/>
      <c r="T624" s="130"/>
      <c r="U624" s="130"/>
      <c r="V624" s="130"/>
      <c r="W624" s="130"/>
      <c r="X624" s="130"/>
      <c r="Y624" s="130"/>
      <c r="Z624" s="130"/>
      <c r="AA624" s="130"/>
      <c r="AB624" s="130"/>
      <c r="AC624" s="137"/>
      <c r="AD624" s="98"/>
      <c r="AE624" s="160"/>
      <c r="AF624" s="98"/>
    </row>
    <row r="625" spans="5:32" s="24" customFormat="1" ht="15" customHeight="1" x14ac:dyDescent="0.25"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7"/>
      <c r="R625" s="137"/>
      <c r="S625" s="130"/>
      <c r="T625" s="130"/>
      <c r="U625" s="130"/>
      <c r="V625" s="130"/>
      <c r="W625" s="130"/>
      <c r="X625" s="130"/>
      <c r="Y625" s="130"/>
      <c r="Z625" s="130"/>
      <c r="AA625" s="130"/>
      <c r="AB625" s="130"/>
      <c r="AC625" s="137"/>
      <c r="AD625" s="98"/>
      <c r="AE625" s="160"/>
      <c r="AF625" s="98"/>
    </row>
    <row r="626" spans="5:32" s="24" customFormat="1" ht="15" customHeight="1" x14ac:dyDescent="0.25"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7"/>
      <c r="R626" s="137"/>
      <c r="S626" s="130"/>
      <c r="T626" s="130"/>
      <c r="U626" s="130"/>
      <c r="V626" s="130"/>
      <c r="W626" s="130"/>
      <c r="X626" s="130"/>
      <c r="Y626" s="130"/>
      <c r="Z626" s="130"/>
      <c r="AA626" s="130"/>
      <c r="AB626" s="130"/>
      <c r="AC626" s="137"/>
      <c r="AD626" s="98"/>
      <c r="AE626" s="160"/>
      <c r="AF626" s="98"/>
    </row>
    <row r="627" spans="5:32" s="24" customFormat="1" ht="15" customHeight="1" x14ac:dyDescent="0.25"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7"/>
      <c r="R627" s="137"/>
      <c r="S627" s="130"/>
      <c r="T627" s="130"/>
      <c r="U627" s="130"/>
      <c r="V627" s="130"/>
      <c r="W627" s="130"/>
      <c r="X627" s="130"/>
      <c r="Y627" s="130"/>
      <c r="Z627" s="130"/>
      <c r="AA627" s="130"/>
      <c r="AB627" s="130"/>
      <c r="AC627" s="137"/>
      <c r="AD627" s="98"/>
      <c r="AE627" s="160"/>
      <c r="AF627" s="98"/>
    </row>
    <row r="628" spans="5:32" s="24" customFormat="1" ht="15" customHeight="1" x14ac:dyDescent="0.25"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7"/>
      <c r="R628" s="137"/>
      <c r="S628" s="130"/>
      <c r="T628" s="130"/>
      <c r="U628" s="130"/>
      <c r="V628" s="130"/>
      <c r="W628" s="130"/>
      <c r="X628" s="130"/>
      <c r="Y628" s="130"/>
      <c r="Z628" s="130"/>
      <c r="AA628" s="130"/>
      <c r="AB628" s="130"/>
      <c r="AC628" s="137"/>
      <c r="AD628" s="98"/>
      <c r="AE628" s="160"/>
      <c r="AF628" s="98"/>
    </row>
    <row r="629" spans="5:32" s="24" customFormat="1" ht="15" customHeight="1" x14ac:dyDescent="0.25"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7"/>
      <c r="R629" s="137"/>
      <c r="S629" s="130"/>
      <c r="T629" s="130"/>
      <c r="U629" s="130"/>
      <c r="V629" s="130"/>
      <c r="W629" s="130"/>
      <c r="X629" s="130"/>
      <c r="Y629" s="130"/>
      <c r="Z629" s="130"/>
      <c r="AA629" s="130"/>
      <c r="AB629" s="130"/>
      <c r="AC629" s="137"/>
      <c r="AD629" s="98"/>
      <c r="AE629" s="160"/>
      <c r="AF629" s="98"/>
    </row>
    <row r="630" spans="5:32" s="24" customFormat="1" ht="15" customHeight="1" x14ac:dyDescent="0.25"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7"/>
      <c r="R630" s="137"/>
      <c r="S630" s="130"/>
      <c r="T630" s="130"/>
      <c r="U630" s="130"/>
      <c r="V630" s="130"/>
      <c r="W630" s="130"/>
      <c r="X630" s="130"/>
      <c r="Y630" s="130"/>
      <c r="Z630" s="130"/>
      <c r="AA630" s="130"/>
      <c r="AB630" s="130"/>
      <c r="AC630" s="137"/>
      <c r="AD630" s="98"/>
      <c r="AE630" s="160"/>
      <c r="AF630" s="98"/>
    </row>
    <row r="631" spans="5:32" s="24" customFormat="1" ht="15" customHeight="1" x14ac:dyDescent="0.25"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7"/>
      <c r="R631" s="137"/>
      <c r="S631" s="130"/>
      <c r="T631" s="130"/>
      <c r="U631" s="130"/>
      <c r="V631" s="130"/>
      <c r="W631" s="130"/>
      <c r="X631" s="130"/>
      <c r="Y631" s="130"/>
      <c r="Z631" s="130"/>
      <c r="AA631" s="130"/>
      <c r="AB631" s="130"/>
      <c r="AC631" s="137"/>
      <c r="AD631" s="98"/>
      <c r="AE631" s="160"/>
      <c r="AF631" s="98"/>
    </row>
    <row r="632" spans="5:32" s="24" customFormat="1" ht="15" customHeight="1" x14ac:dyDescent="0.25"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7"/>
      <c r="R632" s="137"/>
      <c r="S632" s="130"/>
      <c r="T632" s="130"/>
      <c r="U632" s="130"/>
      <c r="V632" s="130"/>
      <c r="W632" s="130"/>
      <c r="X632" s="130"/>
      <c r="Y632" s="130"/>
      <c r="Z632" s="130"/>
      <c r="AA632" s="130"/>
      <c r="AB632" s="130"/>
      <c r="AC632" s="137"/>
      <c r="AD632" s="98"/>
      <c r="AE632" s="160"/>
      <c r="AF632" s="98"/>
    </row>
    <row r="633" spans="5:32" s="24" customFormat="1" ht="15" customHeight="1" x14ac:dyDescent="0.25"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7"/>
      <c r="R633" s="137"/>
      <c r="S633" s="130"/>
      <c r="T633" s="130"/>
      <c r="U633" s="130"/>
      <c r="V633" s="130"/>
      <c r="W633" s="130"/>
      <c r="X633" s="130"/>
      <c r="Y633" s="130"/>
      <c r="Z633" s="130"/>
      <c r="AA633" s="130"/>
      <c r="AB633" s="130"/>
      <c r="AC633" s="137"/>
      <c r="AD633" s="98"/>
      <c r="AE633" s="160"/>
      <c r="AF633" s="98"/>
    </row>
    <row r="634" spans="5:32" s="24" customFormat="1" ht="15" customHeight="1" x14ac:dyDescent="0.25"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7"/>
      <c r="R634" s="137"/>
      <c r="S634" s="130"/>
      <c r="T634" s="130"/>
      <c r="U634" s="130"/>
      <c r="V634" s="130"/>
      <c r="W634" s="130"/>
      <c r="X634" s="130"/>
      <c r="Y634" s="130"/>
      <c r="Z634" s="130"/>
      <c r="AA634" s="130"/>
      <c r="AB634" s="130"/>
      <c r="AC634" s="137"/>
      <c r="AD634" s="98"/>
      <c r="AE634" s="160"/>
      <c r="AF634" s="98"/>
    </row>
    <row r="635" spans="5:32" s="24" customFormat="1" ht="15" customHeight="1" x14ac:dyDescent="0.25"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7"/>
      <c r="R635" s="137"/>
      <c r="S635" s="130"/>
      <c r="T635" s="130"/>
      <c r="U635" s="130"/>
      <c r="V635" s="130"/>
      <c r="W635" s="130"/>
      <c r="X635" s="130"/>
      <c r="Y635" s="130"/>
      <c r="Z635" s="130"/>
      <c r="AA635" s="130"/>
      <c r="AB635" s="130"/>
      <c r="AC635" s="137"/>
      <c r="AD635" s="98"/>
      <c r="AE635" s="160"/>
      <c r="AF635" s="98"/>
    </row>
    <row r="636" spans="5:32" s="24" customFormat="1" ht="15" customHeight="1" x14ac:dyDescent="0.25"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7"/>
      <c r="R636" s="137"/>
      <c r="S636" s="130"/>
      <c r="T636" s="130"/>
      <c r="U636" s="130"/>
      <c r="V636" s="130"/>
      <c r="W636" s="130"/>
      <c r="X636" s="130"/>
      <c r="Y636" s="130"/>
      <c r="Z636" s="130"/>
      <c r="AA636" s="130"/>
      <c r="AB636" s="130"/>
      <c r="AC636" s="137"/>
      <c r="AD636" s="98"/>
      <c r="AE636" s="160"/>
      <c r="AF636" s="98"/>
    </row>
    <row r="637" spans="5:32" s="24" customFormat="1" ht="15" customHeight="1" x14ac:dyDescent="0.25"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7"/>
      <c r="R637" s="137"/>
      <c r="S637" s="130"/>
      <c r="T637" s="130"/>
      <c r="U637" s="130"/>
      <c r="V637" s="130"/>
      <c r="W637" s="130"/>
      <c r="X637" s="130"/>
      <c r="Y637" s="130"/>
      <c r="Z637" s="130"/>
      <c r="AA637" s="130"/>
      <c r="AB637" s="130"/>
      <c r="AC637" s="137"/>
      <c r="AD637" s="98"/>
      <c r="AE637" s="160"/>
      <c r="AF637" s="98"/>
    </row>
    <row r="638" spans="5:32" s="24" customFormat="1" ht="15" customHeight="1" x14ac:dyDescent="0.25"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7"/>
      <c r="R638" s="137"/>
      <c r="S638" s="130"/>
      <c r="T638" s="130"/>
      <c r="U638" s="130"/>
      <c r="V638" s="130"/>
      <c r="W638" s="130"/>
      <c r="X638" s="130"/>
      <c r="Y638" s="130"/>
      <c r="Z638" s="130"/>
      <c r="AA638" s="130"/>
      <c r="AB638" s="130"/>
      <c r="AC638" s="137"/>
      <c r="AD638" s="98"/>
      <c r="AE638" s="160"/>
      <c r="AF638" s="98"/>
    </row>
    <row r="639" spans="5:32" s="24" customFormat="1" ht="15" customHeight="1" x14ac:dyDescent="0.25"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7"/>
      <c r="R639" s="137"/>
      <c r="S639" s="130"/>
      <c r="T639" s="130"/>
      <c r="U639" s="130"/>
      <c r="V639" s="130"/>
      <c r="W639" s="130"/>
      <c r="X639" s="130"/>
      <c r="Y639" s="130"/>
      <c r="Z639" s="130"/>
      <c r="AA639" s="130"/>
      <c r="AB639" s="130"/>
      <c r="AC639" s="137"/>
      <c r="AD639" s="98"/>
      <c r="AE639" s="160"/>
      <c r="AF639" s="98"/>
    </row>
    <row r="640" spans="5:32" s="24" customFormat="1" ht="15" customHeight="1" x14ac:dyDescent="0.25"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7"/>
      <c r="R640" s="137"/>
      <c r="S640" s="130"/>
      <c r="T640" s="130"/>
      <c r="U640" s="130"/>
      <c r="V640" s="130"/>
      <c r="W640" s="130"/>
      <c r="X640" s="130"/>
      <c r="Y640" s="130"/>
      <c r="Z640" s="130"/>
      <c r="AA640" s="130"/>
      <c r="AB640" s="130"/>
      <c r="AC640" s="137"/>
      <c r="AD640" s="98"/>
      <c r="AE640" s="160"/>
      <c r="AF640" s="98"/>
    </row>
    <row r="641" spans="5:32" s="24" customFormat="1" ht="15" customHeight="1" x14ac:dyDescent="0.25"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7"/>
      <c r="R641" s="137"/>
      <c r="S641" s="130"/>
      <c r="T641" s="130"/>
      <c r="U641" s="130"/>
      <c r="V641" s="130"/>
      <c r="W641" s="130"/>
      <c r="X641" s="130"/>
      <c r="Y641" s="130"/>
      <c r="Z641" s="130"/>
      <c r="AA641" s="130"/>
      <c r="AB641" s="130"/>
      <c r="AC641" s="137"/>
      <c r="AD641" s="98"/>
      <c r="AE641" s="160"/>
      <c r="AF641" s="98"/>
    </row>
    <row r="642" spans="5:32" s="24" customFormat="1" ht="15" customHeight="1" x14ac:dyDescent="0.25"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7"/>
      <c r="R642" s="137"/>
      <c r="S642" s="130"/>
      <c r="T642" s="130"/>
      <c r="U642" s="130"/>
      <c r="V642" s="130"/>
      <c r="W642" s="130"/>
      <c r="X642" s="130"/>
      <c r="Y642" s="130"/>
      <c r="Z642" s="130"/>
      <c r="AA642" s="130"/>
      <c r="AB642" s="130"/>
      <c r="AC642" s="137"/>
      <c r="AD642" s="98"/>
      <c r="AE642" s="160"/>
      <c r="AF642" s="98"/>
    </row>
    <row r="643" spans="5:32" s="24" customFormat="1" ht="15" customHeight="1" x14ac:dyDescent="0.25"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7"/>
      <c r="R643" s="137"/>
      <c r="S643" s="130"/>
      <c r="T643" s="130"/>
      <c r="U643" s="130"/>
      <c r="V643" s="130"/>
      <c r="W643" s="130"/>
      <c r="X643" s="130"/>
      <c r="Y643" s="130"/>
      <c r="Z643" s="130"/>
      <c r="AA643" s="130"/>
      <c r="AB643" s="130"/>
      <c r="AC643" s="137"/>
      <c r="AD643" s="98"/>
      <c r="AE643" s="160"/>
      <c r="AF643" s="98"/>
    </row>
    <row r="644" spans="5:32" s="24" customFormat="1" ht="15" customHeight="1" x14ac:dyDescent="0.25"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7"/>
      <c r="R644" s="137"/>
      <c r="S644" s="130"/>
      <c r="T644" s="130"/>
      <c r="U644" s="130"/>
      <c r="V644" s="130"/>
      <c r="W644" s="130"/>
      <c r="X644" s="130"/>
      <c r="Y644" s="130"/>
      <c r="Z644" s="130"/>
      <c r="AA644" s="130"/>
      <c r="AB644" s="130"/>
      <c r="AC644" s="137"/>
      <c r="AD644" s="98"/>
      <c r="AE644" s="160"/>
      <c r="AF644" s="98"/>
    </row>
    <row r="645" spans="5:32" s="24" customFormat="1" ht="15" customHeight="1" x14ac:dyDescent="0.25"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7"/>
      <c r="R645" s="137"/>
      <c r="S645" s="130"/>
      <c r="T645" s="130"/>
      <c r="U645" s="130"/>
      <c r="V645" s="130"/>
      <c r="W645" s="130"/>
      <c r="X645" s="130"/>
      <c r="Y645" s="130"/>
      <c r="Z645" s="130"/>
      <c r="AA645" s="130"/>
      <c r="AB645" s="130"/>
      <c r="AC645" s="137"/>
      <c r="AD645" s="98"/>
      <c r="AE645" s="160"/>
      <c r="AF645" s="98"/>
    </row>
    <row r="646" spans="5:32" s="24" customFormat="1" ht="15" customHeight="1" x14ac:dyDescent="0.25"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7"/>
      <c r="R646" s="137"/>
      <c r="S646" s="130"/>
      <c r="T646" s="130"/>
      <c r="U646" s="130"/>
      <c r="V646" s="130"/>
      <c r="W646" s="130"/>
      <c r="X646" s="130"/>
      <c r="Y646" s="130"/>
      <c r="Z646" s="130"/>
      <c r="AA646" s="130"/>
      <c r="AB646" s="130"/>
      <c r="AC646" s="137"/>
      <c r="AD646" s="98"/>
      <c r="AE646" s="160"/>
      <c r="AF646" s="98"/>
    </row>
    <row r="647" spans="5:32" s="24" customFormat="1" ht="15" customHeight="1" x14ac:dyDescent="0.25"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7"/>
      <c r="R647" s="137"/>
      <c r="S647" s="130"/>
      <c r="T647" s="130"/>
      <c r="U647" s="130"/>
      <c r="V647" s="130"/>
      <c r="W647" s="130"/>
      <c r="X647" s="130"/>
      <c r="Y647" s="130"/>
      <c r="Z647" s="130"/>
      <c r="AA647" s="130"/>
      <c r="AB647" s="130"/>
      <c r="AC647" s="137"/>
      <c r="AD647" s="98"/>
      <c r="AE647" s="160"/>
      <c r="AF647" s="98"/>
    </row>
    <row r="648" spans="5:32" s="24" customFormat="1" ht="15" customHeight="1" x14ac:dyDescent="0.25"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7"/>
      <c r="R648" s="137"/>
      <c r="S648" s="130"/>
      <c r="T648" s="130"/>
      <c r="U648" s="130"/>
      <c r="V648" s="130"/>
      <c r="W648" s="130"/>
      <c r="X648" s="130"/>
      <c r="Y648" s="130"/>
      <c r="Z648" s="130"/>
      <c r="AA648" s="130"/>
      <c r="AB648" s="130"/>
      <c r="AC648" s="137"/>
      <c r="AD648" s="98"/>
      <c r="AE648" s="160"/>
      <c r="AF648" s="98"/>
    </row>
    <row r="649" spans="5:32" s="24" customFormat="1" ht="15" customHeight="1" x14ac:dyDescent="0.25"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7"/>
      <c r="R649" s="137"/>
      <c r="S649" s="130"/>
      <c r="T649" s="130"/>
      <c r="U649" s="130"/>
      <c r="V649" s="130"/>
      <c r="W649" s="130"/>
      <c r="X649" s="130"/>
      <c r="Y649" s="130"/>
      <c r="Z649" s="130"/>
      <c r="AA649" s="130"/>
      <c r="AB649" s="130"/>
      <c r="AC649" s="137"/>
      <c r="AD649" s="98"/>
      <c r="AE649" s="160"/>
      <c r="AF649" s="98"/>
    </row>
    <row r="650" spans="5:32" s="24" customFormat="1" ht="15" customHeight="1" x14ac:dyDescent="0.25"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7"/>
      <c r="R650" s="137"/>
      <c r="S650" s="130"/>
      <c r="T650" s="130"/>
      <c r="U650" s="130"/>
      <c r="V650" s="130"/>
      <c r="W650" s="130"/>
      <c r="X650" s="130"/>
      <c r="Y650" s="130"/>
      <c r="Z650" s="130"/>
      <c r="AA650" s="130"/>
      <c r="AB650" s="130"/>
      <c r="AC650" s="137"/>
      <c r="AD650" s="98"/>
      <c r="AE650" s="160"/>
      <c r="AF650" s="98"/>
    </row>
    <row r="651" spans="5:32" s="24" customFormat="1" ht="15" customHeight="1" x14ac:dyDescent="0.25"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7"/>
      <c r="R651" s="137"/>
      <c r="S651" s="130"/>
      <c r="T651" s="130"/>
      <c r="U651" s="130"/>
      <c r="V651" s="130"/>
      <c r="W651" s="130"/>
      <c r="X651" s="130"/>
      <c r="Y651" s="130"/>
      <c r="Z651" s="130"/>
      <c r="AA651" s="130"/>
      <c r="AB651" s="130"/>
      <c r="AC651" s="137"/>
      <c r="AD651" s="98"/>
      <c r="AE651" s="160"/>
      <c r="AF651" s="98"/>
    </row>
    <row r="652" spans="5:32" s="24" customFormat="1" ht="15" customHeight="1" x14ac:dyDescent="0.25"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7"/>
      <c r="R652" s="137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  <c r="AC652" s="137"/>
      <c r="AD652" s="98"/>
      <c r="AE652" s="160"/>
      <c r="AF652" s="98"/>
    </row>
    <row r="653" spans="5:32" s="24" customFormat="1" ht="15" customHeight="1" x14ac:dyDescent="0.25"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7"/>
      <c r="R653" s="137"/>
      <c r="S653" s="130"/>
      <c r="T653" s="130"/>
      <c r="U653" s="130"/>
      <c r="V653" s="130"/>
      <c r="W653" s="130"/>
      <c r="X653" s="130"/>
      <c r="Y653" s="130"/>
      <c r="Z653" s="130"/>
      <c r="AA653" s="130"/>
      <c r="AB653" s="130"/>
      <c r="AC653" s="137"/>
      <c r="AD653" s="98"/>
      <c r="AE653" s="160"/>
      <c r="AF653" s="98"/>
    </row>
    <row r="654" spans="5:32" s="24" customFormat="1" ht="15" customHeight="1" x14ac:dyDescent="0.25"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7"/>
      <c r="R654" s="137"/>
      <c r="S654" s="130"/>
      <c r="T654" s="130"/>
      <c r="U654" s="130"/>
      <c r="V654" s="130"/>
      <c r="W654" s="130"/>
      <c r="X654" s="130"/>
      <c r="Y654" s="130"/>
      <c r="Z654" s="130"/>
      <c r="AA654" s="130"/>
      <c r="AB654" s="130"/>
      <c r="AC654" s="137"/>
      <c r="AD654" s="98"/>
      <c r="AE654" s="160"/>
      <c r="AF654" s="98"/>
    </row>
    <row r="655" spans="5:32" s="24" customFormat="1" ht="15" customHeight="1" x14ac:dyDescent="0.25"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7"/>
      <c r="R655" s="137"/>
      <c r="S655" s="130"/>
      <c r="T655" s="130"/>
      <c r="U655" s="130"/>
      <c r="V655" s="130"/>
      <c r="W655" s="130"/>
      <c r="X655" s="130"/>
      <c r="Y655" s="130"/>
      <c r="Z655" s="130"/>
      <c r="AA655" s="130"/>
      <c r="AB655" s="130"/>
      <c r="AC655" s="137"/>
      <c r="AD655" s="98"/>
      <c r="AE655" s="160"/>
      <c r="AF655" s="98"/>
    </row>
    <row r="656" spans="5:32" s="24" customFormat="1" ht="15" customHeight="1" x14ac:dyDescent="0.25"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7"/>
      <c r="R656" s="137"/>
      <c r="S656" s="130"/>
      <c r="T656" s="130"/>
      <c r="U656" s="130"/>
      <c r="V656" s="130"/>
      <c r="W656" s="130"/>
      <c r="X656" s="130"/>
      <c r="Y656" s="130"/>
      <c r="Z656" s="130"/>
      <c r="AA656" s="130"/>
      <c r="AB656" s="130"/>
      <c r="AC656" s="137"/>
      <c r="AD656" s="98"/>
      <c r="AE656" s="160"/>
      <c r="AF656" s="98"/>
    </row>
    <row r="657" spans="5:32" s="24" customFormat="1" ht="15" customHeight="1" x14ac:dyDescent="0.25"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7"/>
      <c r="R657" s="137"/>
      <c r="S657" s="130"/>
      <c r="T657" s="130"/>
      <c r="U657" s="130"/>
      <c r="V657" s="130"/>
      <c r="W657" s="130"/>
      <c r="X657" s="130"/>
      <c r="Y657" s="130"/>
      <c r="Z657" s="130"/>
      <c r="AA657" s="130"/>
      <c r="AB657" s="130"/>
      <c r="AC657" s="137"/>
      <c r="AD657" s="98"/>
      <c r="AE657" s="160"/>
      <c r="AF657" s="98"/>
    </row>
    <row r="658" spans="5:32" s="24" customFormat="1" ht="15" customHeight="1" x14ac:dyDescent="0.25"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7"/>
      <c r="R658" s="137"/>
      <c r="S658" s="130"/>
      <c r="T658" s="130"/>
      <c r="U658" s="130"/>
      <c r="V658" s="130"/>
      <c r="W658" s="130"/>
      <c r="X658" s="130"/>
      <c r="Y658" s="130"/>
      <c r="Z658" s="130"/>
      <c r="AA658" s="130"/>
      <c r="AB658" s="130"/>
      <c r="AC658" s="137"/>
      <c r="AD658" s="98"/>
      <c r="AE658" s="160"/>
      <c r="AF658" s="98"/>
    </row>
    <row r="659" spans="5:32" s="24" customFormat="1" ht="15" customHeight="1" x14ac:dyDescent="0.25"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7"/>
      <c r="R659" s="137"/>
      <c r="S659" s="130"/>
      <c r="T659" s="130"/>
      <c r="U659" s="130"/>
      <c r="V659" s="130"/>
      <c r="W659" s="130"/>
      <c r="X659" s="130"/>
      <c r="Y659" s="130"/>
      <c r="Z659" s="130"/>
      <c r="AA659" s="130"/>
      <c r="AB659" s="130"/>
      <c r="AC659" s="137"/>
      <c r="AD659" s="98"/>
      <c r="AE659" s="160"/>
      <c r="AF659" s="98"/>
    </row>
    <row r="660" spans="5:32" s="24" customFormat="1" ht="15" customHeight="1" x14ac:dyDescent="0.25"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7"/>
      <c r="R660" s="137"/>
      <c r="S660" s="130"/>
      <c r="T660" s="130"/>
      <c r="U660" s="130"/>
      <c r="V660" s="130"/>
      <c r="W660" s="130"/>
      <c r="X660" s="130"/>
      <c r="Y660" s="130"/>
      <c r="Z660" s="130"/>
      <c r="AA660" s="130"/>
      <c r="AB660" s="130"/>
      <c r="AC660" s="137"/>
      <c r="AD660" s="98"/>
      <c r="AE660" s="160"/>
      <c r="AF660" s="98"/>
    </row>
    <row r="661" spans="5:32" s="24" customFormat="1" ht="15" customHeight="1" x14ac:dyDescent="0.25"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7"/>
      <c r="R661" s="137"/>
      <c r="S661" s="130"/>
      <c r="T661" s="130"/>
      <c r="U661" s="130"/>
      <c r="V661" s="130"/>
      <c r="W661" s="130"/>
      <c r="X661" s="130"/>
      <c r="Y661" s="130"/>
      <c r="Z661" s="130"/>
      <c r="AA661" s="130"/>
      <c r="AB661" s="130"/>
      <c r="AC661" s="137"/>
      <c r="AD661" s="98"/>
      <c r="AE661" s="160"/>
      <c r="AF661" s="98"/>
    </row>
    <row r="662" spans="5:32" s="24" customFormat="1" ht="15" customHeight="1" x14ac:dyDescent="0.25"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7"/>
      <c r="R662" s="137"/>
      <c r="S662" s="130"/>
      <c r="T662" s="130"/>
      <c r="U662" s="130"/>
      <c r="V662" s="130"/>
      <c r="W662" s="130"/>
      <c r="X662" s="130"/>
      <c r="Y662" s="130"/>
      <c r="Z662" s="130"/>
      <c r="AA662" s="130"/>
      <c r="AB662" s="130"/>
      <c r="AC662" s="137"/>
      <c r="AD662" s="98"/>
      <c r="AE662" s="160"/>
      <c r="AF662" s="98"/>
    </row>
    <row r="663" spans="5:32" s="24" customFormat="1" ht="15" customHeight="1" x14ac:dyDescent="0.25"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7"/>
      <c r="R663" s="137"/>
      <c r="S663" s="130"/>
      <c r="T663" s="130"/>
      <c r="U663" s="130"/>
      <c r="V663" s="130"/>
      <c r="W663" s="130"/>
      <c r="X663" s="130"/>
      <c r="Y663" s="130"/>
      <c r="Z663" s="130"/>
      <c r="AA663" s="130"/>
      <c r="AB663" s="130"/>
      <c r="AC663" s="137"/>
      <c r="AD663" s="98"/>
      <c r="AE663" s="160"/>
      <c r="AF663" s="98"/>
    </row>
    <row r="664" spans="5:32" s="24" customFormat="1" ht="15" customHeight="1" x14ac:dyDescent="0.25"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7"/>
      <c r="R664" s="137"/>
      <c r="S664" s="130"/>
      <c r="T664" s="130"/>
      <c r="U664" s="130"/>
      <c r="V664" s="130"/>
      <c r="W664" s="130"/>
      <c r="X664" s="130"/>
      <c r="Y664" s="130"/>
      <c r="Z664" s="130"/>
      <c r="AA664" s="130"/>
      <c r="AB664" s="130"/>
      <c r="AC664" s="137"/>
      <c r="AD664" s="98"/>
      <c r="AE664" s="160"/>
      <c r="AF664" s="98"/>
    </row>
    <row r="665" spans="5:32" s="24" customFormat="1" ht="15" customHeight="1" x14ac:dyDescent="0.25"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7"/>
      <c r="R665" s="137"/>
      <c r="S665" s="130"/>
      <c r="T665" s="130"/>
      <c r="U665" s="130"/>
      <c r="V665" s="130"/>
      <c r="W665" s="130"/>
      <c r="X665" s="130"/>
      <c r="Y665" s="130"/>
      <c r="Z665" s="130"/>
      <c r="AA665" s="130"/>
      <c r="AB665" s="130"/>
      <c r="AC665" s="137"/>
      <c r="AD665" s="98"/>
      <c r="AE665" s="160"/>
      <c r="AF665" s="98"/>
    </row>
    <row r="666" spans="5:32" s="24" customFormat="1" ht="15" customHeight="1" x14ac:dyDescent="0.25"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7"/>
      <c r="R666" s="137"/>
      <c r="S666" s="130"/>
      <c r="T666" s="130"/>
      <c r="U666" s="130"/>
      <c r="V666" s="130"/>
      <c r="W666" s="130"/>
      <c r="X666" s="130"/>
      <c r="Y666" s="130"/>
      <c r="Z666" s="130"/>
      <c r="AA666" s="130"/>
      <c r="AB666" s="130"/>
      <c r="AC666" s="137"/>
      <c r="AD666" s="98"/>
      <c r="AE666" s="160"/>
      <c r="AF666" s="98"/>
    </row>
    <row r="667" spans="5:32" s="24" customFormat="1" ht="15" customHeight="1" x14ac:dyDescent="0.25"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7"/>
      <c r="R667" s="137"/>
      <c r="S667" s="130"/>
      <c r="T667" s="130"/>
      <c r="U667" s="130"/>
      <c r="V667" s="130"/>
      <c r="W667" s="130"/>
      <c r="X667" s="130"/>
      <c r="Y667" s="130"/>
      <c r="Z667" s="130"/>
      <c r="AA667" s="130"/>
      <c r="AB667" s="130"/>
      <c r="AC667" s="137"/>
      <c r="AD667" s="98"/>
      <c r="AE667" s="160"/>
      <c r="AF667" s="98"/>
    </row>
    <row r="668" spans="5:32" s="24" customFormat="1" ht="15" customHeight="1" x14ac:dyDescent="0.25"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7"/>
      <c r="R668" s="137"/>
      <c r="S668" s="130"/>
      <c r="T668" s="130"/>
      <c r="U668" s="130"/>
      <c r="V668" s="130"/>
      <c r="W668" s="130"/>
      <c r="X668" s="130"/>
      <c r="Y668" s="130"/>
      <c r="Z668" s="130"/>
      <c r="AA668" s="130"/>
      <c r="AB668" s="130"/>
      <c r="AC668" s="137"/>
      <c r="AD668" s="98"/>
      <c r="AE668" s="160"/>
      <c r="AF668" s="98"/>
    </row>
    <row r="669" spans="5:32" s="24" customFormat="1" ht="15" customHeight="1" x14ac:dyDescent="0.25"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7"/>
      <c r="R669" s="137"/>
      <c r="S669" s="130"/>
      <c r="T669" s="130"/>
      <c r="U669" s="130"/>
      <c r="V669" s="130"/>
      <c r="W669" s="130"/>
      <c r="X669" s="130"/>
      <c r="Y669" s="130"/>
      <c r="Z669" s="130"/>
      <c r="AA669" s="130"/>
      <c r="AB669" s="130"/>
      <c r="AC669" s="137"/>
      <c r="AD669" s="98"/>
      <c r="AE669" s="160"/>
      <c r="AF669" s="98"/>
    </row>
    <row r="670" spans="5:32" s="24" customFormat="1" ht="15" customHeight="1" x14ac:dyDescent="0.25"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7"/>
      <c r="R670" s="137"/>
      <c r="S670" s="130"/>
      <c r="T670" s="130"/>
      <c r="U670" s="130"/>
      <c r="V670" s="130"/>
      <c r="W670" s="130"/>
      <c r="X670" s="130"/>
      <c r="Y670" s="130"/>
      <c r="Z670" s="130"/>
      <c r="AA670" s="130"/>
      <c r="AB670" s="130"/>
      <c r="AC670" s="137"/>
      <c r="AD670" s="98"/>
      <c r="AE670" s="160"/>
      <c r="AF670" s="98"/>
    </row>
    <row r="671" spans="5:32" s="24" customFormat="1" ht="15" customHeight="1" x14ac:dyDescent="0.25"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7"/>
      <c r="R671" s="137"/>
      <c r="S671" s="130"/>
      <c r="T671" s="130"/>
      <c r="U671" s="130"/>
      <c r="V671" s="130"/>
      <c r="W671" s="130"/>
      <c r="X671" s="130"/>
      <c r="Y671" s="130"/>
      <c r="Z671" s="130"/>
      <c r="AA671" s="130"/>
      <c r="AB671" s="130"/>
      <c r="AC671" s="137"/>
      <c r="AD671" s="98"/>
      <c r="AE671" s="160"/>
      <c r="AF671" s="98"/>
    </row>
    <row r="672" spans="5:32" s="24" customFormat="1" ht="15" customHeight="1" x14ac:dyDescent="0.25"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7"/>
      <c r="R672" s="137"/>
      <c r="S672" s="130"/>
      <c r="T672" s="130"/>
      <c r="U672" s="130"/>
      <c r="V672" s="130"/>
      <c r="W672" s="130"/>
      <c r="X672" s="130"/>
      <c r="Y672" s="130"/>
      <c r="Z672" s="130"/>
      <c r="AA672" s="130"/>
      <c r="AB672" s="130"/>
      <c r="AC672" s="137"/>
      <c r="AD672" s="98"/>
      <c r="AE672" s="160"/>
      <c r="AF672" s="98"/>
    </row>
    <row r="673" spans="5:32" s="24" customFormat="1" ht="15" customHeight="1" x14ac:dyDescent="0.25"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7"/>
      <c r="R673" s="137"/>
      <c r="S673" s="130"/>
      <c r="T673" s="130"/>
      <c r="U673" s="130"/>
      <c r="V673" s="130"/>
      <c r="W673" s="130"/>
      <c r="X673" s="130"/>
      <c r="Y673" s="130"/>
      <c r="Z673" s="130"/>
      <c r="AA673" s="130"/>
      <c r="AB673" s="130"/>
      <c r="AC673" s="137"/>
      <c r="AD673" s="98"/>
      <c r="AE673" s="160"/>
      <c r="AF673" s="98"/>
    </row>
    <row r="674" spans="5:32" s="24" customFormat="1" ht="15" customHeight="1" x14ac:dyDescent="0.25"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7"/>
      <c r="R674" s="137"/>
      <c r="S674" s="130"/>
      <c r="T674" s="130"/>
      <c r="U674" s="130"/>
      <c r="V674" s="130"/>
      <c r="W674" s="130"/>
      <c r="X674" s="130"/>
      <c r="Y674" s="130"/>
      <c r="Z674" s="130"/>
      <c r="AA674" s="130"/>
      <c r="AB674" s="130"/>
      <c r="AC674" s="137"/>
      <c r="AD674" s="98"/>
      <c r="AE674" s="160"/>
      <c r="AF674" s="98"/>
    </row>
    <row r="675" spans="5:32" s="24" customFormat="1" ht="15" customHeight="1" x14ac:dyDescent="0.25"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7"/>
      <c r="R675" s="137"/>
      <c r="S675" s="130"/>
      <c r="T675" s="130"/>
      <c r="U675" s="130"/>
      <c r="V675" s="130"/>
      <c r="W675" s="130"/>
      <c r="X675" s="130"/>
      <c r="Y675" s="130"/>
      <c r="Z675" s="130"/>
      <c r="AA675" s="130"/>
      <c r="AB675" s="130"/>
      <c r="AC675" s="137"/>
      <c r="AD675" s="98"/>
      <c r="AE675" s="160"/>
      <c r="AF675" s="98"/>
    </row>
    <row r="676" spans="5:32" s="24" customFormat="1" ht="15" customHeight="1" x14ac:dyDescent="0.25"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7"/>
      <c r="R676" s="137"/>
      <c r="S676" s="130"/>
      <c r="T676" s="130"/>
      <c r="U676" s="130"/>
      <c r="V676" s="130"/>
      <c r="W676" s="130"/>
      <c r="X676" s="130"/>
      <c r="Y676" s="130"/>
      <c r="Z676" s="130"/>
      <c r="AA676" s="130"/>
      <c r="AB676" s="130"/>
      <c r="AC676" s="137"/>
      <c r="AD676" s="98"/>
      <c r="AE676" s="160"/>
      <c r="AF676" s="98"/>
    </row>
    <row r="677" spans="5:32" s="24" customFormat="1" ht="15" customHeight="1" x14ac:dyDescent="0.25"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7"/>
      <c r="R677" s="137"/>
      <c r="S677" s="130"/>
      <c r="T677" s="130"/>
      <c r="U677" s="130"/>
      <c r="V677" s="130"/>
      <c r="W677" s="130"/>
      <c r="X677" s="130"/>
      <c r="Y677" s="130"/>
      <c r="Z677" s="130"/>
      <c r="AA677" s="130"/>
      <c r="AB677" s="130"/>
      <c r="AC677" s="137"/>
      <c r="AD677" s="98"/>
      <c r="AE677" s="160"/>
      <c r="AF677" s="98"/>
    </row>
    <row r="678" spans="5:32" s="24" customFormat="1" ht="15" customHeight="1" x14ac:dyDescent="0.25"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7"/>
      <c r="R678" s="137"/>
      <c r="S678" s="130"/>
      <c r="T678" s="130"/>
      <c r="U678" s="130"/>
      <c r="V678" s="130"/>
      <c r="W678" s="130"/>
      <c r="X678" s="130"/>
      <c r="Y678" s="130"/>
      <c r="Z678" s="130"/>
      <c r="AA678" s="130"/>
      <c r="AB678" s="130"/>
      <c r="AC678" s="137"/>
      <c r="AD678" s="98"/>
      <c r="AE678" s="160"/>
      <c r="AF678" s="98"/>
    </row>
    <row r="679" spans="5:32" s="24" customFormat="1" ht="15" customHeight="1" x14ac:dyDescent="0.25"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7"/>
      <c r="R679" s="137"/>
      <c r="S679" s="130"/>
      <c r="T679" s="130"/>
      <c r="U679" s="130"/>
      <c r="V679" s="130"/>
      <c r="W679" s="130"/>
      <c r="X679" s="130"/>
      <c r="Y679" s="130"/>
      <c r="Z679" s="130"/>
      <c r="AA679" s="130"/>
      <c r="AB679" s="130"/>
      <c r="AC679" s="137"/>
      <c r="AD679" s="98"/>
      <c r="AE679" s="160"/>
      <c r="AF679" s="98"/>
    </row>
    <row r="680" spans="5:32" s="24" customFormat="1" ht="15" customHeight="1" x14ac:dyDescent="0.25"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7"/>
      <c r="R680" s="137"/>
      <c r="S680" s="130"/>
      <c r="T680" s="130"/>
      <c r="U680" s="130"/>
      <c r="V680" s="130"/>
      <c r="W680" s="130"/>
      <c r="X680" s="130"/>
      <c r="Y680" s="130"/>
      <c r="Z680" s="130"/>
      <c r="AA680" s="130"/>
      <c r="AB680" s="130"/>
      <c r="AC680" s="137"/>
      <c r="AD680" s="98"/>
      <c r="AE680" s="160"/>
      <c r="AF680" s="98"/>
    </row>
    <row r="681" spans="5:32" s="24" customFormat="1" ht="15" customHeight="1" x14ac:dyDescent="0.25"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7"/>
      <c r="R681" s="137"/>
      <c r="S681" s="130"/>
      <c r="T681" s="130"/>
      <c r="U681" s="130"/>
      <c r="V681" s="130"/>
      <c r="W681" s="130"/>
      <c r="X681" s="130"/>
      <c r="Y681" s="130"/>
      <c r="Z681" s="130"/>
      <c r="AA681" s="130"/>
      <c r="AB681" s="130"/>
      <c r="AC681" s="137"/>
      <c r="AD681" s="98"/>
      <c r="AE681" s="160"/>
      <c r="AF681" s="98"/>
    </row>
    <row r="682" spans="5:32" s="24" customFormat="1" ht="15" customHeight="1" x14ac:dyDescent="0.25"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7"/>
      <c r="R682" s="137"/>
      <c r="S682" s="130"/>
      <c r="T682" s="130"/>
      <c r="U682" s="130"/>
      <c r="V682" s="130"/>
      <c r="W682" s="130"/>
      <c r="X682" s="130"/>
      <c r="Y682" s="130"/>
      <c r="Z682" s="130"/>
      <c r="AA682" s="130"/>
      <c r="AB682" s="130"/>
      <c r="AC682" s="137"/>
      <c r="AD682" s="98"/>
      <c r="AE682" s="160"/>
      <c r="AF682" s="98"/>
    </row>
    <row r="683" spans="5:32" s="24" customFormat="1" ht="15" customHeight="1" x14ac:dyDescent="0.25"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7"/>
      <c r="R683" s="137"/>
      <c r="S683" s="130"/>
      <c r="T683" s="130"/>
      <c r="U683" s="130"/>
      <c r="V683" s="130"/>
      <c r="W683" s="130"/>
      <c r="X683" s="130"/>
      <c r="Y683" s="130"/>
      <c r="Z683" s="130"/>
      <c r="AA683" s="130"/>
      <c r="AB683" s="130"/>
      <c r="AC683" s="137"/>
      <c r="AD683" s="98"/>
      <c r="AE683" s="160"/>
      <c r="AF683" s="98"/>
    </row>
    <row r="684" spans="5:32" s="24" customFormat="1" ht="15" customHeight="1" x14ac:dyDescent="0.25"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7"/>
      <c r="R684" s="137"/>
      <c r="S684" s="130"/>
      <c r="T684" s="130"/>
      <c r="U684" s="130"/>
      <c r="V684" s="130"/>
      <c r="W684" s="130"/>
      <c r="X684" s="130"/>
      <c r="Y684" s="130"/>
      <c r="Z684" s="130"/>
      <c r="AA684" s="130"/>
      <c r="AB684" s="130"/>
      <c r="AC684" s="137"/>
      <c r="AD684" s="98"/>
      <c r="AE684" s="160"/>
      <c r="AF684" s="98"/>
    </row>
    <row r="685" spans="5:32" s="24" customFormat="1" ht="15" customHeight="1" x14ac:dyDescent="0.25"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7"/>
      <c r="R685" s="137"/>
      <c r="S685" s="130"/>
      <c r="T685" s="130"/>
      <c r="U685" s="130"/>
      <c r="V685" s="130"/>
      <c r="W685" s="130"/>
      <c r="X685" s="130"/>
      <c r="Y685" s="130"/>
      <c r="Z685" s="130"/>
      <c r="AA685" s="130"/>
      <c r="AB685" s="130"/>
      <c r="AC685" s="137"/>
      <c r="AD685" s="98"/>
      <c r="AE685" s="160"/>
      <c r="AF685" s="98"/>
    </row>
    <row r="686" spans="5:32" s="24" customFormat="1" ht="15" customHeight="1" x14ac:dyDescent="0.25"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7"/>
      <c r="R686" s="137"/>
      <c r="S686" s="130"/>
      <c r="T686" s="130"/>
      <c r="U686" s="130"/>
      <c r="V686" s="130"/>
      <c r="W686" s="130"/>
      <c r="X686" s="130"/>
      <c r="Y686" s="130"/>
      <c r="Z686" s="130"/>
      <c r="AA686" s="130"/>
      <c r="AB686" s="130"/>
      <c r="AC686" s="137"/>
      <c r="AD686" s="98"/>
      <c r="AE686" s="160"/>
      <c r="AF686" s="98"/>
    </row>
    <row r="687" spans="5:32" s="24" customFormat="1" ht="15" customHeight="1" x14ac:dyDescent="0.25"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7"/>
      <c r="R687" s="137"/>
      <c r="S687" s="130"/>
      <c r="T687" s="130"/>
      <c r="U687" s="130"/>
      <c r="V687" s="130"/>
      <c r="W687" s="130"/>
      <c r="X687" s="130"/>
      <c r="Y687" s="130"/>
      <c r="Z687" s="130"/>
      <c r="AA687" s="130"/>
      <c r="AB687" s="130"/>
      <c r="AC687" s="137"/>
      <c r="AD687" s="98"/>
      <c r="AE687" s="160"/>
      <c r="AF687" s="98"/>
    </row>
    <row r="688" spans="5:32" s="24" customFormat="1" ht="15" customHeight="1" x14ac:dyDescent="0.25"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7"/>
      <c r="R688" s="137"/>
      <c r="S688" s="130"/>
      <c r="T688" s="130"/>
      <c r="U688" s="130"/>
      <c r="V688" s="130"/>
      <c r="W688" s="130"/>
      <c r="X688" s="130"/>
      <c r="Y688" s="130"/>
      <c r="Z688" s="130"/>
      <c r="AA688" s="130"/>
      <c r="AB688" s="130"/>
      <c r="AC688" s="137"/>
      <c r="AD688" s="98"/>
      <c r="AE688" s="160"/>
      <c r="AF688" s="98"/>
    </row>
    <row r="689" spans="5:32" s="24" customFormat="1" ht="15" customHeight="1" x14ac:dyDescent="0.25"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7"/>
      <c r="R689" s="137"/>
      <c r="S689" s="130"/>
      <c r="T689" s="130"/>
      <c r="U689" s="130"/>
      <c r="V689" s="130"/>
      <c r="W689" s="130"/>
      <c r="X689" s="130"/>
      <c r="Y689" s="130"/>
      <c r="Z689" s="130"/>
      <c r="AA689" s="130"/>
      <c r="AB689" s="130"/>
      <c r="AC689" s="137"/>
      <c r="AD689" s="98"/>
      <c r="AE689" s="160"/>
      <c r="AF689" s="98"/>
    </row>
    <row r="690" spans="5:32" s="24" customFormat="1" ht="15" customHeight="1" x14ac:dyDescent="0.25"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7"/>
      <c r="R690" s="137"/>
      <c r="S690" s="130"/>
      <c r="T690" s="130"/>
      <c r="U690" s="130"/>
      <c r="V690" s="130"/>
      <c r="W690" s="130"/>
      <c r="X690" s="130"/>
      <c r="Y690" s="130"/>
      <c r="Z690" s="130"/>
      <c r="AA690" s="130"/>
      <c r="AB690" s="130"/>
      <c r="AC690" s="137"/>
      <c r="AD690" s="98"/>
      <c r="AE690" s="160"/>
      <c r="AF690" s="98"/>
    </row>
    <row r="691" spans="5:32" s="24" customFormat="1" ht="15" customHeight="1" x14ac:dyDescent="0.25"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7"/>
      <c r="R691" s="137"/>
      <c r="S691" s="130"/>
      <c r="T691" s="130"/>
      <c r="U691" s="130"/>
      <c r="V691" s="130"/>
      <c r="W691" s="130"/>
      <c r="X691" s="130"/>
      <c r="Y691" s="130"/>
      <c r="Z691" s="130"/>
      <c r="AA691" s="130"/>
      <c r="AB691" s="130"/>
      <c r="AC691" s="137"/>
      <c r="AD691" s="98"/>
      <c r="AE691" s="160"/>
      <c r="AF691" s="98"/>
    </row>
    <row r="692" spans="5:32" s="24" customFormat="1" ht="15" customHeight="1" x14ac:dyDescent="0.25"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7"/>
      <c r="R692" s="137"/>
      <c r="S692" s="130"/>
      <c r="T692" s="130"/>
      <c r="U692" s="130"/>
      <c r="V692" s="130"/>
      <c r="W692" s="130"/>
      <c r="X692" s="130"/>
      <c r="Y692" s="130"/>
      <c r="Z692" s="130"/>
      <c r="AA692" s="130"/>
      <c r="AB692" s="130"/>
      <c r="AC692" s="137"/>
      <c r="AD692" s="98"/>
      <c r="AE692" s="160"/>
      <c r="AF692" s="98"/>
    </row>
    <row r="693" spans="5:32" s="24" customFormat="1" ht="15" customHeight="1" x14ac:dyDescent="0.25"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7"/>
      <c r="R693" s="137"/>
      <c r="S693" s="130"/>
      <c r="T693" s="130"/>
      <c r="U693" s="130"/>
      <c r="V693" s="130"/>
      <c r="W693" s="130"/>
      <c r="X693" s="130"/>
      <c r="Y693" s="130"/>
      <c r="Z693" s="130"/>
      <c r="AA693" s="130"/>
      <c r="AB693" s="130"/>
      <c r="AC693" s="137"/>
      <c r="AD693" s="98"/>
      <c r="AE693" s="160"/>
      <c r="AF693" s="98"/>
    </row>
    <row r="694" spans="5:32" s="24" customFormat="1" ht="15" customHeight="1" x14ac:dyDescent="0.25"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7"/>
      <c r="R694" s="137"/>
      <c r="S694" s="130"/>
      <c r="T694" s="130"/>
      <c r="U694" s="130"/>
      <c r="V694" s="130"/>
      <c r="W694" s="130"/>
      <c r="X694" s="130"/>
      <c r="Y694" s="130"/>
      <c r="Z694" s="130"/>
      <c r="AA694" s="130"/>
      <c r="AB694" s="130"/>
      <c r="AC694" s="137"/>
      <c r="AD694" s="98"/>
      <c r="AE694" s="160"/>
      <c r="AF694" s="98"/>
    </row>
    <row r="695" spans="5:32" s="24" customFormat="1" ht="15" customHeight="1" x14ac:dyDescent="0.25"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7"/>
      <c r="R695" s="137"/>
      <c r="S695" s="130"/>
      <c r="T695" s="130"/>
      <c r="U695" s="130"/>
      <c r="V695" s="130"/>
      <c r="W695" s="130"/>
      <c r="X695" s="130"/>
      <c r="Y695" s="130"/>
      <c r="Z695" s="130"/>
      <c r="AA695" s="130"/>
      <c r="AB695" s="130"/>
      <c r="AC695" s="137"/>
      <c r="AD695" s="98"/>
      <c r="AE695" s="160"/>
      <c r="AF695" s="98"/>
    </row>
    <row r="696" spans="5:32" s="24" customFormat="1" ht="15" customHeight="1" x14ac:dyDescent="0.25"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7"/>
      <c r="R696" s="137"/>
      <c r="S696" s="130"/>
      <c r="T696" s="130"/>
      <c r="U696" s="130"/>
      <c r="V696" s="130"/>
      <c r="W696" s="130"/>
      <c r="X696" s="130"/>
      <c r="Y696" s="130"/>
      <c r="Z696" s="130"/>
      <c r="AA696" s="130"/>
      <c r="AB696" s="130"/>
      <c r="AC696" s="137"/>
      <c r="AD696" s="98"/>
      <c r="AE696" s="160"/>
      <c r="AF696" s="98"/>
    </row>
    <row r="697" spans="5:32" s="24" customFormat="1" ht="15" customHeight="1" x14ac:dyDescent="0.25"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7"/>
      <c r="R697" s="137"/>
      <c r="S697" s="130"/>
      <c r="T697" s="130"/>
      <c r="U697" s="130"/>
      <c r="V697" s="130"/>
      <c r="W697" s="130"/>
      <c r="X697" s="130"/>
      <c r="Y697" s="130"/>
      <c r="Z697" s="130"/>
      <c r="AA697" s="130"/>
      <c r="AB697" s="130"/>
      <c r="AC697" s="137"/>
      <c r="AD697" s="98"/>
      <c r="AE697" s="160"/>
      <c r="AF697" s="98"/>
    </row>
    <row r="698" spans="5:32" s="24" customFormat="1" ht="15" customHeight="1" x14ac:dyDescent="0.25"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7"/>
      <c r="R698" s="137"/>
      <c r="S698" s="130"/>
      <c r="T698" s="130"/>
      <c r="U698" s="130"/>
      <c r="V698" s="130"/>
      <c r="W698" s="130"/>
      <c r="X698" s="130"/>
      <c r="Y698" s="130"/>
      <c r="Z698" s="130"/>
      <c r="AA698" s="130"/>
      <c r="AB698" s="130"/>
      <c r="AC698" s="137"/>
      <c r="AD698" s="98"/>
      <c r="AE698" s="160"/>
      <c r="AF698" s="98"/>
    </row>
    <row r="699" spans="5:32" s="24" customFormat="1" ht="15" customHeight="1" x14ac:dyDescent="0.25"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7"/>
      <c r="R699" s="137"/>
      <c r="S699" s="130"/>
      <c r="T699" s="130"/>
      <c r="U699" s="130"/>
      <c r="V699" s="130"/>
      <c r="W699" s="130"/>
      <c r="X699" s="130"/>
      <c r="Y699" s="130"/>
      <c r="Z699" s="130"/>
      <c r="AA699" s="130"/>
      <c r="AB699" s="130"/>
      <c r="AC699" s="137"/>
      <c r="AD699" s="98"/>
      <c r="AE699" s="160"/>
      <c r="AF699" s="98"/>
    </row>
    <row r="700" spans="5:32" s="24" customFormat="1" ht="15" customHeight="1" x14ac:dyDescent="0.25"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7"/>
      <c r="R700" s="137"/>
      <c r="S700" s="130"/>
      <c r="T700" s="130"/>
      <c r="U700" s="130"/>
      <c r="V700" s="130"/>
      <c r="W700" s="130"/>
      <c r="X700" s="130"/>
      <c r="Y700" s="130"/>
      <c r="Z700" s="130"/>
      <c r="AA700" s="130"/>
      <c r="AB700" s="130"/>
      <c r="AC700" s="137"/>
      <c r="AD700" s="98"/>
      <c r="AE700" s="160"/>
      <c r="AF700" s="98"/>
    </row>
    <row r="701" spans="5:32" s="24" customFormat="1" ht="15" customHeight="1" x14ac:dyDescent="0.25"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7"/>
      <c r="R701" s="137"/>
      <c r="S701" s="130"/>
      <c r="T701" s="130"/>
      <c r="U701" s="130"/>
      <c r="V701" s="130"/>
      <c r="W701" s="130"/>
      <c r="X701" s="130"/>
      <c r="Y701" s="130"/>
      <c r="Z701" s="130"/>
      <c r="AA701" s="130"/>
      <c r="AB701" s="130"/>
      <c r="AC701" s="137"/>
      <c r="AD701" s="98"/>
      <c r="AE701" s="160"/>
      <c r="AF701" s="98"/>
    </row>
    <row r="702" spans="5:32" s="24" customFormat="1" ht="15" customHeight="1" x14ac:dyDescent="0.25"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7"/>
      <c r="R702" s="137"/>
      <c r="S702" s="130"/>
      <c r="T702" s="130"/>
      <c r="U702" s="130"/>
      <c r="V702" s="130"/>
      <c r="W702" s="130"/>
      <c r="X702" s="130"/>
      <c r="Y702" s="130"/>
      <c r="Z702" s="130"/>
      <c r="AA702" s="130"/>
      <c r="AB702" s="130"/>
      <c r="AC702" s="137"/>
      <c r="AD702" s="98"/>
      <c r="AE702" s="160"/>
      <c r="AF702" s="98"/>
    </row>
    <row r="703" spans="5:32" s="24" customFormat="1" ht="15" customHeight="1" x14ac:dyDescent="0.25"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7"/>
      <c r="R703" s="137"/>
      <c r="S703" s="130"/>
      <c r="T703" s="130"/>
      <c r="U703" s="130"/>
      <c r="V703" s="130"/>
      <c r="W703" s="130"/>
      <c r="X703" s="130"/>
      <c r="Y703" s="130"/>
      <c r="Z703" s="130"/>
      <c r="AA703" s="130"/>
      <c r="AB703" s="130"/>
      <c r="AC703" s="137"/>
      <c r="AD703" s="98"/>
      <c r="AE703" s="160"/>
      <c r="AF703" s="98"/>
    </row>
    <row r="704" spans="5:32" s="24" customFormat="1" ht="15" customHeight="1" x14ac:dyDescent="0.25"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7"/>
      <c r="R704" s="137"/>
      <c r="S704" s="130"/>
      <c r="T704" s="130"/>
      <c r="U704" s="130"/>
      <c r="V704" s="130"/>
      <c r="W704" s="130"/>
      <c r="X704" s="130"/>
      <c r="Y704" s="130"/>
      <c r="Z704" s="130"/>
      <c r="AA704" s="130"/>
      <c r="AB704" s="130"/>
      <c r="AC704" s="137"/>
      <c r="AD704" s="98"/>
      <c r="AE704" s="160"/>
      <c r="AF704" s="98"/>
    </row>
    <row r="705" spans="5:32" s="24" customFormat="1" ht="15" customHeight="1" x14ac:dyDescent="0.25"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7"/>
      <c r="R705" s="137"/>
      <c r="S705" s="130"/>
      <c r="T705" s="130"/>
      <c r="U705" s="130"/>
      <c r="V705" s="130"/>
      <c r="W705" s="130"/>
      <c r="X705" s="130"/>
      <c r="Y705" s="130"/>
      <c r="Z705" s="130"/>
      <c r="AA705" s="130"/>
      <c r="AB705" s="130"/>
      <c r="AC705" s="137"/>
      <c r="AD705" s="98"/>
      <c r="AE705" s="160"/>
      <c r="AF705" s="98"/>
    </row>
    <row r="706" spans="5:32" s="24" customFormat="1" ht="15" customHeight="1" x14ac:dyDescent="0.25"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7"/>
      <c r="R706" s="137"/>
      <c r="S706" s="130"/>
      <c r="T706" s="130"/>
      <c r="U706" s="130"/>
      <c r="V706" s="130"/>
      <c r="W706" s="130"/>
      <c r="X706" s="130"/>
      <c r="Y706" s="130"/>
      <c r="Z706" s="130"/>
      <c r="AA706" s="130"/>
      <c r="AB706" s="130"/>
      <c r="AC706" s="137"/>
      <c r="AD706" s="98"/>
      <c r="AE706" s="160"/>
      <c r="AF706" s="98"/>
    </row>
    <row r="707" spans="5:32" s="24" customFormat="1" ht="15" customHeight="1" x14ac:dyDescent="0.25"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7"/>
      <c r="R707" s="137"/>
      <c r="S707" s="130"/>
      <c r="T707" s="130"/>
      <c r="U707" s="130"/>
      <c r="V707" s="130"/>
      <c r="W707" s="130"/>
      <c r="X707" s="130"/>
      <c r="Y707" s="130"/>
      <c r="Z707" s="130"/>
      <c r="AA707" s="130"/>
      <c r="AB707" s="130"/>
      <c r="AC707" s="137"/>
      <c r="AD707" s="98"/>
      <c r="AE707" s="160"/>
      <c r="AF707" s="98"/>
    </row>
    <row r="708" spans="5:32" s="24" customFormat="1" ht="15" customHeight="1" x14ac:dyDescent="0.25"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7"/>
      <c r="R708" s="137"/>
      <c r="S708" s="130"/>
      <c r="T708" s="130"/>
      <c r="U708" s="130"/>
      <c r="V708" s="130"/>
      <c r="W708" s="130"/>
      <c r="X708" s="130"/>
      <c r="Y708" s="130"/>
      <c r="Z708" s="130"/>
      <c r="AA708" s="130"/>
      <c r="AB708" s="130"/>
      <c r="AC708" s="137"/>
      <c r="AD708" s="98"/>
      <c r="AE708" s="160"/>
      <c r="AF708" s="98"/>
    </row>
    <row r="709" spans="5:32" s="24" customFormat="1" ht="15" customHeight="1" x14ac:dyDescent="0.25"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7"/>
      <c r="R709" s="137"/>
      <c r="S709" s="130"/>
      <c r="T709" s="130"/>
      <c r="U709" s="130"/>
      <c r="V709" s="130"/>
      <c r="W709" s="130"/>
      <c r="X709" s="130"/>
      <c r="Y709" s="130"/>
      <c r="Z709" s="130"/>
      <c r="AA709" s="130"/>
      <c r="AB709" s="130"/>
      <c r="AC709" s="137"/>
      <c r="AD709" s="98"/>
      <c r="AE709" s="160"/>
      <c r="AF709" s="98"/>
    </row>
    <row r="710" spans="5:32" s="24" customFormat="1" ht="15" customHeight="1" x14ac:dyDescent="0.25"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7"/>
      <c r="R710" s="137"/>
      <c r="S710" s="130"/>
      <c r="T710" s="130"/>
      <c r="U710" s="130"/>
      <c r="V710" s="130"/>
      <c r="W710" s="130"/>
      <c r="X710" s="130"/>
      <c r="Y710" s="130"/>
      <c r="Z710" s="130"/>
      <c r="AA710" s="130"/>
      <c r="AB710" s="130"/>
      <c r="AC710" s="137"/>
      <c r="AD710" s="98"/>
      <c r="AE710" s="160"/>
      <c r="AF710" s="98"/>
    </row>
    <row r="711" spans="5:32" s="24" customFormat="1" ht="15" customHeight="1" x14ac:dyDescent="0.25"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7"/>
      <c r="R711" s="137"/>
      <c r="S711" s="130"/>
      <c r="T711" s="130"/>
      <c r="U711" s="130"/>
      <c r="V711" s="130"/>
      <c r="W711" s="130"/>
      <c r="X711" s="130"/>
      <c r="Y711" s="130"/>
      <c r="Z711" s="130"/>
      <c r="AA711" s="130"/>
      <c r="AB711" s="130"/>
      <c r="AC711" s="137"/>
      <c r="AD711" s="98"/>
      <c r="AE711" s="160"/>
      <c r="AF711" s="98"/>
    </row>
    <row r="712" spans="5:32" s="24" customFormat="1" ht="15" customHeight="1" x14ac:dyDescent="0.25"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7"/>
      <c r="R712" s="137"/>
      <c r="S712" s="130"/>
      <c r="T712" s="130"/>
      <c r="U712" s="130"/>
      <c r="V712" s="130"/>
      <c r="W712" s="130"/>
      <c r="X712" s="130"/>
      <c r="Y712" s="130"/>
      <c r="Z712" s="130"/>
      <c r="AA712" s="130"/>
      <c r="AB712" s="130"/>
      <c r="AC712" s="137"/>
      <c r="AD712" s="98"/>
      <c r="AE712" s="160"/>
      <c r="AF712" s="98"/>
    </row>
    <row r="713" spans="5:32" s="24" customFormat="1" ht="15" customHeight="1" x14ac:dyDescent="0.25"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7"/>
      <c r="R713" s="137"/>
      <c r="S713" s="130"/>
      <c r="T713" s="130"/>
      <c r="U713" s="130"/>
      <c r="V713" s="130"/>
      <c r="W713" s="130"/>
      <c r="X713" s="130"/>
      <c r="Y713" s="130"/>
      <c r="Z713" s="130"/>
      <c r="AA713" s="130"/>
      <c r="AB713" s="130"/>
      <c r="AC713" s="137"/>
      <c r="AD713" s="98"/>
      <c r="AE713" s="160"/>
      <c r="AF713" s="98"/>
    </row>
    <row r="714" spans="5:32" s="24" customFormat="1" ht="15" customHeight="1" x14ac:dyDescent="0.25"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7"/>
      <c r="R714" s="137"/>
      <c r="S714" s="130"/>
      <c r="T714" s="130"/>
      <c r="U714" s="130"/>
      <c r="V714" s="130"/>
      <c r="W714" s="130"/>
      <c r="X714" s="130"/>
      <c r="Y714" s="130"/>
      <c r="Z714" s="130"/>
      <c r="AA714" s="130"/>
      <c r="AB714" s="130"/>
      <c r="AC714" s="137"/>
      <c r="AD714" s="98"/>
      <c r="AE714" s="160"/>
      <c r="AF714" s="98"/>
    </row>
    <row r="715" spans="5:32" s="24" customFormat="1" ht="15" customHeight="1" x14ac:dyDescent="0.25"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7"/>
      <c r="R715" s="137"/>
      <c r="S715" s="130"/>
      <c r="T715" s="130"/>
      <c r="U715" s="130"/>
      <c r="V715" s="130"/>
      <c r="W715" s="130"/>
      <c r="X715" s="130"/>
      <c r="Y715" s="130"/>
      <c r="Z715" s="130"/>
      <c r="AA715" s="130"/>
      <c r="AB715" s="130"/>
      <c r="AC715" s="137"/>
      <c r="AD715" s="98"/>
      <c r="AE715" s="160"/>
      <c r="AF715" s="98"/>
    </row>
    <row r="716" spans="5:32" s="24" customFormat="1" ht="15" customHeight="1" x14ac:dyDescent="0.25"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7"/>
      <c r="R716" s="137"/>
      <c r="S716" s="130"/>
      <c r="T716" s="130"/>
      <c r="U716" s="130"/>
      <c r="V716" s="130"/>
      <c r="W716" s="130"/>
      <c r="X716" s="130"/>
      <c r="Y716" s="130"/>
      <c r="Z716" s="130"/>
      <c r="AA716" s="130"/>
      <c r="AB716" s="130"/>
      <c r="AC716" s="137"/>
      <c r="AD716" s="98"/>
      <c r="AE716" s="160"/>
      <c r="AF716" s="98"/>
    </row>
    <row r="717" spans="5:32" s="24" customFormat="1" ht="15" customHeight="1" x14ac:dyDescent="0.25"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7"/>
      <c r="R717" s="137"/>
      <c r="S717" s="130"/>
      <c r="T717" s="130"/>
      <c r="U717" s="130"/>
      <c r="V717" s="130"/>
      <c r="W717" s="130"/>
      <c r="X717" s="130"/>
      <c r="Y717" s="130"/>
      <c r="Z717" s="130"/>
      <c r="AA717" s="130"/>
      <c r="AB717" s="130"/>
      <c r="AC717" s="137"/>
      <c r="AD717" s="98"/>
      <c r="AE717" s="160"/>
      <c r="AF717" s="98"/>
    </row>
    <row r="718" spans="5:32" s="24" customFormat="1" ht="15" customHeight="1" x14ac:dyDescent="0.25"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7"/>
      <c r="R718" s="137"/>
      <c r="S718" s="130"/>
      <c r="T718" s="130"/>
      <c r="U718" s="130"/>
      <c r="V718" s="130"/>
      <c r="W718" s="130"/>
      <c r="X718" s="130"/>
      <c r="Y718" s="130"/>
      <c r="Z718" s="130"/>
      <c r="AA718" s="130"/>
      <c r="AB718" s="130"/>
      <c r="AC718" s="137"/>
      <c r="AD718" s="98"/>
      <c r="AE718" s="160"/>
      <c r="AF718" s="98"/>
    </row>
    <row r="719" spans="5:32" s="24" customFormat="1" ht="15" customHeight="1" x14ac:dyDescent="0.25"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7"/>
      <c r="R719" s="137"/>
      <c r="S719" s="130"/>
      <c r="T719" s="130"/>
      <c r="U719" s="130"/>
      <c r="V719" s="130"/>
      <c r="W719" s="130"/>
      <c r="X719" s="130"/>
      <c r="Y719" s="130"/>
      <c r="Z719" s="130"/>
      <c r="AA719" s="130"/>
      <c r="AB719" s="130"/>
      <c r="AC719" s="137"/>
      <c r="AD719" s="98"/>
      <c r="AE719" s="160"/>
      <c r="AF719" s="98"/>
    </row>
    <row r="720" spans="5:32" s="24" customFormat="1" ht="15" customHeight="1" x14ac:dyDescent="0.25"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7"/>
      <c r="R720" s="137"/>
      <c r="S720" s="130"/>
      <c r="T720" s="130"/>
      <c r="U720" s="130"/>
      <c r="V720" s="130"/>
      <c r="W720" s="130"/>
      <c r="X720" s="130"/>
      <c r="Y720" s="130"/>
      <c r="Z720" s="130"/>
      <c r="AA720" s="130"/>
      <c r="AB720" s="130"/>
      <c r="AC720" s="137"/>
      <c r="AD720" s="98"/>
      <c r="AE720" s="160"/>
      <c r="AF720" s="98"/>
    </row>
    <row r="721" spans="5:32" s="24" customFormat="1" ht="15" customHeight="1" x14ac:dyDescent="0.25"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7"/>
      <c r="R721" s="137"/>
      <c r="S721" s="130"/>
      <c r="T721" s="130"/>
      <c r="U721" s="130"/>
      <c r="V721" s="130"/>
      <c r="W721" s="130"/>
      <c r="X721" s="130"/>
      <c r="Y721" s="130"/>
      <c r="Z721" s="130"/>
      <c r="AA721" s="130"/>
      <c r="AB721" s="130"/>
      <c r="AC721" s="137"/>
      <c r="AD721" s="98"/>
      <c r="AE721" s="160"/>
      <c r="AF721" s="98"/>
    </row>
    <row r="722" spans="5:32" s="24" customFormat="1" ht="15" customHeight="1" x14ac:dyDescent="0.25"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7"/>
      <c r="R722" s="137"/>
      <c r="S722" s="130"/>
      <c r="T722" s="130"/>
      <c r="U722" s="130"/>
      <c r="V722" s="130"/>
      <c r="W722" s="130"/>
      <c r="X722" s="130"/>
      <c r="Y722" s="130"/>
      <c r="Z722" s="130"/>
      <c r="AA722" s="130"/>
      <c r="AB722" s="130"/>
      <c r="AC722" s="137"/>
      <c r="AD722" s="98"/>
      <c r="AE722" s="160"/>
      <c r="AF722" s="98"/>
    </row>
    <row r="723" spans="5:32" s="24" customFormat="1" ht="15" customHeight="1" x14ac:dyDescent="0.25"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7"/>
      <c r="R723" s="137"/>
      <c r="S723" s="130"/>
      <c r="T723" s="130"/>
      <c r="U723" s="130"/>
      <c r="V723" s="130"/>
      <c r="W723" s="130"/>
      <c r="X723" s="130"/>
      <c r="Y723" s="130"/>
      <c r="Z723" s="130"/>
      <c r="AA723" s="130"/>
      <c r="AB723" s="130"/>
      <c r="AC723" s="137"/>
      <c r="AD723" s="98"/>
      <c r="AE723" s="160"/>
      <c r="AF723" s="98"/>
    </row>
    <row r="724" spans="5:32" s="24" customFormat="1" ht="15" customHeight="1" x14ac:dyDescent="0.25"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7"/>
      <c r="R724" s="137"/>
      <c r="S724" s="130"/>
      <c r="T724" s="130"/>
      <c r="U724" s="130"/>
      <c r="V724" s="130"/>
      <c r="W724" s="130"/>
      <c r="X724" s="130"/>
      <c r="Y724" s="130"/>
      <c r="Z724" s="130"/>
      <c r="AA724" s="130"/>
      <c r="AB724" s="130"/>
      <c r="AC724" s="137"/>
      <c r="AD724" s="98"/>
      <c r="AE724" s="160"/>
      <c r="AF724" s="98"/>
    </row>
    <row r="725" spans="5:32" s="24" customFormat="1" ht="15" customHeight="1" x14ac:dyDescent="0.25"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7"/>
      <c r="R725" s="137"/>
      <c r="S725" s="130"/>
      <c r="T725" s="130"/>
      <c r="U725" s="130"/>
      <c r="V725" s="130"/>
      <c r="W725" s="130"/>
      <c r="X725" s="130"/>
      <c r="Y725" s="130"/>
      <c r="Z725" s="130"/>
      <c r="AA725" s="130"/>
      <c r="AB725" s="130"/>
      <c r="AC725" s="137"/>
      <c r="AD725" s="98"/>
      <c r="AE725" s="160"/>
      <c r="AF725" s="98"/>
    </row>
    <row r="726" spans="5:32" s="24" customFormat="1" ht="15" customHeight="1" x14ac:dyDescent="0.25"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7"/>
      <c r="R726" s="137"/>
      <c r="S726" s="130"/>
      <c r="T726" s="130"/>
      <c r="U726" s="130"/>
      <c r="V726" s="130"/>
      <c r="W726" s="130"/>
      <c r="X726" s="130"/>
      <c r="Y726" s="130"/>
      <c r="Z726" s="130"/>
      <c r="AA726" s="130"/>
      <c r="AB726" s="130"/>
      <c r="AC726" s="137"/>
      <c r="AD726" s="98"/>
      <c r="AE726" s="160"/>
      <c r="AF726" s="98"/>
    </row>
    <row r="727" spans="5:32" s="24" customFormat="1" ht="15" customHeight="1" x14ac:dyDescent="0.25"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7"/>
      <c r="R727" s="137"/>
      <c r="S727" s="130"/>
      <c r="T727" s="130"/>
      <c r="U727" s="130"/>
      <c r="V727" s="130"/>
      <c r="W727" s="130"/>
      <c r="X727" s="130"/>
      <c r="Y727" s="130"/>
      <c r="Z727" s="130"/>
      <c r="AA727" s="130"/>
      <c r="AB727" s="130"/>
      <c r="AC727" s="137"/>
      <c r="AD727" s="98"/>
      <c r="AE727" s="160"/>
      <c r="AF727" s="98"/>
    </row>
    <row r="728" spans="5:32" s="24" customFormat="1" ht="15" customHeight="1" x14ac:dyDescent="0.25"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7"/>
      <c r="R728" s="137"/>
      <c r="S728" s="130"/>
      <c r="T728" s="130"/>
      <c r="U728" s="130"/>
      <c r="V728" s="130"/>
      <c r="W728" s="130"/>
      <c r="X728" s="130"/>
      <c r="Y728" s="130"/>
      <c r="Z728" s="130"/>
      <c r="AA728" s="130"/>
      <c r="AB728" s="130"/>
      <c r="AC728" s="137"/>
      <c r="AD728" s="98"/>
      <c r="AE728" s="160"/>
      <c r="AF728" s="98"/>
    </row>
    <row r="729" spans="5:32" s="24" customFormat="1" ht="15" customHeight="1" x14ac:dyDescent="0.25"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7"/>
      <c r="R729" s="137"/>
      <c r="S729" s="130"/>
      <c r="T729" s="130"/>
      <c r="U729" s="130"/>
      <c r="V729" s="130"/>
      <c r="W729" s="130"/>
      <c r="X729" s="130"/>
      <c r="Y729" s="130"/>
      <c r="Z729" s="130"/>
      <c r="AA729" s="130"/>
      <c r="AB729" s="130"/>
      <c r="AC729" s="137"/>
      <c r="AD729" s="98"/>
      <c r="AE729" s="160"/>
      <c r="AF729" s="98"/>
    </row>
    <row r="730" spans="5:32" s="24" customFormat="1" ht="15" customHeight="1" x14ac:dyDescent="0.25"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7"/>
      <c r="R730" s="137"/>
      <c r="S730" s="130"/>
      <c r="T730" s="130"/>
      <c r="U730" s="130"/>
      <c r="V730" s="130"/>
      <c r="W730" s="130"/>
      <c r="X730" s="130"/>
      <c r="Y730" s="130"/>
      <c r="Z730" s="130"/>
      <c r="AA730" s="130"/>
      <c r="AB730" s="130"/>
      <c r="AC730" s="137"/>
      <c r="AD730" s="98"/>
      <c r="AE730" s="160"/>
      <c r="AF730" s="98"/>
    </row>
    <row r="731" spans="5:32" s="24" customFormat="1" ht="15" customHeight="1" x14ac:dyDescent="0.25"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7"/>
      <c r="R731" s="137"/>
      <c r="S731" s="130"/>
      <c r="T731" s="130"/>
      <c r="U731" s="130"/>
      <c r="V731" s="130"/>
      <c r="W731" s="130"/>
      <c r="X731" s="130"/>
      <c r="Y731" s="130"/>
      <c r="Z731" s="130"/>
      <c r="AA731" s="130"/>
      <c r="AB731" s="130"/>
      <c r="AC731" s="137"/>
      <c r="AD731" s="98"/>
      <c r="AE731" s="160"/>
      <c r="AF731" s="98"/>
    </row>
    <row r="732" spans="5:32" s="24" customFormat="1" ht="15" customHeight="1" x14ac:dyDescent="0.25"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7"/>
      <c r="R732" s="137"/>
      <c r="S732" s="130"/>
      <c r="T732" s="130"/>
      <c r="U732" s="130"/>
      <c r="V732" s="130"/>
      <c r="W732" s="130"/>
      <c r="X732" s="130"/>
      <c r="Y732" s="130"/>
      <c r="Z732" s="130"/>
      <c r="AA732" s="130"/>
      <c r="AB732" s="130"/>
      <c r="AC732" s="137"/>
      <c r="AD732" s="98"/>
      <c r="AE732" s="160"/>
      <c r="AF732" s="98"/>
    </row>
    <row r="733" spans="5:32" s="24" customFormat="1" ht="15" customHeight="1" x14ac:dyDescent="0.25"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7"/>
      <c r="R733" s="137"/>
      <c r="S733" s="130"/>
      <c r="T733" s="130"/>
      <c r="U733" s="130"/>
      <c r="V733" s="130"/>
      <c r="W733" s="130"/>
      <c r="X733" s="130"/>
      <c r="Y733" s="130"/>
      <c r="Z733" s="130"/>
      <c r="AA733" s="130"/>
      <c r="AB733" s="130"/>
      <c r="AC733" s="137"/>
      <c r="AD733" s="98"/>
      <c r="AE733" s="160"/>
      <c r="AF733" s="98"/>
    </row>
    <row r="734" spans="5:32" s="24" customFormat="1" ht="15" customHeight="1" x14ac:dyDescent="0.25"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7"/>
      <c r="R734" s="137"/>
      <c r="S734" s="130"/>
      <c r="T734" s="130"/>
      <c r="U734" s="130"/>
      <c r="V734" s="130"/>
      <c r="W734" s="130"/>
      <c r="X734" s="130"/>
      <c r="Y734" s="130"/>
      <c r="Z734" s="130"/>
      <c r="AA734" s="130"/>
      <c r="AB734" s="130"/>
      <c r="AC734" s="137"/>
      <c r="AD734" s="98"/>
      <c r="AE734" s="160"/>
      <c r="AF734" s="98"/>
    </row>
    <row r="735" spans="5:32" s="24" customFormat="1" ht="15" customHeight="1" x14ac:dyDescent="0.25"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7"/>
      <c r="R735" s="137"/>
      <c r="S735" s="130"/>
      <c r="T735" s="130"/>
      <c r="U735" s="130"/>
      <c r="V735" s="130"/>
      <c r="W735" s="130"/>
      <c r="X735" s="130"/>
      <c r="Y735" s="130"/>
      <c r="Z735" s="130"/>
      <c r="AA735" s="130"/>
      <c r="AB735" s="130"/>
      <c r="AC735" s="137"/>
      <c r="AD735" s="98"/>
      <c r="AE735" s="160"/>
      <c r="AF735" s="98"/>
    </row>
    <row r="736" spans="5:32" s="24" customFormat="1" ht="15" customHeight="1" x14ac:dyDescent="0.25"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7"/>
      <c r="R736" s="137"/>
      <c r="S736" s="130"/>
      <c r="T736" s="130"/>
      <c r="U736" s="130"/>
      <c r="V736" s="130"/>
      <c r="W736" s="130"/>
      <c r="X736" s="130"/>
      <c r="Y736" s="130"/>
      <c r="Z736" s="130"/>
      <c r="AA736" s="130"/>
      <c r="AB736" s="130"/>
      <c r="AC736" s="137"/>
      <c r="AD736" s="98"/>
      <c r="AE736" s="160"/>
      <c r="AF736" s="98"/>
    </row>
    <row r="737" spans="5:32" s="24" customFormat="1" ht="15" customHeight="1" x14ac:dyDescent="0.25"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7"/>
      <c r="R737" s="137"/>
      <c r="S737" s="130"/>
      <c r="T737" s="130"/>
      <c r="U737" s="130"/>
      <c r="V737" s="130"/>
      <c r="W737" s="130"/>
      <c r="X737" s="130"/>
      <c r="Y737" s="130"/>
      <c r="Z737" s="130"/>
      <c r="AA737" s="130"/>
      <c r="AB737" s="130"/>
      <c r="AC737" s="137"/>
      <c r="AD737" s="98"/>
      <c r="AE737" s="160"/>
      <c r="AF737" s="98"/>
    </row>
    <row r="738" spans="5:32" s="24" customFormat="1" ht="15" customHeight="1" x14ac:dyDescent="0.25"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7"/>
      <c r="R738" s="137"/>
      <c r="S738" s="130"/>
      <c r="T738" s="130"/>
      <c r="U738" s="130"/>
      <c r="V738" s="130"/>
      <c r="W738" s="130"/>
      <c r="X738" s="130"/>
      <c r="Y738" s="130"/>
      <c r="Z738" s="130"/>
      <c r="AA738" s="130"/>
      <c r="AB738" s="130"/>
      <c r="AC738" s="137"/>
      <c r="AD738" s="98"/>
      <c r="AE738" s="160"/>
      <c r="AF738" s="98"/>
    </row>
    <row r="739" spans="5:32" s="24" customFormat="1" ht="15" customHeight="1" x14ac:dyDescent="0.25"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7"/>
      <c r="R739" s="137"/>
      <c r="S739" s="130"/>
      <c r="T739" s="130"/>
      <c r="U739" s="130"/>
      <c r="V739" s="130"/>
      <c r="W739" s="130"/>
      <c r="X739" s="130"/>
      <c r="Y739" s="130"/>
      <c r="Z739" s="130"/>
      <c r="AA739" s="130"/>
      <c r="AB739" s="130"/>
      <c r="AC739" s="137"/>
      <c r="AD739" s="98"/>
      <c r="AE739" s="160"/>
      <c r="AF739" s="98"/>
    </row>
    <row r="740" spans="5:32" s="24" customFormat="1" ht="15" customHeight="1" x14ac:dyDescent="0.25"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7"/>
      <c r="R740" s="137"/>
      <c r="S740" s="130"/>
      <c r="T740" s="130"/>
      <c r="U740" s="130"/>
      <c r="V740" s="130"/>
      <c r="W740" s="130"/>
      <c r="X740" s="130"/>
      <c r="Y740" s="130"/>
      <c r="Z740" s="130"/>
      <c r="AA740" s="130"/>
      <c r="AB740" s="130"/>
      <c r="AC740" s="137"/>
      <c r="AD740" s="98"/>
      <c r="AE740" s="160"/>
      <c r="AF740" s="98"/>
    </row>
    <row r="741" spans="5:32" s="24" customFormat="1" ht="15" customHeight="1" x14ac:dyDescent="0.25"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7"/>
      <c r="R741" s="137"/>
      <c r="S741" s="130"/>
      <c r="T741" s="130"/>
      <c r="U741" s="130"/>
      <c r="V741" s="130"/>
      <c r="W741" s="130"/>
      <c r="X741" s="130"/>
      <c r="Y741" s="130"/>
      <c r="Z741" s="130"/>
      <c r="AA741" s="130"/>
      <c r="AB741" s="130"/>
      <c r="AC741" s="137"/>
      <c r="AD741" s="98"/>
      <c r="AE741" s="160"/>
      <c r="AF741" s="98"/>
    </row>
    <row r="742" spans="5:32" s="24" customFormat="1" ht="15" customHeight="1" x14ac:dyDescent="0.25"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7"/>
      <c r="R742" s="137"/>
      <c r="S742" s="130"/>
      <c r="T742" s="130"/>
      <c r="U742" s="130"/>
      <c r="V742" s="130"/>
      <c r="W742" s="130"/>
      <c r="X742" s="130"/>
      <c r="Y742" s="130"/>
      <c r="Z742" s="130"/>
      <c r="AA742" s="130"/>
      <c r="AB742" s="130"/>
      <c r="AC742" s="137"/>
      <c r="AD742" s="98"/>
      <c r="AE742" s="160"/>
      <c r="AF742" s="98"/>
    </row>
    <row r="743" spans="5:32" s="24" customFormat="1" ht="15" customHeight="1" x14ac:dyDescent="0.25"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7"/>
      <c r="R743" s="137"/>
      <c r="S743" s="130"/>
      <c r="T743" s="130"/>
      <c r="U743" s="130"/>
      <c r="V743" s="130"/>
      <c r="W743" s="130"/>
      <c r="X743" s="130"/>
      <c r="Y743" s="130"/>
      <c r="Z743" s="130"/>
      <c r="AA743" s="130"/>
      <c r="AB743" s="130"/>
      <c r="AC743" s="137"/>
      <c r="AD743" s="98"/>
      <c r="AE743" s="160"/>
      <c r="AF743" s="98"/>
    </row>
    <row r="744" spans="5:32" s="24" customFormat="1" ht="15" customHeight="1" x14ac:dyDescent="0.25"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7"/>
      <c r="R744" s="137"/>
      <c r="S744" s="130"/>
      <c r="T744" s="130"/>
      <c r="U744" s="130"/>
      <c r="V744" s="130"/>
      <c r="W744" s="130"/>
      <c r="X744" s="130"/>
      <c r="Y744" s="130"/>
      <c r="Z744" s="130"/>
      <c r="AA744" s="130"/>
      <c r="AB744" s="130"/>
      <c r="AC744" s="137"/>
      <c r="AD744" s="98"/>
      <c r="AE744" s="160"/>
      <c r="AF744" s="98"/>
    </row>
    <row r="745" spans="5:32" s="24" customFormat="1" ht="15" customHeight="1" x14ac:dyDescent="0.25"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7"/>
      <c r="R745" s="137"/>
      <c r="S745" s="130"/>
      <c r="T745" s="130"/>
      <c r="U745" s="130"/>
      <c r="V745" s="130"/>
      <c r="W745" s="130"/>
      <c r="X745" s="130"/>
      <c r="Y745" s="130"/>
      <c r="Z745" s="130"/>
      <c r="AA745" s="130"/>
      <c r="AB745" s="130"/>
      <c r="AC745" s="137"/>
      <c r="AD745" s="98"/>
      <c r="AE745" s="160"/>
      <c r="AF745" s="98"/>
    </row>
    <row r="746" spans="5:32" s="24" customFormat="1" ht="15" customHeight="1" x14ac:dyDescent="0.25"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7"/>
      <c r="R746" s="137"/>
      <c r="S746" s="130"/>
      <c r="T746" s="130"/>
      <c r="U746" s="130"/>
      <c r="V746" s="130"/>
      <c r="W746" s="130"/>
      <c r="X746" s="130"/>
      <c r="Y746" s="130"/>
      <c r="Z746" s="130"/>
      <c r="AA746" s="130"/>
      <c r="AB746" s="130"/>
      <c r="AC746" s="137"/>
      <c r="AD746" s="98"/>
      <c r="AE746" s="160"/>
      <c r="AF746" s="98"/>
    </row>
    <row r="747" spans="5:32" s="24" customFormat="1" ht="15" customHeight="1" x14ac:dyDescent="0.25"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7"/>
      <c r="R747" s="137"/>
      <c r="S747" s="130"/>
      <c r="T747" s="130"/>
      <c r="U747" s="130"/>
      <c r="V747" s="130"/>
      <c r="W747" s="130"/>
      <c r="X747" s="130"/>
      <c r="Y747" s="130"/>
      <c r="Z747" s="130"/>
      <c r="AA747" s="130"/>
      <c r="AB747" s="130"/>
      <c r="AC747" s="137"/>
      <c r="AD747" s="98"/>
      <c r="AE747" s="160"/>
      <c r="AF747" s="98"/>
    </row>
    <row r="748" spans="5:32" s="24" customFormat="1" ht="15" customHeight="1" x14ac:dyDescent="0.25"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7"/>
      <c r="R748" s="137"/>
      <c r="S748" s="130"/>
      <c r="T748" s="130"/>
      <c r="U748" s="130"/>
      <c r="V748" s="130"/>
      <c r="W748" s="130"/>
      <c r="X748" s="130"/>
      <c r="Y748" s="130"/>
      <c r="Z748" s="130"/>
      <c r="AA748" s="130"/>
      <c r="AB748" s="130"/>
      <c r="AC748" s="137"/>
      <c r="AD748" s="98"/>
      <c r="AE748" s="160"/>
      <c r="AF748" s="98"/>
    </row>
    <row r="749" spans="5:32" s="24" customFormat="1" ht="15" customHeight="1" x14ac:dyDescent="0.25"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7"/>
      <c r="R749" s="137"/>
      <c r="S749" s="130"/>
      <c r="T749" s="130"/>
      <c r="U749" s="130"/>
      <c r="V749" s="130"/>
      <c r="W749" s="130"/>
      <c r="X749" s="130"/>
      <c r="Y749" s="130"/>
      <c r="Z749" s="130"/>
      <c r="AA749" s="130"/>
      <c r="AB749" s="130"/>
      <c r="AC749" s="137"/>
      <c r="AD749" s="98"/>
      <c r="AE749" s="160"/>
      <c r="AF749" s="98"/>
    </row>
    <row r="750" spans="5:32" s="24" customFormat="1" ht="15" customHeight="1" x14ac:dyDescent="0.25"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7"/>
      <c r="R750" s="137"/>
      <c r="S750" s="130"/>
      <c r="T750" s="130"/>
      <c r="U750" s="130"/>
      <c r="V750" s="130"/>
      <c r="W750" s="130"/>
      <c r="X750" s="130"/>
      <c r="Y750" s="130"/>
      <c r="Z750" s="130"/>
      <c r="AA750" s="130"/>
      <c r="AB750" s="130"/>
      <c r="AC750" s="137"/>
      <c r="AD750" s="98"/>
      <c r="AE750" s="160"/>
      <c r="AF750" s="98"/>
    </row>
    <row r="751" spans="5:32" s="24" customFormat="1" ht="15" customHeight="1" x14ac:dyDescent="0.25"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7"/>
      <c r="R751" s="137"/>
      <c r="S751" s="130"/>
      <c r="T751" s="130"/>
      <c r="U751" s="130"/>
      <c r="V751" s="130"/>
      <c r="W751" s="130"/>
      <c r="X751" s="130"/>
      <c r="Y751" s="130"/>
      <c r="Z751" s="130"/>
      <c r="AA751" s="130"/>
      <c r="AB751" s="130"/>
      <c r="AC751" s="137"/>
      <c r="AD751" s="98"/>
      <c r="AE751" s="160"/>
      <c r="AF751" s="98"/>
    </row>
    <row r="752" spans="5:32" s="24" customFormat="1" ht="15" customHeight="1" x14ac:dyDescent="0.25"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7"/>
      <c r="R752" s="137"/>
      <c r="S752" s="130"/>
      <c r="T752" s="130"/>
      <c r="U752" s="130"/>
      <c r="V752" s="130"/>
      <c r="W752" s="130"/>
      <c r="X752" s="130"/>
      <c r="Y752" s="130"/>
      <c r="Z752" s="130"/>
      <c r="AA752" s="130"/>
      <c r="AB752" s="130"/>
      <c r="AC752" s="137"/>
      <c r="AD752" s="98"/>
      <c r="AE752" s="160"/>
      <c r="AF752" s="98"/>
    </row>
    <row r="753" spans="5:32" s="24" customFormat="1" ht="15" customHeight="1" x14ac:dyDescent="0.25"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7"/>
      <c r="R753" s="137"/>
      <c r="S753" s="130"/>
      <c r="T753" s="130"/>
      <c r="U753" s="130"/>
      <c r="V753" s="130"/>
      <c r="W753" s="130"/>
      <c r="X753" s="130"/>
      <c r="Y753" s="130"/>
      <c r="Z753" s="130"/>
      <c r="AA753" s="130"/>
      <c r="AB753" s="130"/>
      <c r="AC753" s="137"/>
      <c r="AD753" s="98"/>
      <c r="AE753" s="160"/>
      <c r="AF753" s="98"/>
    </row>
    <row r="754" spans="5:32" s="24" customFormat="1" ht="15" customHeight="1" x14ac:dyDescent="0.25"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7"/>
      <c r="R754" s="137"/>
      <c r="S754" s="130"/>
      <c r="T754" s="130"/>
      <c r="U754" s="130"/>
      <c r="V754" s="130"/>
      <c r="W754" s="130"/>
      <c r="X754" s="130"/>
      <c r="Y754" s="130"/>
      <c r="Z754" s="130"/>
      <c r="AA754" s="130"/>
      <c r="AB754" s="130"/>
      <c r="AC754" s="137"/>
      <c r="AD754" s="98"/>
      <c r="AE754" s="160"/>
      <c r="AF754" s="98"/>
    </row>
    <row r="755" spans="5:32" s="24" customFormat="1" ht="15" customHeight="1" x14ac:dyDescent="0.25"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7"/>
      <c r="R755" s="137"/>
      <c r="S755" s="130"/>
      <c r="T755" s="130"/>
      <c r="U755" s="130"/>
      <c r="V755" s="130"/>
      <c r="W755" s="130"/>
      <c r="X755" s="130"/>
      <c r="Y755" s="130"/>
      <c r="Z755" s="130"/>
      <c r="AA755" s="130"/>
      <c r="AB755" s="130"/>
      <c r="AC755" s="137"/>
      <c r="AD755" s="98"/>
      <c r="AE755" s="160"/>
      <c r="AF755" s="98"/>
    </row>
    <row r="756" spans="5:32" s="24" customFormat="1" ht="15" customHeight="1" x14ac:dyDescent="0.25"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7"/>
      <c r="R756" s="137"/>
      <c r="S756" s="130"/>
      <c r="T756" s="130"/>
      <c r="U756" s="130"/>
      <c r="V756" s="130"/>
      <c r="W756" s="130"/>
      <c r="X756" s="130"/>
      <c r="Y756" s="130"/>
      <c r="Z756" s="130"/>
      <c r="AA756" s="130"/>
      <c r="AB756" s="130"/>
      <c r="AC756" s="137"/>
      <c r="AD756" s="98"/>
      <c r="AE756" s="160"/>
      <c r="AF756" s="98"/>
    </row>
    <row r="757" spans="5:32" s="24" customFormat="1" ht="15" customHeight="1" x14ac:dyDescent="0.25"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7"/>
      <c r="R757" s="137"/>
      <c r="S757" s="130"/>
      <c r="T757" s="130"/>
      <c r="U757" s="130"/>
      <c r="V757" s="130"/>
      <c r="W757" s="130"/>
      <c r="X757" s="130"/>
      <c r="Y757" s="130"/>
      <c r="Z757" s="130"/>
      <c r="AA757" s="130"/>
      <c r="AB757" s="130"/>
      <c r="AC757" s="137"/>
      <c r="AD757" s="98"/>
      <c r="AE757" s="160"/>
      <c r="AF757" s="98"/>
    </row>
    <row r="758" spans="5:32" s="24" customFormat="1" ht="15" customHeight="1" x14ac:dyDescent="0.25"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7"/>
      <c r="R758" s="137"/>
      <c r="S758" s="130"/>
      <c r="T758" s="130"/>
      <c r="U758" s="130"/>
      <c r="V758" s="130"/>
      <c r="W758" s="130"/>
      <c r="X758" s="130"/>
      <c r="Y758" s="130"/>
      <c r="Z758" s="130"/>
      <c r="AA758" s="130"/>
      <c r="AB758" s="130"/>
      <c r="AC758" s="137"/>
      <c r="AD758" s="98"/>
      <c r="AE758" s="160"/>
      <c r="AF758" s="98"/>
    </row>
    <row r="759" spans="5:32" s="24" customFormat="1" ht="15" customHeight="1" x14ac:dyDescent="0.25"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7"/>
      <c r="R759" s="137"/>
      <c r="S759" s="130"/>
      <c r="T759" s="130"/>
      <c r="U759" s="130"/>
      <c r="V759" s="130"/>
      <c r="W759" s="130"/>
      <c r="X759" s="130"/>
      <c r="Y759" s="130"/>
      <c r="Z759" s="130"/>
      <c r="AA759" s="130"/>
      <c r="AB759" s="130"/>
      <c r="AC759" s="137"/>
      <c r="AD759" s="98"/>
      <c r="AE759" s="160"/>
      <c r="AF759" s="98"/>
    </row>
    <row r="760" spans="5:32" s="24" customFormat="1" ht="15" customHeight="1" x14ac:dyDescent="0.25"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7"/>
      <c r="R760" s="137"/>
      <c r="S760" s="130"/>
      <c r="T760" s="130"/>
      <c r="U760" s="130"/>
      <c r="V760" s="130"/>
      <c r="W760" s="130"/>
      <c r="X760" s="130"/>
      <c r="Y760" s="130"/>
      <c r="Z760" s="130"/>
      <c r="AA760" s="130"/>
      <c r="AB760" s="130"/>
      <c r="AC760" s="137"/>
      <c r="AD760" s="98"/>
      <c r="AE760" s="160"/>
      <c r="AF760" s="98"/>
    </row>
    <row r="761" spans="5:32" s="24" customFormat="1" ht="15" customHeight="1" x14ac:dyDescent="0.25"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7"/>
      <c r="R761" s="137"/>
      <c r="S761" s="130"/>
      <c r="T761" s="130"/>
      <c r="U761" s="130"/>
      <c r="V761" s="130"/>
      <c r="W761" s="130"/>
      <c r="X761" s="130"/>
      <c r="Y761" s="130"/>
      <c r="Z761" s="130"/>
      <c r="AA761" s="130"/>
      <c r="AB761" s="130"/>
      <c r="AC761" s="137"/>
      <c r="AD761" s="98"/>
      <c r="AE761" s="160"/>
      <c r="AF761" s="98"/>
    </row>
    <row r="762" spans="5:32" s="24" customFormat="1" ht="15" customHeight="1" x14ac:dyDescent="0.25"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7"/>
      <c r="R762" s="137"/>
      <c r="S762" s="130"/>
      <c r="T762" s="130"/>
      <c r="U762" s="130"/>
      <c r="V762" s="130"/>
      <c r="W762" s="130"/>
      <c r="X762" s="130"/>
      <c r="Y762" s="130"/>
      <c r="Z762" s="130"/>
      <c r="AA762" s="130"/>
      <c r="AB762" s="130"/>
      <c r="AC762" s="137"/>
      <c r="AD762" s="98"/>
      <c r="AE762" s="160"/>
      <c r="AF762" s="98"/>
    </row>
    <row r="763" spans="5:32" s="24" customFormat="1" ht="15" customHeight="1" x14ac:dyDescent="0.25"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7"/>
      <c r="R763" s="137"/>
      <c r="S763" s="130"/>
      <c r="T763" s="130"/>
      <c r="U763" s="130"/>
      <c r="V763" s="130"/>
      <c r="W763" s="130"/>
      <c r="X763" s="130"/>
      <c r="Y763" s="130"/>
      <c r="Z763" s="130"/>
      <c r="AA763" s="130"/>
      <c r="AB763" s="130"/>
      <c r="AC763" s="137"/>
      <c r="AD763" s="98"/>
      <c r="AE763" s="160"/>
      <c r="AF763" s="98"/>
    </row>
    <row r="764" spans="5:32" s="24" customFormat="1" ht="15" customHeight="1" x14ac:dyDescent="0.25"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7"/>
      <c r="R764" s="137"/>
      <c r="S764" s="130"/>
      <c r="T764" s="130"/>
      <c r="U764" s="130"/>
      <c r="V764" s="130"/>
      <c r="W764" s="130"/>
      <c r="X764" s="130"/>
      <c r="Y764" s="130"/>
      <c r="Z764" s="130"/>
      <c r="AA764" s="130"/>
      <c r="AB764" s="130"/>
      <c r="AC764" s="137"/>
      <c r="AD764" s="98"/>
      <c r="AE764" s="160"/>
      <c r="AF764" s="98"/>
    </row>
    <row r="765" spans="5:32" s="24" customFormat="1" ht="15" customHeight="1" x14ac:dyDescent="0.25"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7"/>
      <c r="R765" s="137"/>
      <c r="S765" s="130"/>
      <c r="T765" s="130"/>
      <c r="U765" s="130"/>
      <c r="V765" s="130"/>
      <c r="W765" s="130"/>
      <c r="X765" s="130"/>
      <c r="Y765" s="130"/>
      <c r="Z765" s="130"/>
      <c r="AA765" s="130"/>
      <c r="AB765" s="130"/>
      <c r="AC765" s="137"/>
      <c r="AD765" s="98"/>
      <c r="AE765" s="160"/>
      <c r="AF765" s="98"/>
    </row>
    <row r="766" spans="5:32" s="24" customFormat="1" ht="15" customHeight="1" x14ac:dyDescent="0.25"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7"/>
      <c r="R766" s="137"/>
      <c r="S766" s="130"/>
      <c r="T766" s="130"/>
      <c r="U766" s="130"/>
      <c r="V766" s="130"/>
      <c r="W766" s="130"/>
      <c r="X766" s="130"/>
      <c r="Y766" s="130"/>
      <c r="Z766" s="130"/>
      <c r="AA766" s="130"/>
      <c r="AB766" s="130"/>
      <c r="AC766" s="137"/>
      <c r="AD766" s="98"/>
      <c r="AE766" s="160"/>
      <c r="AF766" s="98"/>
    </row>
    <row r="767" spans="5:32" s="24" customFormat="1" ht="15" customHeight="1" x14ac:dyDescent="0.25"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7"/>
      <c r="R767" s="137"/>
      <c r="S767" s="130"/>
      <c r="T767" s="130"/>
      <c r="U767" s="130"/>
      <c r="V767" s="130"/>
      <c r="W767" s="130"/>
      <c r="X767" s="130"/>
      <c r="Y767" s="130"/>
      <c r="Z767" s="130"/>
      <c r="AA767" s="130"/>
      <c r="AB767" s="130"/>
      <c r="AC767" s="137"/>
      <c r="AD767" s="98"/>
      <c r="AE767" s="160"/>
      <c r="AF767" s="98"/>
    </row>
    <row r="768" spans="5:32" s="24" customFormat="1" ht="15" customHeight="1" x14ac:dyDescent="0.25"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7"/>
      <c r="R768" s="137"/>
      <c r="S768" s="130"/>
      <c r="T768" s="130"/>
      <c r="U768" s="130"/>
      <c r="V768" s="130"/>
      <c r="W768" s="130"/>
      <c r="X768" s="130"/>
      <c r="Y768" s="130"/>
      <c r="Z768" s="130"/>
      <c r="AA768" s="130"/>
      <c r="AB768" s="130"/>
      <c r="AC768" s="137"/>
      <c r="AD768" s="98"/>
      <c r="AE768" s="160"/>
      <c r="AF768" s="98"/>
    </row>
    <row r="769" spans="5:32" s="24" customFormat="1" ht="15" customHeight="1" x14ac:dyDescent="0.25"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7"/>
      <c r="R769" s="137"/>
      <c r="S769" s="130"/>
      <c r="T769" s="130"/>
      <c r="U769" s="130"/>
      <c r="V769" s="130"/>
      <c r="W769" s="130"/>
      <c r="X769" s="130"/>
      <c r="Y769" s="130"/>
      <c r="Z769" s="130"/>
      <c r="AA769" s="130"/>
      <c r="AB769" s="130"/>
      <c r="AC769" s="137"/>
      <c r="AD769" s="98"/>
      <c r="AE769" s="160"/>
      <c r="AF769" s="98"/>
    </row>
    <row r="770" spans="5:32" s="24" customFormat="1" ht="15" customHeight="1" x14ac:dyDescent="0.25"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7"/>
      <c r="R770" s="137"/>
      <c r="S770" s="130"/>
      <c r="T770" s="130"/>
      <c r="U770" s="130"/>
      <c r="V770" s="130"/>
      <c r="W770" s="130"/>
      <c r="X770" s="130"/>
      <c r="Y770" s="130"/>
      <c r="Z770" s="130"/>
      <c r="AA770" s="130"/>
      <c r="AB770" s="130"/>
      <c r="AC770" s="137"/>
      <c r="AD770" s="98"/>
      <c r="AE770" s="160"/>
      <c r="AF770" s="98"/>
    </row>
    <row r="771" spans="5:32" s="24" customFormat="1" ht="15" customHeight="1" x14ac:dyDescent="0.25"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7"/>
      <c r="R771" s="137"/>
      <c r="S771" s="130"/>
      <c r="T771" s="130"/>
      <c r="U771" s="130"/>
      <c r="V771" s="130"/>
      <c r="W771" s="130"/>
      <c r="X771" s="130"/>
      <c r="Y771" s="130"/>
      <c r="Z771" s="130"/>
      <c r="AA771" s="130"/>
      <c r="AB771" s="130"/>
      <c r="AC771" s="137"/>
      <c r="AD771" s="98"/>
      <c r="AE771" s="160"/>
      <c r="AF771" s="98"/>
    </row>
    <row r="772" spans="5:32" s="24" customFormat="1" ht="15" customHeight="1" x14ac:dyDescent="0.25"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7"/>
      <c r="R772" s="137"/>
      <c r="S772" s="130"/>
      <c r="T772" s="130"/>
      <c r="U772" s="130"/>
      <c r="V772" s="130"/>
      <c r="W772" s="130"/>
      <c r="X772" s="130"/>
      <c r="Y772" s="130"/>
      <c r="Z772" s="130"/>
      <c r="AA772" s="130"/>
      <c r="AB772" s="130"/>
      <c r="AC772" s="137"/>
      <c r="AD772" s="98"/>
      <c r="AE772" s="160"/>
      <c r="AF772" s="98"/>
    </row>
    <row r="773" spans="5:32" s="24" customFormat="1" ht="15" customHeight="1" x14ac:dyDescent="0.25"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7"/>
      <c r="R773" s="137"/>
      <c r="S773" s="130"/>
      <c r="T773" s="130"/>
      <c r="U773" s="130"/>
      <c r="V773" s="130"/>
      <c r="W773" s="130"/>
      <c r="X773" s="130"/>
      <c r="Y773" s="130"/>
      <c r="Z773" s="130"/>
      <c r="AA773" s="130"/>
      <c r="AB773" s="130"/>
      <c r="AC773" s="137"/>
      <c r="AD773" s="98"/>
      <c r="AE773" s="160"/>
      <c r="AF773" s="98"/>
    </row>
    <row r="774" spans="5:32" s="24" customFormat="1" ht="15" customHeight="1" x14ac:dyDescent="0.25"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7"/>
      <c r="R774" s="137"/>
      <c r="S774" s="130"/>
      <c r="T774" s="130"/>
      <c r="U774" s="130"/>
      <c r="V774" s="130"/>
      <c r="W774" s="130"/>
      <c r="X774" s="130"/>
      <c r="Y774" s="130"/>
      <c r="Z774" s="130"/>
      <c r="AA774" s="130"/>
      <c r="AB774" s="130"/>
      <c r="AC774" s="137"/>
      <c r="AD774" s="98"/>
      <c r="AE774" s="160"/>
      <c r="AF774" s="98"/>
    </row>
    <row r="775" spans="5:32" s="24" customFormat="1" ht="15" customHeight="1" x14ac:dyDescent="0.25"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7"/>
      <c r="R775" s="137"/>
      <c r="S775" s="130"/>
      <c r="T775" s="130"/>
      <c r="U775" s="130"/>
      <c r="V775" s="130"/>
      <c r="W775" s="130"/>
      <c r="X775" s="130"/>
      <c r="Y775" s="130"/>
      <c r="Z775" s="130"/>
      <c r="AA775" s="130"/>
      <c r="AB775" s="130"/>
      <c r="AC775" s="137"/>
      <c r="AD775" s="98"/>
      <c r="AE775" s="160"/>
      <c r="AF775" s="98"/>
    </row>
    <row r="776" spans="5:32" s="24" customFormat="1" ht="15" customHeight="1" x14ac:dyDescent="0.25"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7"/>
      <c r="R776" s="137"/>
      <c r="S776" s="130"/>
      <c r="T776" s="130"/>
      <c r="U776" s="130"/>
      <c r="V776" s="130"/>
      <c r="W776" s="130"/>
      <c r="X776" s="130"/>
      <c r="Y776" s="130"/>
      <c r="Z776" s="130"/>
      <c r="AA776" s="130"/>
      <c r="AB776" s="130"/>
      <c r="AC776" s="137"/>
      <c r="AD776" s="98"/>
      <c r="AE776" s="160"/>
      <c r="AF776" s="98"/>
    </row>
    <row r="777" spans="5:32" s="24" customFormat="1" ht="15" customHeight="1" x14ac:dyDescent="0.25"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7"/>
      <c r="R777" s="137"/>
      <c r="S777" s="130"/>
      <c r="T777" s="130"/>
      <c r="U777" s="130"/>
      <c r="V777" s="130"/>
      <c r="W777" s="130"/>
      <c r="X777" s="130"/>
      <c r="Y777" s="130"/>
      <c r="Z777" s="130"/>
      <c r="AA777" s="130"/>
      <c r="AB777" s="130"/>
      <c r="AC777" s="137"/>
      <c r="AD777" s="98"/>
      <c r="AE777" s="160"/>
      <c r="AF777" s="98"/>
    </row>
    <row r="778" spans="5:32" s="24" customFormat="1" ht="15" customHeight="1" x14ac:dyDescent="0.25"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7"/>
      <c r="R778" s="137"/>
      <c r="S778" s="130"/>
      <c r="T778" s="130"/>
      <c r="U778" s="130"/>
      <c r="V778" s="130"/>
      <c r="W778" s="130"/>
      <c r="X778" s="130"/>
      <c r="Y778" s="130"/>
      <c r="Z778" s="130"/>
      <c r="AA778" s="130"/>
      <c r="AB778" s="130"/>
      <c r="AC778" s="137"/>
      <c r="AD778" s="98"/>
      <c r="AE778" s="160"/>
      <c r="AF778" s="98"/>
    </row>
    <row r="779" spans="5:32" s="24" customFormat="1" ht="15" customHeight="1" x14ac:dyDescent="0.25"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7"/>
      <c r="R779" s="137"/>
      <c r="S779" s="130"/>
      <c r="T779" s="130"/>
      <c r="U779" s="130"/>
      <c r="V779" s="130"/>
      <c r="W779" s="130"/>
      <c r="X779" s="130"/>
      <c r="Y779" s="130"/>
      <c r="Z779" s="130"/>
      <c r="AA779" s="130"/>
      <c r="AB779" s="130"/>
      <c r="AC779" s="137"/>
      <c r="AD779" s="98"/>
      <c r="AE779" s="160"/>
      <c r="AF779" s="98"/>
    </row>
    <row r="780" spans="5:32" s="24" customFormat="1" ht="15" customHeight="1" x14ac:dyDescent="0.25"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7"/>
      <c r="R780" s="137"/>
      <c r="S780" s="130"/>
      <c r="T780" s="130"/>
      <c r="U780" s="130"/>
      <c r="V780" s="130"/>
      <c r="W780" s="130"/>
      <c r="X780" s="130"/>
      <c r="Y780" s="130"/>
      <c r="Z780" s="130"/>
      <c r="AA780" s="130"/>
      <c r="AB780" s="130"/>
      <c r="AC780" s="137"/>
      <c r="AD780" s="98"/>
      <c r="AE780" s="160"/>
      <c r="AF780" s="98"/>
    </row>
    <row r="781" spans="5:32" s="24" customFormat="1" ht="15" customHeight="1" x14ac:dyDescent="0.25"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7"/>
      <c r="R781" s="137"/>
      <c r="S781" s="130"/>
      <c r="T781" s="130"/>
      <c r="U781" s="130"/>
      <c r="V781" s="130"/>
      <c r="W781" s="130"/>
      <c r="X781" s="130"/>
      <c r="Y781" s="130"/>
      <c r="Z781" s="130"/>
      <c r="AA781" s="130"/>
      <c r="AB781" s="130"/>
      <c r="AC781" s="137"/>
      <c r="AD781" s="98"/>
      <c r="AE781" s="160"/>
      <c r="AF781" s="98"/>
    </row>
    <row r="782" spans="5:32" s="24" customFormat="1" ht="15" customHeight="1" x14ac:dyDescent="0.25"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7"/>
      <c r="R782" s="137"/>
      <c r="S782" s="130"/>
      <c r="T782" s="130"/>
      <c r="U782" s="130"/>
      <c r="V782" s="130"/>
      <c r="W782" s="130"/>
      <c r="X782" s="130"/>
      <c r="Y782" s="130"/>
      <c r="Z782" s="130"/>
      <c r="AA782" s="130"/>
      <c r="AB782" s="130"/>
      <c r="AC782" s="137"/>
      <c r="AD782" s="98"/>
      <c r="AE782" s="160"/>
      <c r="AF782" s="98"/>
    </row>
    <row r="783" spans="5:32" s="24" customFormat="1" ht="15" customHeight="1" x14ac:dyDescent="0.25"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7"/>
      <c r="R783" s="137"/>
      <c r="S783" s="130"/>
      <c r="T783" s="130"/>
      <c r="U783" s="130"/>
      <c r="V783" s="130"/>
      <c r="W783" s="130"/>
      <c r="X783" s="130"/>
      <c r="Y783" s="130"/>
      <c r="Z783" s="130"/>
      <c r="AA783" s="130"/>
      <c r="AB783" s="130"/>
      <c r="AC783" s="137"/>
      <c r="AD783" s="98"/>
      <c r="AE783" s="160"/>
      <c r="AF783" s="98"/>
    </row>
    <row r="784" spans="5:32" s="24" customFormat="1" ht="15" customHeight="1" x14ac:dyDescent="0.25"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7"/>
      <c r="R784" s="137"/>
      <c r="S784" s="130"/>
      <c r="T784" s="130"/>
      <c r="U784" s="130"/>
      <c r="V784" s="130"/>
      <c r="W784" s="130"/>
      <c r="X784" s="130"/>
      <c r="Y784" s="130"/>
      <c r="Z784" s="130"/>
      <c r="AA784" s="130"/>
      <c r="AB784" s="130"/>
      <c r="AC784" s="137"/>
      <c r="AD784" s="98"/>
      <c r="AE784" s="160"/>
      <c r="AF784" s="98"/>
    </row>
    <row r="785" spans="5:32" s="24" customFormat="1" ht="15" customHeight="1" x14ac:dyDescent="0.25"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7"/>
      <c r="R785" s="137"/>
      <c r="S785" s="130"/>
      <c r="T785" s="130"/>
      <c r="U785" s="130"/>
      <c r="V785" s="130"/>
      <c r="W785" s="130"/>
      <c r="X785" s="130"/>
      <c r="Y785" s="130"/>
      <c r="Z785" s="130"/>
      <c r="AA785" s="130"/>
      <c r="AB785" s="130"/>
      <c r="AC785" s="137"/>
      <c r="AD785" s="98"/>
      <c r="AE785" s="160"/>
      <c r="AF785" s="98"/>
    </row>
    <row r="786" spans="5:32" s="24" customFormat="1" ht="15" customHeight="1" x14ac:dyDescent="0.25"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7"/>
      <c r="R786" s="137"/>
      <c r="S786" s="130"/>
      <c r="T786" s="130"/>
      <c r="U786" s="130"/>
      <c r="V786" s="130"/>
      <c r="W786" s="130"/>
      <c r="X786" s="130"/>
      <c r="Y786" s="130"/>
      <c r="Z786" s="130"/>
      <c r="AA786" s="130"/>
      <c r="AB786" s="130"/>
      <c r="AC786" s="137"/>
      <c r="AD786" s="98"/>
      <c r="AE786" s="160"/>
      <c r="AF786" s="98"/>
    </row>
    <row r="787" spans="5:32" s="24" customFormat="1" ht="15" customHeight="1" x14ac:dyDescent="0.25"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7"/>
      <c r="R787" s="137"/>
      <c r="S787" s="130"/>
      <c r="T787" s="130"/>
      <c r="U787" s="130"/>
      <c r="V787" s="130"/>
      <c r="W787" s="130"/>
      <c r="X787" s="130"/>
      <c r="Y787" s="130"/>
      <c r="Z787" s="130"/>
      <c r="AA787" s="130"/>
      <c r="AB787" s="130"/>
      <c r="AC787" s="137"/>
      <c r="AD787" s="98"/>
      <c r="AE787" s="160"/>
      <c r="AF787" s="98"/>
    </row>
    <row r="788" spans="5:32" s="24" customFormat="1" ht="15" customHeight="1" x14ac:dyDescent="0.25"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7"/>
      <c r="R788" s="137"/>
      <c r="S788" s="130"/>
      <c r="T788" s="130"/>
      <c r="U788" s="130"/>
      <c r="V788" s="130"/>
      <c r="W788" s="130"/>
      <c r="X788" s="130"/>
      <c r="Y788" s="130"/>
      <c r="Z788" s="130"/>
      <c r="AA788" s="130"/>
      <c r="AB788" s="130"/>
      <c r="AC788" s="137"/>
      <c r="AD788" s="98"/>
      <c r="AE788" s="160"/>
      <c r="AF788" s="98"/>
    </row>
    <row r="789" spans="5:32" s="24" customFormat="1" ht="15" customHeight="1" x14ac:dyDescent="0.25"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7"/>
      <c r="R789" s="137"/>
      <c r="S789" s="130"/>
      <c r="T789" s="130"/>
      <c r="U789" s="130"/>
      <c r="V789" s="130"/>
      <c r="W789" s="130"/>
      <c r="X789" s="130"/>
      <c r="Y789" s="130"/>
      <c r="Z789" s="130"/>
      <c r="AA789" s="130"/>
      <c r="AB789" s="130"/>
      <c r="AC789" s="137"/>
      <c r="AD789" s="98"/>
      <c r="AE789" s="160"/>
      <c r="AF789" s="98"/>
    </row>
    <row r="790" spans="5:32" s="24" customFormat="1" ht="15" customHeight="1" x14ac:dyDescent="0.25"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7"/>
      <c r="R790" s="137"/>
      <c r="S790" s="130"/>
      <c r="T790" s="130"/>
      <c r="U790" s="130"/>
      <c r="V790" s="130"/>
      <c r="W790" s="130"/>
      <c r="X790" s="130"/>
      <c r="Y790" s="130"/>
      <c r="Z790" s="130"/>
      <c r="AA790" s="130"/>
      <c r="AB790" s="130"/>
      <c r="AC790" s="137"/>
      <c r="AD790" s="98"/>
      <c r="AE790" s="160"/>
      <c r="AF790" s="98"/>
    </row>
    <row r="791" spans="5:32" s="24" customFormat="1" ht="15" customHeight="1" x14ac:dyDescent="0.25"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7"/>
      <c r="R791" s="137"/>
      <c r="S791" s="130"/>
      <c r="T791" s="130"/>
      <c r="U791" s="130"/>
      <c r="V791" s="130"/>
      <c r="W791" s="130"/>
      <c r="X791" s="130"/>
      <c r="Y791" s="130"/>
      <c r="Z791" s="130"/>
      <c r="AA791" s="130"/>
      <c r="AB791" s="130"/>
      <c r="AC791" s="137"/>
      <c r="AD791" s="98"/>
      <c r="AE791" s="160"/>
      <c r="AF791" s="98"/>
    </row>
    <row r="792" spans="5:32" s="24" customFormat="1" ht="15" customHeight="1" x14ac:dyDescent="0.25"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7"/>
      <c r="R792" s="137"/>
      <c r="S792" s="130"/>
      <c r="T792" s="130"/>
      <c r="U792" s="130"/>
      <c r="V792" s="130"/>
      <c r="W792" s="130"/>
      <c r="X792" s="130"/>
      <c r="Y792" s="130"/>
      <c r="Z792" s="130"/>
      <c r="AA792" s="130"/>
      <c r="AB792" s="130"/>
      <c r="AC792" s="137"/>
      <c r="AD792" s="98"/>
      <c r="AE792" s="160"/>
      <c r="AF792" s="98"/>
    </row>
    <row r="793" spans="5:32" s="24" customFormat="1" ht="15" customHeight="1" x14ac:dyDescent="0.25"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7"/>
      <c r="R793" s="137"/>
      <c r="S793" s="130"/>
      <c r="T793" s="130"/>
      <c r="U793" s="130"/>
      <c r="V793" s="130"/>
      <c r="W793" s="130"/>
      <c r="X793" s="130"/>
      <c r="Y793" s="130"/>
      <c r="Z793" s="130"/>
      <c r="AA793" s="130"/>
      <c r="AB793" s="130"/>
      <c r="AC793" s="137"/>
      <c r="AD793" s="98"/>
      <c r="AE793" s="160"/>
      <c r="AF793" s="98"/>
    </row>
    <row r="794" spans="5:32" s="24" customFormat="1" ht="15" customHeight="1" x14ac:dyDescent="0.25"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7"/>
      <c r="R794" s="137"/>
      <c r="S794" s="130"/>
      <c r="T794" s="130"/>
      <c r="U794" s="130"/>
      <c r="V794" s="130"/>
      <c r="W794" s="130"/>
      <c r="X794" s="130"/>
      <c r="Y794" s="130"/>
      <c r="Z794" s="130"/>
      <c r="AA794" s="130"/>
      <c r="AB794" s="130"/>
      <c r="AC794" s="137"/>
      <c r="AD794" s="98"/>
      <c r="AE794" s="160"/>
      <c r="AF794" s="98"/>
    </row>
    <row r="795" spans="5:32" s="24" customFormat="1" ht="15" customHeight="1" x14ac:dyDescent="0.25"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7"/>
      <c r="R795" s="137"/>
      <c r="S795" s="130"/>
      <c r="T795" s="130"/>
      <c r="U795" s="130"/>
      <c r="V795" s="130"/>
      <c r="W795" s="130"/>
      <c r="X795" s="130"/>
      <c r="Y795" s="130"/>
      <c r="Z795" s="130"/>
      <c r="AA795" s="130"/>
      <c r="AB795" s="130"/>
      <c r="AC795" s="137"/>
      <c r="AD795" s="98"/>
      <c r="AE795" s="160"/>
      <c r="AF795" s="98"/>
    </row>
    <row r="796" spans="5:32" s="24" customFormat="1" ht="15" customHeight="1" x14ac:dyDescent="0.25"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7"/>
      <c r="R796" s="137"/>
      <c r="S796" s="130"/>
      <c r="T796" s="130"/>
      <c r="U796" s="130"/>
      <c r="V796" s="130"/>
      <c r="W796" s="130"/>
      <c r="X796" s="130"/>
      <c r="Y796" s="130"/>
      <c r="Z796" s="130"/>
      <c r="AA796" s="130"/>
      <c r="AB796" s="130"/>
      <c r="AC796" s="137"/>
      <c r="AD796" s="98"/>
      <c r="AE796" s="160"/>
      <c r="AF796" s="98"/>
    </row>
    <row r="797" spans="5:32" s="24" customFormat="1" ht="15" customHeight="1" x14ac:dyDescent="0.25"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7"/>
      <c r="R797" s="137"/>
      <c r="S797" s="130"/>
      <c r="T797" s="130"/>
      <c r="U797" s="130"/>
      <c r="V797" s="130"/>
      <c r="W797" s="130"/>
      <c r="X797" s="130"/>
      <c r="Y797" s="130"/>
      <c r="Z797" s="130"/>
      <c r="AA797" s="130"/>
      <c r="AB797" s="130"/>
      <c r="AC797" s="137"/>
      <c r="AD797" s="98"/>
      <c r="AE797" s="160"/>
      <c r="AF797" s="98"/>
    </row>
    <row r="798" spans="5:32" s="24" customFormat="1" ht="15" customHeight="1" x14ac:dyDescent="0.25"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7"/>
      <c r="R798" s="137"/>
      <c r="S798" s="130"/>
      <c r="T798" s="130"/>
      <c r="U798" s="130"/>
      <c r="V798" s="130"/>
      <c r="W798" s="130"/>
      <c r="X798" s="130"/>
      <c r="Y798" s="130"/>
      <c r="Z798" s="130"/>
      <c r="AA798" s="130"/>
      <c r="AB798" s="130"/>
      <c r="AC798" s="137"/>
      <c r="AD798" s="98"/>
      <c r="AE798" s="160"/>
      <c r="AF798" s="98"/>
    </row>
    <row r="799" spans="5:32" s="24" customFormat="1" ht="15" customHeight="1" x14ac:dyDescent="0.25"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7"/>
      <c r="R799" s="137"/>
      <c r="S799" s="130"/>
      <c r="T799" s="130"/>
      <c r="U799" s="130"/>
      <c r="V799" s="130"/>
      <c r="W799" s="130"/>
      <c r="X799" s="130"/>
      <c r="Y799" s="130"/>
      <c r="Z799" s="130"/>
      <c r="AA799" s="130"/>
      <c r="AB799" s="130"/>
      <c r="AC799" s="137"/>
      <c r="AD799" s="98"/>
      <c r="AE799" s="160"/>
      <c r="AF799" s="98"/>
    </row>
    <row r="800" spans="5:32" s="24" customFormat="1" ht="15" customHeight="1" x14ac:dyDescent="0.25"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7"/>
      <c r="R800" s="137"/>
      <c r="S800" s="130"/>
      <c r="T800" s="130"/>
      <c r="U800" s="130"/>
      <c r="V800" s="130"/>
      <c r="W800" s="130"/>
      <c r="X800" s="130"/>
      <c r="Y800" s="130"/>
      <c r="Z800" s="130"/>
      <c r="AA800" s="130"/>
      <c r="AB800" s="130"/>
      <c r="AC800" s="137"/>
      <c r="AD800" s="98"/>
      <c r="AE800" s="160"/>
      <c r="AF800" s="98"/>
    </row>
    <row r="801" spans="5:32" s="24" customFormat="1" ht="15" customHeight="1" x14ac:dyDescent="0.25"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7"/>
      <c r="R801" s="137"/>
      <c r="S801" s="130"/>
      <c r="T801" s="130"/>
      <c r="U801" s="130"/>
      <c r="V801" s="130"/>
      <c r="W801" s="130"/>
      <c r="X801" s="130"/>
      <c r="Y801" s="130"/>
      <c r="Z801" s="130"/>
      <c r="AA801" s="130"/>
      <c r="AB801" s="130"/>
      <c r="AC801" s="137"/>
      <c r="AD801" s="98"/>
      <c r="AE801" s="160"/>
      <c r="AF801" s="98"/>
    </row>
    <row r="802" spans="5:32" s="24" customFormat="1" ht="15" customHeight="1" x14ac:dyDescent="0.25"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7"/>
      <c r="R802" s="137"/>
      <c r="S802" s="130"/>
      <c r="T802" s="130"/>
      <c r="U802" s="130"/>
      <c r="V802" s="130"/>
      <c r="W802" s="130"/>
      <c r="X802" s="130"/>
      <c r="Y802" s="130"/>
      <c r="Z802" s="130"/>
      <c r="AA802" s="130"/>
      <c r="AB802" s="130"/>
      <c r="AC802" s="137"/>
      <c r="AD802" s="98"/>
      <c r="AE802" s="160"/>
      <c r="AF802" s="98"/>
    </row>
    <row r="803" spans="5:32" s="24" customFormat="1" ht="15" customHeight="1" x14ac:dyDescent="0.25"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7"/>
      <c r="R803" s="137"/>
      <c r="S803" s="130"/>
      <c r="T803" s="130"/>
      <c r="U803" s="130"/>
      <c r="V803" s="130"/>
      <c r="W803" s="130"/>
      <c r="X803" s="130"/>
      <c r="Y803" s="130"/>
      <c r="Z803" s="130"/>
      <c r="AA803" s="130"/>
      <c r="AB803" s="130"/>
      <c r="AC803" s="137"/>
      <c r="AD803" s="98"/>
      <c r="AE803" s="160"/>
      <c r="AF803" s="98"/>
    </row>
    <row r="804" spans="5:32" s="24" customFormat="1" ht="15" customHeight="1" x14ac:dyDescent="0.25"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7"/>
      <c r="R804" s="137"/>
      <c r="S804" s="130"/>
      <c r="T804" s="130"/>
      <c r="U804" s="130"/>
      <c r="V804" s="130"/>
      <c r="W804" s="130"/>
      <c r="X804" s="130"/>
      <c r="Y804" s="130"/>
      <c r="Z804" s="130"/>
      <c r="AA804" s="130"/>
      <c r="AB804" s="130"/>
      <c r="AC804" s="137"/>
      <c r="AD804" s="98"/>
      <c r="AE804" s="160"/>
      <c r="AF804" s="98"/>
    </row>
    <row r="805" spans="5:32" s="24" customFormat="1" ht="15" customHeight="1" x14ac:dyDescent="0.25"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7"/>
      <c r="R805" s="137"/>
      <c r="S805" s="130"/>
      <c r="T805" s="130"/>
      <c r="U805" s="130"/>
      <c r="V805" s="130"/>
      <c r="W805" s="130"/>
      <c r="X805" s="130"/>
      <c r="Y805" s="130"/>
      <c r="Z805" s="130"/>
      <c r="AA805" s="130"/>
      <c r="AB805" s="130"/>
      <c r="AC805" s="137"/>
      <c r="AD805" s="98"/>
      <c r="AE805" s="160"/>
      <c r="AF805" s="98"/>
    </row>
    <row r="806" spans="5:32" s="24" customFormat="1" ht="15" customHeight="1" x14ac:dyDescent="0.25"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7"/>
      <c r="R806" s="137"/>
      <c r="S806" s="130"/>
      <c r="T806" s="130"/>
      <c r="U806" s="130"/>
      <c r="V806" s="130"/>
      <c r="W806" s="130"/>
      <c r="X806" s="130"/>
      <c r="Y806" s="130"/>
      <c r="Z806" s="130"/>
      <c r="AA806" s="130"/>
      <c r="AB806" s="130"/>
      <c r="AC806" s="137"/>
      <c r="AD806" s="98"/>
      <c r="AE806" s="160"/>
      <c r="AF806" s="98"/>
    </row>
    <row r="807" spans="5:32" s="24" customFormat="1" ht="15" customHeight="1" x14ac:dyDescent="0.25"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7"/>
      <c r="R807" s="137"/>
      <c r="S807" s="130"/>
      <c r="T807" s="130"/>
      <c r="U807" s="130"/>
      <c r="V807" s="130"/>
      <c r="W807" s="130"/>
      <c r="X807" s="130"/>
      <c r="Y807" s="130"/>
      <c r="Z807" s="130"/>
      <c r="AA807" s="130"/>
      <c r="AB807" s="130"/>
      <c r="AC807" s="137"/>
      <c r="AD807" s="98"/>
      <c r="AE807" s="160"/>
      <c r="AF807" s="98"/>
    </row>
    <row r="808" spans="5:32" s="24" customFormat="1" ht="15" customHeight="1" x14ac:dyDescent="0.25"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7"/>
      <c r="R808" s="137"/>
      <c r="S808" s="130"/>
      <c r="T808" s="130"/>
      <c r="U808" s="130"/>
      <c r="V808" s="130"/>
      <c r="W808" s="130"/>
      <c r="X808" s="130"/>
      <c r="Y808" s="130"/>
      <c r="Z808" s="130"/>
      <c r="AA808" s="130"/>
      <c r="AB808" s="130"/>
      <c r="AC808" s="137"/>
      <c r="AD808" s="98"/>
      <c r="AE808" s="160"/>
      <c r="AF808" s="98"/>
    </row>
    <row r="809" spans="5:32" s="24" customFormat="1" ht="15" customHeight="1" x14ac:dyDescent="0.25"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7"/>
      <c r="R809" s="137"/>
      <c r="S809" s="130"/>
      <c r="T809" s="130"/>
      <c r="U809" s="130"/>
      <c r="V809" s="130"/>
      <c r="W809" s="130"/>
      <c r="X809" s="130"/>
      <c r="Y809" s="130"/>
      <c r="Z809" s="130"/>
      <c r="AA809" s="130"/>
      <c r="AB809" s="130"/>
      <c r="AC809" s="137"/>
      <c r="AD809" s="98"/>
      <c r="AE809" s="160"/>
      <c r="AF809" s="98"/>
    </row>
    <row r="810" spans="5:32" s="24" customFormat="1" ht="15" customHeight="1" x14ac:dyDescent="0.25"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7"/>
      <c r="R810" s="137"/>
      <c r="S810" s="130"/>
      <c r="T810" s="130"/>
      <c r="U810" s="130"/>
      <c r="V810" s="130"/>
      <c r="W810" s="130"/>
      <c r="X810" s="130"/>
      <c r="Y810" s="130"/>
      <c r="Z810" s="130"/>
      <c r="AA810" s="130"/>
      <c r="AB810" s="130"/>
      <c r="AC810" s="137"/>
      <c r="AD810" s="98"/>
      <c r="AE810" s="160"/>
      <c r="AF810" s="98"/>
    </row>
    <row r="811" spans="5:32" s="24" customFormat="1" ht="15" customHeight="1" x14ac:dyDescent="0.25"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7"/>
      <c r="R811" s="137"/>
      <c r="S811" s="130"/>
      <c r="T811" s="130"/>
      <c r="U811" s="130"/>
      <c r="V811" s="130"/>
      <c r="W811" s="130"/>
      <c r="X811" s="130"/>
      <c r="Y811" s="130"/>
      <c r="Z811" s="130"/>
      <c r="AA811" s="130"/>
      <c r="AB811" s="130"/>
      <c r="AC811" s="137"/>
      <c r="AD811" s="98"/>
      <c r="AE811" s="160"/>
      <c r="AF811" s="98"/>
    </row>
    <row r="812" spans="5:32" s="24" customFormat="1" ht="15" customHeight="1" x14ac:dyDescent="0.25"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7"/>
      <c r="R812" s="137"/>
      <c r="S812" s="130"/>
      <c r="T812" s="130"/>
      <c r="U812" s="130"/>
      <c r="V812" s="130"/>
      <c r="W812" s="130"/>
      <c r="X812" s="130"/>
      <c r="Y812" s="130"/>
      <c r="Z812" s="130"/>
      <c r="AA812" s="130"/>
      <c r="AB812" s="130"/>
      <c r="AC812" s="137"/>
      <c r="AD812" s="98"/>
      <c r="AE812" s="160"/>
      <c r="AF812" s="98"/>
    </row>
    <row r="813" spans="5:32" s="24" customFormat="1" ht="15" customHeight="1" x14ac:dyDescent="0.25"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7"/>
      <c r="R813" s="137"/>
      <c r="S813" s="130"/>
      <c r="T813" s="130"/>
      <c r="U813" s="130"/>
      <c r="V813" s="130"/>
      <c r="W813" s="130"/>
      <c r="X813" s="130"/>
      <c r="Y813" s="130"/>
      <c r="Z813" s="130"/>
      <c r="AA813" s="130"/>
      <c r="AB813" s="130"/>
      <c r="AC813" s="137"/>
      <c r="AD813" s="98"/>
      <c r="AE813" s="160"/>
      <c r="AF813" s="98"/>
    </row>
    <row r="814" spans="5:32" s="24" customFormat="1" ht="15" customHeight="1" x14ac:dyDescent="0.25"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7"/>
      <c r="R814" s="137"/>
      <c r="S814" s="130"/>
      <c r="T814" s="130"/>
      <c r="U814" s="130"/>
      <c r="V814" s="130"/>
      <c r="W814" s="130"/>
      <c r="X814" s="130"/>
      <c r="Y814" s="130"/>
      <c r="Z814" s="130"/>
      <c r="AA814" s="130"/>
      <c r="AB814" s="130"/>
      <c r="AC814" s="137"/>
      <c r="AD814" s="98"/>
      <c r="AE814" s="160"/>
      <c r="AF814" s="98"/>
    </row>
    <row r="815" spans="5:32" s="24" customFormat="1" ht="15" customHeight="1" x14ac:dyDescent="0.25"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7"/>
      <c r="R815" s="137"/>
      <c r="S815" s="130"/>
      <c r="T815" s="130"/>
      <c r="U815" s="130"/>
      <c r="V815" s="130"/>
      <c r="W815" s="130"/>
      <c r="X815" s="130"/>
      <c r="Y815" s="130"/>
      <c r="Z815" s="130"/>
      <c r="AA815" s="130"/>
      <c r="AB815" s="130"/>
      <c r="AC815" s="137"/>
      <c r="AD815" s="98"/>
      <c r="AE815" s="160"/>
      <c r="AF815" s="98"/>
    </row>
    <row r="816" spans="5:32" s="24" customFormat="1" ht="15" customHeight="1" x14ac:dyDescent="0.25"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7"/>
      <c r="R816" s="137"/>
      <c r="S816" s="130"/>
      <c r="T816" s="130"/>
      <c r="U816" s="130"/>
      <c r="V816" s="130"/>
      <c r="W816" s="130"/>
      <c r="X816" s="130"/>
      <c r="Y816" s="130"/>
      <c r="Z816" s="130"/>
      <c r="AA816" s="130"/>
      <c r="AB816" s="130"/>
      <c r="AC816" s="137"/>
      <c r="AD816" s="98"/>
      <c r="AE816" s="160"/>
      <c r="AF816" s="98"/>
    </row>
    <row r="817" spans="5:32" s="24" customFormat="1" ht="15" customHeight="1" x14ac:dyDescent="0.25"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7"/>
      <c r="R817" s="137"/>
      <c r="S817" s="130"/>
      <c r="T817" s="130"/>
      <c r="U817" s="130"/>
      <c r="V817" s="130"/>
      <c r="W817" s="130"/>
      <c r="X817" s="130"/>
      <c r="Y817" s="130"/>
      <c r="Z817" s="130"/>
      <c r="AA817" s="130"/>
      <c r="AB817" s="130"/>
      <c r="AC817" s="137"/>
      <c r="AD817" s="98"/>
      <c r="AE817" s="160"/>
      <c r="AF817" s="98"/>
    </row>
    <row r="818" spans="5:32" s="24" customFormat="1" ht="15" customHeight="1" x14ac:dyDescent="0.25"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7"/>
      <c r="R818" s="137"/>
      <c r="S818" s="130"/>
      <c r="T818" s="130"/>
      <c r="U818" s="130"/>
      <c r="V818" s="130"/>
      <c r="W818" s="130"/>
      <c r="X818" s="130"/>
      <c r="Y818" s="130"/>
      <c r="Z818" s="130"/>
      <c r="AA818" s="130"/>
      <c r="AB818" s="130"/>
      <c r="AC818" s="137"/>
      <c r="AD818" s="98"/>
      <c r="AE818" s="160"/>
      <c r="AF818" s="98"/>
    </row>
    <row r="819" spans="5:32" s="24" customFormat="1" ht="15" customHeight="1" x14ac:dyDescent="0.25"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7"/>
      <c r="R819" s="137"/>
      <c r="S819" s="130"/>
      <c r="T819" s="130"/>
      <c r="U819" s="130"/>
      <c r="V819" s="130"/>
      <c r="W819" s="130"/>
      <c r="X819" s="130"/>
      <c r="Y819" s="130"/>
      <c r="Z819" s="130"/>
      <c r="AA819" s="130"/>
      <c r="AB819" s="130"/>
      <c r="AC819" s="137"/>
      <c r="AD819" s="98"/>
      <c r="AE819" s="160"/>
      <c r="AF819" s="98"/>
    </row>
    <row r="820" spans="5:32" s="24" customFormat="1" ht="15" customHeight="1" x14ac:dyDescent="0.25"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7"/>
      <c r="R820" s="137"/>
      <c r="S820" s="130"/>
      <c r="T820" s="130"/>
      <c r="U820" s="130"/>
      <c r="V820" s="130"/>
      <c r="W820" s="130"/>
      <c r="X820" s="130"/>
      <c r="Y820" s="130"/>
      <c r="Z820" s="130"/>
      <c r="AA820" s="130"/>
      <c r="AB820" s="130"/>
      <c r="AC820" s="137"/>
      <c r="AD820" s="98"/>
      <c r="AE820" s="160"/>
      <c r="AF820" s="98"/>
    </row>
    <row r="821" spans="5:32" s="24" customFormat="1" ht="15" customHeight="1" x14ac:dyDescent="0.25"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7"/>
      <c r="R821" s="137"/>
      <c r="S821" s="130"/>
      <c r="T821" s="130"/>
      <c r="U821" s="130"/>
      <c r="V821" s="130"/>
      <c r="W821" s="130"/>
      <c r="X821" s="130"/>
      <c r="Y821" s="130"/>
      <c r="Z821" s="130"/>
      <c r="AA821" s="130"/>
      <c r="AB821" s="130"/>
      <c r="AC821" s="137"/>
      <c r="AD821" s="98"/>
      <c r="AE821" s="160"/>
      <c r="AF821" s="98"/>
    </row>
    <row r="822" spans="5:32" s="24" customFormat="1" ht="15" customHeight="1" x14ac:dyDescent="0.25"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7"/>
      <c r="R822" s="137"/>
      <c r="S822" s="130"/>
      <c r="T822" s="130"/>
      <c r="U822" s="130"/>
      <c r="V822" s="130"/>
      <c r="W822" s="130"/>
      <c r="X822" s="130"/>
      <c r="Y822" s="130"/>
      <c r="Z822" s="130"/>
      <c r="AA822" s="130"/>
      <c r="AB822" s="130"/>
      <c r="AC822" s="137"/>
      <c r="AD822" s="98"/>
      <c r="AE822" s="160"/>
      <c r="AF822" s="98"/>
    </row>
    <row r="823" spans="5:32" s="24" customFormat="1" ht="15" customHeight="1" x14ac:dyDescent="0.25"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7"/>
      <c r="R823" s="137"/>
      <c r="S823" s="130"/>
      <c r="T823" s="130"/>
      <c r="U823" s="130"/>
      <c r="V823" s="130"/>
      <c r="W823" s="130"/>
      <c r="X823" s="130"/>
      <c r="Y823" s="130"/>
      <c r="Z823" s="130"/>
      <c r="AA823" s="130"/>
      <c r="AB823" s="130"/>
      <c r="AC823" s="137"/>
      <c r="AD823" s="98"/>
      <c r="AE823" s="160"/>
      <c r="AF823" s="98"/>
    </row>
    <row r="824" spans="5:32" s="24" customFormat="1" ht="15" customHeight="1" x14ac:dyDescent="0.25"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7"/>
      <c r="R824" s="137"/>
      <c r="S824" s="130"/>
      <c r="T824" s="130"/>
      <c r="U824" s="130"/>
      <c r="V824" s="130"/>
      <c r="W824" s="130"/>
      <c r="X824" s="130"/>
      <c r="Y824" s="130"/>
      <c r="Z824" s="130"/>
      <c r="AA824" s="130"/>
      <c r="AB824" s="130"/>
      <c r="AC824" s="137"/>
      <c r="AD824" s="98"/>
      <c r="AE824" s="160"/>
      <c r="AF824" s="98"/>
    </row>
    <row r="825" spans="5:32" s="24" customFormat="1" ht="15" customHeight="1" x14ac:dyDescent="0.25"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7"/>
      <c r="R825" s="137"/>
      <c r="S825" s="130"/>
      <c r="T825" s="130"/>
      <c r="U825" s="130"/>
      <c r="V825" s="130"/>
      <c r="W825" s="130"/>
      <c r="X825" s="130"/>
      <c r="Y825" s="130"/>
      <c r="Z825" s="130"/>
      <c r="AA825" s="130"/>
      <c r="AB825" s="130"/>
      <c r="AC825" s="137"/>
      <c r="AD825" s="98"/>
      <c r="AE825" s="160"/>
      <c r="AF825" s="98"/>
    </row>
    <row r="826" spans="5:32" s="24" customFormat="1" ht="15" customHeight="1" x14ac:dyDescent="0.25"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7"/>
      <c r="R826" s="137"/>
      <c r="S826" s="130"/>
      <c r="T826" s="130"/>
      <c r="U826" s="130"/>
      <c r="V826" s="130"/>
      <c r="W826" s="130"/>
      <c r="X826" s="130"/>
      <c r="Y826" s="130"/>
      <c r="Z826" s="130"/>
      <c r="AA826" s="130"/>
      <c r="AB826" s="130"/>
      <c r="AC826" s="137"/>
      <c r="AD826" s="98"/>
      <c r="AE826" s="160"/>
      <c r="AF826" s="98"/>
    </row>
    <row r="827" spans="5:32" s="24" customFormat="1" ht="15" customHeight="1" x14ac:dyDescent="0.25"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7"/>
      <c r="R827" s="137"/>
      <c r="S827" s="130"/>
      <c r="T827" s="130"/>
      <c r="U827" s="130"/>
      <c r="V827" s="130"/>
      <c r="W827" s="130"/>
      <c r="X827" s="130"/>
      <c r="Y827" s="130"/>
      <c r="Z827" s="130"/>
      <c r="AA827" s="130"/>
      <c r="AB827" s="130"/>
      <c r="AC827" s="137"/>
      <c r="AD827" s="98"/>
      <c r="AE827" s="160"/>
      <c r="AF827" s="98"/>
    </row>
    <row r="828" spans="5:32" s="24" customFormat="1" ht="15" customHeight="1" x14ac:dyDescent="0.25"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7"/>
      <c r="R828" s="137"/>
      <c r="S828" s="130"/>
      <c r="T828" s="130"/>
      <c r="U828" s="130"/>
      <c r="V828" s="130"/>
      <c r="W828" s="130"/>
      <c r="X828" s="130"/>
      <c r="Y828" s="130"/>
      <c r="Z828" s="130"/>
      <c r="AA828" s="130"/>
      <c r="AB828" s="130"/>
      <c r="AC828" s="137"/>
      <c r="AD828" s="98"/>
      <c r="AE828" s="160"/>
      <c r="AF828" s="98"/>
    </row>
    <row r="829" spans="5:32" s="24" customFormat="1" ht="15" customHeight="1" x14ac:dyDescent="0.25"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7"/>
      <c r="R829" s="137"/>
      <c r="S829" s="130"/>
      <c r="T829" s="130"/>
      <c r="U829" s="130"/>
      <c r="V829" s="130"/>
      <c r="W829" s="130"/>
      <c r="X829" s="130"/>
      <c r="Y829" s="130"/>
      <c r="Z829" s="130"/>
      <c r="AA829" s="130"/>
      <c r="AB829" s="130"/>
      <c r="AC829" s="137"/>
      <c r="AD829" s="98"/>
      <c r="AE829" s="160"/>
      <c r="AF829" s="98"/>
    </row>
    <row r="830" spans="5:32" s="24" customFormat="1" ht="15" customHeight="1" x14ac:dyDescent="0.25"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7"/>
      <c r="R830" s="137"/>
      <c r="S830" s="130"/>
      <c r="T830" s="130"/>
      <c r="U830" s="130"/>
      <c r="V830" s="130"/>
      <c r="W830" s="130"/>
      <c r="X830" s="130"/>
      <c r="Y830" s="130"/>
      <c r="Z830" s="130"/>
      <c r="AA830" s="130"/>
      <c r="AB830" s="130"/>
      <c r="AC830" s="137"/>
      <c r="AD830" s="98"/>
      <c r="AE830" s="160"/>
      <c r="AF830" s="98"/>
    </row>
    <row r="831" spans="5:32" s="24" customFormat="1" ht="15" customHeight="1" x14ac:dyDescent="0.25"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7"/>
      <c r="R831" s="137"/>
      <c r="S831" s="130"/>
      <c r="T831" s="130"/>
      <c r="U831" s="130"/>
      <c r="V831" s="130"/>
      <c r="W831" s="130"/>
      <c r="X831" s="130"/>
      <c r="Y831" s="130"/>
      <c r="Z831" s="130"/>
      <c r="AA831" s="130"/>
      <c r="AB831" s="130"/>
      <c r="AC831" s="137"/>
      <c r="AD831" s="98"/>
      <c r="AE831" s="160"/>
      <c r="AF831" s="98"/>
    </row>
    <row r="832" spans="5:32" s="24" customFormat="1" ht="15" customHeight="1" x14ac:dyDescent="0.25"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7"/>
      <c r="R832" s="137"/>
      <c r="S832" s="130"/>
      <c r="T832" s="130"/>
      <c r="U832" s="130"/>
      <c r="V832" s="130"/>
      <c r="W832" s="130"/>
      <c r="X832" s="130"/>
      <c r="Y832" s="130"/>
      <c r="Z832" s="130"/>
      <c r="AA832" s="130"/>
      <c r="AB832" s="130"/>
      <c r="AC832" s="137"/>
      <c r="AD832" s="98"/>
      <c r="AE832" s="160"/>
      <c r="AF832" s="98"/>
    </row>
    <row r="833" spans="5:32" s="24" customFormat="1" ht="15" customHeight="1" x14ac:dyDescent="0.25"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7"/>
      <c r="R833" s="137"/>
      <c r="S833" s="130"/>
      <c r="T833" s="130"/>
      <c r="U833" s="130"/>
      <c r="V833" s="130"/>
      <c r="W833" s="130"/>
      <c r="X833" s="130"/>
      <c r="Y833" s="130"/>
      <c r="Z833" s="130"/>
      <c r="AA833" s="130"/>
      <c r="AB833" s="130"/>
      <c r="AC833" s="137"/>
      <c r="AD833" s="98"/>
      <c r="AE833" s="160"/>
      <c r="AF833" s="98"/>
    </row>
    <row r="834" spans="5:32" s="24" customFormat="1" ht="15" customHeight="1" x14ac:dyDescent="0.25"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7"/>
      <c r="R834" s="137"/>
      <c r="S834" s="130"/>
      <c r="T834" s="130"/>
      <c r="U834" s="130"/>
      <c r="V834" s="130"/>
      <c r="W834" s="130"/>
      <c r="X834" s="130"/>
      <c r="Y834" s="130"/>
      <c r="Z834" s="130"/>
      <c r="AA834" s="130"/>
      <c r="AB834" s="130"/>
      <c r="AC834" s="137"/>
      <c r="AD834" s="98"/>
      <c r="AE834" s="160"/>
      <c r="AF834" s="98"/>
    </row>
    <row r="835" spans="5:32" s="24" customFormat="1" ht="15" customHeight="1" x14ac:dyDescent="0.25"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7"/>
      <c r="R835" s="137"/>
      <c r="S835" s="130"/>
      <c r="T835" s="130"/>
      <c r="U835" s="130"/>
      <c r="V835" s="130"/>
      <c r="W835" s="130"/>
      <c r="X835" s="130"/>
      <c r="Y835" s="130"/>
      <c r="Z835" s="130"/>
      <c r="AA835" s="130"/>
      <c r="AB835" s="130"/>
      <c r="AC835" s="137"/>
      <c r="AD835" s="98"/>
      <c r="AE835" s="160"/>
      <c r="AF835" s="98"/>
    </row>
    <row r="836" spans="5:32" s="24" customFormat="1" ht="15" customHeight="1" x14ac:dyDescent="0.25"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7"/>
      <c r="R836" s="137"/>
      <c r="S836" s="130"/>
      <c r="T836" s="130"/>
      <c r="U836" s="130"/>
      <c r="V836" s="130"/>
      <c r="W836" s="130"/>
      <c r="X836" s="130"/>
      <c r="Y836" s="130"/>
      <c r="Z836" s="130"/>
      <c r="AA836" s="130"/>
      <c r="AB836" s="130"/>
      <c r="AC836" s="137"/>
      <c r="AD836" s="98"/>
      <c r="AE836" s="160"/>
      <c r="AF836" s="98"/>
    </row>
    <row r="837" spans="5:32" s="24" customFormat="1" ht="15" customHeight="1" x14ac:dyDescent="0.25"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7"/>
      <c r="R837" s="137"/>
      <c r="S837" s="130"/>
      <c r="T837" s="130"/>
      <c r="U837" s="130"/>
      <c r="V837" s="130"/>
      <c r="W837" s="130"/>
      <c r="X837" s="130"/>
      <c r="Y837" s="130"/>
      <c r="Z837" s="130"/>
      <c r="AA837" s="130"/>
      <c r="AB837" s="130"/>
      <c r="AC837" s="137"/>
      <c r="AD837" s="98"/>
      <c r="AE837" s="160"/>
      <c r="AF837" s="98"/>
    </row>
    <row r="838" spans="5:32" s="24" customFormat="1" ht="15" customHeight="1" x14ac:dyDescent="0.25"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7"/>
      <c r="R838" s="137"/>
      <c r="S838" s="130"/>
      <c r="T838" s="130"/>
      <c r="U838" s="130"/>
      <c r="V838" s="130"/>
      <c r="W838" s="130"/>
      <c r="X838" s="130"/>
      <c r="Y838" s="130"/>
      <c r="Z838" s="130"/>
      <c r="AA838" s="130"/>
      <c r="AB838" s="130"/>
      <c r="AC838" s="137"/>
      <c r="AD838" s="98"/>
      <c r="AE838" s="160"/>
      <c r="AF838" s="98"/>
    </row>
    <row r="839" spans="5:32" s="24" customFormat="1" ht="15" customHeight="1" x14ac:dyDescent="0.25"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7"/>
      <c r="R839" s="137"/>
      <c r="S839" s="130"/>
      <c r="T839" s="130"/>
      <c r="U839" s="130"/>
      <c r="V839" s="130"/>
      <c r="W839" s="130"/>
      <c r="X839" s="130"/>
      <c r="Y839" s="130"/>
      <c r="Z839" s="130"/>
      <c r="AA839" s="130"/>
      <c r="AB839" s="130"/>
      <c r="AC839" s="137"/>
      <c r="AD839" s="98"/>
      <c r="AE839" s="160"/>
      <c r="AF839" s="98"/>
    </row>
    <row r="840" spans="5:32" s="24" customFormat="1" ht="15" customHeight="1" x14ac:dyDescent="0.25"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7"/>
      <c r="R840" s="137"/>
      <c r="S840" s="130"/>
      <c r="T840" s="130"/>
      <c r="U840" s="130"/>
      <c r="V840" s="130"/>
      <c r="W840" s="130"/>
      <c r="X840" s="130"/>
      <c r="Y840" s="130"/>
      <c r="Z840" s="130"/>
      <c r="AA840" s="130"/>
      <c r="AB840" s="130"/>
      <c r="AC840" s="137"/>
      <c r="AD840" s="98"/>
      <c r="AE840" s="160"/>
      <c r="AF840" s="98"/>
    </row>
    <row r="841" spans="5:32" s="24" customFormat="1" ht="15" customHeight="1" x14ac:dyDescent="0.25"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7"/>
      <c r="R841" s="137"/>
      <c r="S841" s="130"/>
      <c r="T841" s="130"/>
      <c r="U841" s="130"/>
      <c r="V841" s="130"/>
      <c r="W841" s="130"/>
      <c r="X841" s="130"/>
      <c r="Y841" s="130"/>
      <c r="Z841" s="130"/>
      <c r="AA841" s="130"/>
      <c r="AB841" s="130"/>
      <c r="AC841" s="137"/>
      <c r="AD841" s="98"/>
      <c r="AE841" s="160"/>
      <c r="AF841" s="98"/>
    </row>
    <row r="842" spans="5:32" s="24" customFormat="1" ht="15" customHeight="1" x14ac:dyDescent="0.25"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7"/>
      <c r="R842" s="137"/>
      <c r="S842" s="130"/>
      <c r="T842" s="130"/>
      <c r="U842" s="130"/>
      <c r="V842" s="130"/>
      <c r="W842" s="130"/>
      <c r="X842" s="130"/>
      <c r="Y842" s="130"/>
      <c r="Z842" s="130"/>
      <c r="AA842" s="130"/>
      <c r="AB842" s="130"/>
      <c r="AC842" s="137"/>
      <c r="AD842" s="98"/>
      <c r="AE842" s="160"/>
      <c r="AF842" s="98"/>
    </row>
    <row r="843" spans="5:32" s="24" customFormat="1" ht="15" customHeight="1" x14ac:dyDescent="0.25"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7"/>
      <c r="R843" s="137"/>
      <c r="S843" s="130"/>
      <c r="T843" s="130"/>
      <c r="U843" s="130"/>
      <c r="V843" s="130"/>
      <c r="W843" s="130"/>
      <c r="X843" s="130"/>
      <c r="Y843" s="130"/>
      <c r="Z843" s="130"/>
      <c r="AA843" s="130"/>
      <c r="AB843" s="130"/>
      <c r="AC843" s="137"/>
      <c r="AD843" s="98"/>
      <c r="AE843" s="160"/>
      <c r="AF843" s="98"/>
    </row>
    <row r="844" spans="5:32" s="24" customFormat="1" ht="15" customHeight="1" x14ac:dyDescent="0.25"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7"/>
      <c r="R844" s="137"/>
      <c r="S844" s="130"/>
      <c r="T844" s="130"/>
      <c r="U844" s="130"/>
      <c r="V844" s="130"/>
      <c r="W844" s="130"/>
      <c r="X844" s="130"/>
      <c r="Y844" s="130"/>
      <c r="Z844" s="130"/>
      <c r="AA844" s="130"/>
      <c r="AB844" s="130"/>
      <c r="AC844" s="137"/>
      <c r="AD844" s="98"/>
      <c r="AE844" s="160"/>
      <c r="AF844" s="98"/>
    </row>
    <row r="845" spans="5:32" s="24" customFormat="1" ht="15" customHeight="1" x14ac:dyDescent="0.25"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7"/>
      <c r="R845" s="137"/>
      <c r="S845" s="130"/>
      <c r="T845" s="130"/>
      <c r="U845" s="130"/>
      <c r="V845" s="130"/>
      <c r="W845" s="130"/>
      <c r="X845" s="130"/>
      <c r="Y845" s="130"/>
      <c r="Z845" s="130"/>
      <c r="AA845" s="130"/>
      <c r="AB845" s="130"/>
      <c r="AC845" s="137"/>
      <c r="AD845" s="98"/>
      <c r="AE845" s="160"/>
      <c r="AF845" s="98"/>
    </row>
    <row r="846" spans="5:32" s="24" customFormat="1" ht="15" customHeight="1" x14ac:dyDescent="0.25"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7"/>
      <c r="R846" s="137"/>
      <c r="S846" s="130"/>
      <c r="T846" s="130"/>
      <c r="U846" s="130"/>
      <c r="V846" s="130"/>
      <c r="W846" s="130"/>
      <c r="X846" s="130"/>
      <c r="Y846" s="130"/>
      <c r="Z846" s="130"/>
      <c r="AA846" s="130"/>
      <c r="AB846" s="130"/>
      <c r="AC846" s="137"/>
      <c r="AD846" s="98"/>
      <c r="AE846" s="160"/>
      <c r="AF846" s="98"/>
    </row>
    <row r="847" spans="5:32" s="24" customFormat="1" ht="15" customHeight="1" x14ac:dyDescent="0.25"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7"/>
      <c r="R847" s="137"/>
      <c r="S847" s="130"/>
      <c r="T847" s="130"/>
      <c r="U847" s="130"/>
      <c r="V847" s="130"/>
      <c r="W847" s="130"/>
      <c r="X847" s="130"/>
      <c r="Y847" s="130"/>
      <c r="Z847" s="130"/>
      <c r="AA847" s="130"/>
      <c r="AB847" s="130"/>
      <c r="AC847" s="137"/>
      <c r="AD847" s="98"/>
      <c r="AE847" s="160"/>
      <c r="AF847" s="98"/>
    </row>
    <row r="848" spans="5:32" s="24" customFormat="1" ht="15" customHeight="1" x14ac:dyDescent="0.25"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7"/>
      <c r="R848" s="137"/>
      <c r="S848" s="130"/>
      <c r="T848" s="130"/>
      <c r="U848" s="130"/>
      <c r="V848" s="130"/>
      <c r="W848" s="130"/>
      <c r="X848" s="130"/>
      <c r="Y848" s="130"/>
      <c r="Z848" s="130"/>
      <c r="AA848" s="130"/>
      <c r="AB848" s="130"/>
      <c r="AC848" s="137"/>
      <c r="AD848" s="98"/>
      <c r="AE848" s="160"/>
      <c r="AF848" s="98"/>
    </row>
    <row r="849" spans="5:32" s="24" customFormat="1" ht="15" customHeight="1" x14ac:dyDescent="0.25"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7"/>
      <c r="R849" s="137"/>
      <c r="S849" s="130"/>
      <c r="T849" s="130"/>
      <c r="U849" s="130"/>
      <c r="V849" s="130"/>
      <c r="W849" s="130"/>
      <c r="X849" s="130"/>
      <c r="Y849" s="130"/>
      <c r="Z849" s="130"/>
      <c r="AA849" s="130"/>
      <c r="AB849" s="130"/>
      <c r="AC849" s="137"/>
      <c r="AD849" s="98"/>
      <c r="AE849" s="160"/>
      <c r="AF849" s="98"/>
    </row>
    <row r="850" spans="5:32" s="24" customFormat="1" ht="15" customHeight="1" x14ac:dyDescent="0.25"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7"/>
      <c r="R850" s="137"/>
      <c r="S850" s="130"/>
      <c r="T850" s="130"/>
      <c r="U850" s="130"/>
      <c r="V850" s="130"/>
      <c r="W850" s="130"/>
      <c r="X850" s="130"/>
      <c r="Y850" s="130"/>
      <c r="Z850" s="130"/>
      <c r="AA850" s="130"/>
      <c r="AB850" s="130"/>
      <c r="AC850" s="137"/>
      <c r="AD850" s="98"/>
      <c r="AE850" s="160"/>
      <c r="AF850" s="98"/>
    </row>
    <row r="851" spans="5:32" s="24" customFormat="1" ht="15" customHeight="1" x14ac:dyDescent="0.25"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7"/>
      <c r="R851" s="137"/>
      <c r="S851" s="130"/>
      <c r="T851" s="130"/>
      <c r="U851" s="130"/>
      <c r="V851" s="130"/>
      <c r="W851" s="130"/>
      <c r="X851" s="130"/>
      <c r="Y851" s="130"/>
      <c r="Z851" s="130"/>
      <c r="AA851" s="130"/>
      <c r="AB851" s="130"/>
      <c r="AC851" s="137"/>
      <c r="AD851" s="98"/>
      <c r="AE851" s="160"/>
      <c r="AF851" s="98"/>
    </row>
    <row r="852" spans="5:32" s="24" customFormat="1" ht="15" customHeight="1" x14ac:dyDescent="0.25"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7"/>
      <c r="R852" s="137"/>
      <c r="S852" s="130"/>
      <c r="T852" s="130"/>
      <c r="U852" s="130"/>
      <c r="V852" s="130"/>
      <c r="W852" s="130"/>
      <c r="X852" s="130"/>
      <c r="Y852" s="130"/>
      <c r="Z852" s="130"/>
      <c r="AA852" s="130"/>
      <c r="AB852" s="130"/>
      <c r="AC852" s="137"/>
      <c r="AD852" s="98"/>
      <c r="AE852" s="160"/>
      <c r="AF852" s="98"/>
    </row>
    <row r="853" spans="5:32" s="24" customFormat="1" ht="15" customHeight="1" x14ac:dyDescent="0.25"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7"/>
      <c r="R853" s="137"/>
      <c r="S853" s="130"/>
      <c r="T853" s="130"/>
      <c r="U853" s="130"/>
      <c r="V853" s="130"/>
      <c r="W853" s="130"/>
      <c r="X853" s="130"/>
      <c r="Y853" s="130"/>
      <c r="Z853" s="130"/>
      <c r="AA853" s="130"/>
      <c r="AB853" s="130"/>
      <c r="AC853" s="137"/>
      <c r="AD853" s="98"/>
      <c r="AE853" s="160"/>
      <c r="AF853" s="98"/>
    </row>
    <row r="854" spans="5:32" s="24" customFormat="1" ht="15" customHeight="1" x14ac:dyDescent="0.25"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7"/>
      <c r="R854" s="137"/>
      <c r="S854" s="130"/>
      <c r="T854" s="130"/>
      <c r="U854" s="130"/>
      <c r="V854" s="130"/>
      <c r="W854" s="130"/>
      <c r="X854" s="130"/>
      <c r="Y854" s="130"/>
      <c r="Z854" s="130"/>
      <c r="AA854" s="130"/>
      <c r="AB854" s="130"/>
      <c r="AC854" s="137"/>
      <c r="AD854" s="98"/>
      <c r="AE854" s="160"/>
      <c r="AF854" s="98"/>
    </row>
    <row r="855" spans="5:32" s="24" customFormat="1" ht="15" customHeight="1" x14ac:dyDescent="0.25"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7"/>
      <c r="R855" s="137"/>
      <c r="S855" s="130"/>
      <c r="T855" s="130"/>
      <c r="U855" s="130"/>
      <c r="V855" s="130"/>
      <c r="W855" s="130"/>
      <c r="X855" s="130"/>
      <c r="Y855" s="130"/>
      <c r="Z855" s="130"/>
      <c r="AA855" s="130"/>
      <c r="AB855" s="130"/>
      <c r="AC855" s="137"/>
      <c r="AD855" s="98"/>
      <c r="AE855" s="160"/>
      <c r="AF855" s="98"/>
    </row>
    <row r="856" spans="5:32" s="24" customFormat="1" ht="15" customHeight="1" x14ac:dyDescent="0.25"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7"/>
      <c r="R856" s="137"/>
      <c r="S856" s="130"/>
      <c r="T856" s="130"/>
      <c r="U856" s="130"/>
      <c r="V856" s="130"/>
      <c r="W856" s="130"/>
      <c r="X856" s="130"/>
      <c r="Y856" s="130"/>
      <c r="Z856" s="130"/>
      <c r="AA856" s="130"/>
      <c r="AB856" s="130"/>
      <c r="AC856" s="137"/>
      <c r="AD856" s="98"/>
      <c r="AE856" s="160"/>
      <c r="AF856" s="98"/>
    </row>
    <row r="857" spans="5:32" s="24" customFormat="1" ht="15" customHeight="1" x14ac:dyDescent="0.25"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7"/>
      <c r="R857" s="137"/>
      <c r="S857" s="130"/>
      <c r="T857" s="130"/>
      <c r="U857" s="130"/>
      <c r="V857" s="130"/>
      <c r="W857" s="130"/>
      <c r="X857" s="130"/>
      <c r="Y857" s="130"/>
      <c r="Z857" s="130"/>
      <c r="AA857" s="130"/>
      <c r="AB857" s="130"/>
      <c r="AC857" s="137"/>
      <c r="AD857" s="98"/>
      <c r="AE857" s="160"/>
      <c r="AF857" s="98"/>
    </row>
    <row r="858" spans="5:32" s="24" customFormat="1" ht="15" customHeight="1" x14ac:dyDescent="0.25"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7"/>
      <c r="R858" s="137"/>
      <c r="S858" s="130"/>
      <c r="T858" s="130"/>
      <c r="U858" s="130"/>
      <c r="V858" s="130"/>
      <c r="W858" s="130"/>
      <c r="X858" s="130"/>
      <c r="Y858" s="130"/>
      <c r="Z858" s="130"/>
      <c r="AA858" s="130"/>
      <c r="AB858" s="130"/>
      <c r="AC858" s="137"/>
      <c r="AD858" s="98"/>
      <c r="AE858" s="160"/>
      <c r="AF858" s="98"/>
    </row>
    <row r="859" spans="5:32" s="24" customFormat="1" ht="15" customHeight="1" x14ac:dyDescent="0.25"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7"/>
      <c r="R859" s="137"/>
      <c r="S859" s="130"/>
      <c r="T859" s="130"/>
      <c r="U859" s="130"/>
      <c r="V859" s="130"/>
      <c r="W859" s="130"/>
      <c r="X859" s="130"/>
      <c r="Y859" s="130"/>
      <c r="Z859" s="130"/>
      <c r="AA859" s="130"/>
      <c r="AB859" s="130"/>
      <c r="AC859" s="137"/>
      <c r="AD859" s="98"/>
      <c r="AE859" s="160"/>
      <c r="AF859" s="98"/>
    </row>
    <row r="860" spans="5:32" s="24" customFormat="1" ht="15" customHeight="1" x14ac:dyDescent="0.25"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7"/>
      <c r="R860" s="137"/>
      <c r="S860" s="130"/>
      <c r="T860" s="130"/>
      <c r="U860" s="130"/>
      <c r="V860" s="130"/>
      <c r="W860" s="130"/>
      <c r="X860" s="130"/>
      <c r="Y860" s="130"/>
      <c r="Z860" s="130"/>
      <c r="AA860" s="130"/>
      <c r="AB860" s="130"/>
      <c r="AC860" s="137"/>
      <c r="AD860" s="98"/>
      <c r="AE860" s="160"/>
      <c r="AF860" s="98"/>
    </row>
    <row r="861" spans="5:32" s="24" customFormat="1" ht="15" customHeight="1" x14ac:dyDescent="0.25"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7"/>
      <c r="R861" s="137"/>
      <c r="S861" s="130"/>
      <c r="T861" s="130"/>
      <c r="U861" s="130"/>
      <c r="V861" s="130"/>
      <c r="W861" s="130"/>
      <c r="X861" s="130"/>
      <c r="Y861" s="130"/>
      <c r="Z861" s="130"/>
      <c r="AA861" s="130"/>
      <c r="AB861" s="130"/>
      <c r="AC861" s="137"/>
      <c r="AD861" s="98"/>
      <c r="AE861" s="160"/>
      <c r="AF861" s="98"/>
    </row>
    <row r="862" spans="5:32" s="24" customFormat="1" ht="15" customHeight="1" x14ac:dyDescent="0.25"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7"/>
      <c r="R862" s="137"/>
      <c r="S862" s="130"/>
      <c r="T862" s="130"/>
      <c r="U862" s="130"/>
      <c r="V862" s="130"/>
      <c r="W862" s="130"/>
      <c r="X862" s="130"/>
      <c r="Y862" s="130"/>
      <c r="Z862" s="130"/>
      <c r="AA862" s="130"/>
      <c r="AB862" s="130"/>
      <c r="AC862" s="137"/>
      <c r="AD862" s="98"/>
      <c r="AE862" s="160"/>
      <c r="AF862" s="98"/>
    </row>
    <row r="863" spans="5:32" s="24" customFormat="1" ht="15" customHeight="1" x14ac:dyDescent="0.25"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7"/>
      <c r="R863" s="137"/>
      <c r="S863" s="130"/>
      <c r="T863" s="130"/>
      <c r="U863" s="130"/>
      <c r="V863" s="130"/>
      <c r="W863" s="130"/>
      <c r="X863" s="130"/>
      <c r="Y863" s="130"/>
      <c r="Z863" s="130"/>
      <c r="AA863" s="130"/>
      <c r="AB863" s="130"/>
      <c r="AC863" s="137"/>
      <c r="AD863" s="98"/>
      <c r="AE863" s="160"/>
      <c r="AF863" s="98"/>
    </row>
    <row r="864" spans="5:32" s="24" customFormat="1" ht="15" customHeight="1" x14ac:dyDescent="0.25"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7"/>
      <c r="R864" s="137"/>
      <c r="S864" s="130"/>
      <c r="T864" s="130"/>
      <c r="U864" s="130"/>
      <c r="V864" s="130"/>
      <c r="W864" s="130"/>
      <c r="X864" s="130"/>
      <c r="Y864" s="130"/>
      <c r="Z864" s="130"/>
      <c r="AA864" s="130"/>
      <c r="AB864" s="130"/>
      <c r="AC864" s="137"/>
      <c r="AD864" s="98"/>
      <c r="AE864" s="160"/>
      <c r="AF864" s="98"/>
    </row>
    <row r="865" spans="5:32" s="24" customFormat="1" ht="15" customHeight="1" x14ac:dyDescent="0.25"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7"/>
      <c r="R865" s="137"/>
      <c r="S865" s="130"/>
      <c r="T865" s="130"/>
      <c r="U865" s="130"/>
      <c r="V865" s="130"/>
      <c r="W865" s="130"/>
      <c r="X865" s="130"/>
      <c r="Y865" s="130"/>
      <c r="Z865" s="130"/>
      <c r="AA865" s="130"/>
      <c r="AB865" s="130"/>
      <c r="AC865" s="137"/>
      <c r="AD865" s="98"/>
      <c r="AE865" s="160"/>
      <c r="AF865" s="98"/>
    </row>
    <row r="866" spans="5:32" s="24" customFormat="1" ht="15" customHeight="1" x14ac:dyDescent="0.25"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7"/>
      <c r="R866" s="137"/>
      <c r="S866" s="130"/>
      <c r="T866" s="130"/>
      <c r="U866" s="130"/>
      <c r="V866" s="130"/>
      <c r="W866" s="130"/>
      <c r="X866" s="130"/>
      <c r="Y866" s="130"/>
      <c r="Z866" s="130"/>
      <c r="AA866" s="130"/>
      <c r="AB866" s="130"/>
      <c r="AC866" s="137"/>
      <c r="AD866" s="98"/>
      <c r="AE866" s="160"/>
      <c r="AF866" s="98"/>
    </row>
    <row r="867" spans="5:32" s="24" customFormat="1" ht="15" customHeight="1" x14ac:dyDescent="0.25"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7"/>
      <c r="R867" s="137"/>
      <c r="S867" s="130"/>
      <c r="T867" s="130"/>
      <c r="U867" s="130"/>
      <c r="V867" s="130"/>
      <c r="W867" s="130"/>
      <c r="X867" s="130"/>
      <c r="Y867" s="130"/>
      <c r="Z867" s="130"/>
      <c r="AA867" s="130"/>
      <c r="AB867" s="130"/>
      <c r="AC867" s="137"/>
      <c r="AD867" s="98"/>
      <c r="AE867" s="160"/>
      <c r="AF867" s="98"/>
    </row>
    <row r="868" spans="5:32" s="24" customFormat="1" ht="15" customHeight="1" x14ac:dyDescent="0.25"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7"/>
      <c r="R868" s="137"/>
      <c r="S868" s="130"/>
      <c r="T868" s="130"/>
      <c r="U868" s="130"/>
      <c r="V868" s="130"/>
      <c r="W868" s="130"/>
      <c r="X868" s="130"/>
      <c r="Y868" s="130"/>
      <c r="Z868" s="130"/>
      <c r="AA868" s="130"/>
      <c r="AB868" s="130"/>
      <c r="AC868" s="137"/>
      <c r="AD868" s="98"/>
      <c r="AE868" s="160"/>
      <c r="AF868" s="98"/>
    </row>
    <row r="869" spans="5:32" s="24" customFormat="1" ht="15" customHeight="1" x14ac:dyDescent="0.25"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7"/>
      <c r="R869" s="137"/>
      <c r="S869" s="130"/>
      <c r="T869" s="130"/>
      <c r="U869" s="130"/>
      <c r="V869" s="130"/>
      <c r="W869" s="130"/>
      <c r="X869" s="130"/>
      <c r="Y869" s="130"/>
      <c r="Z869" s="130"/>
      <c r="AA869" s="130"/>
      <c r="AB869" s="130"/>
      <c r="AC869" s="137"/>
      <c r="AD869" s="98"/>
      <c r="AE869" s="160"/>
      <c r="AF869" s="98"/>
    </row>
    <row r="870" spans="5:32" s="24" customFormat="1" ht="15" customHeight="1" x14ac:dyDescent="0.25"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7"/>
      <c r="R870" s="137"/>
      <c r="S870" s="130"/>
      <c r="T870" s="130"/>
      <c r="U870" s="130"/>
      <c r="V870" s="130"/>
      <c r="W870" s="130"/>
      <c r="X870" s="130"/>
      <c r="Y870" s="130"/>
      <c r="Z870" s="130"/>
      <c r="AA870" s="130"/>
      <c r="AB870" s="130"/>
      <c r="AC870" s="137"/>
      <c r="AD870" s="98"/>
      <c r="AE870" s="160"/>
      <c r="AF870" s="98"/>
    </row>
    <row r="871" spans="5:32" s="24" customFormat="1" ht="15" customHeight="1" x14ac:dyDescent="0.25"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7"/>
      <c r="R871" s="137"/>
      <c r="S871" s="130"/>
      <c r="T871" s="130"/>
      <c r="U871" s="130"/>
      <c r="V871" s="130"/>
      <c r="W871" s="130"/>
      <c r="X871" s="130"/>
      <c r="Y871" s="130"/>
      <c r="Z871" s="130"/>
      <c r="AA871" s="130"/>
      <c r="AB871" s="130"/>
      <c r="AC871" s="137"/>
      <c r="AD871" s="98"/>
      <c r="AE871" s="160"/>
      <c r="AF871" s="98"/>
    </row>
    <row r="872" spans="5:32" s="24" customFormat="1" ht="15" customHeight="1" x14ac:dyDescent="0.25"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7"/>
      <c r="R872" s="137"/>
      <c r="S872" s="130"/>
      <c r="T872" s="130"/>
      <c r="U872" s="130"/>
      <c r="V872" s="130"/>
      <c r="W872" s="130"/>
      <c r="X872" s="130"/>
      <c r="Y872" s="130"/>
      <c r="Z872" s="130"/>
      <c r="AA872" s="130"/>
      <c r="AB872" s="130"/>
      <c r="AC872" s="137"/>
      <c r="AD872" s="98"/>
      <c r="AE872" s="160"/>
      <c r="AF872" s="98"/>
    </row>
    <row r="873" spans="5:32" s="24" customFormat="1" ht="15" customHeight="1" x14ac:dyDescent="0.25"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7"/>
      <c r="R873" s="137"/>
      <c r="S873" s="130"/>
      <c r="T873" s="130"/>
      <c r="U873" s="130"/>
      <c r="V873" s="130"/>
      <c r="W873" s="130"/>
      <c r="X873" s="130"/>
      <c r="Y873" s="130"/>
      <c r="Z873" s="130"/>
      <c r="AA873" s="130"/>
      <c r="AB873" s="130"/>
      <c r="AC873" s="137"/>
      <c r="AD873" s="98"/>
      <c r="AE873" s="160"/>
      <c r="AF873" s="98"/>
    </row>
    <row r="874" spans="5:32" s="24" customFormat="1" ht="15" customHeight="1" x14ac:dyDescent="0.25"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7"/>
      <c r="R874" s="137"/>
      <c r="S874" s="130"/>
      <c r="T874" s="130"/>
      <c r="U874" s="130"/>
      <c r="V874" s="130"/>
      <c r="W874" s="130"/>
      <c r="X874" s="130"/>
      <c r="Y874" s="130"/>
      <c r="Z874" s="130"/>
      <c r="AA874" s="130"/>
      <c r="AB874" s="130"/>
      <c r="AC874" s="137"/>
      <c r="AD874" s="98"/>
      <c r="AE874" s="160"/>
      <c r="AF874" s="98"/>
    </row>
    <row r="875" spans="5:32" s="24" customFormat="1" ht="15" customHeight="1" x14ac:dyDescent="0.25"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7"/>
      <c r="R875" s="137"/>
      <c r="S875" s="130"/>
      <c r="T875" s="130"/>
      <c r="U875" s="130"/>
      <c r="V875" s="130"/>
      <c r="W875" s="130"/>
      <c r="X875" s="130"/>
      <c r="Y875" s="130"/>
      <c r="Z875" s="130"/>
      <c r="AA875" s="130"/>
      <c r="AB875" s="130"/>
      <c r="AC875" s="137"/>
      <c r="AD875" s="98"/>
      <c r="AE875" s="160"/>
      <c r="AF875" s="98"/>
    </row>
    <row r="876" spans="5:32" s="24" customFormat="1" ht="15" customHeight="1" x14ac:dyDescent="0.25"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7"/>
      <c r="R876" s="137"/>
      <c r="S876" s="130"/>
      <c r="T876" s="130"/>
      <c r="U876" s="130"/>
      <c r="V876" s="130"/>
      <c r="W876" s="130"/>
      <c r="X876" s="130"/>
      <c r="Y876" s="130"/>
      <c r="Z876" s="130"/>
      <c r="AA876" s="130"/>
      <c r="AB876" s="130"/>
      <c r="AC876" s="137"/>
      <c r="AD876" s="98"/>
      <c r="AE876" s="160"/>
      <c r="AF876" s="98"/>
    </row>
    <row r="877" spans="5:32" s="24" customFormat="1" ht="15" customHeight="1" x14ac:dyDescent="0.25"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7"/>
      <c r="R877" s="137"/>
      <c r="S877" s="130"/>
      <c r="T877" s="130"/>
      <c r="U877" s="130"/>
      <c r="V877" s="130"/>
      <c r="W877" s="130"/>
      <c r="X877" s="130"/>
      <c r="Y877" s="130"/>
      <c r="Z877" s="130"/>
      <c r="AA877" s="130"/>
      <c r="AB877" s="130"/>
      <c r="AC877" s="137"/>
      <c r="AD877" s="98"/>
      <c r="AE877" s="160"/>
      <c r="AF877" s="98"/>
    </row>
    <row r="878" spans="5:32" s="24" customFormat="1" ht="15" customHeight="1" x14ac:dyDescent="0.25"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7"/>
      <c r="R878" s="137"/>
      <c r="S878" s="130"/>
      <c r="T878" s="130"/>
      <c r="U878" s="130"/>
      <c r="V878" s="130"/>
      <c r="W878" s="130"/>
      <c r="X878" s="130"/>
      <c r="Y878" s="130"/>
      <c r="Z878" s="130"/>
      <c r="AA878" s="130"/>
      <c r="AB878" s="130"/>
      <c r="AC878" s="137"/>
      <c r="AD878" s="98"/>
      <c r="AE878" s="160"/>
      <c r="AF878" s="98"/>
    </row>
    <row r="879" spans="5:32" s="24" customFormat="1" ht="15" customHeight="1" x14ac:dyDescent="0.25"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7"/>
      <c r="R879" s="137"/>
      <c r="S879" s="130"/>
      <c r="T879" s="130"/>
      <c r="U879" s="130"/>
      <c r="V879" s="130"/>
      <c r="W879" s="130"/>
      <c r="X879" s="130"/>
      <c r="Y879" s="130"/>
      <c r="Z879" s="130"/>
      <c r="AA879" s="130"/>
      <c r="AB879" s="130"/>
      <c r="AC879" s="137"/>
      <c r="AD879" s="98"/>
      <c r="AE879" s="160"/>
      <c r="AF879" s="98"/>
    </row>
    <row r="880" spans="5:32" s="24" customFormat="1" ht="15" customHeight="1" x14ac:dyDescent="0.25"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7"/>
      <c r="R880" s="137"/>
      <c r="S880" s="130"/>
      <c r="T880" s="130"/>
      <c r="U880" s="130"/>
      <c r="V880" s="130"/>
      <c r="W880" s="130"/>
      <c r="X880" s="130"/>
      <c r="Y880" s="130"/>
      <c r="Z880" s="130"/>
      <c r="AA880" s="130"/>
      <c r="AB880" s="130"/>
      <c r="AC880" s="137"/>
      <c r="AD880" s="98"/>
      <c r="AE880" s="160"/>
      <c r="AF880" s="98"/>
    </row>
    <row r="881" spans="5:32" s="24" customFormat="1" ht="15" customHeight="1" x14ac:dyDescent="0.25"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7"/>
      <c r="R881" s="137"/>
      <c r="S881" s="130"/>
      <c r="T881" s="130"/>
      <c r="U881" s="130"/>
      <c r="V881" s="130"/>
      <c r="W881" s="130"/>
      <c r="X881" s="130"/>
      <c r="Y881" s="130"/>
      <c r="Z881" s="130"/>
      <c r="AA881" s="130"/>
      <c r="AB881" s="130"/>
      <c r="AC881" s="137"/>
      <c r="AD881" s="98"/>
      <c r="AE881" s="160"/>
      <c r="AF881" s="98"/>
    </row>
    <row r="882" spans="5:32" s="24" customFormat="1" ht="15" customHeight="1" x14ac:dyDescent="0.25"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7"/>
      <c r="R882" s="137"/>
      <c r="S882" s="130"/>
      <c r="T882" s="130"/>
      <c r="U882" s="130"/>
      <c r="V882" s="130"/>
      <c r="W882" s="130"/>
      <c r="X882" s="130"/>
      <c r="Y882" s="130"/>
      <c r="Z882" s="130"/>
      <c r="AA882" s="130"/>
      <c r="AB882" s="130"/>
      <c r="AC882" s="137"/>
      <c r="AD882" s="98"/>
      <c r="AE882" s="160"/>
      <c r="AF882" s="98"/>
    </row>
    <row r="883" spans="5:32" s="24" customFormat="1" ht="15" customHeight="1" x14ac:dyDescent="0.25"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7"/>
      <c r="R883" s="137"/>
      <c r="S883" s="130"/>
      <c r="T883" s="130"/>
      <c r="U883" s="130"/>
      <c r="V883" s="130"/>
      <c r="W883" s="130"/>
      <c r="X883" s="130"/>
      <c r="Y883" s="130"/>
      <c r="Z883" s="130"/>
      <c r="AA883" s="130"/>
      <c r="AB883" s="130"/>
      <c r="AC883" s="137"/>
      <c r="AD883" s="98"/>
      <c r="AE883" s="160"/>
      <c r="AF883" s="98"/>
    </row>
  </sheetData>
  <mergeCells count="3">
    <mergeCell ref="E1:P1"/>
    <mergeCell ref="S1:Z1"/>
    <mergeCell ref="AD1:AF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Pathogen box</vt:lpstr>
      <vt:lpstr>Stasis box</vt:lpstr>
      <vt:lpstr>Fenarimol analogues - Epichem</vt:lpstr>
      <vt:lpstr>Fenarimol analogues - Sydney</vt:lpstr>
    </vt:vector>
  </TitlesOfParts>
  <Company>Evotec (US)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Tarley Cameron</dc:creator>
  <cp:lastModifiedBy>W.W.J. Laureijssen - van de Sande</cp:lastModifiedBy>
  <dcterms:created xsi:type="dcterms:W3CDTF">2016-01-18T16:03:45Z</dcterms:created>
  <dcterms:modified xsi:type="dcterms:W3CDTF">2018-11-01T11:58:17Z</dcterms:modified>
</cp:coreProperties>
</file>