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0" yWindow="40" windowWidth="2550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7" i="1" l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W26" i="1"/>
  <c r="H43" i="1"/>
  <c r="H44" i="1"/>
  <c r="G46" i="1"/>
  <c r="G45" i="1"/>
  <c r="G44" i="1"/>
  <c r="G43" i="1"/>
  <c r="I45" i="1"/>
  <c r="I44" i="1"/>
  <c r="G48" i="1"/>
  <c r="H45" i="1"/>
  <c r="H46" i="1"/>
  <c r="H48" i="1"/>
  <c r="H52" i="1"/>
  <c r="C43" i="1"/>
  <c r="F48" i="1"/>
  <c r="I48" i="1"/>
  <c r="I46" i="1"/>
  <c r="I43" i="1"/>
</calcChain>
</file>

<file path=xl/sharedStrings.xml><?xml version="1.0" encoding="utf-8"?>
<sst xmlns="http://schemas.openxmlformats.org/spreadsheetml/2006/main" count="72" uniqueCount="59">
  <si>
    <t xml:space="preserve">Food </t>
  </si>
  <si>
    <t>Alcohol</t>
  </si>
  <si>
    <t>Tobacco</t>
  </si>
  <si>
    <t>Household fuels and utilities</t>
  </si>
  <si>
    <t>Shelter</t>
  </si>
  <si>
    <t>Furnishings</t>
  </si>
  <si>
    <t>Applicances</t>
  </si>
  <si>
    <t>Apparel</t>
  </si>
  <si>
    <t>Public transportation</t>
  </si>
  <si>
    <t>New and used cars, fees, and maintenance</t>
  </si>
  <si>
    <t>Cash contributions and personal care (personal services)</t>
  </si>
  <si>
    <t>Financial services</t>
  </si>
  <si>
    <t>Reading and entertrainment (recreation)</t>
  </si>
  <si>
    <t>Household operations (nondurables)</t>
  </si>
  <si>
    <t>Gasoline and motor oil</t>
  </si>
  <si>
    <t>Health care</t>
  </si>
  <si>
    <t>Education</t>
  </si>
  <si>
    <t xml:space="preserve">      Net expenditures abroad by U.S. residents</t>
  </si>
  <si>
    <t xml:space="preserve">        Less: Expenditures in the United States by nonresidents</t>
  </si>
  <si>
    <t xml:space="preserve">  Final consumption expenditures of nonprofit institutions serving households (NPISH) </t>
  </si>
  <si>
    <t>Agriculture, Forestry, Fishing and Hunting</t>
  </si>
  <si>
    <t>Oil and Gas Extraction</t>
  </si>
  <si>
    <t>Mining and Support Activities for Mining</t>
  </si>
  <si>
    <t>Utilities</t>
  </si>
  <si>
    <t>Construction</t>
  </si>
  <si>
    <t>Petroleum Refineries</t>
  </si>
  <si>
    <t>Transportation Equipment Manufacturing</t>
  </si>
  <si>
    <t>Medical Equipment and Supplies Manufacturing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</si>
  <si>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</si>
  <si>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</si>
  <si>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</si>
  <si>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</si>
  <si>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</si>
  <si>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</si>
  <si>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</si>
  <si>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</si>
  <si>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</si>
  <si>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</si>
  <si>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</si>
  <si>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</si>
  <si>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</si>
  <si>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</si>
  <si>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</si>
  <si>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</si>
  <si>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cons_cat</t>
  </si>
  <si>
    <t>production_industry</t>
  </si>
  <si>
    <t>value</t>
  </si>
  <si>
    <t>cons_total</t>
  </si>
  <si>
    <t>fraction</t>
  </si>
  <si>
    <t>raw</t>
  </si>
  <si>
    <t>trans</t>
  </si>
  <si>
    <t>retail</t>
  </si>
  <si>
    <t>whole</t>
  </si>
  <si>
    <t>prod</t>
  </si>
  <si>
    <t>long</t>
  </si>
  <si>
    <t>mat</t>
  </si>
  <si>
    <t>ROW and Imports</t>
  </si>
  <si>
    <t>** ignore ROW +imports here</t>
  </si>
  <si>
    <t>*** ignore cons expend of nonprofits - or should these go in services?  Or go in production sectors??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</si>
</sst>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S34" sqref="S34"/>
    </sheetView>
  </sheetViews>
  <sheetFormatPr baseColWidth="10" defaultRowHeight="15" x14ac:dyDescent="0"/>
  <cols>
    <col min="2" max="2" width="34" customWidth="1"/>
  </cols>
  <sheetData>
    <row r="1" spans="1:2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1:22">
      <c r="A3">
        <v>1</v>
      </c>
      <c r="B3" t="s">
        <v>20</v>
      </c>
      <c r="C3" s="2">
        <v>40427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17754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>
      <c r="A4">
        <v>2</v>
      </c>
      <c r="B4" t="s">
        <v>21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>
        <v>3</v>
      </c>
      <c r="B5" t="s">
        <v>22</v>
      </c>
      <c r="C5" s="2">
        <v>11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48</v>
      </c>
      <c r="P5" s="2">
        <v>38</v>
      </c>
      <c r="Q5" s="2">
        <v>17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>
      <c r="A6">
        <v>4</v>
      </c>
      <c r="B6" t="s">
        <v>23</v>
      </c>
      <c r="C6" s="2">
        <v>0</v>
      </c>
      <c r="D6" s="2">
        <v>0</v>
      </c>
      <c r="E6" s="2">
        <v>0</v>
      </c>
      <c r="F6" s="2">
        <v>240333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>
      <c r="A7">
        <v>5</v>
      </c>
      <c r="B7" t="s">
        <v>24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>
      <c r="A8">
        <v>6</v>
      </c>
      <c r="B8" t="s">
        <v>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211042</v>
      </c>
      <c r="R8" s="2">
        <v>280</v>
      </c>
      <c r="S8" s="2">
        <v>0</v>
      </c>
      <c r="T8" s="2">
        <v>0</v>
      </c>
      <c r="U8" s="2">
        <v>0</v>
      </c>
      <c r="V8" s="2">
        <v>0</v>
      </c>
    </row>
    <row r="9" spans="1:22">
      <c r="A9">
        <v>7</v>
      </c>
      <c r="B9" t="s">
        <v>26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194367</v>
      </c>
      <c r="M9" s="2">
        <v>0</v>
      </c>
      <c r="N9" s="2">
        <v>0</v>
      </c>
      <c r="O9" s="2">
        <v>32750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>
      <c r="A10">
        <v>8</v>
      </c>
      <c r="B10" t="s">
        <v>27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190</v>
      </c>
      <c r="I10" s="2">
        <v>0</v>
      </c>
      <c r="J10" s="2">
        <v>27</v>
      </c>
      <c r="K10" s="2">
        <v>0</v>
      </c>
      <c r="L10" s="2">
        <v>0</v>
      </c>
      <c r="M10" s="2">
        <v>5</v>
      </c>
      <c r="N10" s="2">
        <v>0</v>
      </c>
      <c r="O10" s="2">
        <v>580</v>
      </c>
      <c r="P10" s="2">
        <v>156</v>
      </c>
      <c r="Q10" s="2">
        <v>0</v>
      </c>
      <c r="R10" s="2">
        <v>14507</v>
      </c>
      <c r="S10" s="2">
        <v>0</v>
      </c>
      <c r="T10" s="2">
        <v>0</v>
      </c>
      <c r="U10" s="2">
        <v>0</v>
      </c>
      <c r="V10" s="2">
        <v>0</v>
      </c>
    </row>
    <row r="11" spans="1:22">
      <c r="A11">
        <v>9</v>
      </c>
      <c r="B11" t="s">
        <v>28</v>
      </c>
      <c r="C11" s="2">
        <v>348937</v>
      </c>
      <c r="D11" s="2">
        <v>47842</v>
      </c>
      <c r="E11" s="2">
        <v>45373</v>
      </c>
      <c r="F11" s="2">
        <v>9</v>
      </c>
      <c r="G11" s="2">
        <v>0</v>
      </c>
      <c r="H11" s="2">
        <v>111468</v>
      </c>
      <c r="I11" s="2">
        <v>24092</v>
      </c>
      <c r="J11" s="2">
        <v>160182</v>
      </c>
      <c r="K11" s="2">
        <v>0</v>
      </c>
      <c r="L11" s="2">
        <v>78309</v>
      </c>
      <c r="M11" s="2">
        <v>53775</v>
      </c>
      <c r="N11" s="2">
        <v>27</v>
      </c>
      <c r="O11" s="2">
        <v>138543</v>
      </c>
      <c r="P11" s="2">
        <v>57020</v>
      </c>
      <c r="Q11" s="2">
        <v>5894</v>
      </c>
      <c r="R11" s="2">
        <v>163569</v>
      </c>
      <c r="S11" s="2">
        <v>0</v>
      </c>
      <c r="T11" s="2">
        <v>0</v>
      </c>
      <c r="U11" s="2">
        <v>0</v>
      </c>
      <c r="V11" s="2">
        <v>0</v>
      </c>
    </row>
    <row r="12" spans="1:22">
      <c r="A12">
        <v>10</v>
      </c>
      <c r="B12" t="s">
        <v>29</v>
      </c>
      <c r="C12" s="2">
        <v>60122</v>
      </c>
      <c r="D12" s="2">
        <v>30769</v>
      </c>
      <c r="E12" s="2">
        <v>21706</v>
      </c>
      <c r="F12" s="2">
        <v>5</v>
      </c>
      <c r="G12" s="2">
        <v>0</v>
      </c>
      <c r="H12" s="2">
        <v>24659</v>
      </c>
      <c r="I12" s="2">
        <v>4377</v>
      </c>
      <c r="J12" s="2">
        <v>48089</v>
      </c>
      <c r="K12" s="2">
        <v>0</v>
      </c>
      <c r="L12" s="2">
        <v>14539</v>
      </c>
      <c r="M12" s="2">
        <v>12700</v>
      </c>
      <c r="N12" s="2">
        <v>2</v>
      </c>
      <c r="O12" s="2">
        <v>56272</v>
      </c>
      <c r="P12" s="2">
        <v>8910</v>
      </c>
      <c r="Q12" s="2">
        <v>64000</v>
      </c>
      <c r="R12" s="2">
        <v>47577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>
        <v>11</v>
      </c>
      <c r="B13" t="s">
        <v>30</v>
      </c>
      <c r="C13" s="2">
        <v>184357</v>
      </c>
      <c r="D13" s="2">
        <v>21891</v>
      </c>
      <c r="E13" s="2">
        <v>16302</v>
      </c>
      <c r="F13" s="2">
        <v>11</v>
      </c>
      <c r="G13" s="2">
        <v>0</v>
      </c>
      <c r="H13" s="2">
        <v>123158</v>
      </c>
      <c r="I13" s="2">
        <v>11944</v>
      </c>
      <c r="J13" s="2">
        <v>172798</v>
      </c>
      <c r="K13" s="2">
        <v>0</v>
      </c>
      <c r="L13" s="2">
        <v>107026</v>
      </c>
      <c r="M13" s="2">
        <v>34958</v>
      </c>
      <c r="N13" s="2">
        <v>1966</v>
      </c>
      <c r="O13" s="2">
        <v>161232</v>
      </c>
      <c r="P13" s="2">
        <v>37451</v>
      </c>
      <c r="Q13" s="2">
        <v>58727</v>
      </c>
      <c r="R13" s="2">
        <v>107322</v>
      </c>
      <c r="S13" s="2">
        <v>0</v>
      </c>
      <c r="T13" s="2">
        <v>0</v>
      </c>
      <c r="U13" s="2">
        <v>0</v>
      </c>
      <c r="V13" s="2">
        <v>0</v>
      </c>
    </row>
    <row r="14" spans="1:22">
      <c r="A14">
        <v>12</v>
      </c>
      <c r="B14" t="s">
        <v>31</v>
      </c>
      <c r="C14" s="2">
        <v>16064</v>
      </c>
      <c r="D14" s="2">
        <v>2008</v>
      </c>
      <c r="E14" s="2">
        <v>879</v>
      </c>
      <c r="F14" s="2">
        <v>1686</v>
      </c>
      <c r="G14" s="2">
        <v>0</v>
      </c>
      <c r="H14" s="2">
        <v>16941</v>
      </c>
      <c r="I14" s="2">
        <v>1206</v>
      </c>
      <c r="J14" s="2">
        <v>9680</v>
      </c>
      <c r="K14" s="2">
        <v>81106</v>
      </c>
      <c r="L14" s="2">
        <v>13483</v>
      </c>
      <c r="M14" s="2">
        <v>3392</v>
      </c>
      <c r="N14" s="2">
        <v>1</v>
      </c>
      <c r="O14" s="2">
        <v>60533</v>
      </c>
      <c r="P14" s="2">
        <v>14068</v>
      </c>
      <c r="Q14" s="2">
        <v>5866</v>
      </c>
      <c r="R14" s="2">
        <v>4265</v>
      </c>
      <c r="S14" s="2">
        <v>0</v>
      </c>
      <c r="T14" s="2">
        <v>0</v>
      </c>
      <c r="U14" s="2">
        <v>0</v>
      </c>
      <c r="V14" s="2">
        <v>0</v>
      </c>
    </row>
    <row r="15" spans="1:22">
      <c r="A15">
        <v>13</v>
      </c>
      <c r="B15" t="s">
        <v>32</v>
      </c>
      <c r="C15" s="2">
        <v>2768</v>
      </c>
      <c r="D15" s="2">
        <v>0</v>
      </c>
      <c r="E15" s="2">
        <v>0</v>
      </c>
      <c r="F15" s="2">
        <v>190452</v>
      </c>
      <c r="G15" s="2">
        <v>0</v>
      </c>
      <c r="H15" s="2">
        <v>5118</v>
      </c>
      <c r="I15" s="2">
        <v>0</v>
      </c>
      <c r="J15" s="2">
        <v>101</v>
      </c>
      <c r="K15" s="2">
        <v>0</v>
      </c>
      <c r="L15" s="2">
        <v>0</v>
      </c>
      <c r="M15" s="2">
        <v>0</v>
      </c>
      <c r="N15" s="2">
        <v>0</v>
      </c>
      <c r="O15" s="2">
        <v>168053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2989</v>
      </c>
    </row>
    <row r="16" spans="1:22">
      <c r="A16">
        <v>14</v>
      </c>
      <c r="B16" t="s">
        <v>33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768326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3">
      <c r="A17">
        <v>15</v>
      </c>
      <c r="B17" t="s">
        <v>34</v>
      </c>
      <c r="C17" s="2">
        <v>0</v>
      </c>
      <c r="D17" s="2">
        <v>0</v>
      </c>
      <c r="E17" s="2">
        <v>0</v>
      </c>
      <c r="F17" s="2">
        <v>39</v>
      </c>
      <c r="G17" s="2">
        <v>1478793</v>
      </c>
      <c r="H17" s="2">
        <v>6298</v>
      </c>
      <c r="I17" s="2">
        <v>0</v>
      </c>
      <c r="J17" s="2">
        <v>0</v>
      </c>
      <c r="K17" s="2">
        <v>0</v>
      </c>
      <c r="L17" s="2">
        <v>49709</v>
      </c>
      <c r="M17" s="2">
        <v>661</v>
      </c>
      <c r="N17" s="2">
        <v>0</v>
      </c>
      <c r="O17" s="2">
        <v>14420</v>
      </c>
      <c r="P17" s="2">
        <v>4551</v>
      </c>
      <c r="Q17" s="2">
        <v>0</v>
      </c>
      <c r="R17" s="2">
        <v>4155</v>
      </c>
      <c r="S17" s="2">
        <v>0</v>
      </c>
      <c r="T17" s="2">
        <v>0</v>
      </c>
      <c r="U17" s="2">
        <v>0</v>
      </c>
      <c r="V17" s="2">
        <v>0</v>
      </c>
    </row>
    <row r="18" spans="1:23">
      <c r="A18">
        <v>16</v>
      </c>
      <c r="B18" t="s">
        <v>35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22250</v>
      </c>
      <c r="O18" s="2">
        <v>27500</v>
      </c>
      <c r="P18" s="2">
        <v>90498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4472</v>
      </c>
    </row>
    <row r="19" spans="1:23">
      <c r="A19">
        <v>17</v>
      </c>
      <c r="B19" t="s">
        <v>36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3">
      <c r="A20">
        <v>18</v>
      </c>
      <c r="B20" t="s">
        <v>37</v>
      </c>
      <c r="C20" s="2">
        <v>0</v>
      </c>
      <c r="D20" s="2">
        <v>0</v>
      </c>
      <c r="E20" s="2">
        <v>0</v>
      </c>
      <c r="F20" s="2">
        <v>16400</v>
      </c>
      <c r="G20" s="2">
        <v>0</v>
      </c>
      <c r="H20" s="2">
        <v>0</v>
      </c>
      <c r="I20" s="2">
        <v>0</v>
      </c>
      <c r="J20" s="2">
        <v>0</v>
      </c>
      <c r="K20" s="2">
        <v>2603</v>
      </c>
      <c r="L20" s="2">
        <v>0</v>
      </c>
      <c r="M20" s="2">
        <v>0</v>
      </c>
      <c r="N20" s="2">
        <v>5438</v>
      </c>
      <c r="O20" s="2">
        <v>11737</v>
      </c>
      <c r="P20" s="2">
        <v>22749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3">
      <c r="A21">
        <v>19</v>
      </c>
      <c r="B21" t="s">
        <v>38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42</v>
      </c>
      <c r="M21" s="2">
        <v>83</v>
      </c>
      <c r="N21" s="2">
        <v>0</v>
      </c>
      <c r="O21" s="2">
        <v>12553</v>
      </c>
      <c r="P21" s="2">
        <v>0</v>
      </c>
      <c r="Q21" s="2">
        <v>0</v>
      </c>
      <c r="R21" s="2">
        <v>0</v>
      </c>
      <c r="S21" s="2">
        <v>187168</v>
      </c>
      <c r="T21" s="2">
        <v>0</v>
      </c>
      <c r="U21" s="2">
        <v>0</v>
      </c>
      <c r="V21" s="2">
        <v>51333</v>
      </c>
    </row>
    <row r="22" spans="1:23">
      <c r="A22">
        <v>20</v>
      </c>
      <c r="B22" t="s">
        <v>39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103969</v>
      </c>
      <c r="N22" s="2">
        <v>0</v>
      </c>
      <c r="O22" s="2">
        <v>0</v>
      </c>
      <c r="P22" s="2">
        <v>0</v>
      </c>
      <c r="Q22" s="2">
        <v>0</v>
      </c>
      <c r="R22" s="2">
        <v>1485149</v>
      </c>
      <c r="S22" s="2">
        <v>9408</v>
      </c>
      <c r="T22" s="2">
        <v>0</v>
      </c>
      <c r="U22" s="2">
        <v>0</v>
      </c>
      <c r="V22" s="2">
        <v>58801</v>
      </c>
    </row>
    <row r="23" spans="1:23">
      <c r="A23">
        <v>21</v>
      </c>
      <c r="B23" t="s">
        <v>40</v>
      </c>
      <c r="C23" s="2">
        <v>239</v>
      </c>
      <c r="D23" s="2">
        <v>349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186961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15579</v>
      </c>
    </row>
    <row r="24" spans="1:23">
      <c r="A24">
        <v>22</v>
      </c>
      <c r="B24" t="s">
        <v>41</v>
      </c>
      <c r="C24" s="2">
        <v>424867</v>
      </c>
      <c r="D24" s="2">
        <v>66280</v>
      </c>
      <c r="E24" s="2">
        <v>0</v>
      </c>
      <c r="F24" s="2">
        <v>423</v>
      </c>
      <c r="G24" s="2">
        <v>1207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2174</v>
      </c>
      <c r="N24" s="2">
        <v>0</v>
      </c>
      <c r="O24" s="2">
        <v>91558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3">
      <c r="A25">
        <v>23</v>
      </c>
      <c r="B25" t="s">
        <v>42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164448</v>
      </c>
      <c r="M25" s="2">
        <v>166609</v>
      </c>
      <c r="N25" s="2">
        <v>0</v>
      </c>
      <c r="O25" s="2">
        <v>16987</v>
      </c>
      <c r="P25" s="2">
        <v>25344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115608</v>
      </c>
    </row>
    <row r="26" spans="1:23">
      <c r="A26">
        <v>24</v>
      </c>
      <c r="B26" t="s">
        <v>43</v>
      </c>
      <c r="C26" s="2">
        <v>0</v>
      </c>
      <c r="D26" s="2">
        <v>0</v>
      </c>
      <c r="E26" s="2">
        <v>0</v>
      </c>
      <c r="F26" s="2">
        <v>32125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7154</v>
      </c>
      <c r="M26" s="2">
        <v>0</v>
      </c>
      <c r="N26" s="2">
        <v>166</v>
      </c>
      <c r="O26" s="2">
        <v>21085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>
        <f>SUM(C26:V26)</f>
        <v>60530</v>
      </c>
    </row>
    <row r="27" spans="1:23">
      <c r="A27">
        <v>25</v>
      </c>
      <c r="B27" t="s">
        <v>56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224</v>
      </c>
      <c r="N27" s="2">
        <v>0</v>
      </c>
      <c r="O27" s="2">
        <v>67569</v>
      </c>
      <c r="P27" s="2">
        <v>0</v>
      </c>
      <c r="Q27" s="2">
        <v>0</v>
      </c>
      <c r="R27" s="2">
        <v>0</v>
      </c>
      <c r="S27" s="2">
        <v>0</v>
      </c>
      <c r="T27" s="2">
        <v>5032</v>
      </c>
      <c r="U27" s="2">
        <v>-121691</v>
      </c>
      <c r="V27" s="2">
        <v>0</v>
      </c>
      <c r="W27">
        <f>SUM(C27:V27)</f>
        <v>-48866</v>
      </c>
    </row>
    <row r="28" spans="1:23">
      <c r="C28">
        <f>SUM(C3:C27)</f>
        <v>1077792</v>
      </c>
      <c r="D28">
        <f>SUM(D3:D27)</f>
        <v>169139</v>
      </c>
      <c r="E28">
        <f>SUM(E3:E27)</f>
        <v>84260</v>
      </c>
      <c r="F28">
        <f>SUM(F3:F27)</f>
        <v>481483</v>
      </c>
      <c r="G28">
        <f>SUM(G3:G27)</f>
        <v>1480000</v>
      </c>
      <c r="H28">
        <f>SUM(H3:H27)</f>
        <v>287832</v>
      </c>
      <c r="I28">
        <f>SUM(I3:I27)</f>
        <v>41619</v>
      </c>
      <c r="J28">
        <f>SUM(J3:J27)</f>
        <v>390877</v>
      </c>
      <c r="K28">
        <f>SUM(K3:K27)</f>
        <v>83709</v>
      </c>
      <c r="L28">
        <f>SUM(L3:L27)</f>
        <v>629077</v>
      </c>
      <c r="M28">
        <f>SUM(M3:M27)</f>
        <v>378550</v>
      </c>
      <c r="N28">
        <f>SUM(N3:N27)</f>
        <v>798176</v>
      </c>
      <c r="O28">
        <f>SUM(O3:O27)</f>
        <v>1086135</v>
      </c>
      <c r="P28">
        <f>SUM(P3:P27)</f>
        <v>260785</v>
      </c>
      <c r="Q28">
        <f>SUM(Q3:Q27)</f>
        <v>345546</v>
      </c>
      <c r="R28">
        <f>SUM(R3:R27)</f>
        <v>1826824</v>
      </c>
      <c r="S28">
        <f>SUM(S3:S27)</f>
        <v>196576</v>
      </c>
      <c r="T28">
        <f>SUM(T3:T27)</f>
        <v>5032</v>
      </c>
      <c r="U28">
        <f>SUM(U3:U27)</f>
        <v>-121691</v>
      </c>
      <c r="V28">
        <f>SUM(V3:V27)</f>
        <v>248782</v>
      </c>
      <c r="W28">
        <f>SUM(C28:V28)</f>
        <v>9750503</v>
      </c>
    </row>
    <row r="30" spans="1:23">
      <c r="A30" t="s">
        <v>44</v>
      </c>
      <c r="B30" t="s">
        <v>45</v>
      </c>
      <c r="C30" t="s">
        <v>46</v>
      </c>
      <c r="D30" t="s">
        <v>47</v>
      </c>
      <c r="E30" t="s">
        <v>48</v>
      </c>
    </row>
    <row r="31" spans="1:23">
      <c r="A31">
        <v>1</v>
      </c>
      <c r="B31">
        <v>1</v>
      </c>
      <c r="C31">
        <v>40427</v>
      </c>
      <c r="D31">
        <v>1077792</v>
      </c>
      <c r="E31">
        <v>3.75090926635194E-2</v>
      </c>
      <c r="F31" t="s">
        <v>20</v>
      </c>
      <c r="K31" t="s">
        <v>44</v>
      </c>
      <c r="L31" t="s">
        <v>45</v>
      </c>
      <c r="M31" t="s">
        <v>46</v>
      </c>
    </row>
    <row r="32" spans="1:23">
      <c r="A32">
        <v>1</v>
      </c>
      <c r="B32">
        <v>3</v>
      </c>
      <c r="C32">
        <v>11</v>
      </c>
      <c r="D32">
        <v>1077792</v>
      </c>
      <c r="E32" s="1">
        <v>1.02060508892253E-5</v>
      </c>
      <c r="F32" t="s">
        <v>22</v>
      </c>
      <c r="K32">
        <v>1</v>
      </c>
      <c r="L32">
        <v>1</v>
      </c>
      <c r="M32">
        <v>40427</v>
      </c>
      <c r="S32" t="s">
        <v>57</v>
      </c>
    </row>
    <row r="33" spans="1:19">
      <c r="A33">
        <v>1</v>
      </c>
      <c r="B33">
        <v>9</v>
      </c>
      <c r="C33">
        <v>351370</v>
      </c>
      <c r="D33">
        <v>1077792</v>
      </c>
      <c r="E33">
        <v>0.32600910008610101</v>
      </c>
      <c r="F33" t="s">
        <v>28</v>
      </c>
      <c r="K33">
        <v>1</v>
      </c>
      <c r="L33">
        <v>3</v>
      </c>
      <c r="M33">
        <v>11</v>
      </c>
      <c r="S33" t="s">
        <v>58</v>
      </c>
    </row>
    <row r="34" spans="1:19">
      <c r="A34">
        <v>1</v>
      </c>
      <c r="B34">
        <v>10</v>
      </c>
      <c r="C34">
        <v>60122</v>
      </c>
      <c r="D34">
        <v>1077792</v>
      </c>
      <c r="E34">
        <v>5.5782562869273397E-2</v>
      </c>
      <c r="F34" t="s">
        <v>29</v>
      </c>
      <c r="K34">
        <v>1</v>
      </c>
      <c r="L34">
        <v>9</v>
      </c>
      <c r="M34">
        <v>351370</v>
      </c>
    </row>
    <row r="35" spans="1:19">
      <c r="A35">
        <v>1</v>
      </c>
      <c r="B35">
        <v>11</v>
      </c>
      <c r="C35">
        <v>184357</v>
      </c>
      <c r="D35">
        <v>1077792</v>
      </c>
      <c r="E35">
        <v>0.171050629434993</v>
      </c>
      <c r="F35" t="s">
        <v>30</v>
      </c>
      <c r="K35">
        <v>1</v>
      </c>
      <c r="L35">
        <v>12</v>
      </c>
      <c r="M35">
        <v>70</v>
      </c>
    </row>
    <row r="36" spans="1:19">
      <c r="A36">
        <v>1</v>
      </c>
      <c r="B36">
        <v>12</v>
      </c>
      <c r="C36">
        <v>16064</v>
      </c>
      <c r="D36">
        <v>1077792</v>
      </c>
      <c r="E36">
        <v>1.49045455895015E-2</v>
      </c>
      <c r="F36" t="s">
        <v>31</v>
      </c>
      <c r="K36">
        <v>1</v>
      </c>
      <c r="L36">
        <v>13</v>
      </c>
      <c r="M36">
        <v>2768</v>
      </c>
    </row>
    <row r="37" spans="1:19">
      <c r="A37">
        <v>1</v>
      </c>
      <c r="B37">
        <v>13</v>
      </c>
      <c r="C37">
        <v>2768</v>
      </c>
      <c r="D37">
        <v>1077792</v>
      </c>
      <c r="E37">
        <v>2.5682135328523501E-3</v>
      </c>
      <c r="F37" t="s">
        <v>31</v>
      </c>
      <c r="K37">
        <v>1</v>
      </c>
      <c r="L37">
        <v>21</v>
      </c>
      <c r="M37">
        <v>239</v>
      </c>
    </row>
    <row r="38" spans="1:19">
      <c r="A38">
        <v>1</v>
      </c>
      <c r="B38">
        <v>21</v>
      </c>
      <c r="C38">
        <v>239</v>
      </c>
      <c r="D38">
        <v>1077792</v>
      </c>
      <c r="E38">
        <v>2.2174965113862401E-4</v>
      </c>
      <c r="F38" t="s">
        <v>32</v>
      </c>
      <c r="K38">
        <v>1</v>
      </c>
      <c r="L38">
        <v>22</v>
      </c>
      <c r="M38">
        <v>424867</v>
      </c>
    </row>
    <row r="39" spans="1:19">
      <c r="A39">
        <v>1</v>
      </c>
      <c r="B39">
        <v>22</v>
      </c>
      <c r="C39">
        <v>424867</v>
      </c>
      <c r="D39">
        <v>1077792</v>
      </c>
      <c r="E39">
        <v>0.39420129301386497</v>
      </c>
      <c r="F39" t="s">
        <v>40</v>
      </c>
      <c r="K39">
        <v>1</v>
      </c>
      <c r="L39">
        <v>25</v>
      </c>
      <c r="M39">
        <v>-2433</v>
      </c>
    </row>
    <row r="40" spans="1:19">
      <c r="A40">
        <v>1</v>
      </c>
      <c r="B40">
        <v>25</v>
      </c>
      <c r="C40">
        <v>-2433</v>
      </c>
      <c r="D40">
        <v>1077792</v>
      </c>
      <c r="E40">
        <v>-2.2573928921350299E-3</v>
      </c>
      <c r="F40" t="s">
        <v>41</v>
      </c>
    </row>
    <row r="42" spans="1:19">
      <c r="F42" t="s">
        <v>49</v>
      </c>
      <c r="G42" t="s">
        <v>54</v>
      </c>
      <c r="H42" t="s">
        <v>55</v>
      </c>
    </row>
    <row r="43" spans="1:19">
      <c r="C43">
        <f>SUM(C31:C41)</f>
        <v>1077792</v>
      </c>
      <c r="E43" t="s">
        <v>50</v>
      </c>
      <c r="F43">
        <v>15994</v>
      </c>
      <c r="G43">
        <f>C36</f>
        <v>16064</v>
      </c>
      <c r="H43">
        <f>C14</f>
        <v>16064</v>
      </c>
      <c r="I43">
        <f>F43-G43</f>
        <v>-70</v>
      </c>
    </row>
    <row r="44" spans="1:19">
      <c r="E44" t="s">
        <v>51</v>
      </c>
      <c r="F44">
        <v>184357</v>
      </c>
      <c r="G44">
        <f>C35</f>
        <v>184357</v>
      </c>
      <c r="H44">
        <f>C13</f>
        <v>184357</v>
      </c>
      <c r="I44">
        <f>F44-G44</f>
        <v>0</v>
      </c>
    </row>
    <row r="45" spans="1:19">
      <c r="E45" t="s">
        <v>52</v>
      </c>
      <c r="F45">
        <v>60122</v>
      </c>
      <c r="G45">
        <f>C34</f>
        <v>60122</v>
      </c>
      <c r="H45">
        <f>C12</f>
        <v>60122</v>
      </c>
      <c r="I45">
        <f>F45-G45</f>
        <v>0</v>
      </c>
    </row>
    <row r="46" spans="1:19">
      <c r="E46" t="s">
        <v>53</v>
      </c>
      <c r="F46">
        <v>817319</v>
      </c>
      <c r="G46">
        <f>C31+C37+C32+C33+C38+C39+C40</f>
        <v>817249</v>
      </c>
      <c r="H46">
        <f>SUM(C3:C27)-H45-H44-H43</f>
        <v>817249</v>
      </c>
      <c r="I46">
        <f t="shared" ref="I44:I48" si="0">F46-G46</f>
        <v>70</v>
      </c>
    </row>
    <row r="48" spans="1:19">
      <c r="F48">
        <f>SUM(F43:F46)</f>
        <v>1077792</v>
      </c>
      <c r="G48">
        <f>SUM(G43:G46)</f>
        <v>1077792</v>
      </c>
      <c r="H48">
        <f>SUM(H43:H46)</f>
        <v>1077792</v>
      </c>
      <c r="I48">
        <f t="shared" si="0"/>
        <v>0</v>
      </c>
    </row>
    <row r="52" spans="8:8">
      <c r="H52">
        <f>G48-H48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2015-03-13T17:10:03Z</dcterms:created>
  <dcterms:modified xsi:type="dcterms:W3CDTF">2015-03-13T21:35:32Z</dcterms:modified>
</cp:coreProperties>
</file>