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itbucket\piketty-wealth-tax\Data\"/>
    </mc:Choice>
  </mc:AlternateContent>
  <bookViews>
    <workbookView xWindow="0" yWindow="0" windowWidth="25200" windowHeight="11985"/>
  </bookViews>
  <sheets>
    <sheet name="Chart1" sheetId="3" r:id="rId1"/>
    <sheet name="Sheet1" sheetId="1" r:id="rId2"/>
  </sheets>
  <definedNames>
    <definedName name="A">Sheet1!$B$13</definedName>
    <definedName name="B">Sheet1!$E$12:$H$12</definedName>
    <definedName name="bet">Sheet1!$B$4</definedName>
    <definedName name="bnow">Sheet1!$D$2</definedName>
    <definedName name="C_">Sheet1!$B$15</definedName>
    <definedName name="del">Sheet1!$B$5</definedName>
    <definedName name="gam">Sheet1!$B$1</definedName>
    <definedName name="r_">Sheet1!$B$3</definedName>
    <definedName name="rho">Sheet1!$B$6</definedName>
    <definedName name="w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3" i="1"/>
  <c r="E13" i="1"/>
  <c r="G14" i="1"/>
  <c r="H14" i="1"/>
  <c r="H13" i="1"/>
  <c r="G13" i="1"/>
  <c r="D15" i="1"/>
  <c r="G15" i="1" s="1"/>
  <c r="D14" i="1"/>
  <c r="E14" i="1" s="1"/>
  <c r="E15" i="1" l="1"/>
  <c r="H15" i="1"/>
  <c r="D16" i="1"/>
  <c r="M3" i="1"/>
  <c r="M4" i="1"/>
  <c r="M5" i="1"/>
  <c r="M6" i="1"/>
  <c r="M7" i="1"/>
  <c r="M8" i="1"/>
  <c r="M9" i="1"/>
  <c r="M2" i="1"/>
  <c r="E9" i="1"/>
  <c r="G9" i="1"/>
  <c r="J9" i="1"/>
  <c r="N9" i="1" s="1"/>
  <c r="E4" i="1"/>
  <c r="E3" i="1"/>
  <c r="E2" i="1"/>
  <c r="E8" i="1"/>
  <c r="G8" i="1"/>
  <c r="J8" i="1"/>
  <c r="N8" i="1" s="1"/>
  <c r="J3" i="1"/>
  <c r="N3" i="1" s="1"/>
  <c r="J4" i="1"/>
  <c r="N4" i="1" s="1"/>
  <c r="J5" i="1"/>
  <c r="N5" i="1" s="1"/>
  <c r="J6" i="1"/>
  <c r="N6" i="1" s="1"/>
  <c r="J7" i="1"/>
  <c r="N7" i="1" s="1"/>
  <c r="J2" i="1"/>
  <c r="N2" i="1" s="1"/>
  <c r="G3" i="1"/>
  <c r="G4" i="1"/>
  <c r="E5" i="1"/>
  <c r="G5" i="1"/>
  <c r="E6" i="1"/>
  <c r="G6" i="1"/>
  <c r="E7" i="1"/>
  <c r="G7" i="1"/>
  <c r="G2" i="1"/>
  <c r="D17" i="1" l="1"/>
  <c r="G16" i="1"/>
  <c r="H16" i="1"/>
  <c r="E16" i="1"/>
  <c r="H8" i="1"/>
  <c r="H9" i="1"/>
  <c r="H7" i="1"/>
  <c r="H6" i="1"/>
  <c r="H5" i="1"/>
  <c r="H4" i="1"/>
  <c r="H3" i="1"/>
  <c r="H2" i="1"/>
  <c r="D18" i="1" l="1"/>
  <c r="G17" i="1"/>
  <c r="E17" i="1"/>
  <c r="H17" i="1"/>
  <c r="D19" i="1" l="1"/>
  <c r="E18" i="1"/>
  <c r="G18" i="1"/>
  <c r="H18" i="1"/>
  <c r="D20" i="1" l="1"/>
  <c r="G19" i="1"/>
  <c r="H19" i="1"/>
  <c r="E19" i="1"/>
  <c r="D21" i="1" l="1"/>
  <c r="G20" i="1"/>
  <c r="H20" i="1"/>
  <c r="E20" i="1"/>
  <c r="D22" i="1" l="1"/>
  <c r="G21" i="1"/>
  <c r="E21" i="1"/>
  <c r="H21" i="1"/>
  <c r="D23" i="1" l="1"/>
  <c r="E22" i="1"/>
  <c r="G22" i="1"/>
  <c r="H22" i="1"/>
  <c r="D24" i="1" l="1"/>
  <c r="G23" i="1"/>
  <c r="H23" i="1"/>
  <c r="E23" i="1"/>
  <c r="D25" i="1" l="1"/>
  <c r="G24" i="1"/>
  <c r="H24" i="1"/>
  <c r="E24" i="1"/>
  <c r="D26" i="1" l="1"/>
  <c r="G25" i="1"/>
  <c r="E25" i="1"/>
  <c r="H25" i="1"/>
  <c r="D27" i="1" l="1"/>
  <c r="E26" i="1"/>
  <c r="G26" i="1"/>
  <c r="H26" i="1"/>
  <c r="D28" i="1" l="1"/>
  <c r="G27" i="1"/>
  <c r="H27" i="1"/>
  <c r="E27" i="1"/>
  <c r="D29" i="1" l="1"/>
  <c r="G28" i="1"/>
  <c r="H28" i="1"/>
  <c r="E28" i="1"/>
  <c r="D30" i="1" l="1"/>
  <c r="G29" i="1"/>
  <c r="E29" i="1"/>
  <c r="H29" i="1"/>
  <c r="D31" i="1" l="1"/>
  <c r="E30" i="1"/>
  <c r="G30" i="1"/>
  <c r="H30" i="1"/>
  <c r="G31" i="1" l="1"/>
  <c r="H31" i="1"/>
  <c r="E31" i="1"/>
</calcChain>
</file>

<file path=xl/sharedStrings.xml><?xml version="1.0" encoding="utf-8"?>
<sst xmlns="http://schemas.openxmlformats.org/spreadsheetml/2006/main" count="20" uniqueCount="20">
  <si>
    <t>gam</t>
  </si>
  <si>
    <t>A</t>
  </si>
  <si>
    <t>B</t>
  </si>
  <si>
    <t>C</t>
  </si>
  <si>
    <t>cnow</t>
  </si>
  <si>
    <t>cplus</t>
  </si>
  <si>
    <t>bplus</t>
  </si>
  <si>
    <t>w</t>
  </si>
  <si>
    <t>r</t>
  </si>
  <si>
    <t>Euler</t>
  </si>
  <si>
    <t>bet</t>
  </si>
  <si>
    <t>del</t>
  </si>
  <si>
    <t>rho</t>
  </si>
  <si>
    <t>MUB</t>
  </si>
  <si>
    <t>bnow</t>
  </si>
  <si>
    <t>sperc</t>
  </si>
  <si>
    <t>savings</t>
  </si>
  <si>
    <t>initial wealth</t>
  </si>
  <si>
    <t>b</t>
  </si>
  <si>
    <t>v(b)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</si>
</sst>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Sheet1!$D$13:$D$31</c:f>
              <c:numCache>
                <c:formatCode>General</c:formatCode>
                <c:ptCount val="19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</c:numCache>
            </c:numRef>
          </c:xVal>
          <c:yVal>
            <c:numRef>
              <c:f>Sheet1!$E$13:$E$31</c:f>
              <c:numCache>
                <c:formatCode>General</c:formatCode>
                <c:ptCount val="19"/>
                <c:pt idx="0">
                  <c:v>-15.009990019950139</c:v>
                </c:pt>
                <c:pt idx="1">
                  <c:v>-12.012480529547776</c:v>
                </c:pt>
                <c:pt idx="2">
                  <c:v>-9.0166206257996713</c:v>
                </c:pt>
                <c:pt idx="3">
                  <c:v>-6.024845673131658</c:v>
                </c:pt>
                <c:pt idx="4">
                  <c:v>-3.0488088481701516</c:v>
                </c:pt>
                <c:pt idx="5">
                  <c:v>-0.31622776601683794</c:v>
                </c:pt>
                <c:pt idx="6">
                  <c:v>0.95119115182984837</c:v>
                </c:pt>
                <c:pt idx="7">
                  <c:v>1.9751543268683416</c:v>
                </c:pt>
                <c:pt idx="8">
                  <c:v>2.9833793742003287</c:v>
                </c:pt>
                <c:pt idx="9">
                  <c:v>3.9875194704522237</c:v>
                </c:pt>
                <c:pt idx="10">
                  <c:v>4.9900099800498605</c:v>
                </c:pt>
                <c:pt idx="11">
                  <c:v>5.991672445680079</c:v>
                </c:pt>
                <c:pt idx="12">
                  <c:v>6.9928607834580596</c:v>
                </c:pt>
                <c:pt idx="13">
                  <c:v>7.9937524395007618</c:v>
                </c:pt>
                <c:pt idx="14">
                  <c:v>8.9944461580644592</c:v>
                </c:pt>
                <c:pt idx="15">
                  <c:v>9.9950012493753899</c:v>
                </c:pt>
                <c:pt idx="16">
                  <c:v>10.995455484210172</c:v>
                </c:pt>
                <c:pt idx="17">
                  <c:v>11.995834056461899</c:v>
                </c:pt>
                <c:pt idx="18">
                  <c:v>12.996154414943247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Sheet1!$F$12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Sheet1!$D$13:$D$31</c:f>
              <c:numCache>
                <c:formatCode>General</c:formatCode>
                <c:ptCount val="19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</c:numCache>
            </c:numRef>
          </c:xVal>
          <c:yVal>
            <c:numRef>
              <c:f>Sheet1!$F$13:$F$31</c:f>
              <c:numCache>
                <c:formatCode>General</c:formatCode>
                <c:ptCount val="19"/>
                <c:pt idx="0">
                  <c:v>-15.099019513592784</c:v>
                </c:pt>
                <c:pt idx="1">
                  <c:v>-12.123105625617661</c:v>
                </c:pt>
                <c:pt idx="2">
                  <c:v>-9.16227766016838</c:v>
                </c:pt>
                <c:pt idx="3">
                  <c:v>-6.2360679774997898</c:v>
                </c:pt>
                <c:pt idx="4">
                  <c:v>-3.4142135623730949</c:v>
                </c:pt>
                <c:pt idx="5">
                  <c:v>-1</c:v>
                </c:pt>
                <c:pt idx="6">
                  <c:v>0.58578643762690485</c:v>
                </c:pt>
                <c:pt idx="7">
                  <c:v>1.7639320225002102</c:v>
                </c:pt>
                <c:pt idx="8">
                  <c:v>2.8377223398316205</c:v>
                </c:pt>
                <c:pt idx="9">
                  <c:v>3.8768943743823394</c:v>
                </c:pt>
                <c:pt idx="10">
                  <c:v>4.9009804864072155</c:v>
                </c:pt>
                <c:pt idx="11">
                  <c:v>5.9172374697017807</c:v>
                </c:pt>
                <c:pt idx="12">
                  <c:v>6.9289321881345245</c:v>
                </c:pt>
                <c:pt idx="13">
                  <c:v>7.9377422517014509</c:v>
                </c:pt>
                <c:pt idx="14">
                  <c:v>8.9446148618625827</c:v>
                </c:pt>
                <c:pt idx="15">
                  <c:v>9.9501243788791101</c:v>
                </c:pt>
                <c:pt idx="16">
                  <c:v>10.954638982812739</c:v>
                </c:pt>
                <c:pt idx="17">
                  <c:v>11.958405421207704</c:v>
                </c:pt>
                <c:pt idx="18">
                  <c:v>12.961595189594702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Sheet1!$G$12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Sheet1!$D$13:$D$31</c:f>
              <c:numCache>
                <c:formatCode>General</c:formatCode>
                <c:ptCount val="19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</c:numCache>
            </c:numRef>
          </c:xVal>
          <c:yVal>
            <c:numRef>
              <c:f>Sheet1!$G$13:$G$31</c:f>
              <c:numCache>
                <c:formatCode>General</c:formatCode>
                <c:ptCount val="19"/>
                <c:pt idx="0">
                  <c:v>-15.916079783099615</c:v>
                </c:pt>
                <c:pt idx="1">
                  <c:v>-13.099019513592784</c:v>
                </c:pt>
                <c:pt idx="2">
                  <c:v>-10.358898943540673</c:v>
                </c:pt>
                <c:pt idx="3">
                  <c:v>-7.7416573867739409</c:v>
                </c:pt>
                <c:pt idx="4">
                  <c:v>-5.3166247903553998</c:v>
                </c:pt>
                <c:pt idx="5">
                  <c:v>-3.1622776601683795</c:v>
                </c:pt>
                <c:pt idx="6">
                  <c:v>-1.3166247903553998</c:v>
                </c:pt>
                <c:pt idx="7">
                  <c:v>0.25834261322605867</c:v>
                </c:pt>
                <c:pt idx="8">
                  <c:v>1.641101056459326</c:v>
                </c:pt>
                <c:pt idx="9">
                  <c:v>2.9009804864072155</c:v>
                </c:pt>
                <c:pt idx="10">
                  <c:v>4.0839202169003839</c:v>
                </c:pt>
                <c:pt idx="11">
                  <c:v>5.2176700168747319</c:v>
                </c:pt>
                <c:pt idx="12">
                  <c:v>6.3188542521313922</c:v>
                </c:pt>
                <c:pt idx="13">
                  <c:v>7.3976747329573733</c:v>
                </c:pt>
                <c:pt idx="14">
                  <c:v>8.4606079858305439</c:v>
                </c:pt>
                <c:pt idx="15">
                  <c:v>9.5119115182984846</c:v>
                </c:pt>
                <c:pt idx="16">
                  <c:v>10.554476857740402</c:v>
                </c:pt>
                <c:pt idx="17">
                  <c:v>11.590326354009143</c:v>
                </c:pt>
                <c:pt idx="18">
                  <c:v>12.620911839740348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Sheet1!$H$12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Sheet1!$D$13:$D$31</c:f>
              <c:numCache>
                <c:formatCode>General</c:formatCode>
                <c:ptCount val="19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</c:numCache>
            </c:numRef>
          </c:xVal>
          <c:yVal>
            <c:numRef>
              <c:f>Sheet1!$H$13:$H$31</c:f>
              <c:numCache>
                <c:formatCode>General</c:formatCode>
                <c:ptCount val="19"/>
                <c:pt idx="0">
                  <c:v>-21.180339887498949</c:v>
                </c:pt>
                <c:pt idx="1">
                  <c:v>-18.770329614269009</c:v>
                </c:pt>
                <c:pt idx="2">
                  <c:v>-16.440306508910552</c:v>
                </c:pt>
                <c:pt idx="3">
                  <c:v>-14.198039027185569</c:v>
                </c:pt>
                <c:pt idx="4">
                  <c:v>-12.04987562112089</c:v>
                </c:pt>
                <c:pt idx="5">
                  <c:v>-10</c:v>
                </c:pt>
                <c:pt idx="6">
                  <c:v>-8.0498756211208899</c:v>
                </c:pt>
                <c:pt idx="7">
                  <c:v>-6.198039027185569</c:v>
                </c:pt>
                <c:pt idx="8">
                  <c:v>-4.4403065089105507</c:v>
                </c:pt>
                <c:pt idx="9">
                  <c:v>-2.7703296142690075</c:v>
                </c:pt>
                <c:pt idx="10">
                  <c:v>-1.180339887498949</c:v>
                </c:pt>
                <c:pt idx="11">
                  <c:v>0.33809621030939851</c:v>
                </c:pt>
                <c:pt idx="12">
                  <c:v>1.7934443842662979</c:v>
                </c:pt>
                <c:pt idx="13">
                  <c:v>3.1937515251343029</c:v>
                </c:pt>
                <c:pt idx="14">
                  <c:v>4.5463759529262902</c:v>
                </c:pt>
                <c:pt idx="15">
                  <c:v>5.857864376269049</c:v>
                </c:pt>
                <c:pt idx="16">
                  <c:v>7.133931252681494</c:v>
                </c:pt>
                <c:pt idx="17">
                  <c:v>8.379500648186692</c:v>
                </c:pt>
                <c:pt idx="18">
                  <c:v>9.5987805331432732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26864"/>
        <c:axId val="328325688"/>
      </c:scatterChart>
      <c:valAx>
        <c:axId val="3283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25688"/>
        <c:crosses val="autoZero"/>
        <c:crossBetween val="midCat"/>
      </c:valAx>
      <c:valAx>
        <c:axId val="3283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50414959862571"/>
          <c:y val="0.44797932076672237"/>
          <c:w val="0.14318928751285984"/>
          <c:h val="0.1606070150322118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3" sqref="E13"/>
    </sheetView>
  </sheetViews>
  <sheetFormatPr defaultRowHeight="15" x14ac:dyDescent="0.25"/>
  <cols>
    <col min="13" max="13" width="15.42578125" customWidth="1"/>
  </cols>
  <sheetData>
    <row r="1" spans="1:14" x14ac:dyDescent="0.25">
      <c r="A1" t="s">
        <v>0</v>
      </c>
      <c r="B1">
        <v>1</v>
      </c>
      <c r="D1" t="s">
        <v>14</v>
      </c>
      <c r="E1" t="s">
        <v>4</v>
      </c>
      <c r="F1" t="s">
        <v>6</v>
      </c>
      <c r="G1" t="s">
        <v>5</v>
      </c>
      <c r="H1" t="s">
        <v>9</v>
      </c>
      <c r="I1" t="s">
        <v>13</v>
      </c>
      <c r="J1" t="s">
        <v>15</v>
      </c>
      <c r="M1" t="s">
        <v>17</v>
      </c>
      <c r="N1" t="s">
        <v>16</v>
      </c>
    </row>
    <row r="2" spans="1:14" x14ac:dyDescent="0.25">
      <c r="A2" t="s">
        <v>7</v>
      </c>
      <c r="B2">
        <v>1</v>
      </c>
      <c r="D2">
        <v>-0.1</v>
      </c>
      <c r="E2">
        <f t="shared" ref="E2:E9" si="0">w+(1+r_-del)*D2-F2</f>
        <v>0.97656631590371112</v>
      </c>
      <c r="F2">
        <v>-7.9566315903711132E-2</v>
      </c>
      <c r="G2">
        <f t="shared" ref="G2:G9" si="1">w+(1+r_-del)*F2</f>
        <v>0.91804669461917754</v>
      </c>
      <c r="H2" s="1">
        <f t="shared" ref="H2:H9" si="2">E2^-gam-bet*(rho*G2^-gam*(1+r_-del)+(1-rho)*I2)</f>
        <v>-4.0903555101001743E-4</v>
      </c>
      <c r="I2">
        <v>0.25</v>
      </c>
      <c r="J2">
        <f t="shared" ref="J2:J9" si="3">F2/(w+(1+r_-del)*D2)</f>
        <v>-8.8702693315174053E-2</v>
      </c>
      <c r="M2">
        <f>D2</f>
        <v>-0.1</v>
      </c>
      <c r="N2" s="2">
        <f>J2</f>
        <v>-8.8702693315174053E-2</v>
      </c>
    </row>
    <row r="3" spans="1:14" x14ac:dyDescent="0.25">
      <c r="A3" t="s">
        <v>8</v>
      </c>
      <c r="B3">
        <v>0.05</v>
      </c>
      <c r="D3">
        <v>0</v>
      </c>
      <c r="E3">
        <f t="shared" si="0"/>
        <v>1.0291905923863094</v>
      </c>
      <c r="F3">
        <v>-2.9190592386309364E-2</v>
      </c>
      <c r="G3">
        <f t="shared" si="1"/>
        <v>0.96993368984210138</v>
      </c>
      <c r="H3" s="1">
        <f t="shared" si="2"/>
        <v>7.0924700126751006E-4</v>
      </c>
      <c r="I3">
        <v>0.25</v>
      </c>
      <c r="J3">
        <f t="shared" si="3"/>
        <v>-2.9190592386309364E-2</v>
      </c>
      <c r="M3">
        <f t="shared" ref="M3:M9" si="4">D3</f>
        <v>0</v>
      </c>
      <c r="N3" s="2">
        <f t="shared" ref="N3:N9" si="5">J3</f>
        <v>-2.9190592386309364E-2</v>
      </c>
    </row>
    <row r="4" spans="1:14" x14ac:dyDescent="0.25">
      <c r="A4" t="s">
        <v>10</v>
      </c>
      <c r="B4">
        <v>0.99</v>
      </c>
      <c r="D4">
        <v>0.1</v>
      </c>
      <c r="E4">
        <f t="shared" si="0"/>
        <v>1.0826805796842038</v>
      </c>
      <c r="F4">
        <v>2.0319420315796081E-2</v>
      </c>
      <c r="G4">
        <f t="shared" si="1"/>
        <v>1.02092900292527</v>
      </c>
      <c r="H4" s="1">
        <f t="shared" si="2"/>
        <v>-3.3121559494420083E-5</v>
      </c>
      <c r="I4">
        <v>0.25</v>
      </c>
      <c r="J4">
        <f t="shared" si="3"/>
        <v>1.842195858186408E-2</v>
      </c>
      <c r="M4">
        <f t="shared" si="4"/>
        <v>0.1</v>
      </c>
      <c r="N4" s="2">
        <f t="shared" si="5"/>
        <v>1.842195858186408E-2</v>
      </c>
    </row>
    <row r="5" spans="1:14" x14ac:dyDescent="0.25">
      <c r="A5" t="s">
        <v>11</v>
      </c>
      <c r="B5">
        <v>0.02</v>
      </c>
      <c r="D5">
        <v>1</v>
      </c>
      <c r="E5">
        <f t="shared" si="0"/>
        <v>1.5575228338738332</v>
      </c>
      <c r="F5">
        <v>0.47247716612616708</v>
      </c>
      <c r="G5">
        <f t="shared" si="1"/>
        <v>1.486651481109952</v>
      </c>
      <c r="H5" s="1">
        <f t="shared" si="2"/>
        <v>-1.8318560516927818E-5</v>
      </c>
      <c r="I5">
        <v>0.25</v>
      </c>
      <c r="J5">
        <f t="shared" si="3"/>
        <v>0.23274737247594435</v>
      </c>
      <c r="M5">
        <f t="shared" si="4"/>
        <v>1</v>
      </c>
      <c r="N5" s="2">
        <f t="shared" si="5"/>
        <v>0.23274737247594435</v>
      </c>
    </row>
    <row r="6" spans="1:14" x14ac:dyDescent="0.25">
      <c r="A6" t="s">
        <v>12</v>
      </c>
      <c r="B6">
        <v>0.9</v>
      </c>
      <c r="D6">
        <v>10</v>
      </c>
      <c r="E6">
        <f t="shared" si="0"/>
        <v>5.9974053764415851</v>
      </c>
      <c r="F6">
        <v>5.3025946235584156</v>
      </c>
      <c r="G6">
        <f t="shared" si="1"/>
        <v>6.4616724622651684</v>
      </c>
      <c r="H6" s="1">
        <f t="shared" si="2"/>
        <v>-3.7926754220790615E-5</v>
      </c>
      <c r="I6">
        <v>0.25</v>
      </c>
      <c r="J6">
        <f t="shared" si="3"/>
        <v>0.46925616137685089</v>
      </c>
      <c r="M6">
        <f t="shared" si="4"/>
        <v>10</v>
      </c>
      <c r="N6" s="2">
        <f t="shared" si="5"/>
        <v>0.46925616137685089</v>
      </c>
    </row>
    <row r="7" spans="1:14" x14ac:dyDescent="0.25">
      <c r="D7">
        <v>100</v>
      </c>
      <c r="E7">
        <f t="shared" si="0"/>
        <v>28.253400111753407</v>
      </c>
      <c r="F7">
        <v>75.746599888246593</v>
      </c>
      <c r="G7">
        <f t="shared" si="1"/>
        <v>79.018997884893992</v>
      </c>
      <c r="H7" s="1">
        <f t="shared" si="2"/>
        <v>-9.7007236003247843E-4</v>
      </c>
      <c r="I7">
        <v>0.25</v>
      </c>
      <c r="J7">
        <f t="shared" si="3"/>
        <v>0.72833269123314026</v>
      </c>
      <c r="M7">
        <f t="shared" si="4"/>
        <v>100</v>
      </c>
      <c r="N7" s="2">
        <f t="shared" si="5"/>
        <v>0.72833269123314026</v>
      </c>
    </row>
    <row r="8" spans="1:14" x14ac:dyDescent="0.25">
      <c r="D8">
        <v>1000</v>
      </c>
      <c r="E8">
        <f t="shared" si="0"/>
        <v>38.498366268012091</v>
      </c>
      <c r="F8">
        <v>992.50163373198791</v>
      </c>
      <c r="G8">
        <f t="shared" si="1"/>
        <v>1023.2766827439476</v>
      </c>
      <c r="H8" s="1">
        <f t="shared" si="2"/>
        <v>3.2827400901919851E-4</v>
      </c>
      <c r="I8">
        <v>0.25</v>
      </c>
      <c r="J8">
        <f t="shared" si="3"/>
        <v>0.96265919857612792</v>
      </c>
      <c r="M8">
        <f t="shared" si="4"/>
        <v>1000</v>
      </c>
      <c r="N8" s="2">
        <f t="shared" si="5"/>
        <v>0.96265919857612792</v>
      </c>
    </row>
    <row r="9" spans="1:14" x14ac:dyDescent="0.25">
      <c r="D9">
        <v>10000</v>
      </c>
      <c r="E9">
        <f t="shared" si="0"/>
        <v>40.898690531084867</v>
      </c>
      <c r="F9">
        <v>10260.101309468915</v>
      </c>
      <c r="G9">
        <f t="shared" si="1"/>
        <v>10568.904348752983</v>
      </c>
      <c r="H9" s="1">
        <f t="shared" si="2"/>
        <v>-3.8617245946173662E-4</v>
      </c>
      <c r="I9">
        <v>0.25</v>
      </c>
      <c r="J9">
        <f t="shared" si="3"/>
        <v>0.99602963881845596</v>
      </c>
      <c r="M9">
        <f t="shared" si="4"/>
        <v>10000</v>
      </c>
      <c r="N9" s="2">
        <f t="shared" si="5"/>
        <v>0.99602963881845596</v>
      </c>
    </row>
    <row r="11" spans="1:14" x14ac:dyDescent="0.25">
      <c r="E11" t="s">
        <v>19</v>
      </c>
    </row>
    <row r="12" spans="1:14" x14ac:dyDescent="0.25">
      <c r="D12" t="s">
        <v>18</v>
      </c>
      <c r="E12">
        <v>0.1</v>
      </c>
      <c r="F12">
        <v>1</v>
      </c>
      <c r="G12">
        <v>10</v>
      </c>
      <c r="H12">
        <v>100</v>
      </c>
    </row>
    <row r="13" spans="1:14" x14ac:dyDescent="0.25">
      <c r="A13" t="s">
        <v>1</v>
      </c>
      <c r="B13">
        <v>0.25</v>
      </c>
      <c r="D13">
        <v>-10</v>
      </c>
      <c r="E13">
        <f>-SQRT(A*D13^2+B)+C_*D13</f>
        <v>-15.009990019950139</v>
      </c>
      <c r="F13">
        <f>-SQRT(A*D13^2+B)+C_*D13</f>
        <v>-15.099019513592784</v>
      </c>
      <c r="G13">
        <f>-SQRT(A*D13^2+B)+C_*D13</f>
        <v>-15.916079783099615</v>
      </c>
      <c r="H13">
        <f>-SQRT(A*D13^2+B)+C_*D13</f>
        <v>-21.180339887498949</v>
      </c>
    </row>
    <row r="14" spans="1:14" x14ac:dyDescent="0.25">
      <c r="A14" t="s">
        <v>2</v>
      </c>
      <c r="B14">
        <v>10</v>
      </c>
      <c r="D14">
        <f>D13+2</f>
        <v>-8</v>
      </c>
      <c r="E14">
        <f>-SQRT(A*D14^2+B)+C_*D14</f>
        <v>-12.012480529547776</v>
      </c>
      <c r="F14">
        <f>-SQRT(A*D14^2+B)+C_*D14</f>
        <v>-12.123105625617661</v>
      </c>
      <c r="G14">
        <f>-SQRT(A*D14^2+B)+C_*D14</f>
        <v>-13.099019513592784</v>
      </c>
      <c r="H14">
        <f>-SQRT(A*D14^2+B)+C_*D14</f>
        <v>-18.770329614269009</v>
      </c>
    </row>
    <row r="15" spans="1:14" x14ac:dyDescent="0.25">
      <c r="A15" t="s">
        <v>3</v>
      </c>
      <c r="B15">
        <v>1</v>
      </c>
      <c r="D15">
        <f t="shared" ref="D15:D31" si="6">D14+2</f>
        <v>-6</v>
      </c>
      <c r="E15">
        <f>-SQRT(A*D15^2+B)+C_*D15</f>
        <v>-9.0166206257996713</v>
      </c>
      <c r="F15">
        <f>-SQRT(A*D15^2+B)+C_*D15</f>
        <v>-9.16227766016838</v>
      </c>
      <c r="G15">
        <f>-SQRT(A*D15^2+B)+C_*D15</f>
        <v>-10.358898943540673</v>
      </c>
      <c r="H15">
        <f>-SQRT(A*D15^2+B)+C_*D15</f>
        <v>-16.440306508910552</v>
      </c>
    </row>
    <row r="16" spans="1:14" x14ac:dyDescent="0.25">
      <c r="D16">
        <f t="shared" si="6"/>
        <v>-4</v>
      </c>
      <c r="E16">
        <f>-SQRT(A*D16^2+B)+C_*D16</f>
        <v>-6.024845673131658</v>
      </c>
      <c r="F16">
        <f>-SQRT(A*D16^2+B)+C_*D16</f>
        <v>-6.2360679774997898</v>
      </c>
      <c r="G16">
        <f>-SQRT(A*D16^2+B)+C_*D16</f>
        <v>-7.7416573867739409</v>
      </c>
      <c r="H16">
        <f>-SQRT(A*D16^2+B)+C_*D16</f>
        <v>-14.198039027185569</v>
      </c>
    </row>
    <row r="17" spans="4:8" x14ac:dyDescent="0.25">
      <c r="D17">
        <f t="shared" si="6"/>
        <v>-2</v>
      </c>
      <c r="E17">
        <f>-SQRT(A*D17^2+B)+C_*D17</f>
        <v>-3.0488088481701516</v>
      </c>
      <c r="F17">
        <f>-SQRT(A*D17^2+B)+C_*D17</f>
        <v>-3.4142135623730949</v>
      </c>
      <c r="G17">
        <f>-SQRT(A*D17^2+B)+C_*D17</f>
        <v>-5.3166247903553998</v>
      </c>
      <c r="H17">
        <f>-SQRT(A*D17^2+B)+C_*D17</f>
        <v>-12.04987562112089</v>
      </c>
    </row>
    <row r="18" spans="4:8" x14ac:dyDescent="0.25">
      <c r="D18">
        <f t="shared" si="6"/>
        <v>0</v>
      </c>
      <c r="E18">
        <f>-SQRT(A*D18^2+B)+C_*D18</f>
        <v>-0.31622776601683794</v>
      </c>
      <c r="F18">
        <f>-SQRT(A*D18^2+B)+C_*D18</f>
        <v>-1</v>
      </c>
      <c r="G18">
        <f>-SQRT(A*D18^2+B)+C_*D18</f>
        <v>-3.1622776601683795</v>
      </c>
      <c r="H18">
        <f>-SQRT(A*D18^2+B)+C_*D18</f>
        <v>-10</v>
      </c>
    </row>
    <row r="19" spans="4:8" x14ac:dyDescent="0.25">
      <c r="D19">
        <f t="shared" si="6"/>
        <v>2</v>
      </c>
      <c r="E19">
        <f>-SQRT(A*D19^2+B)+C_*D19</f>
        <v>0.95119115182984837</v>
      </c>
      <c r="F19">
        <f>-SQRT(A*D19^2+B)+C_*D19</f>
        <v>0.58578643762690485</v>
      </c>
      <c r="G19">
        <f>-SQRT(A*D19^2+B)+C_*D19</f>
        <v>-1.3166247903553998</v>
      </c>
      <c r="H19">
        <f>-SQRT(A*D19^2+B)+C_*D19</f>
        <v>-8.0498756211208899</v>
      </c>
    </row>
    <row r="20" spans="4:8" x14ac:dyDescent="0.25">
      <c r="D20">
        <f t="shared" si="6"/>
        <v>4</v>
      </c>
      <c r="E20">
        <f>-SQRT(A*D20^2+B)+C_*D20</f>
        <v>1.9751543268683416</v>
      </c>
      <c r="F20">
        <f>-SQRT(A*D20^2+B)+C_*D20</f>
        <v>1.7639320225002102</v>
      </c>
      <c r="G20">
        <f>-SQRT(A*D20^2+B)+C_*D20</f>
        <v>0.25834261322605867</v>
      </c>
      <c r="H20">
        <f>-SQRT(A*D20^2+B)+C_*D20</f>
        <v>-6.198039027185569</v>
      </c>
    </row>
    <row r="21" spans="4:8" x14ac:dyDescent="0.25">
      <c r="D21">
        <f t="shared" si="6"/>
        <v>6</v>
      </c>
      <c r="E21">
        <f>-SQRT(A*D21^2+B)+C_*D21</f>
        <v>2.9833793742003287</v>
      </c>
      <c r="F21">
        <f>-SQRT(A*D21^2+B)+C_*D21</f>
        <v>2.8377223398316205</v>
      </c>
      <c r="G21">
        <f>-SQRT(A*D21^2+B)+C_*D21</f>
        <v>1.641101056459326</v>
      </c>
      <c r="H21">
        <f>-SQRT(A*D21^2+B)+C_*D21</f>
        <v>-4.4403065089105507</v>
      </c>
    </row>
    <row r="22" spans="4:8" x14ac:dyDescent="0.25">
      <c r="D22">
        <f t="shared" si="6"/>
        <v>8</v>
      </c>
      <c r="E22">
        <f>-SQRT(A*D22^2+B)+C_*D22</f>
        <v>3.9875194704522237</v>
      </c>
      <c r="F22">
        <f>-SQRT(A*D22^2+B)+C_*D22</f>
        <v>3.8768943743823394</v>
      </c>
      <c r="G22">
        <f>-SQRT(A*D22^2+B)+C_*D22</f>
        <v>2.9009804864072155</v>
      </c>
      <c r="H22">
        <f>-SQRT(A*D22^2+B)+C_*D22</f>
        <v>-2.7703296142690075</v>
      </c>
    </row>
    <row r="23" spans="4:8" x14ac:dyDescent="0.25">
      <c r="D23">
        <f t="shared" si="6"/>
        <v>10</v>
      </c>
      <c r="E23">
        <f>-SQRT(A*D23^2+B)+C_*D23</f>
        <v>4.9900099800498605</v>
      </c>
      <c r="F23">
        <f>-SQRT(A*D23^2+B)+C_*D23</f>
        <v>4.9009804864072155</v>
      </c>
      <c r="G23">
        <f>-SQRT(A*D23^2+B)+C_*D23</f>
        <v>4.0839202169003839</v>
      </c>
      <c r="H23">
        <f>-SQRT(A*D23^2+B)+C_*D23</f>
        <v>-1.180339887498949</v>
      </c>
    </row>
    <row r="24" spans="4:8" x14ac:dyDescent="0.25">
      <c r="D24">
        <f t="shared" si="6"/>
        <v>12</v>
      </c>
      <c r="E24">
        <f>-SQRT(A*D24^2+B)+C_*D24</f>
        <v>5.991672445680079</v>
      </c>
      <c r="F24">
        <f>-SQRT(A*D24^2+B)+C_*D24</f>
        <v>5.9172374697017807</v>
      </c>
      <c r="G24">
        <f>-SQRT(A*D24^2+B)+C_*D24</f>
        <v>5.2176700168747319</v>
      </c>
      <c r="H24">
        <f>-SQRT(A*D24^2+B)+C_*D24</f>
        <v>0.33809621030939851</v>
      </c>
    </row>
    <row r="25" spans="4:8" x14ac:dyDescent="0.25">
      <c r="D25">
        <f t="shared" si="6"/>
        <v>14</v>
      </c>
      <c r="E25">
        <f>-SQRT(A*D25^2+B)+C_*D25</f>
        <v>6.9928607834580596</v>
      </c>
      <c r="F25">
        <f>-SQRT(A*D25^2+B)+C_*D25</f>
        <v>6.9289321881345245</v>
      </c>
      <c r="G25">
        <f>-SQRT(A*D25^2+B)+C_*D25</f>
        <v>6.3188542521313922</v>
      </c>
      <c r="H25">
        <f>-SQRT(A*D25^2+B)+C_*D25</f>
        <v>1.7934443842662979</v>
      </c>
    </row>
    <row r="26" spans="4:8" x14ac:dyDescent="0.25">
      <c r="D26">
        <f t="shared" si="6"/>
        <v>16</v>
      </c>
      <c r="E26">
        <f>-SQRT(A*D26^2+B)+C_*D26</f>
        <v>7.9937524395007618</v>
      </c>
      <c r="F26">
        <f>-SQRT(A*D26^2+B)+C_*D26</f>
        <v>7.9377422517014509</v>
      </c>
      <c r="G26">
        <f>-SQRT(A*D26^2+B)+C_*D26</f>
        <v>7.3976747329573733</v>
      </c>
      <c r="H26">
        <f>-SQRT(A*D26^2+B)+C_*D26</f>
        <v>3.1937515251343029</v>
      </c>
    </row>
    <row r="27" spans="4:8" x14ac:dyDescent="0.25">
      <c r="D27">
        <f t="shared" si="6"/>
        <v>18</v>
      </c>
      <c r="E27">
        <f>-SQRT(A*D27^2+B)+C_*D27</f>
        <v>8.9944461580644592</v>
      </c>
      <c r="F27">
        <f>-SQRT(A*D27^2+B)+C_*D27</f>
        <v>8.9446148618625827</v>
      </c>
      <c r="G27">
        <f>-SQRT(A*D27^2+B)+C_*D27</f>
        <v>8.4606079858305439</v>
      </c>
      <c r="H27">
        <f>-SQRT(A*D27^2+B)+C_*D27</f>
        <v>4.5463759529262902</v>
      </c>
    </row>
    <row r="28" spans="4:8" x14ac:dyDescent="0.25">
      <c r="D28">
        <f t="shared" si="6"/>
        <v>20</v>
      </c>
      <c r="E28">
        <f>-SQRT(A*D28^2+B)+C_*D28</f>
        <v>9.9950012493753899</v>
      </c>
      <c r="F28">
        <f>-SQRT(A*D28^2+B)+C_*D28</f>
        <v>9.9501243788791101</v>
      </c>
      <c r="G28">
        <f>-SQRT(A*D28^2+B)+C_*D28</f>
        <v>9.5119115182984846</v>
      </c>
      <c r="H28">
        <f>-SQRT(A*D28^2+B)+C_*D28</f>
        <v>5.857864376269049</v>
      </c>
    </row>
    <row r="29" spans="4:8" x14ac:dyDescent="0.25">
      <c r="D29">
        <f t="shared" si="6"/>
        <v>22</v>
      </c>
      <c r="E29">
        <f>-SQRT(A*D29^2+B)+C_*D29</f>
        <v>10.995455484210172</v>
      </c>
      <c r="F29">
        <f>-SQRT(A*D29^2+B)+C_*D29</f>
        <v>10.954638982812739</v>
      </c>
      <c r="G29">
        <f>-SQRT(A*D29^2+B)+C_*D29</f>
        <v>10.554476857740402</v>
      </c>
      <c r="H29">
        <f>-SQRT(A*D29^2+B)+C_*D29</f>
        <v>7.133931252681494</v>
      </c>
    </row>
    <row r="30" spans="4:8" x14ac:dyDescent="0.25">
      <c r="D30">
        <f t="shared" si="6"/>
        <v>24</v>
      </c>
      <c r="E30">
        <f>-SQRT(A*D30^2+B)+C_*D30</f>
        <v>11.995834056461899</v>
      </c>
      <c r="F30">
        <f>-SQRT(A*D30^2+B)+C_*D30</f>
        <v>11.958405421207704</v>
      </c>
      <c r="G30">
        <f>-SQRT(A*D30^2+B)+C_*D30</f>
        <v>11.590326354009143</v>
      </c>
      <c r="H30">
        <f>-SQRT(A*D30^2+B)+C_*D30</f>
        <v>8.379500648186692</v>
      </c>
    </row>
    <row r="31" spans="4:8" x14ac:dyDescent="0.25">
      <c r="D31">
        <f t="shared" si="6"/>
        <v>26</v>
      </c>
      <c r="E31">
        <f>-SQRT(A*D31^2+B)+C_*D31</f>
        <v>12.996154414943247</v>
      </c>
      <c r="F31">
        <f>-SQRT(A*D31^2+B)+C_*D31</f>
        <v>12.961595189594702</v>
      </c>
      <c r="G31">
        <f>-SQRT(A*D31^2+B)+C_*D31</f>
        <v>12.620911839740348</v>
      </c>
      <c r="H31">
        <f>-SQRT(A*D31^2+B)+C_*D31</f>
        <v>9.5987805331432732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Chart1</vt:lpstr>
      <vt:lpstr>A</vt:lpstr>
      <vt:lpstr>B</vt:lpstr>
      <vt:lpstr>bet</vt:lpstr>
      <vt:lpstr>bnow</vt:lpstr>
      <vt:lpstr>C_</vt:lpstr>
      <vt:lpstr>del</vt:lpstr>
      <vt:lpstr>gam</vt:lpstr>
      <vt:lpstr>r_</vt:lpstr>
      <vt:lpstr>rho</vt:lpstr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Kerk Phillips</cp:lastModifiedBy>
  <dcterms:created xsi:type="dcterms:W3CDTF">2014-11-14T04:15:51Z</dcterms:created>
  <dcterms:modified xsi:type="dcterms:W3CDTF">2014-11-15T18:14:04Z</dcterms:modified>
</cp:coreProperties>
</file>