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p4\byumcl\piketty-wealth-tax\Data\"/>
    </mc:Choice>
  </mc:AlternateContent>
  <bookViews>
    <workbookView xWindow="0" yWindow="0" windowWidth="25200" windowHeight="11385"/>
  </bookViews>
  <sheets>
    <sheet name="Sheet1" sheetId="1" r:id="rId1"/>
  </sheets>
  <definedNames>
    <definedName name="bet">Sheet1!$B$1</definedName>
    <definedName name="const">Sheet1!$B$8</definedName>
    <definedName name="gam">Sheet1!$B$2</definedName>
    <definedName name="h">Sheet1!$B$5</definedName>
    <definedName name="incr">Sheet1!$B$9</definedName>
    <definedName name="m">Sheet1!$B$6</definedName>
    <definedName name="pwr">Sheet1!$B$7</definedName>
    <definedName name="rbar">Sheet1!$B$3</definedName>
    <definedName name="rbar1">Sheet1!$B$12</definedName>
    <definedName name="rbar2">Sheet1!$B$13</definedName>
    <definedName name="rho">Sheet1!$F$2:$F$21</definedName>
    <definedName name="tauW">Sheet1!$B$4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3" i="1" s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F21" i="1" s="1"/>
  <c r="B12" i="1"/>
  <c r="S2" i="1"/>
  <c r="Q2" i="1" s="1"/>
  <c r="M2" i="1"/>
  <c r="I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F18" i="1" l="1"/>
  <c r="F10" i="1"/>
  <c r="F14" i="1"/>
  <c r="F6" i="1"/>
  <c r="F17" i="1"/>
  <c r="F9" i="1"/>
  <c r="F13" i="1"/>
  <c r="F5" i="1"/>
  <c r="F20" i="1"/>
  <c r="F16" i="1"/>
  <c r="F12" i="1"/>
  <c r="F8" i="1"/>
  <c r="F4" i="1"/>
  <c r="F19" i="1"/>
  <c r="F15" i="1"/>
  <c r="F11" i="1"/>
  <c r="F7" i="1"/>
  <c r="F3" i="1"/>
  <c r="H3" i="1"/>
  <c r="R3" i="1" l="1"/>
  <c r="S3" i="1" s="1"/>
  <c r="Q3" i="1" s="1"/>
  <c r="R4" i="1" s="1"/>
  <c r="S4" i="1" s="1"/>
  <c r="L3" i="1"/>
  <c r="M3" i="1" s="1"/>
  <c r="H4" i="1"/>
  <c r="I3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Q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I4" i="1"/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R5" i="1"/>
  <c r="S5" i="1" s="1"/>
  <c r="Q5" i="1" s="1"/>
  <c r="R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S6" i="1" l="1"/>
  <c r="Q6" i="1" s="1"/>
  <c r="R7" i="1" s="1"/>
  <c r="S7" i="1" l="1"/>
  <c r="Q7" i="1" s="1"/>
  <c r="R8" i="1" s="1"/>
  <c r="S8" i="1" l="1"/>
  <c r="Q8" i="1" s="1"/>
  <c r="R9" i="1" s="1"/>
  <c r="S9" i="1" l="1"/>
  <c r="Q9" i="1" s="1"/>
  <c r="R10" i="1" s="1"/>
  <c r="S10" i="1" l="1"/>
  <c r="Q10" i="1" s="1"/>
  <c r="R11" i="1" s="1"/>
  <c r="S11" i="1" l="1"/>
  <c r="Q11" i="1" s="1"/>
  <c r="R12" i="1" s="1"/>
  <c r="S12" i="1" l="1"/>
  <c r="Q12" i="1" s="1"/>
  <c r="R13" i="1" s="1"/>
  <c r="S13" i="1" l="1"/>
  <c r="Q13" i="1" s="1"/>
  <c r="R14" i="1" s="1"/>
  <c r="S14" i="1" l="1"/>
  <c r="Q14" i="1" s="1"/>
  <c r="R15" i="1" s="1"/>
  <c r="S15" i="1" l="1"/>
  <c r="Q15" i="1" s="1"/>
  <c r="R16" i="1" s="1"/>
  <c r="S16" i="1" l="1"/>
  <c r="Q16" i="1" s="1"/>
  <c r="R17" i="1" s="1"/>
  <c r="S17" i="1" l="1"/>
  <c r="Q17" i="1" s="1"/>
  <c r="R18" i="1" s="1"/>
  <c r="S18" i="1" l="1"/>
  <c r="Q18" i="1" s="1"/>
  <c r="R19" i="1" s="1"/>
  <c r="S19" i="1" l="1"/>
  <c r="Q19" i="1" s="1"/>
  <c r="R20" i="1" s="1"/>
  <c r="S20" i="1" l="1"/>
  <c r="Q20" i="1" s="1"/>
  <c r="R21" i="1" s="1"/>
  <c r="S21" i="1" l="1"/>
  <c r="Q21" i="1" s="1"/>
</calcChain>
</file>

<file path=xl/sharedStrings.xml><?xml version="1.0" encoding="utf-8"?>
<sst xmlns="http://schemas.openxmlformats.org/spreadsheetml/2006/main" count="23" uniqueCount="18">
  <si>
    <t>bet</t>
  </si>
  <si>
    <t>rbar</t>
  </si>
  <si>
    <t>tauW</t>
  </si>
  <si>
    <t>h</t>
  </si>
  <si>
    <t>m</t>
  </si>
  <si>
    <t>gam</t>
  </si>
  <si>
    <t>t</t>
  </si>
  <si>
    <t>y</t>
  </si>
  <si>
    <t>c</t>
  </si>
  <si>
    <t>b</t>
  </si>
  <si>
    <t>rho</t>
  </si>
  <si>
    <t>incr</t>
  </si>
  <si>
    <t>rbar1</t>
  </si>
  <si>
    <t>rbar2</t>
  </si>
  <si>
    <t>rdiff1</t>
  </si>
  <si>
    <t>rdiff2</t>
  </si>
  <si>
    <t>pwr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</si>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</sst>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0.7986185163823325</c:v>
                </c:pt>
                <c:pt idx="1">
                  <c:v>0.79861851638233239</c:v>
                </c:pt>
                <c:pt idx="2">
                  <c:v>0.79861851638233228</c:v>
                </c:pt>
                <c:pt idx="3">
                  <c:v>0.79861851638233217</c:v>
                </c:pt>
                <c:pt idx="4">
                  <c:v>0.79861851638233206</c:v>
                </c:pt>
                <c:pt idx="5">
                  <c:v>0.79861851638233194</c:v>
                </c:pt>
                <c:pt idx="6">
                  <c:v>0.79861851638233183</c:v>
                </c:pt>
                <c:pt idx="7">
                  <c:v>0.79861851638233172</c:v>
                </c:pt>
                <c:pt idx="8">
                  <c:v>0.79861851638233161</c:v>
                </c:pt>
                <c:pt idx="9">
                  <c:v>0.7986185163823315</c:v>
                </c:pt>
                <c:pt idx="10">
                  <c:v>0.79861851638233139</c:v>
                </c:pt>
                <c:pt idx="11">
                  <c:v>0.79861851638233128</c:v>
                </c:pt>
                <c:pt idx="12">
                  <c:v>0.79861851638233117</c:v>
                </c:pt>
                <c:pt idx="13">
                  <c:v>0.79861851638233106</c:v>
                </c:pt>
                <c:pt idx="14">
                  <c:v>0.79861851638233095</c:v>
                </c:pt>
                <c:pt idx="15">
                  <c:v>0.79861851638233083</c:v>
                </c:pt>
                <c:pt idx="16">
                  <c:v>0.79861851638233072</c:v>
                </c:pt>
                <c:pt idx="17">
                  <c:v>0.79861851638233061</c:v>
                </c:pt>
                <c:pt idx="18">
                  <c:v>0.7986185163823305</c:v>
                </c:pt>
                <c:pt idx="19">
                  <c:v>0.79861851638233039</c:v>
                </c:pt>
              </c:numCache>
            </c:numRef>
          </c:val>
          <c:smooth val="0"/>
        </c:ser>
        <c:ser>
          <c:idx val="2"/>
          <c:order val="2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0.2013814836176675</c:v>
                </c:pt>
                <c:pt idx="1">
                  <c:v>0.41336199268889662</c:v>
                </c:pt>
                <c:pt idx="2">
                  <c:v>0.63649937065861151</c:v>
                </c:pt>
                <c:pt idx="3">
                  <c:v>0.87138082115304838</c:v>
                </c:pt>
                <c:pt idx="4">
                  <c:v>1.1186244532524556</c:v>
                </c:pt>
                <c:pt idx="5">
                  <c:v>1.3788809080939375</c:v>
                </c:pt>
                <c:pt idx="6">
                  <c:v>1.6528350710849704</c:v>
                </c:pt>
                <c:pt idx="7">
                  <c:v>1.9412078742334264</c:v>
                </c:pt>
                <c:pt idx="8">
                  <c:v>2.2447581933370646</c:v>
                </c:pt>
                <c:pt idx="9">
                  <c:v>2.5642848450251048</c:v>
                </c:pt>
                <c:pt idx="10">
                  <c:v>2.9006286889072523</c:v>
                </c:pt>
                <c:pt idx="11">
                  <c:v>3.2546748403621444</c:v>
                </c:pt>
                <c:pt idx="12">
                  <c:v>3.6273549997883476</c:v>
                </c:pt>
                <c:pt idx="13">
                  <c:v>4.0196499044475082</c:v>
                </c:pt>
                <c:pt idx="14">
                  <c:v>3.4325919093518884</c:v>
                </c:pt>
                <c:pt idx="15">
                  <c:v>2.8146361250407095</c:v>
                </c:pt>
                <c:pt idx="16">
                  <c:v>2.1641563520815739</c:v>
                </c:pt>
                <c:pt idx="17">
                  <c:v>1.4794408015982734</c:v>
                </c:pt>
                <c:pt idx="18">
                  <c:v>0.75868759056322044</c:v>
                </c:pt>
                <c:pt idx="19">
                  <c:v>6.8833827526759706E-15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21880"/>
        <c:axId val="330923056"/>
      </c:lineChart>
      <c:catAx>
        <c:axId val="33092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3056"/>
        <c:crosses val="autoZero"/>
        <c:auto val="1"/>
        <c:lblAlgn val="ctr"/>
        <c:lblOffset val="100"/>
        <c:noMultiLvlLbl val="0"/>
      </c:catAx>
      <c:valAx>
        <c:axId val="3309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1.1274024807570182</c:v>
                </c:pt>
                <c:pt idx="1">
                  <c:v>1.0738508629210597</c:v>
                </c:pt>
                <c:pt idx="2">
                  <c:v>1.0228429469323093</c:v>
                </c:pt>
                <c:pt idx="3">
                  <c:v>0.9742579069530245</c:v>
                </c:pt>
                <c:pt idx="4">
                  <c:v>0.92798065637275573</c:v>
                </c:pt>
                <c:pt idx="5">
                  <c:v>0.88390157519504975</c:v>
                </c:pt>
                <c:pt idx="6">
                  <c:v>0.84191625037328477</c:v>
                </c:pt>
                <c:pt idx="7">
                  <c:v>0.8019252284805537</c:v>
                </c:pt>
                <c:pt idx="8">
                  <c:v>0.76383378012772729</c:v>
                </c:pt>
                <c:pt idx="9">
                  <c:v>0.72755167557166012</c:v>
                </c:pt>
                <c:pt idx="10">
                  <c:v>0.69299297098200618</c:v>
                </c:pt>
                <c:pt idx="11">
                  <c:v>0.66007580486036077</c:v>
                </c:pt>
                <c:pt idx="12">
                  <c:v>0.62872220412949353</c:v>
                </c:pt>
                <c:pt idx="13">
                  <c:v>0.59885789943334256</c:v>
                </c:pt>
                <c:pt idx="14">
                  <c:v>0.57041214921025873</c:v>
                </c:pt>
                <c:pt idx="15">
                  <c:v>0.54331757212277143</c:v>
                </c:pt>
                <c:pt idx="16">
                  <c:v>0.51750998744693977</c:v>
                </c:pt>
                <c:pt idx="17">
                  <c:v>0.49292826304321008</c:v>
                </c:pt>
                <c:pt idx="18">
                  <c:v>0.46951417054865757</c:v>
                </c:pt>
                <c:pt idx="19">
                  <c:v>0.4472122474475963</c:v>
                </c:pt>
              </c:numCache>
            </c:numRef>
          </c:val>
          <c:smooth val="0"/>
        </c:ser>
        <c:ser>
          <c:idx val="2"/>
          <c:order val="2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-0.12740248075701821</c:v>
                </c:pt>
                <c:pt idx="1">
                  <c:v>-0.20795873740213144</c:v>
                </c:pt>
                <c:pt idx="2">
                  <c:v>-0.24174688103981601</c:v>
                </c:pt>
                <c:pt idx="3">
                  <c:v>-0.22872830804756761</c:v>
                </c:pt>
                <c:pt idx="4">
                  <c:v>-0.16874729642282693</c:v>
                </c:pt>
                <c:pt idx="5">
                  <c:v>-6.1530308271709688E-2</c:v>
                </c:pt>
                <c:pt idx="6">
                  <c:v>9.3315004077547115E-2</c:v>
                </c:pt>
                <c:pt idx="7">
                  <c:v>0.29630109160107476</c:v>
                </c:pt>
                <c:pt idx="8">
                  <c:v>0.54806210576814074</c:v>
                </c:pt>
                <c:pt idx="9">
                  <c:v>0.84935580418427736</c:v>
                </c:pt>
                <c:pt idx="10">
                  <c:v>1.2010657702646015</c:v>
                </c:pt>
                <c:pt idx="11">
                  <c:v>1.604203953312904</c:v>
                </c:pt>
                <c:pt idx="12">
                  <c:v>2.059913536199879</c:v>
                </c:pt>
                <c:pt idx="13">
                  <c:v>2.5694721386717929</c:v>
                </c:pt>
                <c:pt idx="14">
                  <c:v>2.1342953651811021</c:v>
                </c:pt>
                <c:pt idx="15">
                  <c:v>1.7033091280678621</c:v>
                </c:pt>
                <c:pt idx="16">
                  <c:v>1.2754469894665992</c:v>
                </c:pt>
                <c:pt idx="17">
                  <c:v>0.84964751534268368</c:v>
                </c:pt>
                <c:pt idx="18">
                  <c:v>0.42485163507521989</c:v>
                </c:pt>
                <c:pt idx="19">
                  <c:v>3.5527136788005009E-15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63824"/>
        <c:axId val="338761472"/>
      </c:lineChart>
      <c:catAx>
        <c:axId val="33876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61472"/>
        <c:crosses val="autoZero"/>
        <c:auto val="1"/>
        <c:lblAlgn val="ctr"/>
        <c:lblOffset val="100"/>
        <c:noMultiLvlLbl val="0"/>
      </c:catAx>
      <c:valAx>
        <c:axId val="3387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Sheet1!$R$2:$R$21</c:f>
              <c:numCache>
                <c:formatCode>General</c:formatCode>
                <c:ptCount val="20"/>
                <c:pt idx="0">
                  <c:v>0.96800097712773414</c:v>
                </c:pt>
                <c:pt idx="1">
                  <c:v>0.96452223735180598</c:v>
                </c:pt>
                <c:pt idx="2">
                  <c:v>0.958343474286936</c:v>
                </c:pt>
                <c:pt idx="3">
                  <c:v>0.94938574262813669</c:v>
                </c:pt>
                <c:pt idx="4">
                  <c:v>0.93738892834114895</c:v>
                </c:pt>
                <c:pt idx="5">
                  <c:v>0.92199208002055333</c:v>
                </c:pt>
                <c:pt idx="6">
                  <c:v>0.90277280407018412</c:v>
                </c:pt>
                <c:pt idx="7">
                  <c:v>0.87928028734389074</c:v>
                </c:pt>
                <c:pt idx="8">
                  <c:v>0.85107146696878322</c:v>
                </c:pt>
                <c:pt idx="9">
                  <c:v>0.81775418556498336</c:v>
                </c:pt>
                <c:pt idx="10">
                  <c:v>0.77903857399821941</c:v>
                </c:pt>
                <c:pt idx="11">
                  <c:v>0.73479564175245049</c:v>
                </c:pt>
                <c:pt idx="12">
                  <c:v>0.68511944381425327</c:v>
                </c:pt>
                <c:pt idx="13">
                  <c:v>0.63038618436251004</c:v>
                </c:pt>
                <c:pt idx="14">
                  <c:v>0.57130059180281123</c:v>
                </c:pt>
                <c:pt idx="15">
                  <c:v>0.52508214271878495</c:v>
                </c:pt>
                <c:pt idx="16">
                  <c:v>0.48933529010501392</c:v>
                </c:pt>
                <c:pt idx="17">
                  <c:v>0.46249226898836576</c:v>
                </c:pt>
                <c:pt idx="18">
                  <c:v>0.44368460386649788</c:v>
                </c:pt>
                <c:pt idx="19">
                  <c:v>0.43284635385385684</c:v>
                </c:pt>
              </c:numCache>
            </c:numRef>
          </c:val>
          <c:smooth val="0"/>
        </c:ser>
        <c:ser>
          <c:idx val="2"/>
          <c:order val="2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Sheet1!$S$2:$S$21</c:f>
              <c:numCache>
                <c:formatCode>General</c:formatCode>
                <c:ptCount val="20"/>
                <c:pt idx="0">
                  <c:v>3.1999022872265859E-2</c:v>
                </c:pt>
                <c:pt idx="1">
                  <c:v>6.9160944619000131E-2</c:v>
                </c:pt>
                <c:pt idx="2">
                  <c:v>0.11445752004885368</c:v>
                </c:pt>
                <c:pt idx="3">
                  <c:v>0.17109585742328814</c:v>
                </c:pt>
                <c:pt idx="4">
                  <c:v>0.2427119742096806</c:v>
                </c:pt>
                <c:pt idx="5">
                  <c:v>0.3334942086212157</c:v>
                </c:pt>
                <c:pt idx="6">
                  <c:v>0.44827373132056914</c:v>
                </c:pt>
                <c:pt idx="7">
                  <c:v>0.59258679825670835</c:v>
                </c:pt>
                <c:pt idx="8">
                  <c:v>0.77270411014354135</c:v>
                </c:pt>
                <c:pt idx="9">
                  <c:v>0.9956185619545338</c:v>
                </c:pt>
                <c:pt idx="10">
                  <c:v>1.2689809649012895</c:v>
                </c:pt>
                <c:pt idx="11">
                  <c:v>1.600973794985749</c:v>
                </c:pt>
                <c:pt idx="12">
                  <c:v>2.0001161298549563</c:v>
                </c:pt>
                <c:pt idx="13">
                  <c:v>2.4749992154848126</c:v>
                </c:pt>
                <c:pt idx="14">
                  <c:v>2.0339617402864651</c:v>
                </c:pt>
                <c:pt idx="15">
                  <c:v>1.6159302154774937</c:v>
                </c:pt>
                <c:pt idx="16">
                  <c:v>1.2116438840818216</c:v>
                </c:pt>
                <c:pt idx="17">
                  <c:v>0.81292234583460421</c:v>
                </c:pt>
                <c:pt idx="18">
                  <c:v>0.41202312859098023</c:v>
                </c:pt>
                <c:pt idx="19">
                  <c:v>8.6220255770125265E-4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71664"/>
        <c:axId val="338767744"/>
      </c:lineChart>
      <c:catAx>
        <c:axId val="33877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67744"/>
        <c:crosses val="autoZero"/>
        <c:auto val="1"/>
        <c:lblAlgn val="ctr"/>
        <c:lblOffset val="100"/>
        <c:noMultiLvlLbl val="0"/>
      </c:catAx>
      <c:valAx>
        <c:axId val="338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0.2013814836176675</c:v>
                </c:pt>
                <c:pt idx="1">
                  <c:v>0.41336199268889662</c:v>
                </c:pt>
                <c:pt idx="2">
                  <c:v>0.63649937065861151</c:v>
                </c:pt>
                <c:pt idx="3">
                  <c:v>0.87138082115304838</c:v>
                </c:pt>
                <c:pt idx="4">
                  <c:v>1.1186244532524556</c:v>
                </c:pt>
                <c:pt idx="5">
                  <c:v>1.3788809080939375</c:v>
                </c:pt>
                <c:pt idx="6">
                  <c:v>1.6528350710849704</c:v>
                </c:pt>
                <c:pt idx="7">
                  <c:v>1.9412078742334264</c:v>
                </c:pt>
                <c:pt idx="8">
                  <c:v>2.2447581933370646</c:v>
                </c:pt>
                <c:pt idx="9">
                  <c:v>2.5642848450251048</c:v>
                </c:pt>
                <c:pt idx="10">
                  <c:v>2.9006286889072523</c:v>
                </c:pt>
                <c:pt idx="11">
                  <c:v>3.2546748403621444</c:v>
                </c:pt>
                <c:pt idx="12">
                  <c:v>3.6273549997883476</c:v>
                </c:pt>
                <c:pt idx="13">
                  <c:v>4.0196499044475082</c:v>
                </c:pt>
                <c:pt idx="14">
                  <c:v>3.4325919093518884</c:v>
                </c:pt>
                <c:pt idx="15">
                  <c:v>2.8146361250407095</c:v>
                </c:pt>
                <c:pt idx="16">
                  <c:v>2.1641563520815739</c:v>
                </c:pt>
                <c:pt idx="17">
                  <c:v>1.4794408015982734</c:v>
                </c:pt>
                <c:pt idx="18">
                  <c:v>0.75868759056322044</c:v>
                </c:pt>
                <c:pt idx="19">
                  <c:v>6.8833827526759706E-15</c:v>
                </c:pt>
              </c:numCache>
            </c:numRef>
          </c:val>
          <c:smooth val="0"/>
        </c:ser>
        <c:ser>
          <c:idx val="1"/>
          <c:order val="1"/>
          <c:tx>
            <c:v>flat tax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-0.12740248075701821</c:v>
                </c:pt>
                <c:pt idx="1">
                  <c:v>-0.20795873740213144</c:v>
                </c:pt>
                <c:pt idx="2">
                  <c:v>-0.24174688103981601</c:v>
                </c:pt>
                <c:pt idx="3">
                  <c:v>-0.22872830804756761</c:v>
                </c:pt>
                <c:pt idx="4">
                  <c:v>-0.16874729642282693</c:v>
                </c:pt>
                <c:pt idx="5">
                  <c:v>-6.1530308271709688E-2</c:v>
                </c:pt>
                <c:pt idx="6">
                  <c:v>9.3315004077547115E-2</c:v>
                </c:pt>
                <c:pt idx="7">
                  <c:v>0.29630109160107476</c:v>
                </c:pt>
                <c:pt idx="8">
                  <c:v>0.54806210576814074</c:v>
                </c:pt>
                <c:pt idx="9">
                  <c:v>0.84935580418427736</c:v>
                </c:pt>
                <c:pt idx="10">
                  <c:v>1.2010657702646015</c:v>
                </c:pt>
                <c:pt idx="11">
                  <c:v>1.604203953312904</c:v>
                </c:pt>
                <c:pt idx="12">
                  <c:v>2.059913536199879</c:v>
                </c:pt>
                <c:pt idx="13">
                  <c:v>2.5694721386717929</c:v>
                </c:pt>
                <c:pt idx="14">
                  <c:v>2.1342953651811021</c:v>
                </c:pt>
                <c:pt idx="15">
                  <c:v>1.7033091280678621</c:v>
                </c:pt>
                <c:pt idx="16">
                  <c:v>1.2754469894665992</c:v>
                </c:pt>
                <c:pt idx="17">
                  <c:v>0.84964751534268368</c:v>
                </c:pt>
                <c:pt idx="18">
                  <c:v>0.42485163507521989</c:v>
                </c:pt>
                <c:pt idx="19">
                  <c:v>3.5527136788005009E-15</c:v>
                </c:pt>
              </c:numCache>
            </c:numRef>
          </c:val>
          <c:smooth val="0"/>
        </c:ser>
        <c:ser>
          <c:idx val="2"/>
          <c:order val="2"/>
          <c:tx>
            <c:v>prog tax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Sheet1!$S$2:$S$21</c:f>
              <c:numCache>
                <c:formatCode>General</c:formatCode>
                <c:ptCount val="20"/>
                <c:pt idx="0">
                  <c:v>3.1999022872265859E-2</c:v>
                </c:pt>
                <c:pt idx="1">
                  <c:v>6.9160944619000131E-2</c:v>
                </c:pt>
                <c:pt idx="2">
                  <c:v>0.11445752004885368</c:v>
                </c:pt>
                <c:pt idx="3">
                  <c:v>0.17109585742328814</c:v>
                </c:pt>
                <c:pt idx="4">
                  <c:v>0.2427119742096806</c:v>
                </c:pt>
                <c:pt idx="5">
                  <c:v>0.3334942086212157</c:v>
                </c:pt>
                <c:pt idx="6">
                  <c:v>0.44827373132056914</c:v>
                </c:pt>
                <c:pt idx="7">
                  <c:v>0.59258679825670835</c:v>
                </c:pt>
                <c:pt idx="8">
                  <c:v>0.77270411014354135</c:v>
                </c:pt>
                <c:pt idx="9">
                  <c:v>0.9956185619545338</c:v>
                </c:pt>
                <c:pt idx="10">
                  <c:v>1.2689809649012895</c:v>
                </c:pt>
                <c:pt idx="11">
                  <c:v>1.600973794985749</c:v>
                </c:pt>
                <c:pt idx="12">
                  <c:v>2.0001161298549563</c:v>
                </c:pt>
                <c:pt idx="13">
                  <c:v>2.4749992154848126</c:v>
                </c:pt>
                <c:pt idx="14">
                  <c:v>2.0339617402864651</c:v>
                </c:pt>
                <c:pt idx="15">
                  <c:v>1.6159302154774937</c:v>
                </c:pt>
                <c:pt idx="16">
                  <c:v>1.2116438840818216</c:v>
                </c:pt>
                <c:pt idx="17">
                  <c:v>0.81292234583460421</c:v>
                </c:pt>
                <c:pt idx="18">
                  <c:v>0.41202312859098023</c:v>
                </c:pt>
                <c:pt idx="19">
                  <c:v>8.6220255770125265E-4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23728"/>
        <c:axId val="336124120"/>
      </c:lineChart>
      <c:catAx>
        <c:axId val="33612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4120"/>
        <c:crosses val="autoZero"/>
        <c:auto val="1"/>
        <c:lblAlgn val="ctr"/>
        <c:lblOffset val="100"/>
        <c:noMultiLvlLbl val="0"/>
      </c:catAx>
      <c:valAx>
        <c:axId val="3361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0.7986185163823325</c:v>
                </c:pt>
                <c:pt idx="1">
                  <c:v>0.79861851638233239</c:v>
                </c:pt>
                <c:pt idx="2">
                  <c:v>0.79861851638233228</c:v>
                </c:pt>
                <c:pt idx="3">
                  <c:v>0.79861851638233217</c:v>
                </c:pt>
                <c:pt idx="4">
                  <c:v>0.79861851638233206</c:v>
                </c:pt>
                <c:pt idx="5">
                  <c:v>0.79861851638233194</c:v>
                </c:pt>
                <c:pt idx="6">
                  <c:v>0.79861851638233183</c:v>
                </c:pt>
                <c:pt idx="7">
                  <c:v>0.79861851638233172</c:v>
                </c:pt>
                <c:pt idx="8">
                  <c:v>0.79861851638233161</c:v>
                </c:pt>
                <c:pt idx="9">
                  <c:v>0.7986185163823315</c:v>
                </c:pt>
                <c:pt idx="10">
                  <c:v>0.79861851638233139</c:v>
                </c:pt>
                <c:pt idx="11">
                  <c:v>0.79861851638233128</c:v>
                </c:pt>
                <c:pt idx="12">
                  <c:v>0.79861851638233117</c:v>
                </c:pt>
                <c:pt idx="13">
                  <c:v>0.79861851638233106</c:v>
                </c:pt>
                <c:pt idx="14">
                  <c:v>0.79861851638233095</c:v>
                </c:pt>
                <c:pt idx="15">
                  <c:v>0.79861851638233083</c:v>
                </c:pt>
                <c:pt idx="16">
                  <c:v>0.79861851638233072</c:v>
                </c:pt>
                <c:pt idx="17">
                  <c:v>0.79861851638233061</c:v>
                </c:pt>
                <c:pt idx="18">
                  <c:v>0.7986185163823305</c:v>
                </c:pt>
                <c:pt idx="19">
                  <c:v>0.79861851638233039</c:v>
                </c:pt>
              </c:numCache>
            </c:numRef>
          </c:val>
          <c:smooth val="0"/>
        </c:ser>
        <c:ser>
          <c:idx val="1"/>
          <c:order val="1"/>
          <c:tx>
            <c:v>flat tax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1.1274024807570182</c:v>
                </c:pt>
                <c:pt idx="1">
                  <c:v>1.0738508629210597</c:v>
                </c:pt>
                <c:pt idx="2">
                  <c:v>1.0228429469323093</c:v>
                </c:pt>
                <c:pt idx="3">
                  <c:v>0.9742579069530245</c:v>
                </c:pt>
                <c:pt idx="4">
                  <c:v>0.92798065637275573</c:v>
                </c:pt>
                <c:pt idx="5">
                  <c:v>0.88390157519504975</c:v>
                </c:pt>
                <c:pt idx="6">
                  <c:v>0.84191625037328477</c:v>
                </c:pt>
                <c:pt idx="7">
                  <c:v>0.8019252284805537</c:v>
                </c:pt>
                <c:pt idx="8">
                  <c:v>0.76383378012772729</c:v>
                </c:pt>
                <c:pt idx="9">
                  <c:v>0.72755167557166012</c:v>
                </c:pt>
                <c:pt idx="10">
                  <c:v>0.69299297098200618</c:v>
                </c:pt>
                <c:pt idx="11">
                  <c:v>0.66007580486036077</c:v>
                </c:pt>
                <c:pt idx="12">
                  <c:v>0.62872220412949353</c:v>
                </c:pt>
                <c:pt idx="13">
                  <c:v>0.59885789943334256</c:v>
                </c:pt>
                <c:pt idx="14">
                  <c:v>0.57041214921025873</c:v>
                </c:pt>
                <c:pt idx="15">
                  <c:v>0.54331757212277143</c:v>
                </c:pt>
                <c:pt idx="16">
                  <c:v>0.51750998744693977</c:v>
                </c:pt>
                <c:pt idx="17">
                  <c:v>0.49292826304321008</c:v>
                </c:pt>
                <c:pt idx="18">
                  <c:v>0.46951417054865757</c:v>
                </c:pt>
                <c:pt idx="19">
                  <c:v>0.4472122474475963</c:v>
                </c:pt>
              </c:numCache>
            </c:numRef>
          </c:val>
          <c:smooth val="0"/>
        </c:ser>
        <c:ser>
          <c:idx val="2"/>
          <c:order val="2"/>
          <c:tx>
            <c:v>prog tax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Sheet1!$R$2:$R$21</c:f>
              <c:numCache>
                <c:formatCode>General</c:formatCode>
                <c:ptCount val="20"/>
                <c:pt idx="0">
                  <c:v>0.96800097712773414</c:v>
                </c:pt>
                <c:pt idx="1">
                  <c:v>0.96452223735180598</c:v>
                </c:pt>
                <c:pt idx="2">
                  <c:v>0.958343474286936</c:v>
                </c:pt>
                <c:pt idx="3">
                  <c:v>0.94938574262813669</c:v>
                </c:pt>
                <c:pt idx="4">
                  <c:v>0.93738892834114895</c:v>
                </c:pt>
                <c:pt idx="5">
                  <c:v>0.92199208002055333</c:v>
                </c:pt>
                <c:pt idx="6">
                  <c:v>0.90277280407018412</c:v>
                </c:pt>
                <c:pt idx="7">
                  <c:v>0.87928028734389074</c:v>
                </c:pt>
                <c:pt idx="8">
                  <c:v>0.85107146696878322</c:v>
                </c:pt>
                <c:pt idx="9">
                  <c:v>0.81775418556498336</c:v>
                </c:pt>
                <c:pt idx="10">
                  <c:v>0.77903857399821941</c:v>
                </c:pt>
                <c:pt idx="11">
                  <c:v>0.73479564175245049</c:v>
                </c:pt>
                <c:pt idx="12">
                  <c:v>0.68511944381425327</c:v>
                </c:pt>
                <c:pt idx="13">
                  <c:v>0.63038618436251004</c:v>
                </c:pt>
                <c:pt idx="14">
                  <c:v>0.57130059180281123</c:v>
                </c:pt>
                <c:pt idx="15">
                  <c:v>0.52508214271878495</c:v>
                </c:pt>
                <c:pt idx="16">
                  <c:v>0.48933529010501392</c:v>
                </c:pt>
                <c:pt idx="17">
                  <c:v>0.46249226898836576</c:v>
                </c:pt>
                <c:pt idx="18">
                  <c:v>0.44368460386649788</c:v>
                </c:pt>
                <c:pt idx="19">
                  <c:v>0.43284635385385684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79896"/>
        <c:axId val="337880288"/>
      </c:lineChart>
      <c:catAx>
        <c:axId val="33787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0288"/>
        <c:crosses val="autoZero"/>
        <c:auto val="1"/>
        <c:lblAlgn val="ctr"/>
        <c:lblOffset val="100"/>
        <c:noMultiLvlLbl val="0"/>
      </c:catAx>
      <c:valAx>
        <c:axId val="337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89824"/>
        <c:axId val="456246120"/>
      </c:lineChart>
      <c:catAx>
        <c:axId val="45958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46120"/>
        <c:crosses val="autoZero"/>
        <c:auto val="1"/>
        <c:lblAlgn val="ctr"/>
        <c:lblOffset val="100"/>
        <c:noMultiLvlLbl val="0"/>
      </c:catAx>
      <c:valAx>
        <c:axId val="4562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21</xdr:row>
      <xdr:rowOff>185737</xdr:rowOff>
    </xdr:from>
    <xdr:to>
      <xdr:col>9</xdr:col>
      <xdr:colOff>38100</xdr:colOff>
      <xdr:row>32</xdr:row>
      <xdr:rowOff>21907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15</xdr:col>
      <xdr:colOff>0</xdr:colOff>
      <xdr:row>32</xdr:row>
      <xdr:rowOff>26670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21</xdr:col>
      <xdr:colOff>0</xdr:colOff>
      <xdr:row>32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590550</xdr:colOff>
      <xdr:row>1</xdr:row>
      <xdr:rowOff>4762</xdr:rowOff>
    </xdr:from>
    <xdr:to>
      <xdr:col>24</xdr:col>
      <xdr:colOff>533400</xdr:colOff>
      <xdr:row>10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11</xdr:row>
      <xdr:rowOff>0</xdr:rowOff>
    </xdr:from>
    <xdr:to>
      <xdr:col>24</xdr:col>
      <xdr:colOff>552450</xdr:colOff>
      <xdr:row>20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590550</xdr:colOff>
      <xdr:row>33</xdr:row>
      <xdr:rowOff>14287</xdr:rowOff>
    </xdr:from>
    <xdr:to>
      <xdr:col>15</xdr:col>
      <xdr:colOff>19050</xdr:colOff>
      <xdr:row>47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R2" sqref="R2"/>
    </sheetView>
  </sheetViews>
  <sheetFormatPr defaultRowHeight="15" x14ac:dyDescent="0.25"/>
  <sheetData>
    <row r="1" spans="1:19" x14ac:dyDescent="0.25">
      <c r="A1" t="s">
        <v>0</v>
      </c>
      <c r="B1">
        <v>0.95</v>
      </c>
      <c r="D1" t="s">
        <v>6</v>
      </c>
      <c r="F1" t="s">
        <v>10</v>
      </c>
      <c r="G1" t="s">
        <v>7</v>
      </c>
      <c r="H1" t="s">
        <v>8</v>
      </c>
      <c r="I1" t="s">
        <v>9</v>
      </c>
      <c r="L1" t="s">
        <v>8</v>
      </c>
      <c r="M1" t="s">
        <v>9</v>
      </c>
      <c r="Q1" t="s">
        <v>2</v>
      </c>
      <c r="R1" t="s">
        <v>8</v>
      </c>
      <c r="S1" t="s">
        <v>9</v>
      </c>
    </row>
    <row r="2" spans="1:19" x14ac:dyDescent="0.25">
      <c r="A2" t="s">
        <v>5</v>
      </c>
      <c r="B2">
        <v>1</v>
      </c>
      <c r="D2">
        <v>1</v>
      </c>
      <c r="E2">
        <v>0</v>
      </c>
      <c r="F2">
        <f>const*E2^pwr</f>
        <v>0</v>
      </c>
      <c r="G2">
        <v>1</v>
      </c>
      <c r="H2">
        <v>0.7986185163823325</v>
      </c>
      <c r="I2">
        <f>G2-H2</f>
        <v>0.2013814836176675</v>
      </c>
      <c r="L2">
        <v>1.1274024807570182</v>
      </c>
      <c r="M2">
        <f>G2-L2</f>
        <v>-0.12740248075701821</v>
      </c>
      <c r="Q2">
        <f>h*S2^m</f>
        <v>3.7828798003361921E-3</v>
      </c>
      <c r="R2">
        <v>0.96800097712773414</v>
      </c>
      <c r="S2">
        <f>G2-R2</f>
        <v>3.1999022872265859E-2</v>
      </c>
    </row>
    <row r="3" spans="1:19" x14ac:dyDescent="0.25">
      <c r="A3" t="s">
        <v>1</v>
      </c>
      <c r="B3">
        <f>1/bet-1</f>
        <v>5.2631578947368363E-2</v>
      </c>
      <c r="D3">
        <f>D2+1</f>
        <v>2</v>
      </c>
      <c r="E3">
        <f>E2+incr</f>
        <v>0</v>
      </c>
      <c r="F3">
        <f>const*E3^pwr</f>
        <v>0</v>
      </c>
      <c r="G3">
        <v>1</v>
      </c>
      <c r="H3">
        <f>((1+rbar)*bet*(1-rho))^(1/gam)*H2</f>
        <v>0.79861851638233239</v>
      </c>
      <c r="I3">
        <f>I2*(1+rbar) + G3-H3</f>
        <v>0.41336199268889662</v>
      </c>
      <c r="L3">
        <f>((1+rbar1-tauW)*bet*(1-rho))^(1/gam)*L2</f>
        <v>1.0738508629210597</v>
      </c>
      <c r="M3">
        <f>M2*(1+rbar) +G3-L3</f>
        <v>-0.20795873740213144</v>
      </c>
      <c r="Q3">
        <f>h*S3^m</f>
        <v>6.7431945776315677E-3</v>
      </c>
      <c r="R3">
        <f>((1+rbar2-Q2)*bet*(1-rho))^(1/gam)*R2</f>
        <v>0.96452223735180598</v>
      </c>
      <c r="S3">
        <f>S2*(1+rbar) +G3-R3</f>
        <v>6.9160944619000131E-2</v>
      </c>
    </row>
    <row r="4" spans="1:19" x14ac:dyDescent="0.25">
      <c r="A4" t="s">
        <v>2</v>
      </c>
      <c r="B4">
        <v>0.05</v>
      </c>
      <c r="D4">
        <f t="shared" ref="D4:D21" si="0">D3+1</f>
        <v>3</v>
      </c>
      <c r="E4">
        <f>E3+incr</f>
        <v>0</v>
      </c>
      <c r="F4">
        <f>const*E4^pwr</f>
        <v>0</v>
      </c>
      <c r="G4">
        <v>1</v>
      </c>
      <c r="H4">
        <f>((1+rbar)*bet*(1-rho))^(1/gam)*H3</f>
        <v>0.79861851638233228</v>
      </c>
      <c r="I4">
        <f>I3*(1+rbar) + G4-H4</f>
        <v>0.63649937065861151</v>
      </c>
      <c r="L4">
        <f>((1+rbar1-tauW)*bet*(1-rho))^(1/gam)*L3</f>
        <v>1.0228429469323093</v>
      </c>
      <c r="M4">
        <f>M3*(1+rbar) +G4-L4</f>
        <v>-0.24174688103981601</v>
      </c>
      <c r="Q4">
        <f>h*S4^m</f>
        <v>9.8390519399159122E-3</v>
      </c>
      <c r="R4">
        <f>((1+rbar2-Q3)*bet*(1-rho))^(1/gam)*R3</f>
        <v>0.958343474286936</v>
      </c>
      <c r="S4">
        <f>S3*(1+rbar) +G4-R4</f>
        <v>0.11445752004885368</v>
      </c>
    </row>
    <row r="5" spans="1:19" x14ac:dyDescent="0.25">
      <c r="A5" t="s">
        <v>3</v>
      </c>
      <c r="B5">
        <v>0.05</v>
      </c>
      <c r="D5">
        <f t="shared" si="0"/>
        <v>4</v>
      </c>
      <c r="E5">
        <f>E4+incr</f>
        <v>0</v>
      </c>
      <c r="F5">
        <f>const*E5^pwr</f>
        <v>0</v>
      </c>
      <c r="G5">
        <v>1</v>
      </c>
      <c r="H5">
        <f>((1+rbar)*bet*(1-rho))^(1/gam)*H4</f>
        <v>0.79861851638233217</v>
      </c>
      <c r="I5">
        <f>I4*(1+rbar) + G5-H5</f>
        <v>0.87138082115304838</v>
      </c>
      <c r="L5">
        <f>((1+rbar1-tauW)*bet*(1-rho))^(1/gam)*L4</f>
        <v>0.9742579069530245</v>
      </c>
      <c r="M5">
        <f>M4*(1+rbar) +G5-L5</f>
        <v>-0.22872830804756761</v>
      </c>
      <c r="Q5">
        <f>h*S5^m</f>
        <v>1.3301469569462815E-2</v>
      </c>
      <c r="R5">
        <f>((1+rbar2-Q4)*bet*(1-rho))^(1/gam)*R4</f>
        <v>0.94938574262813669</v>
      </c>
      <c r="S5">
        <f>S4*(1+rbar) +G5-R5</f>
        <v>0.17109585742328814</v>
      </c>
    </row>
    <row r="6" spans="1:19" x14ac:dyDescent="0.25">
      <c r="A6" t="s">
        <v>4</v>
      </c>
      <c r="B6">
        <v>0.75</v>
      </c>
      <c r="D6">
        <f t="shared" si="0"/>
        <v>5</v>
      </c>
      <c r="E6">
        <f>E5+incr</f>
        <v>0</v>
      </c>
      <c r="F6">
        <f>const*E6^pwr</f>
        <v>0</v>
      </c>
      <c r="G6">
        <v>1</v>
      </c>
      <c r="H6">
        <f>((1+rbar)*bet*(1-rho))^(1/gam)*H5</f>
        <v>0.79861851638233206</v>
      </c>
      <c r="I6">
        <f>I5*(1+rbar) + G6-H6</f>
        <v>1.1186244532524556</v>
      </c>
      <c r="L6">
        <f>((1+rbar1-tauW)*bet*(1-rho))^(1/gam)*L5</f>
        <v>0.92798065637275573</v>
      </c>
      <c r="M6">
        <f>M5*(1+rbar) +G6-L6</f>
        <v>-0.16874729642282693</v>
      </c>
      <c r="Q6">
        <f>h*S6^m</f>
        <v>1.7289737768935057E-2</v>
      </c>
      <c r="R6">
        <f>((1+rbar2-Q5)*bet*(1-rho))^(1/gam)*R5</f>
        <v>0.93738892834114895</v>
      </c>
      <c r="S6">
        <f>S5*(1+rbar) +G6-R6</f>
        <v>0.2427119742096806</v>
      </c>
    </row>
    <row r="7" spans="1:19" x14ac:dyDescent="0.25">
      <c r="A7" t="s">
        <v>16</v>
      </c>
      <c r="B7">
        <v>5</v>
      </c>
      <c r="D7">
        <f t="shared" si="0"/>
        <v>6</v>
      </c>
      <c r="E7">
        <f>E6+incr</f>
        <v>0</v>
      </c>
      <c r="F7">
        <f>const*E7^pwr</f>
        <v>0</v>
      </c>
      <c r="G7">
        <v>1</v>
      </c>
      <c r="H7">
        <f>((1+rbar)*bet*(1-rho))^(1/gam)*H6</f>
        <v>0.79861851638233194</v>
      </c>
      <c r="I7">
        <f>I6*(1+rbar) + G7-H7</f>
        <v>1.3788809080939375</v>
      </c>
      <c r="L7">
        <f>((1+rbar1-tauW)*bet*(1-rho))^(1/gam)*L6</f>
        <v>0.88390157519504975</v>
      </c>
      <c r="M7">
        <f>M6*(1+rbar) +G7-L7</f>
        <v>-6.1530308271709688E-2</v>
      </c>
      <c r="Q7">
        <f>h*S7^m</f>
        <v>2.1942506045617326E-2</v>
      </c>
      <c r="R7">
        <f>((1+rbar2-Q6)*bet*(1-rho))^(1/gam)*R6</f>
        <v>0.92199208002055333</v>
      </c>
      <c r="S7">
        <f>S6*(1+rbar) +G7-R7</f>
        <v>0.3334942086212157</v>
      </c>
    </row>
    <row r="8" spans="1:19" x14ac:dyDescent="0.25">
      <c r="A8" t="s">
        <v>17</v>
      </c>
      <c r="B8">
        <v>10</v>
      </c>
      <c r="D8">
        <f t="shared" si="0"/>
        <v>7</v>
      </c>
      <c r="E8">
        <f>E7+incr</f>
        <v>0</v>
      </c>
      <c r="F8">
        <f>const*E8^pwr</f>
        <v>0</v>
      </c>
      <c r="G8">
        <v>1</v>
      </c>
      <c r="H8">
        <f>((1+rbar)*bet*(1-rho))^(1/gam)*H7</f>
        <v>0.79861851638233183</v>
      </c>
      <c r="I8">
        <f>I7*(1+rbar) + G8-H8</f>
        <v>1.6528350710849704</v>
      </c>
      <c r="L8">
        <f>((1+rbar1-tauW)*bet*(1-rho))^(1/gam)*L7</f>
        <v>0.84191625037328477</v>
      </c>
      <c r="M8">
        <f>M7*(1+rbar) +G8-L8</f>
        <v>9.3315004077547115E-2</v>
      </c>
      <c r="Q8">
        <f>h*S8^m</f>
        <v>2.7392235193122727E-2</v>
      </c>
      <c r="R8">
        <f>((1+rbar2-Q7)*bet*(1-rho))^(1/gam)*R7</f>
        <v>0.90277280407018412</v>
      </c>
      <c r="S8">
        <f>S7*(1+rbar) +G8-R8</f>
        <v>0.44827373132056914</v>
      </c>
    </row>
    <row r="9" spans="1:19" x14ac:dyDescent="0.25">
      <c r="A9" t="s">
        <v>11</v>
      </c>
      <c r="B9">
        <v>0</v>
      </c>
      <c r="D9">
        <f t="shared" si="0"/>
        <v>8</v>
      </c>
      <c r="E9">
        <f>E8+incr</f>
        <v>0</v>
      </c>
      <c r="F9">
        <f>const*E9^pwr</f>
        <v>0</v>
      </c>
      <c r="G9">
        <v>1</v>
      </c>
      <c r="H9">
        <f>((1+rbar)*bet*(1-rho))^(1/gam)*H8</f>
        <v>0.79861851638233172</v>
      </c>
      <c r="I9">
        <f>I8*(1+rbar) + G9-H9</f>
        <v>1.9412078742334264</v>
      </c>
      <c r="L9">
        <f>((1+rbar1-tauW)*bet*(1-rho))^(1/gam)*L8</f>
        <v>0.8019252284805537</v>
      </c>
      <c r="M9">
        <f>M8*(1+rbar) +G9-L9</f>
        <v>0.29630109160107476</v>
      </c>
      <c r="Q9">
        <f>h*S9^m</f>
        <v>3.3770227263242018E-2</v>
      </c>
      <c r="R9">
        <f>((1+rbar2-Q8)*bet*(1-rho))^(1/gam)*R8</f>
        <v>0.87928028734389074</v>
      </c>
      <c r="S9">
        <f>S8*(1+rbar) +G9-R9</f>
        <v>0.59258679825670835</v>
      </c>
    </row>
    <row r="10" spans="1:19" x14ac:dyDescent="0.25">
      <c r="A10" t="s">
        <v>14</v>
      </c>
      <c r="B10">
        <v>0</v>
      </c>
      <c r="D10">
        <f t="shared" si="0"/>
        <v>9</v>
      </c>
      <c r="E10">
        <f>E9+incr</f>
        <v>0</v>
      </c>
      <c r="F10">
        <f>const*E10^pwr</f>
        <v>0</v>
      </c>
      <c r="G10">
        <v>1</v>
      </c>
      <c r="H10">
        <f>((1+rbar)*bet*(1-rho))^(1/gam)*H9</f>
        <v>0.79861851638233161</v>
      </c>
      <c r="I10">
        <f>I9*(1+rbar) + G10-H10</f>
        <v>2.2447581933370646</v>
      </c>
      <c r="L10">
        <f>((1+rbar1-tauW)*bet*(1-rho))^(1/gam)*L9</f>
        <v>0.76383378012772729</v>
      </c>
      <c r="M10">
        <f>M9*(1+rbar) +G10-L10</f>
        <v>0.54806210576814074</v>
      </c>
      <c r="Q10">
        <f>h*S10^m</f>
        <v>4.120784668674831E-2</v>
      </c>
      <c r="R10">
        <f>((1+rbar2-Q9)*bet*(1-rho))^(1/gam)*R9</f>
        <v>0.85107146696878322</v>
      </c>
      <c r="S10">
        <f>S9*(1+rbar) +G10-R10</f>
        <v>0.77270411014354135</v>
      </c>
    </row>
    <row r="11" spans="1:19" x14ac:dyDescent="0.25">
      <c r="A11" t="s">
        <v>15</v>
      </c>
      <c r="B11">
        <v>0</v>
      </c>
      <c r="D11">
        <f t="shared" si="0"/>
        <v>10</v>
      </c>
      <c r="E11">
        <f>E10+incr</f>
        <v>0</v>
      </c>
      <c r="F11">
        <f>const*E11^pwr</f>
        <v>0</v>
      </c>
      <c r="G11">
        <v>1</v>
      </c>
      <c r="H11">
        <f>((1+rbar)*bet*(1-rho))^(1/gam)*H10</f>
        <v>0.7986185163823315</v>
      </c>
      <c r="I11">
        <f>I10*(1+rbar) + G11-H11</f>
        <v>2.5642848450251048</v>
      </c>
      <c r="L11">
        <f>((1+rbar1-tauW)*bet*(1-rho))^(1/gam)*L10</f>
        <v>0.72755167557166012</v>
      </c>
      <c r="M11">
        <f>M10*(1+rbar) +G11-L11</f>
        <v>0.84935580418427736</v>
      </c>
      <c r="Q11">
        <f>h*S11^m</f>
        <v>4.9835605922676302E-2</v>
      </c>
      <c r="R11">
        <f>((1+rbar2-Q10)*bet*(1-rho))^(1/gam)*R10</f>
        <v>0.81775418556498336</v>
      </c>
      <c r="S11">
        <f>S10*(1+rbar) +G11-R11</f>
        <v>0.9956185619545338</v>
      </c>
    </row>
    <row r="12" spans="1:19" x14ac:dyDescent="0.25">
      <c r="A12" t="s">
        <v>12</v>
      </c>
      <c r="B12" s="1">
        <f>rbar+B10</f>
        <v>5.2631578947368363E-2</v>
      </c>
      <c r="D12">
        <f t="shared" si="0"/>
        <v>11</v>
      </c>
      <c r="E12">
        <f>E11+incr</f>
        <v>0</v>
      </c>
      <c r="F12">
        <f>const*E12^pwr</f>
        <v>0</v>
      </c>
      <c r="G12">
        <v>1</v>
      </c>
      <c r="H12">
        <f>((1+rbar)*bet*(1-rho))^(1/gam)*H11</f>
        <v>0.79861851638233139</v>
      </c>
      <c r="I12">
        <f>I11*(1+rbar) + G12-H12</f>
        <v>2.9006286889072523</v>
      </c>
      <c r="L12">
        <f>((1+rbar1-tauW)*bet*(1-rho))^(1/gam)*L11</f>
        <v>0.69299297098200618</v>
      </c>
      <c r="M12">
        <f>M11*(1+rbar) +G12-L12</f>
        <v>1.2010657702646015</v>
      </c>
      <c r="Q12">
        <f>h*S12^m</f>
        <v>5.9780746655597065E-2</v>
      </c>
      <c r="R12">
        <f>((1+rbar2-Q11)*bet*(1-rho))^(1/gam)*R11</f>
        <v>0.77903857399821941</v>
      </c>
      <c r="S12">
        <f>S11*(1+rbar) +G12-R12</f>
        <v>1.2689809649012895</v>
      </c>
    </row>
    <row r="13" spans="1:19" x14ac:dyDescent="0.25">
      <c r="A13" t="s">
        <v>13</v>
      </c>
      <c r="B13" s="1">
        <f>rbar+B11</f>
        <v>5.2631578947368363E-2</v>
      </c>
      <c r="D13">
        <f t="shared" si="0"/>
        <v>12</v>
      </c>
      <c r="E13">
        <f>E12+incr</f>
        <v>0</v>
      </c>
      <c r="F13">
        <f>const*E13^pwr</f>
        <v>0</v>
      </c>
      <c r="G13">
        <v>1</v>
      </c>
      <c r="H13">
        <f>((1+rbar)*bet*(1-rho))^(1/gam)*H12</f>
        <v>0.79861851638233128</v>
      </c>
      <c r="I13">
        <f>I12*(1+rbar) + G13-H13</f>
        <v>3.2546748403621444</v>
      </c>
      <c r="L13">
        <f>((1+rbar1-tauW)*bet*(1-rho))^(1/gam)*L12</f>
        <v>0.66007580486036077</v>
      </c>
      <c r="M13">
        <f>M12*(1+rbar) +G13-L13</f>
        <v>1.604203953312904</v>
      </c>
      <c r="Q13">
        <f>h*S13^m</f>
        <v>7.1163642924004997E-2</v>
      </c>
      <c r="R13">
        <f>((1+rbar2-Q12)*bet*(1-rho))^(1/gam)*R12</f>
        <v>0.73479564175245049</v>
      </c>
      <c r="S13">
        <f>S12*(1+rbar) +G13-R13</f>
        <v>1.600973794985749</v>
      </c>
    </row>
    <row r="14" spans="1:19" x14ac:dyDescent="0.25">
      <c r="D14">
        <f t="shared" si="0"/>
        <v>13</v>
      </c>
      <c r="E14">
        <f>E13+incr</f>
        <v>0</v>
      </c>
      <c r="F14">
        <f>const*E14^pwr</f>
        <v>0</v>
      </c>
      <c r="G14">
        <v>1</v>
      </c>
      <c r="H14">
        <f>((1+rbar)*bet*(1-rho))^(1/gam)*H13</f>
        <v>0.79861851638233117</v>
      </c>
      <c r="I14">
        <f>I13*(1+rbar) + G14-H14</f>
        <v>3.6273549997883476</v>
      </c>
      <c r="L14">
        <f>((1+rbar1-tauW)*bet*(1-rho))^(1/gam)*L13</f>
        <v>0.62872220412949353</v>
      </c>
      <c r="M14">
        <f>M13*(1+rbar) +G14-L14</f>
        <v>2.059913536199879</v>
      </c>
      <c r="Q14">
        <f>h*S14^m</f>
        <v>8.4093303492995555E-2</v>
      </c>
      <c r="R14">
        <f>((1+rbar2-Q13)*bet*(1-rho))^(1/gam)*R13</f>
        <v>0.68511944381425327</v>
      </c>
      <c r="S14">
        <f>S13*(1+rbar) +G14-R14</f>
        <v>2.0001161298549563</v>
      </c>
    </row>
    <row r="15" spans="1:19" x14ac:dyDescent="0.25">
      <c r="D15">
        <f t="shared" si="0"/>
        <v>14</v>
      </c>
      <c r="E15">
        <f>E14+incr</f>
        <v>0</v>
      </c>
      <c r="F15">
        <f>const*E15^pwr</f>
        <v>0</v>
      </c>
      <c r="G15">
        <v>1</v>
      </c>
      <c r="H15">
        <f>((1+rbar)*bet*(1-rho))^(1/gam)*H14</f>
        <v>0.79861851638233106</v>
      </c>
      <c r="I15">
        <f>I14*(1+rbar) + G15-H15</f>
        <v>4.0196499044475082</v>
      </c>
      <c r="L15">
        <f>((1+rbar1-tauW)*bet*(1-rho))^(1/gam)*L14</f>
        <v>0.59885789943334256</v>
      </c>
      <c r="M15">
        <f>M14*(1+rbar) +G15-L15</f>
        <v>2.5694721386717929</v>
      </c>
      <c r="Q15">
        <f>h*S15^m</f>
        <v>9.8662315469449591E-2</v>
      </c>
      <c r="R15">
        <f>((1+rbar2-Q14)*bet*(1-rho))^(1/gam)*R14</f>
        <v>0.63038618436251004</v>
      </c>
      <c r="S15">
        <f>S14*(1+rbar) +G15-R15</f>
        <v>2.4749992154848126</v>
      </c>
    </row>
    <row r="16" spans="1:19" x14ac:dyDescent="0.25">
      <c r="D16">
        <f t="shared" si="0"/>
        <v>15</v>
      </c>
      <c r="E16">
        <f>E15+incr</f>
        <v>0</v>
      </c>
      <c r="F16">
        <f>const*E16^pwr</f>
        <v>0</v>
      </c>
      <c r="G16">
        <v>0</v>
      </c>
      <c r="H16">
        <f>((1+rbar)*bet*(1-rho))^(1/gam)*H15</f>
        <v>0.79861851638233095</v>
      </c>
      <c r="I16">
        <f>I15*(1+rbar) + G16-H16</f>
        <v>3.4325919093518884</v>
      </c>
      <c r="L16">
        <f>((1+rbar1-tauW)*bet*(1-rho))^(1/gam)*L15</f>
        <v>0.57041214921025873</v>
      </c>
      <c r="M16">
        <f>M15*(1+rbar) +G16-L16</f>
        <v>2.1342953651811021</v>
      </c>
      <c r="Q16">
        <f>h*S16^m</f>
        <v>8.515832074021254E-2</v>
      </c>
      <c r="R16">
        <f>((1+rbar2-Q15)*bet*(1-rho))^(1/gam)*R15</f>
        <v>0.57130059180281123</v>
      </c>
      <c r="S16">
        <f>S15*(1+rbar) +G16-R16</f>
        <v>2.0339617402864651</v>
      </c>
    </row>
    <row r="17" spans="4:19" x14ac:dyDescent="0.25">
      <c r="D17">
        <f t="shared" si="0"/>
        <v>16</v>
      </c>
      <c r="E17">
        <f>E16+incr</f>
        <v>0</v>
      </c>
      <c r="F17">
        <f>const*E17^pwr</f>
        <v>0</v>
      </c>
      <c r="G17">
        <v>0</v>
      </c>
      <c r="H17">
        <f>((1+rbar)*bet*(1-rho))^(1/gam)*H16</f>
        <v>0.79861851638233083</v>
      </c>
      <c r="I17">
        <f>I16*(1+rbar) + G17-H17</f>
        <v>2.8146361250407095</v>
      </c>
      <c r="L17">
        <f>((1+rbar1-tauW)*bet*(1-rho))^(1/gam)*L16</f>
        <v>0.54331757212277143</v>
      </c>
      <c r="M17">
        <f>M16*(1+rbar) +G17-L17</f>
        <v>1.7033091280678621</v>
      </c>
      <c r="Q17">
        <f>h*S17^m</f>
        <v>7.166167509410995E-2</v>
      </c>
      <c r="R17">
        <f>((1+rbar2-Q16)*bet*(1-rho))^(1/gam)*R16</f>
        <v>0.52508214271878495</v>
      </c>
      <c r="S17">
        <f>S16*(1+rbar) +G17-R17</f>
        <v>1.6159302154774937</v>
      </c>
    </row>
    <row r="18" spans="4:19" x14ac:dyDescent="0.25">
      <c r="D18">
        <f t="shared" si="0"/>
        <v>17</v>
      </c>
      <c r="E18">
        <f>E17+incr</f>
        <v>0</v>
      </c>
      <c r="F18">
        <f>const*E18^pwr</f>
        <v>0</v>
      </c>
      <c r="G18">
        <v>0</v>
      </c>
      <c r="H18">
        <f>((1+rbar)*bet*(1-rho))^(1/gam)*H17</f>
        <v>0.79861851638233072</v>
      </c>
      <c r="I18">
        <f>I17*(1+rbar) + G18-H18</f>
        <v>2.1641563520815739</v>
      </c>
      <c r="L18">
        <f>((1+rbar1-tauW)*bet*(1-rho))^(1/gam)*L17</f>
        <v>0.51750998744693977</v>
      </c>
      <c r="M18">
        <f>M17*(1+rbar) +G18-L18</f>
        <v>1.2754469894665992</v>
      </c>
      <c r="Q18">
        <f>h*S18^m</f>
        <v>5.774325349735359E-2</v>
      </c>
      <c r="R18">
        <f>((1+rbar2-Q17)*bet*(1-rho))^(1/gam)*R17</f>
        <v>0.48933529010501392</v>
      </c>
      <c r="S18">
        <f>S17*(1+rbar) +G18-R18</f>
        <v>1.2116438840818216</v>
      </c>
    </row>
    <row r="19" spans="4:19" x14ac:dyDescent="0.25">
      <c r="D19">
        <f t="shared" si="0"/>
        <v>18</v>
      </c>
      <c r="E19">
        <f>E18+incr</f>
        <v>0</v>
      </c>
      <c r="F19">
        <f>const*E19^pwr</f>
        <v>0</v>
      </c>
      <c r="G19">
        <v>0</v>
      </c>
      <c r="H19">
        <f>((1+rbar)*bet*(1-rho))^(1/gam)*H18</f>
        <v>0.79861851638233061</v>
      </c>
      <c r="I19">
        <f>I18*(1+rbar) + G19-H19</f>
        <v>1.4794408015982734</v>
      </c>
      <c r="L19">
        <f>((1+rbar1-tauW)*bet*(1-rho))^(1/gam)*L18</f>
        <v>0.49292826304321008</v>
      </c>
      <c r="M19">
        <f>M18*(1+rbar) +G19-L19</f>
        <v>0.84964751534268368</v>
      </c>
      <c r="Q19">
        <f>h*S19^m</f>
        <v>4.280621225701621E-2</v>
      </c>
      <c r="R19">
        <f>((1+rbar2-Q18)*bet*(1-rho))^(1/gam)*R18</f>
        <v>0.46249226898836576</v>
      </c>
      <c r="S19">
        <f>S18*(1+rbar) +G19-R19</f>
        <v>0.81292234583460421</v>
      </c>
    </row>
    <row r="20" spans="4:19" x14ac:dyDescent="0.25">
      <c r="D20">
        <f t="shared" si="0"/>
        <v>19</v>
      </c>
      <c r="E20">
        <f>E19+incr</f>
        <v>0</v>
      </c>
      <c r="F20">
        <f>const*E20^pwr</f>
        <v>0</v>
      </c>
      <c r="G20">
        <v>0</v>
      </c>
      <c r="H20">
        <f>((1+rbar)*bet*(1-rho))^(1/gam)*H19</f>
        <v>0.7986185163823305</v>
      </c>
      <c r="I20">
        <f>I19*(1+rbar) + G20-H20</f>
        <v>0.75868759056322044</v>
      </c>
      <c r="L20">
        <f>((1+rbar1-tauW)*bet*(1-rho))^(1/gam)*L19</f>
        <v>0.46951417054865757</v>
      </c>
      <c r="M20">
        <f>M19*(1+rbar) +G20-L20</f>
        <v>0.42485163507521989</v>
      </c>
      <c r="Q20">
        <f>h*S20^m</f>
        <v>2.5713500365826134E-2</v>
      </c>
      <c r="R20">
        <f>((1+rbar2-Q19)*bet*(1-rho))^(1/gam)*R19</f>
        <v>0.44368460386649788</v>
      </c>
      <c r="S20">
        <f>S19*(1+rbar) +G20-R20</f>
        <v>0.41202312859098023</v>
      </c>
    </row>
    <row r="21" spans="4:19" x14ac:dyDescent="0.25">
      <c r="D21">
        <f t="shared" si="0"/>
        <v>20</v>
      </c>
      <c r="E21">
        <f>E20+incr</f>
        <v>0</v>
      </c>
      <c r="F21">
        <f>const*E21^pwr</f>
        <v>0</v>
      </c>
      <c r="G21">
        <v>0</v>
      </c>
      <c r="H21">
        <f>((1+rbar)*bet*(1-rho))^(1/gam)*H20</f>
        <v>0.79861851638233039</v>
      </c>
      <c r="I21">
        <f>I20*(1+rbar) + G21-H21</f>
        <v>6.8833827526759706E-15</v>
      </c>
      <c r="L21">
        <f>((1+rbar1-tauW)*bet*(1-rho))^(1/gam)*L20</f>
        <v>0.4472122474475963</v>
      </c>
      <c r="M21">
        <f>M20*(1+rbar) +G21-L21</f>
        <v>3.5527136788005009E-15</v>
      </c>
      <c r="Q21">
        <f>h*S21^m</f>
        <v>2.5158050495169038E-4</v>
      </c>
      <c r="R21">
        <f>((1+rbar2-Q20)*bet*(1-rho))^(1/gam)*R20</f>
        <v>0.43284635385385684</v>
      </c>
      <c r="S21">
        <f>S20*(1+rbar) +G21-R21</f>
        <v>8.6220255770125265E-4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bet</vt:lpstr>
      <vt:lpstr>const</vt:lpstr>
      <vt:lpstr>gam</vt:lpstr>
      <vt:lpstr>h</vt:lpstr>
      <vt:lpstr>incr</vt:lpstr>
      <vt:lpstr>m</vt:lpstr>
      <vt:lpstr>pwr</vt:lpstr>
      <vt:lpstr>rbar</vt:lpstr>
      <vt:lpstr>rbar1</vt:lpstr>
      <vt:lpstr>rbar2</vt:lpstr>
      <vt:lpstr>rho</vt:lpstr>
      <vt:lpstr>tauW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BYU</cp:lastModifiedBy>
  <dcterms:created xsi:type="dcterms:W3CDTF">2014-10-17T14:11:31Z</dcterms:created>
  <dcterms:modified xsi:type="dcterms:W3CDTF">2014-10-17T15:37:48Z</dcterms:modified>
</cp:coreProperties>
</file>