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3530" windowHeight="9660"/>
  </bookViews>
  <sheets>
    <sheet name="Mini Ratios" sheetId="4" r:id="rId1"/>
    <sheet name="Full Ratios" sheetId="1" r:id="rId2"/>
    <sheet name="Sheet2" sheetId="2" r:id="rId3"/>
    <sheet name="Sheet3" sheetId="3" r:id="rId4"/>
  </sheets>
  <definedNames>
    <definedName name="_xlnm.Print_Area" localSheetId="1">'Full Ratios'!$B$2:$K$51</definedName>
    <definedName name="_xlnm.Print_Area" localSheetId="0">'Mini Ratios'!$B$2:$K$51</definedName>
  </definedNames>
  <calcPr calcId="124519"/>
</workbook>
</file>

<file path=xl/calcChain.xml><?xml version="1.0" encoding="utf-8"?>
<calcChain xmlns="http://schemas.openxmlformats.org/spreadsheetml/2006/main">
  <c r="I33" i="4"/>
  <c r="I32"/>
  <c r="I30"/>
  <c r="I29"/>
  <c r="I27"/>
  <c r="I26"/>
  <c r="I24"/>
  <c r="I23"/>
  <c r="I21"/>
  <c r="I20"/>
  <c r="I18"/>
  <c r="I17"/>
  <c r="I15"/>
  <c r="I14"/>
  <c r="I12"/>
  <c r="I11"/>
  <c r="I9"/>
  <c r="I8"/>
  <c r="K8" s="1"/>
  <c r="C32" s="1"/>
  <c r="I6"/>
  <c r="I5"/>
  <c r="K5" s="1"/>
  <c r="C25" s="1"/>
  <c r="I5" i="1"/>
  <c r="I6"/>
  <c r="I8"/>
  <c r="I9"/>
  <c r="I11"/>
  <c r="I12"/>
  <c r="I14"/>
  <c r="I15"/>
  <c r="I17"/>
  <c r="I18"/>
  <c r="I20"/>
  <c r="I21"/>
  <c r="I23"/>
  <c r="I24"/>
  <c r="I26"/>
  <c r="I27"/>
  <c r="I29"/>
  <c r="I30"/>
  <c r="I32"/>
  <c r="I33"/>
  <c r="I35"/>
  <c r="I36"/>
  <c r="I38"/>
  <c r="I39"/>
  <c r="I41"/>
  <c r="I42"/>
  <c r="I44"/>
  <c r="I45"/>
  <c r="I47"/>
  <c r="I48"/>
  <c r="I50"/>
  <c r="I51"/>
  <c r="K11" i="4" l="1"/>
  <c r="C26" s="1"/>
  <c r="K14"/>
  <c r="C30" s="1"/>
  <c r="K20"/>
  <c r="C27" s="1"/>
  <c r="K26"/>
  <c r="C34" s="1"/>
  <c r="K23"/>
  <c r="C33" s="1"/>
  <c r="K29"/>
  <c r="C31" s="1"/>
  <c r="K32"/>
  <c r="C28" s="1"/>
  <c r="K17"/>
  <c r="C29" s="1"/>
  <c r="K11" i="1"/>
  <c r="C34" s="1"/>
  <c r="K8"/>
  <c r="C33" s="1"/>
  <c r="K17" l="1"/>
  <c r="C36" s="1"/>
  <c r="K20"/>
  <c r="C37" s="1"/>
  <c r="K26"/>
  <c r="C39" s="1"/>
  <c r="K32"/>
  <c r="C41" s="1"/>
  <c r="K38"/>
  <c r="C43" s="1"/>
  <c r="K44"/>
  <c r="C45" s="1"/>
  <c r="K50"/>
  <c r="C47" s="1"/>
  <c r="K14"/>
  <c r="C35" s="1"/>
  <c r="K23"/>
  <c r="C38" s="1"/>
  <c r="K29"/>
  <c r="C40" s="1"/>
  <c r="K47"/>
  <c r="C46" s="1"/>
  <c r="K35"/>
  <c r="C42" s="1"/>
  <c r="K41"/>
  <c r="C44" s="1"/>
  <c r="K5"/>
  <c r="C32" s="1"/>
</calcChain>
</file>

<file path=xl/sharedStrings.xml><?xml version="1.0" encoding="utf-8"?>
<sst xmlns="http://schemas.openxmlformats.org/spreadsheetml/2006/main" count="222" uniqueCount="40">
  <si>
    <t>Current Ratio</t>
  </si>
  <si>
    <t>Current Assets</t>
  </si>
  <si>
    <t>Current Liabilities</t>
  </si>
  <si>
    <t>Quick Ratio</t>
  </si>
  <si>
    <t>=</t>
  </si>
  <si>
    <t>Inventory</t>
  </si>
  <si>
    <t>Net Working Capital</t>
  </si>
  <si>
    <t>Return on Assets</t>
  </si>
  <si>
    <t>Net Income</t>
  </si>
  <si>
    <t>Avg Total Assets</t>
  </si>
  <si>
    <t>Return on Equity</t>
  </si>
  <si>
    <t>Profit Margin</t>
  </si>
  <si>
    <t>Earnings Per Share</t>
  </si>
  <si>
    <t>Common Shares</t>
  </si>
  <si>
    <t>Debt to Equity</t>
  </si>
  <si>
    <t>Total Liabilities</t>
  </si>
  <si>
    <t>Interest Coverage</t>
  </si>
  <si>
    <t>Interest Expense</t>
  </si>
  <si>
    <t>Asset Turnover</t>
  </si>
  <si>
    <t>Sales</t>
  </si>
  <si>
    <t>AR Turnover</t>
  </si>
  <si>
    <t>Avg Accounts Receivable</t>
  </si>
  <si>
    <t>Inventory Turnover</t>
  </si>
  <si>
    <t>COGS</t>
  </si>
  <si>
    <t>Avg Inventory</t>
  </si>
  <si>
    <t>PE Ratio</t>
  </si>
  <si>
    <t>Market to Book</t>
  </si>
  <si>
    <t>Dividend Yield</t>
  </si>
  <si>
    <t>Dividend Payout</t>
  </si>
  <si>
    <t>Cash Dividends</t>
  </si>
  <si>
    <t>Inputs</t>
  </si>
  <si>
    <t>Avg Stockholders Equity</t>
  </si>
  <si>
    <t>Income Before Interest &amp; Tax</t>
  </si>
  <si>
    <t>Current Assets - Inventory</t>
  </si>
  <si>
    <t>Current Assets - Current Liabilities</t>
  </si>
  <si>
    <t>Financial Ratio Calculator</t>
  </si>
  <si>
    <t>Calculated Ratios</t>
  </si>
  <si>
    <t>Book Value Per Share</t>
  </si>
  <si>
    <t>Dividends Per Share</t>
  </si>
  <si>
    <t>Market Price Per Share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</si>
</sst>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haroni"/>
      <charset val="177"/>
    </font>
    <font>
      <b/>
      <sz val="16"/>
      <color theme="1"/>
      <name val="Aharoni"/>
      <charset val="177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7DC3B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7" xfId="2" applyNumberFormat="1" applyFont="1" applyFill="1" applyBorder="1"/>
    <xf numFmtId="44" fontId="0" fillId="0" borderId="7" xfId="2" applyNumberFormat="1" applyFont="1" applyFill="1" applyBorder="1"/>
    <xf numFmtId="2" fontId="0" fillId="0" borderId="4" xfId="0" applyNumberFormat="1" applyBorder="1"/>
    <xf numFmtId="2" fontId="0" fillId="0" borderId="7" xfId="0" applyNumberFormat="1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2" fontId="5" fillId="0" borderId="0" xfId="0" applyNumberFormat="1" applyFont="1"/>
    <xf numFmtId="164" fontId="0" fillId="0" borderId="11" xfId="2" applyNumberFormat="1" applyFont="1" applyFill="1" applyBorder="1"/>
    <xf numFmtId="165" fontId="0" fillId="0" borderId="7" xfId="1" applyNumberFormat="1" applyFont="1" applyFill="1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5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5" xfId="0" applyBorder="1"/>
    <xf numFmtId="0" fontId="5" fillId="0" borderId="0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2" fontId="0" fillId="0" borderId="0" xfId="0" applyNumberFormat="1" applyBorder="1"/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7DC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104772</xdr:colOff>
      <xdr:row>1</xdr:row>
      <xdr:rowOff>0</xdr:rowOff>
    </xdr:from>
    <xdr:to>
      <xdr:col>3</xdr:col>
      <xdr:colOff>28572</xdr:colOff>
      <xdr:row>5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2" y="52917"/>
          <a:ext cx="2453217" cy="6741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0</xdr:rowOff>
    </xdr:from>
    <xdr:to>
      <xdr:col>3</xdr:col>
      <xdr:colOff>41174</xdr:colOff>
      <xdr:row>5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8575"/>
          <a:ext cx="2546249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59"/>
  <sheetViews>
    <sheetView showGridLines="0" tabSelected="1" zoomScale="90" zoomScaleNormal="90" workbookViewId="0">
      <selection activeCell="N22" sqref="N22"/>
    </sheetView>
  </sheetViews>
  <sheetFormatPr defaultRowHeight="15.75"/>
  <cols>
    <col min="1" max="1" width="2.140625" customWidth="1"/>
    <col min="2" max="2" width="24.5703125" customWidth="1"/>
    <col min="3" max="3" width="11.140625" customWidth="1"/>
    <col min="4" max="4" width="0.85546875" customWidth="1"/>
    <col min="5" max="5" width="12.140625" customWidth="1"/>
    <col min="6" max="6" width="2" style="14" customWidth="1"/>
    <col min="7" max="7" width="28.140625" customWidth="1"/>
    <col min="8" max="8" width="2.140625" bestFit="1" customWidth="1"/>
    <col min="9" max="9" width="7.42578125" customWidth="1"/>
    <col min="10" max="10" width="1.7109375" style="14" customWidth="1"/>
    <col min="11" max="11" width="5.7109375" customWidth="1"/>
    <col min="12" max="12" width="2" bestFit="1" customWidth="1"/>
  </cols>
  <sheetData>
    <row r="1" spans="2:12" ht="3.75" customHeight="1" thickBot="1"/>
    <row r="2" spans="2:12" ht="11.25" customHeight="1">
      <c r="E2" s="36" t="s">
        <v>35</v>
      </c>
      <c r="F2" s="37"/>
      <c r="G2" s="37"/>
      <c r="H2" s="37"/>
      <c r="I2" s="37"/>
      <c r="J2" s="37"/>
      <c r="K2" s="38"/>
    </row>
    <row r="3" spans="2:12" ht="10.5" customHeight="1" thickBot="1">
      <c r="E3" s="39"/>
      <c r="F3" s="40"/>
      <c r="G3" s="40"/>
      <c r="H3" s="40"/>
      <c r="I3" s="40"/>
      <c r="J3" s="40"/>
      <c r="K3" s="41"/>
    </row>
    <row r="4" spans="2:12" ht="6" customHeight="1">
      <c r="E4" s="28"/>
      <c r="F4" s="27"/>
      <c r="G4" s="27"/>
      <c r="H4" s="27"/>
      <c r="I4" s="27"/>
      <c r="J4" s="27"/>
      <c r="K4" s="31"/>
      <c r="L4" s="29"/>
    </row>
    <row r="5" spans="2:12" ht="15" customHeight="1">
      <c r="E5" s="45" t="s">
        <v>0</v>
      </c>
      <c r="F5" s="43" t="s">
        <v>4</v>
      </c>
      <c r="G5" s="2" t="s">
        <v>1</v>
      </c>
      <c r="H5" s="43" t="s">
        <v>4</v>
      </c>
      <c r="I5" s="2">
        <f>VLOOKUP(G5,B:C,2,FALSE)</f>
        <v>100000</v>
      </c>
      <c r="J5" s="43" t="s">
        <v>4</v>
      </c>
      <c r="K5" s="44">
        <f>I5/I6</f>
        <v>1.25</v>
      </c>
      <c r="L5" s="29"/>
    </row>
    <row r="6" spans="2:12" thickBot="1">
      <c r="E6" s="45"/>
      <c r="F6" s="43"/>
      <c r="G6" s="3" t="s">
        <v>2</v>
      </c>
      <c r="H6" s="43"/>
      <c r="I6" s="3">
        <f>VLOOKUP(G6,B:C,2,FALSE)</f>
        <v>80000</v>
      </c>
      <c r="J6" s="43"/>
      <c r="K6" s="44"/>
    </row>
    <row r="7" spans="2:12" ht="7.5" customHeight="1">
      <c r="B7" s="53" t="s">
        <v>30</v>
      </c>
      <c r="C7" s="54"/>
      <c r="E7" s="34"/>
      <c r="F7" s="32"/>
      <c r="G7" s="4"/>
      <c r="H7" s="32"/>
      <c r="I7" s="4"/>
      <c r="J7" s="32"/>
      <c r="K7" s="33"/>
    </row>
    <row r="8" spans="2:12" ht="13.5" customHeight="1" thickBot="1">
      <c r="B8" s="55"/>
      <c r="C8" s="56"/>
      <c r="E8" s="45" t="s">
        <v>3</v>
      </c>
      <c r="F8" s="43" t="s">
        <v>4</v>
      </c>
      <c r="G8" s="2" t="s">
        <v>33</v>
      </c>
      <c r="H8" s="43" t="s">
        <v>4</v>
      </c>
      <c r="I8" s="2">
        <f>VLOOKUP(LEFT(G8,FIND("-",G8)-2),B:C,2,FALSE)-VLOOKUP(RIGHT(G8,LEN(G8)-FIND("-",G8)-1),B:C,2,FALSE)</f>
        <v>90000</v>
      </c>
      <c r="J8" s="43" t="s">
        <v>4</v>
      </c>
      <c r="K8" s="44">
        <f>I8/I9</f>
        <v>1.125</v>
      </c>
    </row>
    <row r="9" spans="2:12" ht="15" customHeight="1">
      <c r="B9" s="21" t="s">
        <v>31</v>
      </c>
      <c r="C9" s="10">
        <v>100000</v>
      </c>
      <c r="E9" s="45"/>
      <c r="F9" s="43"/>
      <c r="G9" s="3" t="s">
        <v>2</v>
      </c>
      <c r="H9" s="43"/>
      <c r="I9" s="3">
        <f>VLOOKUP(G9,B:C,2,FALSE)</f>
        <v>80000</v>
      </c>
      <c r="J9" s="43"/>
      <c r="K9" s="44"/>
    </row>
    <row r="10" spans="2:12" ht="14.25" customHeight="1">
      <c r="B10" s="21" t="s">
        <v>9</v>
      </c>
      <c r="C10" s="10">
        <v>500000</v>
      </c>
      <c r="E10" s="34"/>
      <c r="F10" s="32"/>
      <c r="G10" s="4"/>
      <c r="H10" s="32"/>
      <c r="I10" s="4"/>
      <c r="J10" s="32"/>
      <c r="K10" s="33"/>
    </row>
    <row r="11" spans="2:12" ht="15" customHeight="1">
      <c r="B11" s="21" t="s">
        <v>37</v>
      </c>
      <c r="C11" s="11">
        <v>4.24</v>
      </c>
      <c r="E11" s="45" t="s">
        <v>14</v>
      </c>
      <c r="F11" s="43" t="s">
        <v>4</v>
      </c>
      <c r="G11" s="2" t="s">
        <v>15</v>
      </c>
      <c r="H11" s="43" t="s">
        <v>4</v>
      </c>
      <c r="I11" s="2">
        <f>VLOOKUP(G11,B:C,2,FALSE)</f>
        <v>400000</v>
      </c>
      <c r="J11" s="43" t="s">
        <v>4</v>
      </c>
      <c r="K11" s="44">
        <f>I11/I12</f>
        <v>4</v>
      </c>
    </row>
    <row r="12" spans="2:12" ht="15" customHeight="1">
      <c r="B12" s="21" t="s">
        <v>13</v>
      </c>
      <c r="C12" s="20">
        <v>50000</v>
      </c>
      <c r="E12" s="45"/>
      <c r="F12" s="43"/>
      <c r="G12" s="3" t="s">
        <v>31</v>
      </c>
      <c r="H12" s="43"/>
      <c r="I12" s="3">
        <f>VLOOKUP(G12,B:C,2,FALSE)</f>
        <v>100000</v>
      </c>
      <c r="J12" s="43"/>
      <c r="K12" s="44"/>
    </row>
    <row r="13" spans="2:12" ht="15" customHeight="1">
      <c r="B13" s="21" t="s">
        <v>1</v>
      </c>
      <c r="C13" s="10">
        <v>100000</v>
      </c>
      <c r="E13" s="7"/>
      <c r="F13" s="16"/>
      <c r="G13" s="4"/>
      <c r="H13" s="16"/>
      <c r="I13" s="4"/>
      <c r="J13" s="16"/>
      <c r="K13" s="8"/>
    </row>
    <row r="14" spans="2:12" ht="15" customHeight="1">
      <c r="B14" s="21" t="s">
        <v>2</v>
      </c>
      <c r="C14" s="10">
        <v>80000</v>
      </c>
      <c r="E14" s="45" t="s">
        <v>25</v>
      </c>
      <c r="F14" s="43" t="s">
        <v>4</v>
      </c>
      <c r="G14" s="2" t="s">
        <v>39</v>
      </c>
      <c r="H14" s="43" t="s">
        <v>4</v>
      </c>
      <c r="I14" s="2">
        <f>VLOOKUP(G14,B:C,2,FALSE)</f>
        <v>35.119999999999997</v>
      </c>
      <c r="J14" s="43" t="s">
        <v>4</v>
      </c>
      <c r="K14" s="44">
        <f>I14/I15</f>
        <v>22.805194805194802</v>
      </c>
      <c r="L14" s="42"/>
    </row>
    <row r="15" spans="2:12" ht="15" customHeight="1">
      <c r="B15" s="21" t="s">
        <v>38</v>
      </c>
      <c r="C15" s="11">
        <v>0.4</v>
      </c>
      <c r="E15" s="45"/>
      <c r="F15" s="43"/>
      <c r="G15" s="3" t="s">
        <v>12</v>
      </c>
      <c r="H15" s="43"/>
      <c r="I15" s="3">
        <f>VLOOKUP(G15,B:C,2,FALSE)</f>
        <v>1.54</v>
      </c>
      <c r="J15" s="43"/>
      <c r="K15" s="44"/>
      <c r="L15" s="42"/>
    </row>
    <row r="16" spans="2:12" ht="15" customHeight="1">
      <c r="B16" s="21" t="s">
        <v>12</v>
      </c>
      <c r="C16" s="11">
        <v>1.54</v>
      </c>
      <c r="E16" s="7"/>
      <c r="F16" s="16"/>
      <c r="G16" s="4"/>
      <c r="H16" s="16"/>
      <c r="I16" s="4"/>
      <c r="J16" s="16"/>
      <c r="K16" s="8"/>
    </row>
    <row r="17" spans="2:12" ht="15">
      <c r="B17" s="21" t="s">
        <v>5</v>
      </c>
      <c r="C17" s="10">
        <v>10000</v>
      </c>
      <c r="E17" s="45" t="s">
        <v>26</v>
      </c>
      <c r="F17" s="43" t="s">
        <v>4</v>
      </c>
      <c r="G17" s="2" t="s">
        <v>39</v>
      </c>
      <c r="H17" s="43" t="s">
        <v>4</v>
      </c>
      <c r="I17" s="2">
        <f>VLOOKUP(G17,B:C,2,FALSE)</f>
        <v>35.119999999999997</v>
      </c>
      <c r="J17" s="43" t="s">
        <v>4</v>
      </c>
      <c r="K17" s="44">
        <f>I17/I18</f>
        <v>8.2830188679245271</v>
      </c>
      <c r="L17" s="42"/>
    </row>
    <row r="18" spans="2:12" ht="14.25" customHeight="1">
      <c r="B18" s="21" t="s">
        <v>39</v>
      </c>
      <c r="C18" s="11">
        <v>35.119999999999997</v>
      </c>
      <c r="E18" s="45"/>
      <c r="F18" s="43"/>
      <c r="G18" s="3" t="s">
        <v>37</v>
      </c>
      <c r="H18" s="43"/>
      <c r="I18" s="3">
        <f>VLOOKUP(G18,B:C,2,FALSE)</f>
        <v>4.24</v>
      </c>
      <c r="J18" s="43"/>
      <c r="K18" s="44"/>
      <c r="L18" s="42"/>
    </row>
    <row r="19" spans="2:12" ht="12.75" customHeight="1">
      <c r="B19" s="21" t="s">
        <v>8</v>
      </c>
      <c r="C19" s="10">
        <v>80000</v>
      </c>
      <c r="E19" s="7"/>
      <c r="F19" s="16"/>
      <c r="G19" s="4"/>
      <c r="H19" s="16"/>
      <c r="I19" s="4"/>
      <c r="J19" s="16"/>
      <c r="K19" s="8"/>
      <c r="L19" s="5"/>
    </row>
    <row r="20" spans="2:12" ht="15">
      <c r="B20" s="21" t="s">
        <v>19</v>
      </c>
      <c r="C20" s="10">
        <v>250000</v>
      </c>
      <c r="E20" s="45" t="s">
        <v>27</v>
      </c>
      <c r="F20" s="43" t="s">
        <v>4</v>
      </c>
      <c r="G20" s="2" t="s">
        <v>38</v>
      </c>
      <c r="H20" s="43" t="s">
        <v>4</v>
      </c>
      <c r="I20" s="2">
        <f>VLOOKUP(G20,B:C,2,FALSE)</f>
        <v>0.4</v>
      </c>
      <c r="J20" s="43" t="s">
        <v>4</v>
      </c>
      <c r="K20" s="44">
        <f>I20/I21</f>
        <v>1.1389521640091117E-2</v>
      </c>
      <c r="L20" s="5"/>
    </row>
    <row r="21" spans="2:12" ht="15" customHeight="1" thickBot="1">
      <c r="B21" s="22" t="s">
        <v>15</v>
      </c>
      <c r="C21" s="19">
        <v>400000</v>
      </c>
      <c r="E21" s="45"/>
      <c r="F21" s="43"/>
      <c r="G21" s="3" t="s">
        <v>39</v>
      </c>
      <c r="H21" s="43"/>
      <c r="I21" s="3">
        <f>VLOOKUP(G21,B:C,2,FALSE)</f>
        <v>35.119999999999997</v>
      </c>
      <c r="J21" s="43"/>
      <c r="K21" s="44"/>
      <c r="L21" s="5"/>
    </row>
    <row r="22" spans="2:12" ht="9.75" customHeight="1" thickBot="1">
      <c r="E22" s="7"/>
      <c r="F22" s="16"/>
      <c r="G22" s="4"/>
      <c r="H22" s="16"/>
      <c r="I22" s="4"/>
      <c r="J22" s="16"/>
      <c r="K22" s="8"/>
      <c r="L22" s="5"/>
    </row>
    <row r="23" spans="2:12" ht="15" customHeight="1">
      <c r="B23" s="49" t="s">
        <v>36</v>
      </c>
      <c r="C23" s="50"/>
      <c r="E23" s="45" t="s">
        <v>7</v>
      </c>
      <c r="F23" s="43" t="s">
        <v>4</v>
      </c>
      <c r="G23" s="2" t="s">
        <v>8</v>
      </c>
      <c r="H23" s="43" t="s">
        <v>4</v>
      </c>
      <c r="I23" s="2">
        <f>VLOOKUP(G23,B:C,2,FALSE)</f>
        <v>80000</v>
      </c>
      <c r="J23" s="43" t="s">
        <v>4</v>
      </c>
      <c r="K23" s="44">
        <f>I23/I24</f>
        <v>0.16</v>
      </c>
      <c r="L23" s="5"/>
    </row>
    <row r="24" spans="2:12" ht="15" customHeight="1" thickBot="1">
      <c r="B24" s="51"/>
      <c r="C24" s="52"/>
      <c r="E24" s="45"/>
      <c r="F24" s="43"/>
      <c r="G24" s="3" t="s">
        <v>9</v>
      </c>
      <c r="H24" s="43"/>
      <c r="I24" s="3">
        <f>VLOOKUP(G24,B:C,2,FALSE)</f>
        <v>500000</v>
      </c>
      <c r="J24" s="43"/>
      <c r="K24" s="44"/>
      <c r="L24" s="5"/>
    </row>
    <row r="25" spans="2:12" ht="14.25" customHeight="1">
      <c r="B25" s="23" t="s">
        <v>0</v>
      </c>
      <c r="C25" s="24">
        <f>IFERROR(VLOOKUP(B25,E:K,7,FALSE),"")</f>
        <v>1.25</v>
      </c>
      <c r="E25" s="7"/>
      <c r="F25" s="16"/>
      <c r="G25" s="4"/>
      <c r="H25" s="16"/>
      <c r="I25" s="4"/>
      <c r="J25" s="16"/>
      <c r="K25" s="8"/>
      <c r="L25" s="5"/>
    </row>
    <row r="26" spans="2:12" ht="13.5" customHeight="1">
      <c r="B26" s="21" t="s">
        <v>14</v>
      </c>
      <c r="C26" s="25">
        <f>IFERROR(VLOOKUP(B26,E:K,7,FALSE),"")</f>
        <v>4</v>
      </c>
      <c r="E26" s="45" t="s">
        <v>10</v>
      </c>
      <c r="F26" s="43" t="s">
        <v>4</v>
      </c>
      <c r="G26" s="2" t="s">
        <v>8</v>
      </c>
      <c r="H26" s="43" t="s">
        <v>4</v>
      </c>
      <c r="I26" s="2">
        <f>VLOOKUP(G26,B:C,2,FALSE)</f>
        <v>80000</v>
      </c>
      <c r="J26" s="43" t="s">
        <v>4</v>
      </c>
      <c r="K26" s="44">
        <f>I26/I27</f>
        <v>0.8</v>
      </c>
      <c r="L26" s="5"/>
    </row>
    <row r="27" spans="2:12" ht="15">
      <c r="B27" s="21" t="s">
        <v>27</v>
      </c>
      <c r="C27" s="25">
        <f>IFERROR(VLOOKUP(B27,E:K,7,FALSE),"")</f>
        <v>1.1389521640091117E-2</v>
      </c>
      <c r="E27" s="45"/>
      <c r="F27" s="43"/>
      <c r="G27" s="3" t="s">
        <v>31</v>
      </c>
      <c r="H27" s="43"/>
      <c r="I27" s="3">
        <f>VLOOKUP(G27,B:C,2,FALSE)</f>
        <v>100000</v>
      </c>
      <c r="J27" s="43"/>
      <c r="K27" s="44"/>
      <c r="L27" s="5"/>
    </row>
    <row r="28" spans="2:12" ht="15" customHeight="1">
      <c r="B28" s="21" t="s">
        <v>12</v>
      </c>
      <c r="C28" s="25">
        <f>IFERROR(VLOOKUP(B28,E:K,7,FALSE),"")</f>
        <v>1.6</v>
      </c>
      <c r="E28" s="7"/>
      <c r="F28" s="16"/>
      <c r="G28" s="4"/>
      <c r="H28" s="16"/>
      <c r="I28" s="4"/>
      <c r="J28" s="16"/>
      <c r="K28" s="8"/>
      <c r="L28" s="5"/>
    </row>
    <row r="29" spans="2:12" ht="12.75" customHeight="1">
      <c r="B29" s="21" t="s">
        <v>26</v>
      </c>
      <c r="C29" s="25">
        <f>IFERROR(VLOOKUP(B29,E:K,7,FALSE),"")</f>
        <v>8.2830188679245271</v>
      </c>
      <c r="E29" s="45" t="s">
        <v>11</v>
      </c>
      <c r="F29" s="43" t="s">
        <v>4</v>
      </c>
      <c r="G29" s="2" t="s">
        <v>8</v>
      </c>
      <c r="H29" s="43" t="s">
        <v>4</v>
      </c>
      <c r="I29" s="2">
        <f>VLOOKUP(G29,B:C,2,FALSE)</f>
        <v>80000</v>
      </c>
      <c r="J29" s="43" t="s">
        <v>4</v>
      </c>
      <c r="K29" s="44">
        <f>I29/I30</f>
        <v>0.32</v>
      </c>
      <c r="L29" s="5"/>
    </row>
    <row r="30" spans="2:12" ht="16.5" customHeight="1">
      <c r="B30" s="21" t="s">
        <v>25</v>
      </c>
      <c r="C30" s="25">
        <f>IFERROR(VLOOKUP(B30,E:K,7,FALSE),"")</f>
        <v>22.805194805194802</v>
      </c>
      <c r="E30" s="45" t="s">
        <v>11</v>
      </c>
      <c r="F30" s="43"/>
      <c r="G30" s="3" t="s">
        <v>19</v>
      </c>
      <c r="H30" s="43"/>
      <c r="I30" s="3">
        <f>VLOOKUP(G30,B:C,2,FALSE)</f>
        <v>250000</v>
      </c>
      <c r="J30" s="43"/>
      <c r="K30" s="44"/>
      <c r="L30" s="5"/>
    </row>
    <row r="31" spans="2:12" ht="14.25" customHeight="1">
      <c r="B31" s="21" t="s">
        <v>11</v>
      </c>
      <c r="C31" s="25">
        <f>IFERROR(VLOOKUP(B31,E:K,7,FALSE),"")</f>
        <v>0.32</v>
      </c>
      <c r="E31" s="7"/>
      <c r="F31" s="16"/>
      <c r="G31" s="4"/>
      <c r="H31" s="16"/>
      <c r="I31" s="4"/>
      <c r="J31" s="16"/>
      <c r="K31" s="8"/>
      <c r="L31" s="5"/>
    </row>
    <row r="32" spans="2:12" ht="15">
      <c r="B32" s="21" t="s">
        <v>3</v>
      </c>
      <c r="C32" s="25">
        <f>IFERROR(VLOOKUP(B32,E:K,7,FALSE),"")</f>
        <v>1.125</v>
      </c>
      <c r="E32" s="45" t="s">
        <v>12</v>
      </c>
      <c r="F32" s="43" t="s">
        <v>4</v>
      </c>
      <c r="G32" s="2" t="s">
        <v>8</v>
      </c>
      <c r="H32" s="43" t="s">
        <v>4</v>
      </c>
      <c r="I32" s="2">
        <f>VLOOKUP(G32,B:C,2,FALSE)</f>
        <v>80000</v>
      </c>
      <c r="J32" s="43" t="s">
        <v>4</v>
      </c>
      <c r="K32" s="44">
        <f>I32/I33</f>
        <v>1.6</v>
      </c>
      <c r="L32" s="5"/>
    </row>
    <row r="33" spans="2:12" ht="15">
      <c r="B33" s="21" t="s">
        <v>7</v>
      </c>
      <c r="C33" s="25">
        <f>IFERROR(VLOOKUP(B33,E:K,7,FALSE),"")</f>
        <v>0.16</v>
      </c>
      <c r="E33" s="45"/>
      <c r="F33" s="43"/>
      <c r="G33" s="3" t="s">
        <v>13</v>
      </c>
      <c r="H33" s="43"/>
      <c r="I33" s="3">
        <f>VLOOKUP(G33,B:C,2,FALSE)</f>
        <v>50000</v>
      </c>
      <c r="J33" s="43"/>
      <c r="K33" s="44"/>
      <c r="L33" s="5"/>
    </row>
    <row r="34" spans="2:12" ht="15" customHeight="1" thickBot="1">
      <c r="B34" s="22" t="s">
        <v>10</v>
      </c>
      <c r="C34" s="26">
        <f>IFERROR(VLOOKUP(B34,E:K,7,FALSE),"")</f>
        <v>0.8</v>
      </c>
      <c r="E34" s="58"/>
      <c r="F34" s="59"/>
      <c r="G34" s="60"/>
      <c r="H34" s="59"/>
      <c r="I34" s="60"/>
      <c r="J34" s="59"/>
      <c r="K34" s="61"/>
      <c r="L34" s="5"/>
    </row>
    <row r="35" spans="2:12" ht="12.75" customHeight="1">
      <c r="F35" s="17"/>
      <c r="G35" s="35"/>
      <c r="I35" s="57"/>
      <c r="J35" s="18"/>
      <c r="K35" s="5"/>
      <c r="L35" s="5"/>
    </row>
    <row r="36" spans="2:12" ht="14.25" customHeight="1">
      <c r="L36" s="5"/>
    </row>
    <row r="37" spans="2:12" ht="15" customHeight="1">
      <c r="L37" s="5"/>
    </row>
    <row r="38" spans="2:12" ht="13.5" customHeight="1">
      <c r="I38" s="5"/>
      <c r="J38" s="18"/>
      <c r="K38" s="5"/>
      <c r="L38" s="5"/>
    </row>
    <row r="39" spans="2:12" ht="15" customHeight="1">
      <c r="I39" s="5"/>
      <c r="J39" s="18"/>
      <c r="K39" s="5"/>
      <c r="L39" s="5"/>
    </row>
    <row r="40" spans="2:12" ht="15" customHeight="1">
      <c r="I40" s="5"/>
      <c r="J40" s="18"/>
      <c r="K40" s="5"/>
      <c r="L40" s="5"/>
    </row>
    <row r="41" spans="2:12" ht="15" customHeight="1">
      <c r="I41" s="5"/>
      <c r="J41" s="18"/>
      <c r="K41" s="5"/>
      <c r="L41" s="5"/>
    </row>
    <row r="42" spans="2:12" ht="15.75" customHeight="1">
      <c r="I42" s="5"/>
      <c r="J42" s="18"/>
      <c r="K42" s="5"/>
      <c r="L42" s="5"/>
    </row>
    <row r="43" spans="2:12" ht="15" customHeight="1">
      <c r="I43" s="5"/>
      <c r="J43" s="18"/>
      <c r="K43" s="5"/>
      <c r="L43" s="5"/>
    </row>
    <row r="44" spans="2:12" ht="15" customHeight="1">
      <c r="L44" s="5"/>
    </row>
    <row r="45" spans="2:12" ht="15" customHeight="1">
      <c r="L45" s="5"/>
    </row>
    <row r="46" spans="2:12" ht="15" customHeight="1">
      <c r="L46" s="5"/>
    </row>
    <row r="47" spans="2:12" ht="15" customHeight="1">
      <c r="L47" s="5"/>
    </row>
    <row r="48" spans="2:12" ht="15" customHeight="1">
      <c r="L48" s="5"/>
    </row>
    <row r="49" spans="12:12" ht="6" customHeight="1">
      <c r="L49" s="5"/>
    </row>
    <row r="50" spans="12:12" ht="12.75" customHeight="1">
      <c r="L50" s="5"/>
    </row>
    <row r="51" spans="12:12" ht="17.25" customHeight="1">
      <c r="L51" s="5"/>
    </row>
    <row r="52" spans="12:12">
      <c r="L52" s="5"/>
    </row>
    <row r="53" spans="12:12">
      <c r="L53" s="5"/>
    </row>
    <row r="54" spans="12:12">
      <c r="L54" s="5"/>
    </row>
    <row r="55" spans="12:12">
      <c r="L55" s="5"/>
    </row>
    <row r="56" spans="12:12">
      <c r="L56" s="5"/>
    </row>
    <row r="57" spans="12:12">
      <c r="L57" s="5"/>
    </row>
    <row r="58" spans="12:12">
      <c r="L58" s="5"/>
    </row>
    <row r="59" spans="12:12">
      <c r="L59" s="5"/>
    </row>
  </sheetData>
  <sortState ref="B25:C34">
    <sortCondition ref="B25"/>
  </sortState>
  <mergeCells count="55">
    <mergeCell ref="E32:E33"/>
    <mergeCell ref="F32:F33"/>
    <mergeCell ref="H32:H33"/>
    <mergeCell ref="J32:J33"/>
    <mergeCell ref="K32:K33"/>
    <mergeCell ref="E26:E27"/>
    <mergeCell ref="F26:F27"/>
    <mergeCell ref="H26:H27"/>
    <mergeCell ref="J26:J27"/>
    <mergeCell ref="K26:K27"/>
    <mergeCell ref="E29:E30"/>
    <mergeCell ref="F29:F30"/>
    <mergeCell ref="H29:H30"/>
    <mergeCell ref="J29:J30"/>
    <mergeCell ref="K29:K30"/>
    <mergeCell ref="B23:C24"/>
    <mergeCell ref="E23:E24"/>
    <mergeCell ref="F23:F24"/>
    <mergeCell ref="H23:H24"/>
    <mergeCell ref="J23:J24"/>
    <mergeCell ref="K23:K24"/>
    <mergeCell ref="E20:E21"/>
    <mergeCell ref="F20:F21"/>
    <mergeCell ref="H20:H21"/>
    <mergeCell ref="J20:J21"/>
    <mergeCell ref="K20:K21"/>
    <mergeCell ref="E14:E15"/>
    <mergeCell ref="F14:F15"/>
    <mergeCell ref="H14:H15"/>
    <mergeCell ref="J14:J15"/>
    <mergeCell ref="K14:K15"/>
    <mergeCell ref="E17:E18"/>
    <mergeCell ref="F17:F18"/>
    <mergeCell ref="H17:H18"/>
    <mergeCell ref="J17:J18"/>
    <mergeCell ref="K17:K18"/>
    <mergeCell ref="L14:L15"/>
    <mergeCell ref="L17:L18"/>
    <mergeCell ref="E11:E12"/>
    <mergeCell ref="F11:F12"/>
    <mergeCell ref="H11:H12"/>
    <mergeCell ref="J11:J12"/>
    <mergeCell ref="K11:K12"/>
    <mergeCell ref="B7:C8"/>
    <mergeCell ref="E8:E9"/>
    <mergeCell ref="F8:F9"/>
    <mergeCell ref="H8:H9"/>
    <mergeCell ref="J8:J9"/>
    <mergeCell ref="K8:K9"/>
    <mergeCell ref="E2:K3"/>
    <mergeCell ref="E5:E6"/>
    <mergeCell ref="F5:F6"/>
    <mergeCell ref="H5:H6"/>
    <mergeCell ref="J5:J6"/>
    <mergeCell ref="K5:K6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60"/>
  <sheetViews>
    <sheetView showGridLines="0" workbookViewId="0">
      <selection activeCell="C22" sqref="C22"/>
    </sheetView>
  </sheetViews>
  <sheetFormatPr defaultRowHeight="15.75"/>
  <cols>
    <col min="1" max="1" width="0.7109375" customWidth="1"/>
    <col min="2" max="2" width="26.140625" customWidth="1"/>
    <col min="3" max="3" width="10.85546875" customWidth="1"/>
    <col min="4" max="4" width="0.85546875" customWidth="1"/>
    <col min="5" max="5" width="12.140625" customWidth="1"/>
    <col min="6" max="6" width="2" style="14" customWidth="1"/>
    <col min="7" max="7" width="31.28515625" customWidth="1"/>
    <col min="8" max="8" width="2.140625" bestFit="1" customWidth="1"/>
    <col min="9" max="9" width="7" bestFit="1" customWidth="1"/>
    <col min="10" max="10" width="1.7109375" style="14" customWidth="1"/>
    <col min="11" max="11" width="5.28515625" bestFit="1" customWidth="1"/>
    <col min="12" max="12" width="2" bestFit="1" customWidth="1"/>
  </cols>
  <sheetData>
    <row r="1" spans="2:12" ht="2.25" customHeight="1" thickBot="1"/>
    <row r="2" spans="2:12" ht="11.25" customHeight="1">
      <c r="E2" s="36" t="s">
        <v>35</v>
      </c>
      <c r="F2" s="37"/>
      <c r="G2" s="37"/>
      <c r="H2" s="37"/>
      <c r="I2" s="37"/>
      <c r="J2" s="37"/>
      <c r="K2" s="38"/>
    </row>
    <row r="3" spans="2:12" ht="10.5" customHeight="1" thickBot="1">
      <c r="E3" s="39"/>
      <c r="F3" s="40"/>
      <c r="G3" s="40"/>
      <c r="H3" s="40"/>
      <c r="I3" s="40"/>
      <c r="J3" s="40"/>
      <c r="K3" s="41"/>
    </row>
    <row r="4" spans="2:12" ht="6" customHeight="1">
      <c r="E4" s="28"/>
      <c r="F4" s="27"/>
      <c r="G4" s="27"/>
      <c r="H4" s="27"/>
      <c r="I4" s="27"/>
      <c r="J4" s="27"/>
      <c r="K4" s="30"/>
      <c r="L4" s="29"/>
    </row>
    <row r="5" spans="2:12" ht="15" customHeight="1">
      <c r="E5" s="45" t="s">
        <v>0</v>
      </c>
      <c r="F5" s="43" t="s">
        <v>4</v>
      </c>
      <c r="G5" s="2" t="s">
        <v>1</v>
      </c>
      <c r="H5" s="43" t="s">
        <v>4</v>
      </c>
      <c r="I5" s="2">
        <f>VLOOKUP(G5,B:C,2,FALSE)</f>
        <v>100000</v>
      </c>
      <c r="J5" s="43" t="s">
        <v>4</v>
      </c>
      <c r="K5" s="44">
        <f>I5/I6</f>
        <v>1.25</v>
      </c>
      <c r="L5" s="29"/>
    </row>
    <row r="6" spans="2:12" thickBot="1">
      <c r="E6" s="45"/>
      <c r="F6" s="43"/>
      <c r="G6" s="3" t="s">
        <v>2</v>
      </c>
      <c r="H6" s="43"/>
      <c r="I6" s="3">
        <f>VLOOKUP(G6,B:C,2,FALSE)</f>
        <v>80000</v>
      </c>
      <c r="J6" s="43"/>
      <c r="K6" s="44"/>
    </row>
    <row r="7" spans="2:12" ht="7.5" customHeight="1">
      <c r="B7" s="53" t="s">
        <v>30</v>
      </c>
      <c r="C7" s="54"/>
      <c r="E7" s="6"/>
      <c r="F7" s="15"/>
      <c r="G7" s="4"/>
      <c r="H7" s="15"/>
      <c r="I7" s="4"/>
      <c r="J7" s="15"/>
      <c r="K7" s="13"/>
    </row>
    <row r="8" spans="2:12" ht="13.5" customHeight="1" thickBot="1">
      <c r="B8" s="55"/>
      <c r="C8" s="56"/>
      <c r="E8" s="45" t="s">
        <v>3</v>
      </c>
      <c r="F8" s="43" t="s">
        <v>4</v>
      </c>
      <c r="G8" s="2" t="s">
        <v>33</v>
      </c>
      <c r="H8" s="43" t="s">
        <v>4</v>
      </c>
      <c r="I8" s="2">
        <f>VLOOKUP(LEFT(G8,FIND("-",G8)-2),B:C,2,FALSE)-VLOOKUP(RIGHT(G8,LEN(G8)-FIND("-",G8)-1),B:C,2,FALSE)</f>
        <v>90000</v>
      </c>
      <c r="J8" s="43" t="s">
        <v>4</v>
      </c>
      <c r="K8" s="44">
        <f>I8/I9</f>
        <v>1.125</v>
      </c>
    </row>
    <row r="9" spans="2:12" ht="15" customHeight="1">
      <c r="B9" s="21" t="s">
        <v>21</v>
      </c>
      <c r="C9" s="10">
        <v>35000</v>
      </c>
      <c r="E9" s="45"/>
      <c r="F9" s="43"/>
      <c r="G9" s="3" t="s">
        <v>2</v>
      </c>
      <c r="H9" s="43"/>
      <c r="I9" s="3">
        <f>VLOOKUP(G9,B:C,2,FALSE)</f>
        <v>80000</v>
      </c>
      <c r="J9" s="43"/>
      <c r="K9" s="44"/>
    </row>
    <row r="10" spans="2:12" ht="14.25" customHeight="1">
      <c r="B10" s="21" t="s">
        <v>24</v>
      </c>
      <c r="C10" s="10">
        <v>10000</v>
      </c>
      <c r="E10" s="6"/>
      <c r="F10" s="15"/>
      <c r="G10" s="4"/>
      <c r="H10" s="15"/>
      <c r="I10" s="4"/>
      <c r="J10" s="15"/>
      <c r="K10" s="13"/>
    </row>
    <row r="11" spans="2:12" ht="15" customHeight="1">
      <c r="B11" s="21" t="s">
        <v>31</v>
      </c>
      <c r="C11" s="10">
        <v>100000</v>
      </c>
      <c r="E11" s="45" t="s">
        <v>6</v>
      </c>
      <c r="F11" s="43" t="s">
        <v>4</v>
      </c>
      <c r="G11" s="2" t="s">
        <v>34</v>
      </c>
      <c r="H11" s="43" t="s">
        <v>4</v>
      </c>
      <c r="I11" s="2">
        <f>VLOOKUP(LEFT(G11,FIND("-",G11)-2),B:C,2,FALSE)-VLOOKUP(RIGHT(G11,LEN(G11)-FIND("-",G11)-1),B:C,2,FALSE)</f>
        <v>20000</v>
      </c>
      <c r="J11" s="43" t="s">
        <v>4</v>
      </c>
      <c r="K11" s="44">
        <f>I11/I12</f>
        <v>0.04</v>
      </c>
    </row>
    <row r="12" spans="2:12" ht="15">
      <c r="B12" s="21" t="s">
        <v>9</v>
      </c>
      <c r="C12" s="10">
        <v>500000</v>
      </c>
      <c r="E12" s="45"/>
      <c r="F12" s="43"/>
      <c r="G12" s="3" t="s">
        <v>9</v>
      </c>
      <c r="H12" s="43"/>
      <c r="I12" s="3">
        <f>VLOOKUP(G12,B:C,2,FALSE)</f>
        <v>500000</v>
      </c>
      <c r="J12" s="43"/>
      <c r="K12" s="44"/>
    </row>
    <row r="13" spans="2:12" ht="15" customHeight="1">
      <c r="B13" s="21" t="s">
        <v>37</v>
      </c>
      <c r="C13" s="11">
        <v>4.24</v>
      </c>
      <c r="E13" s="7"/>
      <c r="F13" s="16"/>
      <c r="G13" s="4"/>
      <c r="H13" s="16"/>
      <c r="I13" s="4"/>
      <c r="J13" s="16"/>
      <c r="K13" s="8"/>
    </row>
    <row r="14" spans="2:12" ht="15">
      <c r="B14" s="21" t="s">
        <v>29</v>
      </c>
      <c r="C14" s="10">
        <v>20000</v>
      </c>
      <c r="E14" s="45" t="s">
        <v>14</v>
      </c>
      <c r="F14" s="43" t="s">
        <v>4</v>
      </c>
      <c r="G14" s="2" t="s">
        <v>15</v>
      </c>
      <c r="H14" s="43" t="s">
        <v>4</v>
      </c>
      <c r="I14" s="2">
        <f>VLOOKUP(G14,B:C,2,FALSE)</f>
        <v>400000</v>
      </c>
      <c r="J14" s="43" t="s">
        <v>4</v>
      </c>
      <c r="K14" s="44">
        <f>I14/I15</f>
        <v>4</v>
      </c>
      <c r="L14" s="42"/>
    </row>
    <row r="15" spans="2:12" ht="15">
      <c r="B15" s="21" t="s">
        <v>23</v>
      </c>
      <c r="C15" s="10">
        <v>84000</v>
      </c>
      <c r="E15" s="45"/>
      <c r="F15" s="43"/>
      <c r="G15" s="3" t="s">
        <v>31</v>
      </c>
      <c r="H15" s="43"/>
      <c r="I15" s="3">
        <f>VLOOKUP(G15,B:C,2,FALSE)</f>
        <v>100000</v>
      </c>
      <c r="J15" s="43"/>
      <c r="K15" s="44"/>
      <c r="L15" s="42"/>
    </row>
    <row r="16" spans="2:12" ht="15" customHeight="1">
      <c r="B16" s="21" t="s">
        <v>13</v>
      </c>
      <c r="C16" s="20">
        <v>50000</v>
      </c>
      <c r="E16" s="7"/>
      <c r="F16" s="16"/>
      <c r="G16" s="4"/>
      <c r="H16" s="16"/>
      <c r="I16" s="4"/>
      <c r="J16" s="16"/>
      <c r="K16" s="8"/>
    </row>
    <row r="17" spans="2:12" ht="15">
      <c r="B17" s="21" t="s">
        <v>1</v>
      </c>
      <c r="C17" s="10">
        <v>100000</v>
      </c>
      <c r="E17" s="45" t="s">
        <v>16</v>
      </c>
      <c r="F17" s="43" t="s">
        <v>4</v>
      </c>
      <c r="G17" s="2" t="s">
        <v>32</v>
      </c>
      <c r="H17" s="43" t="s">
        <v>4</v>
      </c>
      <c r="I17" s="2">
        <f>VLOOKUP(G17,B:C,2,FALSE)</f>
        <v>120000</v>
      </c>
      <c r="J17" s="43" t="s">
        <v>4</v>
      </c>
      <c r="K17" s="44">
        <f>I17/I18</f>
        <v>6</v>
      </c>
      <c r="L17" s="42"/>
    </row>
    <row r="18" spans="2:12" ht="14.25" customHeight="1">
      <c r="B18" s="21" t="s">
        <v>2</v>
      </c>
      <c r="C18" s="10">
        <v>80000</v>
      </c>
      <c r="E18" s="45"/>
      <c r="F18" s="43"/>
      <c r="G18" s="3" t="s">
        <v>17</v>
      </c>
      <c r="H18" s="43"/>
      <c r="I18" s="3">
        <f>VLOOKUP(G18,B:C,2,FALSE)</f>
        <v>20000</v>
      </c>
      <c r="J18" s="43"/>
      <c r="K18" s="44"/>
      <c r="L18" s="42"/>
    </row>
    <row r="19" spans="2:12" ht="12.75" customHeight="1">
      <c r="B19" s="21" t="s">
        <v>38</v>
      </c>
      <c r="C19" s="11">
        <v>0.4</v>
      </c>
      <c r="E19" s="7"/>
      <c r="F19" s="16"/>
      <c r="G19" s="4"/>
      <c r="H19" s="16"/>
      <c r="I19" s="4"/>
      <c r="J19" s="16"/>
      <c r="K19" s="8"/>
      <c r="L19" s="5"/>
    </row>
    <row r="20" spans="2:12" ht="15">
      <c r="B20" s="21" t="s">
        <v>12</v>
      </c>
      <c r="C20" s="11">
        <v>1.54</v>
      </c>
      <c r="E20" s="45" t="s">
        <v>25</v>
      </c>
      <c r="F20" s="43" t="s">
        <v>4</v>
      </c>
      <c r="G20" s="2" t="s">
        <v>39</v>
      </c>
      <c r="H20" s="43" t="s">
        <v>4</v>
      </c>
      <c r="I20" s="2">
        <f>VLOOKUP(G20,B:C,2,FALSE)</f>
        <v>35.119999999999997</v>
      </c>
      <c r="J20" s="43" t="s">
        <v>4</v>
      </c>
      <c r="K20" s="44">
        <f>I20/I21</f>
        <v>22.805194805194802</v>
      </c>
      <c r="L20" s="5"/>
    </row>
    <row r="21" spans="2:12" ht="15" customHeight="1">
      <c r="B21" s="21" t="s">
        <v>32</v>
      </c>
      <c r="C21" s="10">
        <v>120000</v>
      </c>
      <c r="E21" s="45"/>
      <c r="F21" s="43"/>
      <c r="G21" s="3" t="s">
        <v>12</v>
      </c>
      <c r="H21" s="43"/>
      <c r="I21" s="3">
        <f>VLOOKUP(G21,B:C,2,FALSE)</f>
        <v>1.54</v>
      </c>
      <c r="J21" s="43"/>
      <c r="K21" s="44"/>
      <c r="L21" s="5"/>
    </row>
    <row r="22" spans="2:12" ht="15" customHeight="1">
      <c r="B22" s="21" t="s">
        <v>17</v>
      </c>
      <c r="C22" s="10">
        <v>20000</v>
      </c>
      <c r="E22" s="7"/>
      <c r="F22" s="16"/>
      <c r="G22" s="4"/>
      <c r="H22" s="16"/>
      <c r="I22" s="4"/>
      <c r="J22" s="16"/>
      <c r="K22" s="8"/>
      <c r="L22" s="5"/>
    </row>
    <row r="23" spans="2:12" ht="15">
      <c r="B23" s="21" t="s">
        <v>5</v>
      </c>
      <c r="C23" s="10">
        <v>10000</v>
      </c>
      <c r="E23" s="45" t="s">
        <v>26</v>
      </c>
      <c r="F23" s="43" t="s">
        <v>4</v>
      </c>
      <c r="G23" s="2" t="s">
        <v>39</v>
      </c>
      <c r="H23" s="43" t="s">
        <v>4</v>
      </c>
      <c r="I23" s="2">
        <f>VLOOKUP(G23,B:C,2,FALSE)</f>
        <v>35.119999999999997</v>
      </c>
      <c r="J23" s="43" t="s">
        <v>4</v>
      </c>
      <c r="K23" s="44">
        <f>I23/I24</f>
        <v>8.2830188679245271</v>
      </c>
      <c r="L23" s="5"/>
    </row>
    <row r="24" spans="2:12" ht="15" customHeight="1">
      <c r="B24" s="21" t="s">
        <v>39</v>
      </c>
      <c r="C24" s="11">
        <v>35.119999999999997</v>
      </c>
      <c r="E24" s="45"/>
      <c r="F24" s="43"/>
      <c r="G24" s="3" t="s">
        <v>37</v>
      </c>
      <c r="H24" s="43"/>
      <c r="I24" s="3">
        <f>VLOOKUP(G24,B:C,2,FALSE)</f>
        <v>4.24</v>
      </c>
      <c r="J24" s="43"/>
      <c r="K24" s="44"/>
      <c r="L24" s="5"/>
    </row>
    <row r="25" spans="2:12" ht="14.25" customHeight="1">
      <c r="B25" s="21" t="s">
        <v>8</v>
      </c>
      <c r="C25" s="10">
        <v>80000</v>
      </c>
      <c r="E25" s="7"/>
      <c r="F25" s="16"/>
      <c r="G25" s="4"/>
      <c r="H25" s="16"/>
      <c r="I25" s="4"/>
      <c r="J25" s="16"/>
      <c r="K25" s="8"/>
      <c r="L25" s="5"/>
    </row>
    <row r="26" spans="2:12" ht="13.5" customHeight="1">
      <c r="B26" s="21" t="s">
        <v>19</v>
      </c>
      <c r="C26" s="10">
        <v>250000</v>
      </c>
      <c r="E26" s="45" t="s">
        <v>27</v>
      </c>
      <c r="F26" s="43" t="s">
        <v>4</v>
      </c>
      <c r="G26" s="2" t="s">
        <v>38</v>
      </c>
      <c r="H26" s="43" t="s">
        <v>4</v>
      </c>
      <c r="I26" s="2">
        <f>VLOOKUP(G26,B:C,2,FALSE)</f>
        <v>0.4</v>
      </c>
      <c r="J26" s="43" t="s">
        <v>4</v>
      </c>
      <c r="K26" s="44">
        <f>I26/I27</f>
        <v>1.1389521640091117E-2</v>
      </c>
      <c r="L26" s="5"/>
    </row>
    <row r="27" spans="2:12" thickBot="1">
      <c r="B27" s="22" t="s">
        <v>15</v>
      </c>
      <c r="C27" s="19">
        <v>400000</v>
      </c>
      <c r="E27" s="45"/>
      <c r="F27" s="43"/>
      <c r="G27" s="3" t="s">
        <v>39</v>
      </c>
      <c r="H27" s="43"/>
      <c r="I27" s="3">
        <f>VLOOKUP(G27,B:C,2,FALSE)</f>
        <v>35.119999999999997</v>
      </c>
      <c r="J27" s="43"/>
      <c r="K27" s="44"/>
      <c r="L27" s="5"/>
    </row>
    <row r="28" spans="2:12" ht="3.75" customHeight="1">
      <c r="E28" s="7"/>
      <c r="F28" s="16"/>
      <c r="G28" s="4"/>
      <c r="H28" s="16"/>
      <c r="I28" s="4"/>
      <c r="J28" s="16"/>
      <c r="K28" s="8"/>
      <c r="L28" s="5"/>
    </row>
    <row r="29" spans="2:12" ht="12" customHeight="1" thickBot="1">
      <c r="E29" s="45" t="s">
        <v>28</v>
      </c>
      <c r="F29" s="43" t="s">
        <v>4</v>
      </c>
      <c r="G29" s="2" t="s">
        <v>29</v>
      </c>
      <c r="H29" s="43" t="s">
        <v>4</v>
      </c>
      <c r="I29" s="2">
        <f>VLOOKUP(G29,B:C,2,FALSE)</f>
        <v>20000</v>
      </c>
      <c r="J29" s="43" t="s">
        <v>4</v>
      </c>
      <c r="K29" s="44">
        <f>I29/I30</f>
        <v>0.25</v>
      </c>
      <c r="L29" s="5"/>
    </row>
    <row r="30" spans="2:12" ht="17.25" customHeight="1">
      <c r="B30" s="49" t="s">
        <v>36</v>
      </c>
      <c r="C30" s="50"/>
      <c r="E30" s="45"/>
      <c r="F30" s="43"/>
      <c r="G30" s="3" t="s">
        <v>8</v>
      </c>
      <c r="H30" s="43"/>
      <c r="I30" s="3">
        <f>VLOOKUP(G30,B:C,2,FALSE)</f>
        <v>80000</v>
      </c>
      <c r="J30" s="43"/>
      <c r="K30" s="44"/>
      <c r="L30" s="5"/>
    </row>
    <row r="31" spans="2:12" ht="4.5" customHeight="1" thickBot="1">
      <c r="B31" s="51"/>
      <c r="C31" s="52"/>
      <c r="E31" s="7"/>
      <c r="F31" s="16"/>
      <c r="G31" s="4"/>
      <c r="H31" s="16"/>
      <c r="I31" s="4"/>
      <c r="J31" s="16"/>
      <c r="K31" s="8"/>
      <c r="L31" s="5"/>
    </row>
    <row r="32" spans="2:12" ht="15">
      <c r="B32" s="23" t="s">
        <v>0</v>
      </c>
      <c r="C32" s="24">
        <f t="shared" ref="C32:C47" si="0">IFERROR(VLOOKUP(B32,E:K,7,FALSE),"")</f>
        <v>1.25</v>
      </c>
      <c r="E32" s="45" t="s">
        <v>7</v>
      </c>
      <c r="F32" s="43" t="s">
        <v>4</v>
      </c>
      <c r="G32" s="2" t="s">
        <v>8</v>
      </c>
      <c r="H32" s="43" t="s">
        <v>4</v>
      </c>
      <c r="I32" s="2">
        <f>VLOOKUP(G32,B:C,2,FALSE)</f>
        <v>80000</v>
      </c>
      <c r="J32" s="43" t="s">
        <v>4</v>
      </c>
      <c r="K32" s="44">
        <f>I32/I33</f>
        <v>0.16</v>
      </c>
      <c r="L32" s="5"/>
    </row>
    <row r="33" spans="2:12" ht="15">
      <c r="B33" s="21" t="s">
        <v>3</v>
      </c>
      <c r="C33" s="25">
        <f t="shared" si="0"/>
        <v>1.125</v>
      </c>
      <c r="E33" s="45"/>
      <c r="F33" s="43"/>
      <c r="G33" s="3" t="s">
        <v>9</v>
      </c>
      <c r="H33" s="43"/>
      <c r="I33" s="3">
        <f>VLOOKUP(G33,B:C,2,FALSE)</f>
        <v>500000</v>
      </c>
      <c r="J33" s="43"/>
      <c r="K33" s="44"/>
      <c r="L33" s="5"/>
    </row>
    <row r="34" spans="2:12" ht="15" customHeight="1">
      <c r="B34" s="21" t="s">
        <v>6</v>
      </c>
      <c r="C34" s="25">
        <f t="shared" si="0"/>
        <v>0.04</v>
      </c>
      <c r="E34" s="7"/>
      <c r="F34" s="16"/>
      <c r="G34" s="4"/>
      <c r="H34" s="16"/>
      <c r="I34" s="4"/>
      <c r="J34" s="16"/>
      <c r="K34" s="8"/>
      <c r="L34" s="5"/>
    </row>
    <row r="35" spans="2:12" ht="12.75" customHeight="1">
      <c r="B35" s="21" t="s">
        <v>14</v>
      </c>
      <c r="C35" s="25">
        <f t="shared" si="0"/>
        <v>4</v>
      </c>
      <c r="E35" s="45" t="s">
        <v>10</v>
      </c>
      <c r="F35" s="43" t="s">
        <v>4</v>
      </c>
      <c r="G35" s="2" t="s">
        <v>8</v>
      </c>
      <c r="H35" s="43" t="s">
        <v>4</v>
      </c>
      <c r="I35" s="2">
        <f>VLOOKUP(G35,B:C,2,FALSE)</f>
        <v>80000</v>
      </c>
      <c r="J35" s="43" t="s">
        <v>4</v>
      </c>
      <c r="K35" s="44">
        <f>I35/I36</f>
        <v>0.8</v>
      </c>
      <c r="L35" s="5"/>
    </row>
    <row r="36" spans="2:12" ht="14.25" customHeight="1">
      <c r="B36" s="21" t="s">
        <v>16</v>
      </c>
      <c r="C36" s="25">
        <f t="shared" si="0"/>
        <v>6</v>
      </c>
      <c r="E36" s="45"/>
      <c r="F36" s="43"/>
      <c r="G36" s="3" t="s">
        <v>31</v>
      </c>
      <c r="H36" s="43"/>
      <c r="I36" s="3">
        <f>VLOOKUP(G36,B:C,2,FALSE)</f>
        <v>100000</v>
      </c>
      <c r="J36" s="43"/>
      <c r="K36" s="44"/>
      <c r="L36" s="5"/>
    </row>
    <row r="37" spans="2:12" ht="15" customHeight="1">
      <c r="B37" s="21" t="s">
        <v>25</v>
      </c>
      <c r="C37" s="25">
        <f t="shared" si="0"/>
        <v>22.805194805194802</v>
      </c>
      <c r="E37" s="7"/>
      <c r="F37" s="16"/>
      <c r="G37" s="4"/>
      <c r="H37" s="16"/>
      <c r="I37" s="4"/>
      <c r="J37" s="16"/>
      <c r="K37" s="8"/>
      <c r="L37" s="5"/>
    </row>
    <row r="38" spans="2:12" ht="13.5" customHeight="1">
      <c r="B38" s="21" t="s">
        <v>26</v>
      </c>
      <c r="C38" s="25">
        <f t="shared" si="0"/>
        <v>8.2830188679245271</v>
      </c>
      <c r="E38" s="45" t="s">
        <v>11</v>
      </c>
      <c r="F38" s="43" t="s">
        <v>4</v>
      </c>
      <c r="G38" s="2" t="s">
        <v>8</v>
      </c>
      <c r="H38" s="43" t="s">
        <v>4</v>
      </c>
      <c r="I38" s="2">
        <f>VLOOKUP(G38,B:C,2,FALSE)</f>
        <v>80000</v>
      </c>
      <c r="J38" s="43" t="s">
        <v>4</v>
      </c>
      <c r="K38" s="44">
        <f>I38/I39</f>
        <v>0.32</v>
      </c>
      <c r="L38" s="5"/>
    </row>
    <row r="39" spans="2:12" ht="15">
      <c r="B39" s="21" t="s">
        <v>27</v>
      </c>
      <c r="C39" s="25">
        <f t="shared" si="0"/>
        <v>1.1389521640091117E-2</v>
      </c>
      <c r="E39" s="45" t="s">
        <v>11</v>
      </c>
      <c r="F39" s="43"/>
      <c r="G39" s="3" t="s">
        <v>19</v>
      </c>
      <c r="H39" s="43"/>
      <c r="I39" s="3">
        <f>VLOOKUP(G39,B:C,2,FALSE)</f>
        <v>250000</v>
      </c>
      <c r="J39" s="43"/>
      <c r="K39" s="44"/>
      <c r="L39" s="5"/>
    </row>
    <row r="40" spans="2:12" ht="15" customHeight="1">
      <c r="B40" s="21" t="s">
        <v>28</v>
      </c>
      <c r="C40" s="25">
        <f t="shared" si="0"/>
        <v>0.25</v>
      </c>
      <c r="E40" s="7"/>
      <c r="F40" s="16"/>
      <c r="G40" s="4"/>
      <c r="H40" s="16"/>
      <c r="I40" s="4"/>
      <c r="J40" s="16"/>
      <c r="K40" s="8"/>
      <c r="L40" s="5"/>
    </row>
    <row r="41" spans="2:12" ht="15" customHeight="1">
      <c r="B41" s="21" t="s">
        <v>7</v>
      </c>
      <c r="C41" s="25">
        <f t="shared" si="0"/>
        <v>0.16</v>
      </c>
      <c r="E41" s="45" t="s">
        <v>12</v>
      </c>
      <c r="F41" s="43" t="s">
        <v>4</v>
      </c>
      <c r="G41" s="2" t="s">
        <v>8</v>
      </c>
      <c r="H41" s="43" t="s">
        <v>4</v>
      </c>
      <c r="I41" s="2">
        <f>VLOOKUP(G41,B:C,2,FALSE)</f>
        <v>80000</v>
      </c>
      <c r="J41" s="43" t="s">
        <v>4</v>
      </c>
      <c r="K41" s="44">
        <f>I41/I42</f>
        <v>1.6</v>
      </c>
      <c r="L41" s="5"/>
    </row>
    <row r="42" spans="2:12" ht="15">
      <c r="B42" s="21" t="s">
        <v>10</v>
      </c>
      <c r="C42" s="25">
        <f t="shared" si="0"/>
        <v>0.8</v>
      </c>
      <c r="E42" s="45"/>
      <c r="F42" s="43"/>
      <c r="G42" s="3" t="s">
        <v>13</v>
      </c>
      <c r="H42" s="43"/>
      <c r="I42" s="3">
        <f>VLOOKUP(G42,B:C,2,FALSE)</f>
        <v>50000</v>
      </c>
      <c r="J42" s="43"/>
      <c r="K42" s="44"/>
      <c r="L42" s="5"/>
    </row>
    <row r="43" spans="2:12" ht="15" customHeight="1">
      <c r="B43" s="21" t="s">
        <v>11</v>
      </c>
      <c r="C43" s="25">
        <f t="shared" si="0"/>
        <v>0.32</v>
      </c>
      <c r="E43" s="7"/>
      <c r="F43" s="16"/>
      <c r="G43" s="4"/>
      <c r="H43" s="16"/>
      <c r="I43" s="4"/>
      <c r="J43" s="16"/>
      <c r="K43" s="8"/>
      <c r="L43" s="5"/>
    </row>
    <row r="44" spans="2:12" ht="15" customHeight="1">
      <c r="B44" s="21" t="s">
        <v>12</v>
      </c>
      <c r="C44" s="25">
        <f t="shared" si="0"/>
        <v>1.6</v>
      </c>
      <c r="E44" s="45" t="s">
        <v>18</v>
      </c>
      <c r="F44" s="43" t="s">
        <v>4</v>
      </c>
      <c r="G44" s="2" t="s">
        <v>19</v>
      </c>
      <c r="H44" s="43" t="s">
        <v>4</v>
      </c>
      <c r="I44" s="2">
        <f>VLOOKUP(G44,B:C,2,FALSE)</f>
        <v>250000</v>
      </c>
      <c r="J44" s="43" t="s">
        <v>4</v>
      </c>
      <c r="K44" s="44">
        <f>I44/I45</f>
        <v>0.5</v>
      </c>
      <c r="L44" s="5"/>
    </row>
    <row r="45" spans="2:12" ht="15" customHeight="1">
      <c r="B45" s="21" t="s">
        <v>18</v>
      </c>
      <c r="C45" s="25">
        <f t="shared" si="0"/>
        <v>0.5</v>
      </c>
      <c r="E45" s="45"/>
      <c r="F45" s="43"/>
      <c r="G45" s="3" t="s">
        <v>9</v>
      </c>
      <c r="H45" s="43"/>
      <c r="I45" s="3">
        <f>VLOOKUP(G45,B:C,2,FALSE)</f>
        <v>500000</v>
      </c>
      <c r="J45" s="43"/>
      <c r="K45" s="44"/>
      <c r="L45" s="5"/>
    </row>
    <row r="46" spans="2:12" ht="15" customHeight="1">
      <c r="B46" s="21" t="s">
        <v>20</v>
      </c>
      <c r="C46" s="25">
        <f t="shared" si="0"/>
        <v>7.1428571428571432</v>
      </c>
      <c r="E46" s="7"/>
      <c r="F46" s="16"/>
      <c r="G46" s="4"/>
      <c r="H46" s="16"/>
      <c r="I46" s="4"/>
      <c r="J46" s="16"/>
      <c r="K46" s="8"/>
      <c r="L46" s="5"/>
    </row>
    <row r="47" spans="2:12" ht="15" customHeight="1" thickBot="1">
      <c r="B47" s="22" t="s">
        <v>22</v>
      </c>
      <c r="C47" s="26">
        <f t="shared" si="0"/>
        <v>8.4</v>
      </c>
      <c r="E47" s="45" t="s">
        <v>20</v>
      </c>
      <c r="F47" s="43" t="s">
        <v>4</v>
      </c>
      <c r="G47" s="2" t="s">
        <v>19</v>
      </c>
      <c r="H47" s="43" t="s">
        <v>4</v>
      </c>
      <c r="I47" s="2">
        <f>VLOOKUP(G47,B:C,2,FALSE)</f>
        <v>250000</v>
      </c>
      <c r="J47" s="43" t="s">
        <v>4</v>
      </c>
      <c r="K47" s="44">
        <f>I47/I48</f>
        <v>7.1428571428571432</v>
      </c>
      <c r="L47" s="5"/>
    </row>
    <row r="48" spans="2:12" ht="15" customHeight="1">
      <c r="E48" s="45"/>
      <c r="F48" s="43"/>
      <c r="G48" s="3" t="s">
        <v>21</v>
      </c>
      <c r="H48" s="43"/>
      <c r="I48" s="3">
        <f>VLOOKUP(G48,B:C,2,FALSE)</f>
        <v>35000</v>
      </c>
      <c r="J48" s="43"/>
      <c r="K48" s="44"/>
      <c r="L48" s="5"/>
    </row>
    <row r="49" spans="5:12" ht="6" customHeight="1">
      <c r="E49" s="7"/>
      <c r="F49" s="16"/>
      <c r="G49" s="4"/>
      <c r="H49" s="16"/>
      <c r="I49" s="4"/>
      <c r="J49" s="16"/>
      <c r="K49" s="8"/>
      <c r="L49" s="5"/>
    </row>
    <row r="50" spans="5:12" ht="12.75" customHeight="1">
      <c r="E50" s="45" t="s">
        <v>22</v>
      </c>
      <c r="F50" s="43" t="s">
        <v>4</v>
      </c>
      <c r="G50" s="2" t="s">
        <v>23</v>
      </c>
      <c r="H50" s="43" t="s">
        <v>4</v>
      </c>
      <c r="I50" s="2">
        <f>VLOOKUP(G50,B:C,2,FALSE)</f>
        <v>84000</v>
      </c>
      <c r="J50" s="43" t="s">
        <v>4</v>
      </c>
      <c r="K50" s="44">
        <f>I50/I51</f>
        <v>8.4</v>
      </c>
      <c r="L50" s="5"/>
    </row>
    <row r="51" spans="5:12" ht="17.25" customHeight="1" thickBot="1">
      <c r="E51" s="48"/>
      <c r="F51" s="47"/>
      <c r="G51" s="9" t="s">
        <v>24</v>
      </c>
      <c r="H51" s="47"/>
      <c r="I51" s="9">
        <f>VLOOKUP(G51,B:C,2,FALSE)</f>
        <v>10000</v>
      </c>
      <c r="J51" s="47"/>
      <c r="K51" s="46"/>
      <c r="L51" s="5"/>
    </row>
    <row r="52" spans="5:12">
      <c r="F52" s="17"/>
      <c r="G52" s="1"/>
      <c r="I52" s="12"/>
      <c r="J52" s="18"/>
      <c r="K52" s="5"/>
      <c r="L52" s="5"/>
    </row>
    <row r="53" spans="5:12">
      <c r="L53" s="5"/>
    </row>
    <row r="54" spans="5:12">
      <c r="L54" s="5"/>
    </row>
    <row r="55" spans="5:12">
      <c r="I55" s="5"/>
      <c r="J55" s="18"/>
      <c r="K55" s="5"/>
      <c r="L55" s="5"/>
    </row>
    <row r="56" spans="5:12">
      <c r="I56" s="5"/>
      <c r="J56" s="18"/>
      <c r="K56" s="5"/>
      <c r="L56" s="5"/>
    </row>
    <row r="57" spans="5:12">
      <c r="I57" s="5"/>
      <c r="J57" s="18"/>
      <c r="K57" s="5"/>
      <c r="L57" s="5"/>
    </row>
    <row r="58" spans="5:12">
      <c r="I58" s="5"/>
      <c r="J58" s="18"/>
      <c r="K58" s="5"/>
      <c r="L58" s="5"/>
    </row>
    <row r="59" spans="5:12">
      <c r="I59" s="5"/>
      <c r="J59" s="18"/>
      <c r="K59" s="5"/>
      <c r="L59" s="5"/>
    </row>
    <row r="60" spans="5:12">
      <c r="I60" s="5"/>
      <c r="J60" s="18"/>
      <c r="K60" s="5"/>
    </row>
  </sheetData>
  <sortState ref="B8:C26">
    <sortCondition ref="B8"/>
  </sortState>
  <mergeCells count="85">
    <mergeCell ref="B30:C31"/>
    <mergeCell ref="B7:C8"/>
    <mergeCell ref="F8:F9"/>
    <mergeCell ref="H8:H9"/>
    <mergeCell ref="K8:K9"/>
    <mergeCell ref="E11:E12"/>
    <mergeCell ref="F11:F12"/>
    <mergeCell ref="H11:H12"/>
    <mergeCell ref="J11:J12"/>
    <mergeCell ref="H29:H30"/>
    <mergeCell ref="J29:J30"/>
    <mergeCell ref="F14:F15"/>
    <mergeCell ref="J20:J21"/>
    <mergeCell ref="K20:K21"/>
    <mergeCell ref="H23:H24"/>
    <mergeCell ref="J23:J24"/>
    <mergeCell ref="E50:E51"/>
    <mergeCell ref="F50:F51"/>
    <mergeCell ref="H50:H51"/>
    <mergeCell ref="F44:F45"/>
    <mergeCell ref="H44:H45"/>
    <mergeCell ref="J44:J45"/>
    <mergeCell ref="K44:K45"/>
    <mergeCell ref="E47:E48"/>
    <mergeCell ref="F47:F48"/>
    <mergeCell ref="H47:H48"/>
    <mergeCell ref="J38:J39"/>
    <mergeCell ref="K38:K39"/>
    <mergeCell ref="E41:E42"/>
    <mergeCell ref="H41:H42"/>
    <mergeCell ref="J41:J42"/>
    <mergeCell ref="K41:K42"/>
    <mergeCell ref="H32:H33"/>
    <mergeCell ref="J32:J33"/>
    <mergeCell ref="K32:K33"/>
    <mergeCell ref="H35:H36"/>
    <mergeCell ref="J35:J36"/>
    <mergeCell ref="E20:E21"/>
    <mergeCell ref="K47:K48"/>
    <mergeCell ref="E17:E18"/>
    <mergeCell ref="F17:F18"/>
    <mergeCell ref="E23:E24"/>
    <mergeCell ref="H17:H18"/>
    <mergeCell ref="F29:F30"/>
    <mergeCell ref="F32:F33"/>
    <mergeCell ref="F35:F36"/>
    <mergeCell ref="F38:F39"/>
    <mergeCell ref="F41:F42"/>
    <mergeCell ref="K23:K24"/>
    <mergeCell ref="H26:H27"/>
    <mergeCell ref="J26:J27"/>
    <mergeCell ref="F23:F24"/>
    <mergeCell ref="F26:F27"/>
    <mergeCell ref="K50:K51"/>
    <mergeCell ref="E8:E9"/>
    <mergeCell ref="J47:J48"/>
    <mergeCell ref="J50:J51"/>
    <mergeCell ref="E35:E36"/>
    <mergeCell ref="E44:E45"/>
    <mergeCell ref="E32:E33"/>
    <mergeCell ref="E38:E39"/>
    <mergeCell ref="H38:H39"/>
    <mergeCell ref="K29:K30"/>
    <mergeCell ref="K35:K36"/>
    <mergeCell ref="K26:K27"/>
    <mergeCell ref="E26:E27"/>
    <mergeCell ref="E29:E30"/>
    <mergeCell ref="F20:F21"/>
    <mergeCell ref="H20:H21"/>
    <mergeCell ref="E2:K3"/>
    <mergeCell ref="L17:L18"/>
    <mergeCell ref="J5:J6"/>
    <mergeCell ref="K11:K12"/>
    <mergeCell ref="K5:K6"/>
    <mergeCell ref="L14:L15"/>
    <mergeCell ref="K14:K15"/>
    <mergeCell ref="J17:J18"/>
    <mergeCell ref="K17:K18"/>
    <mergeCell ref="J8:J9"/>
    <mergeCell ref="E14:E15"/>
    <mergeCell ref="H5:H6"/>
    <mergeCell ref="H14:H15"/>
    <mergeCell ref="J14:J15"/>
    <mergeCell ref="E5:E6"/>
    <mergeCell ref="F5:F6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Mini Ratios</vt:lpstr>
      <vt:lpstr>Full Ratios</vt:lpstr>
      <vt:lpstr>Sheet2</vt:lpstr>
      <vt:lpstr>Sheet3</vt:lpstr>
      <vt:lpstr>'Full Ratios'!Print_Area</vt:lpstr>
      <vt:lpstr>'Mini Ratios'!Print_Area</vt:lpstr>
    </vt:vector>
  </TitlesOfParts>
  <Company>Solo Cup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Jensen</dc:creator>
  <cp:lastModifiedBy>Kevin Jensen</cp:lastModifiedBy>
  <cp:lastPrinted>2012-01-04T21:43:58Z</cp:lastPrinted>
  <dcterms:created xsi:type="dcterms:W3CDTF">2012-01-04T16:54:36Z</dcterms:created>
  <dcterms:modified xsi:type="dcterms:W3CDTF">2012-02-29T22:37:52Z</dcterms:modified>
</cp:coreProperties>
</file>