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УрФУ ИЕНиМ(3 курс 6 семестр)\Бд\8я лабораторная\"/>
    </mc:Choice>
  </mc:AlternateContent>
  <xr:revisionPtr revIDLastSave="0" documentId="13_ncr:1_{C3335898-A9A3-4973-9383-77760F250035}" xr6:coauthVersionLast="47" xr6:coauthVersionMax="47" xr10:uidLastSave="{00000000-0000-0000-0000-000000000000}"/>
  <bookViews>
    <workbookView xWindow="-110" yWindow="-110" windowWidth="19420" windowHeight="10420" firstSheet="3" activeTab="6" xr2:uid="{935E4864-18B0-47A2-9FFD-E3F820F6A7E4}"/>
  </bookViews>
  <sheets>
    <sheet name="ВПР" sheetId="1" r:id="rId1"/>
    <sheet name="Двухфакторный ВПР" sheetId="2" r:id="rId2"/>
    <sheet name="Выпадающий список" sheetId="3" r:id="rId3"/>
    <sheet name="Вспомогательный" sheetId="4" r:id="rId4"/>
    <sheet name="Все всместе" sheetId="5" r:id="rId5"/>
    <sheet name="Приблизительный поиск" sheetId="6" r:id="rId6"/>
    <sheet name="ДВССЫЛ" sheetId="7" r:id="rId7"/>
  </sheets>
  <definedNames>
    <definedName name="информатика">ДВССЫЛ!$D$23:$E$43</definedName>
    <definedName name="математика">ДВССЫЛ!$D$1:$E$21</definedName>
    <definedName name="физика">ДВССЫЛ!$A$23:$B$43</definedName>
    <definedName name="химия">ДВССЫЛ!$A$1:$B$21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" l="1"/>
  <c r="C3" i="6" s="1"/>
  <c r="B2" i="6"/>
  <c r="H10" i="5"/>
  <c r="G10" i="5"/>
  <c r="H9" i="5"/>
  <c r="G9" i="5"/>
  <c r="H7" i="5"/>
  <c r="H8" i="5"/>
  <c r="G8" i="5"/>
  <c r="G7" i="5"/>
  <c r="J13" i="4"/>
  <c r="J14" i="4"/>
  <c r="J15" i="4"/>
  <c r="J16" i="4"/>
  <c r="J17" i="4"/>
  <c r="J12" i="4"/>
  <c r="I13" i="4"/>
  <c r="I14" i="4"/>
  <c r="I15" i="4"/>
  <c r="I16" i="4"/>
  <c r="I17" i="4"/>
  <c r="I12" i="4"/>
  <c r="H13" i="4"/>
  <c r="H14" i="4"/>
  <c r="H15" i="4"/>
  <c r="H16" i="4"/>
  <c r="H17" i="4"/>
  <c r="H12" i="4"/>
  <c r="H6" i="4"/>
  <c r="H3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" i="4"/>
  <c r="H3" i="3"/>
  <c r="H3" i="1"/>
  <c r="H3" i="7"/>
</calcChain>
</file>

<file path=xl/sharedStrings.xml><?xml version="1.0" encoding="utf-8"?>
<sst xmlns="http://schemas.openxmlformats.org/spreadsheetml/2006/main" count="229" uniqueCount="82">
  <si>
    <t>"Вступительный экзамен" - предмет </t>
  </si>
  <si>
    <t>Студенты</t>
  </si>
  <si>
    <t>Математика</t>
  </si>
  <si>
    <t>Физика</t>
  </si>
  <si>
    <t>Химия</t>
  </si>
  <si>
    <t>Биология</t>
  </si>
  <si>
    <t>Иванов</t>
  </si>
  <si>
    <t>Петров</t>
  </si>
  <si>
    <t>Сидоров</t>
  </si>
  <si>
    <t>Смирнов</t>
  </si>
  <si>
    <t>Алексеев</t>
  </si>
  <si>
    <t>Кирович</t>
  </si>
  <si>
    <t>Лантович</t>
  </si>
  <si>
    <t>Песков</t>
  </si>
  <si>
    <t>Ростков</t>
  </si>
  <si>
    <t>Уровень экзамена</t>
  </si>
  <si>
    <t>Вступительный</t>
  </si>
  <si>
    <t>Полугодовой</t>
  </si>
  <si>
    <t>Финальный</t>
  </si>
  <si>
    <t>Вспомогательный</t>
  </si>
  <si>
    <t>Артикул</t>
  </si>
  <si>
    <t>Наименование</t>
  </si>
  <si>
    <t>Цена за кг</t>
  </si>
  <si>
    <t>Абрикос</t>
  </si>
  <si>
    <t>Ананас</t>
  </si>
  <si>
    <t>Баклажан</t>
  </si>
  <si>
    <t>Банан</t>
  </si>
  <si>
    <t>Грейпфрут</t>
  </si>
  <si>
    <t>Груши</t>
  </si>
  <si>
    <t>Капуста</t>
  </si>
  <si>
    <t>Картофель</t>
  </si>
  <si>
    <t>Киви</t>
  </si>
  <si>
    <t>Лук</t>
  </si>
  <si>
    <t>Манго</t>
  </si>
  <si>
    <t>Мандарины</t>
  </si>
  <si>
    <t>Морковь</t>
  </si>
  <si>
    <t>Нектарин</t>
  </si>
  <si>
    <t>Огурец</t>
  </si>
  <si>
    <t>Персик</t>
  </si>
  <si>
    <t>Яблоки</t>
  </si>
  <si>
    <t>Функция</t>
  </si>
  <si>
    <t>Цена</t>
  </si>
  <si>
    <t>ВПР() ложь</t>
  </si>
  <si>
    <t>ВПР() истина</t>
  </si>
  <si>
    <t>ИНДЕКС+ПОИСКПОЗ</t>
  </si>
  <si>
    <t>ПРОСМОТР</t>
  </si>
  <si>
    <t>Выберите артикул товара</t>
  </si>
  <si>
    <t xml:space="preserve">Баллы </t>
  </si>
  <si>
    <t xml:space="preserve">Оценка </t>
  </si>
  <si>
    <t>неудовлетворительно</t>
  </si>
  <si>
    <t>отлично</t>
  </si>
  <si>
    <t>удовлетворительно</t>
  </si>
  <si>
    <t xml:space="preserve"> возможность повторной сдачи</t>
  </si>
  <si>
    <t>хорошо</t>
  </si>
  <si>
    <t>Балл</t>
  </si>
  <si>
    <t>Оценка</t>
  </si>
  <si>
    <t>Лагунов</t>
  </si>
  <si>
    <t>участника</t>
  </si>
  <si>
    <t>химия</t>
  </si>
  <si>
    <t>математика</t>
  </si>
  <si>
    <t>участник 1</t>
  </si>
  <si>
    <t>участник 2</t>
  </si>
  <si>
    <t>участник 3</t>
  </si>
  <si>
    <t>участник 4</t>
  </si>
  <si>
    <t>участник 5</t>
  </si>
  <si>
    <t>участник 6</t>
  </si>
  <si>
    <t>участник 7</t>
  </si>
  <si>
    <t>участник 8</t>
  </si>
  <si>
    <t>участник 9</t>
  </si>
  <si>
    <t>участник 10</t>
  </si>
  <si>
    <t>участник 11</t>
  </si>
  <si>
    <t>участник 12</t>
  </si>
  <si>
    <t>участник 13</t>
  </si>
  <si>
    <t>участник 14</t>
  </si>
  <si>
    <t>участник 15</t>
  </si>
  <si>
    <t>участник 16</t>
  </si>
  <si>
    <t>участник 17</t>
  </si>
  <si>
    <t>участник 18</t>
  </si>
  <si>
    <t>участник 19</t>
  </si>
  <si>
    <t>участник 20</t>
  </si>
  <si>
    <t>физика</t>
  </si>
  <si>
    <t>информатика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</si>
</sst>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charset val="204"/>
      <scheme val="minor"/>
    </font>
    <font>
      <b/>
      <sz val="11"/>
      <color rgb="FF000000"/>
      <name val="Calibri"/>
      <family val="2"/>
      <charset val="204"/>
    </font>
    <font>
      <b/>
      <sz val="11"/>
      <color rgb="FF0070C0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rgb="FF0066CC"/>
      <name val="Calibri"/>
      <family val="2"/>
      <charset val="204"/>
    </font>
    <font>
      <b/>
      <sz val="10"/>
      <color rgb="FFFFFF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rgb="FF0A0A0A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E4BC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1" fillId="7" borderId="2" xfId="0" applyFont="1" applyFill="1" applyBorder="1" applyAlignment="1">
      <alignment vertical="center"/>
    </xf>
    <xf numFmtId="0" fontId="1" fillId="8" borderId="2" xfId="0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7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9" borderId="7" xfId="0" applyFont="1" applyFill="1" applyBorder="1" applyAlignment="1">
      <alignment horizontal="center" vertical="center" wrapText="1"/>
    </xf>
    <xf numFmtId="0" fontId="7" fillId="9" borderId="8" xfId="0" applyFont="1" applyFill="1" applyBorder="1" applyAlignment="1">
      <alignment horizontal="center" vertical="center" wrapText="1"/>
    </xf>
    <xf numFmtId="0" fontId="8" fillId="6" borderId="7" xfId="0" applyFont="1" applyFill="1" applyBorder="1" applyAlignment="1">
      <alignment horizontal="right" vertical="center" wrapText="1"/>
    </xf>
    <xf numFmtId="0" fontId="8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horizontal="right" vertical="center" wrapText="1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10" borderId="1" xfId="0" applyFont="1" applyFill="1" applyBorder="1" applyAlignment="1">
      <alignment vertical="center"/>
    </xf>
    <xf numFmtId="0" fontId="3" fillId="11" borderId="4" xfId="0" applyFont="1" applyFill="1" applyBorder="1" applyAlignment="1">
      <alignment horizontal="right" vertical="center"/>
    </xf>
    <xf numFmtId="0" fontId="3" fillId="1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4" xfId="0" applyFont="1" applyBorder="1" applyAlignment="1">
      <alignment vertical="center"/>
    </xf>
    <xf numFmtId="0" fontId="11" fillId="0" borderId="5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DF10-B37D-4D90-9AB2-30F1DD5D10AE}">
  <dimension ref="A1:H11"/>
  <sheetViews>
    <sheetView workbookViewId="0">
      <selection sqref="A1:E11"/>
    </sheetView>
  </sheetViews>
  <sheetFormatPr defaultRowHeight="14.5" x14ac:dyDescent="0.35"/>
  <cols>
    <col min="2" max="2" width="14" customWidth="1"/>
  </cols>
  <sheetData>
    <row r="1" spans="1:8" ht="15" thickBot="1" x14ac:dyDescent="0.4">
      <c r="A1" s="1"/>
      <c r="B1" s="8" t="s">
        <v>0</v>
      </c>
      <c r="C1" s="9"/>
      <c r="D1" s="9"/>
      <c r="E1" s="10"/>
    </row>
    <row r="2" spans="1:8" ht="15" thickBot="1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8" ht="15" thickBot="1" x14ac:dyDescent="0.4">
      <c r="A3" s="4" t="s">
        <v>6</v>
      </c>
      <c r="B3" s="5">
        <v>88</v>
      </c>
      <c r="C3" s="5">
        <v>71</v>
      </c>
      <c r="D3" s="5">
        <v>70</v>
      </c>
      <c r="E3" s="5">
        <v>87</v>
      </c>
      <c r="G3" t="s">
        <v>8</v>
      </c>
      <c r="H3">
        <f>VLOOKUP(G3, A1:E11, 2, FALSE)</f>
        <v>71</v>
      </c>
    </row>
    <row r="4" spans="1:8" ht="15" thickBot="1" x14ac:dyDescent="0.4">
      <c r="A4" s="4" t="s">
        <v>7</v>
      </c>
      <c r="B4" s="5">
        <v>89</v>
      </c>
      <c r="C4" s="5">
        <v>79</v>
      </c>
      <c r="D4" s="5">
        <v>76</v>
      </c>
      <c r="E4" s="5">
        <v>70</v>
      </c>
    </row>
    <row r="5" spans="1:8" ht="15" thickBot="1" x14ac:dyDescent="0.4">
      <c r="A5" s="4" t="s">
        <v>8</v>
      </c>
      <c r="B5" s="5">
        <v>71</v>
      </c>
      <c r="C5" s="5">
        <v>78</v>
      </c>
      <c r="D5" s="5">
        <v>73</v>
      </c>
      <c r="E5" s="5">
        <v>85</v>
      </c>
    </row>
    <row r="6" spans="1:8" ht="15" thickBot="1" x14ac:dyDescent="0.4">
      <c r="A6" s="4" t="s">
        <v>9</v>
      </c>
      <c r="B6" s="5">
        <v>78</v>
      </c>
      <c r="C6" s="5">
        <v>87</v>
      </c>
      <c r="D6" s="5">
        <v>85</v>
      </c>
      <c r="E6" s="5">
        <v>70</v>
      </c>
    </row>
    <row r="7" spans="1:8" ht="15" thickBot="1" x14ac:dyDescent="0.4">
      <c r="A7" s="4" t="s">
        <v>10</v>
      </c>
      <c r="B7" s="5">
        <v>73</v>
      </c>
      <c r="C7" s="5">
        <v>88</v>
      </c>
      <c r="D7" s="5">
        <v>82</v>
      </c>
      <c r="E7" s="5">
        <v>78</v>
      </c>
    </row>
    <row r="8" spans="1:8" ht="15" thickBot="1" x14ac:dyDescent="0.4">
      <c r="A8" s="4" t="s">
        <v>11</v>
      </c>
      <c r="B8" s="5">
        <v>71</v>
      </c>
      <c r="C8" s="5">
        <v>70</v>
      </c>
      <c r="D8" s="5">
        <v>79</v>
      </c>
      <c r="E8" s="5">
        <v>72</v>
      </c>
    </row>
    <row r="9" spans="1:8" ht="15" thickBot="1" x14ac:dyDescent="0.4">
      <c r="A9" s="4" t="s">
        <v>12</v>
      </c>
      <c r="B9" s="5">
        <v>85</v>
      </c>
      <c r="C9" s="5">
        <v>85</v>
      </c>
      <c r="D9" s="5">
        <v>86</v>
      </c>
      <c r="E9" s="5">
        <v>77</v>
      </c>
    </row>
    <row r="10" spans="1:8" ht="15" thickBot="1" x14ac:dyDescent="0.4">
      <c r="A10" s="4" t="s">
        <v>13</v>
      </c>
      <c r="B10" s="5">
        <v>75</v>
      </c>
      <c r="C10" s="5">
        <v>70</v>
      </c>
      <c r="D10" s="5">
        <v>78</v>
      </c>
      <c r="E10" s="5">
        <v>85</v>
      </c>
    </row>
    <row r="11" spans="1:8" ht="15" thickBot="1" x14ac:dyDescent="0.4">
      <c r="A11" s="4" t="s">
        <v>14</v>
      </c>
      <c r="B11" s="5">
        <v>82</v>
      </c>
      <c r="C11" s="5">
        <v>81</v>
      </c>
      <c r="D11" s="5">
        <v>90</v>
      </c>
      <c r="E11" s="5">
        <v>81</v>
      </c>
    </row>
  </sheetData>
  <mergeCells count="1">
    <mergeCell ref="B1:E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8BAA9-C198-4EBC-9543-504A4577B182}">
  <dimension ref="A1:H11"/>
  <sheetViews>
    <sheetView workbookViewId="0">
      <selection activeCell="H3" sqref="H3"/>
    </sheetView>
  </sheetViews>
  <sheetFormatPr defaultRowHeight="14.5" x14ac:dyDescent="0.35"/>
  <cols>
    <col min="8" max="8" width="13.54296875" customWidth="1"/>
  </cols>
  <sheetData>
    <row r="1" spans="1:8" ht="15" thickBot="1" x14ac:dyDescent="0.4">
      <c r="A1" s="1"/>
      <c r="B1" s="8" t="s">
        <v>0</v>
      </c>
      <c r="C1" s="9"/>
      <c r="D1" s="9"/>
      <c r="E1" s="10"/>
    </row>
    <row r="2" spans="1:8" ht="15" thickBot="1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7" t="s">
        <v>5</v>
      </c>
    </row>
    <row r="3" spans="1:8" ht="15" thickBot="1" x14ac:dyDescent="0.4">
      <c r="A3" s="4" t="s">
        <v>6</v>
      </c>
      <c r="B3" s="5">
        <v>88</v>
      </c>
      <c r="C3" s="5">
        <v>71</v>
      </c>
      <c r="D3" s="5">
        <v>70</v>
      </c>
      <c r="E3" s="5">
        <v>87</v>
      </c>
      <c r="G3" t="s">
        <v>8</v>
      </c>
      <c r="H3">
        <f>VLOOKUP(G3,A3:E11,MATCH(H2,A2:E2,0),FALSE)</f>
        <v>85</v>
      </c>
    </row>
    <row r="4" spans="1:8" ht="15" thickBot="1" x14ac:dyDescent="0.4">
      <c r="A4" s="4" t="s">
        <v>7</v>
      </c>
      <c r="B4" s="5">
        <v>89</v>
      </c>
      <c r="C4" s="5">
        <v>79</v>
      </c>
      <c r="D4" s="5">
        <v>76</v>
      </c>
      <c r="E4" s="5">
        <v>70</v>
      </c>
    </row>
    <row r="5" spans="1:8" ht="15" thickBot="1" x14ac:dyDescent="0.4">
      <c r="A5" s="4" t="s">
        <v>8</v>
      </c>
      <c r="B5" s="5">
        <v>71</v>
      </c>
      <c r="C5" s="5">
        <v>78</v>
      </c>
      <c r="D5" s="5">
        <v>73</v>
      </c>
      <c r="E5" s="5">
        <v>85</v>
      </c>
    </row>
    <row r="6" spans="1:8" ht="15" thickBot="1" x14ac:dyDescent="0.4">
      <c r="A6" s="4" t="s">
        <v>9</v>
      </c>
      <c r="B6" s="5">
        <v>78</v>
      </c>
      <c r="C6" s="5">
        <v>87</v>
      </c>
      <c r="D6" s="5">
        <v>85</v>
      </c>
      <c r="E6" s="5">
        <v>70</v>
      </c>
    </row>
    <row r="7" spans="1:8" ht="15" thickBot="1" x14ac:dyDescent="0.4">
      <c r="A7" s="4" t="s">
        <v>10</v>
      </c>
      <c r="B7" s="5">
        <v>73</v>
      </c>
      <c r="C7" s="5">
        <v>88</v>
      </c>
      <c r="D7" s="5">
        <v>82</v>
      </c>
      <c r="E7" s="5">
        <v>78</v>
      </c>
    </row>
    <row r="8" spans="1:8" ht="15" thickBot="1" x14ac:dyDescent="0.4">
      <c r="A8" s="4" t="s">
        <v>11</v>
      </c>
      <c r="B8" s="5">
        <v>71</v>
      </c>
      <c r="C8" s="5">
        <v>70</v>
      </c>
      <c r="D8" s="5">
        <v>79</v>
      </c>
      <c r="E8" s="5">
        <v>72</v>
      </c>
    </row>
    <row r="9" spans="1:8" ht="15" thickBot="1" x14ac:dyDescent="0.4">
      <c r="A9" s="4" t="s">
        <v>12</v>
      </c>
      <c r="B9" s="5">
        <v>85</v>
      </c>
      <c r="C9" s="5">
        <v>85</v>
      </c>
      <c r="D9" s="5">
        <v>86</v>
      </c>
      <c r="E9" s="5">
        <v>77</v>
      </c>
    </row>
    <row r="10" spans="1:8" ht="15" thickBot="1" x14ac:dyDescent="0.4">
      <c r="A10" s="4" t="s">
        <v>13</v>
      </c>
      <c r="B10" s="5">
        <v>75</v>
      </c>
      <c r="C10" s="5">
        <v>70</v>
      </c>
      <c r="D10" s="5">
        <v>78</v>
      </c>
      <c r="E10" s="5">
        <v>85</v>
      </c>
    </row>
    <row r="11" spans="1:8" ht="15" thickBot="1" x14ac:dyDescent="0.4">
      <c r="A11" s="4" t="s">
        <v>14</v>
      </c>
      <c r="B11" s="5">
        <v>82</v>
      </c>
      <c r="C11" s="5">
        <v>81</v>
      </c>
      <c r="D11" s="5">
        <v>90</v>
      </c>
      <c r="E11" s="5">
        <v>81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5A43C-E0CF-40F5-83FB-F886797581C8}">
  <dimension ref="A1:H11"/>
  <sheetViews>
    <sheetView workbookViewId="0">
      <selection activeCell="H3" sqref="H3"/>
    </sheetView>
  </sheetViews>
  <sheetFormatPr defaultRowHeight="14.5" x14ac:dyDescent="0.35"/>
  <cols>
    <col min="8" max="8" width="14.1796875" customWidth="1"/>
  </cols>
  <sheetData>
    <row r="1" spans="1:8" ht="15" thickBot="1" x14ac:dyDescent="0.4">
      <c r="A1" s="1"/>
      <c r="B1" s="8" t="s">
        <v>0</v>
      </c>
      <c r="C1" s="9"/>
      <c r="D1" s="9"/>
      <c r="E1" s="10"/>
    </row>
    <row r="2" spans="1:8" ht="15" thickBot="1" x14ac:dyDescent="0.4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H2" s="7" t="s">
        <v>2</v>
      </c>
    </row>
    <row r="3" spans="1:8" ht="15" thickBot="1" x14ac:dyDescent="0.4">
      <c r="A3" s="4" t="s">
        <v>6</v>
      </c>
      <c r="B3" s="5">
        <v>88</v>
      </c>
      <c r="C3" s="5">
        <v>71</v>
      </c>
      <c r="D3" s="5">
        <v>70</v>
      </c>
      <c r="E3" s="5">
        <v>87</v>
      </c>
      <c r="G3" t="s">
        <v>9</v>
      </c>
      <c r="H3">
        <f>VLOOKUP(G3,A3:E11,MATCH(H2,A2:E2,0),FALSE)</f>
        <v>78</v>
      </c>
    </row>
    <row r="4" spans="1:8" ht="15" thickBot="1" x14ac:dyDescent="0.4">
      <c r="A4" s="4" t="s">
        <v>7</v>
      </c>
      <c r="B4" s="5">
        <v>89</v>
      </c>
      <c r="C4" s="5">
        <v>79</v>
      </c>
      <c r="D4" s="5">
        <v>76</v>
      </c>
      <c r="E4" s="5">
        <v>70</v>
      </c>
    </row>
    <row r="5" spans="1:8" ht="15" thickBot="1" x14ac:dyDescent="0.4">
      <c r="A5" s="4" t="s">
        <v>8</v>
      </c>
      <c r="B5" s="5">
        <v>71</v>
      </c>
      <c r="C5" s="5">
        <v>78</v>
      </c>
      <c r="D5" s="5">
        <v>73</v>
      </c>
      <c r="E5" s="5">
        <v>85</v>
      </c>
    </row>
    <row r="6" spans="1:8" ht="15" thickBot="1" x14ac:dyDescent="0.4">
      <c r="A6" s="4" t="s">
        <v>9</v>
      </c>
      <c r="B6" s="5">
        <v>78</v>
      </c>
      <c r="C6" s="5">
        <v>87</v>
      </c>
      <c r="D6" s="5">
        <v>85</v>
      </c>
      <c r="E6" s="5">
        <v>70</v>
      </c>
    </row>
    <row r="7" spans="1:8" ht="15" thickBot="1" x14ac:dyDescent="0.4">
      <c r="A7" s="4" t="s">
        <v>10</v>
      </c>
      <c r="B7" s="5">
        <v>73</v>
      </c>
      <c r="C7" s="5">
        <v>88</v>
      </c>
      <c r="D7" s="5">
        <v>82</v>
      </c>
      <c r="E7" s="5">
        <v>78</v>
      </c>
    </row>
    <row r="8" spans="1:8" ht="15" thickBot="1" x14ac:dyDescent="0.4">
      <c r="A8" s="4" t="s">
        <v>11</v>
      </c>
      <c r="B8" s="5">
        <v>71</v>
      </c>
      <c r="C8" s="5">
        <v>70</v>
      </c>
      <c r="D8" s="5">
        <v>79</v>
      </c>
      <c r="E8" s="5">
        <v>72</v>
      </c>
    </row>
    <row r="9" spans="1:8" ht="15" thickBot="1" x14ac:dyDescent="0.4">
      <c r="A9" s="4" t="s">
        <v>12</v>
      </c>
      <c r="B9" s="5">
        <v>85</v>
      </c>
      <c r="C9" s="5">
        <v>85</v>
      </c>
      <c r="D9" s="5">
        <v>86</v>
      </c>
      <c r="E9" s="5">
        <v>77</v>
      </c>
    </row>
    <row r="10" spans="1:8" ht="15" thickBot="1" x14ac:dyDescent="0.4">
      <c r="A10" s="4" t="s">
        <v>13</v>
      </c>
      <c r="B10" s="5">
        <v>75</v>
      </c>
      <c r="C10" s="5">
        <v>70</v>
      </c>
      <c r="D10" s="5">
        <v>78</v>
      </c>
      <c r="E10" s="5">
        <v>85</v>
      </c>
    </row>
    <row r="11" spans="1:8" ht="15" thickBot="1" x14ac:dyDescent="0.4">
      <c r="A11" s="4" t="s">
        <v>14</v>
      </c>
      <c r="B11" s="5">
        <v>82</v>
      </c>
      <c r="C11" s="5">
        <v>81</v>
      </c>
      <c r="D11" s="5">
        <v>90</v>
      </c>
      <c r="E11" s="5">
        <v>81</v>
      </c>
    </row>
  </sheetData>
  <mergeCells count="1">
    <mergeCell ref="B1:E1"/>
  </mergeCells>
  <dataValidations count="2">
    <dataValidation type="list" allowBlank="1" showInputMessage="1" showErrorMessage="1" sqref="G3" xr:uid="{76E8E621-D393-4B98-B6EE-C81CA060575B}">
      <formula1>$A$3:$A$11</formula1>
    </dataValidation>
    <dataValidation type="list" allowBlank="1" showInputMessage="1" showErrorMessage="1" sqref="H2" xr:uid="{DB295F62-6F93-4755-83CA-A4A8CC2AAA0B}">
      <formula1>$B$2:$E$2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D5EB9-A7A3-4219-8FC0-995486A5A326}">
  <dimension ref="A1:J19"/>
  <sheetViews>
    <sheetView workbookViewId="0">
      <selection activeCell="K15" sqref="K15"/>
    </sheetView>
  </sheetViews>
  <sheetFormatPr defaultRowHeight="14.5" x14ac:dyDescent="0.35"/>
  <cols>
    <col min="1" max="1" width="17.81640625" customWidth="1"/>
    <col min="2" max="2" width="26" customWidth="1"/>
    <col min="3" max="3" width="22.90625" customWidth="1"/>
    <col min="4" max="4" width="31.26953125" customWidth="1"/>
    <col min="8" max="8" width="17.36328125" customWidth="1"/>
    <col min="10" max="10" width="13.26953125" customWidth="1"/>
  </cols>
  <sheetData>
    <row r="1" spans="1:10" ht="15" thickBot="1" x14ac:dyDescent="0.4">
      <c r="A1" s="11" t="s">
        <v>1</v>
      </c>
      <c r="B1" s="12" t="s">
        <v>15</v>
      </c>
      <c r="C1" t="s">
        <v>19</v>
      </c>
      <c r="D1" s="13" t="s">
        <v>2</v>
      </c>
    </row>
    <row r="2" spans="1:10" ht="15" thickBot="1" x14ac:dyDescent="0.4">
      <c r="A2" s="14" t="s">
        <v>6</v>
      </c>
      <c r="B2" s="15" t="s">
        <v>16</v>
      </c>
      <c r="C2" t="str">
        <f>A2&amp;"-"&amp;B2</f>
        <v>Иванов-Вступительный</v>
      </c>
      <c r="D2" s="15">
        <v>88</v>
      </c>
    </row>
    <row r="3" spans="1:10" ht="15" thickBot="1" x14ac:dyDescent="0.4">
      <c r="A3" s="14" t="s">
        <v>7</v>
      </c>
      <c r="B3" s="15" t="s">
        <v>16</v>
      </c>
      <c r="C3" t="str">
        <f t="shared" ref="C3:C19" si="0">A3&amp;"-"&amp;B3</f>
        <v>Петров-Вступительный</v>
      </c>
      <c r="D3" s="15">
        <v>89</v>
      </c>
    </row>
    <row r="4" spans="1:10" ht="15" thickBot="1" x14ac:dyDescent="0.4">
      <c r="A4" s="14" t="s">
        <v>8</v>
      </c>
      <c r="B4" s="15" t="s">
        <v>16</v>
      </c>
      <c r="C4" t="str">
        <f t="shared" si="0"/>
        <v>Сидоров-Вступительный</v>
      </c>
      <c r="D4" s="15">
        <v>71</v>
      </c>
    </row>
    <row r="5" spans="1:10" ht="15" thickBot="1" x14ac:dyDescent="0.4">
      <c r="A5" s="14" t="s">
        <v>9</v>
      </c>
      <c r="B5" s="15" t="s">
        <v>16</v>
      </c>
      <c r="C5" t="str">
        <f t="shared" si="0"/>
        <v>Смирнов-Вступительный</v>
      </c>
      <c r="D5" s="15">
        <v>78</v>
      </c>
      <c r="H5" t="s">
        <v>18</v>
      </c>
    </row>
    <row r="6" spans="1:10" ht="15" thickBot="1" x14ac:dyDescent="0.4">
      <c r="A6" s="14" t="s">
        <v>10</v>
      </c>
      <c r="B6" s="15" t="s">
        <v>16</v>
      </c>
      <c r="C6" t="str">
        <f t="shared" si="0"/>
        <v>Алексеев-Вступительный</v>
      </c>
      <c r="D6" s="15">
        <v>73</v>
      </c>
      <c r="G6" t="s">
        <v>6</v>
      </c>
      <c r="H6">
        <f>VLOOKUP(G6&amp;"-"&amp;H5,C2:D19,2,FALSE)</f>
        <v>89</v>
      </c>
    </row>
    <row r="7" spans="1:10" ht="15" thickBot="1" x14ac:dyDescent="0.4">
      <c r="A7" s="14" t="s">
        <v>11</v>
      </c>
      <c r="B7" s="15" t="s">
        <v>16</v>
      </c>
      <c r="C7" t="str">
        <f t="shared" si="0"/>
        <v>Кирович-Вступительный</v>
      </c>
      <c r="D7" s="15">
        <v>71</v>
      </c>
    </row>
    <row r="8" spans="1:10" ht="15" thickBot="1" x14ac:dyDescent="0.4">
      <c r="A8" s="16" t="s">
        <v>6</v>
      </c>
      <c r="B8" s="17" t="s">
        <v>17</v>
      </c>
      <c r="C8" t="str">
        <f t="shared" si="0"/>
        <v>Иванов-Полугодовой</v>
      </c>
      <c r="D8" s="17">
        <v>96</v>
      </c>
    </row>
    <row r="9" spans="1:10" ht="15" thickBot="1" x14ac:dyDescent="0.4">
      <c r="A9" s="16" t="s">
        <v>7</v>
      </c>
      <c r="B9" s="17" t="s">
        <v>17</v>
      </c>
      <c r="C9" t="str">
        <f t="shared" si="0"/>
        <v>Петров-Полугодовой</v>
      </c>
      <c r="D9" s="17">
        <v>85</v>
      </c>
    </row>
    <row r="10" spans="1:10" ht="15" thickBot="1" x14ac:dyDescent="0.4">
      <c r="A10" s="16" t="s">
        <v>8</v>
      </c>
      <c r="B10" s="17" t="s">
        <v>17</v>
      </c>
      <c r="C10" t="str">
        <f t="shared" si="0"/>
        <v>Сидоров-Полугодовой</v>
      </c>
      <c r="D10" s="17">
        <v>89</v>
      </c>
    </row>
    <row r="11" spans="1:10" ht="15" thickBot="1" x14ac:dyDescent="0.4">
      <c r="A11" s="16" t="s">
        <v>9</v>
      </c>
      <c r="B11" s="17" t="s">
        <v>17</v>
      </c>
      <c r="C11" t="str">
        <f t="shared" si="0"/>
        <v>Смирнов-Полугодовой</v>
      </c>
      <c r="D11" s="17">
        <v>73</v>
      </c>
      <c r="G11" s="20"/>
      <c r="H11" s="21" t="s">
        <v>16</v>
      </c>
      <c r="I11" s="22" t="s">
        <v>17</v>
      </c>
      <c r="J11" s="6" t="s">
        <v>18</v>
      </c>
    </row>
    <row r="12" spans="1:10" ht="15" thickBot="1" x14ac:dyDescent="0.4">
      <c r="A12" s="16" t="s">
        <v>10</v>
      </c>
      <c r="B12" s="17" t="s">
        <v>17</v>
      </c>
      <c r="C12" t="str">
        <f t="shared" si="0"/>
        <v>Алексеев-Полугодовой</v>
      </c>
      <c r="D12" s="17">
        <v>86</v>
      </c>
      <c r="G12" s="23" t="s">
        <v>6</v>
      </c>
      <c r="H12" s="24">
        <f>VLOOKUP(G12&amp;"-"&amp;$H$11,C2:D19,2,FALSE)</f>
        <v>88</v>
      </c>
      <c r="I12" s="25">
        <f>VLOOKUP(G12&amp;"-"&amp;$I$11,C2:D19,2,FALSE)</f>
        <v>96</v>
      </c>
      <c r="J12" s="26">
        <f>VLOOKUP(G12&amp;"-"&amp;$J$11,C2:D19,2,FALSE)</f>
        <v>89</v>
      </c>
    </row>
    <row r="13" spans="1:10" ht="15" thickBot="1" x14ac:dyDescent="0.4">
      <c r="A13" s="16" t="s">
        <v>11</v>
      </c>
      <c r="B13" s="17" t="s">
        <v>17</v>
      </c>
      <c r="C13" t="str">
        <f t="shared" si="0"/>
        <v>Кирович-Полугодовой</v>
      </c>
      <c r="D13" s="17">
        <v>93</v>
      </c>
      <c r="G13" s="23" t="s">
        <v>7</v>
      </c>
      <c r="H13" s="24">
        <f t="shared" ref="H13:H17" si="1">VLOOKUP(G13&amp;"-"&amp;$H$11,C3:D20,2,FALSE)</f>
        <v>89</v>
      </c>
      <c r="I13" s="25">
        <f t="shared" ref="I13:I17" si="2">VLOOKUP(G13&amp;"-"&amp;$I$11,C3:D20,2,FALSE)</f>
        <v>85</v>
      </c>
      <c r="J13" s="26">
        <f t="shared" ref="J13:J17" si="3">VLOOKUP(G13&amp;"-"&amp;$J$11,C3:D20,2,FALSE)</f>
        <v>78</v>
      </c>
    </row>
    <row r="14" spans="1:10" ht="15" thickBot="1" x14ac:dyDescent="0.4">
      <c r="A14" s="18" t="s">
        <v>6</v>
      </c>
      <c r="B14" s="19" t="s">
        <v>18</v>
      </c>
      <c r="C14" t="str">
        <f t="shared" si="0"/>
        <v>Иванов-Финальный</v>
      </c>
      <c r="D14" s="19">
        <v>89</v>
      </c>
      <c r="G14" s="23" t="s">
        <v>8</v>
      </c>
      <c r="H14" s="24">
        <f t="shared" si="1"/>
        <v>71</v>
      </c>
      <c r="I14" s="25">
        <f t="shared" si="2"/>
        <v>89</v>
      </c>
      <c r="J14" s="26">
        <f t="shared" si="3"/>
        <v>90</v>
      </c>
    </row>
    <row r="15" spans="1:10" ht="15" thickBot="1" x14ac:dyDescent="0.4">
      <c r="A15" s="18" t="s">
        <v>7</v>
      </c>
      <c r="B15" s="19" t="s">
        <v>18</v>
      </c>
      <c r="C15" t="str">
        <f t="shared" si="0"/>
        <v>Петров-Финальный</v>
      </c>
      <c r="D15" s="19">
        <v>78</v>
      </c>
      <c r="G15" s="23" t="s">
        <v>9</v>
      </c>
      <c r="H15" s="24">
        <f t="shared" si="1"/>
        <v>78</v>
      </c>
      <c r="I15" s="25">
        <f t="shared" si="2"/>
        <v>73</v>
      </c>
      <c r="J15" s="26">
        <f t="shared" si="3"/>
        <v>82</v>
      </c>
    </row>
    <row r="16" spans="1:10" ht="15" thickBot="1" x14ac:dyDescent="0.4">
      <c r="A16" s="18" t="s">
        <v>8</v>
      </c>
      <c r="B16" s="19" t="s">
        <v>18</v>
      </c>
      <c r="C16" t="str">
        <f t="shared" si="0"/>
        <v>Сидоров-Финальный</v>
      </c>
      <c r="D16" s="19">
        <v>90</v>
      </c>
      <c r="G16" s="23" t="s">
        <v>10</v>
      </c>
      <c r="H16" s="24">
        <f t="shared" si="1"/>
        <v>73</v>
      </c>
      <c r="I16" s="25">
        <f t="shared" si="2"/>
        <v>86</v>
      </c>
      <c r="J16" s="26">
        <f t="shared" si="3"/>
        <v>84</v>
      </c>
    </row>
    <row r="17" spans="1:10" ht="15" thickBot="1" x14ac:dyDescent="0.4">
      <c r="A17" s="18" t="s">
        <v>9</v>
      </c>
      <c r="B17" s="19" t="s">
        <v>18</v>
      </c>
      <c r="C17" t="str">
        <f t="shared" si="0"/>
        <v>Смирнов-Финальный</v>
      </c>
      <c r="D17" s="19">
        <v>82</v>
      </c>
      <c r="G17" s="23" t="s">
        <v>11</v>
      </c>
      <c r="H17" s="24">
        <f t="shared" si="1"/>
        <v>71</v>
      </c>
      <c r="I17" s="25">
        <f t="shared" si="2"/>
        <v>93</v>
      </c>
      <c r="J17" s="26">
        <f t="shared" si="3"/>
        <v>78</v>
      </c>
    </row>
    <row r="18" spans="1:10" ht="15" thickBot="1" x14ac:dyDescent="0.4">
      <c r="A18" s="18" t="s">
        <v>10</v>
      </c>
      <c r="B18" s="19" t="s">
        <v>18</v>
      </c>
      <c r="C18" t="str">
        <f t="shared" si="0"/>
        <v>Алексеев-Финальный</v>
      </c>
      <c r="D18" s="19">
        <v>84</v>
      </c>
    </row>
    <row r="19" spans="1:10" ht="15" thickBot="1" x14ac:dyDescent="0.4">
      <c r="A19" s="18" t="s">
        <v>11</v>
      </c>
      <c r="B19" s="19" t="s">
        <v>18</v>
      </c>
      <c r="C19" t="str">
        <f t="shared" si="0"/>
        <v>Кирович-Финальный</v>
      </c>
      <c r="D19" s="19">
        <v>78</v>
      </c>
    </row>
  </sheetData>
  <dataValidations count="2">
    <dataValidation type="list" allowBlank="1" showInputMessage="1" showErrorMessage="1" sqref="G6" xr:uid="{D6098988-E0D3-477B-8877-27B72DB8BBD5}">
      <formula1>$A$2:$A$19</formula1>
    </dataValidation>
    <dataValidation type="list" allowBlank="1" showInputMessage="1" showErrorMessage="1" sqref="H5" xr:uid="{E378060F-6138-4932-AC38-BC8DD5F1B3EA}">
      <formula1>$B$2:$B$19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22216-8AD6-445F-94B5-A897DA0CC10B}">
  <dimension ref="A1:H18"/>
  <sheetViews>
    <sheetView workbookViewId="0">
      <selection activeCell="F4" sqref="F4"/>
    </sheetView>
  </sheetViews>
  <sheetFormatPr defaultRowHeight="14.5" x14ac:dyDescent="0.35"/>
  <cols>
    <col min="6" max="6" width="26" customWidth="1"/>
    <col min="7" max="7" width="19" customWidth="1"/>
    <col min="8" max="8" width="17.7265625" customWidth="1"/>
  </cols>
  <sheetData>
    <row r="1" spans="1:8" ht="26.5" thickBot="1" x14ac:dyDescent="0.4">
      <c r="A1" s="27" t="s">
        <v>20</v>
      </c>
      <c r="B1" s="28" t="s">
        <v>21</v>
      </c>
      <c r="C1" s="28" t="s">
        <v>22</v>
      </c>
    </row>
    <row r="2" spans="1:8" ht="15" thickBot="1" x14ac:dyDescent="0.4">
      <c r="A2" s="29">
        <v>1</v>
      </c>
      <c r="B2" s="30" t="s">
        <v>23</v>
      </c>
      <c r="C2" s="31">
        <v>40</v>
      </c>
      <c r="F2" s="36" t="s">
        <v>46</v>
      </c>
    </row>
    <row r="3" spans="1:8" ht="25.5" thickBot="1" x14ac:dyDescent="0.4">
      <c r="A3" s="29">
        <v>2</v>
      </c>
      <c r="B3" s="30" t="s">
        <v>25</v>
      </c>
      <c r="C3" s="31">
        <v>29</v>
      </c>
      <c r="F3" s="37">
        <v>3.5</v>
      </c>
    </row>
    <row r="4" spans="1:8" ht="25.5" thickBot="1" x14ac:dyDescent="0.4">
      <c r="A4" s="29">
        <v>3</v>
      </c>
      <c r="B4" s="30" t="s">
        <v>27</v>
      </c>
      <c r="C4" s="31">
        <v>45</v>
      </c>
    </row>
    <row r="5" spans="1:8" ht="15" thickBot="1" x14ac:dyDescent="0.4">
      <c r="A5" s="29">
        <v>4</v>
      </c>
      <c r="B5" s="30" t="s">
        <v>29</v>
      </c>
      <c r="C5" s="31">
        <v>12</v>
      </c>
    </row>
    <row r="6" spans="1:8" ht="15" thickBot="1" x14ac:dyDescent="0.4">
      <c r="A6" s="29">
        <v>5</v>
      </c>
      <c r="B6" s="30" t="s">
        <v>31</v>
      </c>
      <c r="C6" s="31">
        <v>60</v>
      </c>
      <c r="F6" s="32" t="s">
        <v>40</v>
      </c>
      <c r="G6" s="33" t="s">
        <v>21</v>
      </c>
      <c r="H6" s="34" t="s">
        <v>41</v>
      </c>
    </row>
    <row r="7" spans="1:8" ht="15" thickBot="1" x14ac:dyDescent="0.4">
      <c r="A7" s="29">
        <v>6</v>
      </c>
      <c r="B7" s="30" t="s">
        <v>33</v>
      </c>
      <c r="C7" s="31">
        <v>80</v>
      </c>
      <c r="F7" s="23" t="s">
        <v>42</v>
      </c>
      <c r="G7" s="35" t="e">
        <f>VLOOKUP(F3,A2:C18,2,FALSE)</f>
        <v>#N/A</v>
      </c>
      <c r="H7" s="35" t="e">
        <f>VLOOKUP(F3,A2:C18,3,FALSE)</f>
        <v>#N/A</v>
      </c>
    </row>
    <row r="8" spans="1:8" ht="15" thickBot="1" x14ac:dyDescent="0.4">
      <c r="A8" s="29">
        <v>7</v>
      </c>
      <c r="B8" s="30" t="s">
        <v>35</v>
      </c>
      <c r="C8" s="31">
        <v>12</v>
      </c>
      <c r="F8" s="23" t="s">
        <v>43</v>
      </c>
      <c r="G8" s="35" t="str">
        <f>VLOOKUP(F3,A2:C18,2,TRUE)</f>
        <v>Грейпфрут</v>
      </c>
      <c r="H8" s="35">
        <f>VLOOKUP(F3,A2:C18,3,TRUE)</f>
        <v>45</v>
      </c>
    </row>
    <row r="9" spans="1:8" ht="15" thickBot="1" x14ac:dyDescent="0.4">
      <c r="A9" s="29">
        <v>8</v>
      </c>
      <c r="B9" s="30" t="s">
        <v>37</v>
      </c>
      <c r="C9" s="31">
        <v>25</v>
      </c>
      <c r="F9" s="23" t="s">
        <v>44</v>
      </c>
      <c r="G9" s="35" t="e">
        <f>INDEX(B2:B18,MATCH(F3,$A$2:$A$18,0),1)</f>
        <v>#N/A</v>
      </c>
      <c r="H9" s="35" t="e">
        <f>INDEX(C2:C18,MATCH(F3,$A$2:$A$18,0),1)</f>
        <v>#N/A</v>
      </c>
    </row>
    <row r="10" spans="1:8" ht="15" thickBot="1" x14ac:dyDescent="0.4">
      <c r="A10" s="29">
        <v>9</v>
      </c>
      <c r="B10" s="30" t="s">
        <v>39</v>
      </c>
      <c r="C10" s="31">
        <v>23</v>
      </c>
      <c r="F10" s="23" t="s">
        <v>45</v>
      </c>
      <c r="G10" s="35" t="str">
        <f>LOOKUP(F3,A2:C18,B2:B18)</f>
        <v>Грейпфрут</v>
      </c>
      <c r="H10" s="35">
        <f>LOOKUP(F3,A2:C18,C2:C18)</f>
        <v>45</v>
      </c>
    </row>
    <row r="11" spans="1:8" ht="15" thickBot="1" x14ac:dyDescent="0.4">
      <c r="A11" s="29">
        <v>10</v>
      </c>
      <c r="B11" s="30" t="s">
        <v>36</v>
      </c>
      <c r="C11" s="31">
        <v>40</v>
      </c>
    </row>
    <row r="12" spans="1:8" ht="25.5" thickBot="1" x14ac:dyDescent="0.4">
      <c r="A12" s="29">
        <v>11</v>
      </c>
      <c r="B12" s="30" t="s">
        <v>34</v>
      </c>
      <c r="C12" s="31">
        <v>45</v>
      </c>
    </row>
    <row r="13" spans="1:8" ht="15" thickBot="1" x14ac:dyDescent="0.4">
      <c r="A13" s="29">
        <v>12</v>
      </c>
      <c r="B13" s="30" t="s">
        <v>32</v>
      </c>
      <c r="C13" s="31">
        <v>10</v>
      </c>
    </row>
    <row r="14" spans="1:8" ht="25.5" thickBot="1" x14ac:dyDescent="0.4">
      <c r="A14" s="29">
        <v>13</v>
      </c>
      <c r="B14" s="30" t="s">
        <v>30</v>
      </c>
      <c r="C14" s="31">
        <v>8</v>
      </c>
    </row>
    <row r="15" spans="1:8" ht="15" thickBot="1" x14ac:dyDescent="0.4">
      <c r="A15" s="29">
        <v>14</v>
      </c>
      <c r="B15" s="30" t="s">
        <v>28</v>
      </c>
      <c r="C15" s="31">
        <v>38</v>
      </c>
    </row>
    <row r="16" spans="1:8" ht="15" thickBot="1" x14ac:dyDescent="0.4">
      <c r="A16" s="29">
        <v>15</v>
      </c>
      <c r="B16" s="30" t="s">
        <v>26</v>
      </c>
      <c r="C16" s="31">
        <v>22</v>
      </c>
    </row>
    <row r="17" spans="1:3" ht="15" thickBot="1" x14ac:dyDescent="0.4">
      <c r="A17" s="29">
        <v>16</v>
      </c>
      <c r="B17" s="30" t="s">
        <v>24</v>
      </c>
      <c r="C17" s="31">
        <v>120</v>
      </c>
    </row>
    <row r="18" spans="1:3" ht="15" thickBot="1" x14ac:dyDescent="0.4">
      <c r="A18" s="29">
        <v>17</v>
      </c>
      <c r="B18" s="30" t="s">
        <v>38</v>
      </c>
      <c r="C18" s="31">
        <v>45</v>
      </c>
    </row>
  </sheetData>
  <sortState xmlns:xlrd2="http://schemas.microsoft.com/office/spreadsheetml/2017/richdata2" ref="A2:C18">
    <sortCondition ref="A2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3D908-E645-4BBE-B540-6F7D105A163A}">
  <dimension ref="A1:C10"/>
  <sheetViews>
    <sheetView workbookViewId="0">
      <selection activeCell="B4" sqref="B4"/>
    </sheetView>
  </sheetViews>
  <sheetFormatPr defaultRowHeight="14.5" x14ac:dyDescent="0.35"/>
  <cols>
    <col min="2" max="2" width="35" customWidth="1"/>
  </cols>
  <sheetData>
    <row r="1" spans="1:3" x14ac:dyDescent="0.35">
      <c r="A1" t="s">
        <v>54</v>
      </c>
      <c r="B1" t="s">
        <v>55</v>
      </c>
    </row>
    <row r="2" spans="1:3" x14ac:dyDescent="0.35">
      <c r="A2">
        <v>50</v>
      </c>
      <c r="B2" t="str">
        <f>VLOOKUP(A2,A6:B10,2,TRUE)</f>
        <v>удовлетворительно</v>
      </c>
    </row>
    <row r="3" spans="1:3" ht="15.5" x14ac:dyDescent="0.35">
      <c r="A3" t="s">
        <v>56</v>
      </c>
      <c r="B3" s="42">
        <f ca="1">LEN(A4)+RANDBETWEEN(0,85)</f>
        <v>51</v>
      </c>
      <c r="C3" t="str">
        <f ca="1">VLOOKUP(B3,A6:B10,2,TRUE)</f>
        <v>удовлетворительно</v>
      </c>
    </row>
    <row r="5" spans="1:3" x14ac:dyDescent="0.35">
      <c r="A5" s="38" t="s">
        <v>47</v>
      </c>
      <c r="B5" s="38" t="s">
        <v>48</v>
      </c>
      <c r="C5" s="39"/>
    </row>
    <row r="6" spans="1:3" x14ac:dyDescent="0.35">
      <c r="A6" s="40">
        <v>0</v>
      </c>
      <c r="B6" s="40" t="s">
        <v>49</v>
      </c>
      <c r="C6" s="39"/>
    </row>
    <row r="7" spans="1:3" x14ac:dyDescent="0.35">
      <c r="A7" s="41">
        <v>10</v>
      </c>
      <c r="B7" s="41" t="s">
        <v>52</v>
      </c>
      <c r="C7" s="39"/>
    </row>
    <row r="8" spans="1:3" x14ac:dyDescent="0.35">
      <c r="A8" s="40">
        <v>40</v>
      </c>
      <c r="B8" s="40" t="s">
        <v>51</v>
      </c>
      <c r="C8" s="39"/>
    </row>
    <row r="9" spans="1:3" x14ac:dyDescent="0.35">
      <c r="A9" s="40">
        <v>60</v>
      </c>
      <c r="B9" s="40" t="s">
        <v>53</v>
      </c>
      <c r="C9" s="39"/>
    </row>
    <row r="10" spans="1:3" x14ac:dyDescent="0.35">
      <c r="A10" s="40">
        <v>80</v>
      </c>
      <c r="B10" s="40" t="s">
        <v>50</v>
      </c>
      <c r="C10" s="39"/>
    </row>
  </sheetData>
  <sortState xmlns:xlrd2="http://schemas.microsoft.com/office/spreadsheetml/2017/richdata2" ref="A6:B10">
    <sortCondition ref="A6:A1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0152-ECA4-403D-9AD7-44314051B7FF}">
  <dimension ref="A1:H43"/>
  <sheetViews>
    <sheetView tabSelected="1" workbookViewId="0">
      <selection activeCell="H4" sqref="H4"/>
    </sheetView>
  </sheetViews>
  <sheetFormatPr defaultRowHeight="14.5" x14ac:dyDescent="0.35"/>
  <cols>
    <col min="1" max="1" width="13.6328125" customWidth="1"/>
    <col min="4" max="4" width="10.6328125" customWidth="1"/>
    <col min="7" max="7" width="12.7265625" customWidth="1"/>
  </cols>
  <sheetData>
    <row r="1" spans="1:8" ht="26.5" thickBot="1" x14ac:dyDescent="0.4">
      <c r="A1" s="43" t="s">
        <v>57</v>
      </c>
      <c r="B1" s="44" t="s">
        <v>58</v>
      </c>
      <c r="C1" s="46"/>
      <c r="D1" s="43" t="s">
        <v>57</v>
      </c>
      <c r="E1" s="44" t="s">
        <v>59</v>
      </c>
    </row>
    <row r="2" spans="1:8" ht="15" thickBot="1" x14ac:dyDescent="0.4">
      <c r="A2" s="47" t="s">
        <v>60</v>
      </c>
      <c r="B2" s="48">
        <v>79</v>
      </c>
      <c r="C2" s="46"/>
      <c r="D2" s="47" t="s">
        <v>60</v>
      </c>
      <c r="E2" s="48">
        <v>81</v>
      </c>
      <c r="G2" t="s">
        <v>81</v>
      </c>
    </row>
    <row r="3" spans="1:8" ht="15" thickBot="1" x14ac:dyDescent="0.4">
      <c r="A3" s="47" t="s">
        <v>61</v>
      </c>
      <c r="B3" s="48">
        <v>98</v>
      </c>
      <c r="C3" s="46"/>
      <c r="D3" s="47" t="s">
        <v>61</v>
      </c>
      <c r="E3" s="48">
        <v>23</v>
      </c>
      <c r="G3" t="s">
        <v>61</v>
      </c>
      <c r="H3">
        <f ca="1">VLOOKUP(G3,INDIRECT(G2),2,FALSE)</f>
        <v>89</v>
      </c>
    </row>
    <row r="4" spans="1:8" ht="15" thickBot="1" x14ac:dyDescent="0.4">
      <c r="A4" s="47" t="s">
        <v>62</v>
      </c>
      <c r="B4" s="48">
        <v>48</v>
      </c>
      <c r="C4" s="46"/>
      <c r="D4" s="47" t="s">
        <v>62</v>
      </c>
      <c r="E4" s="48">
        <v>79</v>
      </c>
    </row>
    <row r="5" spans="1:8" ht="15" thickBot="1" x14ac:dyDescent="0.4">
      <c r="A5" s="47" t="s">
        <v>63</v>
      </c>
      <c r="B5" s="48">
        <v>94</v>
      </c>
      <c r="C5" s="46"/>
      <c r="D5" s="47" t="s">
        <v>63</v>
      </c>
      <c r="E5" s="48">
        <v>35</v>
      </c>
    </row>
    <row r="6" spans="1:8" ht="15" thickBot="1" x14ac:dyDescent="0.4">
      <c r="A6" s="47" t="s">
        <v>64</v>
      </c>
      <c r="B6" s="48">
        <v>80</v>
      </c>
      <c r="C6" s="46"/>
      <c r="D6" s="47" t="s">
        <v>64</v>
      </c>
      <c r="E6" s="48">
        <v>74</v>
      </c>
    </row>
    <row r="7" spans="1:8" ht="15" thickBot="1" x14ac:dyDescent="0.4">
      <c r="A7" s="47" t="s">
        <v>65</v>
      </c>
      <c r="B7" s="48">
        <v>61</v>
      </c>
      <c r="C7" s="46"/>
      <c r="D7" s="47" t="s">
        <v>65</v>
      </c>
      <c r="E7" s="48">
        <v>73</v>
      </c>
    </row>
    <row r="8" spans="1:8" ht="15" thickBot="1" x14ac:dyDescent="0.4">
      <c r="A8" s="47" t="s">
        <v>66</v>
      </c>
      <c r="B8" s="48">
        <v>40</v>
      </c>
      <c r="C8" s="46"/>
      <c r="D8" s="47" t="s">
        <v>66</v>
      </c>
      <c r="E8" s="48">
        <v>29</v>
      </c>
    </row>
    <row r="9" spans="1:8" ht="15" thickBot="1" x14ac:dyDescent="0.4">
      <c r="A9" s="47" t="s">
        <v>67</v>
      </c>
      <c r="B9" s="48">
        <v>49</v>
      </c>
      <c r="C9" s="46"/>
      <c r="D9" s="47" t="s">
        <v>67</v>
      </c>
      <c r="E9" s="48">
        <v>52</v>
      </c>
    </row>
    <row r="10" spans="1:8" ht="15" thickBot="1" x14ac:dyDescent="0.4">
      <c r="A10" s="47" t="s">
        <v>68</v>
      </c>
      <c r="B10" s="48">
        <v>59</v>
      </c>
      <c r="C10" s="46"/>
      <c r="D10" s="47" t="s">
        <v>68</v>
      </c>
      <c r="E10" s="48">
        <v>64</v>
      </c>
    </row>
    <row r="11" spans="1:8" ht="15" thickBot="1" x14ac:dyDescent="0.4">
      <c r="A11" s="47" t="s">
        <v>69</v>
      </c>
      <c r="B11" s="48">
        <v>37</v>
      </c>
      <c r="C11" s="46"/>
      <c r="D11" s="47" t="s">
        <v>69</v>
      </c>
      <c r="E11" s="48">
        <v>96</v>
      </c>
    </row>
    <row r="12" spans="1:8" ht="15" thickBot="1" x14ac:dyDescent="0.4">
      <c r="A12" s="47" t="s">
        <v>70</v>
      </c>
      <c r="B12" s="48">
        <v>44</v>
      </c>
      <c r="C12" s="46"/>
      <c r="D12" s="47" t="s">
        <v>70</v>
      </c>
      <c r="E12" s="48">
        <v>83</v>
      </c>
    </row>
    <row r="13" spans="1:8" ht="15" thickBot="1" x14ac:dyDescent="0.4">
      <c r="A13" s="47" t="s">
        <v>71</v>
      </c>
      <c r="B13" s="48">
        <v>70</v>
      </c>
      <c r="C13" s="46"/>
      <c r="D13" s="47" t="s">
        <v>71</v>
      </c>
      <c r="E13" s="48">
        <v>99</v>
      </c>
    </row>
    <row r="14" spans="1:8" ht="15" thickBot="1" x14ac:dyDescent="0.4">
      <c r="A14" s="47" t="s">
        <v>72</v>
      </c>
      <c r="B14" s="48">
        <v>80</v>
      </c>
      <c r="C14" s="46"/>
      <c r="D14" s="47" t="s">
        <v>72</v>
      </c>
      <c r="E14" s="48">
        <v>81</v>
      </c>
    </row>
    <row r="15" spans="1:8" ht="15" thickBot="1" x14ac:dyDescent="0.4">
      <c r="A15" s="47" t="s">
        <v>73</v>
      </c>
      <c r="B15" s="48">
        <v>94</v>
      </c>
      <c r="C15" s="46"/>
      <c r="D15" s="47" t="s">
        <v>73</v>
      </c>
      <c r="E15" s="48">
        <v>46</v>
      </c>
    </row>
    <row r="16" spans="1:8" ht="15" thickBot="1" x14ac:dyDescent="0.4">
      <c r="A16" s="47" t="s">
        <v>74</v>
      </c>
      <c r="B16" s="48">
        <v>59</v>
      </c>
      <c r="C16" s="46"/>
      <c r="D16" s="47" t="s">
        <v>74</v>
      </c>
      <c r="E16" s="48">
        <v>23</v>
      </c>
    </row>
    <row r="17" spans="1:5" ht="15" thickBot="1" x14ac:dyDescent="0.4">
      <c r="A17" s="47" t="s">
        <v>75</v>
      </c>
      <c r="B17" s="48">
        <v>72</v>
      </c>
      <c r="C17" s="46"/>
      <c r="D17" s="47" t="s">
        <v>75</v>
      </c>
      <c r="E17" s="48">
        <v>53</v>
      </c>
    </row>
    <row r="18" spans="1:5" ht="15" thickBot="1" x14ac:dyDescent="0.4">
      <c r="A18" s="47" t="s">
        <v>76</v>
      </c>
      <c r="B18" s="48">
        <v>84</v>
      </c>
      <c r="C18" s="46"/>
      <c r="D18" s="47" t="s">
        <v>76</v>
      </c>
      <c r="E18" s="48">
        <v>31</v>
      </c>
    </row>
    <row r="19" spans="1:5" ht="15" thickBot="1" x14ac:dyDescent="0.4">
      <c r="A19" s="47" t="s">
        <v>77</v>
      </c>
      <c r="B19" s="48">
        <v>44</v>
      </c>
      <c r="C19" s="46"/>
      <c r="D19" s="47" t="s">
        <v>77</v>
      </c>
      <c r="E19" s="48">
        <v>88</v>
      </c>
    </row>
    <row r="20" spans="1:5" ht="15" thickBot="1" x14ac:dyDescent="0.4">
      <c r="A20" s="47" t="s">
        <v>78</v>
      </c>
      <c r="B20" s="48">
        <v>61</v>
      </c>
      <c r="C20" s="46"/>
      <c r="D20" s="47" t="s">
        <v>78</v>
      </c>
      <c r="E20" s="48">
        <v>90</v>
      </c>
    </row>
    <row r="21" spans="1:5" ht="15" thickBot="1" x14ac:dyDescent="0.4">
      <c r="A21" s="47" t="s">
        <v>79</v>
      </c>
      <c r="B21" s="48">
        <v>46</v>
      </c>
      <c r="C21" s="46"/>
      <c r="D21" s="47" t="s">
        <v>79</v>
      </c>
      <c r="E21" s="48">
        <v>46</v>
      </c>
    </row>
    <row r="22" spans="1:5" ht="15" thickBot="1" x14ac:dyDescent="0.4">
      <c r="A22" s="45"/>
    </row>
    <row r="23" spans="1:5" ht="26.5" thickBot="1" x14ac:dyDescent="0.4">
      <c r="A23" s="43" t="s">
        <v>57</v>
      </c>
      <c r="B23" s="44" t="s">
        <v>80</v>
      </c>
      <c r="C23" s="46"/>
      <c r="D23" s="43" t="s">
        <v>57</v>
      </c>
      <c r="E23" s="44" t="s">
        <v>81</v>
      </c>
    </row>
    <row r="24" spans="1:5" ht="15" thickBot="1" x14ac:dyDescent="0.4">
      <c r="A24" s="47" t="s">
        <v>60</v>
      </c>
      <c r="B24" s="48">
        <v>44</v>
      </c>
      <c r="C24" s="46"/>
      <c r="D24" s="47" t="s">
        <v>60</v>
      </c>
      <c r="E24" s="48">
        <v>85</v>
      </c>
    </row>
    <row r="25" spans="1:5" ht="15" thickBot="1" x14ac:dyDescent="0.4">
      <c r="A25" s="47" t="s">
        <v>61</v>
      </c>
      <c r="B25" s="48">
        <v>82</v>
      </c>
      <c r="C25" s="46"/>
      <c r="D25" s="47" t="s">
        <v>61</v>
      </c>
      <c r="E25" s="48">
        <v>89</v>
      </c>
    </row>
    <row r="26" spans="1:5" ht="15" thickBot="1" x14ac:dyDescent="0.4">
      <c r="A26" s="47" t="s">
        <v>62</v>
      </c>
      <c r="B26" s="48">
        <v>88</v>
      </c>
      <c r="C26" s="46"/>
      <c r="D26" s="47" t="s">
        <v>62</v>
      </c>
      <c r="E26" s="48">
        <v>90</v>
      </c>
    </row>
    <row r="27" spans="1:5" ht="15" thickBot="1" x14ac:dyDescent="0.4">
      <c r="A27" s="47" t="s">
        <v>63</v>
      </c>
      <c r="B27" s="48">
        <v>90</v>
      </c>
      <c r="C27" s="46"/>
      <c r="D27" s="47" t="s">
        <v>63</v>
      </c>
      <c r="E27" s="48">
        <v>40</v>
      </c>
    </row>
    <row r="28" spans="1:5" ht="15" thickBot="1" x14ac:dyDescent="0.4">
      <c r="A28" s="47" t="s">
        <v>64</v>
      </c>
      <c r="B28" s="48">
        <v>32</v>
      </c>
      <c r="C28" s="46"/>
      <c r="D28" s="47" t="s">
        <v>64</v>
      </c>
      <c r="E28" s="48">
        <v>92</v>
      </c>
    </row>
    <row r="29" spans="1:5" ht="15" thickBot="1" x14ac:dyDescent="0.4">
      <c r="A29" s="47" t="s">
        <v>65</v>
      </c>
      <c r="B29" s="48">
        <v>90</v>
      </c>
      <c r="C29" s="46"/>
      <c r="D29" s="47" t="s">
        <v>65</v>
      </c>
      <c r="E29" s="48">
        <v>48</v>
      </c>
    </row>
    <row r="30" spans="1:5" ht="15" thickBot="1" x14ac:dyDescent="0.4">
      <c r="A30" s="47" t="s">
        <v>66</v>
      </c>
      <c r="B30" s="48">
        <v>91</v>
      </c>
      <c r="C30" s="46"/>
      <c r="D30" s="47" t="s">
        <v>66</v>
      </c>
      <c r="E30" s="48">
        <v>79</v>
      </c>
    </row>
    <row r="31" spans="1:5" ht="15" thickBot="1" x14ac:dyDescent="0.4">
      <c r="A31" s="47" t="s">
        <v>67</v>
      </c>
      <c r="B31" s="48">
        <v>41</v>
      </c>
      <c r="C31" s="46"/>
      <c r="D31" s="47" t="s">
        <v>67</v>
      </c>
      <c r="E31" s="48">
        <v>60</v>
      </c>
    </row>
    <row r="32" spans="1:5" ht="15" thickBot="1" x14ac:dyDescent="0.4">
      <c r="A32" s="47" t="s">
        <v>68</v>
      </c>
      <c r="B32" s="48">
        <v>74</v>
      </c>
      <c r="C32" s="46"/>
      <c r="D32" s="47" t="s">
        <v>68</v>
      </c>
      <c r="E32" s="48">
        <v>49</v>
      </c>
    </row>
    <row r="33" spans="1:5" ht="15" thickBot="1" x14ac:dyDescent="0.4">
      <c r="A33" s="47" t="s">
        <v>69</v>
      </c>
      <c r="B33" s="48">
        <v>96</v>
      </c>
      <c r="C33" s="46"/>
      <c r="D33" s="47" t="s">
        <v>69</v>
      </c>
      <c r="E33" s="48">
        <v>41</v>
      </c>
    </row>
    <row r="34" spans="1:5" ht="15" thickBot="1" x14ac:dyDescent="0.4">
      <c r="A34" s="47" t="s">
        <v>70</v>
      </c>
      <c r="B34" s="48">
        <v>71</v>
      </c>
      <c r="C34" s="46"/>
      <c r="D34" s="47" t="s">
        <v>70</v>
      </c>
      <c r="E34" s="48">
        <v>80</v>
      </c>
    </row>
    <row r="35" spans="1:5" ht="15" thickBot="1" x14ac:dyDescent="0.4">
      <c r="A35" s="47" t="s">
        <v>71</v>
      </c>
      <c r="B35" s="48">
        <v>64</v>
      </c>
      <c r="C35" s="46"/>
      <c r="D35" s="47" t="s">
        <v>71</v>
      </c>
      <c r="E35" s="48">
        <v>86</v>
      </c>
    </row>
    <row r="36" spans="1:5" ht="15" thickBot="1" x14ac:dyDescent="0.4">
      <c r="A36" s="47" t="s">
        <v>72</v>
      </c>
      <c r="B36" s="48">
        <v>30</v>
      </c>
      <c r="C36" s="46"/>
      <c r="D36" s="47" t="s">
        <v>72</v>
      </c>
      <c r="E36" s="48">
        <v>79</v>
      </c>
    </row>
    <row r="37" spans="1:5" ht="15" thickBot="1" x14ac:dyDescent="0.4">
      <c r="A37" s="47" t="s">
        <v>73</v>
      </c>
      <c r="B37" s="48">
        <v>40</v>
      </c>
      <c r="C37" s="46"/>
      <c r="D37" s="47" t="s">
        <v>73</v>
      </c>
      <c r="E37" s="48">
        <v>61</v>
      </c>
    </row>
    <row r="38" spans="1:5" ht="15" thickBot="1" x14ac:dyDescent="0.4">
      <c r="A38" s="47" t="s">
        <v>74</v>
      </c>
      <c r="B38" s="48">
        <v>85</v>
      </c>
      <c r="C38" s="46"/>
      <c r="D38" s="47" t="s">
        <v>74</v>
      </c>
      <c r="E38" s="48">
        <v>95</v>
      </c>
    </row>
    <row r="39" spans="1:5" ht="15" thickBot="1" x14ac:dyDescent="0.4">
      <c r="A39" s="47" t="s">
        <v>75</v>
      </c>
      <c r="B39" s="48">
        <v>42</v>
      </c>
      <c r="C39" s="46"/>
      <c r="D39" s="47" t="s">
        <v>75</v>
      </c>
      <c r="E39" s="48">
        <v>69</v>
      </c>
    </row>
    <row r="40" spans="1:5" ht="15" thickBot="1" x14ac:dyDescent="0.4">
      <c r="A40" s="47" t="s">
        <v>76</v>
      </c>
      <c r="B40" s="48">
        <v>61</v>
      </c>
      <c r="C40" s="46"/>
      <c r="D40" s="47" t="s">
        <v>76</v>
      </c>
      <c r="E40" s="48">
        <v>45</v>
      </c>
    </row>
    <row r="41" spans="1:5" ht="15" thickBot="1" x14ac:dyDescent="0.4">
      <c r="A41" s="47" t="s">
        <v>77</v>
      </c>
      <c r="B41" s="48">
        <v>50</v>
      </c>
      <c r="C41" s="46"/>
      <c r="D41" s="47" t="s">
        <v>77</v>
      </c>
      <c r="E41" s="48">
        <v>95</v>
      </c>
    </row>
    <row r="42" spans="1:5" ht="15" thickBot="1" x14ac:dyDescent="0.4">
      <c r="A42" s="47" t="s">
        <v>78</v>
      </c>
      <c r="B42" s="48">
        <v>36</v>
      </c>
      <c r="C42" s="46"/>
      <c r="D42" s="47" t="s">
        <v>78</v>
      </c>
      <c r="E42" s="48">
        <v>49</v>
      </c>
    </row>
    <row r="43" spans="1:5" ht="15" thickBot="1" x14ac:dyDescent="0.4">
      <c r="A43" s="47" t="s">
        <v>79</v>
      </c>
      <c r="B43" s="48">
        <v>62</v>
      </c>
      <c r="C43" s="46"/>
      <c r="D43" s="47" t="s">
        <v>79</v>
      </c>
      <c r="E43" s="48">
        <v>86</v>
      </c>
    </row>
  </sheetData>
  <dataValidations count="2">
    <dataValidation type="list" allowBlank="1" showInputMessage="1" showErrorMessage="1" sqref="G2" xr:uid="{9BB355B1-0BC8-4878-A139-70A3721279C4}">
      <formula1>"химия, математика, информатика, физика"</formula1>
    </dataValidation>
    <dataValidation type="list" allowBlank="1" showInputMessage="1" showErrorMessage="1" sqref="G3" xr:uid="{5F26879E-F63C-434D-BAC5-FBA67B79D5C4}">
      <formula1>$A$2:$A$21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ВПР</vt:lpstr>
      <vt:lpstr>Двухфакторный ВПР</vt:lpstr>
      <vt:lpstr>Выпадающий список</vt:lpstr>
      <vt:lpstr>Вспомогательный</vt:lpstr>
      <vt:lpstr>Все всместе</vt:lpstr>
      <vt:lpstr>Приблизительный поиск</vt:lpstr>
      <vt:lpstr>ДВССЫЛ</vt:lpstr>
      <vt:lpstr>информатика</vt:lpstr>
      <vt:lpstr>математика</vt:lpstr>
      <vt:lpstr>физика</vt:lpstr>
      <vt:lpstr>химия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Лагунов</dc:creator>
  <cp:lastModifiedBy>Макар Лагунов</cp:lastModifiedBy>
  <dcterms:created xsi:type="dcterms:W3CDTF">2025-03-08T09:53:13Z</dcterms:created>
  <dcterms:modified xsi:type="dcterms:W3CDTF">2025-03-08T16:24:21Z</dcterms:modified>
</cp:coreProperties>
</file>