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ting_schedule" sheetId="1" state="visible" r:id="rId2"/>
    <sheet name="Sheet2" sheetId="2" state="visible" r:id="rId3"/>
  </sheets>
  <definedNames>
    <definedName function="false" hidden="false" localSheetId="0" name="_xlnm.Print_Area" vbProcedure="false">footing_schedule!$A$1:$Q$20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<sst xmlns="http://schemas.openxmlformats.org/spreadsheetml/2006/main" count="108" uniqueCount="76">
  <si>
    <t xml:space="preserve">COLUMN FOOTING SCHEDULE</t>
  </si>
  <si>
    <t xml:space="preserve">Minimal reinforcement</t>
  </si>
  <si>
    <t xml:space="preserve">MARK</t>
  </si>
  <si>
    <t xml:space="preserve">DIMENSIONS</t>
  </si>
  <si>
    <t xml:space="preserve">BOTTOM REINFORCING</t>
  </si>
  <si>
    <t xml:space="preserve">TOP REINFORCING</t>
  </si>
  <si>
    <t xml:space="preserve">FOOTINGS</t>
  </si>
  <si>
    <t xml:space="preserve">REMARKS</t>
  </si>
  <si>
    <t xml:space="preserve">W</t>
  </si>
  <si>
    <t xml:space="preserve">L</t>
  </si>
  <si>
    <t xml:space="preserve">D</t>
  </si>
  <si>
    <t xml:space="preserve">LONG</t>
  </si>
  <si>
    <t xml:space="preserve">SHORT</t>
  </si>
  <si>
    <t xml:space="preserve">FT70</t>
  </si>
  <si>
    <t xml:space="preserve">7'-0.0"</t>
  </si>
  <si>
    <t xml:space="preserve">1'-8.0"</t>
  </si>
  <si>
    <t xml:space="preserve">(10)-#7</t>
  </si>
  <si>
    <t xml:space="preserve">A2</t>
  </si>
  <si>
    <t xml:space="preserve">FT90</t>
  </si>
  <si>
    <t xml:space="preserve">9'-0.0"</t>
  </si>
  <si>
    <t xml:space="preserve">2'-1.0"</t>
  </si>
  <si>
    <t xml:space="preserve">(10)-#8</t>
  </si>
  <si>
    <t xml:space="preserve">A3</t>
  </si>
  <si>
    <t xml:space="preserve">A4</t>
  </si>
  <si>
    <t xml:space="preserve">A5</t>
  </si>
  <si>
    <t xml:space="preserve">F2</t>
  </si>
  <si>
    <t xml:space="preserve">F3</t>
  </si>
  <si>
    <t xml:space="preserve">F4</t>
  </si>
  <si>
    <t xml:space="preserve">F5</t>
  </si>
  <si>
    <t xml:space="preserve">FT96a</t>
  </si>
  <si>
    <t xml:space="preserve">9'-6.0"</t>
  </si>
  <si>
    <t xml:space="preserve">2'-6.0"</t>
  </si>
  <si>
    <t xml:space="preserve">B2</t>
  </si>
  <si>
    <t xml:space="preserve">FT100a</t>
  </si>
  <si>
    <t xml:space="preserve">10'-0.0"</t>
  </si>
  <si>
    <t xml:space="preserve">(11)-#8</t>
  </si>
  <si>
    <t xml:space="preserve">F1</t>
  </si>
  <si>
    <t xml:space="preserve">G5</t>
  </si>
  <si>
    <t xml:space="preserve">FT100b</t>
  </si>
  <si>
    <t xml:space="preserve">2'-3.0"</t>
  </si>
  <si>
    <t xml:space="preserve">B4</t>
  </si>
  <si>
    <t xml:space="preserve">B5</t>
  </si>
  <si>
    <t xml:space="preserve">G4</t>
  </si>
  <si>
    <t xml:space="preserve">FT106</t>
  </si>
  <si>
    <t xml:space="preserve">10'-6.0"</t>
  </si>
  <si>
    <t xml:space="preserve">B3</t>
  </si>
  <si>
    <t xml:space="preserve">FT110a</t>
  </si>
  <si>
    <t xml:space="preserve">11'-0.0"</t>
  </si>
  <si>
    <t xml:space="preserve">(12)-#8</t>
  </si>
  <si>
    <t xml:space="preserve">G2</t>
  </si>
  <si>
    <t xml:space="preserve">G3</t>
  </si>
  <si>
    <t xml:space="preserve">FT110b</t>
  </si>
  <si>
    <t xml:space="preserve">D1</t>
  </si>
  <si>
    <t xml:space="preserve">G1</t>
  </si>
  <si>
    <t xml:space="preserve">FT116</t>
  </si>
  <si>
    <t xml:space="preserve">11'-6.0"</t>
  </si>
  <si>
    <t xml:space="preserve">C5</t>
  </si>
  <si>
    <t xml:space="preserve">FT120a</t>
  </si>
  <si>
    <t xml:space="preserve">12'-0.0"</t>
  </si>
  <si>
    <t xml:space="preserve">3'-0.0"</t>
  </si>
  <si>
    <t xml:space="preserve">(13)-#8</t>
  </si>
  <si>
    <t xml:space="preserve">D2</t>
  </si>
  <si>
    <t xml:space="preserve">D3</t>
  </si>
  <si>
    <t xml:space="preserve">D4</t>
  </si>
  <si>
    <t xml:space="preserve">D5</t>
  </si>
  <si>
    <t xml:space="preserve">FT120b</t>
  </si>
  <si>
    <t xml:space="preserve">3'-6.0"</t>
  </si>
  <si>
    <t xml:space="preserve">C1</t>
  </si>
  <si>
    <t xml:space="preserve">C3</t>
  </si>
  <si>
    <t xml:space="preserve">C4</t>
  </si>
  <si>
    <t xml:space="preserve">FT126</t>
  </si>
  <si>
    <t xml:space="preserve">12'-6.0"</t>
  </si>
  <si>
    <t xml:space="preserve">C2</t>
  </si>
  <si>
    <t xml:space="preserve">Date:</t>
  </si>
  <si>
    <t xml:space="preserve">Engineer:</t>
  </si>
  <si>
    <t xml:space="preserve">LP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</si>
</sst>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M/DD/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sz val="10"/>
      <color rgb="FFCE18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5" zeroHeight="false" outlineLevelRow="0" outlineLevelCol="0"/>
  <cols>
    <col collapsed="false" customWidth="true" hidden="false" outlineLevel="0" max="1" min="1" style="0" width="7.77"/>
    <col collapsed="false" customWidth="true" hidden="false" outlineLevel="0" max="3" min="2" style="0" width="7.62"/>
    <col collapsed="false" customWidth="true" hidden="false" outlineLevel="0" max="4" min="4" style="0" width="6.6"/>
    <col collapsed="false" customWidth="true" hidden="false" outlineLevel="0" max="6" min="5" style="0" width="11.02"/>
    <col collapsed="false" customWidth="true" hidden="false" outlineLevel="0" max="8" min="7" style="0" width="10.28"/>
    <col collapsed="false" customWidth="true" hidden="false" outlineLevel="0" max="16" min="9" style="0" width="3.95"/>
    <col collapsed="false" customWidth="false" hidden="false" outlineLevel="0" max="1025" min="17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T1" s="0" t="s">
        <v>1</v>
      </c>
    </row>
    <row r="2" customFormat="false" ht="12.85" hidden="false" customHeight="false" outlineLevel="0" collapsed="false">
      <c r="A2" s="2" t="s">
        <v>2</v>
      </c>
      <c r="B2" s="3" t="s">
        <v>3</v>
      </c>
      <c r="C2" s="3"/>
      <c r="D2" s="3"/>
      <c r="E2" s="4" t="s">
        <v>4</v>
      </c>
      <c r="F2" s="4"/>
      <c r="G2" s="4" t="s">
        <v>5</v>
      </c>
      <c r="H2" s="4"/>
      <c r="I2" s="3" t="s">
        <v>6</v>
      </c>
      <c r="J2" s="3"/>
      <c r="K2" s="3"/>
      <c r="L2" s="3"/>
      <c r="M2" s="3"/>
      <c r="N2" s="3"/>
      <c r="O2" s="3"/>
      <c r="P2" s="3"/>
      <c r="Q2" s="3" t="s">
        <v>7</v>
      </c>
    </row>
    <row r="3" customFormat="false" ht="12.85" hidden="false" customHeight="false" outlineLevel="0" collapsed="false">
      <c r="A3" s="2"/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11</v>
      </c>
      <c r="H3" s="5" t="s">
        <v>12</v>
      </c>
      <c r="I3" s="3"/>
      <c r="J3" s="3"/>
      <c r="K3" s="3"/>
      <c r="L3" s="3"/>
      <c r="M3" s="3"/>
      <c r="N3" s="3"/>
      <c r="O3" s="3"/>
      <c r="P3" s="3"/>
      <c r="Q3" s="3"/>
    </row>
    <row r="4" customFormat="false" ht="12.85" hidden="false" customHeight="false" outlineLevel="0" collapsed="false">
      <c r="A4" s="6" t="s">
        <v>13</v>
      </c>
      <c r="B4" s="6" t="s">
        <v>14</v>
      </c>
      <c r="C4" s="6" t="s">
        <v>14</v>
      </c>
      <c r="D4" s="6" t="s">
        <v>15</v>
      </c>
      <c r="E4" s="6" t="s">
        <v>16</v>
      </c>
      <c r="F4" s="6" t="str">
        <f aca="false">E4</f>
        <v>(10)-#7</v>
      </c>
      <c r="G4" s="6"/>
      <c r="H4" s="6"/>
      <c r="I4" s="7" t="s">
        <v>17</v>
      </c>
      <c r="J4" s="7"/>
      <c r="K4" s="7"/>
      <c r="L4" s="7"/>
      <c r="M4" s="7"/>
      <c r="N4" s="7"/>
      <c r="O4" s="7"/>
      <c r="P4" s="8"/>
      <c r="Q4" s="6"/>
      <c r="T4" s="0" t="n">
        <f aca="false">0.0018*9*12*2.54/100*(12+8)*2.54/100</f>
        <v>0.00250838208</v>
      </c>
      <c r="U4" s="0" t="n">
        <f aca="false">10*0.000387</f>
        <v>0.00387</v>
      </c>
      <c r="V4" s="9" t="n">
        <f aca="false">U4&gt;T4</f>
        <v>1</v>
      </c>
    </row>
    <row r="5" customFormat="false" ht="12.85" hidden="false" customHeight="false" outlineLevel="0" collapsed="false">
      <c r="A5" s="6" t="s">
        <v>18</v>
      </c>
      <c r="B5" s="6" t="s">
        <v>19</v>
      </c>
      <c r="C5" s="6" t="s">
        <v>19</v>
      </c>
      <c r="D5" s="6" t="s">
        <v>20</v>
      </c>
      <c r="E5" s="6" t="s">
        <v>21</v>
      </c>
      <c r="F5" s="6" t="str">
        <f aca="false">E5</f>
        <v>(10)-#8</v>
      </c>
      <c r="G5" s="6"/>
      <c r="H5" s="6"/>
      <c r="I5" s="10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  <c r="P5" s="8"/>
      <c r="Q5" s="6"/>
      <c r="T5" s="0" t="n">
        <f aca="false">0.0018*9*12*2.54/100*(12+8)*2.54/100</f>
        <v>0.00250838208</v>
      </c>
      <c r="U5" s="0" t="n">
        <f aca="false">10*0.000509</f>
        <v>0.00509</v>
      </c>
      <c r="V5" s="9" t="n">
        <f aca="false">U5&gt;T5</f>
        <v>1</v>
      </c>
    </row>
    <row r="6" customFormat="false" ht="12.85" hidden="false" customHeight="false" outlineLevel="0" collapsed="false">
      <c r="A6" s="6" t="s">
        <v>29</v>
      </c>
      <c r="B6" s="6" t="s">
        <v>30</v>
      </c>
      <c r="C6" s="6" t="s">
        <v>30</v>
      </c>
      <c r="D6" s="6" t="s">
        <v>31</v>
      </c>
      <c r="E6" s="6" t="s">
        <v>16</v>
      </c>
      <c r="F6" s="6" t="str">
        <f aca="false">E6</f>
        <v>(10)-#7</v>
      </c>
      <c r="G6" s="6"/>
      <c r="H6" s="6"/>
      <c r="I6" s="10" t="s">
        <v>32</v>
      </c>
      <c r="J6" s="7"/>
      <c r="K6" s="7"/>
      <c r="L6" s="7"/>
      <c r="M6" s="7"/>
      <c r="N6" s="7"/>
      <c r="O6" s="7"/>
      <c r="P6" s="8"/>
      <c r="Q6" s="6"/>
      <c r="T6" s="0" t="n">
        <f aca="false">0.0018*9.5*12*2.54/100*(12+8)*2.54/100</f>
        <v>0.00264773664</v>
      </c>
      <c r="U6" s="0" t="n">
        <f aca="false">10*0.000387</f>
        <v>0.00387</v>
      </c>
      <c r="V6" s="9" t="n">
        <f aca="false">U6&gt;T6</f>
        <v>1</v>
      </c>
    </row>
    <row r="7" customFormat="false" ht="12.85" hidden="false" customHeight="false" outlineLevel="0" collapsed="false">
      <c r="A7" s="6" t="s">
        <v>33</v>
      </c>
      <c r="B7" s="6" t="s">
        <v>34</v>
      </c>
      <c r="C7" s="6" t="s">
        <v>34</v>
      </c>
      <c r="D7" s="6" t="s">
        <v>20</v>
      </c>
      <c r="E7" s="6" t="s">
        <v>35</v>
      </c>
      <c r="F7" s="6" t="str">
        <f aca="false">E7</f>
        <v>(11)-#8</v>
      </c>
      <c r="G7" s="6"/>
      <c r="H7" s="6"/>
      <c r="I7" s="10" t="s">
        <v>36</v>
      </c>
      <c r="J7" s="7" t="s">
        <v>37</v>
      </c>
      <c r="K7" s="7"/>
      <c r="L7" s="7"/>
      <c r="M7" s="7"/>
      <c r="N7" s="7"/>
      <c r="O7" s="7"/>
      <c r="P7" s="8"/>
      <c r="Q7" s="6"/>
      <c r="T7" s="0" t="n">
        <f aca="false">0.0018*9.5*12*2.54/100*(12+8)*2.54/100</f>
        <v>0.00264773664</v>
      </c>
      <c r="U7" s="0" t="n">
        <f aca="false">10*0.000509</f>
        <v>0.00509</v>
      </c>
      <c r="V7" s="9" t="n">
        <f aca="false">U7&gt;T7</f>
        <v>1</v>
      </c>
    </row>
    <row r="8" customFormat="false" ht="12.85" hidden="false" customHeight="false" outlineLevel="0" collapsed="false">
      <c r="A8" s="6" t="s">
        <v>38</v>
      </c>
      <c r="B8" s="6" t="s">
        <v>34</v>
      </c>
      <c r="C8" s="6" t="s">
        <v>34</v>
      </c>
      <c r="D8" s="6" t="s">
        <v>39</v>
      </c>
      <c r="E8" s="6" t="s">
        <v>35</v>
      </c>
      <c r="F8" s="6" t="str">
        <f aca="false">E8</f>
        <v>(11)-#8</v>
      </c>
      <c r="G8" s="6"/>
      <c r="H8" s="6"/>
      <c r="I8" s="10" t="s">
        <v>40</v>
      </c>
      <c r="J8" s="0" t="s">
        <v>41</v>
      </c>
      <c r="K8" s="0" t="s">
        <v>42</v>
      </c>
      <c r="N8" s="7"/>
      <c r="O8" s="7"/>
      <c r="P8" s="8"/>
      <c r="Q8" s="6"/>
      <c r="T8" s="0" t="n">
        <f aca="false">0.0018*10*12*2.54/100*(24+1)*2.54/100</f>
        <v>0.003483864</v>
      </c>
      <c r="U8" s="0" t="n">
        <f aca="false">11*0.000509</f>
        <v>0.005599</v>
      </c>
      <c r="V8" s="9" t="n">
        <f aca="false">U8&gt;T8</f>
        <v>1</v>
      </c>
    </row>
    <row r="9" customFormat="false" ht="12.85" hidden="false" customHeight="false" outlineLevel="0" collapsed="false">
      <c r="A9" s="6" t="s">
        <v>43</v>
      </c>
      <c r="B9" s="6" t="s">
        <v>44</v>
      </c>
      <c r="C9" s="6" t="s">
        <v>44</v>
      </c>
      <c r="D9" s="6" t="s">
        <v>31</v>
      </c>
      <c r="E9" s="6" t="s">
        <v>35</v>
      </c>
      <c r="F9" s="6" t="str">
        <f aca="false">E9</f>
        <v>(11)-#8</v>
      </c>
      <c r="G9" s="6"/>
      <c r="H9" s="6"/>
      <c r="I9" s="10" t="s">
        <v>45</v>
      </c>
      <c r="J9" s="7"/>
      <c r="K9" s="7"/>
      <c r="L9" s="7"/>
      <c r="M9" s="7"/>
      <c r="N9" s="7"/>
      <c r="O9" s="7"/>
      <c r="P9" s="8"/>
      <c r="Q9" s="6"/>
      <c r="T9" s="0" t="n">
        <f aca="false">0.0018*10.5*12*2.54/100*(24+3)*2.54/100</f>
        <v>0.003950701776</v>
      </c>
      <c r="U9" s="0" t="n">
        <f aca="false">11*0.000509</f>
        <v>0.005599</v>
      </c>
      <c r="V9" s="9" t="n">
        <f aca="false">U9&gt;T9</f>
        <v>1</v>
      </c>
    </row>
    <row r="10" customFormat="false" ht="12.85" hidden="false" customHeight="false" outlineLevel="0" collapsed="false">
      <c r="A10" s="6" t="s">
        <v>46</v>
      </c>
      <c r="B10" s="6" t="s">
        <v>47</v>
      </c>
      <c r="C10" s="6" t="s">
        <v>47</v>
      </c>
      <c r="D10" s="6" t="s">
        <v>39</v>
      </c>
      <c r="E10" s="6" t="s">
        <v>48</v>
      </c>
      <c r="F10" s="6" t="str">
        <f aca="false">E10</f>
        <v>(12)-#8</v>
      </c>
      <c r="G10" s="6"/>
      <c r="H10" s="6"/>
      <c r="I10" s="7" t="s">
        <v>49</v>
      </c>
      <c r="J10" s="7" t="s">
        <v>50</v>
      </c>
      <c r="K10" s="7"/>
      <c r="L10" s="7"/>
      <c r="M10" s="7"/>
      <c r="N10" s="7"/>
      <c r="O10" s="7"/>
      <c r="P10" s="8"/>
      <c r="Q10" s="6"/>
      <c r="T10" s="0" t="n">
        <f aca="false">0.0018*11*12*2.54/100*(24+1)*2.54/100</f>
        <v>0.0038322504</v>
      </c>
      <c r="U10" s="0" t="n">
        <f aca="false">12*0.000509</f>
        <v>0.006108</v>
      </c>
      <c r="V10" s="9" t="n">
        <f aca="false">U10&gt;T10</f>
        <v>1</v>
      </c>
    </row>
    <row r="11" customFormat="false" ht="12.85" hidden="false" customHeight="false" outlineLevel="0" collapsed="false">
      <c r="A11" s="6" t="s">
        <v>51</v>
      </c>
      <c r="B11" s="6" t="s">
        <v>47</v>
      </c>
      <c r="C11" s="6" t="s">
        <v>47</v>
      </c>
      <c r="D11" s="6" t="s">
        <v>31</v>
      </c>
      <c r="E11" s="6" t="s">
        <v>48</v>
      </c>
      <c r="F11" s="6" t="str">
        <f aca="false">E11</f>
        <v>(12)-#8</v>
      </c>
      <c r="G11" s="6"/>
      <c r="H11" s="6"/>
      <c r="I11" s="10" t="s">
        <v>52</v>
      </c>
      <c r="J11" s="7" t="s">
        <v>53</v>
      </c>
      <c r="K11" s="7"/>
      <c r="L11" s="7"/>
      <c r="M11" s="7"/>
      <c r="N11" s="7"/>
      <c r="O11" s="7"/>
      <c r="P11" s="8"/>
      <c r="Q11" s="6"/>
      <c r="T11" s="0" t="n">
        <f aca="false">0.0018*11*12*2.54/100*(24+3)*2.54/100</f>
        <v>0.004138830432</v>
      </c>
      <c r="U11" s="0" t="n">
        <f aca="false">12*0.000509</f>
        <v>0.006108</v>
      </c>
      <c r="V11" s="9" t="n">
        <f aca="false">U11&gt;T11</f>
        <v>1</v>
      </c>
    </row>
    <row r="12" customFormat="false" ht="12.85" hidden="false" customHeight="false" outlineLevel="0" collapsed="false">
      <c r="A12" s="6" t="s">
        <v>54</v>
      </c>
      <c r="B12" s="6" t="s">
        <v>55</v>
      </c>
      <c r="C12" s="6" t="s">
        <v>55</v>
      </c>
      <c r="D12" s="6" t="s">
        <v>31</v>
      </c>
      <c r="E12" s="6" t="s">
        <v>48</v>
      </c>
      <c r="F12" s="6" t="str">
        <f aca="false">E12</f>
        <v>(12)-#8</v>
      </c>
      <c r="G12" s="6"/>
      <c r="H12" s="6"/>
      <c r="I12" s="10" t="s">
        <v>56</v>
      </c>
      <c r="J12" s="7"/>
      <c r="K12" s="7"/>
      <c r="L12" s="7"/>
      <c r="M12" s="11"/>
      <c r="N12" s="7"/>
      <c r="O12" s="7"/>
      <c r="P12" s="8"/>
      <c r="Q12" s="6"/>
      <c r="T12" s="0" t="n">
        <f aca="false">0.0018*10.5*12*2.54/100*(24+1)*2.54/100</f>
        <v>0.0036580572</v>
      </c>
      <c r="U12" s="0" t="n">
        <f aca="false">11*0.000509</f>
        <v>0.005599</v>
      </c>
      <c r="V12" s="9" t="n">
        <f aca="false">U12&gt;T12</f>
        <v>1</v>
      </c>
    </row>
    <row r="13" customFormat="false" ht="12.85" hidden="false" customHeight="false" outlineLevel="0" collapsed="false">
      <c r="A13" s="6" t="s">
        <v>57</v>
      </c>
      <c r="B13" s="0" t="s">
        <v>58</v>
      </c>
      <c r="C13" s="0" t="s">
        <v>58</v>
      </c>
      <c r="D13" s="0" t="s">
        <v>59</v>
      </c>
      <c r="E13" s="6" t="s">
        <v>60</v>
      </c>
      <c r="F13" s="6" t="s">
        <v>60</v>
      </c>
      <c r="G13" s="6"/>
      <c r="H13" s="6"/>
      <c r="I13" s="10" t="s">
        <v>61</v>
      </c>
      <c r="J13" s="7" t="s">
        <v>62</v>
      </c>
      <c r="K13" s="7" t="s">
        <v>63</v>
      </c>
      <c r="L13" s="7" t="s">
        <v>64</v>
      </c>
      <c r="M13" s="11"/>
      <c r="N13" s="7"/>
      <c r="O13" s="7"/>
      <c r="P13" s="8"/>
      <c r="Q13" s="6"/>
      <c r="V13" s="9"/>
    </row>
    <row r="14" customFormat="false" ht="12.85" hidden="false" customHeight="false" outlineLevel="0" collapsed="false">
      <c r="A14" s="6" t="s">
        <v>65</v>
      </c>
      <c r="B14" s="6" t="s">
        <v>58</v>
      </c>
      <c r="C14" s="6" t="s">
        <v>58</v>
      </c>
      <c r="D14" s="6" t="s">
        <v>66</v>
      </c>
      <c r="E14" s="6" t="s">
        <v>60</v>
      </c>
      <c r="F14" s="6" t="s">
        <v>60</v>
      </c>
      <c r="G14" s="6"/>
      <c r="H14" s="6"/>
      <c r="I14" s="10" t="s">
        <v>67</v>
      </c>
      <c r="J14" s="7" t="s">
        <v>68</v>
      </c>
      <c r="K14" s="7" t="s">
        <v>69</v>
      </c>
      <c r="L14" s="7"/>
      <c r="M14" s="11"/>
      <c r="N14" s="7"/>
      <c r="O14" s="7"/>
      <c r="P14" s="8"/>
      <c r="Q14" s="6"/>
      <c r="V14" s="9"/>
    </row>
    <row r="15" customFormat="false" ht="12.85" hidden="false" customHeight="false" outlineLevel="0" collapsed="false">
      <c r="A15" s="6" t="s">
        <v>70</v>
      </c>
      <c r="B15" s="6" t="s">
        <v>71</v>
      </c>
      <c r="C15" s="6" t="s">
        <v>71</v>
      </c>
      <c r="D15" s="6" t="s">
        <v>66</v>
      </c>
      <c r="E15" s="6" t="s">
        <v>60</v>
      </c>
      <c r="F15" s="6" t="str">
        <f aca="false">E15</f>
        <v>(13)-#8</v>
      </c>
      <c r="G15" s="6"/>
      <c r="H15" s="6"/>
      <c r="I15" s="10" t="s">
        <v>72</v>
      </c>
      <c r="J15" s="7"/>
      <c r="K15" s="7"/>
      <c r="L15" s="7"/>
      <c r="M15" s="7"/>
      <c r="N15" s="7"/>
      <c r="O15" s="7"/>
      <c r="P15" s="8"/>
      <c r="Q15" s="6"/>
      <c r="T15" s="0" t="n">
        <f aca="false">0.0018*11*12*2.54/100*(24+1)*2.54/100</f>
        <v>0.0038322504</v>
      </c>
      <c r="U15" s="0" t="n">
        <f aca="false">12*0.000509</f>
        <v>0.006108</v>
      </c>
      <c r="V15" s="9" t="n">
        <f aca="false">U15&gt;T15</f>
        <v>1</v>
      </c>
    </row>
    <row r="17" customFormat="false" ht="12.85" hidden="false" customHeight="false" outlineLevel="0" collapsed="false">
      <c r="A17" s="0" t="s">
        <v>73</v>
      </c>
      <c r="B17" s="12" t="n">
        <f aca="true">TODAY()</f>
        <v>43746</v>
      </c>
      <c r="I17" s="13"/>
      <c r="J17" s="13"/>
      <c r="K17" s="13"/>
      <c r="L17" s="13"/>
      <c r="M17" s="13"/>
      <c r="N17" s="13"/>
      <c r="O17" s="13"/>
      <c r="P17" s="13"/>
    </row>
    <row r="18" customFormat="false" ht="12.85" hidden="false" customHeight="false" outlineLevel="0" collapsed="false">
      <c r="A18" s="0" t="s">
        <v>74</v>
      </c>
      <c r="B18" s="14" t="s">
        <v>75</v>
      </c>
      <c r="I18" s="13"/>
      <c r="J18" s="13"/>
      <c r="K18" s="13"/>
      <c r="L18" s="13"/>
      <c r="M18" s="13"/>
      <c r="N18" s="13"/>
      <c r="O18" s="13"/>
      <c r="P18" s="13"/>
    </row>
  </sheetData>
  <mergeCells count="8">
    <mergeCell ref="A1:Q1"/>
    <mergeCell ref="A2:A3"/>
    <mergeCell ref="B2:D2"/>
    <mergeCell ref="E2:F2"/>
    <mergeCell ref="G2:H2"/>
    <mergeCell ref="I2:P3"/>
    <mergeCell ref="Q2:Q3"/>
    <mergeCell ref="I17:P20"/>
  </mergeCells>
  <printOptions headings="false" gridLines="false" gridLinesSet="true" horizontalCentered="tru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tru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2019-10-08T01:05:29Z</dcterms:modified>
  <cp:revision>19</cp:revision>
  <dc:subject/>
  <dc:title/>
</cp:coreProperties>
</file>