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Escritorio\Operadora\OperadoraNominas\OperadoraNominas\bin\Debug\Archivos\"/>
    </mc:Choice>
  </mc:AlternateContent>
  <bookViews>
    <workbookView xWindow="0" yWindow="0" windowWidth="20490" windowHeight="7755"/>
  </bookViews>
  <sheets>
    <sheet name="MES" sheetId="1" r:id="rId1"/>
    <sheet name="DESGLOSE" sheetId="4" r:id="rId2"/>
    <sheet name="RESUMEN" sheetId="5" r:id="rId3"/>
  </sheets>
  <calcPr calcId="152511"/>
</workbook>
</file>

<file path=xl/calcChain.xml><?xml version="1.0" encoding="utf-8"?>
<calcChain xmlns="http://schemas.openxmlformats.org/spreadsheetml/2006/main">
  <c r="V6" i="1" l="1"/>
  <c r="V7" i="1"/>
  <c r="V8" i="1"/>
  <c r="V9" i="1"/>
  <c r="V10" i="1"/>
  <c r="V11" i="1"/>
  <c r="V12" i="1"/>
  <c r="V13" i="1"/>
  <c r="V14" i="1"/>
  <c r="V5" i="1"/>
  <c r="U6" i="1"/>
  <c r="U7" i="1"/>
  <c r="U8" i="1"/>
  <c r="U9" i="1"/>
  <c r="U10" i="1"/>
  <c r="U11" i="1"/>
  <c r="U12" i="1"/>
  <c r="U13" i="1"/>
  <c r="U14" i="1"/>
  <c r="U5" i="1"/>
  <c r="T5" i="1"/>
  <c r="T6" i="1"/>
  <c r="T7" i="1"/>
  <c r="T8" i="1"/>
  <c r="T9" i="1"/>
  <c r="T10" i="1"/>
  <c r="T11" i="1"/>
  <c r="T12" i="1"/>
  <c r="T13" i="1"/>
  <c r="T14" i="1"/>
  <c r="W15" i="5" l="1"/>
  <c r="W18" i="5"/>
  <c r="W10" i="5"/>
  <c r="V10" i="5"/>
  <c r="V36" i="5"/>
  <c r="U10" i="5"/>
  <c r="U36" i="5"/>
  <c r="N29" i="5"/>
  <c r="N28" i="5"/>
  <c r="N15" i="5"/>
  <c r="N10" i="5"/>
  <c r="T28" i="1"/>
  <c r="T29" i="1"/>
  <c r="U11" i="5"/>
  <c r="U13" i="5"/>
  <c r="T37" i="1"/>
  <c r="T38" i="1"/>
  <c r="U34" i="5"/>
  <c r="T7" i="5"/>
  <c r="W7" i="5" s="1"/>
  <c r="S29" i="1"/>
  <c r="S30" i="1"/>
  <c r="T11" i="5"/>
  <c r="S33" i="1"/>
  <c r="S40" i="1"/>
  <c r="T19" i="5"/>
  <c r="S36" i="1"/>
  <c r="S37" i="1"/>
  <c r="T33" i="5"/>
  <c r="W33" i="5" s="1"/>
  <c r="S27" i="1"/>
  <c r="J9" i="5"/>
  <c r="J11" i="5"/>
  <c r="J34" i="5"/>
  <c r="I9" i="5"/>
  <c r="I14" i="5" s="1"/>
  <c r="H13" i="5"/>
  <c r="H19" i="5"/>
  <c r="G7" i="5"/>
  <c r="G14" i="5" s="1"/>
  <c r="G8" i="5"/>
  <c r="G13" i="5"/>
  <c r="G32" i="5"/>
  <c r="F7" i="5"/>
  <c r="F14" i="5" s="1"/>
  <c r="I34" i="1"/>
  <c r="E9" i="5"/>
  <c r="E19" i="5"/>
  <c r="D9" i="5"/>
  <c r="D19" i="5"/>
  <c r="N19" i="5" s="1"/>
  <c r="D32" i="5"/>
  <c r="D6" i="5"/>
  <c r="V7" i="5"/>
  <c r="V8" i="5"/>
  <c r="V9" i="5"/>
  <c r="V32" i="5"/>
  <c r="V33" i="5"/>
  <c r="R29" i="1"/>
  <c r="R33" i="1"/>
  <c r="S19" i="5"/>
  <c r="S31" i="5"/>
  <c r="M12" i="5"/>
  <c r="P31" i="1"/>
  <c r="M20" i="5"/>
  <c r="P35" i="1"/>
  <c r="M31" i="5"/>
  <c r="P39" i="1"/>
  <c r="M6" i="5"/>
  <c r="M14" i="5" s="1"/>
  <c r="L7" i="5"/>
  <c r="O29" i="1"/>
  <c r="O30" i="1"/>
  <c r="L12" i="5"/>
  <c r="O34" i="1"/>
  <c r="O35" i="1"/>
  <c r="L16" i="5"/>
  <c r="O37" i="1"/>
  <c r="K8" i="5"/>
  <c r="K12" i="5"/>
  <c r="K20" i="5"/>
  <c r="K19" i="5"/>
  <c r="K16" i="5"/>
  <c r="N37" i="1"/>
  <c r="N39" i="1"/>
  <c r="K6" i="5"/>
  <c r="J8" i="5"/>
  <c r="J12" i="5"/>
  <c r="M34" i="1"/>
  <c r="M36" i="1"/>
  <c r="M37" i="1"/>
  <c r="J6" i="5"/>
  <c r="I7" i="5"/>
  <c r="I8" i="5"/>
  <c r="L32" i="1"/>
  <c r="L33" i="1"/>
  <c r="L35" i="1"/>
  <c r="L37" i="1"/>
  <c r="H7" i="5"/>
  <c r="H8" i="5"/>
  <c r="H9" i="5"/>
  <c r="H11" i="5"/>
  <c r="H20" i="5"/>
  <c r="K40" i="1"/>
  <c r="H16" i="5"/>
  <c r="K37" i="1"/>
  <c r="K38" i="1"/>
  <c r="H34" i="5"/>
  <c r="H6" i="5"/>
  <c r="G9" i="5"/>
  <c r="J32" i="1"/>
  <c r="G11" i="5"/>
  <c r="G19" i="5"/>
  <c r="J39" i="1"/>
  <c r="G6" i="5"/>
  <c r="F9" i="5"/>
  <c r="F12" i="5"/>
  <c r="F11" i="5"/>
  <c r="F13" i="5"/>
  <c r="I35" i="1"/>
  <c r="I37" i="1"/>
  <c r="F34" i="5"/>
  <c r="E7" i="5"/>
  <c r="E8" i="5"/>
  <c r="E12" i="5"/>
  <c r="E11" i="5"/>
  <c r="E13" i="5"/>
  <c r="H36" i="1"/>
  <c r="H38" i="1"/>
  <c r="D7" i="5"/>
  <c r="D8" i="5"/>
  <c r="D12" i="5"/>
  <c r="N12" i="5" s="1"/>
  <c r="D11" i="5"/>
  <c r="G40" i="1"/>
  <c r="G36" i="1"/>
  <c r="D33" i="5"/>
  <c r="P36" i="1"/>
  <c r="M16" i="5"/>
  <c r="O36" i="1"/>
  <c r="L31" i="5"/>
  <c r="L35" i="5" s="1"/>
  <c r="L22" i="5" s="1"/>
  <c r="K31" i="5"/>
  <c r="K32" i="5"/>
  <c r="W28" i="5"/>
  <c r="W29" i="5"/>
  <c r="W30" i="5"/>
  <c r="N18" i="5"/>
  <c r="N30" i="5"/>
  <c r="J36" i="5"/>
  <c r="R35" i="1"/>
  <c r="R32" i="1"/>
  <c r="R37" i="1"/>
  <c r="J35" i="1"/>
  <c r="K35" i="1"/>
  <c r="J19" i="5"/>
  <c r="J13" i="5"/>
  <c r="J16" i="5"/>
  <c r="I20" i="5"/>
  <c r="I31" i="5"/>
  <c r="L38" i="1"/>
  <c r="K28" i="1"/>
  <c r="K30" i="1"/>
  <c r="H33" i="5"/>
  <c r="J30" i="1"/>
  <c r="J41" i="1" s="1"/>
  <c r="J34" i="1"/>
  <c r="G33" i="5"/>
  <c r="I30" i="1"/>
  <c r="F16" i="5"/>
  <c r="I38" i="1"/>
  <c r="I39" i="1"/>
  <c r="H29" i="1"/>
  <c r="G32" i="1"/>
  <c r="D31" i="5"/>
  <c r="G39" i="1"/>
  <c r="W5" i="5"/>
  <c r="N5" i="5"/>
  <c r="H40" i="1"/>
  <c r="D16" i="5"/>
  <c r="M35" i="1"/>
  <c r="S12" i="5"/>
  <c r="M29" i="1"/>
  <c r="J38" i="1"/>
  <c r="K39" i="1"/>
  <c r="G20" i="5"/>
  <c r="F20" i="5"/>
  <c r="F32" i="5"/>
  <c r="G31" i="5"/>
  <c r="G35" i="5" s="1"/>
  <c r="G22" i="5" s="1"/>
  <c r="G16" i="5"/>
  <c r="H37" i="1"/>
  <c r="E32" i="5"/>
  <c r="D34" i="5"/>
  <c r="G29" i="1"/>
  <c r="J28" i="1"/>
  <c r="G27" i="1"/>
  <c r="M27" i="1"/>
  <c r="M41" i="1" s="1"/>
  <c r="L36" i="1"/>
  <c r="H33" i="1"/>
  <c r="I33" i="5"/>
  <c r="S32" i="5"/>
  <c r="W32" i="5" s="1"/>
  <c r="M30" i="1"/>
  <c r="M32" i="1"/>
  <c r="I16" i="5"/>
  <c r="M33" i="1"/>
  <c r="F19" i="5"/>
  <c r="L34" i="1"/>
  <c r="J36" i="1"/>
  <c r="S13" i="5"/>
  <c r="W13" i="5" s="1"/>
  <c r="I31" i="1"/>
  <c r="J27" i="1"/>
  <c r="I36" i="1"/>
  <c r="L29" i="1"/>
  <c r="F31" i="5"/>
  <c r="G35" i="1"/>
  <c r="E33" i="5"/>
  <c r="F33" i="5"/>
  <c r="F35" i="5" s="1"/>
  <c r="F22" i="5" s="1"/>
  <c r="R36" i="1"/>
  <c r="J31" i="1"/>
  <c r="H32" i="5"/>
  <c r="D13" i="5"/>
  <c r="G33" i="1"/>
  <c r="G30" i="1"/>
  <c r="K34" i="1"/>
  <c r="L39" i="1"/>
  <c r="I34" i="5"/>
  <c r="S33" i="5"/>
  <c r="R38" i="1"/>
  <c r="S11" i="5"/>
  <c r="W11" i="5" s="1"/>
  <c r="R31" i="1"/>
  <c r="S7" i="5"/>
  <c r="R28" i="1"/>
  <c r="I40" i="1"/>
  <c r="J32" i="5"/>
  <c r="J37" i="1"/>
  <c r="K33" i="1"/>
  <c r="O40" i="1"/>
  <c r="T40" i="1"/>
  <c r="T9" i="5"/>
  <c r="W9" i="5" s="1"/>
  <c r="G12" i="5"/>
  <c r="I12" i="5"/>
  <c r="K29" i="1"/>
  <c r="K41" i="1" s="1"/>
  <c r="S16" i="5"/>
  <c r="M31" i="1"/>
  <c r="G37" i="1"/>
  <c r="H30" i="1"/>
  <c r="H41" i="1" s="1"/>
  <c r="J40" i="1"/>
  <c r="U40" i="1"/>
  <c r="T31" i="1"/>
  <c r="I33" i="1"/>
  <c r="R40" i="1"/>
  <c r="S35" i="1"/>
  <c r="S20" i="5"/>
  <c r="R34" i="1"/>
  <c r="S34" i="5"/>
  <c r="W34" i="5" s="1"/>
  <c r="R39" i="1"/>
  <c r="O38" i="1"/>
  <c r="L33" i="5"/>
  <c r="R27" i="1"/>
  <c r="S6" i="5"/>
  <c r="R30" i="1"/>
  <c r="S9" i="5"/>
  <c r="I13" i="5"/>
  <c r="J31" i="5"/>
  <c r="I32" i="1"/>
  <c r="L28" i="1"/>
  <c r="M40" i="1"/>
  <c r="O32" i="1"/>
  <c r="S28" i="1"/>
  <c r="S41" i="1" s="1"/>
  <c r="T33" i="1"/>
  <c r="M34" i="5"/>
  <c r="U8" i="5"/>
  <c r="U14" i="5" s="1"/>
  <c r="P27" i="1"/>
  <c r="T32" i="5"/>
  <c r="J20" i="5"/>
  <c r="I19" i="5"/>
  <c r="G38" i="1"/>
  <c r="H32" i="1"/>
  <c r="H31" i="5"/>
  <c r="H35" i="5" s="1"/>
  <c r="H22" i="5" s="1"/>
  <c r="N40" i="1"/>
  <c r="P34" i="1"/>
  <c r="S31" i="1"/>
  <c r="S38" i="1"/>
  <c r="U7" i="5"/>
  <c r="T13" i="5"/>
  <c r="U32" i="5"/>
  <c r="U35" i="5" s="1"/>
  <c r="U22" i="5" s="1"/>
  <c r="K36" i="1"/>
  <c r="K27" i="1"/>
  <c r="P32" i="1"/>
  <c r="K34" i="5"/>
  <c r="T8" i="5"/>
  <c r="U33" i="5"/>
  <c r="E34" i="5"/>
  <c r="H39" i="1"/>
  <c r="L40" i="1"/>
  <c r="V12" i="5"/>
  <c r="U32" i="1"/>
  <c r="F6" i="5"/>
  <c r="I27" i="1"/>
  <c r="I41" i="1" s="1"/>
  <c r="F8" i="5"/>
  <c r="I29" i="1"/>
  <c r="J33" i="5"/>
  <c r="J35" i="5"/>
  <c r="J22" i="5" s="1"/>
  <c r="M38" i="1"/>
  <c r="D20" i="5"/>
  <c r="G34" i="1"/>
  <c r="I6" i="5"/>
  <c r="J5" i="5"/>
  <c r="L34" i="5"/>
  <c r="O39" i="1"/>
  <c r="L27" i="1"/>
  <c r="D35" i="5"/>
  <c r="E6" i="5"/>
  <c r="H27" i="1"/>
  <c r="E31" i="5"/>
  <c r="E16" i="5"/>
  <c r="H34" i="1"/>
  <c r="E20" i="5"/>
  <c r="I11" i="5"/>
  <c r="L31" i="1"/>
  <c r="L6" i="5"/>
  <c r="O27" i="1"/>
  <c r="L11" i="5"/>
  <c r="O31" i="1"/>
  <c r="M32" i="5"/>
  <c r="P37" i="1"/>
  <c r="K32" i="1"/>
  <c r="H12" i="5"/>
  <c r="M9" i="5"/>
  <c r="N9" i="5" s="1"/>
  <c r="P30" i="1"/>
  <c r="M39" i="1"/>
  <c r="J29" i="1"/>
  <c r="H35" i="1"/>
  <c r="G34" i="5"/>
  <c r="J33" i="1"/>
  <c r="G28" i="1"/>
  <c r="G41" i="1" s="1"/>
  <c r="G42" i="1" s="1"/>
  <c r="I28" i="1"/>
  <c r="I32" i="5"/>
  <c r="I35" i="5"/>
  <c r="I22" i="5" s="1"/>
  <c r="L30" i="1"/>
  <c r="S8" i="5"/>
  <c r="W8" i="5" s="1"/>
  <c r="N36" i="1"/>
  <c r="K9" i="5"/>
  <c r="N30" i="1"/>
  <c r="V16" i="5"/>
  <c r="V31" i="5"/>
  <c r="U36" i="1"/>
  <c r="V20" i="5"/>
  <c r="U34" i="1"/>
  <c r="N35" i="1"/>
  <c r="N32" i="1"/>
  <c r="U28" i="1"/>
  <c r="U41" i="1" s="1"/>
  <c r="L9" i="5"/>
  <c r="M19" i="5"/>
  <c r="K31" i="1"/>
  <c r="H28" i="1"/>
  <c r="G31" i="1"/>
  <c r="H31" i="1"/>
  <c r="L32" i="5"/>
  <c r="N32" i="5" s="1"/>
  <c r="J7" i="5"/>
  <c r="M28" i="1"/>
  <c r="K13" i="5"/>
  <c r="N33" i="1"/>
  <c r="U39" i="1"/>
  <c r="V34" i="5"/>
  <c r="N27" i="1"/>
  <c r="N34" i="1"/>
  <c r="N29" i="1"/>
  <c r="O28" i="1"/>
  <c r="U37" i="1"/>
  <c r="U5" i="5"/>
  <c r="K7" i="5"/>
  <c r="N28" i="1"/>
  <c r="N41" i="1" s="1"/>
  <c r="N42" i="1" s="1"/>
  <c r="O33" i="1"/>
  <c r="L13" i="5"/>
  <c r="M33" i="5"/>
  <c r="M35" i="5"/>
  <c r="M22" i="5" s="1"/>
  <c r="P38" i="1"/>
  <c r="M13" i="5"/>
  <c r="P33" i="1"/>
  <c r="M8" i="5"/>
  <c r="P29" i="1"/>
  <c r="T16" i="5"/>
  <c r="T31" i="5"/>
  <c r="W31" i="5" s="1"/>
  <c r="T20" i="5"/>
  <c r="S34" i="1"/>
  <c r="S32" i="1"/>
  <c r="T12" i="5"/>
  <c r="W12" i="5" s="1"/>
  <c r="V5" i="5"/>
  <c r="U6" i="5"/>
  <c r="T27" i="1"/>
  <c r="T41" i="1"/>
  <c r="T42" i="1" s="1"/>
  <c r="U16" i="5"/>
  <c r="U31" i="5"/>
  <c r="T36" i="1"/>
  <c r="T34" i="1"/>
  <c r="U20" i="5"/>
  <c r="U12" i="5"/>
  <c r="T32" i="1"/>
  <c r="U27" i="1"/>
  <c r="V6" i="5"/>
  <c r="W6" i="5" s="1"/>
  <c r="U30" i="1"/>
  <c r="L8" i="5"/>
  <c r="M11" i="5"/>
  <c r="L20" i="5"/>
  <c r="T6" i="5"/>
  <c r="P40" i="1"/>
  <c r="U31" i="1"/>
  <c r="V11" i="5"/>
  <c r="K33" i="5"/>
  <c r="K35" i="5"/>
  <c r="K22" i="5"/>
  <c r="N38" i="1"/>
  <c r="K11" i="5"/>
  <c r="N31" i="1"/>
  <c r="U35" i="1"/>
  <c r="V19" i="5"/>
  <c r="L19" i="5"/>
  <c r="P28" i="1"/>
  <c r="M7" i="5"/>
  <c r="T34" i="5"/>
  <c r="S39" i="1"/>
  <c r="U19" i="5"/>
  <c r="W19" i="5"/>
  <c r="T35" i="1"/>
  <c r="T30" i="1"/>
  <c r="U9" i="5"/>
  <c r="U38" i="1"/>
  <c r="V13" i="5"/>
  <c r="U33" i="1"/>
  <c r="U29" i="1"/>
  <c r="T39" i="1"/>
  <c r="W16" i="5"/>
  <c r="W20" i="5"/>
  <c r="N34" i="5"/>
  <c r="N31" i="5"/>
  <c r="E35" i="5"/>
  <c r="E22" i="5" s="1"/>
  <c r="T14" i="5"/>
  <c r="L14" i="5"/>
  <c r="L17" i="5" s="1"/>
  <c r="V35" i="5"/>
  <c r="V22" i="5" s="1"/>
  <c r="L21" i="5"/>
  <c r="S43" i="1" l="1"/>
  <c r="U42" i="1"/>
  <c r="U43" i="1"/>
  <c r="U21" i="5"/>
  <c r="U17" i="5"/>
  <c r="R41" i="1"/>
  <c r="R42" i="1" s="1"/>
  <c r="R43" i="1" s="1"/>
  <c r="T35" i="5"/>
  <c r="T22" i="5" s="1"/>
  <c r="S35" i="5"/>
  <c r="S14" i="5"/>
  <c r="N16" i="5"/>
  <c r="N13" i="5"/>
  <c r="N33" i="5"/>
  <c r="N11" i="5"/>
  <c r="N7" i="5"/>
  <c r="N20" i="5"/>
  <c r="P41" i="1"/>
  <c r="N8" i="5"/>
  <c r="H42" i="1"/>
  <c r="H43" i="1" s="1"/>
  <c r="K43" i="1"/>
  <c r="J42" i="1"/>
  <c r="J43" i="1" s="1"/>
  <c r="I17" i="5"/>
  <c r="I21" i="5"/>
  <c r="I24" i="5" s="1"/>
  <c r="F17" i="5"/>
  <c r="F21" i="5"/>
  <c r="F24" i="5" s="1"/>
  <c r="G17" i="5"/>
  <c r="G21" i="5"/>
  <c r="G24" i="5" s="1"/>
  <c r="N35" i="5"/>
  <c r="J14" i="5"/>
  <c r="J21" i="5" s="1"/>
  <c r="D14" i="5"/>
  <c r="O41" i="1"/>
  <c r="O42" i="1" s="1"/>
  <c r="D22" i="5"/>
  <c r="K14" i="5"/>
  <c r="L23" i="5"/>
  <c r="L24" i="5"/>
  <c r="E14" i="5"/>
  <c r="L41" i="1"/>
  <c r="H14" i="5"/>
  <c r="U23" i="5"/>
  <c r="U24" i="5"/>
  <c r="T21" i="5"/>
  <c r="V14" i="5"/>
  <c r="T43" i="1"/>
  <c r="S42" i="1"/>
  <c r="T17" i="5"/>
  <c r="M21" i="5"/>
  <c r="M17" i="5"/>
  <c r="E17" i="5"/>
  <c r="E21" i="5"/>
  <c r="L42" i="1"/>
  <c r="L43" i="1"/>
  <c r="I42" i="1"/>
  <c r="I43" i="1" s="1"/>
  <c r="P43" i="1"/>
  <c r="P42" i="1"/>
  <c r="M43" i="1"/>
  <c r="M42" i="1"/>
  <c r="K17" i="5"/>
  <c r="K21" i="5"/>
  <c r="H21" i="5"/>
  <c r="H17" i="5"/>
  <c r="J17" i="5"/>
  <c r="F23" i="5"/>
  <c r="F25" i="5" s="1"/>
  <c r="N6" i="5"/>
  <c r="N43" i="1"/>
  <c r="G43" i="1"/>
  <c r="K42" i="1"/>
  <c r="U25" i="5" l="1"/>
  <c r="U26" i="5" s="1"/>
  <c r="U27" i="5" s="1"/>
  <c r="S21" i="5"/>
  <c r="S24" i="5" s="1"/>
  <c r="S17" i="5"/>
  <c r="W14" i="5"/>
  <c r="S22" i="5"/>
  <c r="W35" i="5"/>
  <c r="N14" i="5"/>
  <c r="N17" i="5" s="1"/>
  <c r="L25" i="5"/>
  <c r="L26" i="5" s="1"/>
  <c r="L27" i="5" s="1"/>
  <c r="D21" i="5"/>
  <c r="D24" i="5" s="1"/>
  <c r="D17" i="5"/>
  <c r="O43" i="1"/>
  <c r="G23" i="5"/>
  <c r="G25" i="5" s="1"/>
  <c r="D23" i="5"/>
  <c r="D25" i="5" s="1"/>
  <c r="D26" i="5" s="1"/>
  <c r="N22" i="5"/>
  <c r="I23" i="5"/>
  <c r="I25" i="5" s="1"/>
  <c r="V17" i="5"/>
  <c r="V21" i="5"/>
  <c r="T23" i="5"/>
  <c r="T24" i="5"/>
  <c r="F26" i="5"/>
  <c r="F27" i="5" s="1"/>
  <c r="H24" i="5"/>
  <c r="H23" i="5"/>
  <c r="N21" i="5"/>
  <c r="E24" i="5"/>
  <c r="E23" i="5"/>
  <c r="G26" i="5"/>
  <c r="G27" i="5" s="1"/>
  <c r="J23" i="5"/>
  <c r="J24" i="5"/>
  <c r="K24" i="5"/>
  <c r="K23" i="5"/>
  <c r="D27" i="5"/>
  <c r="M24" i="5"/>
  <c r="M23" i="5"/>
  <c r="W22" i="5" l="1"/>
  <c r="S23" i="5"/>
  <c r="S25" i="5" s="1"/>
  <c r="W17" i="5"/>
  <c r="I26" i="5"/>
  <c r="I27" i="5"/>
  <c r="K25" i="5"/>
  <c r="K27" i="5" s="1"/>
  <c r="H25" i="5"/>
  <c r="H26" i="5" s="1"/>
  <c r="V23" i="5"/>
  <c r="V24" i="5"/>
  <c r="W24" i="5" s="1"/>
  <c r="S26" i="5"/>
  <c r="T25" i="5"/>
  <c r="W21" i="5"/>
  <c r="J25" i="5"/>
  <c r="N24" i="5"/>
  <c r="N23" i="5"/>
  <c r="E25" i="5"/>
  <c r="K26" i="5"/>
  <c r="M25" i="5"/>
  <c r="H27" i="5" l="1"/>
  <c r="T26" i="5"/>
  <c r="T27" i="5" s="1"/>
  <c r="S27" i="5"/>
  <c r="V25" i="5"/>
  <c r="W23" i="5"/>
  <c r="M26" i="5"/>
  <c r="M27" i="5"/>
  <c r="J26" i="5"/>
  <c r="J27" i="5" s="1"/>
  <c r="E26" i="5"/>
  <c r="N25" i="5"/>
  <c r="V26" i="5" l="1"/>
  <c r="W26" i="5" s="1"/>
  <c r="W27" i="5"/>
  <c r="W25" i="5"/>
  <c r="N26" i="5"/>
  <c r="E27" i="5"/>
  <c r="N27" i="5" s="1"/>
  <c r="V27" i="5" l="1"/>
</calcChain>
</file>

<file path=xl/sharedStrings.xml><?xml version="1.0" encoding="utf-8"?>
<sst xmlns="http://schemas.openxmlformats.org/spreadsheetml/2006/main" count="291" uniqueCount="115">
  <si>
    <t>TOTAL PERCEPCIONES</t>
  </si>
  <si>
    <t>COSTO SOCIAL</t>
  </si>
  <si>
    <t>IVA</t>
  </si>
  <si>
    <t>TOTAL</t>
  </si>
  <si>
    <t>①</t>
  </si>
  <si>
    <t>②</t>
  </si>
  <si>
    <t>③</t>
  </si>
  <si>
    <t>④</t>
  </si>
  <si>
    <t>⑤</t>
  </si>
  <si>
    <t>⑥</t>
  </si>
  <si>
    <t>⑦</t>
  </si>
  <si>
    <t>⑧</t>
  </si>
  <si>
    <t>⑨</t>
  </si>
  <si>
    <t>⑩</t>
  </si>
  <si>
    <t>⑪</t>
  </si>
  <si>
    <t>C</t>
  </si>
  <si>
    <t>D</t>
  </si>
  <si>
    <t>CUENTAS</t>
  </si>
  <si>
    <t>TEXTO</t>
  </si>
  <si>
    <t>ECO III-MARINOS</t>
  </si>
  <si>
    <t>Suedos</t>
  </si>
  <si>
    <t>Tiempo extra</t>
  </si>
  <si>
    <t>Compens.y otr.perc.</t>
  </si>
  <si>
    <t>Aguinaldo</t>
  </si>
  <si>
    <t>Vacaciones</t>
  </si>
  <si>
    <t>Prima vacacional</t>
  </si>
  <si>
    <t>Bono especial</t>
  </si>
  <si>
    <t>IMSS</t>
  </si>
  <si>
    <t>SAR</t>
  </si>
  <si>
    <t>INFONAVIT</t>
  </si>
  <si>
    <t xml:space="preserve">3% SOBRE NOMINA </t>
  </si>
  <si>
    <t>Comisión 4%</t>
  </si>
  <si>
    <t>⑨⑩</t>
  </si>
  <si>
    <t>Sub total</t>
  </si>
  <si>
    <t>Total facturado</t>
  </si>
  <si>
    <t>El concepto de IMSS, SAR, Infonavit, impuesto a la nómina, deberá desglosarse.</t>
  </si>
  <si>
    <t>BUQUES</t>
  </si>
  <si>
    <t>SUBTOTAL</t>
  </si>
  <si>
    <t>ISLA GRANDE</t>
  </si>
  <si>
    <t>TIEMPO EXTRA FIJO 50000202</t>
  </si>
  <si>
    <t>TIEMPO EXTRA OCASIONAL 50000202</t>
  </si>
  <si>
    <t>DESC. SEM OBLIGATORIO 50000203</t>
  </si>
  <si>
    <t>SUELDO BASE 50000201</t>
  </si>
  <si>
    <t>VACACIONES PROPORCIONALES 50000205</t>
  </si>
  <si>
    <t>TOTAL AGUINALDO 50000207</t>
  </si>
  <si>
    <t>TOTAL P .VAC 50000206</t>
  </si>
  <si>
    <t>COMPLEMENTO (ASIM NETOS) 50000208</t>
  </si>
  <si>
    <t>IMSS 50000225</t>
  </si>
  <si>
    <t>SAR 50000230</t>
  </si>
  <si>
    <t>INFONAVIT 50000227</t>
  </si>
  <si>
    <t>IMPTO. S/NOMINA 50000228</t>
  </si>
  <si>
    <t>COMISION OPERADORA 50000259</t>
  </si>
  <si>
    <t>COMISION COMPLEMENTO 50000259</t>
  </si>
  <si>
    <t>RFC</t>
  </si>
  <si>
    <t>Cuentas</t>
  </si>
  <si>
    <t>Texto</t>
  </si>
  <si>
    <t>Total</t>
  </si>
  <si>
    <t>Column1</t>
  </si>
  <si>
    <t>Column12</t>
  </si>
  <si>
    <t>Column2</t>
  </si>
  <si>
    <t>Column6</t>
  </si>
  <si>
    <t>50000201</t>
  </si>
  <si>
    <t>50000202</t>
  </si>
  <si>
    <t>50000203</t>
  </si>
  <si>
    <t>50000207</t>
  </si>
  <si>
    <t>50000205</t>
  </si>
  <si>
    <t>50000206</t>
  </si>
  <si>
    <t>ISR</t>
  </si>
  <si>
    <t>50000225</t>
  </si>
  <si>
    <t>IMSS TRABAJADOR</t>
  </si>
  <si>
    <t>TOTAL DE PERCEPCIONES</t>
  </si>
  <si>
    <t>Bonificación</t>
  </si>
  <si>
    <t>50000208</t>
  </si>
  <si>
    <t xml:space="preserve">imss/sar/inf/3% nóm  </t>
  </si>
  <si>
    <t>50000259</t>
  </si>
  <si>
    <t>Total  facturado</t>
  </si>
  <si>
    <t>50000230</t>
  </si>
  <si>
    <t>50000227</t>
  </si>
  <si>
    <t>50000228</t>
  </si>
  <si>
    <t>b</t>
  </si>
  <si>
    <t>El concepto de IMSS, SAR, Infonavit, impuesto sobre nóminas, debera enviarse por separado</t>
  </si>
  <si>
    <t>① DESGLOCE POR CUENTAS</t>
  </si>
  <si>
    <t>FECHA PAGO</t>
  </si>
  <si>
    <t>No. EMPLEADO</t>
  </si>
  <si>
    <t>NOMBRE</t>
  </si>
  <si>
    <t>PUESTO</t>
  </si>
  <si>
    <t>DIAS PAGADOS</t>
  </si>
  <si>
    <t>Sueldos</t>
  </si>
  <si>
    <t>INFORMATIVO</t>
  </si>
  <si>
    <t>ISLA SAN GABRIEL</t>
  </si>
  <si>
    <t>Column22</t>
  </si>
  <si>
    <t>Column23</t>
  </si>
  <si>
    <t>Column222</t>
  </si>
  <si>
    <t>Column24</t>
  </si>
  <si>
    <t>Column25</t>
  </si>
  <si>
    <t>AMARRADOS</t>
  </si>
  <si>
    <t>SUBSIDIO</t>
  </si>
  <si>
    <t>ISLA MONSERRAT</t>
  </si>
  <si>
    <t>Subsidio</t>
  </si>
  <si>
    <t>ISLA JANITZIO</t>
  </si>
  <si>
    <t>CEDROS</t>
  </si>
  <si>
    <t>ISLA CIARI</t>
  </si>
  <si>
    <t>21 DE MARZO</t>
  </si>
  <si>
    <t>MARZO ADICIONALES</t>
  </si>
  <si>
    <t>Column252</t>
  </si>
  <si>
    <t>Column253</t>
  </si>
  <si>
    <t>Column3</t>
  </si>
  <si>
    <t>ISLA SAN JOSE</t>
  </si>
  <si>
    <t>ISLA MIRAMAR</t>
  </si>
  <si>
    <t>ISLA BLANCA</t>
  </si>
  <si>
    <t>04 DE ABRIL</t>
  </si>
  <si>
    <t>Column2522</t>
  </si>
  <si>
    <t>Column2523</t>
  </si>
  <si>
    <t>Column4</t>
  </si>
  <si>
    <t>Column32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</si>
</sst>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19" x14ac:knownFonts="1">
    <font>
      <sz val="11"/>
      <color theme="1"/>
      <name val="Calibri"/>
      <family val="2"/>
      <scheme val="minor"/>
    </font>
    <font>
      <sz val="8"/>
      <name val="Century Gothic"/>
      <family val="2"/>
    </font>
    <font>
      <b/>
      <sz val="8"/>
      <name val="Century Gothic"/>
      <family val="2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rgb="FFFFFFFF"/>
      <name val="Century Gothic"/>
      <family val="2"/>
    </font>
    <font>
      <sz val="10"/>
      <color theme="1"/>
      <name val="Times New Roman"/>
      <family val="1"/>
    </font>
    <font>
      <sz val="11"/>
      <color rgb="FF000000"/>
      <name val="Calibri"/>
      <family val="2"/>
    </font>
    <font>
      <sz val="14"/>
      <color rgb="FF000000"/>
      <name val="Calibri"/>
      <family val="2"/>
    </font>
    <font>
      <b/>
      <sz val="11"/>
      <color rgb="FF000000"/>
      <name val="Calibri"/>
      <family val="2"/>
    </font>
    <font>
      <sz val="9"/>
      <color theme="1"/>
      <name val="Century Gothic"/>
      <family val="2"/>
    </font>
    <font>
      <sz val="8"/>
      <color theme="1"/>
      <name val="Century Gothic"/>
      <family val="2"/>
    </font>
    <font>
      <b/>
      <sz val="8"/>
      <color theme="1"/>
      <name val="Century Gothic"/>
      <family val="2"/>
    </font>
    <font>
      <sz val="11"/>
      <color theme="1"/>
      <name val="Calibri"/>
      <family val="2"/>
    </font>
    <font>
      <b/>
      <sz val="11"/>
      <color rgb="FFFF0000"/>
      <name val="Symbol"/>
      <family val="1"/>
      <charset val="2"/>
    </font>
    <font>
      <sz val="11"/>
      <name val="Calibri"/>
      <family val="2"/>
      <scheme val="minor"/>
    </font>
    <font>
      <b/>
      <sz val="8"/>
      <color rgb="FFFF0000"/>
      <name val="Century Gothic"/>
      <family val="2"/>
    </font>
  </fonts>
  <fills count="7">
    <fill>
      <patternFill patternType="none"/>
    </fill>
    <fill>
      <patternFill patternType="gray125"/>
    </fill>
    <fill>
      <patternFill patternType="solid">
        <fgColor rgb="FF3399FF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E6F7A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thick">
        <color theme="4" tint="0.499984740745262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5" fillId="0" borderId="17" applyNumberFormat="0" applyFill="0" applyAlignment="0" applyProtection="0"/>
  </cellStyleXfs>
  <cellXfs count="127">
    <xf numFmtId="0" fontId="0" fillId="0" borderId="0" xfId="0"/>
    <xf numFmtId="0" fontId="7" fillId="2" borderId="0" xfId="0" applyFont="1" applyFill="1" applyAlignment="1">
      <alignment horizontal="center" vertical="center" wrapText="1"/>
    </xf>
    <xf numFmtId="0" fontId="8" fillId="0" borderId="0" xfId="0" applyFont="1"/>
    <xf numFmtId="0" fontId="9" fillId="0" borderId="0" xfId="0" applyFont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0" fontId="9" fillId="3" borderId="0" xfId="0" applyFont="1" applyFill="1" applyAlignment="1">
      <alignment vertical="center"/>
    </xf>
    <xf numFmtId="0" fontId="9" fillId="3" borderId="0" xfId="0" applyFont="1" applyFill="1" applyAlignment="1">
      <alignment horizontal="center" vertical="center"/>
    </xf>
    <xf numFmtId="0" fontId="11" fillId="4" borderId="1" xfId="0" applyFont="1" applyFill="1" applyBorder="1" applyAlignment="1">
      <alignment horizontal="center" vertical="center"/>
    </xf>
    <xf numFmtId="0" fontId="11" fillId="4" borderId="2" xfId="0" applyFont="1" applyFill="1" applyBorder="1" applyAlignment="1">
      <alignment horizontal="center" vertical="center"/>
    </xf>
    <xf numFmtId="0" fontId="11" fillId="4" borderId="3" xfId="0" applyFont="1" applyFill="1" applyBorder="1" applyAlignment="1">
      <alignment horizontal="center" vertical="center"/>
    </xf>
    <xf numFmtId="0" fontId="9" fillId="0" borderId="4" xfId="0" applyFont="1" applyBorder="1" applyAlignment="1">
      <alignment vertical="center"/>
    </xf>
    <xf numFmtId="0" fontId="9" fillId="0" borderId="5" xfId="0" applyFont="1" applyBorder="1" applyAlignment="1">
      <alignment vertical="center"/>
    </xf>
    <xf numFmtId="0" fontId="9" fillId="0" borderId="6" xfId="0" applyFont="1" applyBorder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9" fillId="0" borderId="8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0" borderId="8" xfId="0" applyFont="1" applyBorder="1" applyAlignment="1">
      <alignment vertical="center"/>
    </xf>
    <xf numFmtId="0" fontId="9" fillId="0" borderId="10" xfId="0" applyFont="1" applyBorder="1" applyAlignment="1">
      <alignment vertical="center"/>
    </xf>
    <xf numFmtId="0" fontId="9" fillId="0" borderId="11" xfId="0" applyFont="1" applyBorder="1" applyAlignment="1">
      <alignment vertical="center"/>
    </xf>
    <xf numFmtId="0" fontId="9" fillId="0" borderId="3" xfId="0" applyFont="1" applyBorder="1" applyAlignment="1">
      <alignment vertical="center"/>
    </xf>
    <xf numFmtId="0" fontId="12" fillId="0" borderId="0" xfId="0" applyFont="1"/>
    <xf numFmtId="43" fontId="12" fillId="0" borderId="0" xfId="0" applyNumberFormat="1" applyFont="1"/>
    <xf numFmtId="0" fontId="13" fillId="0" borderId="0" xfId="0" applyFont="1"/>
    <xf numFmtId="43" fontId="13" fillId="0" borderId="0" xfId="1" applyFont="1"/>
    <xf numFmtId="43" fontId="13" fillId="0" borderId="0" xfId="0" applyNumberFormat="1" applyFont="1" applyBorder="1"/>
    <xf numFmtId="43" fontId="13" fillId="0" borderId="0" xfId="1" applyFont="1" applyBorder="1"/>
    <xf numFmtId="4" fontId="13" fillId="0" borderId="4" xfId="0" applyNumberFormat="1" applyFont="1" applyBorder="1"/>
    <xf numFmtId="43" fontId="13" fillId="0" borderId="7" xfId="1" applyFont="1" applyBorder="1"/>
    <xf numFmtId="43" fontId="13" fillId="0" borderId="10" xfId="1" applyFont="1" applyBorder="1"/>
    <xf numFmtId="43" fontId="1" fillId="0" borderId="0" xfId="1" applyFont="1"/>
    <xf numFmtId="43" fontId="0" fillId="0" borderId="0" xfId="0" applyNumberFormat="1"/>
    <xf numFmtId="0" fontId="0" fillId="5" borderId="0" xfId="0" applyFill="1"/>
    <xf numFmtId="43" fontId="14" fillId="0" borderId="0" xfId="1" applyFont="1"/>
    <xf numFmtId="0" fontId="2" fillId="6" borderId="1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43" fontId="3" fillId="0" borderId="0" xfId="1" applyFont="1"/>
    <xf numFmtId="43" fontId="3" fillId="0" borderId="0" xfId="1" quotePrefix="1" applyFont="1" applyAlignment="1">
      <alignment horizontal="left"/>
    </xf>
    <xf numFmtId="43" fontId="3" fillId="0" borderId="0" xfId="1" applyFont="1" applyAlignment="1">
      <alignment horizontal="left"/>
    </xf>
    <xf numFmtId="43" fontId="3" fillId="0" borderId="0" xfId="1" applyFont="1"/>
    <xf numFmtId="43" fontId="3" fillId="0" borderId="12" xfId="1" applyFont="1" applyBorder="1"/>
    <xf numFmtId="43" fontId="3" fillId="0" borderId="13" xfId="1" applyFont="1" applyBorder="1"/>
    <xf numFmtId="43" fontId="3" fillId="0" borderId="12" xfId="1" applyFont="1" applyBorder="1"/>
    <xf numFmtId="43" fontId="3" fillId="0" borderId="0" xfId="1" applyFont="1" applyFill="1"/>
    <xf numFmtId="43" fontId="15" fillId="0" borderId="0" xfId="1" applyFont="1" applyAlignment="1">
      <alignment horizontal="center"/>
    </xf>
    <xf numFmtId="43" fontId="6" fillId="0" borderId="12" xfId="1" applyFont="1" applyBorder="1"/>
    <xf numFmtId="43" fontId="6" fillId="0" borderId="0" xfId="1" applyFont="1"/>
    <xf numFmtId="43" fontId="6" fillId="0" borderId="14" xfId="1" applyFont="1" applyBorder="1"/>
    <xf numFmtId="43" fontId="3" fillId="0" borderId="0" xfId="1" applyFont="1" applyBorder="1"/>
    <xf numFmtId="43" fontId="6" fillId="0" borderId="0" xfId="1" applyFont="1" applyBorder="1"/>
    <xf numFmtId="43" fontId="6" fillId="0" borderId="13" xfId="1" applyFont="1" applyBorder="1"/>
    <xf numFmtId="0" fontId="0" fillId="0" borderId="0" xfId="0" applyFont="1"/>
    <xf numFmtId="0" fontId="16" fillId="0" borderId="0" xfId="0" applyFont="1" applyAlignment="1">
      <alignment horizontal="center"/>
    </xf>
    <xf numFmtId="0" fontId="0" fillId="0" borderId="0" xfId="0" applyAlignment="1">
      <alignment horizontal="left"/>
    </xf>
    <xf numFmtId="43" fontId="0" fillId="0" borderId="0" xfId="0" applyNumberFormat="1" applyFont="1"/>
    <xf numFmtId="0" fontId="0" fillId="0" borderId="0" xfId="0" applyAlignment="1">
      <alignment horizontal="center"/>
    </xf>
    <xf numFmtId="0" fontId="9" fillId="0" borderId="0" xfId="0" applyFont="1" applyAlignment="1">
      <alignment vertical="center"/>
    </xf>
    <xf numFmtId="43" fontId="9" fillId="0" borderId="0" xfId="0" applyNumberFormat="1" applyFont="1" applyAlignment="1">
      <alignment horizontal="center" vertical="center"/>
    </xf>
    <xf numFmtId="43" fontId="9" fillId="0" borderId="0" xfId="1" applyFont="1" applyAlignment="1">
      <alignment horizontal="center" vertical="center"/>
    </xf>
    <xf numFmtId="43" fontId="8" fillId="0" borderId="0" xfId="1" applyFont="1"/>
    <xf numFmtId="0" fontId="13" fillId="0" borderId="0" xfId="0" applyFont="1" applyAlignment="1">
      <alignment horizontal="center" vertical="center" wrapText="1"/>
    </xf>
    <xf numFmtId="43" fontId="13" fillId="0" borderId="4" xfId="1" applyFont="1" applyBorder="1"/>
    <xf numFmtId="43" fontId="3" fillId="0" borderId="0" xfId="1" applyFont="1" applyBorder="1"/>
    <xf numFmtId="43" fontId="13" fillId="0" borderId="0" xfId="1" applyFont="1" applyFill="1"/>
    <xf numFmtId="43" fontId="17" fillId="0" borderId="0" xfId="1" applyFont="1"/>
    <xf numFmtId="0" fontId="13" fillId="0" borderId="0" xfId="0" applyFont="1" applyBorder="1"/>
    <xf numFmtId="0" fontId="13" fillId="0" borderId="0" xfId="0" applyFont="1" applyBorder="1" applyAlignment="1"/>
    <xf numFmtId="0" fontId="9" fillId="0" borderId="0" xfId="0" applyFont="1" applyBorder="1" applyAlignment="1">
      <alignment horizontal="center" vertical="center"/>
    </xf>
    <xf numFmtId="43" fontId="3" fillId="0" borderId="0" xfId="1" applyFont="1"/>
    <xf numFmtId="0" fontId="0" fillId="0" borderId="0" xfId="0" applyBorder="1"/>
    <xf numFmtId="0" fontId="8" fillId="0" borderId="0" xfId="0" applyFont="1" applyBorder="1"/>
    <xf numFmtId="0" fontId="13" fillId="0" borderId="0" xfId="0" applyFont="1" applyFill="1" applyBorder="1"/>
    <xf numFmtId="43" fontId="18" fillId="0" borderId="0" xfId="1" applyFont="1"/>
    <xf numFmtId="43" fontId="3" fillId="0" borderId="0" xfId="1" applyFont="1"/>
    <xf numFmtId="0" fontId="0" fillId="0" borderId="0" xfId="0" applyFill="1"/>
    <xf numFmtId="4" fontId="13" fillId="0" borderId="0" xfId="0" applyNumberFormat="1" applyFont="1" applyBorder="1"/>
    <xf numFmtId="4" fontId="13" fillId="0" borderId="7" xfId="0" applyNumberFormat="1" applyFont="1" applyBorder="1"/>
    <xf numFmtId="0" fontId="0" fillId="0" borderId="0" xfId="0" applyFont="1" applyAlignment="1">
      <alignment vertical="center"/>
    </xf>
    <xf numFmtId="43" fontId="4" fillId="0" borderId="1" xfId="2" applyNumberFormat="1" applyFont="1" applyFill="1" applyBorder="1" applyAlignment="1">
      <alignment horizontal="center" vertical="center"/>
    </xf>
    <xf numFmtId="43" fontId="4" fillId="0" borderId="15" xfId="2" applyNumberFormat="1" applyFont="1" applyFill="1" applyBorder="1" applyAlignment="1">
      <alignment horizontal="center" vertical="center"/>
    </xf>
    <xf numFmtId="43" fontId="4" fillId="0" borderId="0" xfId="2" applyNumberFormat="1" applyFont="1" applyFill="1" applyBorder="1" applyAlignment="1">
      <alignment horizontal="center" vertical="center"/>
    </xf>
    <xf numFmtId="0" fontId="13" fillId="0" borderId="0" xfId="0" applyFont="1" applyAlignment="1">
      <alignment horizontal="left" vertical="center"/>
    </xf>
    <xf numFmtId="4" fontId="13" fillId="0" borderId="5" xfId="0" applyNumberFormat="1" applyFont="1" applyBorder="1"/>
    <xf numFmtId="43" fontId="13" fillId="0" borderId="5" xfId="1" applyFont="1" applyBorder="1"/>
    <xf numFmtId="43" fontId="13" fillId="0" borderId="11" xfId="1" applyFont="1" applyBorder="1"/>
    <xf numFmtId="43" fontId="13" fillId="0" borderId="5" xfId="0" applyNumberFormat="1" applyFont="1" applyBorder="1"/>
    <xf numFmtId="43" fontId="13" fillId="0" borderId="11" xfId="0" applyNumberFormat="1" applyFont="1" applyBorder="1"/>
    <xf numFmtId="0" fontId="13" fillId="0" borderId="0" xfId="0" applyFont="1" applyFill="1"/>
    <xf numFmtId="43" fontId="12" fillId="0" borderId="0" xfId="0" applyNumberFormat="1" applyFont="1" applyFill="1"/>
    <xf numFmtId="0" fontId="12" fillId="0" borderId="0" xfId="0" applyFont="1" applyFill="1"/>
    <xf numFmtId="43" fontId="13" fillId="0" borderId="0" xfId="1" applyFont="1" applyFill="1" applyBorder="1"/>
    <xf numFmtId="0" fontId="0" fillId="0" borderId="0" xfId="0" applyFill="1" applyBorder="1"/>
    <xf numFmtId="0" fontId="8" fillId="0" borderId="0" xfId="0" applyFont="1" applyFill="1" applyBorder="1"/>
    <xf numFmtId="0" fontId="9" fillId="0" borderId="0" xfId="0" applyFont="1" applyFill="1" applyBorder="1" applyAlignment="1">
      <alignment horizontal="center" vertical="center"/>
    </xf>
    <xf numFmtId="43" fontId="3" fillId="0" borderId="13" xfId="1" applyFont="1" applyBorder="1"/>
    <xf numFmtId="0" fontId="13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3" fillId="0" borderId="0" xfId="0" applyFont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43" fontId="13" fillId="0" borderId="0" xfId="0" applyNumberFormat="1" applyFont="1" applyFill="1" applyBorder="1"/>
    <xf numFmtId="43" fontId="14" fillId="0" borderId="0" xfId="1" applyFont="1" applyFill="1" applyBorder="1"/>
    <xf numFmtId="0" fontId="13" fillId="0" borderId="0" xfId="0" applyFont="1" applyFill="1" applyBorder="1" applyAlignment="1"/>
    <xf numFmtId="43" fontId="14" fillId="0" borderId="0" xfId="0" applyNumberFormat="1" applyFont="1" applyFill="1" applyBorder="1"/>
    <xf numFmtId="43" fontId="3" fillId="0" borderId="0" xfId="1" applyFont="1"/>
    <xf numFmtId="0" fontId="0" fillId="0" borderId="0" xfId="0" applyFont="1" applyFill="1"/>
    <xf numFmtId="43" fontId="13" fillId="0" borderId="6" xfId="0" applyNumberFormat="1" applyFont="1" applyFill="1" applyBorder="1"/>
    <xf numFmtId="43" fontId="13" fillId="0" borderId="8" xfId="0" applyNumberFormat="1" applyFont="1" applyFill="1" applyBorder="1"/>
    <xf numFmtId="43" fontId="3" fillId="0" borderId="0" xfId="1" applyFont="1"/>
    <xf numFmtId="4" fontId="13" fillId="0" borderId="6" xfId="0" applyNumberFormat="1" applyFont="1" applyFill="1" applyBorder="1"/>
    <xf numFmtId="4" fontId="13" fillId="0" borderId="8" xfId="0" applyNumberFormat="1" applyFont="1" applyFill="1" applyBorder="1"/>
    <xf numFmtId="43" fontId="13" fillId="0" borderId="8" xfId="1" applyFont="1" applyFill="1" applyBorder="1"/>
    <xf numFmtId="0" fontId="2" fillId="6" borderId="15" xfId="0" applyFont="1" applyFill="1" applyBorder="1" applyAlignment="1">
      <alignment horizontal="center" vertical="center" wrapText="1"/>
    </xf>
    <xf numFmtId="43" fontId="13" fillId="0" borderId="8" xfId="0" applyNumberFormat="1" applyFont="1" applyBorder="1"/>
    <xf numFmtId="43" fontId="13" fillId="0" borderId="6" xfId="0" applyNumberFormat="1" applyFont="1" applyBorder="1"/>
    <xf numFmtId="43" fontId="13" fillId="0" borderId="9" xfId="0" applyNumberFormat="1" applyFont="1" applyBorder="1"/>
    <xf numFmtId="0" fontId="0" fillId="0" borderId="16" xfId="0" applyBorder="1"/>
    <xf numFmtId="43" fontId="13" fillId="0" borderId="6" xfId="1" applyFont="1" applyBorder="1"/>
    <xf numFmtId="43" fontId="13" fillId="0" borderId="9" xfId="1" applyFont="1" applyBorder="1"/>
    <xf numFmtId="43" fontId="14" fillId="0" borderId="1" xfId="1" applyFont="1" applyBorder="1"/>
    <xf numFmtId="43" fontId="14" fillId="0" borderId="2" xfId="1" applyFont="1" applyBorder="1"/>
    <xf numFmtId="43" fontId="14" fillId="0" borderId="3" xfId="1" applyFont="1" applyBorder="1"/>
    <xf numFmtId="0" fontId="13" fillId="0" borderId="0" xfId="0" applyFont="1" applyFill="1" applyBorder="1" applyAlignment="1">
      <alignment horizontal="center"/>
    </xf>
    <xf numFmtId="0" fontId="9" fillId="0" borderId="0" xfId="0" applyFont="1" applyAlignment="1">
      <alignment vertical="center"/>
    </xf>
    <xf numFmtId="17" fontId="13" fillId="0" borderId="0" xfId="0" applyNumberFormat="1" applyFont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13" fillId="0" borderId="11" xfId="0" applyFont="1" applyBorder="1" applyAlignment="1">
      <alignment horizontal="center"/>
    </xf>
    <xf numFmtId="17" fontId="13" fillId="0" borderId="11" xfId="0" applyNumberFormat="1" applyFont="1" applyBorder="1" applyAlignment="1">
      <alignment horizontal="center"/>
    </xf>
    <xf numFmtId="0" fontId="6" fillId="0" borderId="0" xfId="0" applyFont="1" applyAlignment="1">
      <alignment horizontal="center"/>
    </xf>
  </cellXfs>
  <cellStyles count="3">
    <cellStyle name="Millares" xfId="1" builtinId="3"/>
    <cellStyle name="Normal" xfId="0" builtinId="0"/>
    <cellStyle name="Título 2" xfId="2" builtinId="17"/>
  </cellStyles>
  <dxfs count="2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5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5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5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border outline="0">
        <top style="medium">
          <color theme="4" tint="0.3999755851924192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5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5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border outline="0">
        <top style="medium">
          <color theme="4" tint="0.3999755851924192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361950</xdr:colOff>
      <xdr:row>23</xdr:row>
      <xdr:rowOff>47625</xdr:rowOff>
    </xdr:from>
    <xdr:to>
      <xdr:col>2</xdr:col>
      <xdr:colOff>542925</xdr:colOff>
      <xdr:row>25</xdr:row>
      <xdr:rowOff>0</xdr:rowOff>
    </xdr:to>
    <xdr:pic>
      <xdr:nvPicPr>
        <xdr:cNvPr id="1299" name="Straight Arrow Connector 13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" y="4905375"/>
          <a:ext cx="180975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361950</xdr:colOff>
      <xdr:row>23</xdr:row>
      <xdr:rowOff>47625</xdr:rowOff>
    </xdr:from>
    <xdr:to>
      <xdr:col>4</xdr:col>
      <xdr:colOff>542925</xdr:colOff>
      <xdr:row>25</xdr:row>
      <xdr:rowOff>0</xdr:rowOff>
    </xdr:to>
    <xdr:pic>
      <xdr:nvPicPr>
        <xdr:cNvPr id="1300" name="Straight Arrow Connector 14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57650" y="4905375"/>
          <a:ext cx="180975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635000</xdr:colOff>
      <xdr:row>30</xdr:row>
      <xdr:rowOff>10584</xdr:rowOff>
    </xdr:from>
    <xdr:to>
      <xdr:col>1</xdr:col>
      <xdr:colOff>889000</xdr:colOff>
      <xdr:row>33</xdr:row>
      <xdr:rowOff>158750</xdr:rowOff>
    </xdr:to>
    <xdr:sp macro="" textlink="">
      <xdr:nvSpPr>
        <xdr:cNvPr id="2" name="Right Brace 1"/>
        <xdr:cNvSpPr/>
      </xdr:nvSpPr>
      <xdr:spPr>
        <a:xfrm>
          <a:off x="892175" y="5030259"/>
          <a:ext cx="254000" cy="719666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endParaRPr lang="es-ES"/>
        </a:p>
      </xdr:txBody>
    </xdr:sp>
    <xdr:clientData/>
  </xdr:twoCellAnchor>
  <xdr:twoCellAnchor>
    <xdr:from>
      <xdr:col>1</xdr:col>
      <xdr:colOff>635000</xdr:colOff>
      <xdr:row>30</xdr:row>
      <xdr:rowOff>10584</xdr:rowOff>
    </xdr:from>
    <xdr:to>
      <xdr:col>1</xdr:col>
      <xdr:colOff>889000</xdr:colOff>
      <xdr:row>33</xdr:row>
      <xdr:rowOff>158750</xdr:rowOff>
    </xdr:to>
    <xdr:sp macro="" textlink="">
      <xdr:nvSpPr>
        <xdr:cNvPr id="3" name="Right Brace 2"/>
        <xdr:cNvSpPr/>
      </xdr:nvSpPr>
      <xdr:spPr>
        <a:xfrm>
          <a:off x="1568450" y="5030259"/>
          <a:ext cx="254000" cy="719666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endParaRPr lang="es-ES"/>
        </a:p>
      </xdr:txBody>
    </xdr:sp>
    <xdr:clientData/>
  </xdr:twoCellAnchor>
  <xdr:twoCellAnchor>
    <xdr:from>
      <xdr:col>16</xdr:col>
      <xdr:colOff>635000</xdr:colOff>
      <xdr:row>30</xdr:row>
      <xdr:rowOff>10584</xdr:rowOff>
    </xdr:from>
    <xdr:to>
      <xdr:col>16</xdr:col>
      <xdr:colOff>889000</xdr:colOff>
      <xdr:row>33</xdr:row>
      <xdr:rowOff>158750</xdr:rowOff>
    </xdr:to>
    <xdr:sp macro="" textlink="">
      <xdr:nvSpPr>
        <xdr:cNvPr id="4" name="Right Brace 1"/>
        <xdr:cNvSpPr/>
      </xdr:nvSpPr>
      <xdr:spPr>
        <a:xfrm>
          <a:off x="1568450" y="5030259"/>
          <a:ext cx="254000" cy="719666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endParaRPr lang="es-ES"/>
        </a:p>
      </xdr:txBody>
    </xdr:sp>
    <xdr:clientData/>
  </xdr:twoCellAnchor>
  <xdr:twoCellAnchor>
    <xdr:from>
      <xdr:col>16</xdr:col>
      <xdr:colOff>635000</xdr:colOff>
      <xdr:row>30</xdr:row>
      <xdr:rowOff>10584</xdr:rowOff>
    </xdr:from>
    <xdr:to>
      <xdr:col>16</xdr:col>
      <xdr:colOff>889000</xdr:colOff>
      <xdr:row>33</xdr:row>
      <xdr:rowOff>158750</xdr:rowOff>
    </xdr:to>
    <xdr:sp macro="" textlink="">
      <xdr:nvSpPr>
        <xdr:cNvPr id="5" name="Right Brace 2"/>
        <xdr:cNvSpPr/>
      </xdr:nvSpPr>
      <xdr:spPr>
        <a:xfrm>
          <a:off x="1568450" y="5030259"/>
          <a:ext cx="254000" cy="719666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endParaRPr lang="es-ES"/>
        </a:p>
      </xdr:txBody>
    </xdr:sp>
    <xdr:clientData/>
  </xdr:twoCellAnchor>
</xdr:wsDr>
</file>

<file path=xl/tables/table1.xml><?xml version="1.0" encoding="utf-8"?>
<table xmlns="http://schemas.openxmlformats.org/spreadsheetml/2006/main" id="2" name="Table43" displayName="Table43" ref="B4:N36" totalsRowShown="0" headerRowDxfId="25" dataDxfId="24" tableBorderDxfId="23">
  <autoFilter ref="B4:N36"/>
  <tableColumns count="13">
    <tableColumn id="1" name="Column1" dataDxfId="22"/>
    <tableColumn id="7" name="Column12" dataDxfId="21"/>
    <tableColumn id="2" name="Column2" dataDxfId="20"/>
    <tableColumn id="3" name="Column22" dataDxfId="19"/>
    <tableColumn id="5" name="Column222" dataDxfId="18"/>
    <tableColumn id="4" name="Column23" dataDxfId="17"/>
    <tableColumn id="8" name="Column24" dataDxfId="16"/>
    <tableColumn id="9" name="Column25" dataDxfId="15"/>
    <tableColumn id="15" name="Column253" dataDxfId="14"/>
    <tableColumn id="14" name="Column252" dataDxfId="13"/>
    <tableColumn id="17" name="Column2523" dataDxfId="12" dataCellStyle="Millares"/>
    <tableColumn id="16" name="Column2522" dataDxfId="11" dataCellStyle="Millares"/>
    <tableColumn id="6" name="Column6" dataDxfId="10"/>
  </tableColumns>
  <tableStyleInfo name="TableStyleMedium23" showFirstColumn="0" showLastColumn="0" showRowStripes="1" showColumnStripes="0"/>
</table>
</file>

<file path=xl/tables/table2.xml><?xml version="1.0" encoding="utf-8"?>
<table xmlns="http://schemas.openxmlformats.org/spreadsheetml/2006/main" id="1" name="Table432" displayName="Table432" ref="Q4:W36" totalsRowShown="0" headerRowDxfId="9" dataDxfId="8" tableBorderDxfId="7">
  <autoFilter ref="Q4:W36"/>
  <tableColumns count="7">
    <tableColumn id="1" name="Column1" dataDxfId="6"/>
    <tableColumn id="7" name="Column12" dataDxfId="5"/>
    <tableColumn id="2" name="Column2" dataDxfId="4"/>
    <tableColumn id="11" name="Column3" dataDxfId="3"/>
    <tableColumn id="13" name="Column32" dataDxfId="2" dataCellStyle="Millares"/>
    <tableColumn id="12" name="Column4" dataDxfId="1" dataCellStyle="Millares"/>
    <tableColumn id="6" name="Column6" dataDxfId="0"/>
  </tableColumns>
  <tableStyleInfo name="TableStyleMedium23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0"/>
  <sheetViews>
    <sheetView tabSelected="1" zoomScaleNormal="100" workbookViewId="0">
      <pane ySplit="2" topLeftCell="A9" activePane="bottomLeft" state="frozen"/>
      <selection pane="bottomLeft" activeCell="R27" sqref="R27"/>
    </sheetView>
  </sheetViews>
  <sheetFormatPr baseColWidth="10" defaultRowHeight="15" x14ac:dyDescent="0.25"/>
  <cols>
    <col min="1" max="1" width="4.28515625" customWidth="1"/>
    <col min="2" max="2" width="20.140625" customWidth="1"/>
    <col min="3" max="3" width="18.42578125" customWidth="1"/>
    <col min="4" max="4" width="12.5703125" customWidth="1"/>
    <col min="5" max="5" width="15.7109375" customWidth="1"/>
    <col min="6" max="6" width="14.28515625" customWidth="1"/>
    <col min="7" max="7" width="14.5703125" customWidth="1"/>
    <col min="8" max="8" width="15.7109375" customWidth="1"/>
    <col min="9" max="9" width="11.5703125" customWidth="1"/>
    <col min="10" max="10" width="13.28515625" customWidth="1"/>
    <col min="11" max="11" width="13.42578125" customWidth="1"/>
    <col min="12" max="12" width="13.5703125" customWidth="1"/>
    <col min="13" max="13" width="12.7109375" bestFit="1" customWidth="1"/>
    <col min="14" max="14" width="13.7109375" customWidth="1"/>
    <col min="15" max="15" width="11.28515625" customWidth="1"/>
    <col min="16" max="19" width="11.5703125" bestFit="1" customWidth="1"/>
    <col min="20" max="20" width="13.140625" bestFit="1" customWidth="1"/>
    <col min="21" max="21" width="11.5703125" bestFit="1" customWidth="1"/>
    <col min="22" max="22" width="11.140625" customWidth="1"/>
    <col min="23" max="24" width="11.7109375" customWidth="1"/>
  </cols>
  <sheetData>
    <row r="1" spans="1:25" s="31" customFormat="1" x14ac:dyDescent="0.25"/>
    <row r="2" spans="1:25" ht="38.25" customHeight="1" x14ac:dyDescent="0.25">
      <c r="A2" s="31"/>
      <c r="B2" s="31"/>
      <c r="C2" s="1" t="s">
        <v>36</v>
      </c>
      <c r="D2" s="1" t="s">
        <v>42</v>
      </c>
      <c r="E2" s="1" t="s">
        <v>39</v>
      </c>
      <c r="F2" s="1" t="s">
        <v>40</v>
      </c>
      <c r="G2" s="1" t="s">
        <v>41</v>
      </c>
      <c r="H2" s="1" t="s">
        <v>43</v>
      </c>
      <c r="I2" s="1" t="s">
        <v>44</v>
      </c>
      <c r="J2" s="1" t="s">
        <v>45</v>
      </c>
      <c r="K2" s="1" t="s">
        <v>0</v>
      </c>
      <c r="L2" s="1" t="s">
        <v>46</v>
      </c>
      <c r="M2" s="1" t="s">
        <v>51</v>
      </c>
      <c r="N2" s="1" t="s">
        <v>52</v>
      </c>
      <c r="O2" s="1" t="s">
        <v>96</v>
      </c>
      <c r="P2" s="1" t="s">
        <v>47</v>
      </c>
      <c r="Q2" s="1" t="s">
        <v>48</v>
      </c>
      <c r="R2" s="1" t="s">
        <v>49</v>
      </c>
      <c r="S2" s="1" t="s">
        <v>50</v>
      </c>
      <c r="T2" s="1" t="s">
        <v>37</v>
      </c>
      <c r="U2" s="1" t="s">
        <v>2</v>
      </c>
      <c r="V2" s="1" t="s">
        <v>3</v>
      </c>
    </row>
    <row r="3" spans="1:25" ht="15.75" x14ac:dyDescent="0.3">
      <c r="C3" s="20"/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3" t="s">
        <v>10</v>
      </c>
      <c r="K3" s="2"/>
      <c r="L3" s="3" t="s">
        <v>11</v>
      </c>
      <c r="M3" s="3" t="s">
        <v>12</v>
      </c>
      <c r="N3" s="3" t="s">
        <v>13</v>
      </c>
      <c r="O3" s="3"/>
      <c r="P3" s="3" t="s">
        <v>14</v>
      </c>
      <c r="Q3" s="3"/>
      <c r="R3" s="3"/>
      <c r="S3" s="3"/>
      <c r="T3" s="3"/>
      <c r="U3" s="2"/>
      <c r="V3" s="2"/>
    </row>
    <row r="4" spans="1:25" ht="6" customHeight="1" x14ac:dyDescent="0.3">
      <c r="C4" s="20"/>
      <c r="D4" s="3"/>
      <c r="E4" s="3"/>
      <c r="F4" s="3"/>
      <c r="G4" s="3"/>
      <c r="H4" s="3"/>
      <c r="I4" s="3"/>
      <c r="J4" s="3"/>
      <c r="K4" s="2"/>
      <c r="L4" s="3"/>
      <c r="M4" s="3"/>
      <c r="N4" s="3"/>
      <c r="O4" s="3"/>
      <c r="P4" s="3"/>
      <c r="Q4" s="3"/>
      <c r="R4" s="3"/>
      <c r="S4" s="3"/>
      <c r="T4" s="3"/>
      <c r="U4" s="2"/>
      <c r="V4" s="2"/>
    </row>
    <row r="5" spans="1:25" ht="15.75" customHeight="1" x14ac:dyDescent="0.3">
      <c r="B5" s="122"/>
      <c r="C5" s="22" t="s">
        <v>100</v>
      </c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>
        <f t="shared" ref="T5:T14" si="0">SUM(K5:S5)</f>
        <v>0</v>
      </c>
      <c r="U5" s="23">
        <f t="shared" ref="U5:U14" si="1">T5*16%</f>
        <v>0</v>
      </c>
      <c r="V5" s="32">
        <f t="shared" ref="V5:V14" si="2">T5+U5</f>
        <v>0</v>
      </c>
      <c r="W5" s="23"/>
      <c r="X5" s="21"/>
      <c r="Y5" s="20"/>
    </row>
    <row r="6" spans="1:25" ht="18" customHeight="1" x14ac:dyDescent="0.3">
      <c r="B6" s="122"/>
      <c r="C6" s="22" t="s">
        <v>107</v>
      </c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>
        <f t="shared" si="0"/>
        <v>0</v>
      </c>
      <c r="U6" s="23">
        <f t="shared" si="1"/>
        <v>0</v>
      </c>
      <c r="V6" s="32">
        <f t="shared" si="2"/>
        <v>0</v>
      </c>
      <c r="W6" s="23"/>
      <c r="X6" s="21"/>
      <c r="Y6" s="20"/>
    </row>
    <row r="7" spans="1:25" s="103" customFormat="1" ht="18" customHeight="1" x14ac:dyDescent="0.3">
      <c r="B7" s="122"/>
      <c r="C7" s="86" t="s">
        <v>38</v>
      </c>
      <c r="D7" s="62"/>
      <c r="E7" s="62"/>
      <c r="F7" s="62"/>
      <c r="G7" s="62"/>
      <c r="H7" s="62"/>
      <c r="I7" s="62"/>
      <c r="J7" s="62"/>
      <c r="K7" s="62"/>
      <c r="L7" s="62"/>
      <c r="M7" s="62"/>
      <c r="N7" s="62"/>
      <c r="O7" s="62"/>
      <c r="P7" s="62"/>
      <c r="Q7" s="62"/>
      <c r="R7" s="62"/>
      <c r="S7" s="62"/>
      <c r="T7" s="23">
        <f t="shared" si="0"/>
        <v>0</v>
      </c>
      <c r="U7" s="23">
        <f t="shared" si="1"/>
        <v>0</v>
      </c>
      <c r="V7" s="32">
        <f t="shared" si="2"/>
        <v>0</v>
      </c>
      <c r="W7" s="62"/>
      <c r="X7" s="87"/>
      <c r="Y7" s="88"/>
    </row>
    <row r="8" spans="1:25" s="73" customFormat="1" ht="18" customHeight="1" x14ac:dyDescent="0.3">
      <c r="B8" s="122"/>
      <c r="C8" s="86" t="s">
        <v>108</v>
      </c>
      <c r="D8" s="62"/>
      <c r="E8" s="62"/>
      <c r="F8" s="62"/>
      <c r="G8" s="62"/>
      <c r="H8" s="62"/>
      <c r="I8" s="62"/>
      <c r="J8" s="62"/>
      <c r="K8" s="62"/>
      <c r="L8" s="62"/>
      <c r="M8" s="62"/>
      <c r="N8" s="62"/>
      <c r="O8" s="62"/>
      <c r="P8" s="62"/>
      <c r="Q8" s="62"/>
      <c r="R8" s="62"/>
      <c r="S8" s="62"/>
      <c r="T8" s="23">
        <f t="shared" si="0"/>
        <v>0</v>
      </c>
      <c r="U8" s="23">
        <f t="shared" si="1"/>
        <v>0</v>
      </c>
      <c r="V8" s="32">
        <f t="shared" si="2"/>
        <v>0</v>
      </c>
      <c r="W8" s="62"/>
      <c r="X8" s="87"/>
      <c r="Y8" s="88"/>
    </row>
    <row r="9" spans="1:25" s="73" customFormat="1" ht="18" customHeight="1" x14ac:dyDescent="0.3">
      <c r="B9" s="122"/>
      <c r="C9" s="86" t="s">
        <v>97</v>
      </c>
      <c r="D9" s="62"/>
      <c r="E9" s="62"/>
      <c r="F9" s="62"/>
      <c r="G9" s="62"/>
      <c r="H9" s="62"/>
      <c r="I9" s="62"/>
      <c r="J9" s="62"/>
      <c r="K9" s="62"/>
      <c r="L9" s="62"/>
      <c r="M9" s="62"/>
      <c r="N9" s="62"/>
      <c r="O9" s="62"/>
      <c r="P9" s="62"/>
      <c r="Q9" s="62"/>
      <c r="R9" s="62"/>
      <c r="S9" s="62"/>
      <c r="T9" s="23">
        <f t="shared" si="0"/>
        <v>0</v>
      </c>
      <c r="U9" s="23">
        <f t="shared" si="1"/>
        <v>0</v>
      </c>
      <c r="V9" s="32">
        <f t="shared" si="2"/>
        <v>0</v>
      </c>
      <c r="W9" s="62"/>
      <c r="X9" s="87"/>
      <c r="Y9" s="88"/>
    </row>
    <row r="10" spans="1:25" s="73" customFormat="1" ht="18" customHeight="1" x14ac:dyDescent="0.3">
      <c r="B10" s="122"/>
      <c r="C10" s="86" t="s">
        <v>109</v>
      </c>
      <c r="D10" s="62"/>
      <c r="E10" s="62"/>
      <c r="F10" s="62"/>
      <c r="G10" s="62"/>
      <c r="H10" s="62"/>
      <c r="I10" s="62"/>
      <c r="J10" s="62"/>
      <c r="K10" s="62"/>
      <c r="L10" s="62"/>
      <c r="M10" s="62"/>
      <c r="N10" s="62"/>
      <c r="O10" s="62"/>
      <c r="P10" s="62"/>
      <c r="Q10" s="62"/>
      <c r="R10" s="62"/>
      <c r="S10" s="62"/>
      <c r="T10" s="23">
        <f t="shared" si="0"/>
        <v>0</v>
      </c>
      <c r="U10" s="23">
        <f t="shared" si="1"/>
        <v>0</v>
      </c>
      <c r="V10" s="32">
        <f t="shared" si="2"/>
        <v>0</v>
      </c>
      <c r="W10" s="62"/>
      <c r="X10" s="87"/>
      <c r="Y10" s="88"/>
    </row>
    <row r="11" spans="1:25" s="73" customFormat="1" ht="18" customHeight="1" x14ac:dyDescent="0.3">
      <c r="B11" s="122"/>
      <c r="C11" s="86" t="s">
        <v>101</v>
      </c>
      <c r="D11" s="62"/>
      <c r="E11" s="62"/>
      <c r="F11" s="62"/>
      <c r="G11" s="62"/>
      <c r="H11" s="62"/>
      <c r="I11" s="62"/>
      <c r="J11" s="62"/>
      <c r="K11" s="62"/>
      <c r="L11" s="62"/>
      <c r="M11" s="62"/>
      <c r="N11" s="62"/>
      <c r="O11" s="62"/>
      <c r="P11" s="62"/>
      <c r="Q11" s="62"/>
      <c r="R11" s="62"/>
      <c r="S11" s="62"/>
      <c r="T11" s="23">
        <f t="shared" si="0"/>
        <v>0</v>
      </c>
      <c r="U11" s="23">
        <f t="shared" si="1"/>
        <v>0</v>
      </c>
      <c r="V11" s="32">
        <f t="shared" si="2"/>
        <v>0</v>
      </c>
      <c r="W11" s="62"/>
      <c r="X11" s="87"/>
      <c r="Y11" s="88"/>
    </row>
    <row r="12" spans="1:25" s="73" customFormat="1" ht="18" customHeight="1" x14ac:dyDescent="0.3">
      <c r="B12" s="122"/>
      <c r="C12" s="86" t="s">
        <v>99</v>
      </c>
      <c r="D12" s="62"/>
      <c r="E12" s="62"/>
      <c r="F12" s="62"/>
      <c r="G12" s="62"/>
      <c r="H12" s="62"/>
      <c r="I12" s="62"/>
      <c r="J12" s="62"/>
      <c r="K12" s="62"/>
      <c r="L12" s="62"/>
      <c r="M12" s="62"/>
      <c r="N12" s="62"/>
      <c r="O12" s="62"/>
      <c r="P12" s="62"/>
      <c r="Q12" s="62"/>
      <c r="R12" s="62"/>
      <c r="S12" s="62"/>
      <c r="T12" s="23">
        <f t="shared" si="0"/>
        <v>0</v>
      </c>
      <c r="U12" s="23">
        <f t="shared" si="1"/>
        <v>0</v>
      </c>
      <c r="V12" s="32">
        <f t="shared" si="2"/>
        <v>0</v>
      </c>
      <c r="W12" s="62"/>
      <c r="X12" s="87"/>
      <c r="Y12" s="88"/>
    </row>
    <row r="13" spans="1:25" s="73" customFormat="1" ht="18" customHeight="1" x14ac:dyDescent="0.3">
      <c r="B13" s="122"/>
      <c r="C13" s="86" t="s">
        <v>89</v>
      </c>
      <c r="D13" s="62"/>
      <c r="E13" s="62"/>
      <c r="F13" s="62"/>
      <c r="G13" s="62"/>
      <c r="H13" s="62"/>
      <c r="I13" s="62"/>
      <c r="J13" s="62"/>
      <c r="K13" s="62"/>
      <c r="L13" s="62"/>
      <c r="M13" s="62"/>
      <c r="N13" s="62"/>
      <c r="O13" s="62"/>
      <c r="P13" s="62"/>
      <c r="Q13" s="62"/>
      <c r="R13" s="62"/>
      <c r="S13" s="62"/>
      <c r="T13" s="23">
        <f t="shared" si="0"/>
        <v>0</v>
      </c>
      <c r="U13" s="23">
        <f t="shared" si="1"/>
        <v>0</v>
      </c>
      <c r="V13" s="32">
        <f t="shared" si="2"/>
        <v>0</v>
      </c>
      <c r="W13" s="62"/>
      <c r="X13" s="87"/>
      <c r="Y13" s="88"/>
    </row>
    <row r="14" spans="1:25" s="73" customFormat="1" ht="18" customHeight="1" x14ac:dyDescent="0.3">
      <c r="B14" s="122"/>
      <c r="C14" s="86" t="s">
        <v>95</v>
      </c>
      <c r="D14" s="62"/>
      <c r="E14" s="62"/>
      <c r="F14" s="62"/>
      <c r="G14" s="62"/>
      <c r="H14" s="62"/>
      <c r="I14" s="62"/>
      <c r="J14" s="62"/>
      <c r="K14" s="62"/>
      <c r="L14" s="62"/>
      <c r="M14" s="62"/>
      <c r="N14" s="62"/>
      <c r="O14" s="62"/>
      <c r="P14" s="62"/>
      <c r="Q14" s="62"/>
      <c r="R14" s="62"/>
      <c r="S14" s="62"/>
      <c r="T14" s="23">
        <f t="shared" si="0"/>
        <v>0</v>
      </c>
      <c r="U14" s="23">
        <f t="shared" si="1"/>
        <v>0</v>
      </c>
      <c r="V14" s="32">
        <f t="shared" si="2"/>
        <v>0</v>
      </c>
      <c r="W14" s="62"/>
      <c r="X14" s="87"/>
      <c r="Y14" s="88"/>
    </row>
    <row r="15" spans="1:25" ht="9" customHeight="1" x14ac:dyDescent="0.3">
      <c r="B15" s="80"/>
      <c r="C15" s="22"/>
      <c r="D15" s="23"/>
      <c r="E15" s="23"/>
      <c r="F15" s="23"/>
      <c r="G15" s="23"/>
      <c r="H15" s="23"/>
      <c r="I15" s="23"/>
      <c r="J15" s="23"/>
      <c r="K15" s="29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32"/>
      <c r="W15" s="23"/>
      <c r="X15" s="21"/>
      <c r="Y15" s="20"/>
    </row>
    <row r="16" spans="1:25" ht="15.75" x14ac:dyDescent="0.3">
      <c r="B16" s="123" t="s">
        <v>103</v>
      </c>
      <c r="C16" s="86" t="s">
        <v>100</v>
      </c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32"/>
      <c r="W16" s="23"/>
      <c r="X16" s="21"/>
      <c r="Y16" s="20"/>
    </row>
    <row r="17" spans="2:27" ht="15.75" x14ac:dyDescent="0.3">
      <c r="B17" s="123"/>
      <c r="C17" s="86" t="s">
        <v>101</v>
      </c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32"/>
      <c r="W17" s="23"/>
      <c r="X17" s="21"/>
      <c r="Y17" s="20"/>
    </row>
    <row r="18" spans="2:27" ht="15.75" x14ac:dyDescent="0.3">
      <c r="B18" s="123"/>
      <c r="C18" s="22" t="s">
        <v>95</v>
      </c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32"/>
      <c r="W18" s="23"/>
      <c r="X18" s="21"/>
      <c r="Y18" s="20"/>
    </row>
    <row r="19" spans="2:27" ht="15.75" x14ac:dyDescent="0.3">
      <c r="B19" s="123"/>
      <c r="C19" s="22" t="s">
        <v>97</v>
      </c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32"/>
      <c r="W19" s="23"/>
      <c r="X19" s="21"/>
      <c r="Y19" s="20"/>
    </row>
    <row r="20" spans="2:27" ht="15.75" x14ac:dyDescent="0.3">
      <c r="B20" s="94"/>
      <c r="C20" s="22"/>
      <c r="D20" s="23"/>
      <c r="E20" s="23"/>
      <c r="F20" s="23"/>
      <c r="G20" s="23"/>
      <c r="H20" s="23"/>
      <c r="I20" s="23"/>
      <c r="J20" s="23"/>
      <c r="K20" s="29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32"/>
      <c r="W20" s="23"/>
      <c r="X20" s="21"/>
      <c r="Y20" s="20"/>
    </row>
    <row r="21" spans="2:27" ht="7.5" customHeight="1" x14ac:dyDescent="0.3">
      <c r="B21" s="52"/>
      <c r="C21" s="22"/>
      <c r="D21" s="23"/>
      <c r="E21" s="23"/>
      <c r="F21" s="23"/>
      <c r="G21" s="23"/>
      <c r="H21" s="23"/>
      <c r="I21" s="23"/>
      <c r="J21" s="23"/>
      <c r="K21" s="29"/>
      <c r="L21" s="23"/>
      <c r="M21" s="23"/>
      <c r="N21" s="23"/>
      <c r="O21" s="23"/>
      <c r="P21" s="71"/>
      <c r="Q21" s="71"/>
      <c r="R21" s="71"/>
      <c r="S21" s="71"/>
      <c r="T21" s="23"/>
      <c r="U21" s="23"/>
      <c r="V21" s="32"/>
      <c r="W21" s="23"/>
      <c r="X21" s="21"/>
      <c r="Y21" s="20"/>
    </row>
    <row r="22" spans="2:27" ht="15.75" x14ac:dyDescent="0.3">
      <c r="B22" s="59"/>
      <c r="C22" s="22"/>
      <c r="D22" s="57"/>
      <c r="E22" s="57"/>
      <c r="F22" s="57"/>
      <c r="G22" s="57"/>
      <c r="H22" s="57"/>
      <c r="I22" s="57"/>
      <c r="J22" s="57"/>
      <c r="K22" s="58"/>
      <c r="L22" s="29"/>
      <c r="M22" s="29"/>
      <c r="N22" s="23"/>
      <c r="O22" s="23"/>
      <c r="P22" s="23"/>
      <c r="Q22" s="23"/>
      <c r="R22" s="23"/>
      <c r="S22" s="23"/>
      <c r="T22" s="23"/>
      <c r="U22" s="23"/>
      <c r="V22" s="32"/>
    </row>
    <row r="23" spans="2:27" ht="18.75" x14ac:dyDescent="0.3">
      <c r="B23" s="59"/>
      <c r="C23" s="4" t="s">
        <v>15</v>
      </c>
      <c r="D23" s="2"/>
      <c r="E23" s="4" t="s">
        <v>16</v>
      </c>
      <c r="G23" s="2"/>
      <c r="H23" s="2"/>
      <c r="I23" s="2"/>
      <c r="J23" s="2"/>
      <c r="P23" s="2"/>
      <c r="Q23" s="2"/>
      <c r="R23" s="65"/>
      <c r="S23" s="65"/>
      <c r="U23" s="90"/>
      <c r="V23" s="89"/>
      <c r="W23" s="90"/>
    </row>
    <row r="24" spans="2:27" ht="16.5" thickBot="1" x14ac:dyDescent="0.35">
      <c r="B24" s="59"/>
      <c r="C24" s="5"/>
      <c r="D24" s="2"/>
      <c r="E24" s="6"/>
      <c r="G24" s="125" t="s">
        <v>102</v>
      </c>
      <c r="H24" s="125"/>
      <c r="I24" s="125"/>
      <c r="J24" s="125"/>
      <c r="K24" s="125"/>
      <c r="L24" s="125"/>
      <c r="M24" s="125"/>
      <c r="N24" s="125"/>
      <c r="O24" s="125"/>
      <c r="P24" s="125"/>
      <c r="Q24" s="65"/>
      <c r="R24" s="124" t="s">
        <v>103</v>
      </c>
      <c r="S24" s="124"/>
      <c r="T24" s="100"/>
      <c r="U24" s="120"/>
      <c r="V24" s="120"/>
      <c r="W24" s="90"/>
    </row>
    <row r="25" spans="2:27" ht="26.25" thickBot="1" x14ac:dyDescent="0.3">
      <c r="B25" s="59"/>
      <c r="C25" s="7" t="s">
        <v>17</v>
      </c>
      <c r="D25" s="8" t="s">
        <v>18</v>
      </c>
      <c r="E25" s="9" t="s">
        <v>19</v>
      </c>
      <c r="G25" s="33" t="s">
        <v>100</v>
      </c>
      <c r="H25" s="33" t="s">
        <v>107</v>
      </c>
      <c r="I25" s="33" t="s">
        <v>38</v>
      </c>
      <c r="J25" s="33" t="s">
        <v>108</v>
      </c>
      <c r="K25" s="33" t="s">
        <v>97</v>
      </c>
      <c r="L25" s="33" t="s">
        <v>109</v>
      </c>
      <c r="M25" s="33" t="s">
        <v>101</v>
      </c>
      <c r="N25" s="33" t="s">
        <v>99</v>
      </c>
      <c r="O25" s="33" t="s">
        <v>89</v>
      </c>
      <c r="P25" s="110" t="s">
        <v>95</v>
      </c>
      <c r="Q25" s="114"/>
      <c r="R25" s="110" t="s">
        <v>100</v>
      </c>
      <c r="S25" s="34" t="s">
        <v>101</v>
      </c>
      <c r="T25" s="34" t="s">
        <v>95</v>
      </c>
      <c r="U25" s="34" t="s">
        <v>97</v>
      </c>
      <c r="V25" s="97"/>
      <c r="W25" s="97"/>
      <c r="X25" s="97"/>
      <c r="Y25" s="97"/>
      <c r="Z25" s="97"/>
      <c r="AA25" s="90"/>
    </row>
    <row r="26" spans="2:27" ht="16.5" thickBot="1" x14ac:dyDescent="0.35">
      <c r="B26" s="59"/>
      <c r="C26" s="2"/>
      <c r="D26" s="2"/>
      <c r="E26" s="2"/>
      <c r="G26" s="22"/>
      <c r="H26" s="68"/>
      <c r="M26" s="68"/>
      <c r="N26" s="68"/>
      <c r="O26" s="68"/>
      <c r="P26" s="90"/>
      <c r="R26" s="22"/>
      <c r="S26" s="22"/>
      <c r="T26" s="22"/>
      <c r="U26" s="90"/>
      <c r="V26" s="90"/>
      <c r="W26" s="90"/>
      <c r="X26" s="90"/>
      <c r="Y26" s="70"/>
      <c r="Z26" s="89"/>
      <c r="AA26" s="90"/>
    </row>
    <row r="27" spans="2:27" ht="15.75" x14ac:dyDescent="0.3">
      <c r="B27" s="59"/>
      <c r="C27" s="10">
        <v>50000201</v>
      </c>
      <c r="D27" s="11" t="s">
        <v>20</v>
      </c>
      <c r="E27" s="12" t="s">
        <v>4</v>
      </c>
      <c r="G27" s="26">
        <f>D5</f>
        <v>0</v>
      </c>
      <c r="H27" s="81">
        <f>D6</f>
        <v>0</v>
      </c>
      <c r="I27" s="84">
        <f>D7</f>
        <v>0</v>
      </c>
      <c r="J27" s="84">
        <f>D8</f>
        <v>0</v>
      </c>
      <c r="K27" s="84">
        <f>D9</f>
        <v>0</v>
      </c>
      <c r="L27" s="84">
        <f>D10</f>
        <v>0</v>
      </c>
      <c r="M27" s="84">
        <f>D11</f>
        <v>0</v>
      </c>
      <c r="N27" s="84">
        <f>D12</f>
        <v>0</v>
      </c>
      <c r="O27" s="84">
        <f>D13</f>
        <v>0</v>
      </c>
      <c r="P27" s="104">
        <f>D14</f>
        <v>0</v>
      </c>
      <c r="R27" s="26">
        <f>D16</f>
        <v>0</v>
      </c>
      <c r="S27" s="81">
        <f>D17</f>
        <v>0</v>
      </c>
      <c r="T27" s="81">
        <f>D18</f>
        <v>0</v>
      </c>
      <c r="U27" s="107">
        <f>D19</f>
        <v>0</v>
      </c>
      <c r="V27" s="98"/>
      <c r="W27" s="98"/>
      <c r="X27" s="98"/>
      <c r="Y27" s="98"/>
      <c r="Z27" s="98"/>
      <c r="AA27" s="90"/>
    </row>
    <row r="28" spans="2:27" ht="15.75" x14ac:dyDescent="0.3">
      <c r="B28" s="59"/>
      <c r="C28" s="13">
        <v>50000202</v>
      </c>
      <c r="D28" s="55" t="s">
        <v>21</v>
      </c>
      <c r="E28" s="14" t="s">
        <v>5</v>
      </c>
      <c r="G28" s="75">
        <f>E5</f>
        <v>0</v>
      </c>
      <c r="H28" s="74">
        <f>E6</f>
        <v>0</v>
      </c>
      <c r="I28" s="24">
        <f>E7</f>
        <v>0</v>
      </c>
      <c r="J28" s="24">
        <f>E8</f>
        <v>0</v>
      </c>
      <c r="K28" s="24">
        <f>E9</f>
        <v>0</v>
      </c>
      <c r="L28" s="24">
        <f>E10</f>
        <v>0</v>
      </c>
      <c r="M28" s="24">
        <f>E11</f>
        <v>0</v>
      </c>
      <c r="N28" s="24">
        <f>E12</f>
        <v>0</v>
      </c>
      <c r="O28" s="24">
        <f>E13</f>
        <v>0</v>
      </c>
      <c r="P28" s="105">
        <f>E14</f>
        <v>0</v>
      </c>
      <c r="R28" s="75">
        <f>E16</f>
        <v>0</v>
      </c>
      <c r="S28" s="74">
        <f>E17</f>
        <v>0</v>
      </c>
      <c r="T28" s="74">
        <f>E18</f>
        <v>0</v>
      </c>
      <c r="U28" s="108">
        <f>E19</f>
        <v>0</v>
      </c>
      <c r="V28" s="98"/>
      <c r="W28" s="98"/>
      <c r="X28" s="98"/>
      <c r="Y28" s="98"/>
      <c r="Z28" s="98"/>
      <c r="AA28" s="90"/>
    </row>
    <row r="29" spans="2:27" ht="15.75" x14ac:dyDescent="0.3">
      <c r="B29" s="59"/>
      <c r="C29" s="13">
        <v>50000202</v>
      </c>
      <c r="D29" s="55" t="s">
        <v>21</v>
      </c>
      <c r="E29" s="14" t="s">
        <v>6</v>
      </c>
      <c r="G29" s="75">
        <f>F5</f>
        <v>0</v>
      </c>
      <c r="H29" s="74">
        <f>F6</f>
        <v>0</v>
      </c>
      <c r="I29" s="24">
        <f>F7</f>
        <v>0</v>
      </c>
      <c r="J29" s="24">
        <f>F8</f>
        <v>0</v>
      </c>
      <c r="K29" s="24">
        <f>F9</f>
        <v>0</v>
      </c>
      <c r="L29" s="24">
        <f>F10</f>
        <v>0</v>
      </c>
      <c r="M29" s="24">
        <f>F11</f>
        <v>0</v>
      </c>
      <c r="N29" s="24">
        <f>F12</f>
        <v>0</v>
      </c>
      <c r="O29" s="24">
        <f>F13</f>
        <v>0</v>
      </c>
      <c r="P29" s="105">
        <f>F14</f>
        <v>0</v>
      </c>
      <c r="R29" s="75">
        <f>F16</f>
        <v>0</v>
      </c>
      <c r="S29" s="74">
        <f>F17</f>
        <v>0</v>
      </c>
      <c r="T29" s="74">
        <f>F18</f>
        <v>0</v>
      </c>
      <c r="U29" s="108">
        <f>F19</f>
        <v>0</v>
      </c>
      <c r="V29" s="98"/>
      <c r="W29" s="98"/>
      <c r="X29" s="98"/>
      <c r="Y29" s="98"/>
      <c r="Z29" s="98"/>
      <c r="AA29" s="90"/>
    </row>
    <row r="30" spans="2:27" ht="15.75" x14ac:dyDescent="0.3">
      <c r="B30" s="59"/>
      <c r="C30" s="13">
        <v>50000203</v>
      </c>
      <c r="D30" s="55" t="s">
        <v>22</v>
      </c>
      <c r="E30" s="14" t="s">
        <v>7</v>
      </c>
      <c r="G30" s="75">
        <f>G5</f>
        <v>0</v>
      </c>
      <c r="H30" s="74">
        <f>G6</f>
        <v>0</v>
      </c>
      <c r="I30" s="24">
        <f>G7</f>
        <v>0</v>
      </c>
      <c r="J30" s="24">
        <f>G8</f>
        <v>0</v>
      </c>
      <c r="K30" s="24">
        <f>G9</f>
        <v>0</v>
      </c>
      <c r="L30" s="24">
        <f>G10</f>
        <v>0</v>
      </c>
      <c r="M30" s="24">
        <f>G11</f>
        <v>0</v>
      </c>
      <c r="N30" s="24">
        <f>G12</f>
        <v>0</v>
      </c>
      <c r="O30" s="24">
        <f>G13</f>
        <v>0</v>
      </c>
      <c r="P30" s="105">
        <f>G14</f>
        <v>0</v>
      </c>
      <c r="R30" s="75">
        <f>G16</f>
        <v>0</v>
      </c>
      <c r="S30" s="74">
        <f>G17</f>
        <v>0</v>
      </c>
      <c r="T30" s="74">
        <f>G18</f>
        <v>0</v>
      </c>
      <c r="U30" s="108">
        <f>G19</f>
        <v>0</v>
      </c>
      <c r="V30" s="98"/>
      <c r="W30" s="98"/>
      <c r="X30" s="98"/>
      <c r="Y30" s="98"/>
      <c r="Z30" s="98"/>
      <c r="AA30" s="90"/>
    </row>
    <row r="31" spans="2:27" ht="15.75" x14ac:dyDescent="0.3">
      <c r="B31" s="59"/>
      <c r="C31" s="13">
        <v>50000207</v>
      </c>
      <c r="D31" s="55" t="s">
        <v>23</v>
      </c>
      <c r="E31" s="14" t="s">
        <v>9</v>
      </c>
      <c r="G31" s="75">
        <f>I5</f>
        <v>0</v>
      </c>
      <c r="H31" s="74">
        <f>I6</f>
        <v>0</v>
      </c>
      <c r="I31" s="24">
        <f>I7</f>
        <v>0</v>
      </c>
      <c r="J31" s="24">
        <f>I8</f>
        <v>0</v>
      </c>
      <c r="K31" s="24">
        <f>I9</f>
        <v>0</v>
      </c>
      <c r="L31" s="24">
        <f>I10</f>
        <v>0</v>
      </c>
      <c r="M31" s="24">
        <f>I11</f>
        <v>0</v>
      </c>
      <c r="N31" s="24">
        <f>I12</f>
        <v>0</v>
      </c>
      <c r="O31" s="24">
        <f>I13</f>
        <v>0</v>
      </c>
      <c r="P31" s="105">
        <f>I14</f>
        <v>0</v>
      </c>
      <c r="R31" s="75">
        <f>I16</f>
        <v>0</v>
      </c>
      <c r="S31" s="74">
        <f>I17</f>
        <v>0</v>
      </c>
      <c r="T31" s="74">
        <f>I18</f>
        <v>0</v>
      </c>
      <c r="U31" s="108">
        <f>I19</f>
        <v>0</v>
      </c>
      <c r="V31" s="98"/>
      <c r="W31" s="98"/>
      <c r="X31" s="98"/>
      <c r="Y31" s="98"/>
      <c r="Z31" s="98"/>
      <c r="AA31" s="90"/>
    </row>
    <row r="32" spans="2:27" ht="15.75" x14ac:dyDescent="0.3">
      <c r="B32" s="59"/>
      <c r="C32" s="13">
        <v>50000205</v>
      </c>
      <c r="D32" s="55" t="s">
        <v>24</v>
      </c>
      <c r="E32" s="14" t="s">
        <v>8</v>
      </c>
      <c r="G32" s="75">
        <f>H5</f>
        <v>0</v>
      </c>
      <c r="H32" s="74">
        <f>H6</f>
        <v>0</v>
      </c>
      <c r="I32" s="24">
        <f>H7</f>
        <v>0</v>
      </c>
      <c r="J32" s="24">
        <f>H8</f>
        <v>0</v>
      </c>
      <c r="K32" s="24">
        <f>H9</f>
        <v>0</v>
      </c>
      <c r="L32" s="24">
        <f>H10</f>
        <v>0</v>
      </c>
      <c r="M32" s="24">
        <f>H11</f>
        <v>0</v>
      </c>
      <c r="N32" s="24">
        <f>H12</f>
        <v>0</v>
      </c>
      <c r="O32" s="24">
        <f>H13</f>
        <v>0</v>
      </c>
      <c r="P32" s="105">
        <f>H14</f>
        <v>0</v>
      </c>
      <c r="R32" s="75">
        <f>H16</f>
        <v>0</v>
      </c>
      <c r="S32" s="74">
        <f>H17</f>
        <v>0</v>
      </c>
      <c r="T32" s="74">
        <f>H18</f>
        <v>0</v>
      </c>
      <c r="U32" s="108">
        <f>H19</f>
        <v>0</v>
      </c>
      <c r="V32" s="98"/>
      <c r="W32" s="98"/>
      <c r="X32" s="98"/>
      <c r="Y32" s="98"/>
      <c r="Z32" s="98"/>
      <c r="AA32" s="90"/>
    </row>
    <row r="33" spans="2:27" ht="15.75" x14ac:dyDescent="0.3">
      <c r="B33" s="59"/>
      <c r="C33" s="13">
        <v>50000206</v>
      </c>
      <c r="D33" s="55" t="s">
        <v>25</v>
      </c>
      <c r="E33" s="14" t="s">
        <v>10</v>
      </c>
      <c r="G33" s="75">
        <f>J5</f>
        <v>0</v>
      </c>
      <c r="H33" s="74">
        <f>J6</f>
        <v>0</v>
      </c>
      <c r="I33" s="24">
        <f>J7</f>
        <v>0</v>
      </c>
      <c r="J33" s="24">
        <f>J8</f>
        <v>0</v>
      </c>
      <c r="K33" s="24">
        <f>J9</f>
        <v>0</v>
      </c>
      <c r="L33" s="24">
        <f>J10</f>
        <v>0</v>
      </c>
      <c r="M33" s="24">
        <f>J11</f>
        <v>0</v>
      </c>
      <c r="N33" s="24">
        <f>J12</f>
        <v>0</v>
      </c>
      <c r="O33" s="24">
        <f>J13</f>
        <v>0</v>
      </c>
      <c r="P33" s="111">
        <f>J14</f>
        <v>0</v>
      </c>
      <c r="R33" s="75">
        <f>J16</f>
        <v>0</v>
      </c>
      <c r="S33" s="74">
        <f>J17</f>
        <v>0</v>
      </c>
      <c r="T33" s="74">
        <f>J18</f>
        <v>0</v>
      </c>
      <c r="U33" s="108">
        <f>J19</f>
        <v>0</v>
      </c>
      <c r="V33" s="98"/>
      <c r="W33" s="98"/>
      <c r="X33" s="98"/>
      <c r="Y33" s="98"/>
      <c r="Z33" s="98"/>
      <c r="AA33" s="90"/>
    </row>
    <row r="34" spans="2:27" ht="15.75" x14ac:dyDescent="0.3">
      <c r="B34" s="59"/>
      <c r="C34" s="13">
        <v>50000208</v>
      </c>
      <c r="D34" s="55" t="s">
        <v>26</v>
      </c>
      <c r="E34" s="14" t="s">
        <v>11</v>
      </c>
      <c r="G34" s="27">
        <f>L5</f>
        <v>0</v>
      </c>
      <c r="H34" s="25">
        <f>L6</f>
        <v>0</v>
      </c>
      <c r="I34" s="24">
        <f>L7</f>
        <v>0</v>
      </c>
      <c r="J34" s="24">
        <f>L8</f>
        <v>0</v>
      </c>
      <c r="K34" s="24">
        <f>L9</f>
        <v>0</v>
      </c>
      <c r="L34" s="24">
        <f>L10</f>
        <v>0</v>
      </c>
      <c r="M34" s="24">
        <f>L11</f>
        <v>0</v>
      </c>
      <c r="N34" s="24">
        <f>L12</f>
        <v>0</v>
      </c>
      <c r="O34" s="24">
        <f>L13</f>
        <v>0</v>
      </c>
      <c r="P34" s="105">
        <f>L14</f>
        <v>0</v>
      </c>
      <c r="R34" s="27">
        <f>L16</f>
        <v>0</v>
      </c>
      <c r="S34" s="25">
        <f>L17</f>
        <v>0</v>
      </c>
      <c r="T34" s="25">
        <f>L18</f>
        <v>0</v>
      </c>
      <c r="U34" s="109">
        <f>L19</f>
        <v>0</v>
      </c>
      <c r="V34" s="98"/>
      <c r="W34" s="98"/>
      <c r="X34" s="98"/>
      <c r="Y34" s="98"/>
      <c r="Z34" s="98"/>
      <c r="AA34" s="90"/>
    </row>
    <row r="35" spans="2:27" ht="15.75" x14ac:dyDescent="0.3">
      <c r="B35" s="96"/>
      <c r="C35" s="13"/>
      <c r="D35" s="95" t="s">
        <v>98</v>
      </c>
      <c r="E35" s="14"/>
      <c r="G35" s="27">
        <f>O5</f>
        <v>0</v>
      </c>
      <c r="H35" s="25">
        <f>O6</f>
        <v>0</v>
      </c>
      <c r="I35" s="24">
        <f>O7</f>
        <v>0</v>
      </c>
      <c r="J35" s="24">
        <f>O8</f>
        <v>0</v>
      </c>
      <c r="K35" s="24">
        <f>O9</f>
        <v>0</v>
      </c>
      <c r="L35" s="24">
        <f>O10</f>
        <v>0</v>
      </c>
      <c r="M35" s="24">
        <f>O11</f>
        <v>0</v>
      </c>
      <c r="N35" s="24">
        <f>O12</f>
        <v>0</v>
      </c>
      <c r="O35" s="24">
        <f>O13</f>
        <v>0</v>
      </c>
      <c r="P35" s="105">
        <f>O14</f>
        <v>0</v>
      </c>
      <c r="R35" s="27">
        <f>O16</f>
        <v>0</v>
      </c>
      <c r="S35" s="25">
        <f>O17</f>
        <v>0</v>
      </c>
      <c r="T35" s="25">
        <f>O18</f>
        <v>0</v>
      </c>
      <c r="U35" s="109">
        <f>O19</f>
        <v>0</v>
      </c>
      <c r="V35" s="98"/>
      <c r="W35" s="98"/>
      <c r="X35" s="98"/>
      <c r="Y35" s="98"/>
      <c r="Z35" s="98"/>
      <c r="AA35" s="90"/>
    </row>
    <row r="36" spans="2:27" ht="15.75" x14ac:dyDescent="0.3">
      <c r="B36" s="59"/>
      <c r="C36" s="13">
        <v>50000225</v>
      </c>
      <c r="D36" s="55" t="s">
        <v>27</v>
      </c>
      <c r="E36" s="14" t="s">
        <v>14</v>
      </c>
      <c r="G36" s="27">
        <f>P5</f>
        <v>0</v>
      </c>
      <c r="H36" s="25">
        <f>P6</f>
        <v>0</v>
      </c>
      <c r="I36" s="24">
        <f>P7</f>
        <v>0</v>
      </c>
      <c r="J36" s="24">
        <f>P8</f>
        <v>0</v>
      </c>
      <c r="K36" s="24">
        <f>P9</f>
        <v>0</v>
      </c>
      <c r="L36" s="24">
        <f>P10</f>
        <v>0</v>
      </c>
      <c r="M36" s="24">
        <f>P11</f>
        <v>0</v>
      </c>
      <c r="N36" s="24">
        <f>P12</f>
        <v>0</v>
      </c>
      <c r="O36" s="24">
        <f>P13</f>
        <v>0</v>
      </c>
      <c r="P36" s="105">
        <f>P14</f>
        <v>0</v>
      </c>
      <c r="R36" s="27">
        <f>P16</f>
        <v>0</v>
      </c>
      <c r="S36" s="25">
        <f>P17</f>
        <v>0</v>
      </c>
      <c r="T36" s="25">
        <f>P18</f>
        <v>0</v>
      </c>
      <c r="U36" s="109">
        <f>P19</f>
        <v>0</v>
      </c>
      <c r="V36" s="98"/>
      <c r="W36" s="98"/>
      <c r="X36" s="98"/>
      <c r="Y36" s="98"/>
      <c r="Z36" s="98"/>
      <c r="AA36" s="90"/>
    </row>
    <row r="37" spans="2:27" ht="15.75" x14ac:dyDescent="0.3">
      <c r="B37" s="59"/>
      <c r="C37" s="13">
        <v>50000230</v>
      </c>
      <c r="D37" s="55" t="s">
        <v>28</v>
      </c>
      <c r="E37" s="14" t="s">
        <v>14</v>
      </c>
      <c r="G37" s="27">
        <f>Q5</f>
        <v>0</v>
      </c>
      <c r="H37" s="25">
        <f>Q6</f>
        <v>0</v>
      </c>
      <c r="I37" s="24">
        <f>Q7</f>
        <v>0</v>
      </c>
      <c r="J37" s="24">
        <f>Q8</f>
        <v>0</v>
      </c>
      <c r="K37" s="24">
        <f>Q9</f>
        <v>0</v>
      </c>
      <c r="L37" s="24">
        <f>Q10</f>
        <v>0</v>
      </c>
      <c r="M37" s="24">
        <f>Q11</f>
        <v>0</v>
      </c>
      <c r="N37" s="24">
        <f>Q12</f>
        <v>0</v>
      </c>
      <c r="O37" s="24">
        <f>Q13</f>
        <v>0</v>
      </c>
      <c r="P37" s="105">
        <f>Q14</f>
        <v>0</v>
      </c>
      <c r="R37" s="27">
        <f>Q16</f>
        <v>0</v>
      </c>
      <c r="S37" s="25">
        <f>Q17</f>
        <v>0</v>
      </c>
      <c r="T37" s="25">
        <f>Q18</f>
        <v>0</v>
      </c>
      <c r="U37" s="109">
        <f>Q19</f>
        <v>0</v>
      </c>
      <c r="V37" s="98"/>
      <c r="W37" s="98"/>
      <c r="X37" s="98"/>
      <c r="Y37" s="98"/>
      <c r="Z37" s="98"/>
      <c r="AA37" s="90"/>
    </row>
    <row r="38" spans="2:27" ht="15.75" x14ac:dyDescent="0.3">
      <c r="C38" s="13">
        <v>50000227</v>
      </c>
      <c r="D38" s="55" t="s">
        <v>29</v>
      </c>
      <c r="E38" s="14" t="s">
        <v>14</v>
      </c>
      <c r="G38" s="27">
        <f>R5</f>
        <v>0</v>
      </c>
      <c r="H38" s="25">
        <f>R6</f>
        <v>0</v>
      </c>
      <c r="I38" s="24">
        <f>R7</f>
        <v>0</v>
      </c>
      <c r="J38" s="24">
        <f>R8</f>
        <v>0</v>
      </c>
      <c r="K38" s="24">
        <f>R9</f>
        <v>0</v>
      </c>
      <c r="L38" s="24">
        <f>R10</f>
        <v>0</v>
      </c>
      <c r="M38" s="24">
        <f>R11</f>
        <v>0</v>
      </c>
      <c r="N38" s="24">
        <f>R12</f>
        <v>0</v>
      </c>
      <c r="O38" s="24">
        <f>R13</f>
        <v>0</v>
      </c>
      <c r="P38" s="105">
        <f>R14</f>
        <v>0</v>
      </c>
      <c r="R38" s="27">
        <f>R16</f>
        <v>0</v>
      </c>
      <c r="S38" s="25">
        <f>R17</f>
        <v>0</v>
      </c>
      <c r="T38" s="25">
        <f>R18</f>
        <v>0</v>
      </c>
      <c r="U38" s="109">
        <f>R19</f>
        <v>0</v>
      </c>
      <c r="V38" s="98"/>
      <c r="W38" s="98"/>
      <c r="X38" s="98"/>
      <c r="Y38" s="98"/>
      <c r="Z38" s="98"/>
      <c r="AA38" s="90"/>
    </row>
    <row r="39" spans="2:27" ht="15.75" x14ac:dyDescent="0.3">
      <c r="C39" s="13">
        <v>50000228</v>
      </c>
      <c r="D39" s="55" t="s">
        <v>30</v>
      </c>
      <c r="E39" s="14" t="s">
        <v>14</v>
      </c>
      <c r="G39" s="27">
        <f>S5</f>
        <v>0</v>
      </c>
      <c r="H39" s="25">
        <f>S6</f>
        <v>0</v>
      </c>
      <c r="I39" s="24">
        <f>S7</f>
        <v>0</v>
      </c>
      <c r="J39" s="24">
        <f>S8</f>
        <v>0</v>
      </c>
      <c r="K39" s="24">
        <f>S9</f>
        <v>0</v>
      </c>
      <c r="L39" s="24">
        <f>S10</f>
        <v>0</v>
      </c>
      <c r="M39" s="24">
        <f>S11</f>
        <v>0</v>
      </c>
      <c r="N39" s="24">
        <f>S12</f>
        <v>0</v>
      </c>
      <c r="O39" s="24">
        <f>S13</f>
        <v>0</v>
      </c>
      <c r="P39" s="105">
        <f>S14</f>
        <v>0</v>
      </c>
      <c r="R39" s="27">
        <f>S16</f>
        <v>0</v>
      </c>
      <c r="S39" s="25">
        <f>S17</f>
        <v>0</v>
      </c>
      <c r="T39" s="25">
        <f>S18</f>
        <v>0</v>
      </c>
      <c r="U39" s="109">
        <f>S19</f>
        <v>0</v>
      </c>
      <c r="V39" s="98"/>
      <c r="W39" s="98"/>
      <c r="X39" s="98"/>
      <c r="Y39" s="98"/>
      <c r="Z39" s="98"/>
      <c r="AA39" s="90"/>
    </row>
    <row r="40" spans="2:27" ht="16.5" thickBot="1" x14ac:dyDescent="0.35">
      <c r="C40" s="13">
        <v>50000259</v>
      </c>
      <c r="D40" s="55" t="s">
        <v>31</v>
      </c>
      <c r="E40" s="15" t="s">
        <v>32</v>
      </c>
      <c r="G40" s="75">
        <f>M5+N5</f>
        <v>0</v>
      </c>
      <c r="H40" s="74">
        <f>M6+N6</f>
        <v>0</v>
      </c>
      <c r="I40" s="24">
        <f>M7+N7</f>
        <v>0</v>
      </c>
      <c r="J40" s="24">
        <f>M8+N8</f>
        <v>0</v>
      </c>
      <c r="K40" s="24">
        <f>M9+N9</f>
        <v>0</v>
      </c>
      <c r="L40" s="24">
        <f>M10+N10</f>
        <v>0</v>
      </c>
      <c r="M40" s="24">
        <f>M11+N11</f>
        <v>0</v>
      </c>
      <c r="N40" s="24">
        <f>M12+N12</f>
        <v>0</v>
      </c>
      <c r="O40" s="24">
        <f>M13+N13</f>
        <v>0</v>
      </c>
      <c r="P40" s="105">
        <f>M14+N14</f>
        <v>0</v>
      </c>
      <c r="R40" s="75">
        <f>M16+N16</f>
        <v>0</v>
      </c>
      <c r="S40" s="74">
        <f>M17+N17</f>
        <v>0</v>
      </c>
      <c r="T40" s="74">
        <f>M18+N18</f>
        <v>0</v>
      </c>
      <c r="U40" s="108">
        <f>M19+N19</f>
        <v>0</v>
      </c>
      <c r="V40" s="98"/>
      <c r="W40" s="98"/>
      <c r="X40" s="98"/>
      <c r="Y40" s="98"/>
      <c r="Z40" s="98"/>
      <c r="AA40" s="90"/>
    </row>
    <row r="41" spans="2:27" ht="15.75" x14ac:dyDescent="0.3">
      <c r="C41" s="13"/>
      <c r="D41" s="55" t="s">
        <v>33</v>
      </c>
      <c r="E41" s="16"/>
      <c r="G41" s="60">
        <f t="shared" ref="G41:L41" si="3">SUM(G27:G40)</f>
        <v>0</v>
      </c>
      <c r="H41" s="82">
        <f t="shared" si="3"/>
        <v>0</v>
      </c>
      <c r="I41" s="84">
        <f t="shared" si="3"/>
        <v>0</v>
      </c>
      <c r="J41" s="84">
        <f t="shared" si="3"/>
        <v>0</v>
      </c>
      <c r="K41" s="84">
        <f t="shared" si="3"/>
        <v>0</v>
      </c>
      <c r="L41" s="84">
        <f t="shared" si="3"/>
        <v>0</v>
      </c>
      <c r="M41" s="84">
        <f>SUM(M27:M40)</f>
        <v>0</v>
      </c>
      <c r="N41" s="84">
        <f>SUM(N27:N40)</f>
        <v>0</v>
      </c>
      <c r="O41" s="84">
        <f>SUM(O27:O40)</f>
        <v>0</v>
      </c>
      <c r="P41" s="112">
        <f>SUM(P27:P40)</f>
        <v>0</v>
      </c>
      <c r="R41" s="60">
        <f>SUM(R27:R40)</f>
        <v>0</v>
      </c>
      <c r="S41" s="82">
        <f>SUM(S27:S40)</f>
        <v>0</v>
      </c>
      <c r="T41" s="82">
        <f>SUM(T27:T40)</f>
        <v>0</v>
      </c>
      <c r="U41" s="115">
        <f>SUM(U27:U40)</f>
        <v>0</v>
      </c>
      <c r="V41" s="98"/>
      <c r="W41" s="98"/>
      <c r="X41" s="98"/>
      <c r="Y41" s="98"/>
      <c r="Z41" s="98"/>
      <c r="AA41" s="90"/>
    </row>
    <row r="42" spans="2:27" ht="16.5" thickBot="1" x14ac:dyDescent="0.35">
      <c r="C42" s="13"/>
      <c r="D42" s="55" t="s">
        <v>2</v>
      </c>
      <c r="E42" s="16"/>
      <c r="G42" s="28">
        <f t="shared" ref="G42:L42" si="4">G41*16%</f>
        <v>0</v>
      </c>
      <c r="H42" s="83">
        <f t="shared" si="4"/>
        <v>0</v>
      </c>
      <c r="I42" s="85">
        <f t="shared" si="4"/>
        <v>0</v>
      </c>
      <c r="J42" s="85">
        <f t="shared" si="4"/>
        <v>0</v>
      </c>
      <c r="K42" s="85">
        <f t="shared" si="4"/>
        <v>0</v>
      </c>
      <c r="L42" s="85">
        <f t="shared" si="4"/>
        <v>0</v>
      </c>
      <c r="M42" s="85">
        <f>M41*16%</f>
        <v>0</v>
      </c>
      <c r="N42" s="85">
        <f>N41*16%</f>
        <v>0</v>
      </c>
      <c r="O42" s="85">
        <f>O41*16%</f>
        <v>0</v>
      </c>
      <c r="P42" s="113">
        <f>P41*16%</f>
        <v>0</v>
      </c>
      <c r="R42" s="28">
        <f>R41*16%</f>
        <v>0</v>
      </c>
      <c r="S42" s="83">
        <f>S41*16%</f>
        <v>0</v>
      </c>
      <c r="T42" s="83">
        <f>T41*16%</f>
        <v>0</v>
      </c>
      <c r="U42" s="116">
        <f>U41*16%</f>
        <v>0</v>
      </c>
      <c r="V42" s="98"/>
      <c r="W42" s="98"/>
      <c r="X42" s="98"/>
      <c r="Y42" s="98"/>
      <c r="Z42" s="98"/>
      <c r="AA42" s="90"/>
    </row>
    <row r="43" spans="2:27" ht="15.75" thickBot="1" x14ac:dyDescent="0.3">
      <c r="C43" s="17"/>
      <c r="D43" s="18" t="s">
        <v>34</v>
      </c>
      <c r="E43" s="19"/>
      <c r="G43" s="117">
        <f t="shared" ref="G43:P43" si="5">SUM(G41:G42)</f>
        <v>0</v>
      </c>
      <c r="H43" s="118">
        <f t="shared" si="5"/>
        <v>0</v>
      </c>
      <c r="I43" s="118">
        <f t="shared" si="5"/>
        <v>0</v>
      </c>
      <c r="J43" s="118">
        <f t="shared" si="5"/>
        <v>0</v>
      </c>
      <c r="K43" s="118">
        <f t="shared" si="5"/>
        <v>0</v>
      </c>
      <c r="L43" s="118">
        <f t="shared" si="5"/>
        <v>0</v>
      </c>
      <c r="M43" s="118">
        <f t="shared" si="5"/>
        <v>0</v>
      </c>
      <c r="N43" s="118">
        <f t="shared" si="5"/>
        <v>0</v>
      </c>
      <c r="O43" s="118">
        <f t="shared" si="5"/>
        <v>0</v>
      </c>
      <c r="P43" s="119">
        <f t="shared" si="5"/>
        <v>0</v>
      </c>
      <c r="R43" s="117">
        <f>SUM(R41:R42)</f>
        <v>0</v>
      </c>
      <c r="S43" s="118">
        <f>SUM(S41:S42)</f>
        <v>0</v>
      </c>
      <c r="T43" s="118">
        <f>SUM(T41:T42)</f>
        <v>0</v>
      </c>
      <c r="U43" s="119">
        <f>SUM(U41:U42)</f>
        <v>0</v>
      </c>
      <c r="V43" s="99"/>
      <c r="W43" s="99"/>
      <c r="X43" s="101"/>
      <c r="Y43" s="99"/>
      <c r="Z43" s="99"/>
      <c r="AA43" s="90"/>
    </row>
    <row r="44" spans="2:27" ht="15.75" x14ac:dyDescent="0.3">
      <c r="C44" s="20"/>
      <c r="D44" s="2"/>
      <c r="E44" s="2"/>
      <c r="F44" s="2"/>
      <c r="G44" s="2"/>
      <c r="H44" s="22"/>
      <c r="I44" s="64"/>
      <c r="J44" s="22"/>
      <c r="K44" s="22"/>
      <c r="L44" s="64"/>
      <c r="M44" s="68"/>
      <c r="N44" s="70"/>
      <c r="O44" s="22"/>
      <c r="R44" s="92"/>
      <c r="S44" s="92"/>
      <c r="T44" s="92"/>
      <c r="U44" s="91"/>
      <c r="V44" s="91"/>
      <c r="W44" s="90"/>
    </row>
    <row r="45" spans="2:27" ht="15.75" x14ac:dyDescent="0.3">
      <c r="C45" s="20"/>
      <c r="D45" s="121" t="s">
        <v>35</v>
      </c>
      <c r="E45" s="121"/>
      <c r="F45" s="121"/>
      <c r="G45" s="121"/>
      <c r="H45" s="121"/>
      <c r="I45" s="69"/>
      <c r="J45" s="2"/>
      <c r="K45" s="2"/>
      <c r="L45" s="69"/>
      <c r="M45" s="2"/>
      <c r="N45" s="91"/>
      <c r="O45" s="69"/>
      <c r="P45" s="69"/>
      <c r="Q45" s="66"/>
      <c r="R45" s="92"/>
      <c r="S45" s="92"/>
      <c r="T45" s="92"/>
      <c r="U45" s="91"/>
      <c r="V45" s="91"/>
      <c r="W45" s="90"/>
    </row>
    <row r="46" spans="2:27" ht="15.75" x14ac:dyDescent="0.3">
      <c r="C46" s="20"/>
      <c r="D46" s="3"/>
      <c r="E46" s="3"/>
      <c r="F46" s="3"/>
      <c r="G46" s="3"/>
      <c r="H46" s="3"/>
      <c r="I46" s="66"/>
      <c r="J46" s="3"/>
      <c r="K46" s="2"/>
      <c r="L46" s="66"/>
      <c r="M46" s="3"/>
      <c r="N46" s="66"/>
      <c r="O46" s="66"/>
      <c r="P46" s="66"/>
      <c r="Q46" s="66"/>
      <c r="R46" s="92"/>
      <c r="S46" s="92"/>
      <c r="T46" s="92"/>
      <c r="U46" s="91"/>
      <c r="V46" s="91"/>
      <c r="W46" s="90"/>
    </row>
    <row r="47" spans="2:27" ht="15.75" x14ac:dyDescent="0.3">
      <c r="C47" s="20"/>
      <c r="D47" s="3"/>
      <c r="E47" s="3"/>
      <c r="F47" s="3"/>
      <c r="G47" s="3"/>
      <c r="H47" s="57"/>
      <c r="I47" s="66"/>
      <c r="J47" s="3"/>
      <c r="K47" s="2"/>
      <c r="L47" s="3"/>
      <c r="M47" s="3"/>
      <c r="N47" s="66"/>
      <c r="O47" s="66"/>
      <c r="P47" s="66"/>
      <c r="Q47" s="66"/>
      <c r="R47" s="66"/>
      <c r="S47" s="66"/>
      <c r="T47" s="3"/>
      <c r="U47" s="2"/>
      <c r="V47" s="2"/>
    </row>
    <row r="48" spans="2:27" ht="15.75" x14ac:dyDescent="0.3">
      <c r="C48" s="20"/>
      <c r="D48" s="3"/>
      <c r="E48" s="3"/>
      <c r="F48" s="3"/>
      <c r="G48" s="3"/>
      <c r="H48" s="56"/>
      <c r="I48" s="3"/>
      <c r="J48" s="3"/>
      <c r="K48" s="2"/>
      <c r="L48" s="3"/>
      <c r="M48" s="3"/>
      <c r="N48" s="66"/>
      <c r="O48" s="66"/>
      <c r="P48" s="66"/>
      <c r="Q48" s="66"/>
      <c r="R48" s="66"/>
      <c r="S48" s="3"/>
      <c r="T48" s="3"/>
      <c r="U48" s="2"/>
      <c r="V48" s="2"/>
    </row>
    <row r="49" spans="3:22" ht="15.75" x14ac:dyDescent="0.3">
      <c r="C49" s="20"/>
      <c r="D49" s="3"/>
      <c r="E49" s="3"/>
      <c r="F49" s="3"/>
      <c r="G49" s="3"/>
      <c r="H49" s="3"/>
      <c r="I49" s="3"/>
      <c r="J49" s="3"/>
      <c r="K49" s="2"/>
      <c r="L49" s="3"/>
      <c r="M49" s="3"/>
      <c r="N49" s="3"/>
      <c r="O49" s="3"/>
      <c r="P49" s="3"/>
      <c r="Q49" s="3"/>
      <c r="R49" s="3"/>
      <c r="S49" s="3"/>
      <c r="T49" s="3"/>
      <c r="U49" s="2"/>
      <c r="V49" s="2"/>
    </row>
    <row r="50" spans="3:22" ht="15.75" x14ac:dyDescent="0.3">
      <c r="C50" s="20"/>
      <c r="D50" s="3"/>
      <c r="E50" s="3"/>
      <c r="F50" s="3"/>
      <c r="G50" s="3"/>
      <c r="H50" s="3"/>
      <c r="I50" s="3"/>
      <c r="J50" s="3"/>
      <c r="K50" s="2"/>
      <c r="L50" s="3"/>
      <c r="M50" s="3"/>
      <c r="N50" s="3"/>
      <c r="O50" s="3"/>
      <c r="P50" s="3"/>
      <c r="Q50" s="3"/>
      <c r="R50" s="3"/>
      <c r="S50" s="3"/>
      <c r="T50" s="3"/>
      <c r="U50" s="2"/>
      <c r="V50" s="2"/>
    </row>
  </sheetData>
  <mergeCells count="6">
    <mergeCell ref="U24:V24"/>
    <mergeCell ref="D45:H45"/>
    <mergeCell ref="B5:B14"/>
    <mergeCell ref="B16:B19"/>
    <mergeCell ref="R24:S24"/>
    <mergeCell ref="G24:P2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"/>
  <sheetViews>
    <sheetView zoomScale="80" zoomScaleNormal="80" workbookViewId="0">
      <pane ySplit="1" topLeftCell="A23" activePane="bottomLeft" state="frozen"/>
      <selection activeCell="G1" sqref="G1"/>
      <selection pane="bottomLeft" activeCell="E29" sqref="E29"/>
    </sheetView>
  </sheetViews>
  <sheetFormatPr baseColWidth="10" defaultRowHeight="15" x14ac:dyDescent="0.25"/>
  <cols>
    <col min="1" max="1" width="11.5703125" bestFit="1" customWidth="1"/>
    <col min="2" max="2" width="8.7109375" style="54" bestFit="1" customWidth="1"/>
    <col min="3" max="3" width="35.28515625" bestFit="1" customWidth="1"/>
    <col min="4" max="4" width="18" customWidth="1"/>
    <col min="5" max="5" width="26.7109375" customWidth="1"/>
    <col min="6" max="6" width="12.28515625" style="54" customWidth="1"/>
    <col min="7" max="7" width="24.42578125" bestFit="1" customWidth="1"/>
    <col min="8" max="8" width="13.7109375" customWidth="1"/>
    <col min="9" max="9" width="11.28515625" customWidth="1"/>
    <col min="10" max="10" width="13" customWidth="1"/>
    <col min="11" max="11" width="13.5703125" customWidth="1"/>
    <col min="12" max="12" width="11.28515625" customWidth="1"/>
    <col min="13" max="13" width="11.42578125" customWidth="1"/>
    <col min="14" max="14" width="10.140625" customWidth="1"/>
    <col min="15" max="15" width="12.28515625" customWidth="1"/>
    <col min="16" max="16" width="13.42578125" customWidth="1"/>
    <col min="17" max="17" width="11.85546875" customWidth="1"/>
    <col min="18" max="19" width="11.7109375" customWidth="1"/>
    <col min="20" max="20" width="11.28515625" bestFit="1" customWidth="1"/>
    <col min="21" max="21" width="11.5703125" customWidth="1"/>
    <col min="22" max="22" width="12.140625" bestFit="1" customWidth="1"/>
    <col min="23" max="23" width="12.85546875" bestFit="1" customWidth="1"/>
    <col min="24" max="24" width="14.140625" customWidth="1"/>
    <col min="25" max="25" width="12.28515625" bestFit="1" customWidth="1"/>
    <col min="26" max="26" width="13.85546875" customWidth="1"/>
    <col min="27" max="27" width="12.28515625" bestFit="1" customWidth="1"/>
    <col min="28" max="28" width="11.42578125" bestFit="1" customWidth="1"/>
  </cols>
  <sheetData>
    <row r="1" spans="1:26" ht="51" x14ac:dyDescent="0.25">
      <c r="A1" s="1" t="s">
        <v>82</v>
      </c>
      <c r="B1" s="1" t="s">
        <v>83</v>
      </c>
      <c r="C1" s="1" t="s">
        <v>84</v>
      </c>
      <c r="D1" s="1" t="s">
        <v>53</v>
      </c>
      <c r="E1" s="1" t="s">
        <v>85</v>
      </c>
      <c r="F1" s="1" t="s">
        <v>86</v>
      </c>
      <c r="G1" s="1" t="s">
        <v>36</v>
      </c>
      <c r="H1" s="1" t="s">
        <v>42</v>
      </c>
      <c r="I1" s="1" t="s">
        <v>39</v>
      </c>
      <c r="J1" s="1" t="s">
        <v>40</v>
      </c>
      <c r="K1" s="1" t="s">
        <v>41</v>
      </c>
      <c r="L1" s="1" t="s">
        <v>43</v>
      </c>
      <c r="M1" s="1" t="s">
        <v>44</v>
      </c>
      <c r="N1" s="1" t="s">
        <v>45</v>
      </c>
      <c r="O1" s="1" t="s">
        <v>0</v>
      </c>
      <c r="P1" s="1" t="s">
        <v>46</v>
      </c>
      <c r="Q1" s="1" t="s">
        <v>51</v>
      </c>
      <c r="R1" s="1" t="s">
        <v>52</v>
      </c>
      <c r="S1" s="1" t="s">
        <v>96</v>
      </c>
      <c r="T1" s="1" t="s">
        <v>47</v>
      </c>
      <c r="U1" s="1" t="s">
        <v>48</v>
      </c>
      <c r="V1" s="1" t="s">
        <v>49</v>
      </c>
      <c r="W1" s="1" t="s">
        <v>50</v>
      </c>
      <c r="X1" s="1" t="s">
        <v>37</v>
      </c>
      <c r="Y1" s="1" t="s">
        <v>2</v>
      </c>
      <c r="Z1" s="1" t="s">
        <v>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2"/>
  <sheetViews>
    <sheetView zoomScale="85" zoomScaleNormal="85" workbookViewId="0">
      <pane ySplit="5" topLeftCell="A12" activePane="bottomLeft" state="frozen"/>
      <selection pane="bottomLeft" activeCell="D35" sqref="D35"/>
    </sheetView>
  </sheetViews>
  <sheetFormatPr baseColWidth="10" defaultRowHeight="15" x14ac:dyDescent="0.25"/>
  <cols>
    <col min="1" max="1" width="14" bestFit="1" customWidth="1"/>
    <col min="2" max="2" width="14.5703125" customWidth="1"/>
    <col min="3" max="3" width="24.7109375" bestFit="1" customWidth="1"/>
    <col min="4" max="7" width="16" customWidth="1"/>
    <col min="8" max="8" width="18.140625" customWidth="1"/>
    <col min="9" max="13" width="20.140625" customWidth="1"/>
    <col min="14" max="14" width="21.28515625" customWidth="1"/>
    <col min="15" max="15" width="2.5703125" customWidth="1"/>
    <col min="16" max="16" width="14" bestFit="1" customWidth="1"/>
    <col min="17" max="17" width="17.85546875" customWidth="1"/>
    <col min="18" max="18" width="18.7109375" customWidth="1"/>
    <col min="19" max="19" width="18.28515625" bestFit="1" customWidth="1"/>
    <col min="20" max="22" width="18.28515625" customWidth="1"/>
    <col min="23" max="23" width="18.5703125" bestFit="1" customWidth="1"/>
    <col min="24" max="24" width="3.42578125" customWidth="1"/>
    <col min="25" max="25" width="18.28515625" customWidth="1"/>
  </cols>
  <sheetData>
    <row r="1" spans="1:23" ht="15.75" thickBot="1" x14ac:dyDescent="0.3">
      <c r="B1" s="126" t="s">
        <v>110</v>
      </c>
      <c r="C1" s="126"/>
      <c r="D1" s="126"/>
      <c r="E1" s="126"/>
      <c r="F1" s="126"/>
      <c r="G1" s="126"/>
      <c r="H1" s="126"/>
      <c r="I1" s="126"/>
      <c r="J1" s="126"/>
      <c r="K1" s="126"/>
      <c r="L1" s="126"/>
      <c r="M1" s="126"/>
      <c r="N1" s="126"/>
      <c r="Q1" s="126" t="s">
        <v>103</v>
      </c>
      <c r="R1" s="126"/>
      <c r="S1" s="126"/>
      <c r="T1" s="126"/>
      <c r="U1" s="126"/>
      <c r="V1" s="126"/>
      <c r="W1" s="126"/>
    </row>
    <row r="2" spans="1:23" ht="15.75" hidden="1" thickBot="1" x14ac:dyDescent="0.3"/>
    <row r="3" spans="1:23" s="76" customFormat="1" ht="29.25" customHeight="1" thickBot="1" x14ac:dyDescent="0.3">
      <c r="B3" s="77" t="s">
        <v>54</v>
      </c>
      <c r="C3" s="77" t="s">
        <v>55</v>
      </c>
      <c r="D3" s="78" t="s">
        <v>100</v>
      </c>
      <c r="E3" s="78" t="s">
        <v>107</v>
      </c>
      <c r="F3" s="78" t="s">
        <v>38</v>
      </c>
      <c r="G3" s="78" t="s">
        <v>108</v>
      </c>
      <c r="H3" s="78" t="s">
        <v>97</v>
      </c>
      <c r="I3" s="78" t="s">
        <v>109</v>
      </c>
      <c r="J3" s="78" t="s">
        <v>101</v>
      </c>
      <c r="K3" s="78" t="s">
        <v>99</v>
      </c>
      <c r="L3" s="78" t="s">
        <v>89</v>
      </c>
      <c r="M3" s="78" t="s">
        <v>95</v>
      </c>
      <c r="N3" s="78" t="s">
        <v>56</v>
      </c>
      <c r="O3" s="79"/>
      <c r="Q3" s="77" t="s">
        <v>54</v>
      </c>
      <c r="R3" s="77" t="s">
        <v>55</v>
      </c>
      <c r="S3" s="78" t="s">
        <v>100</v>
      </c>
      <c r="T3" s="78" t="s">
        <v>101</v>
      </c>
      <c r="U3" s="78" t="s">
        <v>95</v>
      </c>
      <c r="V3" s="78" t="s">
        <v>97</v>
      </c>
      <c r="W3" s="78" t="s">
        <v>56</v>
      </c>
    </row>
    <row r="4" spans="1:23" ht="15" hidden="1" customHeight="1" x14ac:dyDescent="0.25">
      <c r="B4" s="35" t="s">
        <v>57</v>
      </c>
      <c r="C4" s="35" t="s">
        <v>58</v>
      </c>
      <c r="D4" s="35" t="s">
        <v>59</v>
      </c>
      <c r="E4" s="67" t="s">
        <v>90</v>
      </c>
      <c r="F4" s="72" t="s">
        <v>92</v>
      </c>
      <c r="G4" s="72" t="s">
        <v>91</v>
      </c>
      <c r="H4" s="72" t="s">
        <v>93</v>
      </c>
      <c r="I4" s="72" t="s">
        <v>94</v>
      </c>
      <c r="J4" s="102" t="s">
        <v>105</v>
      </c>
      <c r="K4" s="102" t="s">
        <v>104</v>
      </c>
      <c r="L4" s="106" t="s">
        <v>112</v>
      </c>
      <c r="M4" s="106" t="s">
        <v>111</v>
      </c>
      <c r="N4" s="35" t="s">
        <v>60</v>
      </c>
      <c r="O4" s="35"/>
      <c r="Q4" s="35" t="s">
        <v>57</v>
      </c>
      <c r="R4" s="35" t="s">
        <v>58</v>
      </c>
      <c r="S4" s="35" t="s">
        <v>59</v>
      </c>
      <c r="T4" s="102" t="s">
        <v>106</v>
      </c>
      <c r="U4" s="106" t="s">
        <v>114</v>
      </c>
      <c r="V4" s="106" t="s">
        <v>113</v>
      </c>
      <c r="W4" s="35" t="s">
        <v>60</v>
      </c>
    </row>
    <row r="5" spans="1:23" ht="6" hidden="1" customHeight="1" x14ac:dyDescent="0.25">
      <c r="B5" s="35"/>
      <c r="C5" s="35"/>
      <c r="D5" s="35"/>
      <c r="E5" s="67"/>
      <c r="F5" s="72"/>
      <c r="G5" s="72"/>
      <c r="H5" s="72"/>
      <c r="I5" s="72"/>
      <c r="J5" s="102">
        <f>MES!D10</f>
        <v>0</v>
      </c>
      <c r="K5" s="102"/>
      <c r="L5" s="106"/>
      <c r="M5" s="106"/>
      <c r="N5" s="35" t="e">
        <f>RESUMEN!$D5+RESUMEN!#REF!+RESUMEN!#REF!+RESUMEN!#REF!+RESUMEN!#REF!</f>
        <v>#REF!</v>
      </c>
      <c r="O5" s="35"/>
      <c r="Q5" s="35"/>
      <c r="R5" s="35"/>
      <c r="S5" s="35"/>
      <c r="T5" s="102"/>
      <c r="U5" s="106">
        <f>MES!D17</f>
        <v>0</v>
      </c>
      <c r="V5" s="106">
        <f>MES!D18</f>
        <v>0</v>
      </c>
      <c r="W5" s="35" t="e">
        <f>RESUMEN!$S5+RESUMEN!#REF!+RESUMEN!#REF!+RESUMEN!#REF!+RESUMEN!#REF!</f>
        <v>#REF!</v>
      </c>
    </row>
    <row r="6" spans="1:23" x14ac:dyDescent="0.25">
      <c r="A6" s="3" t="s">
        <v>4</v>
      </c>
      <c r="B6" s="36" t="s">
        <v>61</v>
      </c>
      <c r="C6" s="37" t="s">
        <v>87</v>
      </c>
      <c r="D6" s="35">
        <f>MES!D5</f>
        <v>0</v>
      </c>
      <c r="E6" s="106">
        <f>MES!D6</f>
        <v>0</v>
      </c>
      <c r="F6" s="106">
        <f>MES!D7</f>
        <v>0</v>
      </c>
      <c r="G6" s="106">
        <f>MES!D8</f>
        <v>0</v>
      </c>
      <c r="H6" s="106">
        <f>MES!D9</f>
        <v>0</v>
      </c>
      <c r="I6" s="106">
        <f>MES!D10</f>
        <v>0</v>
      </c>
      <c r="J6" s="106">
        <f>MES!D11</f>
        <v>0</v>
      </c>
      <c r="K6" s="106">
        <f>MES!D12</f>
        <v>0</v>
      </c>
      <c r="L6" s="106">
        <f>MES!D13</f>
        <v>0</v>
      </c>
      <c r="M6" s="106">
        <f>MES!D14</f>
        <v>0</v>
      </c>
      <c r="N6" s="102">
        <f>SUM(D6:M6)</f>
        <v>0</v>
      </c>
      <c r="O6" s="35"/>
      <c r="P6" s="3" t="s">
        <v>4</v>
      </c>
      <c r="Q6" s="36" t="s">
        <v>61</v>
      </c>
      <c r="R6" s="37" t="s">
        <v>87</v>
      </c>
      <c r="S6" s="35">
        <f>MES!D16</f>
        <v>0</v>
      </c>
      <c r="T6" s="102">
        <f>MES!D17</f>
        <v>0</v>
      </c>
      <c r="U6" s="106">
        <f>MES!D18</f>
        <v>0</v>
      </c>
      <c r="V6" s="106">
        <f>MES!D19</f>
        <v>0</v>
      </c>
      <c r="W6" s="102">
        <f>RESUMEN!$S6+RESUMEN!$T6+U6+V6</f>
        <v>0</v>
      </c>
    </row>
    <row r="7" spans="1:23" x14ac:dyDescent="0.25">
      <c r="A7" s="3" t="s">
        <v>5</v>
      </c>
      <c r="B7" s="36" t="s">
        <v>62</v>
      </c>
      <c r="C7" s="37" t="s">
        <v>21</v>
      </c>
      <c r="D7" s="35">
        <f>MES!E5</f>
        <v>0</v>
      </c>
      <c r="E7" s="106">
        <f>MES!E6</f>
        <v>0</v>
      </c>
      <c r="F7" s="106">
        <f>MES!E7</f>
        <v>0</v>
      </c>
      <c r="G7" s="106">
        <f>MES!E8</f>
        <v>0</v>
      </c>
      <c r="H7" s="106">
        <f>MES!E9</f>
        <v>0</v>
      </c>
      <c r="I7" s="106">
        <f>MES!E10</f>
        <v>0</v>
      </c>
      <c r="J7" s="106">
        <f>MES!E11</f>
        <v>0</v>
      </c>
      <c r="K7" s="106">
        <f>MES!E12</f>
        <v>0</v>
      </c>
      <c r="L7" s="106">
        <f>MES!E13</f>
        <v>0</v>
      </c>
      <c r="M7" s="106">
        <f>MES!E14</f>
        <v>0</v>
      </c>
      <c r="N7" s="106">
        <f t="shared" ref="N7:N13" si="0">SUM(D7:M7)</f>
        <v>0</v>
      </c>
      <c r="O7" s="35"/>
      <c r="P7" s="3" t="s">
        <v>5</v>
      </c>
      <c r="Q7" s="36" t="s">
        <v>62</v>
      </c>
      <c r="R7" s="37" t="s">
        <v>21</v>
      </c>
      <c r="S7" s="35">
        <f>MES!E16</f>
        <v>0</v>
      </c>
      <c r="T7" s="102">
        <f>MES!E17</f>
        <v>0</v>
      </c>
      <c r="U7" s="106">
        <f>MES!E18</f>
        <v>0</v>
      </c>
      <c r="V7" s="106">
        <f>MES!E19</f>
        <v>0</v>
      </c>
      <c r="W7" s="106">
        <f>RESUMEN!$S7+RESUMEN!$T7+U7+V7</f>
        <v>0</v>
      </c>
    </row>
    <row r="8" spans="1:23" x14ac:dyDescent="0.25">
      <c r="A8" s="3" t="s">
        <v>6</v>
      </c>
      <c r="B8" s="36" t="s">
        <v>62</v>
      </c>
      <c r="C8" s="37" t="s">
        <v>21</v>
      </c>
      <c r="D8" s="35">
        <f>MES!F5</f>
        <v>0</v>
      </c>
      <c r="E8" s="106">
        <f>MES!F6</f>
        <v>0</v>
      </c>
      <c r="F8" s="106">
        <f>MES!F7</f>
        <v>0</v>
      </c>
      <c r="G8" s="106">
        <f>MES!F8</f>
        <v>0</v>
      </c>
      <c r="H8" s="106">
        <f>MES!F9</f>
        <v>0</v>
      </c>
      <c r="I8" s="106">
        <f>MES!F10</f>
        <v>0</v>
      </c>
      <c r="J8" s="106">
        <f>MES!F11</f>
        <v>0</v>
      </c>
      <c r="K8" s="106">
        <f>MES!F12</f>
        <v>0</v>
      </c>
      <c r="L8" s="106">
        <f>MES!F13</f>
        <v>0</v>
      </c>
      <c r="M8" s="106">
        <f>MES!F14</f>
        <v>0</v>
      </c>
      <c r="N8" s="106">
        <f t="shared" si="0"/>
        <v>0</v>
      </c>
      <c r="O8" s="35"/>
      <c r="P8" s="3" t="s">
        <v>6</v>
      </c>
      <c r="Q8" s="36" t="s">
        <v>62</v>
      </c>
      <c r="R8" s="37" t="s">
        <v>21</v>
      </c>
      <c r="S8" s="35">
        <f>MES!F16</f>
        <v>0</v>
      </c>
      <c r="T8" s="102">
        <f>MES!F17</f>
        <v>0</v>
      </c>
      <c r="U8" s="106">
        <f>MES!F18</f>
        <v>0</v>
      </c>
      <c r="V8" s="106">
        <f>MES!F19</f>
        <v>0</v>
      </c>
      <c r="W8" s="106">
        <f>RESUMEN!$S8+RESUMEN!$T8+U8+V8</f>
        <v>0</v>
      </c>
    </row>
    <row r="9" spans="1:23" x14ac:dyDescent="0.25">
      <c r="A9" s="3" t="s">
        <v>7</v>
      </c>
      <c r="B9" s="36" t="s">
        <v>63</v>
      </c>
      <c r="C9" s="35" t="s">
        <v>22</v>
      </c>
      <c r="D9" s="35">
        <f>MES!G5</f>
        <v>0</v>
      </c>
      <c r="E9" s="106">
        <f>MES!G6</f>
        <v>0</v>
      </c>
      <c r="F9" s="106">
        <f>MES!G7</f>
        <v>0</v>
      </c>
      <c r="G9" s="106">
        <f>MES!G8</f>
        <v>0</v>
      </c>
      <c r="H9" s="106">
        <f>MES!G9</f>
        <v>0</v>
      </c>
      <c r="I9" s="106">
        <f>MES!G10</f>
        <v>0</v>
      </c>
      <c r="J9" s="106">
        <f>MES!G11</f>
        <v>0</v>
      </c>
      <c r="K9" s="106">
        <f>MES!G12</f>
        <v>0</v>
      </c>
      <c r="L9" s="106">
        <f>MES!G13</f>
        <v>0</v>
      </c>
      <c r="M9" s="106">
        <f>MES!G14</f>
        <v>0</v>
      </c>
      <c r="N9" s="106">
        <f t="shared" si="0"/>
        <v>0</v>
      </c>
      <c r="O9" s="35"/>
      <c r="P9" s="3" t="s">
        <v>7</v>
      </c>
      <c r="Q9" s="36" t="s">
        <v>63</v>
      </c>
      <c r="R9" s="35" t="s">
        <v>22</v>
      </c>
      <c r="S9" s="35">
        <f>MES!G16</f>
        <v>0</v>
      </c>
      <c r="T9" s="102">
        <f>MES!G17</f>
        <v>0</v>
      </c>
      <c r="U9" s="106">
        <f>MES!G18</f>
        <v>0</v>
      </c>
      <c r="V9" s="106">
        <f>MES!G19</f>
        <v>0</v>
      </c>
      <c r="W9" s="106">
        <f>RESUMEN!$S9+RESUMEN!$T9+U9+V9</f>
        <v>0</v>
      </c>
    </row>
    <row r="10" spans="1:23" x14ac:dyDescent="0.25">
      <c r="B10" s="38"/>
      <c r="C10" s="38"/>
      <c r="D10" s="38"/>
      <c r="E10" s="67"/>
      <c r="F10" s="72"/>
      <c r="G10" s="72"/>
      <c r="H10" s="72"/>
      <c r="I10" s="72"/>
      <c r="J10" s="102"/>
      <c r="K10" s="102"/>
      <c r="L10" s="106"/>
      <c r="M10" s="106"/>
      <c r="N10" s="106">
        <f t="shared" si="0"/>
        <v>0</v>
      </c>
      <c r="O10" s="35"/>
      <c r="Q10" s="38"/>
      <c r="R10" s="38"/>
      <c r="S10" s="38"/>
      <c r="T10" s="102"/>
      <c r="U10" s="106">
        <f>MES!D22</f>
        <v>0</v>
      </c>
      <c r="V10" s="106">
        <f>MES!D23</f>
        <v>0</v>
      </c>
      <c r="W10" s="106">
        <f>RESUMEN!$S10+RESUMEN!$T10+U10+V10</f>
        <v>0</v>
      </c>
    </row>
    <row r="11" spans="1:23" x14ac:dyDescent="0.25">
      <c r="A11" s="3" t="s">
        <v>9</v>
      </c>
      <c r="B11" s="36" t="s">
        <v>64</v>
      </c>
      <c r="C11" s="35" t="s">
        <v>23</v>
      </c>
      <c r="D11" s="35">
        <f>MES!I5</f>
        <v>0</v>
      </c>
      <c r="E11" s="67">
        <f>MES!I6</f>
        <v>0</v>
      </c>
      <c r="F11" s="72">
        <f>MES!I7</f>
        <v>0</v>
      </c>
      <c r="G11" s="72">
        <f>MES!I8</f>
        <v>0</v>
      </c>
      <c r="H11" s="72">
        <f>MES!I9</f>
        <v>0</v>
      </c>
      <c r="I11" s="72">
        <f>MES!I10</f>
        <v>0</v>
      </c>
      <c r="J11" s="102">
        <f>MES!I11</f>
        <v>0</v>
      </c>
      <c r="K11" s="106">
        <f>MES!I12</f>
        <v>0</v>
      </c>
      <c r="L11" s="106">
        <f>MES!I13</f>
        <v>0</v>
      </c>
      <c r="M11" s="106">
        <f>MES!I14</f>
        <v>0</v>
      </c>
      <c r="N11" s="106">
        <f t="shared" si="0"/>
        <v>0</v>
      </c>
      <c r="O11" s="35"/>
      <c r="P11" s="3" t="s">
        <v>9</v>
      </c>
      <c r="Q11" s="36" t="s">
        <v>64</v>
      </c>
      <c r="R11" s="35" t="s">
        <v>23</v>
      </c>
      <c r="S11" s="35">
        <f>MES!I16</f>
        <v>0</v>
      </c>
      <c r="T11" s="102">
        <f>MES!I17</f>
        <v>0</v>
      </c>
      <c r="U11" s="106">
        <f>MES!I18</f>
        <v>0</v>
      </c>
      <c r="V11" s="106">
        <f>MES!I19</f>
        <v>0</v>
      </c>
      <c r="W11" s="106">
        <f>RESUMEN!$S11+RESUMEN!$T11+U11+V11</f>
        <v>0</v>
      </c>
    </row>
    <row r="12" spans="1:23" x14ac:dyDescent="0.25">
      <c r="A12" s="3" t="s">
        <v>8</v>
      </c>
      <c r="B12" s="36" t="s">
        <v>65</v>
      </c>
      <c r="C12" s="35" t="s">
        <v>24</v>
      </c>
      <c r="D12" s="35">
        <f>MES!H5</f>
        <v>0</v>
      </c>
      <c r="E12" s="67">
        <f>MES!H6</f>
        <v>0</v>
      </c>
      <c r="F12" s="72">
        <f>MES!H7</f>
        <v>0</v>
      </c>
      <c r="G12" s="72">
        <f>MES!H8</f>
        <v>0</v>
      </c>
      <c r="H12" s="72">
        <f>MES!H9</f>
        <v>0</v>
      </c>
      <c r="I12" s="72">
        <f>MES!H10</f>
        <v>0</v>
      </c>
      <c r="J12" s="102">
        <f>MES!H11</f>
        <v>0</v>
      </c>
      <c r="K12" s="106">
        <f>MES!H12</f>
        <v>0</v>
      </c>
      <c r="L12" s="106">
        <f>MES!H13</f>
        <v>0</v>
      </c>
      <c r="M12" s="106">
        <f>MES!H14</f>
        <v>0</v>
      </c>
      <c r="N12" s="106">
        <f t="shared" si="0"/>
        <v>0</v>
      </c>
      <c r="O12" s="35"/>
      <c r="P12" s="3" t="s">
        <v>8</v>
      </c>
      <c r="Q12" s="36" t="s">
        <v>65</v>
      </c>
      <c r="R12" s="35" t="s">
        <v>24</v>
      </c>
      <c r="S12" s="35">
        <f>MES!H16</f>
        <v>0</v>
      </c>
      <c r="T12" s="102">
        <f>MES!H17</f>
        <v>0</v>
      </c>
      <c r="U12" s="106">
        <f>MES!H18</f>
        <v>0</v>
      </c>
      <c r="V12" s="106">
        <f>MES!H19</f>
        <v>0</v>
      </c>
      <c r="W12" s="106">
        <f>RESUMEN!$S12+RESUMEN!$T12+U12+V12</f>
        <v>0</v>
      </c>
    </row>
    <row r="13" spans="1:23" x14ac:dyDescent="0.25">
      <c r="A13" s="3" t="s">
        <v>10</v>
      </c>
      <c r="B13" s="36" t="s">
        <v>66</v>
      </c>
      <c r="C13" s="35" t="s">
        <v>25</v>
      </c>
      <c r="D13" s="39">
        <f>MES!J5</f>
        <v>0</v>
      </c>
      <c r="E13" s="41">
        <f>MES!J6</f>
        <v>0</v>
      </c>
      <c r="F13" s="41">
        <f>MES!J7</f>
        <v>0</v>
      </c>
      <c r="G13" s="41">
        <f>MES!J8</f>
        <v>0</v>
      </c>
      <c r="H13" s="41">
        <f>MES!J9</f>
        <v>0</v>
      </c>
      <c r="I13" s="41">
        <f>MES!J10</f>
        <v>0</v>
      </c>
      <c r="J13" s="41">
        <f>MES!J11</f>
        <v>0</v>
      </c>
      <c r="K13" s="41">
        <f>MES!J12</f>
        <v>0</v>
      </c>
      <c r="L13" s="41">
        <f>MES!J13</f>
        <v>0</v>
      </c>
      <c r="M13" s="41">
        <f>MES!J14</f>
        <v>0</v>
      </c>
      <c r="N13" s="106">
        <f t="shared" si="0"/>
        <v>0</v>
      </c>
      <c r="O13" s="35"/>
      <c r="P13" s="3" t="s">
        <v>10</v>
      </c>
      <c r="Q13" s="36" t="s">
        <v>66</v>
      </c>
      <c r="R13" s="35" t="s">
        <v>25</v>
      </c>
      <c r="S13" s="39">
        <f>MES!J16</f>
        <v>0</v>
      </c>
      <c r="T13" s="41">
        <f>MES!J17</f>
        <v>0</v>
      </c>
      <c r="U13" s="41">
        <f>MES!J18</f>
        <v>0</v>
      </c>
      <c r="V13" s="41">
        <f>MES!J19</f>
        <v>0</v>
      </c>
      <c r="W13" s="106">
        <f>RESUMEN!$S13+RESUMEN!$T13+U13+V13</f>
        <v>0</v>
      </c>
    </row>
    <row r="14" spans="1:23" x14ac:dyDescent="0.25">
      <c r="B14" s="38"/>
      <c r="C14" s="38" t="s">
        <v>37</v>
      </c>
      <c r="D14" s="40">
        <f t="shared" ref="D14:M14" si="1">D6+D7+D8+D9+D11+D12+D13</f>
        <v>0</v>
      </c>
      <c r="E14" s="93">
        <f t="shared" si="1"/>
        <v>0</v>
      </c>
      <c r="F14" s="93">
        <f t="shared" si="1"/>
        <v>0</v>
      </c>
      <c r="G14" s="93">
        <f t="shared" si="1"/>
        <v>0</v>
      </c>
      <c r="H14" s="93">
        <f t="shared" si="1"/>
        <v>0</v>
      </c>
      <c r="I14" s="93">
        <f t="shared" si="1"/>
        <v>0</v>
      </c>
      <c r="J14" s="93">
        <f t="shared" si="1"/>
        <v>0</v>
      </c>
      <c r="K14" s="93">
        <f t="shared" si="1"/>
        <v>0</v>
      </c>
      <c r="L14" s="93">
        <f t="shared" si="1"/>
        <v>0</v>
      </c>
      <c r="M14" s="93">
        <f t="shared" si="1"/>
        <v>0</v>
      </c>
      <c r="N14" s="93">
        <f>N6+N7+N8+N9+N10+N11+N12+N13</f>
        <v>0</v>
      </c>
      <c r="O14" s="47"/>
      <c r="Q14" s="38"/>
      <c r="R14" s="38" t="s">
        <v>37</v>
      </c>
      <c r="S14" s="40">
        <f>S6+S7+S8+S9+S11+S12+S13</f>
        <v>0</v>
      </c>
      <c r="T14" s="93">
        <f>T6+T7+T8+T9+T11+T12+T13</f>
        <v>0</v>
      </c>
      <c r="U14" s="93">
        <f>U6+U7+U8+U9+U11+U12+U13</f>
        <v>0</v>
      </c>
      <c r="V14" s="93">
        <f>V6+V7+V8+V9+V11+V12+V13</f>
        <v>0</v>
      </c>
      <c r="W14" s="93">
        <f>RESUMEN!$S14+RESUMEN!$T14+U14+V14</f>
        <v>0</v>
      </c>
    </row>
    <row r="15" spans="1:23" x14ac:dyDescent="0.25">
      <c r="A15" s="3" t="s">
        <v>88</v>
      </c>
      <c r="B15" s="36" t="s">
        <v>61</v>
      </c>
      <c r="C15" s="63" t="s">
        <v>67</v>
      </c>
      <c r="D15" s="63">
        <v>7387.8350135098008</v>
      </c>
      <c r="E15" s="63">
        <v>89.087720517926869</v>
      </c>
      <c r="F15" s="63">
        <v>5757.4674194715299</v>
      </c>
      <c r="G15" s="63">
        <v>4082.6085072988531</v>
      </c>
      <c r="H15" s="63">
        <v>2938.8552451280711</v>
      </c>
      <c r="I15" s="63">
        <v>2486.1022822218697</v>
      </c>
      <c r="J15" s="63">
        <v>2486.1022822218697</v>
      </c>
      <c r="K15" s="63">
        <v>2486.1022822218697</v>
      </c>
      <c r="L15" s="63">
        <v>2830.5748015578533</v>
      </c>
      <c r="M15" s="63">
        <v>5301.0893232199514</v>
      </c>
      <c r="N15" s="41">
        <f>RESUMEN!$D15+RESUMEN!$E15+RESUMEN!$F15+RESUMEN!$G15+RESUMEN!$H15+RESUMEN!$I15+RESUMEN!$J15+RESUMEN!$K15+L15+M15</f>
        <v>35845.824877369596</v>
      </c>
      <c r="O15" s="38"/>
      <c r="P15" s="3" t="s">
        <v>88</v>
      </c>
      <c r="Q15" s="36" t="s">
        <v>61</v>
      </c>
      <c r="R15" s="63" t="s">
        <v>67</v>
      </c>
      <c r="S15" s="63">
        <v>270.8004364795143</v>
      </c>
      <c r="T15" s="63">
        <v>5.9391813678617913</v>
      </c>
      <c r="U15" s="63">
        <v>464.27449870132159</v>
      </c>
      <c r="V15" s="63">
        <v>889.81888871760566</v>
      </c>
      <c r="W15" s="93">
        <f>RESUMEN!$S15+RESUMEN!$T15+U15+V15</f>
        <v>1630.8330052663034</v>
      </c>
    </row>
    <row r="16" spans="1:23" x14ac:dyDescent="0.25">
      <c r="A16" s="3" t="s">
        <v>14</v>
      </c>
      <c r="B16" s="36" t="s">
        <v>68</v>
      </c>
      <c r="C16" s="38" t="s">
        <v>69</v>
      </c>
      <c r="D16" s="41">
        <f>MES!P5</f>
        <v>0</v>
      </c>
      <c r="E16" s="41">
        <f>MES!P6</f>
        <v>0</v>
      </c>
      <c r="F16" s="41">
        <f>MES!P7</f>
        <v>0</v>
      </c>
      <c r="G16" s="41">
        <f>MES!P8</f>
        <v>0</v>
      </c>
      <c r="H16" s="41">
        <f>MES!P9</f>
        <v>0</v>
      </c>
      <c r="I16" s="41">
        <f>MES!P10</f>
        <v>0</v>
      </c>
      <c r="J16" s="41">
        <f>MES!P11</f>
        <v>0</v>
      </c>
      <c r="K16" s="41">
        <f>MES!P12</f>
        <v>0</v>
      </c>
      <c r="L16" s="41">
        <f>MES!P13</f>
        <v>0</v>
      </c>
      <c r="M16" s="41">
        <f>MES!P14</f>
        <v>0</v>
      </c>
      <c r="N16" s="41">
        <f>RESUMEN!$D16+RESUMEN!$E16+RESUMEN!$F16+RESUMEN!$G16+RESUMEN!$H16+RESUMEN!$I16+RESUMEN!$J16+RESUMEN!$K16+L16+M16</f>
        <v>0</v>
      </c>
      <c r="O16" s="47"/>
      <c r="P16" s="3" t="s">
        <v>14</v>
      </c>
      <c r="Q16" s="36" t="s">
        <v>68</v>
      </c>
      <c r="R16" s="38" t="s">
        <v>69</v>
      </c>
      <c r="S16" s="41">
        <f>MES!P16</f>
        <v>0</v>
      </c>
      <c r="T16" s="41">
        <f>MES!P17</f>
        <v>0</v>
      </c>
      <c r="U16" s="41">
        <f>MES!P18</f>
        <v>0</v>
      </c>
      <c r="V16" s="41">
        <f>MES!P19</f>
        <v>0</v>
      </c>
      <c r="W16" s="93">
        <f>RESUMEN!$S16+RESUMEN!$T16+U16+V16</f>
        <v>0</v>
      </c>
    </row>
    <row r="17" spans="1:23" x14ac:dyDescent="0.25">
      <c r="B17" s="38"/>
      <c r="C17" s="38" t="s">
        <v>70</v>
      </c>
      <c r="D17" s="38">
        <f>D14-D15-D16</f>
        <v>-7387.8350135098008</v>
      </c>
      <c r="E17" s="106">
        <f t="shared" ref="E17:M17" si="2">E14-E15-E16</f>
        <v>-89.087720517926869</v>
      </c>
      <c r="F17" s="106">
        <f t="shared" si="2"/>
        <v>-5757.4674194715299</v>
      </c>
      <c r="G17" s="106">
        <f>G14-G15-G16</f>
        <v>-4082.6085072988531</v>
      </c>
      <c r="H17" s="106">
        <f>H14-H15-H16</f>
        <v>-2938.8552451280711</v>
      </c>
      <c r="I17" s="106">
        <f t="shared" si="2"/>
        <v>-2486.1022822218697</v>
      </c>
      <c r="J17" s="106">
        <f t="shared" si="2"/>
        <v>-2486.1022822218697</v>
      </c>
      <c r="K17" s="106">
        <f t="shared" si="2"/>
        <v>-2486.1022822218697</v>
      </c>
      <c r="L17" s="106">
        <f t="shared" si="2"/>
        <v>-2830.5748015578533</v>
      </c>
      <c r="M17" s="106">
        <f t="shared" si="2"/>
        <v>-5301.0893232199514</v>
      </c>
      <c r="N17" s="106">
        <f>N14-N15-N16</f>
        <v>-35845.824877369596</v>
      </c>
      <c r="O17" s="38"/>
      <c r="Q17" s="38"/>
      <c r="R17" s="38" t="s">
        <v>70</v>
      </c>
      <c r="S17" s="38">
        <f>S14-S15-S16</f>
        <v>-270.8004364795143</v>
      </c>
      <c r="T17" s="106">
        <f>T14-T15-T16</f>
        <v>-5.9391813678617913</v>
      </c>
      <c r="U17" s="106">
        <f>U14-U15-U16</f>
        <v>-464.27449870132159</v>
      </c>
      <c r="V17" s="106">
        <f>V14-V15-V16</f>
        <v>-889.81888871760566</v>
      </c>
      <c r="W17" s="93">
        <f>RESUMEN!$S17+RESUMEN!$T17+U17+V17</f>
        <v>-1630.8330052663034</v>
      </c>
    </row>
    <row r="18" spans="1:23" x14ac:dyDescent="0.25">
      <c r="B18" s="42"/>
      <c r="C18" s="42" t="s">
        <v>71</v>
      </c>
      <c r="D18" s="35"/>
      <c r="E18" s="67"/>
      <c r="F18" s="72"/>
      <c r="G18" s="72"/>
      <c r="H18" s="72"/>
      <c r="I18" s="72"/>
      <c r="J18" s="102"/>
      <c r="K18" s="102"/>
      <c r="L18" s="106"/>
      <c r="M18" s="106"/>
      <c r="N18" s="102">
        <f>RESUMEN!$D18+RESUMEN!$E18+RESUMEN!$F18+RESUMEN!$G18+RESUMEN!$H18+RESUMEN!$I18+RESUMEN!$J18+RESUMEN!$K18</f>
        <v>0</v>
      </c>
      <c r="O18" s="35"/>
      <c r="Q18" s="42"/>
      <c r="R18" s="42" t="s">
        <v>71</v>
      </c>
      <c r="S18" s="35"/>
      <c r="T18" s="102"/>
      <c r="U18" s="106"/>
      <c r="V18" s="106"/>
      <c r="W18" s="93">
        <f>RESUMEN!$S18+RESUMEN!$T18+U18+V18</f>
        <v>0</v>
      </c>
    </row>
    <row r="19" spans="1:23" x14ac:dyDescent="0.25">
      <c r="C19" t="s">
        <v>98</v>
      </c>
      <c r="D19" s="30">
        <f>MES!O5</f>
        <v>0</v>
      </c>
      <c r="E19" s="30">
        <f>MES!O6</f>
        <v>0</v>
      </c>
      <c r="F19" s="30">
        <f>MES!O7</f>
        <v>0</v>
      </c>
      <c r="G19" s="30">
        <f>MES!O8</f>
        <v>0</v>
      </c>
      <c r="H19" s="30">
        <f>MES!O9</f>
        <v>0</v>
      </c>
      <c r="I19" s="30">
        <f>MES!O10</f>
        <v>0</v>
      </c>
      <c r="J19" s="30">
        <f>MES!O11</f>
        <v>0</v>
      </c>
      <c r="K19" s="30">
        <f>MES!O12</f>
        <v>0</v>
      </c>
      <c r="L19" s="30">
        <f>MES!O13</f>
        <v>0</v>
      </c>
      <c r="M19" s="30">
        <f>MES!O14</f>
        <v>0</v>
      </c>
      <c r="N19" s="30">
        <f>RESUMEN!$D19+RESUMEN!$E19+RESUMEN!$F19+RESUMEN!$G19+RESUMEN!$H19+RESUMEN!$I19+RESUMEN!$J19+RESUMEN!$K19+L19+M19</f>
        <v>0</v>
      </c>
      <c r="O19" s="61"/>
      <c r="R19" t="s">
        <v>98</v>
      </c>
      <c r="S19" s="41">
        <f>MES!O16</f>
        <v>0</v>
      </c>
      <c r="T19" s="41">
        <f>MES!O17</f>
        <v>0</v>
      </c>
      <c r="U19" s="41">
        <f>MES!O18</f>
        <v>0</v>
      </c>
      <c r="V19" s="41">
        <f>MES!O19</f>
        <v>0</v>
      </c>
      <c r="W19" s="93">
        <f>RESUMEN!$S19+RESUMEN!$T19+U19+V19</f>
        <v>0</v>
      </c>
    </row>
    <row r="20" spans="1:23" x14ac:dyDescent="0.25">
      <c r="A20" s="3" t="s">
        <v>11</v>
      </c>
      <c r="B20" s="36" t="s">
        <v>72</v>
      </c>
      <c r="C20" s="35" t="s">
        <v>26</v>
      </c>
      <c r="D20" s="39">
        <f>MES!L5</f>
        <v>0</v>
      </c>
      <c r="E20" s="41">
        <f>MES!L6</f>
        <v>0</v>
      </c>
      <c r="F20" s="41">
        <f>MES!L7</f>
        <v>0</v>
      </c>
      <c r="G20" s="41">
        <f>MES!L8</f>
        <v>0</v>
      </c>
      <c r="H20" s="41">
        <f>MES!L9</f>
        <v>0</v>
      </c>
      <c r="I20" s="41">
        <f>MES!L10</f>
        <v>0</v>
      </c>
      <c r="J20" s="41">
        <f>MES!L11</f>
        <v>0</v>
      </c>
      <c r="K20" s="41">
        <f>MES!L12</f>
        <v>0</v>
      </c>
      <c r="L20" s="41">
        <f>MES!L13</f>
        <v>0</v>
      </c>
      <c r="M20" s="41">
        <f>MES!L14</f>
        <v>0</v>
      </c>
      <c r="N20" s="41">
        <f>RESUMEN!$D20+RESUMEN!$E20+RESUMEN!$F20+RESUMEN!$G20+RESUMEN!$H20+RESUMEN!$I20+RESUMEN!$J20+RESUMEN!$K20+L20+M20</f>
        <v>0</v>
      </c>
      <c r="O20" s="35"/>
      <c r="P20" s="3" t="s">
        <v>11</v>
      </c>
      <c r="Q20" s="36" t="s">
        <v>72</v>
      </c>
      <c r="R20" s="35" t="s">
        <v>26</v>
      </c>
      <c r="S20" s="39">
        <f>MES!L16</f>
        <v>0</v>
      </c>
      <c r="T20" s="41">
        <f>MES!L17</f>
        <v>0</v>
      </c>
      <c r="U20" s="41">
        <f>MES!L18</f>
        <v>0</v>
      </c>
      <c r="V20" s="41">
        <f>MES!L19</f>
        <v>0</v>
      </c>
      <c r="W20" s="93">
        <f>RESUMEN!$S20+RESUMEN!$T20+U20+V20</f>
        <v>0</v>
      </c>
    </row>
    <row r="21" spans="1:23" x14ac:dyDescent="0.25">
      <c r="A21" s="3" t="s">
        <v>7</v>
      </c>
      <c r="B21" s="36" t="s">
        <v>63</v>
      </c>
      <c r="C21" s="35" t="s">
        <v>22</v>
      </c>
      <c r="D21" s="35">
        <f t="shared" ref="D21:M21" si="3">D14+D19+D20</f>
        <v>0</v>
      </c>
      <c r="E21" s="106">
        <f t="shared" si="3"/>
        <v>0</v>
      </c>
      <c r="F21" s="106">
        <f t="shared" si="3"/>
        <v>0</v>
      </c>
      <c r="G21" s="106">
        <f t="shared" si="3"/>
        <v>0</v>
      </c>
      <c r="H21" s="106">
        <f t="shared" si="3"/>
        <v>0</v>
      </c>
      <c r="I21" s="106">
        <f t="shared" si="3"/>
        <v>0</v>
      </c>
      <c r="J21" s="106">
        <f t="shared" si="3"/>
        <v>0</v>
      </c>
      <c r="K21" s="106">
        <f t="shared" si="3"/>
        <v>0</v>
      </c>
      <c r="L21" s="106">
        <f t="shared" si="3"/>
        <v>0</v>
      </c>
      <c r="M21" s="106">
        <f t="shared" si="3"/>
        <v>0</v>
      </c>
      <c r="N21" s="102">
        <f>RESUMEN!$D21+RESUMEN!$E21+RESUMEN!$F21+RESUMEN!$G21+RESUMEN!$H21+RESUMEN!$I21+RESUMEN!$J21+RESUMEN!$K21+L21+M21</f>
        <v>0</v>
      </c>
      <c r="O21" s="48"/>
      <c r="P21" s="3" t="s">
        <v>7</v>
      </c>
      <c r="Q21" s="36" t="s">
        <v>63</v>
      </c>
      <c r="R21" s="35" t="s">
        <v>22</v>
      </c>
      <c r="S21" s="35">
        <f>S14+S19+S20</f>
        <v>0</v>
      </c>
      <c r="T21" s="106">
        <f>T14+T19+T20</f>
        <v>0</v>
      </c>
      <c r="U21" s="106">
        <f>U14+U19+U20</f>
        <v>0</v>
      </c>
      <c r="V21" s="106">
        <f>V14+V19+V20</f>
        <v>0</v>
      </c>
      <c r="W21" s="93">
        <f>RESUMEN!$S21+RESUMEN!$T21+U21+V21</f>
        <v>0</v>
      </c>
    </row>
    <row r="22" spans="1:23" x14ac:dyDescent="0.25">
      <c r="B22" s="43" t="s">
        <v>4</v>
      </c>
      <c r="C22" s="35" t="s">
        <v>73</v>
      </c>
      <c r="D22" s="44">
        <f t="shared" ref="D22:M22" si="4">D35</f>
        <v>0</v>
      </c>
      <c r="E22" s="44">
        <f t="shared" si="4"/>
        <v>0</v>
      </c>
      <c r="F22" s="44">
        <f t="shared" si="4"/>
        <v>0</v>
      </c>
      <c r="G22" s="44">
        <f t="shared" si="4"/>
        <v>0</v>
      </c>
      <c r="H22" s="44">
        <f t="shared" si="4"/>
        <v>0</v>
      </c>
      <c r="I22" s="44">
        <f t="shared" si="4"/>
        <v>0</v>
      </c>
      <c r="J22" s="44">
        <f t="shared" si="4"/>
        <v>0</v>
      </c>
      <c r="K22" s="44">
        <f t="shared" si="4"/>
        <v>0</v>
      </c>
      <c r="L22" s="44">
        <f t="shared" si="4"/>
        <v>0</v>
      </c>
      <c r="M22" s="44">
        <f t="shared" si="4"/>
        <v>0</v>
      </c>
      <c r="N22" s="44">
        <f>RESUMEN!$D22+RESUMEN!$E22+RESUMEN!$F22+RESUMEN!$G22+RESUMEN!$H22+RESUMEN!$I22+RESUMEN!$J22+RESUMEN!$K22+L22+M22</f>
        <v>0</v>
      </c>
      <c r="O22" s="38"/>
      <c r="Q22" s="43" t="s">
        <v>4</v>
      </c>
      <c r="R22" s="35" t="s">
        <v>73</v>
      </c>
      <c r="S22" s="44">
        <f>S35</f>
        <v>0</v>
      </c>
      <c r="T22" s="44">
        <f>T35</f>
        <v>0</v>
      </c>
      <c r="U22" s="44">
        <f>U35</f>
        <v>0</v>
      </c>
      <c r="V22" s="44">
        <f>V35</f>
        <v>0</v>
      </c>
      <c r="W22" s="93">
        <f>RESUMEN!$S22+RESUMEN!$T22+U22+V22</f>
        <v>0</v>
      </c>
    </row>
    <row r="23" spans="1:23" x14ac:dyDescent="0.25">
      <c r="B23" s="38"/>
      <c r="C23" s="38" t="s">
        <v>37</v>
      </c>
      <c r="D23" s="38">
        <f>D22+D21</f>
        <v>0</v>
      </c>
      <c r="E23" s="106">
        <f t="shared" ref="E23:M23" si="5">E22+E21</f>
        <v>0</v>
      </c>
      <c r="F23" s="106">
        <f t="shared" si="5"/>
        <v>0</v>
      </c>
      <c r="G23" s="106">
        <f t="shared" si="5"/>
        <v>0</v>
      </c>
      <c r="H23" s="106">
        <f t="shared" si="5"/>
        <v>0</v>
      </c>
      <c r="I23" s="106">
        <f t="shared" si="5"/>
        <v>0</v>
      </c>
      <c r="J23" s="106">
        <f t="shared" si="5"/>
        <v>0</v>
      </c>
      <c r="K23" s="106">
        <f t="shared" si="5"/>
        <v>0</v>
      </c>
      <c r="L23" s="106">
        <f t="shared" si="5"/>
        <v>0</v>
      </c>
      <c r="M23" s="106">
        <f t="shared" si="5"/>
        <v>0</v>
      </c>
      <c r="N23" s="102">
        <f>RESUMEN!$D23+RESUMEN!$E23+RESUMEN!$F23+RESUMEN!$G23+RESUMEN!$H23+RESUMEN!$I23+RESUMEN!$J23+RESUMEN!$K23+L23+M23</f>
        <v>0</v>
      </c>
      <c r="O23" s="61"/>
      <c r="Q23" s="38"/>
      <c r="R23" s="38" t="s">
        <v>37</v>
      </c>
      <c r="S23" s="38">
        <f>S22+S21</f>
        <v>0</v>
      </c>
      <c r="T23" s="106">
        <f>T22+T21</f>
        <v>0</v>
      </c>
      <c r="U23" s="106">
        <f>U22+U21</f>
        <v>0</v>
      </c>
      <c r="V23" s="106">
        <f>V22+V21</f>
        <v>0</v>
      </c>
      <c r="W23" s="93">
        <f>RESUMEN!$S23+RESUMEN!$T23+U23+V23</f>
        <v>0</v>
      </c>
    </row>
    <row r="24" spans="1:23" x14ac:dyDescent="0.25">
      <c r="A24" s="3" t="s">
        <v>32</v>
      </c>
      <c r="B24" s="36" t="s">
        <v>74</v>
      </c>
      <c r="C24" s="35" t="s">
        <v>31</v>
      </c>
      <c r="D24" s="39">
        <f>D21*4%</f>
        <v>0</v>
      </c>
      <c r="E24" s="41">
        <f t="shared" ref="E24:M24" si="6">E21*4%</f>
        <v>0</v>
      </c>
      <c r="F24" s="41">
        <f t="shared" si="6"/>
        <v>0</v>
      </c>
      <c r="G24" s="41">
        <f t="shared" si="6"/>
        <v>0</v>
      </c>
      <c r="H24" s="41">
        <f t="shared" si="6"/>
        <v>0</v>
      </c>
      <c r="I24" s="41">
        <f t="shared" si="6"/>
        <v>0</v>
      </c>
      <c r="J24" s="41">
        <f t="shared" si="6"/>
        <v>0</v>
      </c>
      <c r="K24" s="41">
        <f t="shared" si="6"/>
        <v>0</v>
      </c>
      <c r="L24" s="41">
        <f t="shared" si="6"/>
        <v>0</v>
      </c>
      <c r="M24" s="41">
        <f t="shared" si="6"/>
        <v>0</v>
      </c>
      <c r="N24" s="41">
        <f>RESUMEN!$D24+RESUMEN!$E24+RESUMEN!$F24+RESUMEN!$G24+RESUMEN!$H24+RESUMEN!$I24+RESUMEN!$J24+RESUMEN!$K24+L24+M24</f>
        <v>0</v>
      </c>
      <c r="O24" s="35"/>
      <c r="P24" s="3" t="s">
        <v>32</v>
      </c>
      <c r="Q24" s="36" t="s">
        <v>74</v>
      </c>
      <c r="R24" s="35" t="s">
        <v>31</v>
      </c>
      <c r="S24" s="41">
        <f>S21*4%</f>
        <v>0</v>
      </c>
      <c r="T24" s="41">
        <f>T21*4%</f>
        <v>0</v>
      </c>
      <c r="U24" s="41">
        <f>U21*4%</f>
        <v>0</v>
      </c>
      <c r="V24" s="41">
        <f>V21*4%</f>
        <v>0</v>
      </c>
      <c r="W24" s="93">
        <f>RESUMEN!$S24+RESUMEN!$T24+U24+V24</f>
        <v>0</v>
      </c>
    </row>
    <row r="25" spans="1:23" x14ac:dyDescent="0.25">
      <c r="B25" s="35"/>
      <c r="C25" s="35" t="s">
        <v>33</v>
      </c>
      <c r="D25" s="35">
        <f>D23+D24</f>
        <v>0</v>
      </c>
      <c r="E25" s="67">
        <f t="shared" ref="E25:L25" si="7">E23+E24</f>
        <v>0</v>
      </c>
      <c r="F25" s="106">
        <f t="shared" si="7"/>
        <v>0</v>
      </c>
      <c r="G25" s="106">
        <f t="shared" si="7"/>
        <v>0</v>
      </c>
      <c r="H25" s="106">
        <f t="shared" si="7"/>
        <v>0</v>
      </c>
      <c r="I25" s="106">
        <f t="shared" si="7"/>
        <v>0</v>
      </c>
      <c r="J25" s="106">
        <f t="shared" si="7"/>
        <v>0</v>
      </c>
      <c r="K25" s="106">
        <f t="shared" si="7"/>
        <v>0</v>
      </c>
      <c r="L25" s="106">
        <f t="shared" si="7"/>
        <v>0</v>
      </c>
      <c r="M25" s="106">
        <f>M23+M24</f>
        <v>0</v>
      </c>
      <c r="N25" s="102">
        <f>RESUMEN!$D25+RESUMEN!$E25+RESUMEN!$F25+RESUMEN!$G25+RESUMEN!$H25+RESUMEN!$I25+RESUMEN!$J25+RESUMEN!$K25+L25+M25</f>
        <v>0</v>
      </c>
      <c r="O25" s="35"/>
      <c r="Q25" s="35"/>
      <c r="R25" s="35" t="s">
        <v>33</v>
      </c>
      <c r="S25" s="35">
        <f>S23+S24</f>
        <v>0</v>
      </c>
      <c r="T25" s="106">
        <f>T23+T24</f>
        <v>0</v>
      </c>
      <c r="U25" s="106">
        <f>U23+U24</f>
        <v>0</v>
      </c>
      <c r="V25" s="106">
        <f>V23+V24</f>
        <v>0</v>
      </c>
      <c r="W25" s="93">
        <f>RESUMEN!$S25+RESUMEN!$T25+U25+V25</f>
        <v>0</v>
      </c>
    </row>
    <row r="26" spans="1:23" x14ac:dyDescent="0.25">
      <c r="B26" s="35"/>
      <c r="C26" s="35" t="s">
        <v>2</v>
      </c>
      <c r="D26" s="35">
        <f t="shared" ref="D26:M26" si="8">D25*16%</f>
        <v>0</v>
      </c>
      <c r="E26" s="106">
        <f t="shared" si="8"/>
        <v>0</v>
      </c>
      <c r="F26" s="106">
        <f t="shared" si="8"/>
        <v>0</v>
      </c>
      <c r="G26" s="106">
        <f t="shared" si="8"/>
        <v>0</v>
      </c>
      <c r="H26" s="106">
        <f t="shared" si="8"/>
        <v>0</v>
      </c>
      <c r="I26" s="106">
        <f t="shared" si="8"/>
        <v>0</v>
      </c>
      <c r="J26" s="106">
        <f t="shared" si="8"/>
        <v>0</v>
      </c>
      <c r="K26" s="106">
        <f t="shared" si="8"/>
        <v>0</v>
      </c>
      <c r="L26" s="106">
        <f t="shared" si="8"/>
        <v>0</v>
      </c>
      <c r="M26" s="106">
        <f t="shared" si="8"/>
        <v>0</v>
      </c>
      <c r="N26" s="102">
        <f>RESUMEN!$D26+RESUMEN!$E26+RESUMEN!$F26+RESUMEN!$G26+RESUMEN!$H26+RESUMEN!$I26+RESUMEN!$J26+RESUMEN!$K26+L26+M26</f>
        <v>0</v>
      </c>
      <c r="O26" s="48"/>
      <c r="Q26" s="35"/>
      <c r="R26" s="35" t="s">
        <v>2</v>
      </c>
      <c r="S26" s="35">
        <f>S25*16%</f>
        <v>0</v>
      </c>
      <c r="T26" s="106">
        <f>T25*16%</f>
        <v>0</v>
      </c>
      <c r="U26" s="106">
        <f>U25*16%</f>
        <v>0</v>
      </c>
      <c r="V26" s="106">
        <f>V25*16%</f>
        <v>0</v>
      </c>
      <c r="W26" s="93">
        <f>RESUMEN!$S26+RESUMEN!$T26+U26+V26</f>
        <v>0</v>
      </c>
    </row>
    <row r="27" spans="1:23" ht="15.75" thickBot="1" x14ac:dyDescent="0.3">
      <c r="B27" s="45"/>
      <c r="C27" s="45" t="s">
        <v>75</v>
      </c>
      <c r="D27" s="46">
        <f t="shared" ref="D27:M27" si="9">D25+D26</f>
        <v>0</v>
      </c>
      <c r="E27" s="46">
        <f t="shared" si="9"/>
        <v>0</v>
      </c>
      <c r="F27" s="46">
        <f t="shared" si="9"/>
        <v>0</v>
      </c>
      <c r="G27" s="46">
        <f t="shared" si="9"/>
        <v>0</v>
      </c>
      <c r="H27" s="46">
        <f t="shared" si="9"/>
        <v>0</v>
      </c>
      <c r="I27" s="46">
        <f t="shared" si="9"/>
        <v>0</v>
      </c>
      <c r="J27" s="46">
        <f t="shared" si="9"/>
        <v>0</v>
      </c>
      <c r="K27" s="46">
        <f t="shared" si="9"/>
        <v>0</v>
      </c>
      <c r="L27" s="46">
        <f t="shared" si="9"/>
        <v>0</v>
      </c>
      <c r="M27" s="46">
        <f t="shared" si="9"/>
        <v>0</v>
      </c>
      <c r="N27" s="46">
        <f>RESUMEN!$D27+RESUMEN!$E27+RESUMEN!$F27+RESUMEN!$G27+RESUMEN!$H27+RESUMEN!$I27+RESUMEN!$J27+RESUMEN!$K27+L27+M27</f>
        <v>0</v>
      </c>
      <c r="O27" s="47"/>
      <c r="Q27" s="45"/>
      <c r="R27" s="45" t="s">
        <v>75</v>
      </c>
      <c r="S27" s="46">
        <f>S25+S26</f>
        <v>0</v>
      </c>
      <c r="T27" s="46">
        <f>T25+T26</f>
        <v>0</v>
      </c>
      <c r="U27" s="46">
        <f>U25+U26</f>
        <v>0</v>
      </c>
      <c r="V27" s="46">
        <f>V25+V26</f>
        <v>0</v>
      </c>
      <c r="W27" s="46">
        <f>RESUMEN!$S27+RESUMEN!$T27</f>
        <v>0</v>
      </c>
    </row>
    <row r="28" spans="1:23" ht="15.75" thickTop="1" x14ac:dyDescent="0.25">
      <c r="B28" s="38"/>
      <c r="C28" s="38"/>
      <c r="D28" s="47"/>
      <c r="E28" s="61"/>
      <c r="F28" s="61"/>
      <c r="G28" s="61"/>
      <c r="H28" s="61"/>
      <c r="I28" s="61"/>
      <c r="J28" s="61"/>
      <c r="K28" s="61"/>
      <c r="L28" s="61"/>
      <c r="M28" s="61"/>
      <c r="N28" s="61">
        <f>RESUMEN!$D28+RESUMEN!$E28+RESUMEN!$F28+RESUMEN!$G28+RESUMEN!$H28+RESUMEN!$I28+RESUMEN!$J28+RESUMEN!$K28+L28+M28</f>
        <v>0</v>
      </c>
      <c r="O28" s="47"/>
      <c r="Q28" s="38"/>
      <c r="R28" s="38"/>
      <c r="S28" s="47"/>
      <c r="T28" s="61"/>
      <c r="U28" s="61"/>
      <c r="V28" s="61"/>
      <c r="W28" s="61">
        <f>RESUMEN!$S28+RESUMEN!$T28</f>
        <v>0</v>
      </c>
    </row>
    <row r="29" spans="1:23" x14ac:dyDescent="0.25">
      <c r="B29" s="38"/>
      <c r="C29" s="38"/>
      <c r="D29" s="47"/>
      <c r="E29" s="61"/>
      <c r="F29" s="61"/>
      <c r="G29" s="61"/>
      <c r="H29" s="61"/>
      <c r="I29" s="61"/>
      <c r="J29" s="61"/>
      <c r="K29" s="61"/>
      <c r="L29" s="61"/>
      <c r="M29" s="61"/>
      <c r="N29" s="61">
        <f>RESUMEN!$D29+RESUMEN!$E29+RESUMEN!$F29+RESUMEN!$G29+RESUMEN!$H29+RESUMEN!$I29+RESUMEN!$J29+RESUMEN!$K29+L29+M29</f>
        <v>0</v>
      </c>
      <c r="O29" s="48"/>
      <c r="Q29" s="38"/>
      <c r="R29" s="38"/>
      <c r="S29" s="47"/>
      <c r="T29" s="61"/>
      <c r="U29" s="61"/>
      <c r="V29" s="61"/>
      <c r="W29" s="61">
        <f>RESUMEN!$S29+RESUMEN!$T29</f>
        <v>0</v>
      </c>
    </row>
    <row r="30" spans="1:23" x14ac:dyDescent="0.25">
      <c r="B30" s="43" t="s">
        <v>4</v>
      </c>
      <c r="C30" s="3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>
        <f>RESUMEN!$D30+RESUMEN!$E30+RESUMEN!$F30+RESUMEN!$G30+RESUMEN!$H30+RESUMEN!$I30+RESUMEN!$J30+RESUMEN!$K30</f>
        <v>0</v>
      </c>
      <c r="O30" s="47"/>
      <c r="Q30" s="43" t="s">
        <v>4</v>
      </c>
      <c r="R30" s="38"/>
      <c r="S30" s="48"/>
      <c r="T30" s="48"/>
      <c r="U30" s="48"/>
      <c r="V30" s="48"/>
      <c r="W30" s="48">
        <f>RESUMEN!$S30+RESUMEN!$T30</f>
        <v>0</v>
      </c>
    </row>
    <row r="31" spans="1:23" x14ac:dyDescent="0.25">
      <c r="A31" s="3" t="s">
        <v>14</v>
      </c>
      <c r="B31" s="36" t="s">
        <v>68</v>
      </c>
      <c r="C31" s="35" t="s">
        <v>27</v>
      </c>
      <c r="D31" s="47">
        <f>MES!P5</f>
        <v>0</v>
      </c>
      <c r="E31" s="61">
        <f>MES!P6</f>
        <v>0</v>
      </c>
      <c r="F31" s="61">
        <f>MES!P7</f>
        <v>0</v>
      </c>
      <c r="G31" s="61">
        <f>MES!P8</f>
        <v>0</v>
      </c>
      <c r="H31" s="61">
        <f>MES!P9</f>
        <v>0</v>
      </c>
      <c r="I31" s="61">
        <f>MES!P10</f>
        <v>0</v>
      </c>
      <c r="J31" s="61">
        <f>MES!P11</f>
        <v>0</v>
      </c>
      <c r="K31" s="61">
        <f>MES!P12</f>
        <v>0</v>
      </c>
      <c r="L31" s="61">
        <f>MES!P13</f>
        <v>0</v>
      </c>
      <c r="M31" s="61">
        <f>MES!P14</f>
        <v>0</v>
      </c>
      <c r="N31" s="61">
        <f>RESUMEN!$D31+RESUMEN!$E31+RESUMEN!$F31+RESUMEN!$G31+RESUMEN!$H31+RESUMEN!$I31+RESUMEN!$J31+RESUMEN!$K31+L31+M31</f>
        <v>0</v>
      </c>
      <c r="O31" s="47"/>
      <c r="P31" s="3" t="s">
        <v>14</v>
      </c>
      <c r="Q31" s="36" t="s">
        <v>68</v>
      </c>
      <c r="R31" s="35" t="s">
        <v>27</v>
      </c>
      <c r="S31" s="47">
        <f>MES!P16</f>
        <v>0</v>
      </c>
      <c r="T31" s="61">
        <f>MES!P17</f>
        <v>0</v>
      </c>
      <c r="U31" s="61">
        <f>MES!P18</f>
        <v>0</v>
      </c>
      <c r="V31" s="61">
        <f>MES!P19</f>
        <v>0</v>
      </c>
      <c r="W31" s="61">
        <f>RESUMEN!$S31+RESUMEN!$T31</f>
        <v>0</v>
      </c>
    </row>
    <row r="32" spans="1:23" x14ac:dyDescent="0.25">
      <c r="A32" s="3" t="s">
        <v>14</v>
      </c>
      <c r="B32" s="36" t="s">
        <v>76</v>
      </c>
      <c r="C32" s="38" t="s">
        <v>28</v>
      </c>
      <c r="D32" s="47">
        <f>MES!Q5</f>
        <v>0</v>
      </c>
      <c r="E32" s="61">
        <f>MES!Q6</f>
        <v>0</v>
      </c>
      <c r="F32" s="61">
        <f>MES!Q7</f>
        <v>0</v>
      </c>
      <c r="G32" s="61">
        <f>MES!Q8</f>
        <v>0</v>
      </c>
      <c r="H32" s="61">
        <f>MES!Q9</f>
        <v>0</v>
      </c>
      <c r="I32" s="61">
        <f>MES!Q10</f>
        <v>0</v>
      </c>
      <c r="J32" s="61">
        <f>MES!Q11</f>
        <v>0</v>
      </c>
      <c r="K32" s="61">
        <f>MES!Q12</f>
        <v>0</v>
      </c>
      <c r="L32" s="61">
        <f>MES!Q13</f>
        <v>0</v>
      </c>
      <c r="M32" s="61">
        <f>MES!Q14</f>
        <v>0</v>
      </c>
      <c r="N32" s="61">
        <f>RESUMEN!$D32+RESUMEN!$E32+RESUMEN!$F32+RESUMEN!$G32+RESUMEN!$H32+RESUMEN!$I32+RESUMEN!$J32+RESUMEN!$K32+L32+M32</f>
        <v>0</v>
      </c>
      <c r="O32" s="47"/>
      <c r="P32" s="3" t="s">
        <v>14</v>
      </c>
      <c r="Q32" s="36" t="s">
        <v>76</v>
      </c>
      <c r="R32" s="38" t="s">
        <v>28</v>
      </c>
      <c r="S32" s="47">
        <f>MES!Q16</f>
        <v>0</v>
      </c>
      <c r="T32" s="61">
        <f>MES!Q17</f>
        <v>0</v>
      </c>
      <c r="U32" s="61">
        <f>MES!Q18</f>
        <v>0</v>
      </c>
      <c r="V32" s="61">
        <f>MES!Q19</f>
        <v>0</v>
      </c>
      <c r="W32" s="61">
        <f>RESUMEN!$S32+RESUMEN!$T32</f>
        <v>0</v>
      </c>
    </row>
    <row r="33" spans="1:23" x14ac:dyDescent="0.25">
      <c r="A33" s="3" t="s">
        <v>14</v>
      </c>
      <c r="B33" s="36" t="s">
        <v>77</v>
      </c>
      <c r="C33" s="38" t="s">
        <v>29</v>
      </c>
      <c r="D33" s="47">
        <f>MES!R5</f>
        <v>0</v>
      </c>
      <c r="E33" s="61">
        <f>MES!R6</f>
        <v>0</v>
      </c>
      <c r="F33" s="61">
        <f>MES!R7</f>
        <v>0</v>
      </c>
      <c r="G33" s="61">
        <f>MES!R8</f>
        <v>0</v>
      </c>
      <c r="H33" s="61">
        <f>MES!R9</f>
        <v>0</v>
      </c>
      <c r="I33" s="61">
        <f>MES!R10</f>
        <v>0</v>
      </c>
      <c r="J33" s="61">
        <f>MES!R11</f>
        <v>0</v>
      </c>
      <c r="K33" s="61">
        <f>MES!R12</f>
        <v>0</v>
      </c>
      <c r="L33" s="61">
        <f>MES!R13</f>
        <v>0</v>
      </c>
      <c r="M33" s="61">
        <f>MES!R14</f>
        <v>0</v>
      </c>
      <c r="N33" s="61">
        <f>RESUMEN!$D33+RESUMEN!$E33+RESUMEN!$F33+RESUMEN!$G33+RESUMEN!$H33+RESUMEN!$I33+RESUMEN!$J33+RESUMEN!$K33+L33+M33</f>
        <v>0</v>
      </c>
      <c r="O33" s="47"/>
      <c r="P33" s="3" t="s">
        <v>14</v>
      </c>
      <c r="Q33" s="36" t="s">
        <v>77</v>
      </c>
      <c r="R33" s="38" t="s">
        <v>29</v>
      </c>
      <c r="S33" s="47">
        <f>MES!R16</f>
        <v>0</v>
      </c>
      <c r="T33" s="61">
        <f>MES!R17</f>
        <v>0</v>
      </c>
      <c r="U33" s="61">
        <f>MES!R18</f>
        <v>0</v>
      </c>
      <c r="V33" s="61">
        <f>MES!R19</f>
        <v>0</v>
      </c>
      <c r="W33" s="61">
        <f>RESUMEN!$S33+RESUMEN!$T33</f>
        <v>0</v>
      </c>
    </row>
    <row r="34" spans="1:23" x14ac:dyDescent="0.25">
      <c r="A34" s="3" t="s">
        <v>14</v>
      </c>
      <c r="B34" s="36" t="s">
        <v>78</v>
      </c>
      <c r="C34" s="38" t="s">
        <v>30</v>
      </c>
      <c r="D34" s="47">
        <f>MES!S5</f>
        <v>0</v>
      </c>
      <c r="E34" s="61">
        <f>MES!S6</f>
        <v>0</v>
      </c>
      <c r="F34" s="61">
        <f>MES!S7</f>
        <v>0</v>
      </c>
      <c r="G34" s="61">
        <f>MES!S8</f>
        <v>0</v>
      </c>
      <c r="H34" s="61">
        <f>MES!S9</f>
        <v>0</v>
      </c>
      <c r="I34" s="61">
        <f>MES!S10</f>
        <v>0</v>
      </c>
      <c r="J34" s="61">
        <f>MES!S11</f>
        <v>0</v>
      </c>
      <c r="K34" s="61">
        <f>MES!S12</f>
        <v>0</v>
      </c>
      <c r="L34" s="61">
        <f>MES!S13</f>
        <v>0</v>
      </c>
      <c r="M34" s="61">
        <f>MES!S14</f>
        <v>0</v>
      </c>
      <c r="N34" s="61">
        <f>RESUMEN!$D34+RESUMEN!$E34+RESUMEN!$F34+RESUMEN!$G34+RESUMEN!$H34+RESUMEN!$I34+RESUMEN!$J34+RESUMEN!$K34+L34+M34</f>
        <v>0</v>
      </c>
      <c r="O34" s="48"/>
      <c r="P34" s="3" t="s">
        <v>14</v>
      </c>
      <c r="Q34" s="36" t="s">
        <v>78</v>
      </c>
      <c r="R34" s="38" t="s">
        <v>30</v>
      </c>
      <c r="S34" s="47">
        <f>MES!S16</f>
        <v>0</v>
      </c>
      <c r="T34" s="61">
        <f>MES!S17</f>
        <v>0</v>
      </c>
      <c r="U34" s="61">
        <f>MES!S18</f>
        <v>0</v>
      </c>
      <c r="V34" s="61">
        <f>MES!S19</f>
        <v>0</v>
      </c>
      <c r="W34" s="61">
        <f>RESUMEN!$S34+RESUMEN!$T34</f>
        <v>0</v>
      </c>
    </row>
    <row r="35" spans="1:23" x14ac:dyDescent="0.25">
      <c r="B35" s="49"/>
      <c r="C35" s="49" t="s">
        <v>1</v>
      </c>
      <c r="D35" s="49">
        <f t="shared" ref="D35:M35" si="10">D31+D32+D33+D34</f>
        <v>0</v>
      </c>
      <c r="E35" s="49">
        <f t="shared" si="10"/>
        <v>0</v>
      </c>
      <c r="F35" s="49">
        <f t="shared" si="10"/>
        <v>0</v>
      </c>
      <c r="G35" s="49">
        <f t="shared" si="10"/>
        <v>0</v>
      </c>
      <c r="H35" s="49">
        <f t="shared" si="10"/>
        <v>0</v>
      </c>
      <c r="I35" s="49">
        <f t="shared" si="10"/>
        <v>0</v>
      </c>
      <c r="J35" s="49">
        <f t="shared" si="10"/>
        <v>0</v>
      </c>
      <c r="K35" s="49">
        <f t="shared" si="10"/>
        <v>0</v>
      </c>
      <c r="L35" s="49">
        <f t="shared" si="10"/>
        <v>0</v>
      </c>
      <c r="M35" s="49">
        <f t="shared" si="10"/>
        <v>0</v>
      </c>
      <c r="N35" s="49">
        <f>RESUMEN!$D35+RESUMEN!$E35+RESUMEN!$F35+RESUMEN!$G35+RESUMEN!$H35+RESUMEN!$I35+RESUMEN!$J35+RESUMEN!$K35+L35+M35</f>
        <v>0</v>
      </c>
      <c r="O35" s="53"/>
      <c r="Q35" s="49"/>
      <c r="R35" s="49" t="s">
        <v>1</v>
      </c>
      <c r="S35" s="49">
        <f>S31+S32+S33+S34</f>
        <v>0</v>
      </c>
      <c r="T35" s="49">
        <f>T31+T32+T33+T34</f>
        <v>0</v>
      </c>
      <c r="U35" s="49">
        <f>U31+U32+U33+U34</f>
        <v>0</v>
      </c>
      <c r="V35" s="49">
        <f>V31+V32+V33+V34</f>
        <v>0</v>
      </c>
      <c r="W35" s="49">
        <f>RESUMEN!$S35+RESUMEN!$T35</f>
        <v>0</v>
      </c>
    </row>
    <row r="36" spans="1:23" x14ac:dyDescent="0.25">
      <c r="B36" s="50"/>
      <c r="C36" s="50"/>
      <c r="D36" s="50"/>
      <c r="E36" s="50"/>
      <c r="F36" s="50"/>
      <c r="G36" s="50"/>
      <c r="H36" s="50"/>
      <c r="I36" s="50"/>
      <c r="J36" s="53" t="str">
        <f>MES!D45</f>
        <v>El concepto de IMSS, SAR, Infonavit, impuesto a la nómina, deberá desglosarse.</v>
      </c>
      <c r="K36" s="50"/>
      <c r="L36" s="50"/>
      <c r="M36" s="50"/>
      <c r="N36" s="50"/>
      <c r="O36" s="53"/>
      <c r="Q36" s="50"/>
      <c r="R36" s="50"/>
      <c r="S36" s="50"/>
      <c r="T36" s="50"/>
      <c r="U36" s="53">
        <f>MES!D48</f>
        <v>0</v>
      </c>
      <c r="V36" s="53">
        <f>MES!D49</f>
        <v>0</v>
      </c>
      <c r="W36" s="50"/>
    </row>
    <row r="37" spans="1:23" x14ac:dyDescent="0.25">
      <c r="A37" s="51" t="s">
        <v>79</v>
      </c>
      <c r="B37" s="50" t="s">
        <v>80</v>
      </c>
      <c r="C37" s="38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P37" s="51" t="s">
        <v>79</v>
      </c>
      <c r="Q37" s="50" t="s">
        <v>80</v>
      </c>
      <c r="R37" s="38"/>
      <c r="S37" s="50"/>
      <c r="T37" s="50"/>
      <c r="U37" s="50"/>
      <c r="V37" s="50"/>
      <c r="W37" s="50"/>
    </row>
    <row r="38" spans="1:23" x14ac:dyDescent="0.25">
      <c r="D38" s="30"/>
      <c r="E38" s="30"/>
      <c r="F38" s="30"/>
      <c r="G38" s="30"/>
      <c r="H38" s="30"/>
      <c r="I38" s="30"/>
      <c r="J38" s="30"/>
      <c r="K38" s="30"/>
      <c r="L38" s="30"/>
      <c r="M38" s="30"/>
    </row>
    <row r="39" spans="1:23" x14ac:dyDescent="0.25">
      <c r="B39" s="52" t="s">
        <v>81</v>
      </c>
    </row>
    <row r="40" spans="1:23" x14ac:dyDescent="0.25">
      <c r="G40" s="30"/>
    </row>
    <row r="42" spans="1:23" x14ac:dyDescent="0.25">
      <c r="F42" s="30"/>
    </row>
  </sheetData>
  <mergeCells count="2">
    <mergeCell ref="Q1:W1"/>
    <mergeCell ref="B1:N1"/>
  </mergeCells>
  <pageMargins left="0.7" right="0.7" top="0.75" bottom="0.75" header="0.3" footer="0.3"/>
  <pageSetup orientation="portrait" r:id="rId1"/>
  <ignoredErrors>
    <ignoredError sqref="I22 H33:I33 D28:E30 I28:I30 H31:I32 G31:G32 W39 W40 W36:W37 S26 F31:F32 F28:F30 G28:G30 H28:H30 H22 F22:G22 K28 T24 T36 D26 D27 T28:T30 S28:S33" formula="1"/>
    <ignoredError sqref="W38" formula="1" calculatedColumn="1"/>
    <ignoredError sqref="J10:J13 J20 J32:J34 J22 J31 J28:J30 J16 J18:J19 J36" calculatedColumn="1"/>
  </ignoredErrors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MES</vt:lpstr>
      <vt:lpstr>DESGLOSE</vt:lpstr>
      <vt:lpstr>RESUMEN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mercedes</dc:creator>
  <cp:lastModifiedBy>Eduardo</cp:lastModifiedBy>
  <cp:lastPrinted>2018-07-31T17:52:43Z</cp:lastPrinted>
  <dcterms:created xsi:type="dcterms:W3CDTF">2017-10-06T22:24:20Z</dcterms:created>
  <dcterms:modified xsi:type="dcterms:W3CDTF">2018-08-08T19:42:24Z</dcterms:modified>
</cp:coreProperties>
</file>