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49780" yWindow="1040" windowWidth="32600" windowHeight="17200" tabRatio="500"/>
  </bookViews>
  <sheets>
    <sheet name="Opiskeli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<sst xmlns="http://schemas.openxmlformats.org/spreadsheetml/2006/main" count="11177" uniqueCount="7048">
  <si>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</si>
  <si>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</si>
  <si>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</si>
  <si>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</si>
  <si>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</si>
  <si>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</si>
  <si>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</si>
  <si>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</si>
  <si>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</si>
  <si>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</si>
  <si>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</si>
  <si>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</si>
  <si>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</si>
  <si>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</si>
  <si>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</si>
  <si>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</si>
  <si>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</si>
  <si>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</si>
  <si>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</si>
  <si>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</si>
  <si>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</si>
  <si>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</si>
  <si>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</si>
  <si>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</si>
  <si>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</si>
  <si>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</si>
  <si>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</si>
  <si>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</si>
  <si>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</si>
  <si>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</si>
  <si>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</si>
  <si>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</si>
  <si>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</si>
  <si>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</si>
  <si>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</si>
  <si>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</si>
  <si>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</si>
  <si>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</si>
  <si>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</si>
  <si>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</si>
  <si>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</si>
  <si>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</si>
  <si>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</si>
  <si>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</si>
  <si>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</si>
  <si>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</si>
  <si>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</si>
  <si>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</si>
  <si>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</si>
  <si>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</si>
  <si>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</si>
  <si>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</si>
  <si>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</si>
  <si>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</si>
  <si>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</si>
  <si>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</si>
  <si>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</si>
  <si>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</si>
  <si>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</si>
  <si>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</si>
  <si>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</si>
  <si>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</si>
  <si>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</si>
  <si>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</si>
  <si>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</si>
  <si>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</si>
  <si>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</si>
  <si>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</si>
  <si>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</si>
  <si>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</si>
  <si>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</si>
  <si>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</si>
  <si>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</si>
  <si>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</si>
  <si>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</si>
  <si>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</si>
  <si>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</si>
  <si>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</si>
  <si>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</si>
  <si>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</si>
  <si>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</si>
  <si>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</si>
  <si>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</si>
  <si>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</si>
  <si>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</si>
  <si>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</si>
  <si>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</si>
  <si>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</si>
  <si>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</si>
  <si>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</si>
  <si>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</si>
  <si>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</si>
  <si>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</si>
  <si>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</si>
  <si>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</si>
  <si>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</si>
  <si>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</si>
  <si>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</si>
  <si>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</si>
  <si>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</si>
  <si>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</si>
  <si>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</si>
  <si>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</si>
  <si>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</si>
  <si>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</si>
  <si>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</si>
  <si>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</si>
  <si>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</si>
  <si>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</si>
  <si>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</si>
  <si>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</si>
  <si>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</si>
  <si>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</si>
  <si>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</si>
  <si>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</si>
  <si>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</si>
  <si>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</si>
  <si>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</si>
  <si>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</si>
  <si>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</si>
  <si>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</si>
  <si>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</si>
  <si>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</si>
  <si>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</si>
  <si>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</si>
  <si>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</si>
  <si>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</si>
  <si>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</si>
  <si>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</si>
  <si>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</si>
  <si>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</si>
  <si>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</si>
  <si>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</si>
  <si>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</si>
  <si>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</si>
  <si>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</si>
  <si>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</si>
  <si>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</si>
  <si>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</si>
  <si>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</si>
  <si>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</si>
  <si>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</si>
  <si>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</si>
  <si>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</si>
  <si>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</si>
  <si>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</si>
  <si>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</si>
  <si>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</si>
  <si>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</si>
  <si>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</si>
  <si>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</si>
  <si>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</si>
  <si>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</si>
  <si>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</si>
  <si>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</si>
  <si>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</si>
  <si>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</si>
  <si>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</si>
  <si>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</si>
  <si>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</si>
  <si>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</si>
  <si>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</si>
  <si>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</si>
  <si>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</si>
  <si>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</si>
  <si>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</si>
  <si>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</si>
  <si>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</si>
  <si>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</si>
  <si>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</si>
  <si>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</si>
  <si>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</si>
  <si>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</si>
  <si>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</si>
  <si>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</si>
  <si>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</si>
  <si>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</si>
  <si>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</si>
  <si>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</si>
  <si>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</si>
  <si>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</si>
  <si>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</si>
  <si>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</si>
  <si>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</si>
  <si>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</si>
  <si>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</si>
  <si>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</si>
  <si>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</si>
  <si>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</si>
  <si>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</si>
  <si>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</si>
  <si>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</si>
  <si>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</si>
  <si>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</si>
  <si>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</si>
  <si>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</si>
  <si>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</si>
  <si>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</si>
  <si>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</si>
  <si>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</si>
  <si>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</si>
  <si>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</si>
  <si>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</si>
  <si>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</si>
  <si>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</si>
  <si>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</si>
  <si>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</si>
  <si>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</si>
  <si>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</si>
  <si>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</si>
  <si>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</si>
  <si>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</si>
  <si>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</si>
  <si>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</si>
  <si>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</si>
  <si>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</si>
  <si>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</si>
  <si>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</si>
  <si>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</si>
  <si>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</si>
  <si>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</si>
  <si>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</si>
  <si>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</si>
  <si>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</si>
  <si>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</si>
  <si>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</si>
  <si>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</si>
  <si>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</si>
  <si>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</si>
  <si>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</si>
  <si>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</si>
  <si>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</si>
  <si>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</si>
  <si>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</si>
  <si>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</si>
  <si>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</si>
  <si>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</si>
  <si>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</si>
  <si>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</si>
  <si>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</si>
  <si>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</si>
  <si>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</si>
  <si>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</si>
  <si>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</si>
  <si>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</si>
  <si>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</si>
  <si>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</si>
  <si>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</si>
  <si>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</si>
  <si>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</si>
  <si>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</si>
  <si>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</si>
  <si>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</si>
  <si>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</si>
  <si>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</si>
  <si>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</si>
  <si>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</si>
  <si>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</si>
  <si>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</si>
  <si>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</si>
  <si>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</si>
  <si>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</si>
  <si>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</si>
  <si>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</si>
  <si>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</si>
  <si>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</si>
  <si>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</si>
  <si>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</si>
  <si>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</si>
  <si>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</si>
  <si>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</si>
  <si>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</si>
  <si>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</si>
  <si>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</si>
  <si>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</si>
  <si>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</si>
  <si>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</si>
  <si>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</si>
  <si>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</si>
  <si>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</si>
  <si>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</si>
  <si>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</si>
  <si>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</si>
  <si>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</si>
  <si>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</si>
  <si>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</si>
  <si>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</si>
  <si>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</si>
  <si>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</si>
  <si>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</si>
  <si>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</si>
  <si>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</si>
  <si>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</si>
  <si>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</si>
  <si>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</si>
  <si>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</si>
  <si>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</si>
  <si>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</si>
  <si>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</si>
  <si>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</si>
  <si>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</si>
  <si>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</si>
  <si>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</si>
  <si>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</si>
  <si>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</si>
  <si>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</si>
  <si>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</si>
  <si>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</si>
  <si>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</si>
  <si>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</si>
  <si>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</si>
  <si>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</si>
  <si>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</si>
  <si>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</si>
  <si>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</si>
  <si>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</si>
  <si>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</si>
  <si>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</si>
  <si>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</si>
  <si>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</si>
  <si>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</si>
  <si>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</si>
  <si>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</si>
  <si>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</si>
  <si>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</si>
  <si>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</si>
  <si>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</si>
  <si>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</si>
  <si>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</si>
  <si>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</si>
  <si>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</si>
  <si>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</si>
  <si>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</si>
  <si>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</si>
  <si>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</si>
  <si>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</si>
  <si>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</si>
  <si>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</si>
  <si>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</si>
  <si>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</si>
  <si>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</si>
  <si>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</si>
  <si>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</si>
  <si>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</si>
  <si>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</si>
  <si>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</si>
  <si>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</si>
  <si>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</si>
  <si>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</si>
  <si>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</si>
  <si>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</si>
  <si>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</si>
  <si>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</si>
  <si>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</si>
  <si>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</si>
  <si>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</si>
  <si>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</si>
  <si>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</si>
  <si>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</si>
  <si>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</si>
  <si>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</si>
  <si>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</si>
  <si>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</si>
  <si>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</si>
  <si>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</si>
  <si>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</si>
  <si>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</si>
  <si>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</si>
  <si>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</si>
  <si>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</si>
  <si>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</si>
  <si>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</si>
  <si>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</si>
  <si>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</si>
  <si>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</si>
  <si>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</si>
  <si>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</si>
  <si>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</si>
  <si>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</si>
  <si>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</si>
  <si>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</si>
  <si>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</si>
  <si>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</si>
  <si>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</si>
  <si>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</si>
  <si>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</si>
  <si>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</si>
  <si>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</si>
  <si>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</si>
  <si>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</si>
  <si>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</si>
  <si>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</si>
  <si>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</si>
  <si>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</si>
  <si>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</si>
  <si>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</si>
  <si>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</si>
  <si>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</si>
  <si>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</si>
  <si>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</si>
  <si>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</si>
  <si>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</si>
  <si>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</si>
  <si>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</si>
  <si>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</si>
  <si>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</si>
  <si>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</si>
  <si>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</si>
  <si>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</si>
  <si>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</si>
  <si>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</si>
  <si>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</si>
  <si>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</si>
  <si>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</si>
  <si>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</si>
  <si>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</si>
  <si>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</si>
  <si>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</si>
  <si>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</si>
  <si>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</si>
  <si>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</si>
  <si>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</si>
  <si>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</si>
  <si>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</si>
  <si>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</si>
  <si>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</si>
  <si>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</si>
  <si>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</si>
  <si>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</si>
  <si>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</si>
  <si>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</si>
  <si>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</si>
  <si>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</si>
  <si>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</si>
  <si>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</si>
  <si>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</si>
  <si>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</si>
  <si>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</si>
  <si>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</si>
  <si>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</si>
  <si>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</si>
  <si>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</si>
  <si>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</si>
  <si>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</si>
  <si>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</si>
  <si>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</si>
  <si>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</si>
  <si>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</si>
  <si>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</si>
  <si>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</si>
  <si>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</si>
  <si>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</si>
  <si>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</si>
  <si>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</si>
  <si>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</si>
  <si>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</si>
  <si>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</si>
  <si>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</si>
  <si>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</si>
  <si>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</si>
  <si>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</si>
  <si>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</si>
  <si>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</si>
  <si>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</si>
  <si>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</si>
  <si>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</si>
  <si>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</si>
  <si>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</si>
  <si>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</si>
  <si>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</si>
  <si>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</si>
  <si>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</si>
  <si>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</si>
  <si>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</si>
  <si>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</si>
  <si>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</si>
  <si>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</si>
  <si>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</si>
  <si>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</si>
  <si>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</si>
  <si>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</si>
  <si>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</si>
  <si>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</si>
  <si>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</si>
  <si>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</si>
  <si>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</si>
  <si>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</si>
  <si>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</si>
  <si>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</si>
  <si>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</si>
  <si>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</si>
  <si>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</si>
  <si>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</si>
  <si>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</si>
  <si>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</si>
  <si>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</si>
  <si>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</si>
  <si>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</si>
  <si>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</si>
  <si>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</si>
  <si>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</si>
  <si>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</si>
  <si>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</si>
  <si>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</si>
  <si>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</si>
  <si>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</si>
  <si>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</si>
  <si>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</si>
  <si>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</si>
  <si>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</si>
  <si>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</si>
  <si>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</si>
  <si>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</si>
  <si>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</si>
  <si>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</si>
  <si>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</si>
  <si>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</si>
  <si>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</si>
  <si>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</si>
  <si>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</si>
  <si>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</si>
  <si>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</si>
  <si>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</si>
  <si>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</si>
  <si>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</si>
  <si>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</si>
  <si>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</si>
  <si>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</si>
  <si>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</si>
  <si>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</si>
  <si>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</si>
  <si>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</si>
  <si>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</si>
  <si>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</si>
  <si>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</si>
  <si>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</si>
  <si>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</si>
  <si>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</si>
  <si>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</si>
  <si>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</si>
  <si>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</si>
  <si>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</si>
  <si>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</si>
  <si>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</si>
  <si>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</si>
  <si>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</si>
  <si>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</si>
  <si>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</si>
  <si>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</si>
  <si>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</si>
  <si>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</si>
  <si>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</si>
  <si>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</si>
  <si>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</si>
  <si>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</si>
  <si>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</si>
  <si>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</si>
  <si>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</si>
  <si>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</si>
  <si>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</si>
  <si>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</si>
  <si>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</si>
  <si>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</si>
  <si>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</si>
  <si>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</si>
  <si>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</si>
  <si>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</si>
  <si>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</si>
  <si>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</si>
  <si>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</si>
  <si>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</si>
  <si>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</si>
  <si>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</si>
  <si>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</si>
  <si>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</si>
  <si>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</si>
  <si>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</si>
  <si>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</si>
  <si>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</si>
  <si>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</si>
  <si>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</si>
  <si>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</si>
  <si>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</si>
  <si>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</si>
  <si>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</si>
  <si>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</si>
  <si>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</si>
  <si>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</si>
  <si>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</si>
  <si>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</si>
  <si>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</si>
  <si>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</si>
  <si>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</si>
  <si>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</si>
  <si>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</si>
  <si>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</si>
  <si>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</si>
  <si>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</si>
  <si>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</si>
  <si>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</si>
  <si>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</si>
  <si>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</si>
  <si>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</si>
  <si>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</si>
  <si>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</si>
  <si>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</si>
  <si>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</si>
  <si>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</si>
  <si>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</si>
  <si>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</si>
  <si>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</si>
  <si>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</si>
  <si>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</si>
  <si>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</si>
  <si>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</si>
  <si>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</si>
  <si>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</si>
  <si>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</si>
  <si>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</si>
  <si>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</si>
  <si>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</si>
  <si>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</si>
  <si>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</si>
  <si>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</si>
  <si>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</si>
  <si>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</si>
  <si>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</si>
  <si>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</si>
  <si>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</si>
  <si>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</si>
  <si>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</si>
  <si>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</si>
  <si>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</si>
  <si>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</si>
  <si>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</si>
  <si>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</si>
  <si>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</si>
  <si>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</si>
  <si>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</si>
  <si>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</si>
  <si>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</si>
  <si>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</si>
  <si>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</si>
  <si>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</si>
  <si>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</si>
  <si>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</si>
  <si>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</si>
  <si>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</si>
  <si>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</si>
  <si>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</si>
  <si>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</si>
  <si>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</si>
  <si>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</si>
  <si>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</si>
  <si>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</si>
  <si>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</si>
  <si>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</si>
  <si>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</si>
  <si>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</si>
  <si>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</si>
  <si>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</si>
  <si>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</si>
  <si>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</si>
  <si>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</si>
  <si>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</si>
  <si>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</si>
  <si>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</si>
  <si>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</si>
  <si>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</si>
  <si>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</si>
  <si>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</si>
  <si>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</si>
  <si>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</si>
  <si>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</si>
  <si>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</si>
  <si>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</si>
  <si>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</si>
  <si>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</si>
  <si>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</si>
  <si>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</si>
  <si>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</si>
  <si>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</si>
  <si>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</si>
  <si>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</si>
  <si>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</si>
  <si>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</si>
  <si>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</si>
  <si>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</si>
  <si>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</si>
  <si>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</si>
  <si>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</si>
  <si>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</si>
  <si>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</si>
  <si>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</si>
  <si>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</si>
  <si>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</si>
  <si>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</si>
  <si>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</si>
  <si>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</si>
  <si>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</si>
  <si>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</si>
  <si>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</si>
  <si>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</si>
  <si>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</si>
  <si>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</si>
  <si>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</si>
  <si>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</si>
  <si>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</si>
  <si>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</si>
  <si>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</si>
  <si>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</si>
  <si>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</si>
  <si>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</si>
  <si>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</si>
  <si>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</si>
  <si>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</si>
  <si>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</si>
  <si>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</si>
  <si>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</si>
  <si>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</si>
  <si>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</si>
  <si>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</si>
  <si>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</si>
  <si>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</si>
  <si>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</si>
  <si>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</si>
  <si>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</si>
  <si>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</si>
  <si>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</si>
  <si>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</si>
  <si>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</si>
  <si>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</si>
  <si>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</si>
  <si>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</si>
  <si>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</si>
  <si>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</si>
  <si>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</si>
  <si>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</si>
  <si>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</si>
  <si>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</si>
  <si>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</si>
  <si>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</si>
  <si>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</si>
  <si>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</si>
  <si>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</si>
  <si>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</si>
  <si>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</si>
  <si>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</si>
  <si>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</si>
  <si>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</si>
  <si>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</si>
  <si>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</si>
  <si>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</si>
  <si>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</si>
  <si>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</si>
  <si>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</si>
  <si>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</si>
  <si>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</si>
  <si>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</si>
  <si>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</si>
  <si>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</si>
  <si>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</si>
  <si>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</si>
  <si>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</si>
  <si>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</si>
  <si>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</si>
  <si>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</si>
  <si>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</si>
  <si>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</si>
  <si>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</si>
  <si>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</si>
  <si>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</si>
  <si>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</si>
  <si>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</si>
  <si>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</si>
  <si>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</si>
  <si>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</si>
  <si>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</si>
  <si>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</si>
  <si>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</si>
  <si>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</si>
  <si>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</si>
  <si>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</si>
  <si>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</si>
  <si>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</si>
  <si>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</si>
  <si>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</si>
  <si>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</si>
  <si>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</si>
  <si>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</si>
  <si>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</si>
  <si>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</si>
  <si>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</si>
  <si>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</si>
  <si>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</si>
  <si>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</si>
  <si>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</si>
  <si>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</si>
  <si>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</si>
  <si>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</si>
  <si>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</si>
  <si>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</si>
  <si>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</si>
  <si>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</si>
  <si>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</si>
  <si>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</si>
  <si>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</si>
  <si>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</si>
  <si>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</si>
  <si>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</si>
  <si>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</si>
  <si>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</si>
  <si>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</si>
  <si>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</si>
  <si>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</si>
  <si>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</si>
  <si>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</si>
  <si>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</si>
  <si>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</si>
  <si>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</si>
  <si>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</si>
  <si>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</si>
  <si>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</si>
  <si>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</si>
  <si>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</si>
  <si>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</si>
  <si>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</si>
  <si>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</si>
  <si>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</si>
  <si>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</si>
  <si>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</si>
  <si>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</si>
  <si>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</si>
  <si>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</si>
  <si>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</si>
  <si>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</si>
  <si>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</si>
  <si>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</si>
  <si>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</si>
  <si>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</si>
  <si>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</si>
  <si>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</si>
  <si>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</si>
  <si>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</si>
  <si>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</si>
  <si>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</si>
  <si>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</si>
  <si>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</si>
  <si>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</si>
  <si>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</si>
  <si>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</si>
  <si>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</si>
  <si>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</si>
  <si>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</si>
  <si>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</si>
  <si>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</si>
  <si>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</si>
  <si>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</si>
  <si>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</si>
  <si>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</si>
  <si>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</si>
  <si>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</si>
  <si>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</si>
  <si>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</si>
  <si>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</si>
  <si>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</si>
  <si>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</si>
  <si>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</si>
  <si>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</si>
  <si>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</si>
  <si>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</si>
  <si>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</si>
  <si>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</si>
  <si>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</si>
  <si>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</si>
  <si>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</si>
  <si>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</si>
  <si>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</si>
  <si>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</si>
  <si>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</si>
  <si>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</si>
  <si>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</si>
  <si>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</si>
  <si>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</si>
  <si>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</si>
  <si>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</si>
  <si>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</si>
  <si>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</si>
  <si>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</si>
  <si>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</si>
  <si>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</si>
  <si>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</si>
  <si>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</si>
  <si>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</si>
  <si>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</si>
  <si>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</si>
  <si>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</si>
  <si>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</si>
  <si>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</si>
  <si>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</si>
  <si>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</si>
  <si>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</si>
  <si>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</si>
  <si>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</si>
  <si>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</si>
  <si>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</si>
  <si>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</si>
  <si>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</si>
  <si>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</si>
  <si>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</si>
  <si>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</si>
  <si>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</si>
  <si>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</si>
  <si>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</si>
  <si>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</si>
  <si>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</si>
  <si>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</si>
  <si>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</si>
  <si>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</si>
  <si>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</si>
  <si>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</si>
  <si>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</si>
  <si>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</si>
  <si>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</si>
  <si>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</si>
  <si>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</si>
  <si>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</si>
  <si>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</si>
  <si>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</si>
  <si>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</si>
  <si>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</si>
  <si>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</si>
  <si>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</si>
  <si>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</si>
  <si>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</si>
  <si>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</si>
  <si>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</si>
  <si>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</si>
  <si>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</si>
  <si>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</si>
  <si>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</si>
  <si>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</si>
  <si>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</si>
  <si>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</si>
  <si>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</si>
  <si>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</si>
  <si>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</si>
  <si>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</si>
  <si>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</si>
  <si>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</si>
  <si>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</si>
  <si>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</si>
  <si>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</si>
  <si>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</si>
  <si>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</si>
  <si>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</si>
  <si>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</si>
  <si>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</si>
  <si>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</si>
  <si>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</si>
  <si>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</si>
  <si>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</si>
  <si>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</si>
  <si>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</si>
  <si>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</si>
  <si>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</si>
  <si>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</si>
  <si>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</si>
  <si>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</si>
  <si>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</si>
  <si>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</si>
  <si>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</si>
  <si>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</si>
  <si>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</si>
  <si>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</si>
  <si>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</si>
  <si>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</si>
  <si>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</si>
  <si>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</si>
  <si>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</si>
  <si>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</si>
  <si>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</si>
  <si>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</si>
  <si>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</si>
  <si>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</si>
  <si>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</si>
  <si>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</si>
  <si>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</si>
  <si>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</si>
  <si>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</si>
  <si>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</si>
  <si>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</si>
  <si>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</si>
  <si>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</si>
  <si>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</si>
  <si>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</si>
  <si>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</si>
  <si>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</si>
  <si>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</si>
  <si>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</si>
  <si>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</si>
  <si>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</si>
  <si>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</si>
  <si>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</si>
  <si>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</si>
  <si>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</si>
  <si>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</si>
  <si>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</si>
  <si>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</si>
  <si>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</si>
  <si>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</si>
  <si>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</si>
  <si>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</si>
  <si>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</si>
  <si>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</si>
  <si>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</si>
  <si>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</si>
  <si>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</si>
  <si>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</si>
  <si>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</si>
  <si>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</si>
  <si>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</si>
  <si>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</si>
  <si>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</si>
  <si>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</si>
  <si>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</si>
  <si>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</si>
  <si>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</si>
  <si>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</si>
  <si>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</si>
  <si>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</si>
  <si>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</si>
  <si>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</si>
  <si>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</si>
  <si>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</si>
  <si>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</si>
  <si>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</si>
  <si>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</si>
  <si>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</si>
  <si>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</si>
  <si>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</si>
  <si>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</si>
  <si>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</si>
  <si>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</si>
  <si>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</si>
  <si>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</si>
  <si>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</si>
  <si>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</si>
  <si>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</si>
  <si>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</si>
  <si>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</si>
  <si>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</si>
  <si>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</si>
  <si>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</si>
  <si>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</si>
  <si>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</si>
  <si>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</si>
  <si>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</si>
  <si>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</si>
  <si>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</si>
  <si>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</si>
  <si>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</si>
  <si>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</si>
  <si>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</si>
  <si>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</si>
  <si>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</si>
  <si>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</si>
  <si>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</si>
  <si>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</si>
  <si>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</si>
  <si>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</si>
  <si>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</si>
  <si>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</si>
  <si>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</si>
  <si>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</si>
  <si>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</si>
  <si>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</si>
  <si>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</si>
  <si>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</si>
  <si>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</si>
  <si>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</si>
  <si>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</si>
  <si>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</si>
  <si>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</si>
  <si>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</si>
  <si>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</si>
  <si>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</si>
  <si>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</si>
  <si>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</si>
  <si>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</si>
  <si>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</si>
  <si>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</si>
  <si>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</si>
  <si>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</si>
  <si>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</si>
  <si>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</si>
  <si>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</si>
  <si>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</si>
  <si>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</si>
  <si>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</si>
  <si>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</si>
  <si>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</si>
  <si>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</si>
  <si>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</si>
  <si>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</si>
  <si>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</si>
  <si>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</si>
  <si>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</si>
  <si>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</si>
  <si>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</si>
  <si>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</si>
  <si>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</si>
  <si>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</si>
  <si>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</si>
  <si>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</si>
  <si>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</si>
  <si>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</si>
  <si>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</si>
  <si>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</si>
  <si>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</si>
  <si>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</si>
  <si>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</si>
  <si>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</si>
  <si>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</si>
  <si>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</si>
  <si>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</si>
  <si>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</si>
  <si>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</si>
  <si>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</si>
  <si>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</si>
  <si>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</si>
  <si>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</si>
  <si>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</si>
  <si>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</si>
  <si>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</si>
  <si>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</si>
  <si>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</si>
  <si>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</si>
  <si>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</si>
  <si>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</si>
  <si>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</si>
  <si>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</si>
  <si>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</si>
  <si>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</si>
  <si>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</si>
  <si>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</si>
  <si>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</si>
  <si>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</si>
  <si>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</si>
  <si>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</si>
  <si>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</si>
  <si>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</si>
  <si>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</si>
  <si>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</si>
  <si>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</si>
  <si>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</si>
  <si>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</si>
  <si>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</si>
  <si>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</si>
  <si>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</si>
  <si>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</si>
  <si>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</si>
  <si>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</si>
  <si>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</si>
  <si>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</si>
  <si>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</si>
  <si>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</si>
  <si>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</si>
  <si>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</si>
  <si>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</si>
  <si>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</si>
  <si>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</si>
  <si>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</si>
  <si>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</si>
  <si>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</si>
  <si>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</si>
  <si>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</si>
  <si>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</si>
  <si>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</si>
  <si>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</si>
  <si>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</si>
  <si>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</si>
  <si>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</si>
  <si>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</si>
  <si>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</si>
  <si>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</si>
  <si>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</si>
  <si>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</si>
  <si>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</si>
  <si>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</si>
  <si>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</si>
  <si>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</si>
  <si>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</si>
  <si>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</si>
  <si>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</si>
  <si>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</si>
  <si>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</si>
  <si>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</si>
  <si>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</si>
  <si>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</si>
  <si>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</si>
  <si>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</si>
  <si>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</si>
  <si>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</si>
  <si>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</si>
  <si>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</si>
  <si>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</si>
  <si>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</si>
  <si>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</si>
  <si>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</si>
  <si>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</si>
  <si>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</si>
  <si>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</si>
  <si>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</si>
  <si>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</si>
  <si>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</si>
  <si>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</si>
  <si>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</si>
  <si>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</si>
  <si>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</si>
  <si>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</si>
  <si>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</si>
  <si>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</si>
  <si>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</si>
  <si>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</si>
  <si>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</si>
  <si>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</si>
  <si>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</si>
  <si>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</si>
  <si>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</si>
  <si>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</si>
  <si>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</si>
  <si>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</si>
  <si>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</si>
  <si>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</si>
  <si>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</si>
  <si>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</si>
  <si>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</si>
  <si>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</si>
  <si>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</si>
  <si>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</si>
  <si>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</si>
  <si>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</si>
  <si>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</si>
  <si>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</si>
  <si>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</si>
  <si>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</si>
  <si>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</si>
  <si>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</si>
  <si>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</si>
  <si>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</si>
  <si>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</si>
  <si>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</si>
  <si>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</si>
  <si>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</si>
  <si>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</si>
  <si>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</si>
  <si>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</si>
  <si>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</si>
  <si>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</si>
  <si>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</si>
  <si>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</si>
  <si>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</si>
  <si>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</si>
  <si>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</si>
  <si>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</si>
  <si>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</si>
  <si>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</si>
  <si>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</si>
  <si>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</si>
  <si>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</si>
  <si>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</si>
  <si>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</si>
  <si>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</si>
  <si>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</si>
  <si>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</si>
  <si>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</si>
  <si>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</si>
  <si>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</si>
  <si>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</si>
  <si>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</si>
  <si>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</si>
  <si>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</si>
  <si>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</si>
  <si>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</si>
  <si>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</si>
  <si>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</si>
  <si>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</si>
  <si>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</si>
  <si>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</si>
  <si>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</si>
  <si>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</si>
  <si>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</si>
  <si>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</si>
  <si>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</si>
  <si>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</si>
  <si>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</si>
  <si>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</si>
  <si>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</si>
  <si>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</si>
  <si>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</si>
  <si>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</si>
  <si>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</si>
  <si>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</si>
  <si>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</si>
  <si>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</si>
  <si>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</si>
  <si>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</si>
  <si>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</si>
  <si>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</si>
  <si>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</si>
  <si>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</si>
  <si>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</si>
  <si>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</si>
  <si>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</si>
  <si>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</si>
  <si>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</si>
  <si>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</si>
  <si>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</si>
  <si>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</si>
  <si>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</si>
  <si>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</si>
  <si>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</si>
  <si>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</si>
  <si>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</si>
  <si>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</si>
  <si>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</si>
  <si>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</si>
  <si>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</si>
  <si>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</si>
  <si>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</si>
  <si>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</si>
  <si>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</si>
  <si>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</si>
  <si>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</si>
  <si>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</si>
  <si>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</si>
  <si>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</si>
  <si>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</si>
  <si>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</si>
  <si>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</si>
  <si>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</si>
  <si>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</si>
  <si>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</si>
  <si>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</si>
  <si>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</si>
  <si>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</si>
  <si>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</si>
  <si>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</si>
  <si>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</si>
  <si>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</si>
  <si>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</si>
  <si>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</si>
  <si>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</si>
  <si>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</si>
  <si>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</si>
  <si>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</si>
  <si>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</si>
  <si>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</si>
  <si>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</si>
  <si>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</si>
  <si>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</si>
  <si>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</si>
  <si>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</si>
  <si>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</si>
  <si>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</si>
  <si>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</si>
  <si>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</si>
  <si>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</si>
  <si>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</si>
  <si>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</si>
  <si>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</si>
  <si>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</si>
  <si>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</si>
  <si>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</si>
  <si>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</si>
  <si>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</si>
  <si>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</si>
  <si>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</si>
  <si>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</si>
  <si>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</si>
  <si>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</si>
  <si>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</si>
  <si>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</si>
  <si>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</si>
  <si>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</si>
  <si>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</si>
  <si>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</si>
  <si>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</si>
  <si>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</si>
  <si>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</si>
  <si>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</si>
  <si>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</si>
  <si>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</si>
  <si>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</si>
  <si>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</si>
  <si>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</si>
  <si>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</si>
  <si>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</si>
  <si>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</si>
  <si>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</si>
  <si>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</si>
  <si>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</si>
  <si>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</si>
  <si>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</si>
  <si>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</si>
  <si>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</si>
  <si>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</si>
  <si>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</si>
  <si>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</si>
  <si>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</si>
  <si>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</si>
  <si>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</si>
  <si>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</si>
  <si>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</si>
  <si>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</si>
  <si>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</si>
  <si>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</si>
  <si>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</si>
  <si>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</si>
  <si>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</si>
  <si>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</si>
  <si>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</si>
  <si>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</si>
  <si>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</si>
  <si>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</si>
  <si>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</si>
  <si>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</si>
  <si>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</si>
  <si>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</si>
  <si>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</si>
  <si>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</si>
  <si>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</si>
  <si>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</si>
  <si>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</si>
  <si>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</si>
  <si>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</si>
  <si>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</si>
  <si>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</si>
  <si>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</si>
  <si>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</si>
  <si>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</si>
  <si>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</si>
  <si>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</si>
  <si>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</si>
  <si>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</si>
  <si>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</si>
  <si>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</si>
  <si>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</si>
  <si>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</si>
  <si>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</si>
  <si>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</si>
  <si>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</si>
  <si>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</si>
  <si>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</si>
  <si>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</si>
  <si>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</si>
  <si>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</si>
  <si>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</si>
  <si>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</si>
  <si>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</si>
  <si>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</si>
  <si>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</si>
  <si>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</si>
  <si>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</si>
  <si>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</si>
  <si>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</si>
  <si>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</si>
  <si>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</si>
  <si>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</si>
  <si>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</si>
  <si>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</si>
  <si>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</si>
  <si>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</si>
  <si>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</si>
  <si>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</si>
  <si>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</si>
  <si>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</si>
  <si>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</si>
  <si>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</si>
  <si>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</si>
  <si>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</si>
  <si>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</si>
  <si>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</si>
  <si>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</si>
  <si>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</si>
  <si>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</si>
  <si>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</si>
  <si>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</si>
  <si>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</si>
  <si>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</si>
  <si>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</si>
  <si>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</si>
  <si>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</si>
  <si>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</si>
  <si>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</si>
  <si>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</si>
  <si>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</si>
  <si>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</si>
  <si>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</si>
  <si>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</si>
  <si>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</si>
  <si>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</si>
  <si>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</si>
  <si>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</si>
  <si>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</si>
  <si>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</si>
  <si>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</si>
  <si>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</si>
  <si>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</si>
  <si>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</si>
  <si>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</si>
  <si>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</si>
  <si>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</si>
  <si>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</si>
  <si>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</si>
  <si>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</si>
  <si>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</si>
  <si>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</si>
  <si>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</si>
  <si>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</si>
  <si>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</si>
  <si>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</si>
  <si>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</si>
  <si>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</si>
  <si>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</si>
  <si>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</si>
  <si>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</si>
  <si>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</si>
  <si>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</si>
  <si>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</si>
  <si>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</si>
  <si>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</si>
  <si>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</si>
  <si>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</si>
  <si>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</si>
  <si>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</si>
  <si>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</si>
  <si>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</si>
  <si>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</si>
  <si>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</si>
  <si>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</si>
  <si>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</si>
  <si>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</si>
  <si>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</si>
  <si>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</si>
  <si>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</si>
  <si>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</si>
  <si>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</si>
  <si>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</si>
  <si>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</si>
  <si>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</si>
  <si>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</si>
  <si>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</si>
  <si>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</si>
  <si>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</si>
  <si>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</si>
  <si>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</si>
  <si>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</si>
  <si>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</si>
  <si>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</si>
  <si>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</si>
  <si>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</si>
  <si>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</si>
  <si>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</si>
  <si>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</si>
  <si>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</si>
  <si>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</si>
  <si>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</si>
  <si>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</si>
  <si>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</si>
  <si>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</si>
  <si>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</si>
  <si>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</si>
  <si>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</si>
  <si>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</si>
  <si>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</si>
  <si>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</si>
  <si>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</si>
  <si>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</si>
  <si>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</si>
  <si>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</si>
  <si>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</si>
  <si>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</si>
  <si>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</si>
  <si>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</si>
  <si>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</si>
  <si>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</si>
  <si>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</si>
  <si>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</si>
  <si>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</si>
  <si>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</si>
  <si>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</si>
  <si>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</si>
  <si>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</si>
  <si>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</si>
  <si>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</si>
  <si>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</si>
  <si>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</si>
  <si>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</si>
  <si>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</si>
  <si>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</si>
  <si>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</si>
  <si>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</si>
  <si>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</si>
  <si>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</si>
  <si>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</si>
  <si>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</si>
  <si>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</si>
  <si>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</si>
  <si>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</si>
  <si>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</si>
  <si>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</si>
  <si>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</si>
  <si>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</si>
  <si>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</si>
  <si>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</si>
  <si>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</si>
  <si>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</si>
  <si>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</si>
  <si>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</si>
  <si>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</si>
  <si>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</si>
  <si>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</si>
  <si>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</si>
  <si>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</si>
  <si>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</si>
  <si>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</si>
  <si>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</si>
  <si>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</si>
  <si>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</si>
  <si>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</si>
  <si>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</si>
  <si>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</si>
  <si>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</si>
  <si>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</si>
  <si>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</si>
  <si>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</si>
  <si>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</si>
  <si>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</si>
  <si>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</si>
  <si>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</si>
  <si>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</si>
  <si>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</si>
  <si>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</si>
  <si>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</si>
  <si>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</si>
  <si>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</si>
  <si>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</si>
  <si>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</si>
  <si>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</si>
  <si>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</si>
  <si>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</si>
  <si>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</si>
  <si>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</si>
  <si>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</si>
  <si>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</si>
  <si>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</si>
  <si>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</si>
  <si>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</si>
  <si>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</si>
  <si>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</si>
  <si>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</si>
  <si>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</si>
  <si>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</si>
  <si>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</si>
  <si>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</si>
  <si>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</si>
  <si>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</si>
  <si>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</si>
  <si>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</si>
  <si>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</si>
  <si>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</si>
  <si>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</si>
  <si>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</si>
  <si>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</si>
  <si>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</si>
  <si>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</si>
  <si>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</si>
  <si>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</si>
  <si>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</si>
  <si>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</si>
  <si>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</si>
  <si>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</si>
  <si>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</si>
  <si>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</si>
  <si>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</si>
  <si>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</si>
  <si>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</si>
  <si>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</si>
  <si>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</si>
  <si>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</si>
  <si>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</si>
  <si>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</si>
  <si>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</si>
  <si>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</si>
  <si>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</si>
  <si>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</si>
  <si>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</si>
  <si>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</si>
  <si>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</si>
  <si>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</si>
  <si>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</si>
  <si>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</si>
  <si>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</si>
  <si>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</si>
  <si>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</si>
  <si>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</si>
  <si>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</si>
  <si>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</si>
  <si>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</si>
  <si>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</si>
  <si>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</si>
  <si>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</si>
  <si>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</si>
  <si>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</si>
  <si>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</si>
  <si>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</si>
  <si>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</si>
  <si>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</si>
  <si>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</si>
  <si>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</si>
  <si>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</si>
  <si>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</si>
  <si>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</si>
  <si>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</si>
  <si>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</si>
  <si>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</si>
  <si>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</si>
  <si>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</si>
  <si>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</si>
  <si>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</si>
  <si>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</si>
  <si>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</si>
  <si>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</si>
  <si>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</si>
  <si>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</si>
  <si>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</si>
  <si>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</si>
  <si>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</si>
  <si>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</si>
  <si>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</si>
  <si>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</si>
  <si>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</si>
  <si>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</si>
  <si>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</si>
  <si>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</si>
  <si>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</si>
  <si>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</si>
  <si>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</si>
  <si>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</si>
  <si>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</si>
  <si>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</si>
  <si>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</si>
  <si>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</si>
  <si>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</si>
  <si>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</si>
  <si>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</si>
  <si>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</si>
  <si>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</si>
  <si>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</si>
  <si>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</si>
  <si>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</si>
  <si>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</si>
  <si>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</si>
  <si>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</si>
  <si>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</si>
  <si>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</si>
  <si>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</si>
  <si>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</si>
  <si>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</si>
  <si>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</si>
  <si>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</si>
  <si>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</si>
  <si>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</si>
  <si>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</si>
  <si>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</si>
  <si>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</si>
  <si>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</si>
  <si>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</si>
  <si>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</si>
  <si>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</si>
  <si>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</si>
  <si>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</si>
  <si>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</si>
  <si>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</si>
  <si>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</si>
  <si>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</si>
  <si>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</si>
  <si>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</si>
  <si>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</si>
  <si>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</si>
  <si>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</si>
  <si>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</si>
  <si>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</si>
  <si>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</si>
  <si>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</si>
  <si>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</si>
  <si>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</si>
  <si>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</si>
  <si>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</si>
  <si>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</si>
  <si>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</si>
  <si>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</si>
  <si>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</si>
  <si>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</si>
  <si>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</si>
  <si>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</si>
  <si>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</si>
  <si>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</si>
  <si>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</si>
  <si>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</si>
  <si>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</si>
  <si>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</si>
  <si>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</si>
  <si>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</si>
  <si>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</si>
  <si>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</si>
  <si>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</si>
  <si>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</si>
  <si>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</si>
  <si>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</si>
  <si>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</si>
  <si>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</si>
  <si>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</si>
  <si>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</si>
  <si>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</si>
  <si>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</si>
  <si>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</si>
  <si>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</si>
  <si>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</si>
  <si>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</si>
  <si>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</si>
  <si>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</si>
  <si>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</si>
  <si>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</si>
  <si>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</si>
  <si>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</si>
  <si>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</si>
  <si>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</si>
  <si>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</si>
  <si>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</si>
  <si>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</si>
  <si>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</si>
  <si>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</si>
  <si>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</si>
  <si>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</si>
  <si>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</si>
  <si>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</si>
  <si>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</si>
  <si>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</si>
  <si>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</si>
  <si>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</si>
  <si>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</si>
  <si>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</si>
  <si>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</si>
  <si>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</si>
  <si>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</si>
  <si>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</si>
  <si>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</si>
  <si>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</si>
  <si>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</si>
  <si>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</si>
  <si>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</si>
  <si>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</si>
  <si>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</si>
  <si>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</si>
  <si>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</si>
  <si>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</si>
  <si>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</si>
  <si>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</si>
  <si>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</si>
  <si>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</si>
  <si>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</si>
  <si>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</si>
  <si>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</si>
  <si>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</si>
  <si>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</si>
  <si>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</si>
  <si>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</si>
  <si>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</si>
  <si>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</si>
  <si>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</si>
  <si>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</si>
  <si>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</si>
  <si>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</si>
  <si>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</si>
  <si>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</si>
  <si>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</si>
  <si>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</si>
  <si>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</si>
  <si>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</si>
  <si>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</si>
  <si>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</si>
  <si>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</si>
  <si>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</si>
  <si>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</si>
  <si>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</si>
  <si>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</si>
  <si>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</si>
  <si>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</si>
  <si>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</si>
  <si>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</si>
  <si>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</si>
  <si>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</si>
  <si>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</si>
  <si>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</si>
  <si>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</si>
  <si>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</si>
  <si>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</si>
  <si>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</si>
  <si>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</si>
  <si>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</si>
  <si>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</si>
  <si>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</si>
  <si>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</si>
  <si>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</si>
  <si>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</si>
  <si>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</si>
  <si>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</si>
  <si>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</si>
  <si>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</si>
  <si>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</si>
  <si>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</si>
  <si>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</si>
  <si>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</si>
  <si>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</si>
  <si>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</si>
  <si>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</si>
  <si>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</si>
  <si>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</si>
  <si>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</si>
  <si>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</si>
  <si>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</si>
  <si>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</si>
  <si>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</si>
  <si>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</si>
  <si>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</si>
  <si>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</si>
  <si>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</si>
  <si>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</si>
  <si>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</si>
  <si>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</si>
  <si>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</si>
  <si>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</si>
  <si>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</si>
  <si>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</si>
  <si>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</si>
  <si>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</si>
  <si>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</si>
  <si>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</si>
  <si>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</si>
  <si>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</si>
  <si>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</si>
  <si>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</si>
  <si>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</si>
  <si>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</si>
  <si>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</si>
  <si>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</si>
  <si>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</si>
  <si>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</si>
  <si>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</si>
  <si>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</si>
  <si>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</si>
  <si>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</si>
  <si>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</si>
  <si>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</si>
  <si>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</si>
  <si>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</si>
  <si>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</si>
  <si>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</si>
  <si>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</si>
  <si>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</si>
  <si>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</si>
  <si>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</si>
  <si>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</si>
  <si>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</si>
  <si>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</si>
  <si>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</si>
  <si>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</si>
  <si>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</si>
  <si>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</si>
  <si>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</si>
  <si>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</si>
  <si>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</si>
  <si>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</si>
  <si>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</si>
  <si>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</si>
  <si>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</si>
  <si>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</si>
  <si>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</si>
  <si>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</si>
  <si>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</si>
  <si>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</si>
  <si>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</si>
  <si>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</si>
  <si>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</si>
  <si>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</si>
  <si>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</si>
  <si>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</si>
  <si>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</si>
  <si>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</si>
  <si>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</si>
  <si>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</si>
  <si>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</si>
  <si>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</si>
  <si>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</si>
  <si>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</si>
  <si>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</si>
  <si>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</si>
  <si>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</si>
  <si>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</si>
  <si>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</si>
  <si>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</si>
  <si>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</si>
  <si>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</si>
  <si>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</si>
  <si>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</si>
  <si>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</si>
  <si>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</si>
  <si>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</si>
  <si>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</si>
  <si>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</si>
  <si>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</si>
  <si>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</si>
  <si>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</si>
  <si>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</si>
  <si>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</si>
  <si>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</si>
  <si>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</si>
  <si>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</si>
  <si>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</si>
  <si>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</si>
  <si>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</si>
  <si>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</si>
  <si>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</si>
  <si>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</si>
  <si>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</si>
  <si>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</si>
  <si>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</si>
  <si>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</si>
  <si>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</si>
  <si>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</si>
  <si>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</si>
  <si>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</si>
  <si>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</si>
  <si>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</si>
  <si>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</si>
  <si>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</si>
  <si>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</si>
  <si>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</si>
  <si>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</si>
  <si>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</si>
  <si>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</si>
  <si>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</si>
  <si>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</si>
  <si>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</si>
  <si>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</si>
  <si>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</si>
  <si>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</si>
  <si>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</si>
  <si>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</si>
  <si>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</si>
  <si>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</si>
  <si>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</si>
  <si>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</si>
  <si>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</si>
  <si>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</si>
  <si>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</si>
  <si>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</si>
  <si>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</si>
  <si>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</si>
  <si>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</si>
  <si>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</si>
  <si>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</si>
  <si>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</si>
  <si>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</si>
  <si>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</si>
  <si>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</si>
  <si>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</si>
  <si>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</si>
  <si>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</si>
  <si>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</si>
  <si>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</si>
  <si>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</si>
  <si>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</si>
  <si>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</si>
  <si>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</si>
  <si>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</si>
  <si>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</si>
  <si>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</si>
  <si>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</si>
  <si>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</si>
  <si>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</si>
  <si>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</si>
  <si>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</si>
  <si>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</si>
  <si>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</si>
  <si>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</si>
  <si>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</si>
  <si>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</si>
  <si>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</si>
  <si>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</si>
  <si>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</si>
  <si>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</si>
  <si>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</si>
  <si>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</si>
  <si>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</si>
  <si>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</si>
  <si>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</si>
  <si>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</si>
  <si>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</si>
  <si>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</si>
  <si>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</si>
  <si>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</si>
  <si>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</si>
  <si>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</si>
  <si>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</si>
  <si>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</si>
  <si>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</si>
  <si>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</si>
  <si>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</si>
  <si>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</si>
  <si>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</si>
  <si>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</si>
  <si>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</si>
  <si>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</si>
  <si>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</si>
  <si>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</si>
  <si>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</si>
  <si>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</si>
  <si>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</si>
  <si>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</si>
  <si>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</si>
  <si>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</si>
  <si>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</si>
  <si>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</si>
  <si>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</si>
  <si>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</si>
  <si>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</si>
  <si>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</si>
  <si>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</si>
  <si>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</si>
  <si>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</si>
  <si>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</si>
  <si>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</si>
  <si>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</si>
  <si>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</si>
  <si>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</si>
  <si>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</si>
  <si>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</si>
  <si>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</si>
  <si>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</si>
  <si>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</si>
  <si>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</si>
  <si>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</si>
  <si>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</si>
  <si>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</si>
  <si>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</si>
  <si>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</si>
  <si>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</si>
  <si>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</si>
  <si>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</si>
  <si>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</si>
  <si>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</si>
  <si>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</si>
  <si>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</si>
  <si>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</si>
  <si>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</si>
  <si>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</si>
  <si>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</si>
  <si>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</si>
  <si>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</si>
  <si>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</si>
  <si>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</si>
  <si>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</si>
  <si>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</si>
  <si>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</si>
  <si>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</si>
  <si>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</si>
  <si>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</si>
  <si>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</si>
  <si>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</si>
  <si>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</si>
  <si>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</si>
  <si>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</si>
  <si>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</si>
  <si>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</si>
  <si>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</si>
  <si>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</si>
  <si>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</si>
  <si>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</si>
  <si>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</si>
  <si>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</si>
  <si>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</si>
  <si>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</si>
  <si>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</si>
  <si>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</si>
  <si>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</si>
  <si>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</si>
  <si>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</si>
  <si>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</si>
  <si>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</si>
  <si>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</si>
  <si>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</si>
  <si>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</si>
  <si>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</si>
  <si>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</si>
  <si>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</si>
  <si>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</si>
  <si>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</si>
  <si>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</si>
  <si>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</si>
  <si>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</si>
  <si>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</si>
  <si>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</si>
  <si>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</si>
  <si>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</si>
  <si>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</si>
  <si>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</si>
  <si>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</si>
  <si>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</si>
  <si>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</si>
  <si>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</si>
  <si>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</si>
  <si>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</si>
  <si>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</si>
  <si>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</si>
  <si>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</si>
  <si>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</si>
  <si>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</si>
  <si>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</si>
  <si>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</si>
  <si>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</si>
  <si>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</si>
  <si>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</si>
  <si>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</si>
  <si>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</si>
  <si>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</si>
  <si>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</si>
  <si>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</si>
  <si>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</si>
  <si>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</si>
  <si>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</si>
  <si>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</si>
  <si>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</si>
  <si>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</si>
  <si>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</si>
  <si>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</si>
  <si>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</si>
  <si>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</si>
  <si>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</si>
  <si>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</si>
  <si>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</si>
  <si>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</si>
  <si>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</si>
  <si>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</si>
  <si>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</si>
  <si>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</si>
  <si>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</si>
  <si>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</si>
  <si>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</si>
  <si>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</si>
  <si>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</si>
  <si>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</si>
  <si>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</si>
  <si>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</si>
  <si>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</si>
  <si>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</si>
  <si>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</si>
  <si>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</si>
  <si>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</si>
  <si>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</si>
  <si>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</si>
  <si>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</si>
  <si>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</si>
  <si>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</si>
  <si>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</si>
  <si>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</si>
  <si>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</si>
  <si>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</si>
  <si>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</si>
  <si>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</si>
  <si>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</si>
  <si>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</si>
  <si>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</si>
  <si>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</si>
  <si>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</si>
  <si>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</si>
  <si>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</si>
  <si>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</si>
  <si>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</si>
  <si>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</si>
  <si>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</si>
  <si>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</si>
  <si>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</si>
  <si>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</si>
  <si>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</si>
  <si>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</si>
  <si>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</si>
  <si>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</si>
  <si>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</si>
  <si>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</si>
  <si>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</si>
  <si>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</si>
  <si>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</si>
  <si>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</si>
  <si>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</si>
  <si>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</si>
  <si>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</si>
  <si>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</si>
  <si>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</si>
  <si>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</si>
  <si>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</si>
  <si>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</si>
  <si>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</si>
  <si>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</si>
  <si>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</si>
  <si>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</si>
  <si>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</si>
  <si>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</si>
  <si>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</si>
  <si>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</si>
  <si>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</si>
  <si>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</si>
  <si>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</si>
  <si>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</si>
  <si>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</si>
  <si>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</si>
  <si>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</si>
  <si>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</si>
  <si>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</si>
  <si>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</si>
  <si>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</si>
  <si>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</si>
  <si>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</si>
  <si>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</si>
  <si>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</si>
  <si>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</si>
  <si>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</si>
  <si>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</si>
  <si>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</si>
  <si>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</si>
  <si>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</si>
  <si>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</si>
  <si>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</si>
  <si>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</si>
  <si>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</si>
  <si>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</si>
  <si>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</si>
  <si>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</si>
  <si>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</si>
  <si>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</si>
  <si>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</si>
  <si>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</si>
  <si>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</si>
  <si>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</si>
  <si>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</si>
  <si>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</si>
  <si>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</si>
  <si>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</si>
  <si>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</si>
  <si>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</si>
  <si>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</si>
  <si>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</si>
  <si>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</si>
  <si>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</si>
  <si>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</si>
  <si>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</si>
  <si>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</si>
  <si>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</si>
  <si>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</si>
  <si>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</si>
  <si>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</si>
  <si>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</si>
  <si>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</si>
  <si>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</si>
  <si>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</si>
  <si>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</si>
  <si>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</si>
  <si>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</si>
  <si>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</si>
  <si>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</si>
  <si>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</si>
  <si>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</si>
  <si>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</si>
  <si>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</si>
  <si>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</si>
  <si>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</si>
  <si>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</si>
  <si>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</si>
  <si>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</si>
  <si>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</si>
  <si>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</si>
  <si>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</si>
  <si>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</si>
  <si>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</si>
  <si>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</si>
  <si>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</si>
  <si>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</si>
  <si>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</si>
  <si>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</si>
  <si>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</si>
  <si>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</si>
  <si>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</si>
  <si>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</si>
  <si>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</si>
  <si>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</si>
  <si>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</si>
  <si>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</si>
  <si>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</si>
  <si>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</si>
  <si>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</si>
  <si>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</si>
  <si>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</si>
  <si>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</si>
  <si>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</si>
  <si>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</si>
  <si>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</si>
  <si>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</si>
  <si>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</si>
  <si>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</si>
  <si>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</si>
  <si>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</si>
  <si>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</si>
  <si>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</si>
  <si>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</si>
  <si>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</si>
  <si>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</si>
  <si>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</si>
  <si>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</si>
  <si>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</si>
  <si>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</si>
  <si>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</si>
  <si>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</si>
  <si>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</si>
  <si>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</si>
  <si>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</si>
  <si>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</si>
  <si>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</si>
  <si>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</si>
  <si>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</si>
  <si>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</si>
  <si>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</si>
  <si>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</si>
  <si>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</si>
  <si>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</si>
  <si>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</si>
  <si>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</si>
  <si>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</si>
  <si>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</si>
  <si>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</si>
  <si>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</si>
  <si>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</si>
  <si>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</si>
  <si>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</si>
  <si>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</si>
  <si>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</si>
  <si>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</si>
  <si>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</si>
  <si>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</si>
  <si>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</si>
  <si>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</si>
  <si>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</si>
  <si>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</si>
  <si>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</si>
  <si>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</si>
  <si>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</si>
  <si>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</si>
  <si>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</si>
  <si>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</si>
  <si>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</si>
  <si>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</si>
  <si>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</si>
  <si>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</si>
  <si>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</si>
  <si>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</si>
  <si>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</si>
  <si>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</si>
  <si>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</si>
  <si>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</si>
  <si>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</si>
  <si>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</si>
  <si>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</si>
  <si>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</si>
  <si>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</si>
  <si>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</si>
  <si>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</si>
  <si>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</si>
  <si>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</si>
  <si>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</si>
  <si>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</si>
  <si>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</si>
  <si>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</si>
  <si>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</si>
  <si>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</si>
  <si>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</si>
  <si>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</si>
  <si>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</si>
  <si>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</si>
  <si>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</si>
  <si>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</si>
  <si>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</si>
  <si>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</si>
  <si>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</si>
  <si>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</si>
  <si>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</si>
  <si>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</si>
  <si>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</si>
  <si>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</si>
  <si>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</si>
  <si>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</si>
  <si>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</si>
  <si>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</si>
  <si>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</si>
  <si>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</si>
  <si>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</si>
  <si>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</si>
  <si>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</si>
  <si>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</si>
  <si>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</si>
  <si>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</si>
  <si>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</si>
  <si>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</si>
  <si>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</si>
  <si>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</si>
  <si>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</si>
  <si>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</si>
  <si>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</si>
  <si>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</si>
  <si>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</si>
  <si>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</si>
  <si>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</si>
  <si>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</si>
  <si>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</si>
  <si>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</si>
  <si>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</si>
  <si>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</si>
  <si>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</si>
  <si>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</si>
  <si>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</si>
  <si>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</si>
  <si>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</si>
  <si>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</si>
  <si>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</si>
  <si>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</si>
  <si>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</si>
  <si>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</si>
  <si>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</si>
  <si>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</si>
  <si>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</si>
  <si>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</si>
  <si>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</si>
  <si>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</si>
  <si>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</si>
  <si>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</si>
  <si>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</si>
  <si>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</si>
  <si>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</si>
  <si>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</si>
  <si>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</si>
  <si>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</si>
  <si>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</si>
  <si>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</si>
  <si>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</si>
  <si>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</si>
  <si>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</si>
  <si>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</si>
  <si>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</si>
  <si>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</si>
  <si>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</si>
  <si>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</si>
  <si>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</si>
  <si>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</si>
  <si>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</si>
  <si>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</si>
  <si>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</si>
  <si>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</si>
  <si>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</si>
  <si>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</si>
  <si>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</si>
  <si>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</si>
  <si>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</si>
  <si>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</si>
  <si>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</si>
  <si>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</si>
  <si>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</si>
  <si>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</si>
  <si>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</si>
  <si>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</si>
  <si>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</si>
  <si>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</si>
  <si>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</si>
  <si>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</si>
  <si>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</si>
  <si>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</si>
  <si>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</si>
  <si>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</si>
  <si>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</si>
  <si>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</si>
  <si>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</si>
  <si>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</si>
  <si>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</si>
  <si>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</si>
  <si>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</si>
  <si>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</si>
  <si>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</si>
  <si>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</si>
  <si>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</si>
  <si>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</si>
  <si>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</si>
  <si>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</si>
  <si>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</si>
  <si>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</si>
  <si>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</si>
  <si>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</si>
  <si>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</si>
  <si>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</si>
  <si>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</si>
  <si>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</si>
  <si>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</si>
  <si>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</si>
  <si>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</si>
  <si>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</si>
  <si>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</si>
  <si>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</si>
  <si>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</si>
  <si>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</si>
  <si>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</si>
  <si>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</si>
  <si>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</si>
  <si>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</si>
  <si>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</si>
  <si>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</si>
  <si>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</si>
  <si>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</si>
  <si>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</si>
  <si>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</si>
  <si>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</si>
  <si>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</si>
  <si>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</si>
  <si>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</si>
  <si>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</si>
  <si>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</si>
  <si>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</si>
  <si>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</si>
  <si>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</si>
  <si>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</si>
  <si>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</si>
  <si>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</si>
  <si>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</si>
  <si>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</si>
  <si>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</si>
  <si>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</si>
  <si>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</si>
  <si>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</si>
  <si>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</si>
  <si>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</si>
  <si>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</si>
  <si>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</si>
  <si>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</si>
  <si>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</si>
  <si>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</si>
  <si>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</si>
  <si>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</si>
  <si>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</si>
  <si>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</si>
  <si>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</si>
  <si>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</si>
  <si>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</si>
  <si>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</si>
  <si>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</si>
  <si>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</si>
  <si>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</si>
  <si>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</si>
  <si>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</si>
  <si>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</si>
  <si>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</si>
  <si>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</si>
  <si>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</si>
  <si>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</si>
  <si>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</si>
  <si>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</si>
  <si>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</si>
  <si>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</si>
  <si>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</si>
  <si>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</si>
  <si>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</si>
  <si>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</si>
  <si>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</si>
  <si>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</si>
  <si>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</si>
  <si>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</si>
  <si>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</si>
  <si>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</si>
  <si>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</si>
  <si>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</si>
  <si>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</si>
  <si>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</si>
  <si>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</si>
  <si>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</si>
  <si>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</si>
  <si>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</si>
  <si>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</si>
  <si>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</si>
  <si>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</si>
  <si>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</si>
  <si>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</si>
  <si>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</si>
  <si>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</si>
  <si>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</si>
  <si>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</si>
  <si>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</si>
  <si>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</si>
  <si>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</si>
  <si>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</si>
  <si>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</si>
  <si>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</si>
  <si>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</si>
  <si>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</si>
  <si>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</si>
  <si>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</si>
  <si>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</si>
  <si>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</si>
  <si>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</si>
  <si>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</si>
  <si>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</si>
  <si>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</si>
  <si>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</si>
  <si>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</si>
  <si>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</si>
  <si>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</si>
  <si>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</si>
  <si>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</si>
  <si>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</si>
  <si>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</si>
  <si>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</si>
  <si>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</si>
  <si>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</si>
  <si>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</si>
  <si>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</si>
  <si>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</si>
  <si>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</si>
  <si>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</si>
  <si>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</si>
  <si>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</si>
  <si>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</si>
  <si>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</si>
  <si>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</si>
  <si>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</si>
  <si>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</si>
  <si>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</si>
  <si>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</si>
  <si>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</si>
  <si>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</si>
  <si>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</si>
  <si>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</si>
  <si>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</si>
  <si>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</si>
  <si>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</si>
  <si>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</si>
  <si>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</si>
  <si>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</si>
  <si>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</si>
  <si>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</si>
  <si>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</si>
  <si>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</si>
  <si>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</si>
  <si>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</si>
  <si>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</si>
  <si>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</si>
  <si>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</si>
  <si>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</si>
  <si>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</si>
  <si>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</si>
  <si>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</si>
  <si>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</si>
  <si>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</si>
  <si>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</si>
  <si>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</si>
  <si>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</si>
  <si>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</si>
  <si>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</si>
  <si>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</si>
  <si>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</si>
  <si>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</si>
  <si>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</si>
  <si>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</si>
  <si>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</si>
  <si>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</si>
  <si>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</si>
  <si>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</si>
  <si>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</si>
  <si>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</si>
  <si>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</si>
  <si>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</si>
  <si>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</si>
  <si>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</si>
  <si>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</si>
  <si>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</si>
  <si>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</si>
  <si>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</si>
  <si>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</si>
  <si>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</si>
  <si>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</si>
  <si>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</si>
  <si>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</si>
  <si>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</si>
  <si>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</si>
  <si>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</si>
  <si>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</si>
  <si>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</si>
  <si>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</si>
  <si>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</si>
  <si>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</si>
  <si>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</si>
  <si>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</si>
  <si>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</si>
  <si>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</si>
  <si>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</si>
  <si>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</si>
  <si>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</si>
  <si>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</si>
  <si>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</si>
  <si>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</si>
  <si>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</si>
  <si>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</si>
  <si>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</si>
  <si>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</si>
  <si>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</si>
  <si>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</si>
  <si>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</si>
  <si>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</si>
  <si>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</si>
  <si>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</si>
  <si>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</si>
  <si>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</si>
  <si>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</si>
  <si>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</si>
  <si>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</si>
  <si>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</si>
  <si>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</si>
  <si>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</si>
  <si>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</si>
  <si>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</si>
  <si>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</si>
  <si>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</si>
  <si>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</si>
  <si>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</si>
  <si>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</si>
  <si>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</si>
  <si>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</si>
  <si>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</si>
  <si>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</si>
  <si>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</si>
  <si>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</si>
  <si>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</si>
  <si>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</si>
  <si>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</si>
  <si>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</si>
  <si>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</si>
  <si>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</si>
  <si>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</si>
  <si>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</si>
  <si>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</si>
  <si>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</si>
  <si>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</si>
  <si>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</si>
  <si>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</si>
  <si>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</si>
  <si>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</si>
  <si>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</si>
  <si>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</si>
  <si>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</si>
  <si>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</si>
  <si>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</si>
  <si>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</si>
  <si>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</si>
  <si>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</si>
  <si>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</si>
  <si>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</si>
  <si>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</si>
  <si>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</si>
  <si>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</si>
  <si>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</si>
  <si>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</si>
  <si>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</si>
  <si>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</si>
  <si>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</si>
  <si>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</si>
  <si>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</si>
  <si>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</si>
  <si>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</si>
  <si>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</si>
  <si>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</si>
  <si>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</si>
  <si>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</si>
  <si>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</si>
  <si>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</si>
  <si>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</si>
  <si>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</si>
  <si>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</si>
  <si>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</si>
  <si>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</si>
  <si>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</si>
  <si>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</si>
  <si>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</si>
  <si>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</si>
  <si>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</si>
  <si>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</si>
  <si>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</si>
  <si>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</si>
  <si>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</si>
  <si>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</si>
  <si>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</si>
  <si>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</si>
  <si>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</si>
  <si>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</si>
  <si>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</si>
  <si>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</si>
  <si>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</si>
  <si>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</si>
  <si>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</si>
  <si>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</si>
  <si>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</si>
  <si>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</si>
  <si>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</si>
  <si>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</si>
  <si>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</si>
  <si>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</si>
  <si>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</si>
  <si>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</si>
  <si>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</si>
  <si>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</si>
  <si>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</si>
  <si>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</si>
  <si>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</si>
  <si>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</si>
  <si>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</si>
  <si>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</si>
  <si>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</si>
  <si>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</si>
  <si>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</si>
  <si>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</si>
  <si>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</si>
  <si>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</si>
  <si>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</si>
  <si>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</si>
  <si>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</si>
  <si>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</si>
  <si>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</si>
  <si>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</si>
  <si>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</si>
  <si>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</si>
  <si>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</si>
  <si>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</si>
  <si>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</si>
  <si>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</si>
  <si>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</si>
  <si>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</si>
  <si>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</si>
  <si>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</si>
  <si>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</si>
  <si>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</si>
  <si>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</si>
  <si>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</si>
  <si>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</si>
  <si>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</si>
  <si>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</si>
  <si>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</si>
  <si>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</si>
  <si>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</si>
  <si>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</si>
  <si>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</si>
  <si>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</si>
  <si>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</si>
  <si>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</si>
  <si>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</si>
  <si>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</si>
  <si>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</si>
  <si>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</si>
  <si>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</si>
  <si>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</si>
  <si>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</si>
  <si>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</si>
  <si>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</si>
  <si>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</si>
  <si>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</si>
  <si>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</si>
  <si>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</si>
  <si>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</si>
  <si>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</si>
  <si>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</si>
  <si>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</si>
  <si>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</si>
  <si>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</si>
  <si>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</si>
  <si>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</si>
  <si>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</si>
  <si>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</si>
  <si>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</si>
  <si>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</si>
  <si>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</si>
  <si>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</si>
  <si>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</si>
  <si>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</si>
  <si>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</si>
  <si>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</si>
  <si>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</si>
  <si>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</si>
  <si>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</si>
  <si>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</si>
  <si>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</si>
  <si>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</si>
  <si>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</si>
  <si>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</si>
  <si>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</si>
  <si>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</si>
  <si>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</si>
  <si>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</si>
  <si>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</si>
  <si>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</si>
  <si>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</si>
  <si>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</si>
  <si>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</si>
  <si>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</si>
  <si>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</si>
  <si>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</si>
  <si>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</si>
  <si>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</si>
  <si>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</si>
  <si>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</si>
  <si>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</si>
  <si>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</si>
  <si>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</si>
  <si>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</si>
  <si>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</si>
  <si>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</si>
  <si>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</si>
  <si>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</si>
  <si>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</si>
  <si>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</si>
  <si>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</si>
  <si>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</si>
  <si>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</si>
  <si>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</si>
  <si>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</si>
  <si>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</si>
  <si>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</si>
  <si>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</si>
  <si>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</si>
  <si>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</si>
  <si>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</si>
  <si>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</si>
  <si>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</si>
  <si>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</si>
  <si>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</si>
  <si>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</si>
  <si>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</si>
  <si>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</si>
  <si>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</si>
  <si>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</si>
  <si>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</si>
  <si>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</si>
  <si>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</si>
  <si>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</si>
  <si>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</si>
  <si>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</si>
  <si>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</si>
  <si>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</si>
  <si>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</si>
  <si>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</si>
  <si>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</si>
  <si>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</si>
  <si>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</si>
  <si>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</si>
  <si>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</si>
  <si>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</si>
  <si>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</si>
  <si>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</si>
  <si>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</si>
  <si>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</si>
  <si>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</si>
  <si>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</si>
  <si>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</si>
  <si>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</si>
  <si>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</si>
  <si>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</si>
  <si>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</si>
  <si>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</si>
  <si>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</si>
  <si>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</si>
  <si>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</si>
  <si>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</si>
  <si>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</si>
  <si>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</si>
  <si>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</si>
  <si>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</si>
  <si>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</si>
  <si>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</si>
  <si>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</si>
  <si>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</si>
  <si>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</si>
  <si>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</si>
  <si>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</si>
  <si>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</si>
  <si>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</si>
  <si>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</si>
  <si>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</si>
  <si>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</si>
  <si>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</si>
  <si>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</si>
  <si>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</si>
  <si>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</si>
  <si>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</si>
  <si>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</si>
  <si>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</si>
  <si>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</si>
  <si>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</si>
  <si>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</si>
  <si>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</si>
  <si>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</si>
  <si>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</si>
  <si>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</si>
  <si>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</si>
  <si>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</si>
  <si>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</si>
  <si>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</si>
  <si>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</si>
  <si>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</si>
  <si>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</si>
  <si>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</si>
  <si>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</si>
  <si>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</si>
  <si>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</si>
  <si>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</si>
  <si>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</si>
  <si>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</si>
  <si>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</si>
  <si>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</si>
  <si>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</si>
  <si>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</si>
  <si>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</si>
  <si>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</si>
  <si>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</si>
  <si>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</si>
  <si>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</si>
  <si>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</si>
  <si>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</si>
  <si>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</si>
  <si>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</si>
  <si>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</si>
  <si>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</si>
  <si>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</si>
  <si>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</si>
  <si>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</si>
  <si>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</si>
  <si>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</si>
  <si>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</si>
  <si>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</si>
  <si>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</si>
  <si>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</si>
  <si>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</si>
  <si>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</si>
  <si>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</si>
  <si>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</si>
  <si>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</si>
  <si>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</si>
  <si>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</si>
  <si>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</si>
  <si>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</si>
  <si>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</si>
  <si>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</si>
  <si>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</si>
  <si>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</si>
  <si>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</si>
  <si>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</si>
  <si>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</si>
  <si>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</si>
  <si>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</si>
  <si>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</si>
  <si>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</si>
  <si>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</si>
  <si>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</si>
  <si>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</si>
  <si>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</si>
  <si>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</si>
  <si>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</si>
  <si>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</si>
  <si>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</si>
  <si>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</si>
  <si>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</si>
  <si>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</si>
  <si>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</si>
  <si>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</si>
  <si>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</si>
  <si>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</si>
  <si>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</si>
  <si>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</si>
  <si>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</si>
  <si>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</si>
  <si>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</si>
  <si>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</si>
  <si>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</si>
  <si>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</si>
  <si>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</si>
  <si>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</si>
  <si>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</si>
  <si>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</si>
  <si>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</si>
  <si>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</si>
  <si>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</si>
  <si>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</si>
  <si>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</si>
  <si>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</si>
  <si>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</si>
  <si>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</si>
  <si>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</si>
  <si>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</si>
  <si>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</si>
  <si>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</si>
  <si>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</si>
  <si>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</si>
  <si>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</si>
  <si>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</si>
  <si>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</si>
  <si>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</si>
  <si>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</si>
  <si>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</si>
  <si>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</si>
  <si>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</si>
  <si>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</si>
  <si>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</si>
  <si>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</si>
  <si>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</si>
  <si>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</si>
  <si>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</si>
  <si>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</si>
  <si>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</si>
  <si>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</si>
  <si>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</si>
  <si>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</si>
  <si>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</si>
  <si>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</si>
  <si>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</si>
  <si>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</si>
  <si>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</si>
  <si>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</si>
  <si>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</si>
  <si>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</si>
  <si>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</si>
  <si>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</si>
  <si>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</si>
  <si>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</si>
  <si>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</si>
  <si>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</si>
  <si>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</si>
  <si>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</si>
  <si>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</si>
  <si>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</si>
  <si>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</si>
  <si>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</si>
  <si>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</si>
  <si>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</si>
  <si>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</si>
  <si>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</si>
  <si>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</si>
  <si>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</si>
  <si>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</si>
  <si>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</si>
  <si>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</si>
  <si>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</si>
  <si>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</si>
  <si>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</si>
  <si>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</si>
  <si>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</si>
  <si>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</si>
  <si>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</si>
  <si>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</si>
  <si>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</si>
  <si>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</si>
  <si>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</si>
  <si>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</si>
  <si>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</si>
  <si>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</si>
  <si>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</si>
  <si>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</si>
  <si>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</si>
  <si>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</si>
  <si>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</si>
  <si>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</si>
  <si>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</si>
  <si>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</si>
  <si>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</si>
  <si>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</si>
  <si>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</si>
  <si>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</si>
  <si>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</si>
  <si>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</si>
  <si>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</si>
  <si>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</si>
  <si>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</si>
  <si>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</si>
  <si>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</si>
  <si>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</si>
  <si>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</si>
  <si>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</si>
  <si>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</si>
  <si>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</si>
  <si>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</si>
  <si>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</si>
  <si>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</si>
  <si>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</si>
  <si>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</si>
  <si>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</si>
  <si>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</si>
  <si>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</si>
  <si>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</si>
  <si>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</si>
  <si>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</si>
  <si>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</si>
  <si>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</si>
  <si>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</si>
  <si>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</si>
  <si>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</si>
  <si>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</si>
  <si>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</si>
  <si>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</si>
  <si>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</si>
  <si>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</si>
  <si>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</si>
  <si>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</si>
  <si>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</si>
  <si>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</si>
  <si>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</si>
  <si>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</si>
  <si>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</si>
  <si>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</si>
  <si>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</si>
  <si>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</si>
  <si>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</si>
  <si>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</si>
  <si>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</si>
  <si>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</si>
  <si>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</si>
  <si>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</si>
  <si>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</si>
  <si>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</si>
  <si>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</si>
  <si>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</si>
  <si>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</si>
  <si>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</si>
  <si>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</si>
  <si>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</si>
  <si>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</si>
  <si>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</si>
  <si>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</si>
  <si>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</si>
  <si>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</si>
  <si>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</si>
  <si>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</si>
  <si>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</si>
  <si>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</si>
  <si>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</si>
  <si>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</si>
  <si>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</si>
  <si>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</si>
  <si>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</si>
  <si>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</si>
  <si>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</si>
  <si>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</si>
  <si>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</si>
  <si>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</si>
  <si>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</si>
  <si>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</si>
  <si>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</si>
  <si>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</si>
  <si>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</si>
  <si>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</si>
  <si>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</si>
  <si>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</si>
  <si>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</si>
  <si>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</si>
  <si>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</si>
  <si>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</si>
  <si>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</si>
  <si>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</si>
  <si>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</si>
  <si>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</si>
  <si>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</si>
  <si>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</si>
  <si>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</si>
  <si>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</si>
  <si>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</si>
  <si>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</si>
  <si>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</si>
  <si>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</si>
  <si>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</si>
  <si>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</si>
  <si>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</si>
  <si>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</si>
  <si>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</si>
  <si>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</si>
  <si>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</si>
  <si>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</si>
  <si>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</si>
  <si>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</si>
  <si>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</si>
  <si>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</si>
  <si>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</si>
  <si>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</si>
  <si>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</si>
  <si>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</si>
  <si>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</si>
  <si>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</si>
  <si>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</si>
  <si>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</si>
  <si>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</si>
  <si>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</si>
  <si>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</si>
  <si>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</si>
  <si>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</si>
  <si>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</si>
  <si>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</si>
  <si>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</si>
  <si>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</si>
  <si>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</si>
  <si>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</si>
  <si>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</si>
  <si>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</si>
  <si>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</si>
  <si>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</si>
  <si>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</si>
  <si>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</si>
  <si>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</si>
  <si>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</si>
  <si>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</si>
  <si>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</si>
  <si>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</si>
  <si>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</si>
  <si>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</si>
  <si>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</si>
  <si>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</si>
  <si>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</si>
  <si>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</si>
  <si>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</si>
  <si>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</si>
  <si>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</si>
  <si>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</si>
  <si>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</si>
  <si>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</si>
  <si>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</si>
  <si>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</si>
  <si>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</si>
  <si>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</si>
  <si>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</si>
  <si>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</si>
  <si>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</si>
  <si>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</si>
  <si>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</si>
  <si>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</si>
  <si>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</si>
  <si>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</si>
  <si>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</si>
  <si>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</si>
  <si>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</si>
  <si>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</si>
  <si>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</si>
  <si>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</si>
  <si>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</si>
  <si>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</si>
  <si>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</si>
  <si>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</si>
  <si>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</si>
  <si>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</si>
  <si>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</si>
  <si>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</si>
  <si>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</si>
  <si>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</si>
  <si>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</si>
  <si>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</si>
  <si>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</si>
  <si>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</si>
  <si>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</si>
  <si>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</si>
  <si>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</si>
  <si>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</si>
  <si>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</si>
  <si>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</si>
  <si>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</si>
  <si>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</si>
  <si>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</si>
  <si>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</si>
  <si>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</si>
  <si>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</si>
  <si>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</si>
  <si>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</si>
  <si>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</si>
  <si>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</si>
  <si>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</si>
  <si>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</si>
  <si>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</si>
  <si>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</si>
  <si>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</si>
  <si>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</si>
  <si>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</si>
  <si>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</si>
  <si>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</si>
  <si>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</si>
  <si>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</si>
  <si>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</si>
  <si>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</si>
  <si>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</si>
  <si>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</si>
  <si>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</si>
  <si>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</si>
  <si>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</si>
  <si>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</si>
  <si>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</si>
  <si>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</si>
  <si>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</si>
  <si>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</si>
  <si>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</si>
  <si>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</si>
  <si>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</si>
  <si>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</si>
  <si>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</si>
  <si>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</si>
  <si>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</si>
  <si>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</si>
  <si>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</si>
  <si>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</si>
  <si>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</si>
  <si>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</si>
  <si>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</si>
  <si>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</si>
  <si>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</si>
  <si>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</si>
  <si>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</si>
  <si>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</si>
  <si>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</si>
  <si>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</si>
  <si>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</si>
  <si>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</si>
  <si>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</si>
  <si>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</si>
  <si>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</si>
  <si>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</si>
  <si>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</si>
  <si>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</si>
  <si>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</si>
  <si>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</si>
  <si>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</si>
  <si>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</si>
  <si>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</si>
  <si>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</si>
  <si>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</si>
  <si>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</si>
  <si>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</si>
  <si>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</si>
  <si>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</si>
  <si>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</si>
  <si>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</si>
  <si>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</si>
  <si>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</si>
  <si>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</si>
  <si>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</si>
  <si>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</si>
  <si>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</si>
  <si>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</si>
  <si>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</si>
  <si>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</si>
  <si>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</si>
  <si>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</si>
  <si>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</si>
  <si>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</si>
  <si>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</si>
  <si>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</si>
  <si>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</si>
  <si>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</si>
  <si>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</si>
  <si>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</si>
  <si>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</si>
  <si>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</si>
  <si>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</si>
  <si>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</si>
  <si>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</si>
  <si>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</si>
  <si>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</si>
  <si>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</si>
  <si>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</si>
  <si>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</si>
  <si>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</si>
  <si>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</si>
  <si>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</si>
  <si>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</si>
  <si>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</si>
  <si>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</si>
  <si>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</si>
  <si>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</si>
  <si>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</si>
  <si>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</si>
  <si>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</si>
  <si>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</si>
  <si>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</si>
  <si>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</si>
  <si>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</si>
  <si>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</si>
  <si>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</si>
  <si>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</si>
  <si>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</si>
  <si>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</si>
  <si>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</si>
  <si>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</si>
  <si>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</si>
  <si>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</si>
  <si>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</si>
  <si>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</si>
  <si>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</si>
  <si>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</si>
  <si>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</si>
  <si>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</si>
  <si>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</si>
  <si>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</si>
  <si>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</si>
  <si>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</si>
  <si>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</si>
  <si>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</si>
  <si>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</si>
  <si>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</si>
  <si>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</si>
  <si>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</si>
  <si>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</si>
  <si>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</si>
  <si>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</si>
  <si>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</si>
  <si>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</si>
  <si>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</si>
  <si>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</si>
  <si>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</si>
  <si>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</si>
  <si>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</si>
  <si>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</si>
  <si>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</si>
  <si>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</si>
  <si>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</si>
  <si>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</si>
  <si>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</si>
  <si>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</si>
  <si>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</si>
  <si>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</si>
  <si>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</si>
  <si>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</si>
  <si>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</si>
  <si>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</si>
  <si>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</si>
  <si>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</si>
  <si>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</si>
  <si>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</si>
  <si>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</si>
  <si>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</si>
  <si>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</si>
  <si>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</si>
  <si>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</si>
  <si>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</si>
  <si>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</si>
  <si>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</si>
  <si>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</si>
  <si>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</si>
  <si>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</si>
  <si>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</si>
  <si>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</si>
  <si>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</si>
  <si>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</si>
  <si>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</si>
  <si>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</si>
  <si>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</si>
  <si>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</si>
  <si>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</si>
  <si>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</si>
  <si>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</si>
  <si>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</si>
  <si>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</si>
  <si>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</si>
  <si>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</si>
  <si>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</si>
  <si>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</si>
  <si>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</si>
  <si>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</si>
  <si>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</si>
  <si>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</si>
  <si>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</si>
  <si>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</si>
  <si>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</si>
  <si>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</si>
  <si>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</si>
  <si>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</si>
  <si>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</si>
  <si>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</si>
  <si>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</si>
  <si>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</si>
  <si>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</si>
  <si>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</si>
  <si>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</si>
  <si>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</si>
  <si>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</si>
  <si>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</si>
  <si>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</si>
  <si>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</si>
  <si>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</si>
  <si>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</si>
  <si>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</si>
  <si>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</si>
  <si>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</si>
  <si>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</si>
  <si>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</si>
  <si>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</si>
  <si>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</si>
  <si>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</si>
  <si>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</si>
  <si>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</si>
  <si>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</si>
  <si>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</si>
  <si>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</si>
  <si>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</si>
  <si>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</si>
  <si>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</si>
  <si>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</si>
  <si>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</si>
  <si>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</si>
  <si>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</si>
  <si>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</si>
  <si>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</si>
  <si>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</si>
  <si>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</si>
  <si>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</si>
  <si>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</si>
  <si>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</si>
  <si>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</si>
  <si>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</si>
  <si>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</si>
  <si>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</si>
  <si>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</si>
  <si>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</si>
  <si>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</si>
  <si>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</si>
  <si>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</si>
  <si>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</si>
  <si>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</si>
  <si>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</si>
  <si>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</si>
  <si>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</si>
  <si>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</si>
  <si>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</si>
  <si>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</si>
  <si>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</si>
  <si>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</si>
  <si>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</si>
  <si>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</si>
  <si>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</si>
  <si>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</si>
  <si>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</si>
  <si>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</si>
  <si>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</si>
  <si>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</si>
  <si>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</si>
  <si>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</si>
  <si>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</si>
  <si>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</si>
  <si>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</si>
  <si>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</si>
  <si>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</si>
  <si>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</si>
  <si>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</si>
  <si>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</si>
  <si>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</si>
  <si>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</si>
  <si>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</si>
  <si>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</si>
  <si>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</si>
  <si>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</si>
  <si>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</si>
  <si>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</si>
  <si>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</si>
  <si>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</si>
  <si>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</si>
  <si>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</si>
  <si>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</si>
  <si>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</si>
  <si>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</si>
  <si>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</si>
  <si>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</si>
  <si>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</si>
  <si>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</si>
  <si>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</si>
  <si>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</si>
  <si>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</si>
  <si>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</si>
  <si>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</si>
  <si>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</si>
  <si>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</si>
  <si>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</si>
  <si>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</si>
  <si>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</si>
  <si>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</si>
  <si>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</si>
  <si>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</si>
  <si>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</si>
  <si>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</si>
  <si>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</si>
  <si>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</si>
  <si>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</si>
  <si>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</si>
  <si>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</si>
  <si>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</si>
  <si>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</si>
  <si>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</si>
  <si>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</si>
  <si>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</si>
  <si>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</si>
  <si>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</si>
  <si>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</si>
  <si>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</si>
  <si>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</si>
  <si>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</si>
  <si>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</si>
  <si>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</si>
  <si>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</si>
  <si>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</si>
  <si>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</si>
  <si>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</si>
  <si>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</si>
  <si>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</si>
  <si>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</si>
  <si>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</si>
  <si>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</si>
  <si>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</si>
  <si>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</si>
  <si>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</si>
  <si>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</si>
  <si>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</si>
  <si>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</si>
  <si>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</si>
  <si>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</si>
  <si>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</si>
  <si>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</si>
  <si>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</si>
  <si>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</si>
  <si>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</si>
  <si>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</si>
  <si>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</si>
  <si>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</si>
  <si>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</si>
  <si>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</si>
  <si>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</si>
  <si>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</si>
  <si>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</si>
  <si>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</si>
  <si>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</si>
  <si>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</si>
  <si>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</si>
  <si>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</si>
  <si>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</si>
  <si>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</si>
  <si>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</si>
  <si>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</si>
  <si>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</si>
  <si>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</si>
  <si>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</si>
  <si>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</si>
  <si>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</si>
  <si>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</si>
  <si>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</si>
  <si>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</si>
  <si>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</si>
  <si>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</si>
  <si>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</si>
  <si>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</si>
  <si>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</si>
  <si>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</si>
  <si>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</si>
  <si>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</si>
  <si>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</si>
  <si>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</si>
  <si>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</si>
  <si>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</si>
  <si>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</si>
  <si>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</si>
  <si>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</si>
  <si>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</si>
  <si>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</si>
  <si>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</si>
  <si>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</si>
  <si>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</si>
  <si>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</si>
  <si>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</si>
  <si>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</si>
  <si>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</si>
  <si>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</si>
  <si>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</si>
  <si>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</si>
  <si>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</si>
  <si>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</si>
  <si>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</si>
  <si>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</si>
  <si>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</si>
  <si>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</si>
  <si>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</si>
  <si>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</si>
  <si>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</si>
  <si>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</si>
  <si>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</si>
  <si>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</si>
  <si>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</si>
  <si>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</si>
  <si>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</si>
  <si>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</si>
  <si>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</si>
  <si>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</si>
  <si>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</si>
  <si>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</si>
  <si>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</si>
  <si>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</si>
  <si>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</si>
  <si>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</si>
  <si>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</si>
  <si>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</si>
  <si>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</si>
  <si>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</si>
  <si>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</si>
  <si>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</si>
  <si>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</si>
  <si>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</si>
  <si>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</si>
  <si>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</si>
  <si>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</si>
  <si>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</si>
  <si>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</si>
  <si>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</si>
  <si>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</si>
  <si>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</si>
  <si>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</si>
  <si>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</si>
  <si>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</si>
  <si>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</si>
  <si>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</si>
  <si>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</si>
  <si>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</si>
  <si>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</si>
  <si>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</si>
  <si>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</si>
  <si>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</si>
  <si>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</si>
  <si>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</si>
  <si>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</si>
  <si>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</si>
  <si>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</si>
  <si>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</si>
  <si>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</si>
  <si>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</si>
  <si>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</si>
  <si>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</si>
  <si>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</si>
  <si>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</si>
  <si>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</si>
  <si>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</si>
  <si>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</si>
  <si>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</si>
  <si>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</si>
  <si>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</si>
  <si>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</si>
  <si>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</si>
  <si>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</si>
  <si>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</si>
  <si>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</si>
  <si>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</si>
  <si>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</si>
  <si>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</si>
  <si>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</si>
  <si>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</si>
  <si>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</si>
  <si>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</si>
  <si>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</si>
  <si>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</si>
  <si>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</si>
  <si>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</si>
  <si>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</si>
  <si>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</si>
  <si>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</si>
  <si>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</si>
  <si>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</si>
  <si>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</si>
  <si>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</si>
  <si>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</si>
  <si>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</si>
  <si>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</si>
  <si>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</si>
  <si>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</si>
  <si>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</si>
  <si>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</si>
  <si>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</si>
  <si>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</si>
  <si>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</si>
  <si>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</si>
  <si>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</si>
  <si>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</si>
  <si>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</si>
  <si>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</si>
  <si>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</si>
  <si>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</si>
  <si>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</si>
  <si>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</si>
  <si>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</si>
  <si>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</si>
  <si>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</si>
  <si>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</si>
  <si>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</si>
  <si>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</si>
  <si>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</si>
  <si>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</si>
  <si>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</si>
  <si>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</si>
  <si>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</si>
  <si>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</si>
  <si>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</si>
  <si>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</si>
  <si>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</si>
  <si>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</si>
  <si>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</si>
  <si>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</si>
  <si>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</si>
  <si>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</si>
  <si>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</si>
  <si>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</si>
  <si>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</si>
  <si>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</si>
  <si>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</si>
  <si>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</si>
  <si>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</si>
  <si>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</si>
  <si>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</si>
  <si>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</si>
  <si>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</si>
  <si>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</si>
  <si>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</si>
  <si>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</si>
  <si>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</si>
  <si>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</si>
  <si>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</si>
  <si>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</si>
  <si>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</si>
  <si>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</si>
  <si>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</si>
  <si>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</si>
  <si>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</si>
  <si>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</si>
  <si>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</si>
  <si>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</si>
  <si>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</si>
  <si>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</si>
  <si>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</si>
  <si>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</si>
  <si>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</si>
  <si>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</si>
  <si>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</si>
  <si>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</si>
  <si>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</si>
  <si>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</si>
  <si>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</si>
  <si>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</si>
  <si>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</si>
  <si>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</si>
  <si>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</si>
  <si>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</si>
  <si>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</si>
  <si>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</si>
  <si>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</si>
  <si>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</si>
  <si>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</si>
  <si>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</si>
  <si>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</si>
  <si>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</si>
  <si>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</si>
  <si>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</si>
  <si>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</si>
  <si>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</si>
  <si>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</si>
  <si>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</si>
  <si>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</si>
  <si>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</si>
  <si>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</si>
  <si>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</si>
  <si>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</si>
  <si>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</si>
  <si>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</si>
  <si>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</si>
  <si>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</si>
  <si>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</si>
  <si>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</si>
  <si>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</si>
  <si>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</si>
  <si>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</si>
  <si>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</si>
  <si>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</si>
  <si>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</si>
  <si>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</si>
  <si>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</si>
  <si>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</si>
  <si>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</si>
  <si>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</si>
  <si>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</si>
  <si>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</si>
  <si>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</si>
  <si>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</si>
  <si>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</si>
  <si>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</si>
  <si>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</si>
  <si>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</si>
  <si>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</si>
  <si>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</si>
  <si>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</si>
  <si>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</si>
  <si>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</si>
  <si>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</si>
  <si>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</si>
  <si>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</si>
  <si>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</si>
  <si>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</si>
  <si>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</si>
  <si>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</si>
  <si>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</si>
  <si>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</si>
  <si>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</si>
  <si>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</si>
  <si>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</si>
  <si>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</si>
  <si>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</si>
  <si>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</si>
  <si>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</si>
  <si>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</si>
  <si>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</si>
  <si>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</si>
  <si>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</si>
  <si>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</si>
  <si>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</si>
  <si>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</si>
  <si>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</si>
  <si>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</si>
  <si>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</si>
  <si>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</si>
  <si>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</si>
  <si>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</si>
  <si>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</si>
  <si>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</si>
  <si>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</si>
  <si>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</si>
  <si>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</si>
  <si>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</si>
  <si>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</si>
  <si>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</si>
  <si>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</si>
  <si>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</si>
  <si>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</si>
  <si>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</si>
  <si>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</si>
  <si>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</si>
  <si>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</si>
  <si>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</si>
  <si>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</si>
  <si>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</si>
  <si>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</si>
  <si>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</si>
  <si>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</si>
  <si>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</si>
  <si>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</si>
  <si>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</si>
  <si>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</si>
  <si>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</si>
  <si>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</si>
  <si>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</si>
  <si>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</si>
  <si>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</si>
  <si>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</si>
  <si>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</si>
  <si>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</si>
  <si>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</si>
  <si>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</si>
  <si>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</si>
  <si>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</si>
  <si>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</si>
  <si>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</si>
  <si>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</si>
  <si>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</si>
  <si>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</si>
  <si>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</si>
  <si>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</si>
  <si>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</si>
  <si>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</si>
  <si>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</si>
  <si>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</si>
  <si>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</si>
  <si>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</si>
  <si>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</si>
  <si>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</si>
  <si>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</si>
  <si>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</si>
  <si>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</si>
  <si>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</si>
  <si>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</si>
  <si>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</si>
  <si>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</si>
  <si>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</si>
  <si>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</si>
  <si>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</si>
  <si>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</si>
  <si>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</si>
  <si>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</si>
  <si>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</si>
  <si>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</si>
  <si>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</si>
  <si>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</si>
  <si>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</si>
  <si>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</si>
  <si>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</si>
  <si>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</si>
  <si>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</si>
  <si>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</si>
  <si>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</si>
  <si>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</si>
  <si>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</si>
  <si>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</si>
  <si>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</si>
  <si>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</si>
  <si>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</si>
  <si>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</si>
  <si>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</si>
  <si>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</si>
  <si>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</si>
  <si>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</si>
  <si>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</si>
  <si>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</si>
  <si>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</si>
  <si>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</si>
  <si>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</si>
  <si>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</si>
  <si>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</si>
  <si>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</si>
  <si>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</si>
  <si>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</si>
  <si>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</si>
  <si>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</si>
  <si>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</si>
  <si>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</si>
  <si>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</si>
  <si>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</si>
  <si>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</si>
  <si>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</si>
  <si>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</si>
  <si>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</si>
  <si>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</si>
  <si>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</si>
  <si>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</si>
  <si>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</si>
  <si>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</si>
  <si>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</si>
  <si>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</si>
  <si>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</si>
  <si>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</si>
  <si>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</si>
  <si>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</si>
  <si>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</si>
  <si>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</si>
  <si>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</si>
  <si>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</si>
  <si>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</si>
  <si>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</si>
  <si>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</si>
  <si>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</si>
  <si>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</si>
  <si>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</si>
  <si>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</si>
  <si>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</si>
  <si>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</si>
  <si>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</si>
  <si>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</si>
  <si>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</si>
  <si>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</si>
  <si>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</si>
  <si>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</si>
  <si>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</si>
  <si>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</si>
  <si>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</si>
  <si>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</si>
  <si>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</si>
  <si>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</si>
  <si>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</si>
  <si>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</si>
  <si>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</si>
  <si>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</si>
  <si>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</si>
  <si>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</si>
  <si>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</si>
  <si>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</si>
  <si>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</si>
  <si>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</si>
  <si>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</si>
  <si>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</si>
  <si>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</si>
  <si>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</si>
  <si>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</si>
  <si>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</si>
  <si>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</si>
  <si>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</si>
  <si>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</si>
  <si>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</si>
  <si>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</si>
  <si>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</si>
  <si>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</si>
  <si>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</si>
  <si>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</si>
  <si>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</si>
  <si>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</si>
  <si>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</si>
  <si>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</si>
  <si>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</si>
  <si>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</si>
  <si>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</si>
  <si>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</si>
  <si>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</si>
  <si>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</si>
  <si>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</si>
  <si>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</si>
  <si>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</si>
  <si>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</si>
  <si>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</si>
  <si>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</si>
  <si>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</si>
  <si>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</si>
  <si>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</si>
  <si>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</si>
  <si>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</si>
  <si>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</si>
  <si>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</si>
  <si>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</si>
  <si>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</si>
  <si>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</si>
  <si>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</si>
  <si>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</si>
  <si>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</si>
  <si>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</si>
  <si>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</si>
  <si>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</si>
  <si>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</si>
  <si>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</si>
  <si>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</si>
  <si>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</si>
  <si>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</si>
  <si>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</si>
  <si>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</si>
  <si>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</si>
  <si>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</si>
  <si>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</si>
  <si>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</si>
  <si>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</si>
  <si>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</si>
  <si>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</si>
  <si>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</si>
  <si>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</si>
  <si>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</si>
  <si>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</si>
  <si>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</si>
  <si>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</si>
  <si>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</si>
  <si>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</si>
  <si>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</si>
  <si>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</si>
  <si>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</si>
  <si>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</si>
  <si>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</si>
  <si>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</si>
  <si>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</si>
  <si>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</si>
  <si>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</si>
  <si>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</si>
  <si>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</si>
  <si>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</si>
  <si>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</si>
  <si>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</si>
  <si>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</si>
  <si>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</si>
  <si>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</si>
  <si>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</si>
  <si>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</si>
  <si>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</si>
  <si>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</si>
  <si>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</si>
  <si>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</si>
  <si>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</si>
  <si>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</si>
  <si>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</si>
  <si>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</si>
  <si>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</si>
  <si>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</si>
  <si>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</si>
  <si>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</si>
  <si>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</si>
  <si>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</si>
  <si>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</si>
  <si>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</si>
  <si>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</si>
  <si>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</si>
  <si>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</si>
  <si>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</si>
  <si>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</si>
  <si>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</si>
  <si>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</si>
  <si>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</si>
  <si>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</si>
  <si>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</si>
  <si>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</si>
  <si>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</si>
  <si>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</si>
  <si>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</si>
  <si>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</si>
  <si>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</si>
  <si>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</si>
  <si>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</si>
  <si>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</si>
  <si>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</si>
  <si>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</si>
  <si>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</si>
  <si>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</si>
  <si>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</si>
  <si>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</si>
  <si>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</si>
  <si>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</si>
  <si>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</si>
  <si>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</si>
  <si>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</si>
  <si>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</si>
  <si>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</si>
  <si>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</si>
  <si>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</si>
  <si>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</si>
  <si>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</si>
  <si>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</si>
  <si>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</si>
  <si>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</si>
  <si>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</si>
  <si>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</si>
  <si>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</si>
  <si>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</si>
  <si>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</si>
  <si>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</si>
  <si>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</si>
  <si>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</si>
  <si>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</si>
  <si>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</si>
  <si>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</si>
  <si>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</si>
  <si>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</si>
  <si>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</si>
  <si>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</si>
  <si>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</si>
  <si>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</si>
  <si>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</si>
  <si>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</si>
  <si>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</si>
  <si>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</si>
  <si>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</si>
  <si>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</si>
  <si>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</si>
  <si>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</si>
  <si>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</si>
  <si>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</si>
  <si>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</si>
  <si>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</si>
  <si>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</si>
  <si>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</si>
  <si>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</si>
  <si>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</si>
  <si>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</si>
  <si>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</si>
  <si>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</si>
  <si>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</si>
  <si>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</si>
  <si>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</si>
  <si>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</si>
  <si>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</si>
  <si>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</si>
  <si>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</si>
  <si>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</si>
  <si>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</si>
  <si>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</si>
  <si>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</si>
  <si>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</si>
  <si>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</si>
  <si>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</si>
  <si>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</si>
  <si>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</si>
  <si>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</si>
  <si>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</si>
  <si>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</si>
  <si>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</si>
  <si>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</si>
  <si>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</si>
  <si>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</si>
  <si>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</si>
  <si>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</si>
  <si>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</si>
  <si>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</si>
  <si>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</si>
  <si>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</si>
  <si>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</si>
  <si>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</si>
  <si>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</si>
  <si>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</si>
  <si>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</si>
  <si>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</si>
  <si>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</si>
  <si>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</si>
  <si>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</si>
  <si>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</si>
  <si>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</si>
  <si>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</si>
  <si>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</si>
  <si>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</si>
  <si>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</si>
  <si>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</si>
  <si>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</si>
  <si>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</si>
  <si>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</si>
  <si>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</si>
  <si>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</si>
  <si>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</si>
  <si>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</si>
  <si>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</si>
  <si>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</si>
  <si>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</si>
  <si>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</si>
  <si>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</si>
  <si>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</si>
  <si>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</si>
  <si>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</si>
  <si>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</si>
  <si>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</si>
  <si>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</si>
  <si>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</si>
  <si>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</si>
  <si>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</si>
  <si>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</si>
  <si>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</si>
  <si>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</si>
  <si>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</si>
  <si>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</si>
  <si>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</si>
  <si>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</si>
  <si>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</si>
  <si>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</si>
  <si>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</si>
  <si>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</si>
  <si>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</si>
  <si>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</si>
  <si>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</si>
  <si>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</si>
  <si>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</si>
  <si>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</si>
  <si>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</si>
  <si>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</si>
  <si>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</si>
  <si>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</si>
  <si>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</si>
  <si>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</si>
  <si>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</si>
  <si>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</si>
  <si>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</si>
  <si>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</si>
  <si>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</si>
  <si>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</si>
  <si>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</si>
  <si>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</si>
  <si>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</si>
  <si>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</si>
  <si>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</si>
  <si>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</si>
  <si>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</si>
  <si>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</si>
  <si>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</si>
  <si>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</si>
  <si>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</si>
  <si>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</si>
  <si>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</si>
  <si>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</si>
  <si>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</si>
  <si>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</si>
  <si>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</si>
  <si>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</si>
  <si>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</si>
  <si>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</si>
  <si>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</si>
  <si>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</si>
  <si>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</si>
  <si>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</si>
  <si>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</si>
  <si>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</si>
  <si>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</si>
  <si>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</si>
  <si>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</si>
  <si>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</si>
  <si>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</si>
  <si>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</si>
  <si>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</si>
  <si>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</si>
  <si>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</si>
  <si>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</si>
  <si>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</si>
  <si>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</si>
  <si>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</si>
  <si>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</si>
  <si>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</si>
  <si>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</si>
  <si>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</si>
  <si>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</si>
  <si>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</si>
  <si>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</si>
  <si>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</si>
  <si>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</si>
  <si>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</si>
  <si>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</si>
  <si>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</si>
  <si>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</si>
  <si>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</si>
  <si>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</si>
  <si>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</si>
  <si>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</si>
  <si>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</si>
  <si>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</si>
  <si>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</si>
  <si>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</si>
  <si>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</si>
  <si>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</si>
  <si>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</si>
  <si>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</si>
  <si>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</si>
  <si>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</si>
  <si>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</si>
  <si>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</si>
  <si>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</si>
  <si>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</si>
  <si>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</si>
  <si>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</si>
  <si>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</si>
  <si>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</si>
  <si>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</si>
  <si>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</si>
  <si>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</si>
  <si>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</si>
  <si>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</si>
  <si>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</si>
  <si>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</si>
  <si>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</si>
  <si>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</si>
  <si>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</si>
  <si>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</si>
  <si>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</si>
  <si>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</si>
  <si>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</si>
  <si>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</si>
  <si>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</si>
  <si>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</si>
  <si>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</si>
  <si>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</si>
  <si>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</si>
  <si>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</si>
  <si>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</si>
  <si>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</si>
  <si>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</si>
  <si>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</si>
  <si>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</si>
  <si>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</si>
  <si>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</si>
  <si>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</si>
  <si>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</si>
  <si>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</si>
  <si>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</si>
  <si>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</si>
  <si>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</si>
  <si>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</si>
  <si>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</si>
  <si>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</si>
  <si>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</si>
  <si>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</si>
  <si>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</si>
  <si>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</si>
  <si>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</si>
  <si>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</si>
  <si>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</si>
  <si>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</si>
  <si>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</si>
  <si>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</si>
  <si>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</si>
  <si>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</si>
  <si>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</si>
  <si>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</si>
  <si>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</si>
  <si>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</si>
  <si>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</si>
  <si>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</si>
  <si>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</si>
  <si>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</si>
  <si>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</si>
  <si>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</si>
  <si>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</si>
  <si>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</si>
  <si>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</si>
  <si>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</si>
  <si>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</si>
  <si>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</si>
  <si>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</si>
  <si>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</si>
  <si>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</si>
  <si>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</si>
  <si>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</si>
  <si>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</si>
  <si>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</si>
  <si>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</si>
  <si>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</si>
  <si>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</si>
  <si>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</si>
  <si>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</si>
  <si>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</si>
  <si>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</si>
  <si>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</si>
  <si>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</si>
  <si>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</si>
  <si>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</si>
  <si>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</si>
  <si>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</si>
  <si>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</si>
  <si>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</si>
  <si>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</si>
  <si>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</si>
  <si>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</si>
  <si>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</si>
  <si>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</si>
  <si>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</si>
  <si>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</si>
  <si>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</si>
  <si>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</si>
  <si>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</si>
  <si>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</si>
  <si>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</si>
  <si>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</si>
  <si>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</si>
  <si>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</si>
  <si>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</si>
  <si>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</si>
  <si>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</si>
  <si>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</si>
  <si>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</si>
  <si>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</si>
  <si>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</si>
  <si>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</si>
  <si>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</si>
  <si>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</si>
  <si>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</si>
  <si>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</si>
  <si>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</si>
  <si>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</si>
  <si>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</si>
  <si>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</si>
  <si>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</si>
  <si>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</si>
  <si>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</si>
  <si>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</si>
  <si>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</si>
  <si>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</si>
  <si>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</si>
  <si>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</si>
  <si>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</si>
  <si>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</si>
  <si>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</si>
  <si>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</si>
  <si>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</si>
  <si>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</si>
  <si>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</si>
  <si>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</si>
  <si>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</si>
  <si>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</si>
  <si>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</si>
  <si>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</si>
  <si>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</si>
  <si>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</si>
  <si>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</si>
  <si>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</si>
  <si>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</si>
  <si>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</si>
  <si>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</si>
  <si>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</si>
  <si>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</si>
  <si>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</si>
  <si>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</si>
  <si>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</si>
  <si>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</si>
  <si>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</si>
  <si>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</si>
  <si>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</si>
  <si>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</si>
  <si>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</si>
  <si>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</si>
  <si>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</si>
  <si>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</si>
  <si>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</si>
  <si>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</si>
  <si>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</si>
  <si>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</si>
  <si>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</si>
  <si>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</si>
  <si>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</si>
  <si>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</si>
  <si>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</si>
  <si>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</si>
  <si>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</si>
  <si>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</si>
  <si>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</si>
  <si>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</si>
  <si>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</si>
  <si>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</si>
  <si>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</si>
  <si>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</si>
  <si>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</si>
  <si>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</si>
  <si>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</si>
  <si>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</si>
  <si>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</si>
  <si>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</si>
  <si>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</si>
  <si>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</si>
  <si>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</si>
  <si>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</si>
  <si>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</si>
  <si>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</si>
  <si>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</si>
  <si>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</si>
  <si>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</si>
  <si>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</si>
  <si>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</si>
  <si>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</si>
  <si>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</si>
  <si>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</si>
  <si>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</si>
  <si>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</si>
  <si>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</si>
  <si>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</si>
  <si>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</si>
  <si>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</si>
  <si>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</si>
  <si>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</si>
  <si>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</si>
  <si>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</si>
  <si>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</si>
  <si>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</si>
  <si>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</si>
  <si>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</si>
  <si>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</si>
  <si>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</si>
  <si>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</si>
  <si>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</si>
  <si>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</si>
  <si>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</si>
  <si>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</si>
  <si>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</si>
  <si>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</si>
  <si>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</si>
  <si>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</si>
  <si>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</si>
  <si>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</si>
  <si>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</si>
  <si>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</si>
  <si>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</si>
  <si>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</si>
  <si>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</si>
  <si>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</si>
  <si>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</si>
  <si>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</si>
  <si>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</si>
  <si>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</si>
  <si>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</si>
  <si>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</si>
  <si>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</si>
  <si>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</si>
  <si>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</si>
  <si>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</si>
  <si>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</si>
  <si>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</si>
  <si>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</si>
  <si>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</si>
  <si>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</si>
  <si>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</si>
  <si>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</si>
  <si>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</si>
  <si>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</si>
  <si>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</si>
  <si>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</si>
  <si>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</si>
  <si>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</si>
  <si>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</si>
  <si>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</si>
  <si>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</si>
  <si>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</si>
  <si>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</si>
  <si>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</si>
  <si>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</si>
  <si>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</si>
  <si>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</si>
  <si>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</si>
  <si>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</si>
  <si>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</si>
  <si>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</si>
  <si>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</si>
  <si>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</si>
  <si>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</si>
  <si>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</si>
  <si>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</si>
  <si>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</si>
  <si>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</si>
  <si>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</si>
  <si>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</si>
  <si>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</si>
  <si>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</si>
  <si>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</si>
  <si>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</si>
  <si>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</si>
  <si>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</si>
  <si>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</si>
  <si>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</si>
  <si>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</si>
  <si>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</si>
  <si>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</si>
  <si>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</si>
  <si>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</si>
  <si>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</si>
  <si>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</si>
  <si>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</si>
  <si>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</si>
  <si>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</si>
  <si>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</si>
  <si>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</si>
  <si>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</si>
  <si>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</si>
  <si>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</si>
  <si>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</si>
  <si>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</si>
  <si>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</si>
  <si>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</si>
  <si>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</si>
  <si>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</si>
  <si>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</si>
  <si>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</si>
  <si>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</si>
  <si>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</si>
  <si>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</si>
  <si>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</si>
  <si>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</si>
  <si>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</si>
  <si>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</si>
  <si>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</si>
  <si>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</si>
  <si>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</si>
  <si>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</si>
  <si>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</si>
  <si>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</si>
  <si>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</si>
  <si>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</si>
  <si>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</si>
  <si>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</si>
  <si>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</si>
  <si>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</si>
  <si>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</si>
  <si>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</si>
  <si>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</si>
  <si>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</si>
  <si>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</si>
  <si>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</si>
  <si>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</si>
  <si>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</si>
  <si>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</si>
  <si>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</si>
  <si>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</si>
  <si>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</si>
  <si>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</si>
  <si>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</si>
  <si>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</si>
  <si>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</si>
  <si>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</si>
  <si>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</si>
  <si>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</si>
  <si>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</si>
  <si>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</si>
  <si>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</si>
  <si>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</si>
  <si>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</si>
  <si>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</si>
  <si>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</si>
  <si>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</si>
  <si>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</si>
  <si>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</si>
  <si>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</si>
  <si>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</si>
  <si>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</si>
  <si>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</si>
  <si>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</si>
  <si>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</si>
  <si>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</si>
  <si>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</si>
  <si>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</si>
  <si>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</si>
  <si>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</si>
  <si>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</si>
  <si>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</si>
  <si>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</si>
  <si>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</si>
  <si>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</si>
  <si>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</si>
  <si>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</si>
  <si>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</si>
  <si>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</si>
  <si>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</si>
  <si>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</si>
  <si>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</si>
  <si>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</si>
  <si>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</si>
  <si>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</si>
  <si>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</si>
  <si>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</si>
  <si>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</si>
  <si>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</si>
  <si>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</si>
  <si>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</si>
  <si>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</si>
  <si>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</si>
  <si>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</si>
  <si>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</si>
  <si>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</si>
  <si>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</si>
  <si>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</si>
  <si>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</si>
  <si>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</si>
  <si>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</si>
  <si>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</si>
  <si>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</si>
  <si>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</si>
  <si>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</si>
  <si>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</si>
  <si>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</si>
  <si>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</si>
  <si>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</si>
  <si>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</si>
  <si>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</si>
  <si>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</si>
  <si>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</si>
  <si>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</si>
  <si>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</si>
  <si>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</si>
  <si>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</si>
  <si>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</si>
  <si>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</si>
  <si>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</si>
  <si>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</si>
  <si>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</si>
  <si>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</si>
  <si>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</si>
  <si>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</si>
  <si>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</si>
  <si>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</si>
  <si>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</si>
  <si>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</si>
  <si>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</si>
  <si>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</si>
  <si>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</si>
  <si>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</si>
  <si>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</si>
  <si>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</si>
  <si>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</si>
  <si>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</si>
  <si>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</si>
  <si>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</si>
  <si>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</si>
  <si>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</si>
  <si>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</si>
  <si>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</si>
  <si>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</si>
  <si>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</si>
  <si>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</si>
  <si>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</si>
  <si>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</si>
  <si>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</si>
  <si>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</si>
  <si>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</si>
  <si>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</si>
  <si>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</si>
  <si>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</si>
  <si>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</si>
  <si>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</si>
  <si>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</si>
  <si>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</si>
  <si>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</si>
  <si>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</si>
  <si>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</si>
  <si>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</si>
  <si>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</si>
  <si>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</si>
  <si>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</si>
  <si>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</si>
  <si>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</si>
  <si>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</si>
  <si>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</si>
  <si>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</si>
  <si>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</si>
  <si>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</si>
  <si>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</si>
  <si>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</si>
  <si>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</si>
  <si>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</si>
  <si>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</si>
  <si>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</si>
  <si>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</si>
  <si>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</si>
  <si>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</si>
  <si>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</si>
  <si>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</si>
  <si>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</si>
  <si>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</si>
  <si>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</si>
  <si>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</si>
  <si>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</si>
  <si>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</si>
  <si>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</si>
  <si>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</si>
  <si>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</si>
  <si>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</si>
  <si>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</si>
  <si>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</si>
  <si>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</si>
  <si>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</si>
  <si>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</si>
  <si>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</si>
  <si>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</si>
  <si>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</si>
  <si>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</si>
  <si>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</si>
  <si>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</si>
  <si>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</si>
  <si>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</si>
  <si>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</si>
  <si>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</si>
  <si>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</si>
  <si>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</si>
  <si>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</si>
  <si>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</si>
  <si>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</si>
  <si>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</si>
  <si>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</si>
  <si>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</si>
  <si>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</si>
  <si>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</si>
  <si>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</si>
  <si>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</si>
  <si>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</si>
  <si>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</si>
  <si>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</si>
  <si>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</si>
  <si>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</si>
  <si>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</si>
  <si>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</si>
  <si>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</si>
  <si>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</si>
  <si>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</si>
  <si>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</si>
  <si>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</si>
  <si>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</si>
  <si>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</si>
  <si>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</si>
  <si>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</si>
  <si>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</si>
  <si>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</si>
  <si>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</si>
  <si>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</si>
  <si>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</si>
  <si>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</si>
  <si>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</si>
  <si>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</si>
  <si>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</si>
  <si>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</si>
  <si>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</si>
  <si>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</si>
  <si>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</si>
  <si>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</si>
  <si>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</si>
  <si>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</si>
  <si>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</si>
  <si>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</si>
  <si>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</si>
  <si>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</si>
  <si>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</si>
  <si>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</si>
  <si>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</si>
  <si>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</si>
  <si>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</si>
  <si>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</si>
  <si>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</si>
  <si>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</si>
  <si>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</si>
  <si>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</si>
  <si>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</si>
  <si>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</si>
  <si>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</si>
  <si>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</si>
  <si>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</si>
  <si>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</si>
  <si>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</si>
  <si>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</si>
  <si>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</si>
  <si>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</si>
  <si>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</si>
  <si>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</si>
  <si>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</si>
  <si>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</si>
  <si>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</si>
  <si>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</si>
  <si>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</si>
  <si>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</si>
  <si>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</si>
  <si>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</si>
  <si>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</si>
  <si>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</si>
  <si>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</si>
  <si>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</si>
  <si>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</si>
  <si>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</si>
  <si>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</si>
  <si>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</si>
  <si>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</si>
  <si>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</si>
  <si>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</si>
  <si>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</si>
  <si>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</si>
  <si>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</si>
  <si>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</si>
  <si>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</si>
  <si>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</si>
  <si>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</si>
  <si>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</si>
  <si>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</si>
  <si>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</si>
  <si>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</si>
  <si>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</si>
  <si>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</si>
  <si>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</si>
  <si>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</si>
  <si>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</si>
  <si>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</si>
  <si>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</si>
  <si>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</si>
  <si>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</si>
  <si>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</si>
  <si>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</si>
  <si>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</si>
  <si>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</si>
  <si>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</si>
  <si>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</si>
  <si>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</si>
  <si>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</si>
  <si>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</si>
  <si>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</si>
  <si>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</si>
  <si>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</si>
  <si>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</si>
  <si>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</si>
  <si>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</si>
  <si>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</si>
  <si>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</si>
  <si>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</si>
  <si>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</si>
  <si>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</si>
  <si>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</si>
  <si>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</si>
  <si>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</si>
  <si>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</si>
  <si>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</si>
  <si>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</si>
  <si>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</si>
  <si>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</si>
  <si>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</si>
  <si>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</si>
  <si>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</si>
  <si>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</si>
  <si>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</si>
  <si>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</si>
  <si>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</si>
  <si>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</si>
  <si>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</si>
  <si>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</si>
  <si>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</si>
  <si>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</si>
  <si>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</si>
  <si>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</si>
  <si>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</si>
  <si>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</si>
  <si>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</si>
  <si>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</si>
  <si>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</si>
  <si>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</si>
  <si>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</si>
  <si>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</si>
  <si>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</si>
  <si>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</si>
  <si>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</si>
  <si>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</si>
  <si>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</si>
  <si>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</si>
  <si>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</si>
  <si>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</si>
  <si>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</si>
  <si>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</si>
  <si>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</si>
  <si>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</si>
  <si>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</si>
  <si>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</si>
  <si>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</si>
  <si>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</si>
  <si>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</si>
  <si>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</si>
  <si>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</si>
  <si>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</si>
  <si>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</si>
  <si>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</si>
  <si>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</si>
  <si>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</si>
  <si>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</si>
  <si>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</si>
  <si>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</si>
  <si>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</si>
  <si>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</si>
  <si>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</si>
  <si>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</si>
  <si>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</si>
  <si>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</si>
  <si>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</si>
  <si>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</si>
  <si>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</si>
  <si>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</si>
  <si>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</si>
  <si>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</si>
  <si>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</si>
  <si>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</si>
  <si>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</si>
  <si>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</si>
  <si>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</si>
  <si>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</si>
  <si>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</si>
  <si>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</si>
  <si>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</si>
  <si>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</si>
  <si>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</si>
  <si>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</si>
  <si>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</si>
  <si>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</si>
  <si>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</si>
  <si>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</si>
  <si>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</si>
  <si>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</si>
  <si>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</si>
  <si>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</si>
  <si>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</si>
  <si>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</si>
  <si>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</si>
  <si>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</si>
  <si>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</si>
  <si>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</si>
  <si>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</si>
  <si>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</si>
  <si>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</si>
  <si>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</si>
  <si>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</si>
  <si>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</si>
  <si>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</si>
  <si>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</si>
  <si>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</si>
  <si>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</si>
  <si>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</si>
  <si>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</si>
  <si>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</si>
  <si>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</si>
  <si>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</si>
  <si>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</si>
  <si>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</si>
  <si>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</si>
  <si>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</si>
  <si>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</si>
  <si>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</si>
  <si>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</si>
  <si>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</si>
  <si>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</si>
  <si>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</si>
  <si>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</si>
  <si>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</si>
  <si>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</si>
  <si>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</si>
  <si>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</si>
  <si>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</si>
  <si>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</si>
  <si>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</si>
  <si>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</si>
  <si>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</si>
  <si>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</si>
  <si>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</si>
  <si>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</si>
  <si>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</si>
  <si>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</si>
  <si>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</si>
  <si>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</si>
  <si>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</si>
  <si>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</si>
  <si>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</si>
  <si>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</si>
  <si>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</si>
  <si>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</si>
  <si>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</si>
  <si>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</si>
  <si>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</si>
  <si>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</si>
  <si>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</si>
  <si>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</si>
  <si>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</si>
  <si>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</si>
  <si>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</si>
  <si>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</si>
  <si>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</si>
  <si>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</si>
  <si>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</si>
  <si>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</si>
  <si>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</si>
  <si>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</si>
  <si>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</si>
  <si>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</si>
  <si>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</si>
  <si>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</si>
  <si>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</si>
  <si>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</si>
  <si>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</si>
  <si>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</si>
  <si>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</si>
  <si>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</si>
  <si>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</si>
  <si>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</si>
  <si>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</si>
  <si>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</si>
  <si>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</si>
  <si>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</si>
  <si>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</si>
  <si>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</si>
  <si>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</si>
  <si>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</si>
  <si>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</si>
  <si>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</si>
  <si>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</si>
  <si>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</si>
  <si>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</si>
  <si>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</si>
  <si>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</si>
  <si>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</si>
  <si>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</si>
  <si>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</si>
  <si>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</si>
  <si>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</si>
  <si>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</si>
  <si>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</si>
  <si>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</si>
  <si>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</si>
  <si>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</si>
  <si>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</si>
  <si>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</si>
  <si>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</si>
  <si>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</si>
  <si>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</si>
  <si>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</si>
  <si>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</si>
  <si>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</si>
  <si>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</si>
  <si>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</si>
  <si>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</si>
  <si>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</si>
  <si>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</si>
  <si>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</si>
  <si>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</si>
  <si>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</si>
  <si>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</si>
  <si>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</si>
  <si>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</si>
  <si>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</si>
  <si>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</si>
  <si>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</si>
  <si>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</si>
  <si>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</si>
  <si>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</si>
  <si>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</si>
  <si>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</si>
  <si>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</si>
  <si>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</si>
  <si>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</si>
  <si>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</si>
  <si>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</si>
  <si>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</si>
  <si>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</si>
  <si>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</si>
  <si>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</si>
  <si>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</si>
  <si>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</si>
  <si>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</si>
  <si>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</si>
  <si>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</si>
  <si>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</si>
  <si>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</si>
  <si>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</si>
  <si>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</si>
  <si>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</si>
  <si>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</si>
  <si>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</si>
  <si>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</si>
  <si>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</si>
  <si>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</si>
  <si>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</si>
  <si>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</si>
  <si>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</si>
  <si>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</si>
  <si>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</si>
  <si>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</si>
  <si>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</si>
  <si>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</si>
  <si>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</si>
  <si>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</si>
  <si>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</si>
  <si>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</si>
  <si>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</si>
  <si>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</si>
  <si>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</si>
  <si>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</si>
  <si>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</si>
  <si>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</si>
  <si>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</si>
  <si>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</si>
  <si>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</si>
  <si>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</si>
  <si>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</si>
  <si>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</si>
  <si>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</si>
  <si>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</si>
  <si>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</si>
  <si>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</si>
  <si>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</si>
  <si>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</si>
  <si>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</si>
  <si>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</si>
  <si>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</si>
  <si>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</si>
  <si>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</si>
  <si>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</si>
  <si>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</si>
  <si>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</si>
  <si>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</si>
  <si>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</si>
  <si>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</si>
  <si>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</si>
  <si>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</si>
  <si>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</si>
  <si>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</si>
  <si>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</si>
  <si>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</si>
  <si>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</si>
  <si>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</si>
  <si>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</si>
  <si>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</si>
  <si>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</si>
  <si>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</si>
  <si>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</si>
  <si>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</si>
  <si>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</si>
  <si>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</si>
  <si>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</si>
  <si>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</si>
  <si>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</si>
  <si>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</si>
  <si>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</si>
  <si>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</si>
  <si>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</si>
  <si>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</si>
  <si>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</si>
  <si>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</si>
  <si>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</si>
  <si>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</si>
  <si>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</si>
  <si>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</si>
  <si>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</si>
  <si>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</si>
  <si>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</si>
  <si>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</si>
  <si>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</si>
  <si>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</si>
  <si>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</si>
  <si>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</si>
  <si>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</si>
  <si>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</si>
  <si>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</si>
  <si>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</si>
  <si>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</si>
  <si>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</si>
  <si>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</si>
  <si>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</si>
  <si>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</si>
  <si>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</si>
  <si>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</si>
  <si>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</si>
  <si>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</si>
  <si>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</si>
  <si>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</si>
  <si>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</si>
  <si>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</si>
  <si>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</si>
  <si>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</si>
  <si>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</si>
  <si>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</si>
  <si>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</si>
  <si>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</si>
  <si>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</si>
  <si>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</si>
  <si>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</si>
  <si>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</si>
  <si>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</si>
  <si>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</si>
  <si>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</si>
  <si>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</si>
  <si>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</si>
  <si>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</si>
  <si>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</si>
  <si>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</si>
  <si>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</si>
  <si>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</si>
  <si>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</si>
  <si>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</si>
  <si>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</si>
  <si>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</si>
  <si>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</si>
  <si>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</si>
  <si>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</si>
  <si>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</si>
  <si>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</si>
  <si>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</si>
  <si>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</si>
  <si>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</si>
  <si>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</si>
  <si>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</si>
  <si>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</si>
  <si>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</si>
  <si>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</si>
  <si>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</si>
  <si>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</si>
  <si>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</si>
  <si>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</si>
  <si>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</si>
  <si>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</si>
  <si>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</si>
  <si>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</si>
  <si>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</si>
  <si>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</si>
  <si>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</si>
  <si>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</si>
  <si>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</si>
  <si>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</si>
  <si>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</si>
  <si>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</si>
  <si>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</si>
  <si>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</si>
  <si>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</si>
  <si>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</si>
  <si>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</si>
  <si>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</si>
  <si>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</si>
  <si>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</si>
  <si>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</si>
  <si>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</si>
  <si>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</si>
  <si>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</si>
  <si>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</si>
  <si>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</si>
  <si>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</si>
  <si>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</si>
  <si>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</si>
  <si>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</si>
  <si>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</si>
  <si>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</si>
  <si>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</si>
  <si>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</si>
  <si>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</si>
  <si>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</si>
  <si>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</si>
  <si>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</si>
  <si>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</si>
  <si>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</si>
  <si>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</si>
  <si>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</si>
  <si>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</si>
  <si>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</si>
  <si>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</si>
  <si>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</si>
  <si>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</si>
  <si>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</si>
  <si>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</si>
  <si>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</si>
  <si>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</si>
  <si>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</si>
  <si>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</si>
  <si>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</si>
  <si>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</si>
  <si>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</si>
  <si>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</si>
  <si>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</si>
  <si>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</si>
  <si>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</si>
  <si>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</si>
  <si>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</si>
  <si>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</si>
  <si>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</si>
  <si>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</si>
  <si>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</si>
  <si>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</si>
  <si>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</si>
  <si>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</si>
  <si>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</si>
  <si>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</si>
  <si>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</si>
  <si>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</si>
  <si>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</si>
  <si>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</si>
  <si>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</si>
  <si>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</si>
  <si>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</si>
  <si>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</si>
  <si>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</si>
  <si>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</si>
  <si>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</si>
  <si>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</si>
  <si>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</si>
  <si>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</si>
  <si>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</si>
  <si>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</si>
  <si>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</si>
  <si>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</si>
  <si>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</si>
  <si>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</si>
  <si>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</si>
  <si>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</si>
  <si>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</si>
  <si>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</si>
  <si>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</si>
  <si>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</si>
  <si>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</si>
  <si>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</si>
  <si>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</si>
  <si>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</si>
  <si>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</si>
  <si>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</si>
  <si>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</si>
  <si>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</si>
  <si>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</si>
  <si>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</si>
  <si>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</si>
  <si>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</si>
  <si>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</si>
  <si>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</si>
  <si>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</si>
  <si>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</si>
  <si>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</si>
  <si>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</si>
  <si>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</si>
  <si>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</si>
  <si>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</si>
  <si>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</si>
  <si>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</si>
  <si>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</si>
  <si>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</si>
  <si>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</si>
  <si>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</si>
  <si>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</si>
  <si>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</si>
  <si>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</si>
  <si>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</si>
  <si>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</si>
  <si>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</si>
  <si>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</si>
  <si>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</si>
  <si>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</si>
  <si>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</si>
  <si>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</si>
  <si>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</si>
  <si>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</si>
  <si>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</si>
  <si>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</si>
  <si>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</si>
  <si>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</si>
  <si>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</si>
  <si>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</si>
  <si>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</si>
  <si>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</si>
  <si>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</si>
  <si>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</si>
  <si>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</si>
  <si>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</si>
  <si>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</si>
  <si>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</si>
  <si>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</si>
  <si>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</si>
  <si>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</si>
  <si>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</si>
  <si>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</si>
  <si>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</si>
  <si>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</si>
  <si>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</si>
  <si>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</si>
  <si>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</si>
  <si>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</si>
  <si>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</si>
  <si>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</si>
  <si>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</si>
  <si>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</si>
  <si>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</si>
  <si>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</si>
  <si>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</si>
  <si>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</si>
  <si>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</si>
  <si>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</si>
  <si>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</si>
  <si>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</si>
  <si>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</si>
  <si>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</si>
  <si>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</si>
  <si>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</si>
  <si>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</si>
  <si>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</si>
  <si>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</si>
  <si>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</si>
  <si>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</si>
  <si>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</si>
  <si>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</si>
  <si>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</si>
  <si>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</si>
  <si>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</si>
  <si>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</si>
  <si>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</si>
  <si>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</si>
  <si>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</si>
  <si>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</si>
  <si>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</si>
  <si>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</si>
  <si>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</si>
  <si>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</si>
  <si>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</si>
  <si>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</si>
  <si>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</si>
  <si>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</si>
  <si>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</si>
  <si>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</si>
  <si>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</si>
  <si>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</si>
  <si>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</si>
  <si>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</si>
  <si>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</si>
  <si>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</si>
  <si>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</si>
  <si>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</si>
  <si>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</si>
  <si>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</si>
  <si>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</si>
  <si>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</si>
  <si>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</si>
  <si>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</si>
  <si>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</si>
  <si>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</si>
  <si>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</si>
  <si>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</si>
  <si>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</si>
  <si>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</si>
  <si>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</si>
  <si>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</si>
  <si>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</si>
  <si>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</si>
  <si>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</si>
  <si>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</si>
  <si>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</si>
  <si>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</si>
  <si>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</si>
  <si>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</si>
  <si>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</si>
  <si>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</si>
  <si>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</si>
  <si>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</si>
  <si>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</si>
  <si>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</si>
  <si>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</si>
  <si>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</si>
  <si>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</si>
  <si>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</si>
  <si>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</si>
  <si>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</si>
  <si>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</si>
  <si>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</si>
  <si>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</si>
  <si>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</si>
  <si>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</si>
  <si>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</si>
  <si>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</si>
  <si>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</si>
  <si>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</si>
  <si>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</si>
  <si>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</si>
  <si>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</si>
  <si>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</si>
  <si>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</si>
  <si>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</si>
  <si>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</si>
  <si>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</si>
  <si>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</si>
  <si>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</si>
  <si>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</si>
  <si>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</si>
  <si>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</si>
  <si>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</si>
  <si>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</si>
  <si>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</si>
  <si>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</si>
  <si>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</si>
  <si>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</si>
  <si>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</si>
  <si>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</si>
  <si>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</si>
  <si>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</si>
  <si>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</si>
  <si>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</si>
  <si>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</si>
  <si>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</si>
  <si>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</si>
  <si>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</si>
  <si>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</si>
  <si>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</si>
  <si>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</si>
  <si>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</si>
  <si>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</si>
  <si>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</si>
  <si>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</si>
  <si>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</si>
  <si>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</si>
  <si>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</si>
  <si>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</si>
  <si>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</si>
  <si>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</si>
  <si>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</si>
  <si>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</si>
  <si>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</si>
  <si>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</si>
  <si>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</si>
  <si>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</si>
  <si>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</si>
  <si>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</si>
  <si>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</si>
  <si>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</si>
  <si>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</si>
  <si>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</si>
  <si>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</si>
  <si>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</si>
  <si>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</si>
  <si>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</si>
  <si>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</si>
  <si>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</si>
  <si>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</si>
  <si>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</si>
  <si>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</si>
  <si>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</si>
  <si>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</si>
  <si>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</si>
  <si>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</si>
  <si>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</si>
  <si>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</si>
  <si>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</si>
  <si>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</si>
  <si>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</si>
  <si>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</si>
  <si>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</si>
  <si>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</si>
  <si>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</si>
  <si>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</si>
  <si>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</si>
  <si>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</si>
  <si>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</si>
  <si>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</si>
  <si>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</si>
  <si>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</si>
  <si>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</si>
  <si>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</si>
  <si>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</si>
  <si>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</si>
  <si>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</si>
  <si>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</si>
  <si>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</si>
  <si>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</si>
  <si>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</si>
  <si>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</si>
  <si>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</si>
  <si>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</si>
  <si>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</si>
  <si>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</si>
  <si>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</si>
  <si>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</si>
  <si>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</si>
  <si>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</si>
  <si>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</si>
  <si>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</si>
  <si>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</si>
  <si>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</si>
  <si>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</si>
  <si>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</si>
  <si>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</si>
  <si>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</si>
  <si>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</si>
  <si>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</si>
  <si>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</si>
  <si>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</si>
  <si>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</si>
  <si>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</si>
  <si>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</si>
  <si>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</si>
  <si>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</si>
  <si>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</si>
  <si>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</si>
  <si>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</si>
  <si>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</si>
  <si>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</si>
  <si>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</si>
  <si>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</si>
  <si>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</si>
  <si>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</si>
  <si>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</si>
  <si>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</si>
  <si>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</si>
  <si>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</si>
  <si>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</si>
  <si>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</si>
  <si>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</si>
  <si>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</si>
  <si>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</si>
  <si>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</si>
  <si>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</si>
  <si>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</si>
  <si>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</si>
  <si>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</si>
  <si>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</si>
  <si>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</si>
  <si>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</si>
  <si>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</si>
  <si>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</si>
  <si>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</si>
  <si>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</si>
  <si>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</si>
  <si>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</si>
  <si>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</si>
  <si>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</si>
  <si>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</si>
  <si>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</si>
  <si>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</si>
  <si>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</si>
  <si>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</si>
  <si>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</si>
  <si>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</si>
  <si>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</si>
  <si>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</si>
  <si>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</si>
  <si>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</si>
  <si>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</si>
  <si>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</si>
  <si>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</si>
  <si>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</si>
  <si>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</si>
  <si>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</si>
  <si>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</si>
  <si>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</si>
  <si>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</si>
  <si>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</si>
  <si>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</si>
  <si>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</si>
  <si>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</si>
  <si>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</si>
  <si>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</si>
  <si>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</si>
  <si>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</si>
  <si>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</si>
  <si>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</si>
  <si>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</si>
  <si>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</si>
  <si>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</si>
  <si>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</si>
  <si>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</si>
  <si>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</si>
  <si>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</si>
  <si>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</si>
  <si>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</si>
  <si>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</si>
  <si>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</si>
  <si>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</si>
  <si>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</si>
  <si>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</si>
  <si>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</si>
  <si>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</si>
  <si>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</si>
  <si>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</si>
  <si>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</si>
  <si>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</si>
  <si>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</si>
  <si>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</si>
  <si>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</si>
  <si>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</si>
  <si>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</si>
  <si>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</si>
  <si>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</si>
  <si>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</si>
  <si>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</si>
  <si>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</si>
  <si>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</si>
  <si>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</si>
  <si>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</si>
  <si>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</si>
  <si>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</si>
  <si>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</si>
  <si>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</si>
  <si>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</si>
  <si>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</si>
  <si>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</si>
  <si>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</si>
  <si>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</si>
  <si>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</si>
  <si>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</si>
  <si>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</si>
  <si>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</si>
  <si>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</si>
  <si>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</si>
  <si>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</si>
  <si>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</si>
  <si>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</si>
  <si>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</si>
  <si>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</si>
  <si>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</si>
  <si>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</si>
  <si>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</si>
  <si>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</si>
  <si>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</si>
  <si>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</si>
  <si>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</si>
  <si>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</si>
  <si>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</si>
  <si>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</si>
  <si>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</si>
  <si>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</si>
  <si>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</si>
  <si>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</si>
  <si>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</si>
  <si>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</si>
  <si>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</si>
  <si>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</si>
  <si>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</si>
  <si>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</si>
  <si>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</si>
  <si>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</si>
  <si>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</si>
  <si>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</si>
  <si>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</si>
  <si>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</si>
  <si>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</si>
  <si>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</si>
  <si>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</si>
  <si>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</si>
  <si>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</si>
  <si>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</si>
  <si>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</si>
  <si>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</si>
  <si>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</si>
  <si>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</si>
  <si>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</si>
  <si>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</si>
  <si>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</si>
  <si>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</si>
  <si>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</si>
  <si>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</si>
  <si>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</si>
  <si>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</si>
  <si>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</si>
  <si>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</si>
  <si>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</si>
  <si>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</si>
  <si>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</si>
  <si>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</si>
  <si>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</si>
  <si>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</si>
  <si>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</si>
  <si>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</si>
  <si>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</si>
  <si>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</si>
  <si>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</si>
  <si>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</si>
  <si>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</si>
  <si>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</si>
  <si>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</si>
  <si>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</si>
  <si>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</si>
  <si>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</si>
  <si>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</si>
  <si>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</si>
  <si>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</si>
  <si>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</si>
  <si>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</si>
  <si>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</si>
  <si>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</si>
  <si>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</si>
  <si>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</si>
  <si>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</si>
  <si>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</si>
  <si>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</si>
  <si>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</si>
  <si>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</si>
  <si>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</si>
  <si>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</si>
  <si>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</si>
  <si>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</si>
  <si>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</si>
  <si>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</si>
  <si>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</si>
  <si>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</si>
  <si>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</si>
  <si>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</si>
  <si>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</si>
  <si>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</si>
  <si>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</si>
  <si>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</si>
  <si>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</si>
  <si>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</si>
  <si>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</si>
  <si>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</si>
  <si>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</si>
  <si>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</si>
  <si>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</si>
  <si>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</si>
  <si>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</si>
  <si>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</si>
  <si>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</si>
  <si>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</si>
  <si>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</si>
  <si>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</si>
  <si>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</si>
  <si>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</si>
  <si>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</si>
  <si>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</si>
  <si>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</si>
  <si>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</si>
  <si>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</si>
  <si>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</si>
  <si>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</si>
  <si>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</si>
  <si>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</si>
  <si>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</si>
  <si>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</si>
  <si>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</si>
  <si>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</si>
  <si>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</si>
  <si>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</si>
  <si>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</si>
  <si>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</si>
  <si>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</si>
  <si>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</si>
  <si>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</si>
  <si>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</si>
  <si>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</si>
  <si>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</si>
  <si>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</si>
  <si>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</si>
  <si>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</si>
  <si>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</si>
  <si>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</si>
  <si>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</si>
  <si>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</si>
  <si>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</si>
  <si>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</si>
  <si>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</si>
  <si>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</si>
  <si>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</si>
  <si>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</si>
  <si>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</si>
  <si>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</si>
  <si>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</si>
  <si>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</si>
  <si>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</si>
  <si>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</si>
  <si>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</si>
  <si>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</si>
  <si>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</si>
  <si>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</si>
  <si>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</si>
  <si>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</si>
  <si>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</si>
  <si>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</si>
  <si>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</si>
  <si>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</si>
  <si>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</si>
  <si>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</si>
  <si>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</si>
  <si>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</si>
  <si>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</si>
  <si>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</si>
  <si>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</si>
  <si>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</si>
  <si>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</si>
  <si>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</si>
  <si>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</si>
  <si>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</si>
  <si>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</si>
  <si>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</si>
  <si>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</si>
  <si>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</si>
  <si>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</si>
  <si>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</si>
  <si>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</si>
  <si>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</si>
  <si>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</si>
  <si>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</si>
  <si>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</si>
  <si>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</si>
  <si>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</si>
  <si>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</si>
  <si>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</si>
  <si>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</si>
  <si>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</si>
  <si>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</si>
  <si>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</si>
  <si>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</si>
  <si>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</si>
  <si>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</si>
  <si>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</si>
  <si>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</si>
  <si>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</si>
  <si>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</si>
  <si>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</si>
  <si>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</si>
  <si>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</si>
  <si>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</si>
  <si>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</si>
  <si>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</si>
  <si>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</si>
  <si>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</si>
  <si>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</si>
  <si>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</si>
  <si>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</si>
  <si>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</si>
  <si>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</si>
  <si>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</si>
  <si>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</si>
  <si>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</si>
  <si>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</si>
  <si>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</si>
  <si>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</si>
  <si>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</si>
  <si>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</si>
  <si>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</si>
  <si>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</si>
  <si>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</si>
  <si>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</si>
  <si>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</si>
  <si>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</si>
  <si>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</si>
  <si>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</si>
  <si>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</si>
  <si>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</si>
  <si>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</si>
  <si>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</si>
  <si>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</si>
  <si>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</si>
  <si>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</si>
  <si>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</si>
  <si>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</si>
  <si>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</si>
  <si>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</si>
  <si>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</si>
  <si>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</si>
  <si>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</si>
  <si>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</si>
  <si>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</si>
  <si>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</si>
  <si>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</si>
  <si>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</si>
  <si>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</si>
  <si>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</si>
  <si>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</si>
  <si>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</si>
  <si>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</si>
  <si>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</si>
  <si>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</si>
  <si>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</si>
  <si>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</si>
  <si>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</si>
  <si>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</si>
  <si>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</si>
  <si>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</si>
  <si>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</si>
  <si>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</si>
  <si>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</si>
  <si>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</si>
  <si>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</si>
  <si>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</si>
  <si>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</si>
  <si>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</si>
  <si>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</si>
  <si>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</si>
  <si>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</si>
  <si>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</si>
  <si>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</si>
  <si>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</si>
  <si>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</si>
  <si>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</si>
  <si>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</si>
  <si>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</si>
  <si>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</si>
  <si>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</si>
  <si>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</si>
  <si>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</si>
  <si>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</si>
  <si>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</si>
  <si>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</si>
  <si>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</si>
  <si>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</si>
  <si>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</si>
  <si>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</si>
  <si>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</si>
  <si>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</si>
  <si>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</si>
  <si>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</si>
  <si>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</si>
  <si>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</si>
  <si>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</si>
  <si>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</si>
  <si>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</si>
  <si>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</si>
  <si>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</si>
  <si>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</si>
  <si>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</si>
  <si>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</si>
  <si>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</si>
  <si>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</si>
  <si>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</si>
  <si>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</si>
  <si>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</si>
  <si>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</si>
  <si>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</si>
  <si>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</si>
  <si>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</si>
  <si>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</si>
  <si>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</si>
  <si>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</si>
  <si>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</si>
  <si>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</si>
  <si>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</si>
  <si>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</si>
  <si>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</si>
  <si>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</si>
  <si>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</si>
  <si>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</si>
  <si>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</si>
  <si>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</si>
  <si>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</si>
  <si>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</si>
  <si>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</si>
  <si>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</si>
  <si>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</si>
  <si>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</si>
  <si>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</si>
  <si>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</si>
  <si>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</si>
  <si>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</si>
  <si>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</si>
  <si>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</si>
  <si>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</si>
  <si>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</si>
  <si>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</si>
  <si>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</si>
  <si>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</si>
  <si>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</si>
  <si>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</si>
  <si>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</si>
  <si>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</si>
  <si>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</si>
  <si>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</si>
  <si>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</si>
  <si>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</si>
  <si>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</si>
  <si>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</si>
  <si>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</si>
  <si>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</si>
  <si>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</si>
  <si>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</si>
  <si>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</si>
  <si>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</si>
  <si>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</si>
  <si>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</si>
  <si>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</si>
  <si>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</si>
  <si>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</si>
  <si>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</si>
  <si>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</si>
  <si>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</si>
  <si>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</si>
  <si>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</si>
  <si>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</si>
  <si>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</si>
  <si>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</si>
  <si>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</si>
  <si>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</si>
  <si>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</si>
  <si>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</si>
  <si>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</si>
  <si>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</si>
  <si>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</si>
  <si>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</si>
  <si>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</si>
  <si>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</si>
  <si>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</si>
  <si>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</si>
  <si>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</si>
  <si>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</si>
  <si>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</si>
  <si>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</si>
  <si>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</si>
  <si>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</si>
  <si>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</si>
  <si>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</si>
  <si>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</si>
  <si>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</si>
  <si>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</si>
  <si>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</si>
  <si>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</si>
  <si>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</si>
  <si>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</si>
  <si>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</si>
  <si>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</si>
  <si>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</si>
  <si>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</si>
  <si>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</si>
  <si>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</si>
  <si>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</si>
  <si>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</si>
  <si>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</si>
  <si>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</si>
  <si>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</si>
  <si>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</si>
  <si>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</si>
  <si>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</si>
  <si>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</si>
  <si>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</si>
  <si>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</si>
  <si>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</si>
  <si>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</si>
  <si>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</si>
  <si>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</si>
  <si>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</si>
  <si>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</si>
  <si>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</si>
  <si>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</si>
  <si>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</si>
  <si>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</si>
  <si>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</si>
  <si>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</si>
  <si>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</si>
  <si>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</si>
  <si>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</si>
  <si>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</si>
  <si>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</si>
  <si>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</si>
  <si>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</si>
  <si>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</si>
  <si>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</si>
  <si>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</si>
  <si>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</si>
  <si>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</si>
  <si>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</si>
  <si>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</si>
  <si>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</si>
  <si>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</si>
  <si>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</si>
  <si>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</si>
  <si>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</si>
  <si>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</si>
  <si>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</si>
  <si>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</si>
  <si>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</si>
  <si>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</si>
  <si>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</si>
  <si>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</si>
  <si>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</si>
  <si>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</si>
  <si>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</si>
  <si>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</si>
  <si>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</si>
  <si>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</si>
  <si>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</si>
  <si>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</si>
  <si>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</si>
  <si>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</si>
  <si>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</si>
  <si>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</si>
  <si>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</si>
  <si>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</si>
  <si>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</si>
  <si>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</si>
  <si>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</si>
  <si>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</si>
  <si>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</si>
  <si>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</si>
  <si>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</si>
  <si>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</si>
  <si>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</si>
  <si>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</si>
  <si>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</si>
  <si>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</si>
  <si>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</si>
  <si>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</si>
  <si>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</si>
  <si>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</si>
  <si>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</si>
  <si>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</si>
  <si>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</si>
  <si>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</si>
  <si>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</si>
  <si>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</si>
  <si>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</si>
  <si>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</si>
  <si>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</si>
  <si>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</si>
  <si>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</si>
  <si>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</si>
  <si>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</si>
  <si>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</si>
  <si>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</si>
  <si>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</si>
  <si>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</si>
  <si>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</si>
  <si>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</si>
  <si>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</si>
  <si>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</si>
  <si>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</si>
  <si>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</si>
  <si>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</si>
  <si>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</si>
  <si>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</si>
  <si>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</si>
  <si>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</si>
  <si>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</si>
  <si>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</si>
  <si>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</si>
  <si>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</si>
  <si>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</si>
  <si>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</si>
  <si>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</si>
  <si>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</si>
  <si>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</si>
  <si>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</si>
  <si>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</si>
  <si>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</si>
  <si>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</si>
  <si>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</si>
  <si>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</si>
  <si>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</si>
  <si>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</si>
  <si>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</si>
  <si>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</si>
  <si>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</si>
  <si>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</si>
  <si>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</si>
  <si>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</si>
  <si>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</si>
  <si>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</si>
  <si>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</si>
  <si>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</si>
  <si>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</si>
  <si>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</si>
  <si>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</si>
  <si>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</si>
  <si>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</si>
  <si>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</si>
  <si>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</si>
  <si>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</si>
  <si>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</si>
  <si>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</si>
  <si>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</si>
  <si>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</si>
  <si>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</si>
  <si>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</si>
  <si>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</si>
  <si>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</si>
  <si>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</si>
  <si>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</si>
  <si>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</si>
  <si>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</si>
  <si>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</si>
  <si>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</si>
  <si>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</si>
  <si>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</si>
  <si>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</si>
  <si>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</si>
  <si>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</si>
  <si>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</si>
  <si>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</si>
  <si>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</si>
  <si>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</si>
  <si>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</si>
  <si>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</si>
  <si>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</si>
  <si>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</si>
  <si>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</si>
  <si>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</si>
  <si>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</si>
  <si>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</si>
  <si>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</si>
  <si>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</si>
  <si>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</si>
  <si>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</si>
  <si>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</si>
  <si>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</si>
  <si>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</si>
  <si>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</si>
  <si>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</si>
  <si>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</si>
  <si>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</si>
  <si>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</si>
  <si>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</si>
  <si>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</si>
  <si>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</si>
  <si>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</si>
  <si>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</si>
  <si>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</si>
  <si>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</si>
  <si>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</si>
  <si>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</si>
  <si>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</si>
  <si>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</si>
  <si>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</si>
  <si>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</si>
  <si>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</si>
  <si>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</si>
  <si>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</si>
  <si>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</si>
  <si>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</si>
  <si>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</si>
  <si>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</si>
  <si>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</si>
  <si>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</si>
  <si>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</si>
  <si>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</si>
  <si>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</si>
  <si>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</si>
  <si>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</si>
  <si>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</si>
  <si>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</si>
  <si>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</si>
  <si>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</si>
  <si>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</si>
  <si>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</si>
  <si>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</si>
  <si>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</si>
  <si>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</si>
  <si>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</si>
  <si>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</si>
  <si>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</si>
  <si>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</si>
  <si>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</si>
  <si>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</si>
  <si>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</si>
  <si>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</si>
  <si>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</si>
  <si>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</si>
  <si>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</si>
  <si>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</si>
  <si>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</si>
  <si>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</si>
  <si>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</si>
  <si>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</si>
  <si>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</si>
  <si>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</si>
  <si>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</si>
  <si>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</si>
  <si>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</si>
  <si>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</si>
  <si>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</si>
  <si>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</si>
  <si>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</si>
  <si>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</si>
  <si>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</si>
  <si>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</si>
  <si>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</si>
  <si>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</si>
  <si>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</si>
  <si>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</si>
  <si>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</si>
  <si>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</si>
  <si>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</si>
  <si>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</si>
  <si>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</si>
  <si>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</si>
  <si>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</si>
  <si>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</si>
  <si>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</si>
  <si>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</si>
  <si>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</si>
  <si>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</si>
  <si>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</si>
  <si>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</si>
  <si>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</si>
  <si>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</si>
  <si>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</si>
  <si>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</si>
  <si>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</si>
  <si>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</si>
  <si>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</si>
  <si>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</si>
  <si>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</si>
  <si>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</si>
  <si>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</si>
  <si>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</si>
  <si>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</si>
  <si>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</si>
  <si>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</si>
  <si>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</si>
  <si>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</si>
  <si>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</si>
  <si>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</si>
  <si>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</si>
  <si>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</si>
  <si>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</si>
  <si>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</si>
  <si>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</si>
  <si>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</si>
  <si>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</si>
  <si>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</si>
  <si>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</si>
  <si>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</si>
  <si>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</si>
  <si>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</si>
  <si>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</si>
  <si>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</si>
  <si>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</si>
  <si>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</si>
  <si>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</si>
  <si>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</si>
  <si>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</si>
  <si>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</si>
  <si>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</si>
  <si>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</si>
  <si>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</si>
  <si>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</si>
  <si>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</si>
  <si>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</si>
  <si>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</si>
  <si>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</si>
  <si>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</si>
  <si>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</si>
  <si>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Markkinointiassistentin osaamisala (545)</t>
  </si>
  <si>
    <t>Visuaalisen markkinoijan osaamisala (561)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</si>
  <si>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</si>
  <si>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</si>
  <si>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</si>
  <si>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</si>
  <si>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</si>
  <si>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</si>
  <si>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</si>
  <si>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</si>
  <si>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</si>
  <si>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</si>
  <si>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</si>
  <si>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</si>
  <si>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</si>
  <si>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</si>
  <si>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</si>
  <si>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</si>
  <si>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</si>
  <si>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</si>
  <si>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</si>
  <si>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</si>
  <si>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</si>
  <si>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</si>
  <si>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</si>
  <si>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</si>
  <si>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</si>
  <si>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</si>
  <si>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</si>
  <si>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</si>
  <si>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</si>
  <si>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</si>
  <si>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</si>
  <si>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</si>
  <si>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</si>
  <si>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</si>
  <si>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</si>
  <si>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</si>
  <si>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</si>
  <si>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</si>
  <si>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</si>
  <si>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</si>
  <si>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</si>
  <si>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</si>
  <si>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</si>
  <si>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</si>
  <si>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</si>
  <si>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</si>
  <si>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</si>
  <si>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</si>
  <si>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</si>
  <si>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</si>
  <si>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</si>
  <si>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</si>
  <si>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</si>
  <si>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</si>
  <si>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</si>
  <si>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</si>
  <si>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</si>
  <si>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</si>
  <si>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</si>
  <si>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</si>
  <si>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</si>
  <si>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</si>
  <si>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Henkilöliikenteen tuotannonsuunnittelu (614)</t>
  </si>
  <si>
    <t>Tavaraliikenteen tuotannonsuunnittelu (637)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</si>
  <si>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</si>
  <si>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</si>
  <si>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</si>
  <si>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</si>
  <si>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</si>
  <si>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</si>
  <si>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</si>
  <si>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</si>
  <si>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</si>
  <si>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</si>
  <si>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</si>
  <si>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</si>
  <si>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</si>
  <si>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</si>
  <si>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</si>
  <si>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</si>
  <si>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</si>
  <si>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</si>
  <si>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</si>
  <si>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</si>
  <si>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</si>
  <si>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</si>
  <si>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</si>
  <si>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</si>
  <si>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</si>
  <si>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</si>
  <si>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</si>
  <si>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</si>
  <si>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</si>
  <si>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</si>
  <si>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</si>
  <si>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</si>
  <si>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</si>
  <si>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</si>
  <si>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</si>
  <si>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</si>
  <si>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</si>
  <si>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</si>
  <si>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</si>
  <si>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</si>
  <si>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</si>
  <si>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</si>
  <si>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</si>
  <si>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</si>
  <si>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</si>
  <si>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</si>
  <si>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</si>
  <si>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</si>
  <si>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</si>
  <si>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</si>
  <si>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</si>
  <si>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</si>
  <si>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</si>
  <si>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</si>
  <si>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</si>
  <si>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</si>
  <si>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</si>
  <si>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</si>
  <si>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</si>
  <si>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</si>
  <si>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</si>
  <si>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</si>
  <si>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</si>
  <si>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</si>
  <si>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</si>
  <si>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</si>
  <si>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</si>
  <si>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</si>
  <si>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</si>
  <si>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</si>
  <si>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</si>
  <si>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</si>
  <si>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</si>
  <si>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</si>
  <si>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</si>
  <si>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</si>
  <si>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</si>
  <si>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</si>
  <si>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</si>
  <si>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</si>
  <si>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</si>
  <si>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</si>
  <si>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</si>
  <si>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</si>
  <si>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</si>
  <si>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Julkisivumaalaus (543)</t>
  </si>
  <si>
    <t>Rakennusmaalaus (520)</t>
  </si>
  <si>
    <t>Tasoitetyöt (530)</t>
  </si>
  <si>
    <t>Lemminkäinen</t>
  </si>
  <si>
    <t>Lieto</t>
  </si>
  <si>
    <t>-2</t>
  </si>
  <si>
    <t>pfft.12345</t>
  </si>
  <si>
    <t>Orvokki</t>
  </si>
  <si>
    <t>-1</t>
  </si>
  <si>
    <t>fan.far.12345</t>
  </si>
  <si>
    <t>Seppo Ilmarinen</t>
  </si>
  <si>
    <t>itsenäiset ammatinharjoittajat</t>
  </si>
  <si>
    <t>Kyllä</t>
  </si>
  <si>
    <t>Väinämöinen</t>
  </si>
  <si>
    <t>opetusala</t>
  </si>
  <si>
    <t>Ei</t>
  </si>
  <si>
    <t>Lemminkäinen Lieto (pfft.12345)</t>
  </si>
  <si>
    <t>Tampere</t>
  </si>
  <si>
    <t>Ruotsi</t>
  </si>
  <si>
    <t>1060155-5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</si>
</sst>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abSelected="1" topLeftCell="B1" workbookViewId="0">
      <selection activeCell="G4" sqref="G4"/>
    </sheetView>
  </sheetViews>
  <sheetFormatPr baseColWidth="10" defaultRowHeight="16" x14ac:dyDescent="0.2"/>
  <cols>
    <col min="1" max="1" width="12" hidden="1" customWidth="1" collapsed="1"/>
    <col min="4" max="4" width="0" hidden="1" customWidth="1" collapsed="1"/>
    <col min="7" max="7" width="12.6640625" customWidth="1"/>
    <col min="8" max="8" width="0" hidden="1" customWidth="1" collapsed="1"/>
    <col min="10" max="11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7031</v>
      </c>
      <c r="C3" s="2" t="s">
        <v>7032</v>
      </c>
      <c r="D3" t="s">
        <v>7033</v>
      </c>
      <c r="E3" s="2" t="s">
        <v>7034</v>
      </c>
      <c r="F3" s="2"/>
      <c r="G3" t="s">
        <v>1684</v>
      </c>
      <c r="H3">
        <f>(LOOKUP(G3,Rahoitusmuoto!$B$1:$B$5,Rahoitusmuoto!$A$1:$A$5))</f>
        <v>2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7035</v>
      </c>
      <c r="D4" t="s">
        <v>7036</v>
      </c>
      <c r="E4" s="2" t="s">
        <v>7037</v>
      </c>
      <c r="F4" s="2"/>
      <c r="G4" t="s">
        <v>1683</v>
      </c>
      <c r="H4">
        <f>(LOOKUP(G4,Rahoitusmuoto!$B$1:$B$5,Rahoitusmuoto!$A$1:$A$5))</f>
        <v>1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 collapsed="1"/>
    <col min="4" max="4" width="17" customWidth="1" collapsed="1"/>
    <col min="5" max="5" width="10.83203125" hidden="1" customWidth="1" collapsed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B3" t="s">
        <v>7038</v>
      </c>
      <c r="C3" t="s">
        <v>7039</v>
      </c>
      <c r="D3" t="s">
        <v>7040</v>
      </c>
      <c r="E3" t="str">
        <f>CONCATENATE(A3," ",B3)</f>
        <v xml:space="preserve"> </v>
      </c>
    </row>
    <row r="4" spans="1:5" x14ac:dyDescent="0.2">
      <c r="B4" t="s">
        <v>7041</v>
      </c>
      <c r="C4" t="s">
        <v>7042</v>
      </c>
      <c r="D4" t="s">
        <v>7043</v>
      </c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N5" sqref="N5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customWidth="1" collapsed="1"/>
    <col min="5" max="5" width="18" customWidth="1" collapsed="1"/>
    <col min="6" max="6" width="19.5" customWidth="1" collapsed="1"/>
    <col min="11" max="11" width="20.33203125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31.33203125" customWidth="1" collapsed="1"/>
  </cols>
  <sheetData>
    <row r="1" spans="1:25" ht="24" customHeight="1" x14ac:dyDescent="0.25">
      <c r="B1" s="17" t="s">
        <v>6823</v>
      </c>
      <c r="C1" s="22" t="s">
        <v>7047</v>
      </c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B5" t="s">
        <v>7044</v>
      </c>
      <c r="C5" t="str">
        <f>IFERROR(VLOOKUP($B5,Opiskelijat!$A$3:$D$2221,4,FALSE),"-")</f>
        <v>-2</v>
      </c>
      <c r="D5" t="s">
        <v>1873</v>
      </c>
      <c r="E5" t="str">
        <f>IFERROR(LOOKUP($D5,Tutkinnot!$A$2:$A$750,Tutkinnot!$B$2:$B$750),"")</f>
        <v>327128</v>
      </c>
      <c r="F5" t="s">
        <v>6828</v>
      </c>
      <c r="G5" t="s">
        <v>2849</v>
      </c>
      <c r="H5" s="20"/>
      <c r="I5" s="21">
        <v>42370</v>
      </c>
      <c r="J5" s="21">
        <v>42370</v>
      </c>
      <c r="K5" s="2" t="s">
        <v>7045</v>
      </c>
      <c r="L5" s="2"/>
      <c r="M5" s="20">
        <v>42371</v>
      </c>
      <c r="N5">
        <v>2</v>
      </c>
      <c r="O5" t="s">
        <v>7043</v>
      </c>
      <c r="P5" t="s">
        <v>7046</v>
      </c>
      <c r="Q5" s="3" t="s">
        <v>7043</v>
      </c>
      <c r="S5" t="s">
        <v>7038</v>
      </c>
      <c r="T5" t="s">
        <v>7041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  <c r="Y5" s="8" t="str">
        <f>IFERROR(LOOKUP($X5,Osaamisalat!$B$2:$B$1550,Osaamisalat!$A$2:$A$1550),"f")</f>
        <v>Osaamisalat!$C$2:$S$2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 collapsed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 collapsed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6863</v>
      </c>
      <c r="D54" s="2" t="s">
        <v>6864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6865</v>
      </c>
      <c r="D55" s="2" t="s">
        <v>6866</v>
      </c>
      <c r="E55" s="2" t="s">
        <v>6867</v>
      </c>
      <c r="F55" s="2" t="s">
        <v>6868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6869</v>
      </c>
      <c r="D58" s="2" t="s">
        <v>6870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6871</v>
      </c>
      <c r="D59" s="2" t="s">
        <v>6872</v>
      </c>
      <c r="E59" s="2" t="s">
        <v>6873</v>
      </c>
      <c r="F59" s="2" t="s">
        <v>6874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6875</v>
      </c>
      <c r="D60" s="2" t="s">
        <v>6876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6877</v>
      </c>
      <c r="D61" s="2" t="s">
        <v>6878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6879</v>
      </c>
      <c r="D73" s="2" t="s">
        <v>6880</v>
      </c>
      <c r="E73" s="2" t="s">
        <v>6881</v>
      </c>
      <c r="F73" s="2" t="s">
        <v>6882</v>
      </c>
      <c r="G73" s="2" t="s">
        <v>6883</v>
      </c>
      <c r="H73" s="2" t="s">
        <v>6884</v>
      </c>
      <c r="I73" s="2" t="s">
        <v>6885</v>
      </c>
      <c r="J73" s="2" t="s">
        <v>6886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6887</v>
      </c>
      <c r="D74" s="2" t="s">
        <v>6888</v>
      </c>
      <c r="E74" s="2" t="s">
        <v>6889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6890</v>
      </c>
      <c r="D78" s="2" t="s">
        <v>6891</v>
      </c>
      <c r="E78" s="2" t="s">
        <v>6892</v>
      </c>
      <c r="F78" s="2" t="s">
        <v>6893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6894</v>
      </c>
      <c r="D80" s="2" t="s">
        <v>6895</v>
      </c>
      <c r="E80" s="2" t="s">
        <v>6896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6897</v>
      </c>
      <c r="D91" s="2" t="s">
        <v>6898</v>
      </c>
      <c r="E91" s="2" t="s">
        <v>6899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6900</v>
      </c>
      <c r="D93" s="2" t="s">
        <v>6901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6902</v>
      </c>
      <c r="D95" s="2" t="s">
        <v>6903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6904</v>
      </c>
      <c r="D96" s="2" t="s">
        <v>6905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6906</v>
      </c>
      <c r="D100" s="2" t="s">
        <v>6907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6908</v>
      </c>
      <c r="D101" s="2" t="s">
        <v>6909</v>
      </c>
      <c r="E101" s="2" t="s">
        <v>6910</v>
      </c>
      <c r="F101" s="2" t="s">
        <v>6911</v>
      </c>
      <c r="G101" s="2" t="s">
        <v>6912</v>
      </c>
      <c r="H101" s="2" t="s">
        <v>6913</v>
      </c>
      <c r="I101" s="2" t="s">
        <v>6914</v>
      </c>
      <c r="J101" s="2" t="s">
        <v>6915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6916</v>
      </c>
      <c r="D107" s="2" t="s">
        <v>6917</v>
      </c>
      <c r="E107" s="2" t="s">
        <v>6918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6919</v>
      </c>
      <c r="D117" s="2" t="s">
        <v>6920</v>
      </c>
      <c r="E117" s="2" t="s">
        <v>6921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6922</v>
      </c>
      <c r="D119" s="2" t="s">
        <v>6923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6924</v>
      </c>
      <c r="D120" s="2" t="s">
        <v>6925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6926</v>
      </c>
      <c r="D124" s="2" t="s">
        <v>6927</v>
      </c>
      <c r="E124" s="2" t="s">
        <v>6928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6929</v>
      </c>
      <c r="D131" s="2" t="s">
        <v>6930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6931</v>
      </c>
      <c r="D133" s="2" t="s">
        <v>6932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6933</v>
      </c>
      <c r="D135" s="2" t="s">
        <v>6934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6935</v>
      </c>
      <c r="D136" s="2" t="s">
        <v>6936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6937</v>
      </c>
      <c r="D144" s="2" t="s">
        <v>6938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6939</v>
      </c>
      <c r="D149" s="2" t="s">
        <v>6940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6941</v>
      </c>
      <c r="D157" s="2" t="s">
        <v>6942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6943</v>
      </c>
      <c r="D169" s="2" t="s">
        <v>6944</v>
      </c>
      <c r="E169" s="2" t="s">
        <v>6945</v>
      </c>
      <c r="F169" s="2" t="s">
        <v>6946</v>
      </c>
      <c r="G169" s="2" t="s">
        <v>6947</v>
      </c>
      <c r="H169" s="2" t="s">
        <v>6948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6949</v>
      </c>
      <c r="D174" s="2" t="s">
        <v>6950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6951</v>
      </c>
      <c r="D175" s="2" t="s">
        <v>6952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6953</v>
      </c>
      <c r="D177" s="2" t="s">
        <v>6954</v>
      </c>
      <c r="E177" s="2" t="s">
        <v>6955</v>
      </c>
      <c r="F177" s="2" t="s">
        <v>6956</v>
      </c>
      <c r="G177" s="2" t="s">
        <v>6957</v>
      </c>
      <c r="H177" s="2" t="s">
        <v>6958</v>
      </c>
      <c r="I177" s="2" t="s">
        <v>6959</v>
      </c>
      <c r="J177" s="2" t="s">
        <v>6960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6961</v>
      </c>
      <c r="D178" s="2" t="s">
        <v>6962</v>
      </c>
      <c r="E178" s="2" t="s">
        <v>6963</v>
      </c>
      <c r="F178" s="2" t="s">
        <v>6964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6965</v>
      </c>
      <c r="D190" s="2" t="s">
        <v>6966</v>
      </c>
      <c r="E190" s="2" t="s">
        <v>6967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6968</v>
      </c>
      <c r="D200" s="2" t="s">
        <v>6969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6970</v>
      </c>
      <c r="D202" s="2" t="s">
        <v>6971</v>
      </c>
      <c r="E202" s="2" t="s">
        <v>6972</v>
      </c>
      <c r="F202" s="2" t="s">
        <v>6973</v>
      </c>
      <c r="G202" s="2" t="s">
        <v>6974</v>
      </c>
      <c r="H202" s="2" t="s">
        <v>6975</v>
      </c>
      <c r="I202" s="2" t="s">
        <v>6976</v>
      </c>
      <c r="J202" s="2" t="s">
        <v>6977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6978</v>
      </c>
      <c r="D220" s="2" t="s">
        <v>6979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6980</v>
      </c>
      <c r="D224" s="2" t="s">
        <v>6981</v>
      </c>
      <c r="E224" s="2" t="s">
        <v>6982</v>
      </c>
      <c r="F224" s="2" t="s">
        <v>6983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6984</v>
      </c>
      <c r="D225" s="2" t="s">
        <v>6985</v>
      </c>
      <c r="E225" s="2" t="s">
        <v>6986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6987</v>
      </c>
      <c r="D226" s="2" t="s">
        <v>6988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6989</v>
      </c>
      <c r="D229" s="2" t="s">
        <v>6990</v>
      </c>
      <c r="E229" s="2" t="s">
        <v>6991</v>
      </c>
      <c r="F229" s="2" t="s">
        <v>6992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6993</v>
      </c>
      <c r="D231" s="2" t="s">
        <v>6994</v>
      </c>
      <c r="E231" s="2" t="s">
        <v>6995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6996</v>
      </c>
      <c r="D232" s="2" t="s">
        <v>6997</v>
      </c>
      <c r="E232" s="2" t="s">
        <v>6998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6999</v>
      </c>
      <c r="D235" s="2" t="s">
        <v>7000</v>
      </c>
      <c r="E235" s="2" t="s">
        <v>7001</v>
      </c>
      <c r="F235" s="2" t="s">
        <v>7002</v>
      </c>
      <c r="G235" s="2" t="s">
        <v>7003</v>
      </c>
      <c r="H235" s="2" t="s">
        <v>7004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7005</v>
      </c>
      <c r="D239" s="2" t="s">
        <v>7006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7007</v>
      </c>
      <c r="D240" s="2" t="s">
        <v>7008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7009</v>
      </c>
      <c r="D254" s="2" t="s">
        <v>7010</v>
      </c>
      <c r="E254" s="2" t="s">
        <v>7011</v>
      </c>
      <c r="F254" s="2" t="s">
        <v>7012</v>
      </c>
      <c r="G254" s="2" t="s">
        <v>7013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7014</v>
      </c>
      <c r="D267" s="2" t="s">
        <v>7015</v>
      </c>
      <c r="E267" s="2" t="s">
        <v>7016</v>
      </c>
      <c r="F267" s="2" t="s">
        <v>7017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7018</v>
      </c>
      <c r="D273" s="2" t="s">
        <v>7019</v>
      </c>
      <c r="E273" s="2" t="s">
        <v>7020</v>
      </c>
      <c r="F273" s="2" t="s">
        <v>7021</v>
      </c>
      <c r="G273" s="2" t="s">
        <v>7022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7023</v>
      </c>
      <c r="D284" s="2" t="s">
        <v>7024</v>
      </c>
      <c r="E284" s="2" t="s">
        <v>7025</v>
      </c>
      <c r="F284" s="2" t="s">
        <v>7026</v>
      </c>
      <c r="G284" s="2" t="s">
        <v>7027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7028</v>
      </c>
      <c r="D326" s="2" t="s">
        <v>7029</v>
      </c>
      <c r="E326" s="2" t="s">
        <v>7030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>
        <v>1123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Opiskelijat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2016-10-04T09:05:52Z</dcterms:modified>
</cp:coreProperties>
</file>